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astaroba\Downloads\"/>
    </mc:Choice>
  </mc:AlternateContent>
  <bookViews>
    <workbookView xWindow="0" yWindow="0" windowWidth="23040" windowHeight="8808" tabRatio="500"/>
  </bookViews>
  <sheets>
    <sheet name="DataBase2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G921" i="1" l="1"/>
  <c r="BF921" i="1"/>
  <c r="AT921" i="1"/>
  <c r="BJ921" i="1" s="1"/>
  <c r="AR921" i="1"/>
  <c r="BH921" i="1" s="1"/>
  <c r="AQ921" i="1"/>
  <c r="AP921" i="1"/>
  <c r="AO921" i="1"/>
  <c r="BE921" i="1" s="1"/>
  <c r="AN921" i="1"/>
  <c r="BD921" i="1" s="1"/>
  <c r="AH921" i="1"/>
  <c r="AX921" i="1" s="1"/>
  <c r="AG921" i="1"/>
  <c r="AW921" i="1" s="1"/>
  <c r="AF921" i="1"/>
  <c r="AV921" i="1" s="1"/>
  <c r="AD921" i="1"/>
  <c r="AE921" i="1" s="1"/>
  <c r="AB921" i="1"/>
  <c r="AC921" i="1" s="1"/>
  <c r="AA921" i="1"/>
  <c r="AU921" i="1" s="1"/>
  <c r="BK921" i="1" s="1"/>
  <c r="Z921" i="1"/>
  <c r="AI921" i="1" s="1"/>
  <c r="AY921" i="1" s="1"/>
  <c r="BJ920" i="1"/>
  <c r="AT920" i="1"/>
  <c r="AP920" i="1"/>
  <c r="BF920" i="1" s="1"/>
  <c r="AO920" i="1"/>
  <c r="BE920" i="1" s="1"/>
  <c r="AI920" i="1"/>
  <c r="AY920" i="1" s="1"/>
  <c r="AD920" i="1"/>
  <c r="AE920" i="1" s="1"/>
  <c r="AB920" i="1"/>
  <c r="AC920" i="1" s="1"/>
  <c r="AA920" i="1"/>
  <c r="Z920" i="1"/>
  <c r="AH920" i="1" s="1"/>
  <c r="AX920" i="1" s="1"/>
  <c r="BK919" i="1"/>
  <c r="BE919" i="1"/>
  <c r="AU919" i="1"/>
  <c r="AT919" i="1"/>
  <c r="BJ919" i="1" s="1"/>
  <c r="AS919" i="1"/>
  <c r="BI919" i="1" s="1"/>
  <c r="AR919" i="1"/>
  <c r="BH919" i="1" s="1"/>
  <c r="AP919" i="1"/>
  <c r="BF919" i="1" s="1"/>
  <c r="AO919" i="1"/>
  <c r="AN919" i="1"/>
  <c r="BD919" i="1" s="1"/>
  <c r="AE919" i="1"/>
  <c r="AD919" i="1"/>
  <c r="AC919" i="1"/>
  <c r="AB919" i="1"/>
  <c r="AA919" i="1"/>
  <c r="AQ919" i="1" s="1"/>
  <c r="BG919" i="1" s="1"/>
  <c r="Z919" i="1"/>
  <c r="AH919" i="1" s="1"/>
  <c r="AX919" i="1" s="1"/>
  <c r="AV918" i="1"/>
  <c r="AU918" i="1"/>
  <c r="BK918" i="1" s="1"/>
  <c r="AT918" i="1"/>
  <c r="BJ918" i="1" s="1"/>
  <c r="AS918" i="1"/>
  <c r="BI918" i="1" s="1"/>
  <c r="AM918" i="1"/>
  <c r="BC918" i="1" s="1"/>
  <c r="AL918" i="1"/>
  <c r="BB918" i="1" s="1"/>
  <c r="AK918" i="1"/>
  <c r="BA918" i="1" s="1"/>
  <c r="AJ918" i="1"/>
  <c r="AZ918" i="1" s="1"/>
  <c r="AH918" i="1"/>
  <c r="AX918" i="1" s="1"/>
  <c r="AF918" i="1"/>
  <c r="AD918" i="1"/>
  <c r="AE918" i="1" s="1"/>
  <c r="AC918" i="1"/>
  <c r="AB918" i="1"/>
  <c r="AA918" i="1"/>
  <c r="Z918" i="1"/>
  <c r="AG918" i="1" s="1"/>
  <c r="AW918" i="1" s="1"/>
  <c r="BJ917" i="1"/>
  <c r="BG917" i="1"/>
  <c r="AY917" i="1"/>
  <c r="AT917" i="1"/>
  <c r="AR917" i="1"/>
  <c r="BH917" i="1" s="1"/>
  <c r="AQ917" i="1"/>
  <c r="AP917" i="1"/>
  <c r="BF917" i="1" s="1"/>
  <c r="AO917" i="1"/>
  <c r="BE917" i="1" s="1"/>
  <c r="AN917" i="1"/>
  <c r="BD917" i="1" s="1"/>
  <c r="AL917" i="1"/>
  <c r="BB917" i="1" s="1"/>
  <c r="AI917" i="1"/>
  <c r="AG917" i="1"/>
  <c r="AW917" i="1" s="1"/>
  <c r="AF917" i="1"/>
  <c r="AV917" i="1" s="1"/>
  <c r="AD917" i="1"/>
  <c r="AE917" i="1" s="1"/>
  <c r="AB917" i="1"/>
  <c r="AC917" i="1" s="1"/>
  <c r="AA917" i="1"/>
  <c r="AU917" i="1" s="1"/>
  <c r="BK917" i="1" s="1"/>
  <c r="Z917" i="1"/>
  <c r="BE916" i="1"/>
  <c r="BC916" i="1"/>
  <c r="AW916" i="1"/>
  <c r="AT916" i="1"/>
  <c r="BJ916" i="1" s="1"/>
  <c r="AQ916" i="1"/>
  <c r="BG916" i="1" s="1"/>
  <c r="AP916" i="1"/>
  <c r="BF916" i="1" s="1"/>
  <c r="AO916" i="1"/>
  <c r="AM916" i="1"/>
  <c r="AJ916" i="1"/>
  <c r="AZ916" i="1" s="1"/>
  <c r="AH916" i="1"/>
  <c r="AX916" i="1" s="1"/>
  <c r="AG916" i="1"/>
  <c r="AF916" i="1"/>
  <c r="AV916" i="1" s="1"/>
  <c r="AE916" i="1"/>
  <c r="AD916" i="1"/>
  <c r="AB916" i="1"/>
  <c r="AC916" i="1" s="1"/>
  <c r="AA916" i="1"/>
  <c r="Z916" i="1"/>
  <c r="AK916" i="1" s="1"/>
  <c r="BA916" i="1" s="1"/>
  <c r="BJ915" i="1"/>
  <c r="BI915" i="1"/>
  <c r="BH915" i="1"/>
  <c r="AU915" i="1"/>
  <c r="BK915" i="1" s="1"/>
  <c r="AT915" i="1"/>
  <c r="AS915" i="1"/>
  <c r="AR915" i="1"/>
  <c r="AP915" i="1"/>
  <c r="BF915" i="1" s="1"/>
  <c r="AO915" i="1"/>
  <c r="BE915" i="1" s="1"/>
  <c r="AN915" i="1"/>
  <c r="BD915" i="1" s="1"/>
  <c r="AL915" i="1"/>
  <c r="BB915" i="1" s="1"/>
  <c r="AJ915" i="1"/>
  <c r="AZ915" i="1" s="1"/>
  <c r="AE915" i="1"/>
  <c r="AD915" i="1"/>
  <c r="AC915" i="1"/>
  <c r="AB915" i="1"/>
  <c r="AA915" i="1"/>
  <c r="AQ915" i="1" s="1"/>
  <c r="BG915" i="1" s="1"/>
  <c r="Z915" i="1"/>
  <c r="BI914" i="1"/>
  <c r="AU914" i="1"/>
  <c r="BK914" i="1" s="1"/>
  <c r="AT914" i="1"/>
  <c r="BJ914" i="1" s="1"/>
  <c r="AS914" i="1"/>
  <c r="AR914" i="1"/>
  <c r="BH914" i="1" s="1"/>
  <c r="AQ914" i="1"/>
  <c r="BG914" i="1" s="1"/>
  <c r="AN914" i="1"/>
  <c r="BD914" i="1" s="1"/>
  <c r="AE914" i="1"/>
  <c r="AD914" i="1"/>
  <c r="AC914" i="1"/>
  <c r="AB914" i="1"/>
  <c r="AA914" i="1"/>
  <c r="Z914" i="1"/>
  <c r="AI914" i="1" s="1"/>
  <c r="AY914" i="1" s="1"/>
  <c r="AT913" i="1"/>
  <c r="BJ913" i="1" s="1"/>
  <c r="AS913" i="1"/>
  <c r="BI913" i="1" s="1"/>
  <c r="AL913" i="1"/>
  <c r="BB913" i="1" s="1"/>
  <c r="AI913" i="1"/>
  <c r="AY913" i="1" s="1"/>
  <c r="AG913" i="1"/>
  <c r="AW913" i="1" s="1"/>
  <c r="AD913" i="1"/>
  <c r="AE913" i="1" s="1"/>
  <c r="AB913" i="1"/>
  <c r="AC913" i="1" s="1"/>
  <c r="AA913" i="1"/>
  <c r="AR913" i="1" s="1"/>
  <c r="BH913" i="1" s="1"/>
  <c r="Z913" i="1"/>
  <c r="AJ913" i="1" s="1"/>
  <c r="AZ913" i="1" s="1"/>
  <c r="AW912" i="1"/>
  <c r="AV912" i="1"/>
  <c r="AU912" i="1"/>
  <c r="BK912" i="1" s="1"/>
  <c r="AT912" i="1"/>
  <c r="BJ912" i="1" s="1"/>
  <c r="AN912" i="1"/>
  <c r="BD912" i="1" s="1"/>
  <c r="AM912" i="1"/>
  <c r="BC912" i="1" s="1"/>
  <c r="AL912" i="1"/>
  <c r="BB912" i="1" s="1"/>
  <c r="AJ912" i="1"/>
  <c r="AZ912" i="1" s="1"/>
  <c r="AH912" i="1"/>
  <c r="AX912" i="1" s="1"/>
  <c r="AG912" i="1"/>
  <c r="AF912" i="1"/>
  <c r="AD912" i="1"/>
  <c r="AE912" i="1" s="1"/>
  <c r="AB912" i="1"/>
  <c r="AC912" i="1" s="1"/>
  <c r="AA912" i="1"/>
  <c r="Z912" i="1"/>
  <c r="AK912" i="1" s="1"/>
  <c r="BA912" i="1" s="1"/>
  <c r="BK911" i="1"/>
  <c r="BJ911" i="1"/>
  <c r="BH911" i="1"/>
  <c r="BD911" i="1"/>
  <c r="BB911" i="1"/>
  <c r="AZ911" i="1"/>
  <c r="AU911" i="1"/>
  <c r="AT911" i="1"/>
  <c r="AS911" i="1"/>
  <c r="BI911" i="1" s="1"/>
  <c r="AR911" i="1"/>
  <c r="AP911" i="1"/>
  <c r="BF911" i="1" s="1"/>
  <c r="AO911" i="1"/>
  <c r="BE911" i="1" s="1"/>
  <c r="AN911" i="1"/>
  <c r="AM911" i="1"/>
  <c r="BC911" i="1" s="1"/>
  <c r="AL911" i="1"/>
  <c r="AJ911" i="1"/>
  <c r="AG911" i="1"/>
  <c r="AW911" i="1" s="1"/>
  <c r="AF911" i="1"/>
  <c r="AV911" i="1" s="1"/>
  <c r="AE911" i="1"/>
  <c r="AD911" i="1"/>
  <c r="AC911" i="1"/>
  <c r="AB911" i="1"/>
  <c r="AA911" i="1"/>
  <c r="AQ911" i="1" s="1"/>
  <c r="BG911" i="1" s="1"/>
  <c r="Z911" i="1"/>
  <c r="AI911" i="1" s="1"/>
  <c r="AY911" i="1" s="1"/>
  <c r="AL910" i="1"/>
  <c r="BB910" i="1" s="1"/>
  <c r="AJ910" i="1"/>
  <c r="AZ910" i="1" s="1"/>
  <c r="AE910" i="1"/>
  <c r="AD910" i="1"/>
  <c r="AC910" i="1"/>
  <c r="AB910" i="1"/>
  <c r="AA910" i="1"/>
  <c r="Z910" i="1"/>
  <c r="AZ909" i="1"/>
  <c r="AT909" i="1"/>
  <c r="BJ909" i="1" s="1"/>
  <c r="AQ909" i="1"/>
  <c r="BG909" i="1" s="1"/>
  <c r="AP909" i="1"/>
  <c r="BF909" i="1" s="1"/>
  <c r="AJ909" i="1"/>
  <c r="AI909" i="1"/>
  <c r="AY909" i="1" s="1"/>
  <c r="AH909" i="1"/>
  <c r="AX909" i="1" s="1"/>
  <c r="AG909" i="1"/>
  <c r="AW909" i="1" s="1"/>
  <c r="AD909" i="1"/>
  <c r="AE909" i="1" s="1"/>
  <c r="AB909" i="1"/>
  <c r="AC909" i="1" s="1"/>
  <c r="AA909" i="1"/>
  <c r="Z909" i="1"/>
  <c r="BJ908" i="1"/>
  <c r="AV908" i="1"/>
  <c r="AU908" i="1"/>
  <c r="BK908" i="1" s="1"/>
  <c r="AT908" i="1"/>
  <c r="AR908" i="1"/>
  <c r="BH908" i="1" s="1"/>
  <c r="AQ908" i="1"/>
  <c r="BG908" i="1" s="1"/>
  <c r="AO908" i="1"/>
  <c r="BE908" i="1" s="1"/>
  <c r="AJ908" i="1"/>
  <c r="AZ908" i="1" s="1"/>
  <c r="AI908" i="1"/>
  <c r="AY908" i="1" s="1"/>
  <c r="AH908" i="1"/>
  <c r="AX908" i="1" s="1"/>
  <c r="AF908" i="1"/>
  <c r="AD908" i="1"/>
  <c r="AE908" i="1" s="1"/>
  <c r="AB908" i="1"/>
  <c r="AC908" i="1" s="1"/>
  <c r="AA908" i="1"/>
  <c r="Z908" i="1"/>
  <c r="BH907" i="1"/>
  <c r="BF907" i="1"/>
  <c r="BE907" i="1"/>
  <c r="BD907" i="1"/>
  <c r="AZ907" i="1"/>
  <c r="AW907" i="1"/>
  <c r="AV907" i="1"/>
  <c r="AU907" i="1"/>
  <c r="BK907" i="1" s="1"/>
  <c r="AT907" i="1"/>
  <c r="BJ907" i="1" s="1"/>
  <c r="AS907" i="1"/>
  <c r="BI907" i="1" s="1"/>
  <c r="AR907" i="1"/>
  <c r="AP907" i="1"/>
  <c r="AO907" i="1"/>
  <c r="AN907" i="1"/>
  <c r="AM907" i="1"/>
  <c r="BC907" i="1" s="1"/>
  <c r="AL907" i="1"/>
  <c r="BB907" i="1" s="1"/>
  <c r="AK907" i="1"/>
  <c r="BA907" i="1" s="1"/>
  <c r="AJ907" i="1"/>
  <c r="AG907" i="1"/>
  <c r="AF907" i="1"/>
  <c r="AE907" i="1"/>
  <c r="AD907" i="1"/>
  <c r="AB907" i="1"/>
  <c r="AC907" i="1" s="1"/>
  <c r="AA907" i="1"/>
  <c r="AQ907" i="1" s="1"/>
  <c r="BG907" i="1" s="1"/>
  <c r="Z907" i="1"/>
  <c r="AI907" i="1" s="1"/>
  <c r="AY907" i="1" s="1"/>
  <c r="BD906" i="1"/>
  <c r="BB906" i="1"/>
  <c r="AV906" i="1"/>
  <c r="AU906" i="1"/>
  <c r="BK906" i="1" s="1"/>
  <c r="AS906" i="1"/>
  <c r="BI906" i="1" s="1"/>
  <c r="AQ906" i="1"/>
  <c r="BG906" i="1" s="1"/>
  <c r="AP906" i="1"/>
  <c r="BF906" i="1" s="1"/>
  <c r="AN906" i="1"/>
  <c r="AM906" i="1"/>
  <c r="BC906" i="1" s="1"/>
  <c r="AL906" i="1"/>
  <c r="AJ906" i="1"/>
  <c r="AZ906" i="1" s="1"/>
  <c r="AH906" i="1"/>
  <c r="AX906" i="1" s="1"/>
  <c r="AF906" i="1"/>
  <c r="AE906" i="1"/>
  <c r="AD906" i="1"/>
  <c r="AC906" i="1"/>
  <c r="AB906" i="1"/>
  <c r="AA906" i="1"/>
  <c r="Z906" i="1"/>
  <c r="AG906" i="1" s="1"/>
  <c r="AW906" i="1" s="1"/>
  <c r="BH905" i="1"/>
  <c r="BG905" i="1"/>
  <c r="BF905" i="1"/>
  <c r="AW905" i="1"/>
  <c r="AT905" i="1"/>
  <c r="BJ905" i="1" s="1"/>
  <c r="AR905" i="1"/>
  <c r="AQ905" i="1"/>
  <c r="AP905" i="1"/>
  <c r="AO905" i="1"/>
  <c r="BE905" i="1" s="1"/>
  <c r="AN905" i="1"/>
  <c r="BD905" i="1" s="1"/>
  <c r="AI905" i="1"/>
  <c r="AY905" i="1" s="1"/>
  <c r="AH905" i="1"/>
  <c r="AX905" i="1" s="1"/>
  <c r="AG905" i="1"/>
  <c r="AD905" i="1"/>
  <c r="AE905" i="1" s="1"/>
  <c r="AB905" i="1"/>
  <c r="AC905" i="1" s="1"/>
  <c r="AA905" i="1"/>
  <c r="AU905" i="1" s="1"/>
  <c r="BK905" i="1" s="1"/>
  <c r="Z905" i="1"/>
  <c r="BC904" i="1"/>
  <c r="AQ904" i="1"/>
  <c r="BG904" i="1" s="1"/>
  <c r="AM904" i="1"/>
  <c r="AJ904" i="1"/>
  <c r="AZ904" i="1" s="1"/>
  <c r="AF904" i="1"/>
  <c r="AV904" i="1" s="1"/>
  <c r="AD904" i="1"/>
  <c r="AE904" i="1" s="1"/>
  <c r="AB904" i="1"/>
  <c r="AC904" i="1" s="1"/>
  <c r="AA904" i="1"/>
  <c r="Z904" i="1"/>
  <c r="BF903" i="1"/>
  <c r="BE903" i="1"/>
  <c r="BD903" i="1"/>
  <c r="AU903" i="1"/>
  <c r="BK903" i="1" s="1"/>
  <c r="AT903" i="1"/>
  <c r="BJ903" i="1" s="1"/>
  <c r="AS903" i="1"/>
  <c r="BI903" i="1" s="1"/>
  <c r="AR903" i="1"/>
  <c r="BH903" i="1" s="1"/>
  <c r="AP903" i="1"/>
  <c r="AO903" i="1"/>
  <c r="AN903" i="1"/>
  <c r="AK903" i="1"/>
  <c r="BA903" i="1" s="1"/>
  <c r="AG903" i="1"/>
  <c r="AW903" i="1" s="1"/>
  <c r="AE903" i="1"/>
  <c r="AD903" i="1"/>
  <c r="AB903" i="1"/>
  <c r="AC903" i="1" s="1"/>
  <c r="AA903" i="1"/>
  <c r="AQ903" i="1" s="1"/>
  <c r="BG903" i="1" s="1"/>
  <c r="Z903" i="1"/>
  <c r="AH903" i="1" s="1"/>
  <c r="AX903" i="1" s="1"/>
  <c r="BB902" i="1"/>
  <c r="AV902" i="1"/>
  <c r="AN902" i="1"/>
  <c r="BD902" i="1" s="1"/>
  <c r="AM902" i="1"/>
  <c r="BC902" i="1" s="1"/>
  <c r="AL902" i="1"/>
  <c r="AK902" i="1"/>
  <c r="BA902" i="1" s="1"/>
  <c r="AJ902" i="1"/>
  <c r="AZ902" i="1" s="1"/>
  <c r="AH902" i="1"/>
  <c r="AX902" i="1" s="1"/>
  <c r="AF902" i="1"/>
  <c r="AD902" i="1"/>
  <c r="AE902" i="1" s="1"/>
  <c r="AC902" i="1"/>
  <c r="AB902" i="1"/>
  <c r="AA902" i="1"/>
  <c r="Z902" i="1"/>
  <c r="AG902" i="1" s="1"/>
  <c r="AW902" i="1" s="1"/>
  <c r="BG901" i="1"/>
  <c r="AT901" i="1"/>
  <c r="BJ901" i="1" s="1"/>
  <c r="AR901" i="1"/>
  <c r="BH901" i="1" s="1"/>
  <c r="AQ901" i="1"/>
  <c r="AP901" i="1"/>
  <c r="BF901" i="1" s="1"/>
  <c r="AO901" i="1"/>
  <c r="BE901" i="1" s="1"/>
  <c r="AN901" i="1"/>
  <c r="BD901" i="1" s="1"/>
  <c r="AI901" i="1"/>
  <c r="AY901" i="1" s="1"/>
  <c r="AG901" i="1"/>
  <c r="AW901" i="1" s="1"/>
  <c r="AF901" i="1"/>
  <c r="AV901" i="1" s="1"/>
  <c r="AD901" i="1"/>
  <c r="AE901" i="1" s="1"/>
  <c r="AC901" i="1"/>
  <c r="AB901" i="1"/>
  <c r="AA901" i="1"/>
  <c r="AU901" i="1" s="1"/>
  <c r="BK901" i="1" s="1"/>
  <c r="Z901" i="1"/>
  <c r="BF900" i="1"/>
  <c r="BE900" i="1"/>
  <c r="AX900" i="1"/>
  <c r="AT900" i="1"/>
  <c r="BJ900" i="1" s="1"/>
  <c r="AQ900" i="1"/>
  <c r="BG900" i="1" s="1"/>
  <c r="AP900" i="1"/>
  <c r="AO900" i="1"/>
  <c r="AN900" i="1"/>
  <c r="BD900" i="1" s="1"/>
  <c r="AM900" i="1"/>
  <c r="BC900" i="1" s="1"/>
  <c r="AG900" i="1"/>
  <c r="AW900" i="1" s="1"/>
  <c r="AF900" i="1"/>
  <c r="AV900" i="1" s="1"/>
  <c r="AE900" i="1"/>
  <c r="AD900" i="1"/>
  <c r="AB900" i="1"/>
  <c r="AC900" i="1" s="1"/>
  <c r="AA900" i="1"/>
  <c r="AS900" i="1" s="1"/>
  <c r="BI900" i="1" s="1"/>
  <c r="Z900" i="1"/>
  <c r="AH900" i="1" s="1"/>
  <c r="BK899" i="1"/>
  <c r="BJ899" i="1"/>
  <c r="BH899" i="1"/>
  <c r="AU899" i="1"/>
  <c r="AT899" i="1"/>
  <c r="AS899" i="1"/>
  <c r="BI899" i="1" s="1"/>
  <c r="AR899" i="1"/>
  <c r="AP899" i="1"/>
  <c r="BF899" i="1" s="1"/>
  <c r="AO899" i="1"/>
  <c r="BE899" i="1" s="1"/>
  <c r="AN899" i="1"/>
  <c r="BD899" i="1" s="1"/>
  <c r="AE899" i="1"/>
  <c r="AD899" i="1"/>
  <c r="AC899" i="1"/>
  <c r="AB899" i="1"/>
  <c r="AA899" i="1"/>
  <c r="AQ899" i="1" s="1"/>
  <c r="BG899" i="1" s="1"/>
  <c r="Z899" i="1"/>
  <c r="AJ899" i="1" s="1"/>
  <c r="AZ899" i="1" s="1"/>
  <c r="BG898" i="1"/>
  <c r="AV898" i="1"/>
  <c r="AQ898" i="1"/>
  <c r="AL898" i="1"/>
  <c r="BB898" i="1" s="1"/>
  <c r="AK898" i="1"/>
  <c r="BA898" i="1" s="1"/>
  <c r="AF898" i="1"/>
  <c r="AD898" i="1"/>
  <c r="AE898" i="1" s="1"/>
  <c r="AB898" i="1"/>
  <c r="AC898" i="1" s="1"/>
  <c r="AA898" i="1"/>
  <c r="Z898" i="1"/>
  <c r="BB897" i="1"/>
  <c r="AL897" i="1"/>
  <c r="AH897" i="1"/>
  <c r="AX897" i="1" s="1"/>
  <c r="AG897" i="1"/>
  <c r="AW897" i="1" s="1"/>
  <c r="AF897" i="1"/>
  <c r="AV897" i="1" s="1"/>
  <c r="AD897" i="1"/>
  <c r="AE897" i="1" s="1"/>
  <c r="AB897" i="1"/>
  <c r="AC897" i="1" s="1"/>
  <c r="AA897" i="1"/>
  <c r="AR897" i="1" s="1"/>
  <c r="BH897" i="1" s="1"/>
  <c r="Z897" i="1"/>
  <c r="AI897" i="1" s="1"/>
  <c r="AY897" i="1" s="1"/>
  <c r="BK896" i="1"/>
  <c r="BJ896" i="1"/>
  <c r="BF896" i="1"/>
  <c r="BC896" i="1"/>
  <c r="AX896" i="1"/>
  <c r="AW896" i="1"/>
  <c r="AV896" i="1"/>
  <c r="AU896" i="1"/>
  <c r="AT896" i="1"/>
  <c r="AR896" i="1"/>
  <c r="BH896" i="1" s="1"/>
  <c r="AP896" i="1"/>
  <c r="AO896" i="1"/>
  <c r="BE896" i="1" s="1"/>
  <c r="AN896" i="1"/>
  <c r="BD896" i="1" s="1"/>
  <c r="AM896" i="1"/>
  <c r="AL896" i="1"/>
  <c r="BB896" i="1" s="1"/>
  <c r="AH896" i="1"/>
  <c r="AG896" i="1"/>
  <c r="AF896" i="1"/>
  <c r="AD896" i="1"/>
  <c r="AE896" i="1" s="1"/>
  <c r="AB896" i="1"/>
  <c r="AC896" i="1" s="1"/>
  <c r="AA896" i="1"/>
  <c r="AS896" i="1" s="1"/>
  <c r="BI896" i="1" s="1"/>
  <c r="Z896" i="1"/>
  <c r="BH895" i="1"/>
  <c r="BF895" i="1"/>
  <c r="BD895" i="1"/>
  <c r="AU895" i="1"/>
  <c r="BK895" i="1" s="1"/>
  <c r="AT895" i="1"/>
  <c r="BJ895" i="1" s="1"/>
  <c r="AS895" i="1"/>
  <c r="BI895" i="1" s="1"/>
  <c r="AR895" i="1"/>
  <c r="AP895" i="1"/>
  <c r="AO895" i="1"/>
  <c r="BE895" i="1" s="1"/>
  <c r="AN895" i="1"/>
  <c r="AL895" i="1"/>
  <c r="BB895" i="1" s="1"/>
  <c r="AK895" i="1"/>
  <c r="BA895" i="1" s="1"/>
  <c r="AE895" i="1"/>
  <c r="AD895" i="1"/>
  <c r="AB895" i="1"/>
  <c r="AC895" i="1" s="1"/>
  <c r="AA895" i="1"/>
  <c r="AQ895" i="1" s="1"/>
  <c r="BG895" i="1" s="1"/>
  <c r="Z895" i="1"/>
  <c r="AJ895" i="1" s="1"/>
  <c r="AZ895" i="1" s="1"/>
  <c r="BA894" i="1"/>
  <c r="AS894" i="1"/>
  <c r="BI894" i="1" s="1"/>
  <c r="AR894" i="1"/>
  <c r="BH894" i="1" s="1"/>
  <c r="AQ894" i="1"/>
  <c r="BG894" i="1" s="1"/>
  <c r="AL894" i="1"/>
  <c r="BB894" i="1" s="1"/>
  <c r="AK894" i="1"/>
  <c r="AI894" i="1"/>
  <c r="AY894" i="1" s="1"/>
  <c r="AH894" i="1"/>
  <c r="AX894" i="1" s="1"/>
  <c r="AF894" i="1"/>
  <c r="AV894" i="1" s="1"/>
  <c r="AD894" i="1"/>
  <c r="AE894" i="1" s="1"/>
  <c r="AB894" i="1"/>
  <c r="AC894" i="1" s="1"/>
  <c r="AA894" i="1"/>
  <c r="AT894" i="1" s="1"/>
  <c r="BJ894" i="1" s="1"/>
  <c r="Z894" i="1"/>
  <c r="AY893" i="1"/>
  <c r="AX893" i="1"/>
  <c r="AW893" i="1"/>
  <c r="AR893" i="1"/>
  <c r="BH893" i="1" s="1"/>
  <c r="AO893" i="1"/>
  <c r="BE893" i="1" s="1"/>
  <c r="AL893" i="1"/>
  <c r="BB893" i="1" s="1"/>
  <c r="AI893" i="1"/>
  <c r="AH893" i="1"/>
  <c r="AG893" i="1"/>
  <c r="AF893" i="1"/>
  <c r="AV893" i="1" s="1"/>
  <c r="AD893" i="1"/>
  <c r="AE893" i="1" s="1"/>
  <c r="AB893" i="1"/>
  <c r="AC893" i="1" s="1"/>
  <c r="AA893" i="1"/>
  <c r="Z893" i="1"/>
  <c r="BF892" i="1"/>
  <c r="BE892" i="1"/>
  <c r="AU892" i="1"/>
  <c r="BK892" i="1" s="1"/>
  <c r="AT892" i="1"/>
  <c r="BJ892" i="1" s="1"/>
  <c r="AR892" i="1"/>
  <c r="BH892" i="1" s="1"/>
  <c r="AP892" i="1"/>
  <c r="AO892" i="1"/>
  <c r="AN892" i="1"/>
  <c r="BD892" i="1" s="1"/>
  <c r="AH892" i="1"/>
  <c r="AX892" i="1" s="1"/>
  <c r="AD892" i="1"/>
  <c r="AE892" i="1" s="1"/>
  <c r="AB892" i="1"/>
  <c r="AC892" i="1" s="1"/>
  <c r="AA892" i="1"/>
  <c r="AS892" i="1" s="1"/>
  <c r="BI892" i="1" s="1"/>
  <c r="Z892" i="1"/>
  <c r="AJ892" i="1" s="1"/>
  <c r="AZ892" i="1" s="1"/>
  <c r="BJ891" i="1"/>
  <c r="BF891" i="1"/>
  <c r="BD891" i="1"/>
  <c r="BB891" i="1"/>
  <c r="AU891" i="1"/>
  <c r="BK891" i="1" s="1"/>
  <c r="AT891" i="1"/>
  <c r="AS891" i="1"/>
  <c r="BI891" i="1" s="1"/>
  <c r="AR891" i="1"/>
  <c r="BH891" i="1" s="1"/>
  <c r="AP891" i="1"/>
  <c r="AO891" i="1"/>
  <c r="BE891" i="1" s="1"/>
  <c r="AN891" i="1"/>
  <c r="AL891" i="1"/>
  <c r="AK891" i="1"/>
  <c r="BA891" i="1" s="1"/>
  <c r="AH891" i="1"/>
  <c r="AX891" i="1" s="1"/>
  <c r="AF891" i="1"/>
  <c r="AV891" i="1" s="1"/>
  <c r="AE891" i="1"/>
  <c r="AD891" i="1"/>
  <c r="AB891" i="1"/>
  <c r="AC891" i="1" s="1"/>
  <c r="AA891" i="1"/>
  <c r="AQ891" i="1" s="1"/>
  <c r="BG891" i="1" s="1"/>
  <c r="Z891" i="1"/>
  <c r="BJ890" i="1"/>
  <c r="BB890" i="1"/>
  <c r="AY890" i="1"/>
  <c r="AT890" i="1"/>
  <c r="AS890" i="1"/>
  <c r="BI890" i="1" s="1"/>
  <c r="AR890" i="1"/>
  <c r="BH890" i="1" s="1"/>
  <c r="AQ890" i="1"/>
  <c r="BG890" i="1" s="1"/>
  <c r="AP890" i="1"/>
  <c r="BF890" i="1" s="1"/>
  <c r="AN890" i="1"/>
  <c r="BD890" i="1" s="1"/>
  <c r="AL890" i="1"/>
  <c r="AI890" i="1"/>
  <c r="AH890" i="1"/>
  <c r="AX890" i="1" s="1"/>
  <c r="AF890" i="1"/>
  <c r="AV890" i="1" s="1"/>
  <c r="AD890" i="1"/>
  <c r="AE890" i="1" s="1"/>
  <c r="AC890" i="1"/>
  <c r="AB890" i="1"/>
  <c r="AA890" i="1"/>
  <c r="Z890" i="1"/>
  <c r="BE889" i="1"/>
  <c r="BD889" i="1"/>
  <c r="AT889" i="1"/>
  <c r="BJ889" i="1" s="1"/>
  <c r="AR889" i="1"/>
  <c r="BH889" i="1" s="1"/>
  <c r="AO889" i="1"/>
  <c r="AN889" i="1"/>
  <c r="AJ889" i="1"/>
  <c r="AZ889" i="1" s="1"/>
  <c r="AH889" i="1"/>
  <c r="AX889" i="1" s="1"/>
  <c r="AD889" i="1"/>
  <c r="AE889" i="1" s="1"/>
  <c r="AB889" i="1"/>
  <c r="AC889" i="1" s="1"/>
  <c r="AA889" i="1"/>
  <c r="Z889" i="1"/>
  <c r="AI889" i="1" s="1"/>
  <c r="AY889" i="1" s="1"/>
  <c r="BK888" i="1"/>
  <c r="BJ888" i="1"/>
  <c r="BD888" i="1"/>
  <c r="AU888" i="1"/>
  <c r="AT888" i="1"/>
  <c r="AR888" i="1"/>
  <c r="BH888" i="1" s="1"/>
  <c r="AP888" i="1"/>
  <c r="BF888" i="1" s="1"/>
  <c r="AO888" i="1"/>
  <c r="BE888" i="1" s="1"/>
  <c r="AN888" i="1"/>
  <c r="AH888" i="1"/>
  <c r="AX888" i="1" s="1"/>
  <c r="AF888" i="1"/>
  <c r="AV888" i="1" s="1"/>
  <c r="AD888" i="1"/>
  <c r="AE888" i="1" s="1"/>
  <c r="AB888" i="1"/>
  <c r="AC888" i="1" s="1"/>
  <c r="AA888" i="1"/>
  <c r="AS888" i="1" s="1"/>
  <c r="BI888" i="1" s="1"/>
  <c r="Z888" i="1"/>
  <c r="AJ888" i="1" s="1"/>
  <c r="AZ888" i="1" s="1"/>
  <c r="BJ887" i="1"/>
  <c r="BI887" i="1"/>
  <c r="BF887" i="1"/>
  <c r="AU887" i="1"/>
  <c r="BK887" i="1" s="1"/>
  <c r="AT887" i="1"/>
  <c r="AS887" i="1"/>
  <c r="AR887" i="1"/>
  <c r="BH887" i="1" s="1"/>
  <c r="AP887" i="1"/>
  <c r="AO887" i="1"/>
  <c r="BE887" i="1" s="1"/>
  <c r="AN887" i="1"/>
  <c r="BD887" i="1" s="1"/>
  <c r="AM887" i="1"/>
  <c r="BC887" i="1" s="1"/>
  <c r="AL887" i="1"/>
  <c r="BB887" i="1" s="1"/>
  <c r="AH887" i="1"/>
  <c r="AX887" i="1" s="1"/>
  <c r="AF887" i="1"/>
  <c r="AV887" i="1" s="1"/>
  <c r="AD887" i="1"/>
  <c r="AE887" i="1" s="1"/>
  <c r="AB887" i="1"/>
  <c r="AC887" i="1" s="1"/>
  <c r="AA887" i="1"/>
  <c r="AQ887" i="1" s="1"/>
  <c r="BG887" i="1" s="1"/>
  <c r="Z887" i="1"/>
  <c r="AT886" i="1"/>
  <c r="BJ886" i="1" s="1"/>
  <c r="AN886" i="1"/>
  <c r="BD886" i="1" s="1"/>
  <c r="AJ886" i="1"/>
  <c r="AZ886" i="1" s="1"/>
  <c r="AD886" i="1"/>
  <c r="AE886" i="1" s="1"/>
  <c r="AC886" i="1"/>
  <c r="AB886" i="1"/>
  <c r="AA886" i="1"/>
  <c r="Z886" i="1"/>
  <c r="BF885" i="1"/>
  <c r="BE885" i="1"/>
  <c r="AT885" i="1"/>
  <c r="BJ885" i="1" s="1"/>
  <c r="AR885" i="1"/>
  <c r="BH885" i="1" s="1"/>
  <c r="AQ885" i="1"/>
  <c r="BG885" i="1" s="1"/>
  <c r="AP885" i="1"/>
  <c r="AO885" i="1"/>
  <c r="AJ885" i="1"/>
  <c r="AZ885" i="1" s="1"/>
  <c r="AI885" i="1"/>
  <c r="AY885" i="1" s="1"/>
  <c r="AG885" i="1"/>
  <c r="AW885" i="1" s="1"/>
  <c r="AF885" i="1"/>
  <c r="AV885" i="1" s="1"/>
  <c r="AD885" i="1"/>
  <c r="AE885" i="1" s="1"/>
  <c r="AB885" i="1"/>
  <c r="AC885" i="1" s="1"/>
  <c r="AA885" i="1"/>
  <c r="Z885" i="1"/>
  <c r="BK884" i="1"/>
  <c r="BJ884" i="1"/>
  <c r="BH884" i="1"/>
  <c r="BF884" i="1"/>
  <c r="BB884" i="1"/>
  <c r="AV884" i="1"/>
  <c r="AU884" i="1"/>
  <c r="AT884" i="1"/>
  <c r="AR884" i="1"/>
  <c r="AP884" i="1"/>
  <c r="AO884" i="1"/>
  <c r="BE884" i="1" s="1"/>
  <c r="AN884" i="1"/>
  <c r="BD884" i="1" s="1"/>
  <c r="AL884" i="1"/>
  <c r="AJ884" i="1"/>
  <c r="AZ884" i="1" s="1"/>
  <c r="AF884" i="1"/>
  <c r="AE884" i="1"/>
  <c r="AD884" i="1"/>
  <c r="AB884" i="1"/>
  <c r="AC884" i="1" s="1"/>
  <c r="AA884" i="1"/>
  <c r="AS884" i="1" s="1"/>
  <c r="BI884" i="1" s="1"/>
  <c r="Z884" i="1"/>
  <c r="BI883" i="1"/>
  <c r="BF883" i="1"/>
  <c r="BD883" i="1"/>
  <c r="AU883" i="1"/>
  <c r="BK883" i="1" s="1"/>
  <c r="AT883" i="1"/>
  <c r="BJ883" i="1" s="1"/>
  <c r="AS883" i="1"/>
  <c r="AR883" i="1"/>
  <c r="BH883" i="1" s="1"/>
  <c r="AP883" i="1"/>
  <c r="AO883" i="1"/>
  <c r="BE883" i="1" s="1"/>
  <c r="AN883" i="1"/>
  <c r="AK883" i="1"/>
  <c r="BA883" i="1" s="1"/>
  <c r="AJ883" i="1"/>
  <c r="AZ883" i="1" s="1"/>
  <c r="AH883" i="1"/>
  <c r="AX883" i="1" s="1"/>
  <c r="AD883" i="1"/>
  <c r="AE883" i="1" s="1"/>
  <c r="AC883" i="1"/>
  <c r="AB883" i="1"/>
  <c r="AA883" i="1"/>
  <c r="AQ883" i="1" s="1"/>
  <c r="BG883" i="1" s="1"/>
  <c r="Z883" i="1"/>
  <c r="AR882" i="1"/>
  <c r="BH882" i="1" s="1"/>
  <c r="AP882" i="1"/>
  <c r="BF882" i="1" s="1"/>
  <c r="AK882" i="1"/>
  <c r="BA882" i="1" s="1"/>
  <c r="AH882" i="1"/>
  <c r="AX882" i="1" s="1"/>
  <c r="AD882" i="1"/>
  <c r="AE882" i="1" s="1"/>
  <c r="AB882" i="1"/>
  <c r="AC882" i="1" s="1"/>
  <c r="AA882" i="1"/>
  <c r="Z882" i="1"/>
  <c r="AJ882" i="1" s="1"/>
  <c r="AZ882" i="1" s="1"/>
  <c r="AW881" i="1"/>
  <c r="AQ881" i="1"/>
  <c r="AP881" i="1"/>
  <c r="BF881" i="1" s="1"/>
  <c r="AN881" i="1"/>
  <c r="BD881" i="1" s="1"/>
  <c r="AG881" i="1"/>
  <c r="AD881" i="1"/>
  <c r="AE881" i="1" s="1"/>
  <c r="AB881" i="1"/>
  <c r="AC881" i="1" s="1"/>
  <c r="AA881" i="1"/>
  <c r="Z881" i="1"/>
  <c r="AL881" i="1" s="1"/>
  <c r="BB881" i="1" s="1"/>
  <c r="BH880" i="1"/>
  <c r="BE880" i="1"/>
  <c r="BD880" i="1"/>
  <c r="AU880" i="1"/>
  <c r="BK880" i="1" s="1"/>
  <c r="AT880" i="1"/>
  <c r="BJ880" i="1" s="1"/>
  <c r="AR880" i="1"/>
  <c r="AO880" i="1"/>
  <c r="AN880" i="1"/>
  <c r="AF880" i="1"/>
  <c r="AV880" i="1" s="1"/>
  <c r="AD880" i="1"/>
  <c r="AE880" i="1" s="1"/>
  <c r="AB880" i="1"/>
  <c r="AC880" i="1" s="1"/>
  <c r="AA880" i="1"/>
  <c r="Z880" i="1"/>
  <c r="AJ880" i="1" s="1"/>
  <c r="AZ880" i="1" s="1"/>
  <c r="BI879" i="1"/>
  <c r="BH879" i="1"/>
  <c r="BF879" i="1"/>
  <c r="BD879" i="1"/>
  <c r="AU879" i="1"/>
  <c r="BK879" i="1" s="1"/>
  <c r="AT879" i="1"/>
  <c r="BJ879" i="1" s="1"/>
  <c r="AS879" i="1"/>
  <c r="AR879" i="1"/>
  <c r="AP879" i="1"/>
  <c r="AO879" i="1"/>
  <c r="BE879" i="1" s="1"/>
  <c r="AN879" i="1"/>
  <c r="AL879" i="1"/>
  <c r="BB879" i="1" s="1"/>
  <c r="AH879" i="1"/>
  <c r="AX879" i="1" s="1"/>
  <c r="AE879" i="1"/>
  <c r="AD879" i="1"/>
  <c r="AB879" i="1"/>
  <c r="AC879" i="1" s="1"/>
  <c r="AA879" i="1"/>
  <c r="AQ879" i="1" s="1"/>
  <c r="BG879" i="1" s="1"/>
  <c r="Z879" i="1"/>
  <c r="AT878" i="1"/>
  <c r="BJ878" i="1" s="1"/>
  <c r="AR878" i="1"/>
  <c r="BH878" i="1" s="1"/>
  <c r="AN878" i="1"/>
  <c r="BD878" i="1" s="1"/>
  <c r="AD878" i="1"/>
  <c r="AE878" i="1" s="1"/>
  <c r="AB878" i="1"/>
  <c r="AC878" i="1" s="1"/>
  <c r="AA878" i="1"/>
  <c r="AS878" i="1" s="1"/>
  <c r="BI878" i="1" s="1"/>
  <c r="Z878" i="1"/>
  <c r="BA877" i="1"/>
  <c r="AT877" i="1"/>
  <c r="BJ877" i="1" s="1"/>
  <c r="AR877" i="1"/>
  <c r="BH877" i="1" s="1"/>
  <c r="AQ877" i="1"/>
  <c r="BG877" i="1" s="1"/>
  <c r="AO877" i="1"/>
  <c r="BE877" i="1" s="1"/>
  <c r="AK877" i="1"/>
  <c r="AH877" i="1"/>
  <c r="AX877" i="1" s="1"/>
  <c r="AE877" i="1"/>
  <c r="AD877" i="1"/>
  <c r="AB877" i="1"/>
  <c r="AC877" i="1" s="1"/>
  <c r="AA877" i="1"/>
  <c r="AP877" i="1" s="1"/>
  <c r="BF877" i="1" s="1"/>
  <c r="Z877" i="1"/>
  <c r="AF877" i="1" s="1"/>
  <c r="AV877" i="1" s="1"/>
  <c r="BA876" i="1"/>
  <c r="AM876" i="1"/>
  <c r="BC876" i="1" s="1"/>
  <c r="AK876" i="1"/>
  <c r="AJ876" i="1"/>
  <c r="AZ876" i="1" s="1"/>
  <c r="AI876" i="1"/>
  <c r="AY876" i="1" s="1"/>
  <c r="AG876" i="1"/>
  <c r="AW876" i="1" s="1"/>
  <c r="AE876" i="1"/>
  <c r="AD876" i="1"/>
  <c r="AB876" i="1"/>
  <c r="AC876" i="1" s="1"/>
  <c r="AA876" i="1"/>
  <c r="Z876" i="1"/>
  <c r="AL876" i="1" s="1"/>
  <c r="BB876" i="1" s="1"/>
  <c r="BK875" i="1"/>
  <c r="AU875" i="1"/>
  <c r="AS875" i="1"/>
  <c r="BI875" i="1" s="1"/>
  <c r="AM875" i="1"/>
  <c r="BC875" i="1" s="1"/>
  <c r="AL875" i="1"/>
  <c r="BB875" i="1" s="1"/>
  <c r="AK875" i="1"/>
  <c r="BA875" i="1" s="1"/>
  <c r="AI875" i="1"/>
  <c r="AY875" i="1" s="1"/>
  <c r="AF875" i="1"/>
  <c r="AV875" i="1" s="1"/>
  <c r="AD875" i="1"/>
  <c r="AE875" i="1" s="1"/>
  <c r="AC875" i="1"/>
  <c r="AB875" i="1"/>
  <c r="AA875" i="1"/>
  <c r="Z875" i="1"/>
  <c r="AJ875" i="1" s="1"/>
  <c r="AZ875" i="1" s="1"/>
  <c r="BJ874" i="1"/>
  <c r="BG874" i="1"/>
  <c r="BD874" i="1"/>
  <c r="BA874" i="1"/>
  <c r="AZ874" i="1"/>
  <c r="AW874" i="1"/>
  <c r="AU874" i="1"/>
  <c r="BK874" i="1" s="1"/>
  <c r="AT874" i="1"/>
  <c r="AR874" i="1"/>
  <c r="BH874" i="1" s="1"/>
  <c r="AQ874" i="1"/>
  <c r="AO874" i="1"/>
  <c r="BE874" i="1" s="1"/>
  <c r="AN874" i="1"/>
  <c r="AM874" i="1"/>
  <c r="BC874" i="1" s="1"/>
  <c r="AL874" i="1"/>
  <c r="BB874" i="1" s="1"/>
  <c r="AK874" i="1"/>
  <c r="AJ874" i="1"/>
  <c r="AI874" i="1"/>
  <c r="AY874" i="1" s="1"/>
  <c r="AG874" i="1"/>
  <c r="AF874" i="1"/>
  <c r="AV874" i="1" s="1"/>
  <c r="AE874" i="1"/>
  <c r="AD874" i="1"/>
  <c r="AC874" i="1"/>
  <c r="AB874" i="1"/>
  <c r="AA874" i="1"/>
  <c r="AP874" i="1" s="1"/>
  <c r="BF874" i="1" s="1"/>
  <c r="Z874" i="1"/>
  <c r="AH874" i="1" s="1"/>
  <c r="AX874" i="1" s="1"/>
  <c r="BG873" i="1"/>
  <c r="AT873" i="1"/>
  <c r="BJ873" i="1" s="1"/>
  <c r="AR873" i="1"/>
  <c r="BH873" i="1" s="1"/>
  <c r="AQ873" i="1"/>
  <c r="AO873" i="1"/>
  <c r="BE873" i="1" s="1"/>
  <c r="AK873" i="1"/>
  <c r="BA873" i="1" s="1"/>
  <c r="AH873" i="1"/>
  <c r="AX873" i="1" s="1"/>
  <c r="AE873" i="1"/>
  <c r="AD873" i="1"/>
  <c r="AB873" i="1"/>
  <c r="AC873" i="1" s="1"/>
  <c r="AA873" i="1"/>
  <c r="AN873" i="1" s="1"/>
  <c r="BD873" i="1" s="1"/>
  <c r="Z873" i="1"/>
  <c r="AF873" i="1" s="1"/>
  <c r="AV873" i="1" s="1"/>
  <c r="BH872" i="1"/>
  <c r="BA872" i="1"/>
  <c r="AR872" i="1"/>
  <c r="AP872" i="1"/>
  <c r="BF872" i="1" s="1"/>
  <c r="AM872" i="1"/>
  <c r="BC872" i="1" s="1"/>
  <c r="AK872" i="1"/>
  <c r="AJ872" i="1"/>
  <c r="AZ872" i="1" s="1"/>
  <c r="AI872" i="1"/>
  <c r="AY872" i="1" s="1"/>
  <c r="AG872" i="1"/>
  <c r="AW872" i="1" s="1"/>
  <c r="AE872" i="1"/>
  <c r="AD872" i="1"/>
  <c r="AB872" i="1"/>
  <c r="AC872" i="1" s="1"/>
  <c r="AA872" i="1"/>
  <c r="Z872" i="1"/>
  <c r="AL872" i="1" s="1"/>
  <c r="BB872" i="1" s="1"/>
  <c r="BB871" i="1"/>
  <c r="AM871" i="1"/>
  <c r="BC871" i="1" s="1"/>
  <c r="AL871" i="1"/>
  <c r="AK871" i="1"/>
  <c r="BA871" i="1" s="1"/>
  <c r="AI871" i="1"/>
  <c r="AY871" i="1" s="1"/>
  <c r="AF871" i="1"/>
  <c r="AV871" i="1" s="1"/>
  <c r="AD871" i="1"/>
  <c r="AE871" i="1" s="1"/>
  <c r="AC871" i="1"/>
  <c r="AB871" i="1"/>
  <c r="AA871" i="1"/>
  <c r="AU871" i="1" s="1"/>
  <c r="BK871" i="1" s="1"/>
  <c r="Z871" i="1"/>
  <c r="AJ871" i="1" s="1"/>
  <c r="AZ871" i="1" s="1"/>
  <c r="BJ870" i="1"/>
  <c r="BG870" i="1"/>
  <c r="BD870" i="1"/>
  <c r="AU870" i="1"/>
  <c r="BK870" i="1" s="1"/>
  <c r="AT870" i="1"/>
  <c r="AR870" i="1"/>
  <c r="BH870" i="1" s="1"/>
  <c r="AQ870" i="1"/>
  <c r="AO870" i="1"/>
  <c r="BE870" i="1" s="1"/>
  <c r="AN870" i="1"/>
  <c r="AL870" i="1"/>
  <c r="BB870" i="1" s="1"/>
  <c r="AE870" i="1"/>
  <c r="AD870" i="1"/>
  <c r="AC870" i="1"/>
  <c r="AB870" i="1"/>
  <c r="AA870" i="1"/>
  <c r="AP870" i="1" s="1"/>
  <c r="BF870" i="1" s="1"/>
  <c r="Z870" i="1"/>
  <c r="AH870" i="1" s="1"/>
  <c r="AX870" i="1" s="1"/>
  <c r="BA869" i="1"/>
  <c r="AM869" i="1"/>
  <c r="BC869" i="1" s="1"/>
  <c r="AL869" i="1"/>
  <c r="BB869" i="1" s="1"/>
  <c r="AK869" i="1"/>
  <c r="AJ869" i="1"/>
  <c r="AZ869" i="1" s="1"/>
  <c r="AI869" i="1"/>
  <c r="AY869" i="1" s="1"/>
  <c r="AF869" i="1"/>
  <c r="AV869" i="1" s="1"/>
  <c r="AD869" i="1"/>
  <c r="AE869" i="1" s="1"/>
  <c r="AC869" i="1"/>
  <c r="AB869" i="1"/>
  <c r="AA869" i="1"/>
  <c r="Z869" i="1"/>
  <c r="AH869" i="1" s="1"/>
  <c r="AX869" i="1" s="1"/>
  <c r="BG868" i="1"/>
  <c r="AQ868" i="1"/>
  <c r="AL868" i="1"/>
  <c r="BB868" i="1" s="1"/>
  <c r="AK868" i="1"/>
  <c r="BA868" i="1" s="1"/>
  <c r="AJ868" i="1"/>
  <c r="AZ868" i="1" s="1"/>
  <c r="AI868" i="1"/>
  <c r="AY868" i="1" s="1"/>
  <c r="AG868" i="1"/>
  <c r="AW868" i="1" s="1"/>
  <c r="AD868" i="1"/>
  <c r="AE868" i="1" s="1"/>
  <c r="AB868" i="1"/>
  <c r="AC868" i="1" s="1"/>
  <c r="AA868" i="1"/>
  <c r="Z868" i="1"/>
  <c r="AF868" i="1" s="1"/>
  <c r="AV868" i="1" s="1"/>
  <c r="BK867" i="1"/>
  <c r="BE867" i="1"/>
  <c r="BC867" i="1"/>
  <c r="AU867" i="1"/>
  <c r="AR867" i="1"/>
  <c r="BH867" i="1" s="1"/>
  <c r="AP867" i="1"/>
  <c r="BF867" i="1" s="1"/>
  <c r="AO867" i="1"/>
  <c r="AM867" i="1"/>
  <c r="AJ867" i="1"/>
  <c r="AZ867" i="1" s="1"/>
  <c r="AG867" i="1"/>
  <c r="AW867" i="1" s="1"/>
  <c r="AE867" i="1"/>
  <c r="AD867" i="1"/>
  <c r="AB867" i="1"/>
  <c r="AC867" i="1" s="1"/>
  <c r="AA867" i="1"/>
  <c r="AT867" i="1" s="1"/>
  <c r="BJ867" i="1" s="1"/>
  <c r="Z867" i="1"/>
  <c r="AL867" i="1" s="1"/>
  <c r="BB867" i="1" s="1"/>
  <c r="BK866" i="1"/>
  <c r="BI866" i="1"/>
  <c r="BC866" i="1"/>
  <c r="BA866" i="1"/>
  <c r="AU866" i="1"/>
  <c r="AT866" i="1"/>
  <c r="BJ866" i="1" s="1"/>
  <c r="AS866" i="1"/>
  <c r="AR866" i="1"/>
  <c r="BH866" i="1" s="1"/>
  <c r="AP866" i="1"/>
  <c r="BF866" i="1" s="1"/>
  <c r="AO866" i="1"/>
  <c r="BE866" i="1" s="1"/>
  <c r="AN866" i="1"/>
  <c r="BD866" i="1" s="1"/>
  <c r="AM866" i="1"/>
  <c r="AK866" i="1"/>
  <c r="AE866" i="1"/>
  <c r="AD866" i="1"/>
  <c r="AC866" i="1"/>
  <c r="AB866" i="1"/>
  <c r="AA866" i="1"/>
  <c r="AQ866" i="1" s="1"/>
  <c r="BG866" i="1" s="1"/>
  <c r="Z866" i="1"/>
  <c r="AJ866" i="1" s="1"/>
  <c r="AZ866" i="1" s="1"/>
  <c r="BA865" i="1"/>
  <c r="AM865" i="1"/>
  <c r="BC865" i="1" s="1"/>
  <c r="AL865" i="1"/>
  <c r="BB865" i="1" s="1"/>
  <c r="AK865" i="1"/>
  <c r="AJ865" i="1"/>
  <c r="AZ865" i="1" s="1"/>
  <c r="AI865" i="1"/>
  <c r="AY865" i="1" s="1"/>
  <c r="AF865" i="1"/>
  <c r="AV865" i="1" s="1"/>
  <c r="AD865" i="1"/>
  <c r="AE865" i="1" s="1"/>
  <c r="AC865" i="1"/>
  <c r="AB865" i="1"/>
  <c r="AA865" i="1"/>
  <c r="Z865" i="1"/>
  <c r="AH865" i="1" s="1"/>
  <c r="AX865" i="1" s="1"/>
  <c r="AW864" i="1"/>
  <c r="AL864" i="1"/>
  <c r="BB864" i="1" s="1"/>
  <c r="AK864" i="1"/>
  <c r="BA864" i="1" s="1"/>
  <c r="AJ864" i="1"/>
  <c r="AZ864" i="1" s="1"/>
  <c r="AI864" i="1"/>
  <c r="AY864" i="1" s="1"/>
  <c r="AG864" i="1"/>
  <c r="AD864" i="1"/>
  <c r="AE864" i="1" s="1"/>
  <c r="AB864" i="1"/>
  <c r="AC864" i="1" s="1"/>
  <c r="AA864" i="1"/>
  <c r="Z864" i="1"/>
  <c r="AF864" i="1" s="1"/>
  <c r="AV864" i="1" s="1"/>
  <c r="BC863" i="1"/>
  <c r="AU863" i="1"/>
  <c r="BK863" i="1" s="1"/>
  <c r="AR863" i="1"/>
  <c r="BH863" i="1" s="1"/>
  <c r="AP863" i="1"/>
  <c r="BF863" i="1" s="1"/>
  <c r="AO863" i="1"/>
  <c r="BE863" i="1" s="1"/>
  <c r="AM863" i="1"/>
  <c r="AJ863" i="1"/>
  <c r="AZ863" i="1" s="1"/>
  <c r="AG863" i="1"/>
  <c r="AW863" i="1" s="1"/>
  <c r="AE863" i="1"/>
  <c r="AD863" i="1"/>
  <c r="AB863" i="1"/>
  <c r="AC863" i="1" s="1"/>
  <c r="AA863" i="1"/>
  <c r="AT863" i="1" s="1"/>
  <c r="BJ863" i="1" s="1"/>
  <c r="Z863" i="1"/>
  <c r="AL863" i="1" s="1"/>
  <c r="BB863" i="1" s="1"/>
  <c r="AU862" i="1"/>
  <c r="BK862" i="1" s="1"/>
  <c r="AT862" i="1"/>
  <c r="BJ862" i="1" s="1"/>
  <c r="AS862" i="1"/>
  <c r="BI862" i="1" s="1"/>
  <c r="AP862" i="1"/>
  <c r="BF862" i="1" s="1"/>
  <c r="AO862" i="1"/>
  <c r="BE862" i="1" s="1"/>
  <c r="AN862" i="1"/>
  <c r="BD862" i="1" s="1"/>
  <c r="AM862" i="1"/>
  <c r="BC862" i="1" s="1"/>
  <c r="AK862" i="1"/>
  <c r="BA862" i="1" s="1"/>
  <c r="AE862" i="1"/>
  <c r="AD862" i="1"/>
  <c r="AC862" i="1"/>
  <c r="AB862" i="1"/>
  <c r="AA862" i="1"/>
  <c r="AR862" i="1" s="1"/>
  <c r="BH862" i="1" s="1"/>
  <c r="Z862" i="1"/>
  <c r="AJ862" i="1" s="1"/>
  <c r="AZ862" i="1" s="1"/>
  <c r="BA861" i="1"/>
  <c r="AY861" i="1"/>
  <c r="AS861" i="1"/>
  <c r="BI861" i="1" s="1"/>
  <c r="AQ861" i="1"/>
  <c r="BG861" i="1" s="1"/>
  <c r="AM861" i="1"/>
  <c r="BC861" i="1" s="1"/>
  <c r="AL861" i="1"/>
  <c r="BB861" i="1" s="1"/>
  <c r="AK861" i="1"/>
  <c r="AJ861" i="1"/>
  <c r="AZ861" i="1" s="1"/>
  <c r="AI861" i="1"/>
  <c r="AF861" i="1"/>
  <c r="AV861" i="1" s="1"/>
  <c r="AD861" i="1"/>
  <c r="AE861" i="1" s="1"/>
  <c r="AC861" i="1"/>
  <c r="AB861" i="1"/>
  <c r="AA861" i="1"/>
  <c r="Z861" i="1"/>
  <c r="AH861" i="1" s="1"/>
  <c r="AX861" i="1" s="1"/>
  <c r="AY860" i="1"/>
  <c r="AW860" i="1"/>
  <c r="AQ860" i="1"/>
  <c r="BG860" i="1" s="1"/>
  <c r="AL860" i="1"/>
  <c r="BB860" i="1" s="1"/>
  <c r="AK860" i="1"/>
  <c r="BA860" i="1" s="1"/>
  <c r="AJ860" i="1"/>
  <c r="AZ860" i="1" s="1"/>
  <c r="AI860" i="1"/>
  <c r="AG860" i="1"/>
  <c r="AD860" i="1"/>
  <c r="AE860" i="1" s="1"/>
  <c r="AB860" i="1"/>
  <c r="AC860" i="1" s="1"/>
  <c r="AA860" i="1"/>
  <c r="Z860" i="1"/>
  <c r="AF860" i="1" s="1"/>
  <c r="AV860" i="1" s="1"/>
  <c r="BC859" i="1"/>
  <c r="AW859" i="1"/>
  <c r="AU859" i="1"/>
  <c r="BK859" i="1" s="1"/>
  <c r="AR859" i="1"/>
  <c r="BH859" i="1" s="1"/>
  <c r="AP859" i="1"/>
  <c r="BF859" i="1" s="1"/>
  <c r="AO859" i="1"/>
  <c r="BE859" i="1" s="1"/>
  <c r="AM859" i="1"/>
  <c r="AJ859" i="1"/>
  <c r="AZ859" i="1" s="1"/>
  <c r="AG859" i="1"/>
  <c r="AE859" i="1"/>
  <c r="AD859" i="1"/>
  <c r="AB859" i="1"/>
  <c r="AC859" i="1" s="1"/>
  <c r="AA859" i="1"/>
  <c r="AT859" i="1" s="1"/>
  <c r="BJ859" i="1" s="1"/>
  <c r="Z859" i="1"/>
  <c r="AL859" i="1" s="1"/>
  <c r="BB859" i="1" s="1"/>
  <c r="BC858" i="1"/>
  <c r="AU858" i="1"/>
  <c r="BK858" i="1" s="1"/>
  <c r="AT858" i="1"/>
  <c r="BJ858" i="1" s="1"/>
  <c r="AS858" i="1"/>
  <c r="BI858" i="1" s="1"/>
  <c r="AP858" i="1"/>
  <c r="BF858" i="1" s="1"/>
  <c r="AO858" i="1"/>
  <c r="BE858" i="1" s="1"/>
  <c r="AN858" i="1"/>
  <c r="BD858" i="1" s="1"/>
  <c r="AM858" i="1"/>
  <c r="AH858" i="1"/>
  <c r="AX858" i="1" s="1"/>
  <c r="AE858" i="1"/>
  <c r="AD858" i="1"/>
  <c r="AC858" i="1"/>
  <c r="AB858" i="1"/>
  <c r="AA858" i="1"/>
  <c r="AR858" i="1" s="1"/>
  <c r="BH858" i="1" s="1"/>
  <c r="Z858" i="1"/>
  <c r="AF858" i="1" s="1"/>
  <c r="AV858" i="1" s="1"/>
  <c r="BB857" i="1"/>
  <c r="BA857" i="1"/>
  <c r="AV857" i="1"/>
  <c r="AM857" i="1"/>
  <c r="BC857" i="1" s="1"/>
  <c r="AL857" i="1"/>
  <c r="AK857" i="1"/>
  <c r="AJ857" i="1"/>
  <c r="AZ857" i="1" s="1"/>
  <c r="AI857" i="1"/>
  <c r="AY857" i="1" s="1"/>
  <c r="AF857" i="1"/>
  <c r="AD857" i="1"/>
  <c r="AE857" i="1" s="1"/>
  <c r="AC857" i="1"/>
  <c r="AB857" i="1"/>
  <c r="AA857" i="1"/>
  <c r="Z857" i="1"/>
  <c r="AH857" i="1" s="1"/>
  <c r="AX857" i="1" s="1"/>
  <c r="AY856" i="1"/>
  <c r="AW856" i="1"/>
  <c r="AL856" i="1"/>
  <c r="BB856" i="1" s="1"/>
  <c r="AK856" i="1"/>
  <c r="BA856" i="1" s="1"/>
  <c r="AJ856" i="1"/>
  <c r="AZ856" i="1" s="1"/>
  <c r="AI856" i="1"/>
  <c r="AG856" i="1"/>
  <c r="AD856" i="1"/>
  <c r="AE856" i="1" s="1"/>
  <c r="AB856" i="1"/>
  <c r="AC856" i="1" s="1"/>
  <c r="AA856" i="1"/>
  <c r="Z856" i="1"/>
  <c r="AF856" i="1" s="1"/>
  <c r="AV856" i="1" s="1"/>
  <c r="BH855" i="1"/>
  <c r="AU855" i="1"/>
  <c r="BK855" i="1" s="1"/>
  <c r="AR855" i="1"/>
  <c r="AP855" i="1"/>
  <c r="BF855" i="1" s="1"/>
  <c r="AO855" i="1"/>
  <c r="BE855" i="1" s="1"/>
  <c r="AH855" i="1"/>
  <c r="AX855" i="1" s="1"/>
  <c r="AG855" i="1"/>
  <c r="AW855" i="1" s="1"/>
  <c r="AE855" i="1"/>
  <c r="AD855" i="1"/>
  <c r="AB855" i="1"/>
  <c r="AC855" i="1" s="1"/>
  <c r="AA855" i="1"/>
  <c r="AT855" i="1" s="1"/>
  <c r="BJ855" i="1" s="1"/>
  <c r="Z855" i="1"/>
  <c r="AJ855" i="1" s="1"/>
  <c r="AZ855" i="1" s="1"/>
  <c r="BD854" i="1"/>
  <c r="AU854" i="1"/>
  <c r="BK854" i="1" s="1"/>
  <c r="AT854" i="1"/>
  <c r="BJ854" i="1" s="1"/>
  <c r="AS854" i="1"/>
  <c r="BI854" i="1" s="1"/>
  <c r="AP854" i="1"/>
  <c r="BF854" i="1" s="1"/>
  <c r="AO854" i="1"/>
  <c r="BE854" i="1" s="1"/>
  <c r="AN854" i="1"/>
  <c r="AF854" i="1"/>
  <c r="AV854" i="1" s="1"/>
  <c r="AE854" i="1"/>
  <c r="AD854" i="1"/>
  <c r="AC854" i="1"/>
  <c r="AB854" i="1"/>
  <c r="AA854" i="1"/>
  <c r="AR854" i="1" s="1"/>
  <c r="BH854" i="1" s="1"/>
  <c r="Z854" i="1"/>
  <c r="AH854" i="1" s="1"/>
  <c r="AX854" i="1" s="1"/>
  <c r="BB853" i="1"/>
  <c r="AU853" i="1"/>
  <c r="BK853" i="1" s="1"/>
  <c r="AT853" i="1"/>
  <c r="BJ853" i="1" s="1"/>
  <c r="AS853" i="1"/>
  <c r="BI853" i="1" s="1"/>
  <c r="AM853" i="1"/>
  <c r="BC853" i="1" s="1"/>
  <c r="AL853" i="1"/>
  <c r="AK853" i="1"/>
  <c r="BA853" i="1" s="1"/>
  <c r="AJ853" i="1"/>
  <c r="AZ853" i="1" s="1"/>
  <c r="AI853" i="1"/>
  <c r="AY853" i="1" s="1"/>
  <c r="AF853" i="1"/>
  <c r="AV853" i="1" s="1"/>
  <c r="AE853" i="1"/>
  <c r="AD853" i="1"/>
  <c r="AC853" i="1"/>
  <c r="AB853" i="1"/>
  <c r="AA853" i="1"/>
  <c r="AQ853" i="1" s="1"/>
  <c r="BG853" i="1" s="1"/>
  <c r="Z853" i="1"/>
  <c r="AH853" i="1" s="1"/>
  <c r="AX853" i="1" s="1"/>
  <c r="BJ852" i="1"/>
  <c r="AY852" i="1"/>
  <c r="AW852" i="1"/>
  <c r="AL852" i="1"/>
  <c r="BB852" i="1" s="1"/>
  <c r="AK852" i="1"/>
  <c r="BA852" i="1" s="1"/>
  <c r="AJ852" i="1"/>
  <c r="AZ852" i="1" s="1"/>
  <c r="AI852" i="1"/>
  <c r="AG852" i="1"/>
  <c r="AD852" i="1"/>
  <c r="AE852" i="1" s="1"/>
  <c r="AB852" i="1"/>
  <c r="AC852" i="1" s="1"/>
  <c r="AA852" i="1"/>
  <c r="AT852" i="1" s="1"/>
  <c r="Z852" i="1"/>
  <c r="AF852" i="1" s="1"/>
  <c r="AV852" i="1" s="1"/>
  <c r="AM851" i="1"/>
  <c r="BC851" i="1" s="1"/>
  <c r="AJ851" i="1"/>
  <c r="AZ851" i="1" s="1"/>
  <c r="AE851" i="1"/>
  <c r="AD851" i="1"/>
  <c r="AB851" i="1"/>
  <c r="AC851" i="1" s="1"/>
  <c r="AA851" i="1"/>
  <c r="Z851" i="1"/>
  <c r="AU850" i="1"/>
  <c r="BK850" i="1" s="1"/>
  <c r="AT850" i="1"/>
  <c r="BJ850" i="1" s="1"/>
  <c r="AS850" i="1"/>
  <c r="BI850" i="1" s="1"/>
  <c r="AP850" i="1"/>
  <c r="BF850" i="1" s="1"/>
  <c r="AO850" i="1"/>
  <c r="BE850" i="1" s="1"/>
  <c r="AN850" i="1"/>
  <c r="BD850" i="1" s="1"/>
  <c r="AF850" i="1"/>
  <c r="AV850" i="1" s="1"/>
  <c r="AE850" i="1"/>
  <c r="AD850" i="1"/>
  <c r="AC850" i="1"/>
  <c r="AB850" i="1"/>
  <c r="AA850" i="1"/>
  <c r="AR850" i="1" s="1"/>
  <c r="BH850" i="1" s="1"/>
  <c r="Z850" i="1"/>
  <c r="AG850" i="1" s="1"/>
  <c r="AW850" i="1" s="1"/>
  <c r="BB849" i="1"/>
  <c r="AV849" i="1"/>
  <c r="AT849" i="1"/>
  <c r="BJ849" i="1" s="1"/>
  <c r="AS849" i="1"/>
  <c r="BI849" i="1" s="1"/>
  <c r="AM849" i="1"/>
  <c r="BC849" i="1" s="1"/>
  <c r="AL849" i="1"/>
  <c r="AK849" i="1"/>
  <c r="BA849" i="1" s="1"/>
  <c r="AJ849" i="1"/>
  <c r="AZ849" i="1" s="1"/>
  <c r="AI849" i="1"/>
  <c r="AY849" i="1" s="1"/>
  <c r="AG849" i="1"/>
  <c r="AW849" i="1" s="1"/>
  <c r="AF849" i="1"/>
  <c r="AD849" i="1"/>
  <c r="AE849" i="1" s="1"/>
  <c r="AC849" i="1"/>
  <c r="AB849" i="1"/>
  <c r="AA849" i="1"/>
  <c r="AQ849" i="1" s="1"/>
  <c r="BG849" i="1" s="1"/>
  <c r="Z849" i="1"/>
  <c r="AH849" i="1" s="1"/>
  <c r="AX849" i="1" s="1"/>
  <c r="BJ848" i="1"/>
  <c r="BB848" i="1"/>
  <c r="BA848" i="1"/>
  <c r="AS848" i="1"/>
  <c r="BI848" i="1" s="1"/>
  <c r="AR848" i="1"/>
  <c r="BH848" i="1" s="1"/>
  <c r="AQ848" i="1"/>
  <c r="BG848" i="1" s="1"/>
  <c r="AP848" i="1"/>
  <c r="BF848" i="1" s="1"/>
  <c r="AL848" i="1"/>
  <c r="AK848" i="1"/>
  <c r="AI848" i="1"/>
  <c r="AY848" i="1" s="1"/>
  <c r="AH848" i="1"/>
  <c r="AX848" i="1" s="1"/>
  <c r="AG848" i="1"/>
  <c r="AW848" i="1" s="1"/>
  <c r="AD848" i="1"/>
  <c r="AE848" i="1" s="1"/>
  <c r="AC848" i="1"/>
  <c r="AB848" i="1"/>
  <c r="AA848" i="1"/>
  <c r="AT848" i="1" s="1"/>
  <c r="Z848" i="1"/>
  <c r="AW847" i="1"/>
  <c r="AM847" i="1"/>
  <c r="BC847" i="1" s="1"/>
  <c r="AJ847" i="1"/>
  <c r="AZ847" i="1" s="1"/>
  <c r="AG847" i="1"/>
  <c r="AE847" i="1"/>
  <c r="AD847" i="1"/>
  <c r="AB847" i="1"/>
  <c r="AC847" i="1" s="1"/>
  <c r="AA847" i="1"/>
  <c r="Z847" i="1"/>
  <c r="BF846" i="1"/>
  <c r="BE846" i="1"/>
  <c r="BD846" i="1"/>
  <c r="AU846" i="1"/>
  <c r="BK846" i="1" s="1"/>
  <c r="AT846" i="1"/>
  <c r="BJ846" i="1" s="1"/>
  <c r="AS846" i="1"/>
  <c r="BI846" i="1" s="1"/>
  <c r="AP846" i="1"/>
  <c r="AO846" i="1"/>
  <c r="AN846" i="1"/>
  <c r="AH846" i="1"/>
  <c r="AX846" i="1" s="1"/>
  <c r="AG846" i="1"/>
  <c r="AW846" i="1" s="1"/>
  <c r="AD846" i="1"/>
  <c r="AE846" i="1" s="1"/>
  <c r="AC846" i="1"/>
  <c r="AB846" i="1"/>
  <c r="AA846" i="1"/>
  <c r="AR846" i="1" s="1"/>
  <c r="BH846" i="1" s="1"/>
  <c r="Z846" i="1"/>
  <c r="BC845" i="1"/>
  <c r="BB845" i="1"/>
  <c r="BA845" i="1"/>
  <c r="AS845" i="1"/>
  <c r="BI845" i="1" s="1"/>
  <c r="AR845" i="1"/>
  <c r="BH845" i="1" s="1"/>
  <c r="AQ845" i="1"/>
  <c r="BG845" i="1" s="1"/>
  <c r="AM845" i="1"/>
  <c r="AL845" i="1"/>
  <c r="AK845" i="1"/>
  <c r="AJ845" i="1"/>
  <c r="AZ845" i="1" s="1"/>
  <c r="AI845" i="1"/>
  <c r="AY845" i="1" s="1"/>
  <c r="AG845" i="1"/>
  <c r="AW845" i="1" s="1"/>
  <c r="AF845" i="1"/>
  <c r="AV845" i="1" s="1"/>
  <c r="AE845" i="1"/>
  <c r="AD845" i="1"/>
  <c r="AC845" i="1"/>
  <c r="AB845" i="1"/>
  <c r="AA845" i="1"/>
  <c r="AN845" i="1" s="1"/>
  <c r="BD845" i="1" s="1"/>
  <c r="Z845" i="1"/>
  <c r="AH845" i="1" s="1"/>
  <c r="AX845" i="1" s="1"/>
  <c r="BJ844" i="1"/>
  <c r="AT844" i="1"/>
  <c r="AR844" i="1"/>
  <c r="BH844" i="1" s="1"/>
  <c r="AQ844" i="1"/>
  <c r="BG844" i="1" s="1"/>
  <c r="AP844" i="1"/>
  <c r="BF844" i="1" s="1"/>
  <c r="AO844" i="1"/>
  <c r="BE844" i="1" s="1"/>
  <c r="AH844" i="1"/>
  <c r="AX844" i="1" s="1"/>
  <c r="AG844" i="1"/>
  <c r="AW844" i="1" s="1"/>
  <c r="AD844" i="1"/>
  <c r="AE844" i="1" s="1"/>
  <c r="AC844" i="1"/>
  <c r="AB844" i="1"/>
  <c r="AA844" i="1"/>
  <c r="AS844" i="1" s="1"/>
  <c r="BI844" i="1" s="1"/>
  <c r="Z844" i="1"/>
  <c r="AI844" i="1" s="1"/>
  <c r="AY844" i="1" s="1"/>
  <c r="AI843" i="1"/>
  <c r="AY843" i="1" s="1"/>
  <c r="AE843" i="1"/>
  <c r="AD843" i="1"/>
  <c r="AB843" i="1"/>
  <c r="AC843" i="1" s="1"/>
  <c r="AA843" i="1"/>
  <c r="AU843" i="1" s="1"/>
  <c r="BK843" i="1" s="1"/>
  <c r="Z843" i="1"/>
  <c r="AJ843" i="1" s="1"/>
  <c r="AZ843" i="1" s="1"/>
  <c r="BE842" i="1"/>
  <c r="BD842" i="1"/>
  <c r="AU842" i="1"/>
  <c r="BK842" i="1" s="1"/>
  <c r="AT842" i="1"/>
  <c r="BJ842" i="1" s="1"/>
  <c r="AS842" i="1"/>
  <c r="BI842" i="1" s="1"/>
  <c r="AP842" i="1"/>
  <c r="BF842" i="1" s="1"/>
  <c r="AO842" i="1"/>
  <c r="AN842" i="1"/>
  <c r="AG842" i="1"/>
  <c r="AW842" i="1" s="1"/>
  <c r="AF842" i="1"/>
  <c r="AV842" i="1" s="1"/>
  <c r="AE842" i="1"/>
  <c r="AD842" i="1"/>
  <c r="AC842" i="1"/>
  <c r="AB842" i="1"/>
  <c r="AA842" i="1"/>
  <c r="AR842" i="1" s="1"/>
  <c r="BH842" i="1" s="1"/>
  <c r="Z842" i="1"/>
  <c r="BK841" i="1"/>
  <c r="BC841" i="1"/>
  <c r="BB841" i="1"/>
  <c r="BA841" i="1"/>
  <c r="AZ841" i="1"/>
  <c r="AU841" i="1"/>
  <c r="AS841" i="1"/>
  <c r="BI841" i="1" s="1"/>
  <c r="AR841" i="1"/>
  <c r="BH841" i="1" s="1"/>
  <c r="AQ841" i="1"/>
  <c r="BG841" i="1" s="1"/>
  <c r="AN841" i="1"/>
  <c r="BD841" i="1" s="1"/>
  <c r="AM841" i="1"/>
  <c r="AL841" i="1"/>
  <c r="AK841" i="1"/>
  <c r="AJ841" i="1"/>
  <c r="AI841" i="1"/>
  <c r="AY841" i="1" s="1"/>
  <c r="AG841" i="1"/>
  <c r="AW841" i="1" s="1"/>
  <c r="AF841" i="1"/>
  <c r="AV841" i="1" s="1"/>
  <c r="AE841" i="1"/>
  <c r="AD841" i="1"/>
  <c r="AB841" i="1"/>
  <c r="AC841" i="1" s="1"/>
  <c r="AA841" i="1"/>
  <c r="Z841" i="1"/>
  <c r="AH841" i="1" s="1"/>
  <c r="AX841" i="1" s="1"/>
  <c r="BK840" i="1"/>
  <c r="BJ840" i="1"/>
  <c r="BI840" i="1"/>
  <c r="AZ840" i="1"/>
  <c r="AU840" i="1"/>
  <c r="AT840" i="1"/>
  <c r="AS840" i="1"/>
  <c r="AR840" i="1"/>
  <c r="AO840" i="1"/>
  <c r="BE840" i="1" s="1"/>
  <c r="AM840" i="1"/>
  <c r="BC840" i="1" s="1"/>
  <c r="AL840" i="1"/>
  <c r="BB840" i="1" s="1"/>
  <c r="AK840" i="1"/>
  <c r="BA840" i="1" s="1"/>
  <c r="AJ840" i="1"/>
  <c r="AI840" i="1"/>
  <c r="AY840" i="1" s="1"/>
  <c r="AG840" i="1"/>
  <c r="AW840" i="1" s="1"/>
  <c r="AD840" i="1"/>
  <c r="AE840" i="1" s="1"/>
  <c r="AB840" i="1"/>
  <c r="AC840" i="1" s="1"/>
  <c r="AA840" i="1"/>
  <c r="AP840" i="1" s="1"/>
  <c r="BF840" i="1" s="1"/>
  <c r="Z840" i="1"/>
  <c r="AH840" i="1" s="1"/>
  <c r="AX840" i="1" s="1"/>
  <c r="AY839" i="1"/>
  <c r="AI839" i="1"/>
  <c r="AE839" i="1"/>
  <c r="AD839" i="1"/>
  <c r="AB839" i="1"/>
  <c r="AC839" i="1" s="1"/>
  <c r="AA839" i="1"/>
  <c r="AP839" i="1" s="1"/>
  <c r="BF839" i="1" s="1"/>
  <c r="Z839" i="1"/>
  <c r="AJ839" i="1" s="1"/>
  <c r="AZ839" i="1" s="1"/>
  <c r="BE838" i="1"/>
  <c r="AW838" i="1"/>
  <c r="AP838" i="1"/>
  <c r="BF838" i="1" s="1"/>
  <c r="AO838" i="1"/>
  <c r="AN838" i="1"/>
  <c r="BD838" i="1" s="1"/>
  <c r="AF838" i="1"/>
  <c r="AV838" i="1" s="1"/>
  <c r="AE838" i="1"/>
  <c r="AD838" i="1"/>
  <c r="AC838" i="1"/>
  <c r="AB838" i="1"/>
  <c r="AA838" i="1"/>
  <c r="AT838" i="1" s="1"/>
  <c r="BJ838" i="1" s="1"/>
  <c r="Z838" i="1"/>
  <c r="AG838" i="1" s="1"/>
  <c r="BJ837" i="1"/>
  <c r="BD837" i="1"/>
  <c r="BB837" i="1"/>
  <c r="AV837" i="1"/>
  <c r="AU837" i="1"/>
  <c r="BK837" i="1" s="1"/>
  <c r="AT837" i="1"/>
  <c r="AO837" i="1"/>
  <c r="BE837" i="1" s="1"/>
  <c r="AN837" i="1"/>
  <c r="AM837" i="1"/>
  <c r="BC837" i="1" s="1"/>
  <c r="AL837" i="1"/>
  <c r="AK837" i="1"/>
  <c r="BA837" i="1" s="1"/>
  <c r="AJ837" i="1"/>
  <c r="AZ837" i="1" s="1"/>
  <c r="AI837" i="1"/>
  <c r="AY837" i="1" s="1"/>
  <c r="AG837" i="1"/>
  <c r="AW837" i="1" s="1"/>
  <c r="AF837" i="1"/>
  <c r="AD837" i="1"/>
  <c r="AE837" i="1" s="1"/>
  <c r="AC837" i="1"/>
  <c r="AB837" i="1"/>
  <c r="AA837" i="1"/>
  <c r="AR837" i="1" s="1"/>
  <c r="BH837" i="1" s="1"/>
  <c r="Z837" i="1"/>
  <c r="AH837" i="1" s="1"/>
  <c r="AX837" i="1" s="1"/>
  <c r="BJ836" i="1"/>
  <c r="BH836" i="1"/>
  <c r="BB836" i="1"/>
  <c r="AZ836" i="1"/>
  <c r="AU836" i="1"/>
  <c r="BK836" i="1" s="1"/>
  <c r="AT836" i="1"/>
  <c r="AS836" i="1"/>
  <c r="BI836" i="1" s="1"/>
  <c r="AR836" i="1"/>
  <c r="AO836" i="1"/>
  <c r="BE836" i="1" s="1"/>
  <c r="AM836" i="1"/>
  <c r="BC836" i="1" s="1"/>
  <c r="AL836" i="1"/>
  <c r="AK836" i="1"/>
  <c r="BA836" i="1" s="1"/>
  <c r="AJ836" i="1"/>
  <c r="AI836" i="1"/>
  <c r="AY836" i="1" s="1"/>
  <c r="AG836" i="1"/>
  <c r="AW836" i="1" s="1"/>
  <c r="AD836" i="1"/>
  <c r="AE836" i="1" s="1"/>
  <c r="AB836" i="1"/>
  <c r="AC836" i="1" s="1"/>
  <c r="AA836" i="1"/>
  <c r="AP836" i="1" s="1"/>
  <c r="BF836" i="1" s="1"/>
  <c r="Z836" i="1"/>
  <c r="AH836" i="1" s="1"/>
  <c r="AX836" i="1" s="1"/>
  <c r="AY835" i="1"/>
  <c r="AI835" i="1"/>
  <c r="AE835" i="1"/>
  <c r="AD835" i="1"/>
  <c r="AB835" i="1"/>
  <c r="AC835" i="1" s="1"/>
  <c r="AA835" i="1"/>
  <c r="AP835" i="1" s="1"/>
  <c r="BF835" i="1" s="1"/>
  <c r="Z835" i="1"/>
  <c r="AJ835" i="1" s="1"/>
  <c r="AZ835" i="1" s="1"/>
  <c r="BE834" i="1"/>
  <c r="AP834" i="1"/>
  <c r="BF834" i="1" s="1"/>
  <c r="AO834" i="1"/>
  <c r="AN834" i="1"/>
  <c r="BD834" i="1" s="1"/>
  <c r="AF834" i="1"/>
  <c r="AV834" i="1" s="1"/>
  <c r="AE834" i="1"/>
  <c r="AD834" i="1"/>
  <c r="AC834" i="1"/>
  <c r="AB834" i="1"/>
  <c r="AA834" i="1"/>
  <c r="AT834" i="1" s="1"/>
  <c r="BJ834" i="1" s="1"/>
  <c r="Z834" i="1"/>
  <c r="AG834" i="1" s="1"/>
  <c r="AW834" i="1" s="1"/>
  <c r="BJ833" i="1"/>
  <c r="BB833" i="1"/>
  <c r="AV833" i="1"/>
  <c r="AU833" i="1"/>
  <c r="BK833" i="1" s="1"/>
  <c r="AT833" i="1"/>
  <c r="AO833" i="1"/>
  <c r="BE833" i="1" s="1"/>
  <c r="AN833" i="1"/>
  <c r="BD833" i="1" s="1"/>
  <c r="AM833" i="1"/>
  <c r="BC833" i="1" s="1"/>
  <c r="AL833" i="1"/>
  <c r="AK833" i="1"/>
  <c r="BA833" i="1" s="1"/>
  <c r="AJ833" i="1"/>
  <c r="AZ833" i="1" s="1"/>
  <c r="AI833" i="1"/>
  <c r="AY833" i="1" s="1"/>
  <c r="AG833" i="1"/>
  <c r="AW833" i="1" s="1"/>
  <c r="AF833" i="1"/>
  <c r="AE833" i="1"/>
  <c r="AD833" i="1"/>
  <c r="AC833" i="1"/>
  <c r="AB833" i="1"/>
  <c r="AA833" i="1"/>
  <c r="AR833" i="1" s="1"/>
  <c r="BH833" i="1" s="1"/>
  <c r="Z833" i="1"/>
  <c r="AH833" i="1" s="1"/>
  <c r="AX833" i="1" s="1"/>
  <c r="BJ832" i="1"/>
  <c r="BH832" i="1"/>
  <c r="BB832" i="1"/>
  <c r="AZ832" i="1"/>
  <c r="AU832" i="1"/>
  <c r="BK832" i="1" s="1"/>
  <c r="AT832" i="1"/>
  <c r="AS832" i="1"/>
  <c r="BI832" i="1" s="1"/>
  <c r="AR832" i="1"/>
  <c r="AO832" i="1"/>
  <c r="BE832" i="1" s="1"/>
  <c r="AM832" i="1"/>
  <c r="BC832" i="1" s="1"/>
  <c r="AL832" i="1"/>
  <c r="AK832" i="1"/>
  <c r="BA832" i="1" s="1"/>
  <c r="AJ832" i="1"/>
  <c r="AI832" i="1"/>
  <c r="AY832" i="1" s="1"/>
  <c r="AG832" i="1"/>
  <c r="AW832" i="1" s="1"/>
  <c r="AD832" i="1"/>
  <c r="AE832" i="1" s="1"/>
  <c r="AB832" i="1"/>
  <c r="AC832" i="1" s="1"/>
  <c r="AA832" i="1"/>
  <c r="AP832" i="1" s="1"/>
  <c r="BF832" i="1" s="1"/>
  <c r="Z832" i="1"/>
  <c r="AH832" i="1" s="1"/>
  <c r="AX832" i="1" s="1"/>
  <c r="AY831" i="1"/>
  <c r="AI831" i="1"/>
  <c r="AE831" i="1"/>
  <c r="AD831" i="1"/>
  <c r="AB831" i="1"/>
  <c r="AC831" i="1" s="1"/>
  <c r="AA831" i="1"/>
  <c r="AP831" i="1" s="1"/>
  <c r="BF831" i="1" s="1"/>
  <c r="Z831" i="1"/>
  <c r="AJ831" i="1" s="1"/>
  <c r="AZ831" i="1" s="1"/>
  <c r="BE830" i="1"/>
  <c r="AW830" i="1"/>
  <c r="AP830" i="1"/>
  <c r="BF830" i="1" s="1"/>
  <c r="AO830" i="1"/>
  <c r="AN830" i="1"/>
  <c r="BD830" i="1" s="1"/>
  <c r="AF830" i="1"/>
  <c r="AV830" i="1" s="1"/>
  <c r="AE830" i="1"/>
  <c r="AD830" i="1"/>
  <c r="AC830" i="1"/>
  <c r="AB830" i="1"/>
  <c r="AA830" i="1"/>
  <c r="AT830" i="1" s="1"/>
  <c r="BJ830" i="1" s="1"/>
  <c r="Z830" i="1"/>
  <c r="AG830" i="1" s="1"/>
  <c r="BJ829" i="1"/>
  <c r="BD829" i="1"/>
  <c r="BB829" i="1"/>
  <c r="AV829" i="1"/>
  <c r="AU829" i="1"/>
  <c r="BK829" i="1" s="1"/>
  <c r="AT829" i="1"/>
  <c r="AO829" i="1"/>
  <c r="BE829" i="1" s="1"/>
  <c r="AN829" i="1"/>
  <c r="AM829" i="1"/>
  <c r="BC829" i="1" s="1"/>
  <c r="AL829" i="1"/>
  <c r="AK829" i="1"/>
  <c r="BA829" i="1" s="1"/>
  <c r="AJ829" i="1"/>
  <c r="AZ829" i="1" s="1"/>
  <c r="AI829" i="1"/>
  <c r="AY829" i="1" s="1"/>
  <c r="AG829" i="1"/>
  <c r="AW829" i="1" s="1"/>
  <c r="AF829" i="1"/>
  <c r="AD829" i="1"/>
  <c r="AE829" i="1" s="1"/>
  <c r="AC829" i="1"/>
  <c r="AB829" i="1"/>
  <c r="AA829" i="1"/>
  <c r="AR829" i="1" s="1"/>
  <c r="BH829" i="1" s="1"/>
  <c r="Z829" i="1"/>
  <c r="AH829" i="1" s="1"/>
  <c r="AX829" i="1" s="1"/>
  <c r="BJ828" i="1"/>
  <c r="BH828" i="1"/>
  <c r="BB828" i="1"/>
  <c r="AZ828" i="1"/>
  <c r="AU828" i="1"/>
  <c r="BK828" i="1" s="1"/>
  <c r="AT828" i="1"/>
  <c r="AS828" i="1"/>
  <c r="BI828" i="1" s="1"/>
  <c r="AR828" i="1"/>
  <c r="AO828" i="1"/>
  <c r="BE828" i="1" s="1"/>
  <c r="AM828" i="1"/>
  <c r="BC828" i="1" s="1"/>
  <c r="AL828" i="1"/>
  <c r="AK828" i="1"/>
  <c r="BA828" i="1" s="1"/>
  <c r="AJ828" i="1"/>
  <c r="AI828" i="1"/>
  <c r="AY828" i="1" s="1"/>
  <c r="AG828" i="1"/>
  <c r="AW828" i="1" s="1"/>
  <c r="AD828" i="1"/>
  <c r="AE828" i="1" s="1"/>
  <c r="AC828" i="1"/>
  <c r="AB828" i="1"/>
  <c r="AA828" i="1"/>
  <c r="AP828" i="1" s="1"/>
  <c r="BF828" i="1" s="1"/>
  <c r="Z828" i="1"/>
  <c r="AH828" i="1" s="1"/>
  <c r="AX828" i="1" s="1"/>
  <c r="AY827" i="1"/>
  <c r="AI827" i="1"/>
  <c r="AE827" i="1"/>
  <c r="AD827" i="1"/>
  <c r="AB827" i="1"/>
  <c r="AC827" i="1" s="1"/>
  <c r="AA827" i="1"/>
  <c r="AP827" i="1" s="1"/>
  <c r="BF827" i="1" s="1"/>
  <c r="Z827" i="1"/>
  <c r="AJ827" i="1" s="1"/>
  <c r="AZ827" i="1" s="1"/>
  <c r="BE826" i="1"/>
  <c r="AP826" i="1"/>
  <c r="BF826" i="1" s="1"/>
  <c r="AO826" i="1"/>
  <c r="AN826" i="1"/>
  <c r="BD826" i="1" s="1"/>
  <c r="AF826" i="1"/>
  <c r="AV826" i="1" s="1"/>
  <c r="AE826" i="1"/>
  <c r="AD826" i="1"/>
  <c r="AC826" i="1"/>
  <c r="AB826" i="1"/>
  <c r="AA826" i="1"/>
  <c r="AT826" i="1" s="1"/>
  <c r="BJ826" i="1" s="1"/>
  <c r="Z826" i="1"/>
  <c r="AG826" i="1" s="1"/>
  <c r="AW826" i="1" s="1"/>
  <c r="BJ825" i="1"/>
  <c r="BD825" i="1"/>
  <c r="AV825" i="1"/>
  <c r="AU825" i="1"/>
  <c r="BK825" i="1" s="1"/>
  <c r="AT825" i="1"/>
  <c r="AN825" i="1"/>
  <c r="AM825" i="1"/>
  <c r="BC825" i="1" s="1"/>
  <c r="AL825" i="1"/>
  <c r="BB825" i="1" s="1"/>
  <c r="AK825" i="1"/>
  <c r="BA825" i="1" s="1"/>
  <c r="AI825" i="1"/>
  <c r="AY825" i="1" s="1"/>
  <c r="AG825" i="1"/>
  <c r="AW825" i="1" s="1"/>
  <c r="AF825" i="1"/>
  <c r="AE825" i="1"/>
  <c r="AD825" i="1"/>
  <c r="AC825" i="1"/>
  <c r="AB825" i="1"/>
  <c r="AA825" i="1"/>
  <c r="AR825" i="1" s="1"/>
  <c r="BH825" i="1" s="1"/>
  <c r="Z825" i="1"/>
  <c r="AJ825" i="1" s="1"/>
  <c r="AZ825" i="1" s="1"/>
  <c r="BH824" i="1"/>
  <c r="BA824" i="1"/>
  <c r="AZ824" i="1"/>
  <c r="AU824" i="1"/>
  <c r="BK824" i="1" s="1"/>
  <c r="AT824" i="1"/>
  <c r="BJ824" i="1" s="1"/>
  <c r="AS824" i="1"/>
  <c r="BI824" i="1" s="1"/>
  <c r="AR824" i="1"/>
  <c r="AO824" i="1"/>
  <c r="BE824" i="1" s="1"/>
  <c r="AM824" i="1"/>
  <c r="BC824" i="1" s="1"/>
  <c r="AL824" i="1"/>
  <c r="BB824" i="1" s="1"/>
  <c r="AK824" i="1"/>
  <c r="AJ824" i="1"/>
  <c r="AI824" i="1"/>
  <c r="AY824" i="1" s="1"/>
  <c r="AG824" i="1"/>
  <c r="AW824" i="1" s="1"/>
  <c r="AD824" i="1"/>
  <c r="AE824" i="1" s="1"/>
  <c r="AC824" i="1"/>
  <c r="AB824" i="1"/>
  <c r="AA824" i="1"/>
  <c r="AP824" i="1" s="1"/>
  <c r="BF824" i="1" s="1"/>
  <c r="Z824" i="1"/>
  <c r="AH824" i="1" s="1"/>
  <c r="AX824" i="1" s="1"/>
  <c r="AY823" i="1"/>
  <c r="AR823" i="1"/>
  <c r="BH823" i="1" s="1"/>
  <c r="AQ823" i="1"/>
  <c r="BG823" i="1" s="1"/>
  <c r="AJ823" i="1"/>
  <c r="AZ823" i="1" s="1"/>
  <c r="AI823" i="1"/>
  <c r="AE823" i="1"/>
  <c r="AD823" i="1"/>
  <c r="AB823" i="1"/>
  <c r="AC823" i="1" s="1"/>
  <c r="AA823" i="1"/>
  <c r="Z823" i="1"/>
  <c r="AH823" i="1" s="1"/>
  <c r="AX823" i="1" s="1"/>
  <c r="BE822" i="1"/>
  <c r="AV822" i="1"/>
  <c r="AP822" i="1"/>
  <c r="BF822" i="1" s="1"/>
  <c r="AO822" i="1"/>
  <c r="AN822" i="1"/>
  <c r="BD822" i="1" s="1"/>
  <c r="AF822" i="1"/>
  <c r="AE822" i="1"/>
  <c r="AD822" i="1"/>
  <c r="AC822" i="1"/>
  <c r="AB822" i="1"/>
  <c r="AA822" i="1"/>
  <c r="AT822" i="1" s="1"/>
  <c r="BJ822" i="1" s="1"/>
  <c r="Z822" i="1"/>
  <c r="AG822" i="1" s="1"/>
  <c r="AW822" i="1" s="1"/>
  <c r="BJ821" i="1"/>
  <c r="BC821" i="1"/>
  <c r="BB821" i="1"/>
  <c r="AU821" i="1"/>
  <c r="BK821" i="1" s="1"/>
  <c r="AT821" i="1"/>
  <c r="AN821" i="1"/>
  <c r="BD821" i="1" s="1"/>
  <c r="AM821" i="1"/>
  <c r="AL821" i="1"/>
  <c r="AK821" i="1"/>
  <c r="BA821" i="1" s="1"/>
  <c r="AI821" i="1"/>
  <c r="AY821" i="1" s="1"/>
  <c r="AG821" i="1"/>
  <c r="AW821" i="1" s="1"/>
  <c r="AF821" i="1"/>
  <c r="AV821" i="1" s="1"/>
  <c r="AE821" i="1"/>
  <c r="AD821" i="1"/>
  <c r="AC821" i="1"/>
  <c r="AB821" i="1"/>
  <c r="AA821" i="1"/>
  <c r="AR821" i="1" s="1"/>
  <c r="BH821" i="1" s="1"/>
  <c r="Z821" i="1"/>
  <c r="AJ821" i="1" s="1"/>
  <c r="AZ821" i="1" s="1"/>
  <c r="BI820" i="1"/>
  <c r="BA820" i="1"/>
  <c r="AU820" i="1"/>
  <c r="BK820" i="1" s="1"/>
  <c r="AT820" i="1"/>
  <c r="BJ820" i="1" s="1"/>
  <c r="AS820" i="1"/>
  <c r="AR820" i="1"/>
  <c r="BH820" i="1" s="1"/>
  <c r="AO820" i="1"/>
  <c r="BE820" i="1" s="1"/>
  <c r="AM820" i="1"/>
  <c r="BC820" i="1" s="1"/>
  <c r="AL820" i="1"/>
  <c r="BB820" i="1" s="1"/>
  <c r="AK820" i="1"/>
  <c r="AJ820" i="1"/>
  <c r="AZ820" i="1" s="1"/>
  <c r="AI820" i="1"/>
  <c r="AY820" i="1" s="1"/>
  <c r="AG820" i="1"/>
  <c r="AW820" i="1" s="1"/>
  <c r="AD820" i="1"/>
  <c r="AE820" i="1" s="1"/>
  <c r="AC820" i="1"/>
  <c r="AB820" i="1"/>
  <c r="AA820" i="1"/>
  <c r="AP820" i="1" s="1"/>
  <c r="BF820" i="1" s="1"/>
  <c r="Z820" i="1"/>
  <c r="AH820" i="1" s="1"/>
  <c r="AX820" i="1" s="1"/>
  <c r="BH819" i="1"/>
  <c r="AR819" i="1"/>
  <c r="AP819" i="1"/>
  <c r="BF819" i="1" s="1"/>
  <c r="AJ819" i="1"/>
  <c r="AZ819" i="1" s="1"/>
  <c r="AE819" i="1"/>
  <c r="AD819" i="1"/>
  <c r="AB819" i="1"/>
  <c r="AC819" i="1" s="1"/>
  <c r="AA819" i="1"/>
  <c r="Z819" i="1"/>
  <c r="BD818" i="1"/>
  <c r="AS818" i="1"/>
  <c r="BI818" i="1" s="1"/>
  <c r="AP818" i="1"/>
  <c r="BF818" i="1" s="1"/>
  <c r="AO818" i="1"/>
  <c r="BE818" i="1" s="1"/>
  <c r="AN818" i="1"/>
  <c r="AE818" i="1"/>
  <c r="AD818" i="1"/>
  <c r="AC818" i="1"/>
  <c r="AB818" i="1"/>
  <c r="AA818" i="1"/>
  <c r="AT818" i="1" s="1"/>
  <c r="BJ818" i="1" s="1"/>
  <c r="Z818" i="1"/>
  <c r="AG818" i="1" s="1"/>
  <c r="AW818" i="1" s="1"/>
  <c r="BD817" i="1"/>
  <c r="BB817" i="1"/>
  <c r="AV817" i="1"/>
  <c r="AU817" i="1"/>
  <c r="BK817" i="1" s="1"/>
  <c r="AT817" i="1"/>
  <c r="BJ817" i="1" s="1"/>
  <c r="AN817" i="1"/>
  <c r="AM817" i="1"/>
  <c r="BC817" i="1" s="1"/>
  <c r="AL817" i="1"/>
  <c r="AK817" i="1"/>
  <c r="BA817" i="1" s="1"/>
  <c r="AI817" i="1"/>
  <c r="AY817" i="1" s="1"/>
  <c r="AG817" i="1"/>
  <c r="AW817" i="1" s="1"/>
  <c r="AF817" i="1"/>
  <c r="AE817" i="1"/>
  <c r="AD817" i="1"/>
  <c r="AC817" i="1"/>
  <c r="AB817" i="1"/>
  <c r="AA817" i="1"/>
  <c r="AR817" i="1" s="1"/>
  <c r="BH817" i="1" s="1"/>
  <c r="Z817" i="1"/>
  <c r="AJ817" i="1" s="1"/>
  <c r="AZ817" i="1" s="1"/>
  <c r="BH816" i="1"/>
  <c r="BB816" i="1"/>
  <c r="AZ816" i="1"/>
  <c r="AU816" i="1"/>
  <c r="BK816" i="1" s="1"/>
  <c r="AT816" i="1"/>
  <c r="BJ816" i="1" s="1"/>
  <c r="AS816" i="1"/>
  <c r="BI816" i="1" s="1"/>
  <c r="AR816" i="1"/>
  <c r="AO816" i="1"/>
  <c r="BE816" i="1" s="1"/>
  <c r="AM816" i="1"/>
  <c r="BC816" i="1" s="1"/>
  <c r="AL816" i="1"/>
  <c r="AK816" i="1"/>
  <c r="BA816" i="1" s="1"/>
  <c r="AJ816" i="1"/>
  <c r="AI816" i="1"/>
  <c r="AY816" i="1" s="1"/>
  <c r="AG816" i="1"/>
  <c r="AW816" i="1" s="1"/>
  <c r="AD816" i="1"/>
  <c r="AE816" i="1" s="1"/>
  <c r="AC816" i="1"/>
  <c r="AB816" i="1"/>
  <c r="AA816" i="1"/>
  <c r="AP816" i="1" s="1"/>
  <c r="BF816" i="1" s="1"/>
  <c r="Z816" i="1"/>
  <c r="AH816" i="1" s="1"/>
  <c r="AX816" i="1" s="1"/>
  <c r="AX815" i="1"/>
  <c r="AJ815" i="1"/>
  <c r="AZ815" i="1" s="1"/>
  <c r="AI815" i="1"/>
  <c r="AY815" i="1" s="1"/>
  <c r="AH815" i="1"/>
  <c r="AE815" i="1"/>
  <c r="AD815" i="1"/>
  <c r="AB815" i="1"/>
  <c r="AC815" i="1" s="1"/>
  <c r="AA815" i="1"/>
  <c r="AP815" i="1" s="1"/>
  <c r="BF815" i="1" s="1"/>
  <c r="Z815" i="1"/>
  <c r="BI814" i="1"/>
  <c r="BF814" i="1"/>
  <c r="AS814" i="1"/>
  <c r="AP814" i="1"/>
  <c r="AO814" i="1"/>
  <c r="BE814" i="1" s="1"/>
  <c r="AN814" i="1"/>
  <c r="BD814" i="1" s="1"/>
  <c r="AG814" i="1"/>
  <c r="AW814" i="1" s="1"/>
  <c r="AE814" i="1"/>
  <c r="AD814" i="1"/>
  <c r="AC814" i="1"/>
  <c r="AB814" i="1"/>
  <c r="AA814" i="1"/>
  <c r="AT814" i="1" s="1"/>
  <c r="BJ814" i="1" s="1"/>
  <c r="Z814" i="1"/>
  <c r="AF814" i="1" s="1"/>
  <c r="AV814" i="1" s="1"/>
  <c r="BG813" i="1"/>
  <c r="BE813" i="1"/>
  <c r="BC813" i="1"/>
  <c r="AU813" i="1"/>
  <c r="BK813" i="1" s="1"/>
  <c r="AT813" i="1"/>
  <c r="BJ813" i="1" s="1"/>
  <c r="AQ813" i="1"/>
  <c r="AO813" i="1"/>
  <c r="AN813" i="1"/>
  <c r="BD813" i="1" s="1"/>
  <c r="AM813" i="1"/>
  <c r="AL813" i="1"/>
  <c r="BB813" i="1" s="1"/>
  <c r="AK813" i="1"/>
  <c r="BA813" i="1" s="1"/>
  <c r="AI813" i="1"/>
  <c r="AY813" i="1" s="1"/>
  <c r="AG813" i="1"/>
  <c r="AW813" i="1" s="1"/>
  <c r="AF813" i="1"/>
  <c r="AV813" i="1" s="1"/>
  <c r="AE813" i="1"/>
  <c r="AD813" i="1"/>
  <c r="AC813" i="1"/>
  <c r="AB813" i="1"/>
  <c r="AA813" i="1"/>
  <c r="Z813" i="1"/>
  <c r="AJ813" i="1" s="1"/>
  <c r="AZ813" i="1" s="1"/>
  <c r="BK812" i="1"/>
  <c r="BI812" i="1"/>
  <c r="BE812" i="1"/>
  <c r="BA812" i="1"/>
  <c r="AZ812" i="1"/>
  <c r="AU812" i="1"/>
  <c r="AT812" i="1"/>
  <c r="BJ812" i="1" s="1"/>
  <c r="AS812" i="1"/>
  <c r="AR812" i="1"/>
  <c r="BH812" i="1" s="1"/>
  <c r="AO812" i="1"/>
  <c r="AM812" i="1"/>
  <c r="BC812" i="1" s="1"/>
  <c r="AL812" i="1"/>
  <c r="BB812" i="1" s="1"/>
  <c r="AK812" i="1"/>
  <c r="AJ812" i="1"/>
  <c r="AI812" i="1"/>
  <c r="AY812" i="1" s="1"/>
  <c r="AG812" i="1"/>
  <c r="AW812" i="1" s="1"/>
  <c r="AE812" i="1"/>
  <c r="AD812" i="1"/>
  <c r="AB812" i="1"/>
  <c r="AC812" i="1" s="1"/>
  <c r="AA812" i="1"/>
  <c r="AP812" i="1" s="1"/>
  <c r="BF812" i="1" s="1"/>
  <c r="Z812" i="1"/>
  <c r="AH812" i="1" s="1"/>
  <c r="AX812" i="1" s="1"/>
  <c r="BC811" i="1"/>
  <c r="AU811" i="1"/>
  <c r="BK811" i="1" s="1"/>
  <c r="AR811" i="1"/>
  <c r="BH811" i="1" s="1"/>
  <c r="AQ811" i="1"/>
  <c r="BG811" i="1" s="1"/>
  <c r="AM811" i="1"/>
  <c r="AK811" i="1"/>
  <c r="BA811" i="1" s="1"/>
  <c r="AI811" i="1"/>
  <c r="AY811" i="1" s="1"/>
  <c r="AE811" i="1"/>
  <c r="AD811" i="1"/>
  <c r="AB811" i="1"/>
  <c r="AC811" i="1" s="1"/>
  <c r="AA811" i="1"/>
  <c r="AS811" i="1" s="1"/>
  <c r="BI811" i="1" s="1"/>
  <c r="Z811" i="1"/>
  <c r="AH811" i="1" s="1"/>
  <c r="AX811" i="1" s="1"/>
  <c r="BA810" i="1"/>
  <c r="AS810" i="1"/>
  <c r="BI810" i="1" s="1"/>
  <c r="AQ810" i="1"/>
  <c r="BG810" i="1" s="1"/>
  <c r="AK810" i="1"/>
  <c r="AI810" i="1"/>
  <c r="AY810" i="1" s="1"/>
  <c r="AG810" i="1"/>
  <c r="AW810" i="1" s="1"/>
  <c r="AF810" i="1"/>
  <c r="AV810" i="1" s="1"/>
  <c r="AE810" i="1"/>
  <c r="AD810" i="1"/>
  <c r="AC810" i="1"/>
  <c r="AB810" i="1"/>
  <c r="AA810" i="1"/>
  <c r="Z810" i="1"/>
  <c r="BC809" i="1"/>
  <c r="AW809" i="1"/>
  <c r="AV809" i="1"/>
  <c r="AM809" i="1"/>
  <c r="AL809" i="1"/>
  <c r="BB809" i="1" s="1"/>
  <c r="AK809" i="1"/>
  <c r="BA809" i="1" s="1"/>
  <c r="AI809" i="1"/>
  <c r="AY809" i="1" s="1"/>
  <c r="AG809" i="1"/>
  <c r="AF809" i="1"/>
  <c r="AD809" i="1"/>
  <c r="AE809" i="1" s="1"/>
  <c r="AC809" i="1"/>
  <c r="AB809" i="1"/>
  <c r="AA809" i="1"/>
  <c r="Z809" i="1"/>
  <c r="AJ809" i="1" s="1"/>
  <c r="AZ809" i="1" s="1"/>
  <c r="BH808" i="1"/>
  <c r="BE808" i="1"/>
  <c r="BC808" i="1"/>
  <c r="BA808" i="1"/>
  <c r="AW808" i="1"/>
  <c r="AT808" i="1"/>
  <c r="BJ808" i="1" s="1"/>
  <c r="AS808" i="1"/>
  <c r="BI808" i="1" s="1"/>
  <c r="AR808" i="1"/>
  <c r="AQ808" i="1"/>
  <c r="BG808" i="1" s="1"/>
  <c r="AO808" i="1"/>
  <c r="AM808" i="1"/>
  <c r="AL808" i="1"/>
  <c r="BB808" i="1" s="1"/>
  <c r="AK808" i="1"/>
  <c r="AJ808" i="1"/>
  <c r="AZ808" i="1" s="1"/>
  <c r="AI808" i="1"/>
  <c r="AY808" i="1" s="1"/>
  <c r="AG808" i="1"/>
  <c r="AE808" i="1"/>
  <c r="AD808" i="1"/>
  <c r="AB808" i="1"/>
  <c r="AC808" i="1" s="1"/>
  <c r="AA808" i="1"/>
  <c r="Z808" i="1"/>
  <c r="AH808" i="1" s="1"/>
  <c r="AX808" i="1" s="1"/>
  <c r="BE807" i="1"/>
  <c r="AS807" i="1"/>
  <c r="BI807" i="1" s="1"/>
  <c r="AQ807" i="1"/>
  <c r="BG807" i="1" s="1"/>
  <c r="AP807" i="1"/>
  <c r="BF807" i="1" s="1"/>
  <c r="AO807" i="1"/>
  <c r="AG807" i="1"/>
  <c r="AW807" i="1" s="1"/>
  <c r="AE807" i="1"/>
  <c r="AD807" i="1"/>
  <c r="AC807" i="1"/>
  <c r="AB807" i="1"/>
  <c r="AA807" i="1"/>
  <c r="AR807" i="1" s="1"/>
  <c r="BH807" i="1" s="1"/>
  <c r="Z807" i="1"/>
  <c r="AH807" i="1" s="1"/>
  <c r="AX807" i="1" s="1"/>
  <c r="BI806" i="1"/>
  <c r="AN806" i="1"/>
  <c r="BD806" i="1" s="1"/>
  <c r="AM806" i="1"/>
  <c r="BC806" i="1" s="1"/>
  <c r="AI806" i="1"/>
  <c r="AY806" i="1" s="1"/>
  <c r="AF806" i="1"/>
  <c r="AV806" i="1" s="1"/>
  <c r="AE806" i="1"/>
  <c r="AD806" i="1"/>
  <c r="AC806" i="1"/>
  <c r="AB806" i="1"/>
  <c r="AA806" i="1"/>
  <c r="AS806" i="1" s="1"/>
  <c r="Z806" i="1"/>
  <c r="AG806" i="1" s="1"/>
  <c r="AW806" i="1" s="1"/>
  <c r="BJ805" i="1"/>
  <c r="BD805" i="1"/>
  <c r="AU805" i="1"/>
  <c r="BK805" i="1" s="1"/>
  <c r="AT805" i="1"/>
  <c r="AS805" i="1"/>
  <c r="BI805" i="1" s="1"/>
  <c r="AR805" i="1"/>
  <c r="BH805" i="1" s="1"/>
  <c r="AP805" i="1"/>
  <c r="BF805" i="1" s="1"/>
  <c r="AO805" i="1"/>
  <c r="BE805" i="1" s="1"/>
  <c r="AN805" i="1"/>
  <c r="AE805" i="1"/>
  <c r="AD805" i="1"/>
  <c r="AB805" i="1"/>
  <c r="AC805" i="1" s="1"/>
  <c r="AA805" i="1"/>
  <c r="AQ805" i="1" s="1"/>
  <c r="BG805" i="1" s="1"/>
  <c r="Z805" i="1"/>
  <c r="AM805" i="1" s="1"/>
  <c r="BC805" i="1" s="1"/>
  <c r="AU804" i="1"/>
  <c r="BK804" i="1" s="1"/>
  <c r="AS804" i="1"/>
  <c r="BI804" i="1" s="1"/>
  <c r="AR804" i="1"/>
  <c r="BH804" i="1" s="1"/>
  <c r="AP804" i="1"/>
  <c r="BF804" i="1" s="1"/>
  <c r="AN804" i="1"/>
  <c r="BD804" i="1" s="1"/>
  <c r="AM804" i="1"/>
  <c r="BC804" i="1" s="1"/>
  <c r="AK804" i="1"/>
  <c r="BA804" i="1" s="1"/>
  <c r="AF804" i="1"/>
  <c r="AV804" i="1" s="1"/>
  <c r="AE804" i="1"/>
  <c r="AD804" i="1"/>
  <c r="AC804" i="1"/>
  <c r="AB804" i="1"/>
  <c r="AA804" i="1"/>
  <c r="AT804" i="1" s="1"/>
  <c r="BJ804" i="1" s="1"/>
  <c r="Z804" i="1"/>
  <c r="AL804" i="1" s="1"/>
  <c r="BB804" i="1" s="1"/>
  <c r="BB803" i="1"/>
  <c r="AS803" i="1"/>
  <c r="BI803" i="1" s="1"/>
  <c r="AL803" i="1"/>
  <c r="AK803" i="1"/>
  <c r="BA803" i="1" s="1"/>
  <c r="AI803" i="1"/>
  <c r="AY803" i="1" s="1"/>
  <c r="AF803" i="1"/>
  <c r="AV803" i="1" s="1"/>
  <c r="AD803" i="1"/>
  <c r="AE803" i="1" s="1"/>
  <c r="AC803" i="1"/>
  <c r="AB803" i="1"/>
  <c r="AA803" i="1"/>
  <c r="Z803" i="1"/>
  <c r="AJ803" i="1" s="1"/>
  <c r="AZ803" i="1" s="1"/>
  <c r="AY802" i="1"/>
  <c r="AW802" i="1"/>
  <c r="AL802" i="1"/>
  <c r="BB802" i="1" s="1"/>
  <c r="AJ802" i="1"/>
  <c r="AZ802" i="1" s="1"/>
  <c r="AI802" i="1"/>
  <c r="AG802" i="1"/>
  <c r="AF802" i="1"/>
  <c r="AV802" i="1" s="1"/>
  <c r="AD802" i="1"/>
  <c r="AE802" i="1" s="1"/>
  <c r="AB802" i="1"/>
  <c r="AC802" i="1" s="1"/>
  <c r="AA802" i="1"/>
  <c r="Z802" i="1"/>
  <c r="AH802" i="1" s="1"/>
  <c r="AX802" i="1" s="1"/>
  <c r="BE801" i="1"/>
  <c r="AU801" i="1"/>
  <c r="BK801" i="1" s="1"/>
  <c r="AT801" i="1"/>
  <c r="BJ801" i="1" s="1"/>
  <c r="AS801" i="1"/>
  <c r="BI801" i="1" s="1"/>
  <c r="AR801" i="1"/>
  <c r="BH801" i="1" s="1"/>
  <c r="AP801" i="1"/>
  <c r="BF801" i="1" s="1"/>
  <c r="AO801" i="1"/>
  <c r="AN801" i="1"/>
  <c r="BD801" i="1" s="1"/>
  <c r="AE801" i="1"/>
  <c r="AD801" i="1"/>
  <c r="AB801" i="1"/>
  <c r="AC801" i="1" s="1"/>
  <c r="AA801" i="1"/>
  <c r="AQ801" i="1" s="1"/>
  <c r="BG801" i="1" s="1"/>
  <c r="Z801" i="1"/>
  <c r="AJ801" i="1" s="1"/>
  <c r="AZ801" i="1" s="1"/>
  <c r="BD800" i="1"/>
  <c r="AU800" i="1"/>
  <c r="BK800" i="1" s="1"/>
  <c r="AS800" i="1"/>
  <c r="BI800" i="1" s="1"/>
  <c r="AR800" i="1"/>
  <c r="BH800" i="1" s="1"/>
  <c r="AP800" i="1"/>
  <c r="BF800" i="1" s="1"/>
  <c r="AN800" i="1"/>
  <c r="AK800" i="1"/>
  <c r="BA800" i="1" s="1"/>
  <c r="AE800" i="1"/>
  <c r="AD800" i="1"/>
  <c r="AC800" i="1"/>
  <c r="AB800" i="1"/>
  <c r="AA800" i="1"/>
  <c r="AT800" i="1" s="1"/>
  <c r="BJ800" i="1" s="1"/>
  <c r="Z800" i="1"/>
  <c r="AT799" i="1"/>
  <c r="AL799" i="1"/>
  <c r="BB799" i="1" s="1"/>
  <c r="AK799" i="1"/>
  <c r="BA799" i="1" s="1"/>
  <c r="AI799" i="1"/>
  <c r="AY799" i="1" s="1"/>
  <c r="AF799" i="1"/>
  <c r="AV799" i="1" s="1"/>
  <c r="AD799" i="1"/>
  <c r="AE799" i="1" s="1"/>
  <c r="AC799" i="1"/>
  <c r="AB799" i="1"/>
  <c r="AA799" i="1"/>
  <c r="Z799" i="1"/>
  <c r="AJ799" i="1" s="1"/>
  <c r="AZ799" i="1" s="1"/>
  <c r="BJ798" i="1"/>
  <c r="BG798" i="1"/>
  <c r="AT798" i="1"/>
  <c r="AQ798" i="1"/>
  <c r="AL798" i="1"/>
  <c r="BB798" i="1" s="1"/>
  <c r="AJ798" i="1"/>
  <c r="AZ798" i="1" s="1"/>
  <c r="AI798" i="1"/>
  <c r="AY798" i="1" s="1"/>
  <c r="AG798" i="1"/>
  <c r="AW798" i="1" s="1"/>
  <c r="AF798" i="1"/>
  <c r="AV798" i="1" s="1"/>
  <c r="AD798" i="1"/>
  <c r="AE798" i="1" s="1"/>
  <c r="AB798" i="1"/>
  <c r="AC798" i="1" s="1"/>
  <c r="AA798" i="1"/>
  <c r="Z798" i="1"/>
  <c r="AH798" i="1" s="1"/>
  <c r="AX798" i="1" s="1"/>
  <c r="BF797" i="1"/>
  <c r="AZ797" i="1"/>
  <c r="AX797" i="1"/>
  <c r="AU797" i="1"/>
  <c r="BK797" i="1" s="1"/>
  <c r="AT797" i="1"/>
  <c r="BJ797" i="1" s="1"/>
  <c r="AS797" i="1"/>
  <c r="BI797" i="1" s="1"/>
  <c r="AR797" i="1"/>
  <c r="BH797" i="1" s="1"/>
  <c r="AP797" i="1"/>
  <c r="AO797" i="1"/>
  <c r="BE797" i="1" s="1"/>
  <c r="AN797" i="1"/>
  <c r="BD797" i="1" s="1"/>
  <c r="AH797" i="1"/>
  <c r="AG797" i="1"/>
  <c r="AW797" i="1" s="1"/>
  <c r="AE797" i="1"/>
  <c r="AD797" i="1"/>
  <c r="AB797" i="1"/>
  <c r="AC797" i="1" s="1"/>
  <c r="AA797" i="1"/>
  <c r="AQ797" i="1" s="1"/>
  <c r="BG797" i="1" s="1"/>
  <c r="Z797" i="1"/>
  <c r="AJ797" i="1" s="1"/>
  <c r="BF796" i="1"/>
  <c r="BD796" i="1"/>
  <c r="AU796" i="1"/>
  <c r="BK796" i="1" s="1"/>
  <c r="AS796" i="1"/>
  <c r="BI796" i="1" s="1"/>
  <c r="AR796" i="1"/>
  <c r="BH796" i="1" s="1"/>
  <c r="AP796" i="1"/>
  <c r="AN796" i="1"/>
  <c r="AM796" i="1"/>
  <c r="BC796" i="1" s="1"/>
  <c r="AE796" i="1"/>
  <c r="AD796" i="1"/>
  <c r="AC796" i="1"/>
  <c r="AB796" i="1"/>
  <c r="AA796" i="1"/>
  <c r="AT796" i="1" s="1"/>
  <c r="BJ796" i="1" s="1"/>
  <c r="Z796" i="1"/>
  <c r="AH796" i="1" s="1"/>
  <c r="AX796" i="1" s="1"/>
  <c r="BB795" i="1"/>
  <c r="AY795" i="1"/>
  <c r="AL795" i="1"/>
  <c r="AK795" i="1"/>
  <c r="BA795" i="1" s="1"/>
  <c r="AI795" i="1"/>
  <c r="AF795" i="1"/>
  <c r="AV795" i="1" s="1"/>
  <c r="AD795" i="1"/>
  <c r="AE795" i="1" s="1"/>
  <c r="AC795" i="1"/>
  <c r="AB795" i="1"/>
  <c r="AA795" i="1"/>
  <c r="Z795" i="1"/>
  <c r="AJ795" i="1" s="1"/>
  <c r="AZ795" i="1" s="1"/>
  <c r="AW794" i="1"/>
  <c r="AR794" i="1"/>
  <c r="BH794" i="1" s="1"/>
  <c r="AQ794" i="1"/>
  <c r="BG794" i="1" s="1"/>
  <c r="AL794" i="1"/>
  <c r="BB794" i="1" s="1"/>
  <c r="AJ794" i="1"/>
  <c r="AZ794" i="1" s="1"/>
  <c r="AI794" i="1"/>
  <c r="AY794" i="1" s="1"/>
  <c r="AG794" i="1"/>
  <c r="AF794" i="1"/>
  <c r="AV794" i="1" s="1"/>
  <c r="AD794" i="1"/>
  <c r="AE794" i="1" s="1"/>
  <c r="AB794" i="1"/>
  <c r="AC794" i="1" s="1"/>
  <c r="AA794" i="1"/>
  <c r="Z794" i="1"/>
  <c r="AH794" i="1" s="1"/>
  <c r="AX794" i="1" s="1"/>
  <c r="BH793" i="1"/>
  <c r="BF793" i="1"/>
  <c r="AZ793" i="1"/>
  <c r="AU793" i="1"/>
  <c r="BK793" i="1" s="1"/>
  <c r="AT793" i="1"/>
  <c r="BJ793" i="1" s="1"/>
  <c r="AS793" i="1"/>
  <c r="BI793" i="1" s="1"/>
  <c r="AR793" i="1"/>
  <c r="AP793" i="1"/>
  <c r="AO793" i="1"/>
  <c r="BE793" i="1" s="1"/>
  <c r="AN793" i="1"/>
  <c r="BD793" i="1" s="1"/>
  <c r="AJ793" i="1"/>
  <c r="AH793" i="1"/>
  <c r="AX793" i="1" s="1"/>
  <c r="AG793" i="1"/>
  <c r="AW793" i="1" s="1"/>
  <c r="AE793" i="1"/>
  <c r="AD793" i="1"/>
  <c r="AB793" i="1"/>
  <c r="AC793" i="1" s="1"/>
  <c r="AA793" i="1"/>
  <c r="AQ793" i="1" s="1"/>
  <c r="BG793" i="1" s="1"/>
  <c r="Z793" i="1"/>
  <c r="BF792" i="1"/>
  <c r="BC792" i="1"/>
  <c r="AU792" i="1"/>
  <c r="BK792" i="1" s="1"/>
  <c r="AS792" i="1"/>
  <c r="BI792" i="1" s="1"/>
  <c r="AR792" i="1"/>
  <c r="BH792" i="1" s="1"/>
  <c r="AP792" i="1"/>
  <c r="AN792" i="1"/>
  <c r="BD792" i="1" s="1"/>
  <c r="AM792" i="1"/>
  <c r="AF792" i="1"/>
  <c r="AV792" i="1" s="1"/>
  <c r="AE792" i="1"/>
  <c r="AD792" i="1"/>
  <c r="AC792" i="1"/>
  <c r="AB792" i="1"/>
  <c r="AA792" i="1"/>
  <c r="AT792" i="1" s="1"/>
  <c r="BJ792" i="1" s="1"/>
  <c r="Z792" i="1"/>
  <c r="AH792" i="1" s="1"/>
  <c r="AX792" i="1" s="1"/>
  <c r="BA791" i="1"/>
  <c r="AQ791" i="1"/>
  <c r="BG791" i="1" s="1"/>
  <c r="AL791" i="1"/>
  <c r="BB791" i="1" s="1"/>
  <c r="AK791" i="1"/>
  <c r="AI791" i="1"/>
  <c r="AY791" i="1" s="1"/>
  <c r="AF791" i="1"/>
  <c r="AV791" i="1" s="1"/>
  <c r="AD791" i="1"/>
  <c r="AE791" i="1" s="1"/>
  <c r="AC791" i="1"/>
  <c r="AB791" i="1"/>
  <c r="AA791" i="1"/>
  <c r="Z791" i="1"/>
  <c r="AJ791" i="1" s="1"/>
  <c r="AZ791" i="1" s="1"/>
  <c r="AZ790" i="1"/>
  <c r="AT790" i="1"/>
  <c r="BJ790" i="1" s="1"/>
  <c r="AR790" i="1"/>
  <c r="BH790" i="1" s="1"/>
  <c r="AQ790" i="1"/>
  <c r="BG790" i="1" s="1"/>
  <c r="AL790" i="1"/>
  <c r="BB790" i="1" s="1"/>
  <c r="AJ790" i="1"/>
  <c r="AI790" i="1"/>
  <c r="AY790" i="1" s="1"/>
  <c r="AG790" i="1"/>
  <c r="AW790" i="1" s="1"/>
  <c r="AF790" i="1"/>
  <c r="AV790" i="1" s="1"/>
  <c r="AD790" i="1"/>
  <c r="AE790" i="1" s="1"/>
  <c r="AB790" i="1"/>
  <c r="AC790" i="1" s="1"/>
  <c r="AA790" i="1"/>
  <c r="Z790" i="1"/>
  <c r="AH790" i="1" s="1"/>
  <c r="AX790" i="1" s="1"/>
  <c r="BE789" i="1"/>
  <c r="AU789" i="1"/>
  <c r="BK789" i="1" s="1"/>
  <c r="AT789" i="1"/>
  <c r="BJ789" i="1" s="1"/>
  <c r="AS789" i="1"/>
  <c r="BI789" i="1" s="1"/>
  <c r="AR789" i="1"/>
  <c r="BH789" i="1" s="1"/>
  <c r="AP789" i="1"/>
  <c r="BF789" i="1" s="1"/>
  <c r="AO789" i="1"/>
  <c r="AN789" i="1"/>
  <c r="BD789" i="1" s="1"/>
  <c r="AJ789" i="1"/>
  <c r="AZ789" i="1" s="1"/>
  <c r="AH789" i="1"/>
  <c r="AX789" i="1" s="1"/>
  <c r="AE789" i="1"/>
  <c r="AD789" i="1"/>
  <c r="AB789" i="1"/>
  <c r="AC789" i="1" s="1"/>
  <c r="AA789" i="1"/>
  <c r="AQ789" i="1" s="1"/>
  <c r="BG789" i="1" s="1"/>
  <c r="Z789" i="1"/>
  <c r="BI788" i="1"/>
  <c r="BD788" i="1"/>
  <c r="AU788" i="1"/>
  <c r="BK788" i="1" s="1"/>
  <c r="AT788" i="1"/>
  <c r="BJ788" i="1" s="1"/>
  <c r="AS788" i="1"/>
  <c r="AR788" i="1"/>
  <c r="BH788" i="1" s="1"/>
  <c r="AP788" i="1"/>
  <c r="BF788" i="1" s="1"/>
  <c r="AN788" i="1"/>
  <c r="AH788" i="1"/>
  <c r="AX788" i="1" s="1"/>
  <c r="AF788" i="1"/>
  <c r="AV788" i="1" s="1"/>
  <c r="AE788" i="1"/>
  <c r="AD788" i="1"/>
  <c r="AC788" i="1"/>
  <c r="AB788" i="1"/>
  <c r="AA788" i="1"/>
  <c r="AQ788" i="1" s="1"/>
  <c r="BG788" i="1" s="1"/>
  <c r="Z788" i="1"/>
  <c r="AS787" i="1"/>
  <c r="BI787" i="1" s="1"/>
  <c r="AL787" i="1"/>
  <c r="BB787" i="1" s="1"/>
  <c r="AK787" i="1"/>
  <c r="BA787" i="1" s="1"/>
  <c r="AI787" i="1"/>
  <c r="AY787" i="1" s="1"/>
  <c r="AF787" i="1"/>
  <c r="AV787" i="1" s="1"/>
  <c r="AD787" i="1"/>
  <c r="AE787" i="1" s="1"/>
  <c r="AC787" i="1"/>
  <c r="AB787" i="1"/>
  <c r="AA787" i="1"/>
  <c r="Z787" i="1"/>
  <c r="AJ787" i="1" s="1"/>
  <c r="AZ787" i="1" s="1"/>
  <c r="AL786" i="1"/>
  <c r="BB786" i="1" s="1"/>
  <c r="AJ786" i="1"/>
  <c r="AZ786" i="1" s="1"/>
  <c r="AI786" i="1"/>
  <c r="AY786" i="1" s="1"/>
  <c r="AG786" i="1"/>
  <c r="AW786" i="1" s="1"/>
  <c r="AF786" i="1"/>
  <c r="AV786" i="1" s="1"/>
  <c r="AD786" i="1"/>
  <c r="AE786" i="1" s="1"/>
  <c r="AB786" i="1"/>
  <c r="AC786" i="1" s="1"/>
  <c r="AA786" i="1"/>
  <c r="Z786" i="1"/>
  <c r="AH786" i="1" s="1"/>
  <c r="AX786" i="1" s="1"/>
  <c r="BH785" i="1"/>
  <c r="BF785" i="1"/>
  <c r="AU785" i="1"/>
  <c r="BK785" i="1" s="1"/>
  <c r="AT785" i="1"/>
  <c r="BJ785" i="1" s="1"/>
  <c r="AS785" i="1"/>
  <c r="BI785" i="1" s="1"/>
  <c r="AR785" i="1"/>
  <c r="AP785" i="1"/>
  <c r="AO785" i="1"/>
  <c r="BE785" i="1" s="1"/>
  <c r="AN785" i="1"/>
  <c r="BD785" i="1" s="1"/>
  <c r="AE785" i="1"/>
  <c r="AD785" i="1"/>
  <c r="AB785" i="1"/>
  <c r="AC785" i="1" s="1"/>
  <c r="AA785" i="1"/>
  <c r="AQ785" i="1" s="1"/>
  <c r="BG785" i="1" s="1"/>
  <c r="Z785" i="1"/>
  <c r="BI784" i="1"/>
  <c r="BF784" i="1"/>
  <c r="AU784" i="1"/>
  <c r="BK784" i="1" s="1"/>
  <c r="AT784" i="1"/>
  <c r="BJ784" i="1" s="1"/>
  <c r="AS784" i="1"/>
  <c r="AR784" i="1"/>
  <c r="BH784" i="1" s="1"/>
  <c r="AP784" i="1"/>
  <c r="AN784" i="1"/>
  <c r="BD784" i="1" s="1"/>
  <c r="AF784" i="1"/>
  <c r="AV784" i="1" s="1"/>
  <c r="AE784" i="1"/>
  <c r="AD784" i="1"/>
  <c r="AC784" i="1"/>
  <c r="AB784" i="1"/>
  <c r="AA784" i="1"/>
  <c r="AQ784" i="1" s="1"/>
  <c r="BG784" i="1" s="1"/>
  <c r="Z784" i="1"/>
  <c r="AK784" i="1" s="1"/>
  <c r="BA784" i="1" s="1"/>
  <c r="AY783" i="1"/>
  <c r="AT783" i="1"/>
  <c r="BJ783" i="1" s="1"/>
  <c r="AS783" i="1"/>
  <c r="BI783" i="1" s="1"/>
  <c r="AQ783" i="1"/>
  <c r="BG783" i="1" s="1"/>
  <c r="AN783" i="1"/>
  <c r="BD783" i="1" s="1"/>
  <c r="AI783" i="1"/>
  <c r="AH783" i="1"/>
  <c r="AX783" i="1" s="1"/>
  <c r="AD783" i="1"/>
  <c r="AE783" i="1" s="1"/>
  <c r="AC783" i="1"/>
  <c r="AB783" i="1"/>
  <c r="AA783" i="1"/>
  <c r="Z783" i="1"/>
  <c r="BJ782" i="1"/>
  <c r="BE782" i="1"/>
  <c r="AW782" i="1"/>
  <c r="AT782" i="1"/>
  <c r="AR782" i="1"/>
  <c r="BH782" i="1" s="1"/>
  <c r="AQ782" i="1"/>
  <c r="BG782" i="1" s="1"/>
  <c r="AO782" i="1"/>
  <c r="AL782" i="1"/>
  <c r="BB782" i="1" s="1"/>
  <c r="AJ782" i="1"/>
  <c r="AZ782" i="1" s="1"/>
  <c r="AI782" i="1"/>
  <c r="AY782" i="1" s="1"/>
  <c r="AG782" i="1"/>
  <c r="AF782" i="1"/>
  <c r="AV782" i="1" s="1"/>
  <c r="AD782" i="1"/>
  <c r="AE782" i="1" s="1"/>
  <c r="AB782" i="1"/>
  <c r="AC782" i="1" s="1"/>
  <c r="AA782" i="1"/>
  <c r="Z782" i="1"/>
  <c r="AH782" i="1" s="1"/>
  <c r="AX782" i="1" s="1"/>
  <c r="BK781" i="1"/>
  <c r="BJ781" i="1"/>
  <c r="BF781" i="1"/>
  <c r="BE781" i="1"/>
  <c r="AX781" i="1"/>
  <c r="AW781" i="1"/>
  <c r="AU781" i="1"/>
  <c r="AT781" i="1"/>
  <c r="AS781" i="1"/>
  <c r="BI781" i="1" s="1"/>
  <c r="AR781" i="1"/>
  <c r="BH781" i="1" s="1"/>
  <c r="AP781" i="1"/>
  <c r="AO781" i="1"/>
  <c r="AN781" i="1"/>
  <c r="BD781" i="1" s="1"/>
  <c r="AM781" i="1"/>
  <c r="BC781" i="1" s="1"/>
  <c r="AJ781" i="1"/>
  <c r="AZ781" i="1" s="1"/>
  <c r="AH781" i="1"/>
  <c r="AG781" i="1"/>
  <c r="AD781" i="1"/>
  <c r="AE781" i="1" s="1"/>
  <c r="AB781" i="1"/>
  <c r="AC781" i="1" s="1"/>
  <c r="AA781" i="1"/>
  <c r="AQ781" i="1" s="1"/>
  <c r="BG781" i="1" s="1"/>
  <c r="Z781" i="1"/>
  <c r="BK780" i="1"/>
  <c r="BI780" i="1"/>
  <c r="BD780" i="1"/>
  <c r="BA780" i="1"/>
  <c r="AV780" i="1"/>
  <c r="AU780" i="1"/>
  <c r="AT780" i="1"/>
  <c r="BJ780" i="1" s="1"/>
  <c r="AS780" i="1"/>
  <c r="AR780" i="1"/>
  <c r="BH780" i="1" s="1"/>
  <c r="AP780" i="1"/>
  <c r="BF780" i="1" s="1"/>
  <c r="AN780" i="1"/>
  <c r="AM780" i="1"/>
  <c r="BC780" i="1" s="1"/>
  <c r="AK780" i="1"/>
  <c r="AF780" i="1"/>
  <c r="AE780" i="1"/>
  <c r="AD780" i="1"/>
  <c r="AB780" i="1"/>
  <c r="AC780" i="1" s="1"/>
  <c r="AA780" i="1"/>
  <c r="AQ780" i="1" s="1"/>
  <c r="BG780" i="1" s="1"/>
  <c r="Z780" i="1"/>
  <c r="AH780" i="1" s="1"/>
  <c r="AX780" i="1" s="1"/>
  <c r="BF779" i="1"/>
  <c r="AT779" i="1"/>
  <c r="BJ779" i="1" s="1"/>
  <c r="AS779" i="1"/>
  <c r="BI779" i="1" s="1"/>
  <c r="AQ779" i="1"/>
  <c r="BG779" i="1" s="1"/>
  <c r="AP779" i="1"/>
  <c r="AJ779" i="1"/>
  <c r="AZ779" i="1" s="1"/>
  <c r="AI779" i="1"/>
  <c r="AY779" i="1" s="1"/>
  <c r="AF779" i="1"/>
  <c r="AV779" i="1" s="1"/>
  <c r="AD779" i="1"/>
  <c r="AE779" i="1" s="1"/>
  <c r="AC779" i="1"/>
  <c r="AB779" i="1"/>
  <c r="AA779" i="1"/>
  <c r="Z779" i="1"/>
  <c r="AY778" i="1"/>
  <c r="AL778" i="1"/>
  <c r="BB778" i="1" s="1"/>
  <c r="AF778" i="1"/>
  <c r="AV778" i="1" s="1"/>
  <c r="AD778" i="1"/>
  <c r="AE778" i="1" s="1"/>
  <c r="AB778" i="1"/>
  <c r="AC778" i="1" s="1"/>
  <c r="AA778" i="1"/>
  <c r="Z778" i="1"/>
  <c r="AI778" i="1" s="1"/>
  <c r="BK777" i="1"/>
  <c r="BH777" i="1"/>
  <c r="BF777" i="1"/>
  <c r="BE777" i="1"/>
  <c r="AV777" i="1"/>
  <c r="AU777" i="1"/>
  <c r="AT777" i="1"/>
  <c r="BJ777" i="1" s="1"/>
  <c r="AS777" i="1"/>
  <c r="BI777" i="1" s="1"/>
  <c r="AR777" i="1"/>
  <c r="AP777" i="1"/>
  <c r="AO777" i="1"/>
  <c r="AN777" i="1"/>
  <c r="BD777" i="1" s="1"/>
  <c r="AM777" i="1"/>
  <c r="BC777" i="1" s="1"/>
  <c r="AK777" i="1"/>
  <c r="BA777" i="1" s="1"/>
  <c r="AJ777" i="1"/>
  <c r="AZ777" i="1" s="1"/>
  <c r="AF777" i="1"/>
  <c r="AD777" i="1"/>
  <c r="AE777" i="1" s="1"/>
  <c r="AB777" i="1"/>
  <c r="AC777" i="1" s="1"/>
  <c r="AA777" i="1"/>
  <c r="AQ777" i="1" s="1"/>
  <c r="BG777" i="1" s="1"/>
  <c r="Z777" i="1"/>
  <c r="AI777" i="1" s="1"/>
  <c r="AY777" i="1" s="1"/>
  <c r="BJ776" i="1"/>
  <c r="BH776" i="1"/>
  <c r="BD776" i="1"/>
  <c r="AV776" i="1"/>
  <c r="AU776" i="1"/>
  <c r="BK776" i="1" s="1"/>
  <c r="AT776" i="1"/>
  <c r="AR776" i="1"/>
  <c r="AQ776" i="1"/>
  <c r="BG776" i="1" s="1"/>
  <c r="AP776" i="1"/>
  <c r="BF776" i="1" s="1"/>
  <c r="AN776" i="1"/>
  <c r="AM776" i="1"/>
  <c r="BC776" i="1" s="1"/>
  <c r="AL776" i="1"/>
  <c r="BB776" i="1" s="1"/>
  <c r="AH776" i="1"/>
  <c r="AX776" i="1" s="1"/>
  <c r="AF776" i="1"/>
  <c r="AD776" i="1"/>
  <c r="AE776" i="1" s="1"/>
  <c r="AC776" i="1"/>
  <c r="AB776" i="1"/>
  <c r="AA776" i="1"/>
  <c r="AO776" i="1" s="1"/>
  <c r="BE776" i="1" s="1"/>
  <c r="Z776" i="1"/>
  <c r="AG776" i="1" s="1"/>
  <c r="AW776" i="1" s="1"/>
  <c r="BG775" i="1"/>
  <c r="AR775" i="1"/>
  <c r="BH775" i="1" s="1"/>
  <c r="AQ775" i="1"/>
  <c r="AO775" i="1"/>
  <c r="BE775" i="1" s="1"/>
  <c r="AN775" i="1"/>
  <c r="BD775" i="1" s="1"/>
  <c r="AH775" i="1"/>
  <c r="AX775" i="1" s="1"/>
  <c r="AD775" i="1"/>
  <c r="AE775" i="1" s="1"/>
  <c r="AC775" i="1"/>
  <c r="AB775" i="1"/>
  <c r="AA775" i="1"/>
  <c r="AU775" i="1" s="1"/>
  <c r="BK775" i="1" s="1"/>
  <c r="Z775" i="1"/>
  <c r="AI775" i="1" s="1"/>
  <c r="AY775" i="1" s="1"/>
  <c r="BB774" i="1"/>
  <c r="AL774" i="1"/>
  <c r="AJ774" i="1"/>
  <c r="AZ774" i="1" s="1"/>
  <c r="AI774" i="1"/>
  <c r="AY774" i="1" s="1"/>
  <c r="AG774" i="1"/>
  <c r="AW774" i="1" s="1"/>
  <c r="AF774" i="1"/>
  <c r="AV774" i="1" s="1"/>
  <c r="AE774" i="1"/>
  <c r="AD774" i="1"/>
  <c r="AB774" i="1"/>
  <c r="AC774" i="1" s="1"/>
  <c r="AA774" i="1"/>
  <c r="Z774" i="1"/>
  <c r="AK774" i="1" s="1"/>
  <c r="BA774" i="1" s="1"/>
  <c r="AX773" i="1"/>
  <c r="AU773" i="1"/>
  <c r="BK773" i="1" s="1"/>
  <c r="AT773" i="1"/>
  <c r="BJ773" i="1" s="1"/>
  <c r="AP773" i="1"/>
  <c r="BF773" i="1" s="1"/>
  <c r="AO773" i="1"/>
  <c r="BE773" i="1" s="1"/>
  <c r="AH773" i="1"/>
  <c r="AG773" i="1"/>
  <c r="AW773" i="1" s="1"/>
  <c r="AD773" i="1"/>
  <c r="AE773" i="1" s="1"/>
  <c r="AC773" i="1"/>
  <c r="AB773" i="1"/>
  <c r="AA773" i="1"/>
  <c r="AN773" i="1" s="1"/>
  <c r="BD773" i="1" s="1"/>
  <c r="Z773" i="1"/>
  <c r="BK772" i="1"/>
  <c r="BC772" i="1"/>
  <c r="AV772" i="1"/>
  <c r="AU772" i="1"/>
  <c r="AS772" i="1"/>
  <c r="BI772" i="1" s="1"/>
  <c r="AR772" i="1"/>
  <c r="BH772" i="1" s="1"/>
  <c r="AO772" i="1"/>
  <c r="BE772" i="1" s="1"/>
  <c r="AN772" i="1"/>
  <c r="BD772" i="1" s="1"/>
  <c r="AM772" i="1"/>
  <c r="AL772" i="1"/>
  <c r="BB772" i="1" s="1"/>
  <c r="AK772" i="1"/>
  <c r="BA772" i="1" s="1"/>
  <c r="AJ772" i="1"/>
  <c r="AZ772" i="1" s="1"/>
  <c r="AI772" i="1"/>
  <c r="AY772" i="1" s="1"/>
  <c r="AG772" i="1"/>
  <c r="AW772" i="1" s="1"/>
  <c r="AF772" i="1"/>
  <c r="AE772" i="1"/>
  <c r="AD772" i="1"/>
  <c r="AB772" i="1"/>
  <c r="AC772" i="1" s="1"/>
  <c r="AA772" i="1"/>
  <c r="AT772" i="1" s="1"/>
  <c r="BJ772" i="1" s="1"/>
  <c r="Z772" i="1"/>
  <c r="AH772" i="1" s="1"/>
  <c r="AX772" i="1" s="1"/>
  <c r="AS771" i="1"/>
  <c r="BI771" i="1" s="1"/>
  <c r="AQ771" i="1"/>
  <c r="BG771" i="1" s="1"/>
  <c r="AK771" i="1"/>
  <c r="BA771" i="1" s="1"/>
  <c r="AI771" i="1"/>
  <c r="AY771" i="1" s="1"/>
  <c r="AH771" i="1"/>
  <c r="AX771" i="1" s="1"/>
  <c r="AD771" i="1"/>
  <c r="AE771" i="1" s="1"/>
  <c r="AC771" i="1"/>
  <c r="AB771" i="1"/>
  <c r="AA771" i="1"/>
  <c r="Z771" i="1"/>
  <c r="BG770" i="1"/>
  <c r="AZ770" i="1"/>
  <c r="AR770" i="1"/>
  <c r="BH770" i="1" s="1"/>
  <c r="AQ770" i="1"/>
  <c r="AO770" i="1"/>
  <c r="BE770" i="1" s="1"/>
  <c r="AM770" i="1"/>
  <c r="BC770" i="1" s="1"/>
  <c r="AK770" i="1"/>
  <c r="BA770" i="1" s="1"/>
  <c r="AJ770" i="1"/>
  <c r="AI770" i="1"/>
  <c r="AY770" i="1" s="1"/>
  <c r="AG770" i="1"/>
  <c r="AW770" i="1" s="1"/>
  <c r="AF770" i="1"/>
  <c r="AV770" i="1" s="1"/>
  <c r="AE770" i="1"/>
  <c r="AD770" i="1"/>
  <c r="AB770" i="1"/>
  <c r="AC770" i="1" s="1"/>
  <c r="AA770" i="1"/>
  <c r="Z770" i="1"/>
  <c r="AH770" i="1" s="1"/>
  <c r="AX770" i="1" s="1"/>
  <c r="BF769" i="1"/>
  <c r="AU769" i="1"/>
  <c r="BK769" i="1" s="1"/>
  <c r="AT769" i="1"/>
  <c r="BJ769" i="1" s="1"/>
  <c r="AP769" i="1"/>
  <c r="AO769" i="1"/>
  <c r="BE769" i="1" s="1"/>
  <c r="AH769" i="1"/>
  <c r="AX769" i="1" s="1"/>
  <c r="AD769" i="1"/>
  <c r="AE769" i="1" s="1"/>
  <c r="AC769" i="1"/>
  <c r="AB769" i="1"/>
  <c r="AA769" i="1"/>
  <c r="AN769" i="1" s="1"/>
  <c r="BD769" i="1" s="1"/>
  <c r="Z769" i="1"/>
  <c r="AG769" i="1" s="1"/>
  <c r="AW769" i="1" s="1"/>
  <c r="BC768" i="1"/>
  <c r="BA768" i="1"/>
  <c r="AU768" i="1"/>
  <c r="BK768" i="1" s="1"/>
  <c r="AS768" i="1"/>
  <c r="BI768" i="1" s="1"/>
  <c r="AR768" i="1"/>
  <c r="BH768" i="1" s="1"/>
  <c r="AO768" i="1"/>
  <c r="BE768" i="1" s="1"/>
  <c r="AN768" i="1"/>
  <c r="BD768" i="1" s="1"/>
  <c r="AM768" i="1"/>
  <c r="AL768" i="1"/>
  <c r="BB768" i="1" s="1"/>
  <c r="AK768" i="1"/>
  <c r="AJ768" i="1"/>
  <c r="AZ768" i="1" s="1"/>
  <c r="AI768" i="1"/>
  <c r="AY768" i="1" s="1"/>
  <c r="AG768" i="1"/>
  <c r="AW768" i="1" s="1"/>
  <c r="AF768" i="1"/>
  <c r="AV768" i="1" s="1"/>
  <c r="AE768" i="1"/>
  <c r="AD768" i="1"/>
  <c r="AB768" i="1"/>
  <c r="AC768" i="1" s="1"/>
  <c r="AA768" i="1"/>
  <c r="AT768" i="1" s="1"/>
  <c r="BJ768" i="1" s="1"/>
  <c r="Z768" i="1"/>
  <c r="AH768" i="1" s="1"/>
  <c r="AX768" i="1" s="1"/>
  <c r="AS767" i="1"/>
  <c r="BI767" i="1" s="1"/>
  <c r="AQ767" i="1"/>
  <c r="BG767" i="1" s="1"/>
  <c r="AK767" i="1"/>
  <c r="BA767" i="1" s="1"/>
  <c r="AI767" i="1"/>
  <c r="AY767" i="1" s="1"/>
  <c r="AH767" i="1"/>
  <c r="AX767" i="1" s="1"/>
  <c r="AD767" i="1"/>
  <c r="AE767" i="1" s="1"/>
  <c r="AC767" i="1"/>
  <c r="AB767" i="1"/>
  <c r="AA767" i="1"/>
  <c r="Z767" i="1"/>
  <c r="AZ766" i="1"/>
  <c r="AY766" i="1"/>
  <c r="AW766" i="1"/>
  <c r="AM766" i="1"/>
  <c r="BC766" i="1" s="1"/>
  <c r="AK766" i="1"/>
  <c r="BA766" i="1" s="1"/>
  <c r="AJ766" i="1"/>
  <c r="AI766" i="1"/>
  <c r="AG766" i="1"/>
  <c r="AF766" i="1"/>
  <c r="AV766" i="1" s="1"/>
  <c r="AE766" i="1"/>
  <c r="AD766" i="1"/>
  <c r="AB766" i="1"/>
  <c r="AC766" i="1" s="1"/>
  <c r="AA766" i="1"/>
  <c r="Z766" i="1"/>
  <c r="AH766" i="1" s="1"/>
  <c r="AX766" i="1" s="1"/>
  <c r="AX765" i="1"/>
  <c r="AU765" i="1"/>
  <c r="BK765" i="1" s="1"/>
  <c r="AT765" i="1"/>
  <c r="BJ765" i="1" s="1"/>
  <c r="AP765" i="1"/>
  <c r="BF765" i="1" s="1"/>
  <c r="AO765" i="1"/>
  <c r="BE765" i="1" s="1"/>
  <c r="AH765" i="1"/>
  <c r="AD765" i="1"/>
  <c r="AE765" i="1" s="1"/>
  <c r="AC765" i="1"/>
  <c r="AB765" i="1"/>
  <c r="AA765" i="1"/>
  <c r="AN765" i="1" s="1"/>
  <c r="BD765" i="1" s="1"/>
  <c r="Z765" i="1"/>
  <c r="AG765" i="1" s="1"/>
  <c r="AW765" i="1" s="1"/>
  <c r="BC764" i="1"/>
  <c r="AV764" i="1"/>
  <c r="AU764" i="1"/>
  <c r="BK764" i="1" s="1"/>
  <c r="AS764" i="1"/>
  <c r="BI764" i="1" s="1"/>
  <c r="AR764" i="1"/>
  <c r="BH764" i="1" s="1"/>
  <c r="AO764" i="1"/>
  <c r="BE764" i="1" s="1"/>
  <c r="AN764" i="1"/>
  <c r="BD764" i="1" s="1"/>
  <c r="AM764" i="1"/>
  <c r="AK764" i="1"/>
  <c r="BA764" i="1" s="1"/>
  <c r="AJ764" i="1"/>
  <c r="AZ764" i="1" s="1"/>
  <c r="AI764" i="1"/>
  <c r="AY764" i="1" s="1"/>
  <c r="AG764" i="1"/>
  <c r="AW764" i="1" s="1"/>
  <c r="AF764" i="1"/>
  <c r="AE764" i="1"/>
  <c r="AD764" i="1"/>
  <c r="AB764" i="1"/>
  <c r="AC764" i="1" s="1"/>
  <c r="AA764" i="1"/>
  <c r="AT764" i="1" s="1"/>
  <c r="BJ764" i="1" s="1"/>
  <c r="Z764" i="1"/>
  <c r="AL764" i="1" s="1"/>
  <c r="BB764" i="1" s="1"/>
  <c r="AT763" i="1"/>
  <c r="BJ763" i="1" s="1"/>
  <c r="AK763" i="1"/>
  <c r="BA763" i="1" s="1"/>
  <c r="AI763" i="1"/>
  <c r="AY763" i="1" s="1"/>
  <c r="AH763" i="1"/>
  <c r="AX763" i="1" s="1"/>
  <c r="AD763" i="1"/>
  <c r="AE763" i="1" s="1"/>
  <c r="AC763" i="1"/>
  <c r="AB763" i="1"/>
  <c r="AA763" i="1"/>
  <c r="Z763" i="1"/>
  <c r="BE762" i="1"/>
  <c r="AY762" i="1"/>
  <c r="AR762" i="1"/>
  <c r="BH762" i="1" s="1"/>
  <c r="AQ762" i="1"/>
  <c r="BG762" i="1" s="1"/>
  <c r="AO762" i="1"/>
  <c r="AN762" i="1"/>
  <c r="BD762" i="1" s="1"/>
  <c r="AM762" i="1"/>
  <c r="BC762" i="1" s="1"/>
  <c r="AK762" i="1"/>
  <c r="BA762" i="1" s="1"/>
  <c r="AJ762" i="1"/>
  <c r="AZ762" i="1" s="1"/>
  <c r="AI762" i="1"/>
  <c r="AG762" i="1"/>
  <c r="AW762" i="1" s="1"/>
  <c r="AF762" i="1"/>
  <c r="AV762" i="1" s="1"/>
  <c r="AE762" i="1"/>
  <c r="AD762" i="1"/>
  <c r="AB762" i="1"/>
  <c r="AC762" i="1" s="1"/>
  <c r="AA762" i="1"/>
  <c r="Z762" i="1"/>
  <c r="AH762" i="1" s="1"/>
  <c r="AX762" i="1" s="1"/>
  <c r="BE761" i="1"/>
  <c r="AU761" i="1"/>
  <c r="BK761" i="1" s="1"/>
  <c r="AT761" i="1"/>
  <c r="BJ761" i="1" s="1"/>
  <c r="AP761" i="1"/>
  <c r="BF761" i="1" s="1"/>
  <c r="AO761" i="1"/>
  <c r="AM761" i="1"/>
  <c r="BC761" i="1" s="1"/>
  <c r="AH761" i="1"/>
  <c r="AX761" i="1" s="1"/>
  <c r="AG761" i="1"/>
  <c r="AW761" i="1" s="1"/>
  <c r="AD761" i="1"/>
  <c r="AE761" i="1" s="1"/>
  <c r="AC761" i="1"/>
  <c r="AB761" i="1"/>
  <c r="AA761" i="1"/>
  <c r="AN761" i="1" s="1"/>
  <c r="BD761" i="1" s="1"/>
  <c r="Z761" i="1"/>
  <c r="BA760" i="1"/>
  <c r="AZ760" i="1"/>
  <c r="AU760" i="1"/>
  <c r="BK760" i="1" s="1"/>
  <c r="AS760" i="1"/>
  <c r="BI760" i="1" s="1"/>
  <c r="AR760" i="1"/>
  <c r="BH760" i="1" s="1"/>
  <c r="AO760" i="1"/>
  <c r="BE760" i="1" s="1"/>
  <c r="AN760" i="1"/>
  <c r="BD760" i="1" s="1"/>
  <c r="AM760" i="1"/>
  <c r="BC760" i="1" s="1"/>
  <c r="AK760" i="1"/>
  <c r="AJ760" i="1"/>
  <c r="AI760" i="1"/>
  <c r="AY760" i="1" s="1"/>
  <c r="AG760" i="1"/>
  <c r="AW760" i="1" s="1"/>
  <c r="AF760" i="1"/>
  <c r="AV760" i="1" s="1"/>
  <c r="AE760" i="1"/>
  <c r="AD760" i="1"/>
  <c r="AC760" i="1"/>
  <c r="AB760" i="1"/>
  <c r="AA760" i="1"/>
  <c r="AT760" i="1" s="1"/>
  <c r="BJ760" i="1" s="1"/>
  <c r="Z760" i="1"/>
  <c r="AL760" i="1" s="1"/>
  <c r="BB760" i="1" s="1"/>
  <c r="AL759" i="1"/>
  <c r="BB759" i="1" s="1"/>
  <c r="AD759" i="1"/>
  <c r="AE759" i="1" s="1"/>
  <c r="AC759" i="1"/>
  <c r="AB759" i="1"/>
  <c r="AA759" i="1"/>
  <c r="Z759" i="1"/>
  <c r="AV758" i="1"/>
  <c r="AR758" i="1"/>
  <c r="AM758" i="1"/>
  <c r="AK758" i="1"/>
  <c r="BA758" i="1" s="1"/>
  <c r="AJ758" i="1"/>
  <c r="AZ758" i="1" s="1"/>
  <c r="AI758" i="1"/>
  <c r="AY758" i="1" s="1"/>
  <c r="AG758" i="1"/>
  <c r="AW758" i="1" s="1"/>
  <c r="AF758" i="1"/>
  <c r="AE758" i="1"/>
  <c r="AD758" i="1"/>
  <c r="AB758" i="1"/>
  <c r="AC758" i="1" s="1"/>
  <c r="AA758" i="1"/>
  <c r="Z758" i="1"/>
  <c r="AH758" i="1" s="1"/>
  <c r="AX758" i="1" s="1"/>
  <c r="AU757" i="1"/>
  <c r="BK757" i="1" s="1"/>
  <c r="AT757" i="1"/>
  <c r="BJ757" i="1" s="1"/>
  <c r="AP757" i="1"/>
  <c r="BF757" i="1" s="1"/>
  <c r="AO757" i="1"/>
  <c r="BE757" i="1" s="1"/>
  <c r="AM757" i="1"/>
  <c r="BC757" i="1" s="1"/>
  <c r="AH757" i="1"/>
  <c r="AX757" i="1" s="1"/>
  <c r="AG757" i="1"/>
  <c r="AW757" i="1" s="1"/>
  <c r="AE757" i="1"/>
  <c r="AD757" i="1"/>
  <c r="AC757" i="1"/>
  <c r="AB757" i="1"/>
  <c r="AA757" i="1"/>
  <c r="AN757" i="1" s="1"/>
  <c r="BD757" i="1" s="1"/>
  <c r="Z757" i="1"/>
  <c r="BH756" i="1"/>
  <c r="BD756" i="1"/>
  <c r="AZ756" i="1"/>
  <c r="AU756" i="1"/>
  <c r="BK756" i="1" s="1"/>
  <c r="AS756" i="1"/>
  <c r="BI756" i="1" s="1"/>
  <c r="AR756" i="1"/>
  <c r="AO756" i="1"/>
  <c r="BE756" i="1" s="1"/>
  <c r="AN756" i="1"/>
  <c r="AM756" i="1"/>
  <c r="BC756" i="1" s="1"/>
  <c r="AK756" i="1"/>
  <c r="BA756" i="1" s="1"/>
  <c r="AJ756" i="1"/>
  <c r="AI756" i="1"/>
  <c r="AY756" i="1" s="1"/>
  <c r="AG756" i="1"/>
  <c r="AW756" i="1" s="1"/>
  <c r="AF756" i="1"/>
  <c r="AV756" i="1" s="1"/>
  <c r="AE756" i="1"/>
  <c r="AD756" i="1"/>
  <c r="AB756" i="1"/>
  <c r="AC756" i="1" s="1"/>
  <c r="AA756" i="1"/>
  <c r="AT756" i="1" s="1"/>
  <c r="BJ756" i="1" s="1"/>
  <c r="Z756" i="1"/>
  <c r="AL756" i="1" s="1"/>
  <c r="BB756" i="1" s="1"/>
  <c r="AK755" i="1"/>
  <c r="BA755" i="1" s="1"/>
  <c r="AD755" i="1"/>
  <c r="AE755" i="1" s="1"/>
  <c r="AC755" i="1"/>
  <c r="AB755" i="1"/>
  <c r="AA755" i="1"/>
  <c r="AU755" i="1" s="1"/>
  <c r="BK755" i="1" s="1"/>
  <c r="Z755" i="1"/>
  <c r="BI754" i="1"/>
  <c r="BE754" i="1"/>
  <c r="AZ754" i="1"/>
  <c r="AY754" i="1"/>
  <c r="AW754" i="1"/>
  <c r="AS754" i="1"/>
  <c r="AR754" i="1"/>
  <c r="BH754" i="1" s="1"/>
  <c r="AQ754" i="1"/>
  <c r="BG754" i="1" s="1"/>
  <c r="AO754" i="1"/>
  <c r="AN754" i="1"/>
  <c r="BD754" i="1" s="1"/>
  <c r="AM754" i="1"/>
  <c r="BC754" i="1" s="1"/>
  <c r="AK754" i="1"/>
  <c r="BA754" i="1" s="1"/>
  <c r="AJ754" i="1"/>
  <c r="AI754" i="1"/>
  <c r="AG754" i="1"/>
  <c r="AF754" i="1"/>
  <c r="AV754" i="1" s="1"/>
  <c r="AE754" i="1"/>
  <c r="AD754" i="1"/>
  <c r="AC754" i="1"/>
  <c r="AB754" i="1"/>
  <c r="AA754" i="1"/>
  <c r="Z754" i="1"/>
  <c r="AH754" i="1" s="1"/>
  <c r="AX754" i="1" s="1"/>
  <c r="BC753" i="1"/>
  <c r="AX753" i="1"/>
  <c r="AT753" i="1"/>
  <c r="BJ753" i="1" s="1"/>
  <c r="AQ753" i="1"/>
  <c r="BG753" i="1" s="1"/>
  <c r="AP753" i="1"/>
  <c r="BF753" i="1" s="1"/>
  <c r="AM753" i="1"/>
  <c r="AL753" i="1"/>
  <c r="BB753" i="1" s="1"/>
  <c r="AH753" i="1"/>
  <c r="AG753" i="1"/>
  <c r="AW753" i="1" s="1"/>
  <c r="AE753" i="1"/>
  <c r="AD753" i="1"/>
  <c r="AC753" i="1"/>
  <c r="AB753" i="1"/>
  <c r="AA753" i="1"/>
  <c r="AU753" i="1" s="1"/>
  <c r="BK753" i="1" s="1"/>
  <c r="Z753" i="1"/>
  <c r="BH752" i="1"/>
  <c r="BE752" i="1"/>
  <c r="BC752" i="1"/>
  <c r="BA752" i="1"/>
  <c r="AV752" i="1"/>
  <c r="AU752" i="1"/>
  <c r="BK752" i="1" s="1"/>
  <c r="AS752" i="1"/>
  <c r="BI752" i="1" s="1"/>
  <c r="AR752" i="1"/>
  <c r="AO752" i="1"/>
  <c r="AN752" i="1"/>
  <c r="BD752" i="1" s="1"/>
  <c r="AM752" i="1"/>
  <c r="AK752" i="1"/>
  <c r="AJ752" i="1"/>
  <c r="AZ752" i="1" s="1"/>
  <c r="AI752" i="1"/>
  <c r="AY752" i="1" s="1"/>
  <c r="AG752" i="1"/>
  <c r="AW752" i="1" s="1"/>
  <c r="AF752" i="1"/>
  <c r="AE752" i="1"/>
  <c r="AD752" i="1"/>
  <c r="AB752" i="1"/>
  <c r="AC752" i="1" s="1"/>
  <c r="AA752" i="1"/>
  <c r="AT752" i="1" s="1"/>
  <c r="BJ752" i="1" s="1"/>
  <c r="Z752" i="1"/>
  <c r="AL752" i="1" s="1"/>
  <c r="BB752" i="1" s="1"/>
  <c r="BK751" i="1"/>
  <c r="BI751" i="1"/>
  <c r="BG751" i="1"/>
  <c r="AU751" i="1"/>
  <c r="AT751" i="1"/>
  <c r="BJ751" i="1" s="1"/>
  <c r="AS751" i="1"/>
  <c r="AQ751" i="1"/>
  <c r="AP751" i="1"/>
  <c r="BF751" i="1" s="1"/>
  <c r="AM751" i="1"/>
  <c r="BC751" i="1" s="1"/>
  <c r="AL751" i="1"/>
  <c r="BB751" i="1" s="1"/>
  <c r="AH751" i="1"/>
  <c r="AX751" i="1" s="1"/>
  <c r="AD751" i="1"/>
  <c r="AE751" i="1" s="1"/>
  <c r="AC751" i="1"/>
  <c r="AB751" i="1"/>
  <c r="AA751" i="1"/>
  <c r="Z751" i="1"/>
  <c r="AG751" i="1" s="1"/>
  <c r="AW751" i="1" s="1"/>
  <c r="AW750" i="1"/>
  <c r="AV750" i="1"/>
  <c r="AU750" i="1"/>
  <c r="BK750" i="1" s="1"/>
  <c r="AM750" i="1"/>
  <c r="BC750" i="1" s="1"/>
  <c r="AK750" i="1"/>
  <c r="BA750" i="1" s="1"/>
  <c r="AJ750" i="1"/>
  <c r="AZ750" i="1" s="1"/>
  <c r="AI750" i="1"/>
  <c r="AY750" i="1" s="1"/>
  <c r="AG750" i="1"/>
  <c r="AF750" i="1"/>
  <c r="AE750" i="1"/>
  <c r="AD750" i="1"/>
  <c r="AB750" i="1"/>
  <c r="AC750" i="1" s="1"/>
  <c r="AA750" i="1"/>
  <c r="Z750" i="1"/>
  <c r="AH750" i="1" s="1"/>
  <c r="AX750" i="1" s="1"/>
  <c r="AT749" i="1"/>
  <c r="BJ749" i="1" s="1"/>
  <c r="AS749" i="1"/>
  <c r="BI749" i="1" s="1"/>
  <c r="AQ749" i="1"/>
  <c r="BG749" i="1" s="1"/>
  <c r="AH749" i="1"/>
  <c r="AX749" i="1" s="1"/>
  <c r="AD749" i="1"/>
  <c r="AE749" i="1" s="1"/>
  <c r="AC749" i="1"/>
  <c r="AB749" i="1"/>
  <c r="AA749" i="1"/>
  <c r="Z749" i="1"/>
  <c r="AG749" i="1" s="1"/>
  <c r="AW749" i="1" s="1"/>
  <c r="AP748" i="1"/>
  <c r="BF748" i="1" s="1"/>
  <c r="AD748" i="1"/>
  <c r="AE748" i="1" s="1"/>
  <c r="AB748" i="1"/>
  <c r="AC748" i="1" s="1"/>
  <c r="AA748" i="1"/>
  <c r="AT748" i="1" s="1"/>
  <c r="BJ748" i="1" s="1"/>
  <c r="Z748" i="1"/>
  <c r="AU747" i="1"/>
  <c r="BK747" i="1" s="1"/>
  <c r="AS747" i="1"/>
  <c r="BI747" i="1" s="1"/>
  <c r="AR747" i="1"/>
  <c r="BH747" i="1" s="1"/>
  <c r="AP747" i="1"/>
  <c r="BF747" i="1" s="1"/>
  <c r="AO747" i="1"/>
  <c r="BE747" i="1" s="1"/>
  <c r="AN747" i="1"/>
  <c r="BD747" i="1" s="1"/>
  <c r="AM747" i="1"/>
  <c r="BC747" i="1" s="1"/>
  <c r="AJ747" i="1"/>
  <c r="AZ747" i="1" s="1"/>
  <c r="AG747" i="1"/>
  <c r="AW747" i="1" s="1"/>
  <c r="AF747" i="1"/>
  <c r="AV747" i="1" s="1"/>
  <c r="AE747" i="1"/>
  <c r="AD747" i="1"/>
  <c r="AB747" i="1"/>
  <c r="AC747" i="1" s="1"/>
  <c r="AA747" i="1"/>
  <c r="AT747" i="1" s="1"/>
  <c r="BJ747" i="1" s="1"/>
  <c r="Z747" i="1"/>
  <c r="AL747" i="1" s="1"/>
  <c r="BB747" i="1" s="1"/>
  <c r="BJ746" i="1"/>
  <c r="BB746" i="1"/>
  <c r="AU746" i="1"/>
  <c r="BK746" i="1" s="1"/>
  <c r="AT746" i="1"/>
  <c r="AS746" i="1"/>
  <c r="BI746" i="1" s="1"/>
  <c r="AP746" i="1"/>
  <c r="BF746" i="1" s="1"/>
  <c r="AN746" i="1"/>
  <c r="BD746" i="1" s="1"/>
  <c r="AM746" i="1"/>
  <c r="BC746" i="1" s="1"/>
  <c r="AL746" i="1"/>
  <c r="AK746" i="1"/>
  <c r="BA746" i="1" s="1"/>
  <c r="AD746" i="1"/>
  <c r="AE746" i="1" s="1"/>
  <c r="AC746" i="1"/>
  <c r="AB746" i="1"/>
  <c r="AA746" i="1"/>
  <c r="AR746" i="1" s="1"/>
  <c r="BH746" i="1" s="1"/>
  <c r="Z746" i="1"/>
  <c r="AJ746" i="1" s="1"/>
  <c r="AZ746" i="1" s="1"/>
  <c r="AS745" i="1"/>
  <c r="BI745" i="1" s="1"/>
  <c r="AR745" i="1"/>
  <c r="BH745" i="1" s="1"/>
  <c r="AM745" i="1"/>
  <c r="BC745" i="1" s="1"/>
  <c r="AL745" i="1"/>
  <c r="BB745" i="1" s="1"/>
  <c r="AK745" i="1"/>
  <c r="BA745" i="1" s="1"/>
  <c r="AJ745" i="1"/>
  <c r="AZ745" i="1" s="1"/>
  <c r="AI745" i="1"/>
  <c r="AY745" i="1" s="1"/>
  <c r="AG745" i="1"/>
  <c r="AW745" i="1" s="1"/>
  <c r="AF745" i="1"/>
  <c r="AV745" i="1" s="1"/>
  <c r="AD745" i="1"/>
  <c r="AE745" i="1" s="1"/>
  <c r="AB745" i="1"/>
  <c r="AC745" i="1" s="1"/>
  <c r="AA745" i="1"/>
  <c r="AP745" i="1" s="1"/>
  <c r="BF745" i="1" s="1"/>
  <c r="Z745" i="1"/>
  <c r="AH745" i="1" s="1"/>
  <c r="AX745" i="1" s="1"/>
  <c r="BF744" i="1"/>
  <c r="AP744" i="1"/>
  <c r="AD744" i="1"/>
  <c r="AE744" i="1" s="1"/>
  <c r="AB744" i="1"/>
  <c r="AC744" i="1" s="1"/>
  <c r="AA744" i="1"/>
  <c r="AN744" i="1" s="1"/>
  <c r="BD744" i="1" s="1"/>
  <c r="Z744" i="1"/>
  <c r="BD743" i="1"/>
  <c r="AU743" i="1"/>
  <c r="BK743" i="1" s="1"/>
  <c r="AS743" i="1"/>
  <c r="BI743" i="1" s="1"/>
  <c r="AR743" i="1"/>
  <c r="BH743" i="1" s="1"/>
  <c r="AP743" i="1"/>
  <c r="BF743" i="1" s="1"/>
  <c r="AO743" i="1"/>
  <c r="BE743" i="1" s="1"/>
  <c r="AN743" i="1"/>
  <c r="AM743" i="1"/>
  <c r="BC743" i="1" s="1"/>
  <c r="AJ743" i="1"/>
  <c r="AZ743" i="1" s="1"/>
  <c r="AG743" i="1"/>
  <c r="AW743" i="1" s="1"/>
  <c r="AF743" i="1"/>
  <c r="AV743" i="1" s="1"/>
  <c r="AE743" i="1"/>
  <c r="AD743" i="1"/>
  <c r="AB743" i="1"/>
  <c r="AC743" i="1" s="1"/>
  <c r="AA743" i="1"/>
  <c r="AT743" i="1" s="1"/>
  <c r="BJ743" i="1" s="1"/>
  <c r="Z743" i="1"/>
  <c r="AL743" i="1" s="1"/>
  <c r="BB743" i="1" s="1"/>
  <c r="AU742" i="1"/>
  <c r="BK742" i="1" s="1"/>
  <c r="AT742" i="1"/>
  <c r="BJ742" i="1" s="1"/>
  <c r="AS742" i="1"/>
  <c r="BI742" i="1" s="1"/>
  <c r="AP742" i="1"/>
  <c r="BF742" i="1" s="1"/>
  <c r="AN742" i="1"/>
  <c r="BD742" i="1" s="1"/>
  <c r="AM742" i="1"/>
  <c r="BC742" i="1" s="1"/>
  <c r="AL742" i="1"/>
  <c r="BB742" i="1" s="1"/>
  <c r="AK742" i="1"/>
  <c r="BA742" i="1" s="1"/>
  <c r="AD742" i="1"/>
  <c r="AE742" i="1" s="1"/>
  <c r="AC742" i="1"/>
  <c r="AB742" i="1"/>
  <c r="AA742" i="1"/>
  <c r="AR742" i="1" s="1"/>
  <c r="BH742" i="1" s="1"/>
  <c r="Z742" i="1"/>
  <c r="AJ742" i="1" s="1"/>
  <c r="AZ742" i="1" s="1"/>
  <c r="BH741" i="1"/>
  <c r="AS741" i="1"/>
  <c r="BI741" i="1" s="1"/>
  <c r="AR741" i="1"/>
  <c r="AL741" i="1"/>
  <c r="BB741" i="1" s="1"/>
  <c r="AK741" i="1"/>
  <c r="BA741" i="1" s="1"/>
  <c r="AJ741" i="1"/>
  <c r="AZ741" i="1" s="1"/>
  <c r="AI741" i="1"/>
  <c r="AY741" i="1" s="1"/>
  <c r="AG741" i="1"/>
  <c r="AW741" i="1" s="1"/>
  <c r="AF741" i="1"/>
  <c r="AV741" i="1" s="1"/>
  <c r="AD741" i="1"/>
  <c r="AE741" i="1" s="1"/>
  <c r="AB741" i="1"/>
  <c r="AC741" i="1" s="1"/>
  <c r="AA741" i="1"/>
  <c r="AP741" i="1" s="1"/>
  <c r="BF741" i="1" s="1"/>
  <c r="Z741" i="1"/>
  <c r="AH741" i="1" s="1"/>
  <c r="AX741" i="1" s="1"/>
  <c r="AX740" i="1"/>
  <c r="AP740" i="1"/>
  <c r="BF740" i="1" s="1"/>
  <c r="AH740" i="1"/>
  <c r="AD740" i="1"/>
  <c r="AE740" i="1" s="1"/>
  <c r="AB740" i="1"/>
  <c r="AC740" i="1" s="1"/>
  <c r="AA740" i="1"/>
  <c r="AN740" i="1" s="1"/>
  <c r="BD740" i="1" s="1"/>
  <c r="Z740" i="1"/>
  <c r="BD739" i="1"/>
  <c r="AV739" i="1"/>
  <c r="AU739" i="1"/>
  <c r="BK739" i="1" s="1"/>
  <c r="AS739" i="1"/>
  <c r="BI739" i="1" s="1"/>
  <c r="AR739" i="1"/>
  <c r="BH739" i="1" s="1"/>
  <c r="AP739" i="1"/>
  <c r="BF739" i="1" s="1"/>
  <c r="AO739" i="1"/>
  <c r="BE739" i="1" s="1"/>
  <c r="AN739" i="1"/>
  <c r="AM739" i="1"/>
  <c r="BC739" i="1" s="1"/>
  <c r="AJ739" i="1"/>
  <c r="AZ739" i="1" s="1"/>
  <c r="AG739" i="1"/>
  <c r="AW739" i="1" s="1"/>
  <c r="AF739" i="1"/>
  <c r="AE739" i="1"/>
  <c r="AD739" i="1"/>
  <c r="AB739" i="1"/>
  <c r="AC739" i="1" s="1"/>
  <c r="AA739" i="1"/>
  <c r="AT739" i="1" s="1"/>
  <c r="BJ739" i="1" s="1"/>
  <c r="Z739" i="1"/>
  <c r="AL739" i="1" s="1"/>
  <c r="BB739" i="1" s="1"/>
  <c r="BJ738" i="1"/>
  <c r="BB738" i="1"/>
  <c r="AU738" i="1"/>
  <c r="BK738" i="1" s="1"/>
  <c r="AT738" i="1"/>
  <c r="AS738" i="1"/>
  <c r="BI738" i="1" s="1"/>
  <c r="AP738" i="1"/>
  <c r="BF738" i="1" s="1"/>
  <c r="AN738" i="1"/>
  <c r="BD738" i="1" s="1"/>
  <c r="AM738" i="1"/>
  <c r="BC738" i="1" s="1"/>
  <c r="AL738" i="1"/>
  <c r="AD738" i="1"/>
  <c r="AE738" i="1" s="1"/>
  <c r="AC738" i="1"/>
  <c r="AB738" i="1"/>
  <c r="AA738" i="1"/>
  <c r="AR738" i="1" s="1"/>
  <c r="BH738" i="1" s="1"/>
  <c r="Z738" i="1"/>
  <c r="AJ738" i="1" s="1"/>
  <c r="AZ738" i="1" s="1"/>
  <c r="AS737" i="1"/>
  <c r="BI737" i="1" s="1"/>
  <c r="AR737" i="1"/>
  <c r="BH737" i="1" s="1"/>
  <c r="AL737" i="1"/>
  <c r="BB737" i="1" s="1"/>
  <c r="AK737" i="1"/>
  <c r="BA737" i="1" s="1"/>
  <c r="AJ737" i="1"/>
  <c r="AZ737" i="1" s="1"/>
  <c r="AI737" i="1"/>
  <c r="AY737" i="1" s="1"/>
  <c r="AG737" i="1"/>
  <c r="AW737" i="1" s="1"/>
  <c r="AF737" i="1"/>
  <c r="AV737" i="1" s="1"/>
  <c r="AD737" i="1"/>
  <c r="AE737" i="1" s="1"/>
  <c r="AB737" i="1"/>
  <c r="AC737" i="1" s="1"/>
  <c r="AA737" i="1"/>
  <c r="AP737" i="1" s="1"/>
  <c r="BF737" i="1" s="1"/>
  <c r="Z737" i="1"/>
  <c r="AH737" i="1" s="1"/>
  <c r="AX737" i="1" s="1"/>
  <c r="BF736" i="1"/>
  <c r="AX736" i="1"/>
  <c r="AP736" i="1"/>
  <c r="AH736" i="1"/>
  <c r="AD736" i="1"/>
  <c r="AE736" i="1" s="1"/>
  <c r="AB736" i="1"/>
  <c r="AC736" i="1" s="1"/>
  <c r="AA736" i="1"/>
  <c r="AN736" i="1" s="1"/>
  <c r="BD736" i="1" s="1"/>
  <c r="Z736" i="1"/>
  <c r="BD735" i="1"/>
  <c r="AV735" i="1"/>
  <c r="AU735" i="1"/>
  <c r="BK735" i="1" s="1"/>
  <c r="AS735" i="1"/>
  <c r="BI735" i="1" s="1"/>
  <c r="AR735" i="1"/>
  <c r="BH735" i="1" s="1"/>
  <c r="AP735" i="1"/>
  <c r="BF735" i="1" s="1"/>
  <c r="AO735" i="1"/>
  <c r="BE735" i="1" s="1"/>
  <c r="AN735" i="1"/>
  <c r="AJ735" i="1"/>
  <c r="AZ735" i="1" s="1"/>
  <c r="AG735" i="1"/>
  <c r="AW735" i="1" s="1"/>
  <c r="AF735" i="1"/>
  <c r="AE735" i="1"/>
  <c r="AD735" i="1"/>
  <c r="AB735" i="1"/>
  <c r="AC735" i="1" s="1"/>
  <c r="AA735" i="1"/>
  <c r="AT735" i="1" s="1"/>
  <c r="BJ735" i="1" s="1"/>
  <c r="Z735" i="1"/>
  <c r="AL735" i="1" s="1"/>
  <c r="BB735" i="1" s="1"/>
  <c r="BJ734" i="1"/>
  <c r="BB734" i="1"/>
  <c r="AU734" i="1"/>
  <c r="BK734" i="1" s="1"/>
  <c r="AT734" i="1"/>
  <c r="AS734" i="1"/>
  <c r="BI734" i="1" s="1"/>
  <c r="AP734" i="1"/>
  <c r="BF734" i="1" s="1"/>
  <c r="AN734" i="1"/>
  <c r="BD734" i="1" s="1"/>
  <c r="AM734" i="1"/>
  <c r="BC734" i="1" s="1"/>
  <c r="AL734" i="1"/>
  <c r="AD734" i="1"/>
  <c r="AE734" i="1" s="1"/>
  <c r="AC734" i="1"/>
  <c r="AB734" i="1"/>
  <c r="AA734" i="1"/>
  <c r="AR734" i="1" s="1"/>
  <c r="BH734" i="1" s="1"/>
  <c r="Z734" i="1"/>
  <c r="AJ734" i="1" s="1"/>
  <c r="AZ734" i="1" s="1"/>
  <c r="AS733" i="1"/>
  <c r="BI733" i="1" s="1"/>
  <c r="AR733" i="1"/>
  <c r="BH733" i="1" s="1"/>
  <c r="AN733" i="1"/>
  <c r="BD733" i="1" s="1"/>
  <c r="AL733" i="1"/>
  <c r="BB733" i="1" s="1"/>
  <c r="AK733" i="1"/>
  <c r="BA733" i="1" s="1"/>
  <c r="AJ733" i="1"/>
  <c r="AZ733" i="1" s="1"/>
  <c r="AI733" i="1"/>
  <c r="AY733" i="1" s="1"/>
  <c r="AF733" i="1"/>
  <c r="AV733" i="1" s="1"/>
  <c r="AD733" i="1"/>
  <c r="AE733" i="1" s="1"/>
  <c r="AB733" i="1"/>
  <c r="AC733" i="1" s="1"/>
  <c r="AA733" i="1"/>
  <c r="AP733" i="1" s="1"/>
  <c r="BF733" i="1" s="1"/>
  <c r="Z733" i="1"/>
  <c r="AH733" i="1" s="1"/>
  <c r="AX733" i="1" s="1"/>
  <c r="BF732" i="1"/>
  <c r="AP732" i="1"/>
  <c r="AD732" i="1"/>
  <c r="AE732" i="1" s="1"/>
  <c r="AB732" i="1"/>
  <c r="AC732" i="1" s="1"/>
  <c r="AA732" i="1"/>
  <c r="AN732" i="1" s="1"/>
  <c r="BD732" i="1" s="1"/>
  <c r="Z732" i="1"/>
  <c r="BD731" i="1"/>
  <c r="AU731" i="1"/>
  <c r="BK731" i="1" s="1"/>
  <c r="AR731" i="1"/>
  <c r="BH731" i="1" s="1"/>
  <c r="AP731" i="1"/>
  <c r="BF731" i="1" s="1"/>
  <c r="AO731" i="1"/>
  <c r="BE731" i="1" s="1"/>
  <c r="AN731" i="1"/>
  <c r="AJ731" i="1"/>
  <c r="AZ731" i="1" s="1"/>
  <c r="AG731" i="1"/>
  <c r="AW731" i="1" s="1"/>
  <c r="AF731" i="1"/>
  <c r="AV731" i="1" s="1"/>
  <c r="AE731" i="1"/>
  <c r="AD731" i="1"/>
  <c r="AB731" i="1"/>
  <c r="AC731" i="1" s="1"/>
  <c r="AA731" i="1"/>
  <c r="AT731" i="1" s="1"/>
  <c r="BJ731" i="1" s="1"/>
  <c r="Z731" i="1"/>
  <c r="AL731" i="1" s="1"/>
  <c r="BB731" i="1" s="1"/>
  <c r="BJ730" i="1"/>
  <c r="BB730" i="1"/>
  <c r="AU730" i="1"/>
  <c r="BK730" i="1" s="1"/>
  <c r="AT730" i="1"/>
  <c r="AS730" i="1"/>
  <c r="BI730" i="1" s="1"/>
  <c r="AP730" i="1"/>
  <c r="BF730" i="1" s="1"/>
  <c r="AN730" i="1"/>
  <c r="BD730" i="1" s="1"/>
  <c r="AL730" i="1"/>
  <c r="AD730" i="1"/>
  <c r="AE730" i="1" s="1"/>
  <c r="AC730" i="1"/>
  <c r="AB730" i="1"/>
  <c r="AA730" i="1"/>
  <c r="AR730" i="1" s="1"/>
  <c r="BH730" i="1" s="1"/>
  <c r="Z730" i="1"/>
  <c r="AJ730" i="1" s="1"/>
  <c r="AZ730" i="1" s="1"/>
  <c r="BH729" i="1"/>
  <c r="AZ729" i="1"/>
  <c r="AS729" i="1"/>
  <c r="BI729" i="1" s="1"/>
  <c r="AR729" i="1"/>
  <c r="AN729" i="1"/>
  <c r="BD729" i="1" s="1"/>
  <c r="AL729" i="1"/>
  <c r="BB729" i="1" s="1"/>
  <c r="AK729" i="1"/>
  <c r="BA729" i="1" s="1"/>
  <c r="AJ729" i="1"/>
  <c r="AI729" i="1"/>
  <c r="AY729" i="1" s="1"/>
  <c r="AF729" i="1"/>
  <c r="AV729" i="1" s="1"/>
  <c r="AD729" i="1"/>
  <c r="AE729" i="1" s="1"/>
  <c r="AB729" i="1"/>
  <c r="AC729" i="1" s="1"/>
  <c r="AA729" i="1"/>
  <c r="AP729" i="1" s="1"/>
  <c r="BF729" i="1" s="1"/>
  <c r="Z729" i="1"/>
  <c r="AH729" i="1" s="1"/>
  <c r="AX729" i="1" s="1"/>
  <c r="AP728" i="1"/>
  <c r="BF728" i="1" s="1"/>
  <c r="AD728" i="1"/>
  <c r="AE728" i="1" s="1"/>
  <c r="AB728" i="1"/>
  <c r="AC728" i="1" s="1"/>
  <c r="AA728" i="1"/>
  <c r="AN728" i="1" s="1"/>
  <c r="BD728" i="1" s="1"/>
  <c r="Z728" i="1"/>
  <c r="AU727" i="1"/>
  <c r="BK727" i="1" s="1"/>
  <c r="AT727" i="1"/>
  <c r="BJ727" i="1" s="1"/>
  <c r="AR727" i="1"/>
  <c r="BH727" i="1" s="1"/>
  <c r="AP727" i="1"/>
  <c r="BF727" i="1" s="1"/>
  <c r="AO727" i="1"/>
  <c r="BE727" i="1" s="1"/>
  <c r="AN727" i="1"/>
  <c r="BD727" i="1" s="1"/>
  <c r="AJ727" i="1"/>
  <c r="AZ727" i="1" s="1"/>
  <c r="AG727" i="1"/>
  <c r="AW727" i="1" s="1"/>
  <c r="AF727" i="1"/>
  <c r="AV727" i="1" s="1"/>
  <c r="AE727" i="1"/>
  <c r="AD727" i="1"/>
  <c r="AB727" i="1"/>
  <c r="AC727" i="1" s="1"/>
  <c r="AA727" i="1"/>
  <c r="AS727" i="1" s="1"/>
  <c r="BI727" i="1" s="1"/>
  <c r="Z727" i="1"/>
  <c r="AL727" i="1" s="1"/>
  <c r="BB727" i="1" s="1"/>
  <c r="AU726" i="1"/>
  <c r="BK726" i="1" s="1"/>
  <c r="AT726" i="1"/>
  <c r="BJ726" i="1" s="1"/>
  <c r="AS726" i="1"/>
  <c r="BI726" i="1" s="1"/>
  <c r="AR726" i="1"/>
  <c r="BH726" i="1" s="1"/>
  <c r="AP726" i="1"/>
  <c r="BF726" i="1" s="1"/>
  <c r="AN726" i="1"/>
  <c r="BD726" i="1" s="1"/>
  <c r="AL726" i="1"/>
  <c r="BB726" i="1" s="1"/>
  <c r="AD726" i="1"/>
  <c r="AE726" i="1" s="1"/>
  <c r="AC726" i="1"/>
  <c r="AB726" i="1"/>
  <c r="AA726" i="1"/>
  <c r="AQ726" i="1" s="1"/>
  <c r="BG726" i="1" s="1"/>
  <c r="Z726" i="1"/>
  <c r="AJ726" i="1" s="1"/>
  <c r="AZ726" i="1" s="1"/>
  <c r="BH725" i="1"/>
  <c r="AZ725" i="1"/>
  <c r="AT725" i="1"/>
  <c r="BJ725" i="1" s="1"/>
  <c r="AS725" i="1"/>
  <c r="BI725" i="1" s="1"/>
  <c r="AR725" i="1"/>
  <c r="AN725" i="1"/>
  <c r="BD725" i="1" s="1"/>
  <c r="AL725" i="1"/>
  <c r="BB725" i="1" s="1"/>
  <c r="AK725" i="1"/>
  <c r="BA725" i="1" s="1"/>
  <c r="AJ725" i="1"/>
  <c r="AI725" i="1"/>
  <c r="AY725" i="1" s="1"/>
  <c r="AF725" i="1"/>
  <c r="AV725" i="1" s="1"/>
  <c r="AD725" i="1"/>
  <c r="AE725" i="1" s="1"/>
  <c r="AB725" i="1"/>
  <c r="AC725" i="1" s="1"/>
  <c r="AA725" i="1"/>
  <c r="AP725" i="1" s="1"/>
  <c r="BF725" i="1" s="1"/>
  <c r="Z725" i="1"/>
  <c r="AH725" i="1" s="1"/>
  <c r="AX725" i="1" s="1"/>
  <c r="BF724" i="1"/>
  <c r="AT724" i="1"/>
  <c r="BJ724" i="1" s="1"/>
  <c r="AP724" i="1"/>
  <c r="AD724" i="1"/>
  <c r="AE724" i="1" s="1"/>
  <c r="AB724" i="1"/>
  <c r="AC724" i="1" s="1"/>
  <c r="AA724" i="1"/>
  <c r="AN724" i="1" s="1"/>
  <c r="BD724" i="1" s="1"/>
  <c r="Z724" i="1"/>
  <c r="AV723" i="1"/>
  <c r="AU723" i="1"/>
  <c r="BK723" i="1" s="1"/>
  <c r="AT723" i="1"/>
  <c r="BJ723" i="1" s="1"/>
  <c r="AR723" i="1"/>
  <c r="BH723" i="1" s="1"/>
  <c r="AP723" i="1"/>
  <c r="BF723" i="1" s="1"/>
  <c r="AO723" i="1"/>
  <c r="BE723" i="1" s="1"/>
  <c r="AN723" i="1"/>
  <c r="BD723" i="1" s="1"/>
  <c r="AJ723" i="1"/>
  <c r="AZ723" i="1" s="1"/>
  <c r="AG723" i="1"/>
  <c r="AW723" i="1" s="1"/>
  <c r="AF723" i="1"/>
  <c r="AE723" i="1"/>
  <c r="AD723" i="1"/>
  <c r="AB723" i="1"/>
  <c r="AC723" i="1" s="1"/>
  <c r="AA723" i="1"/>
  <c r="AS723" i="1" s="1"/>
  <c r="BI723" i="1" s="1"/>
  <c r="Z723" i="1"/>
  <c r="AL723" i="1" s="1"/>
  <c r="BB723" i="1" s="1"/>
  <c r="BJ722" i="1"/>
  <c r="BB722" i="1"/>
  <c r="AU722" i="1"/>
  <c r="BK722" i="1" s="1"/>
  <c r="AT722" i="1"/>
  <c r="AS722" i="1"/>
  <c r="BI722" i="1" s="1"/>
  <c r="AR722" i="1"/>
  <c r="BH722" i="1" s="1"/>
  <c r="AP722" i="1"/>
  <c r="BF722" i="1" s="1"/>
  <c r="AN722" i="1"/>
  <c r="BD722" i="1" s="1"/>
  <c r="AL722" i="1"/>
  <c r="AD722" i="1"/>
  <c r="AE722" i="1" s="1"/>
  <c r="AC722" i="1"/>
  <c r="AB722" i="1"/>
  <c r="AA722" i="1"/>
  <c r="AQ722" i="1" s="1"/>
  <c r="BG722" i="1" s="1"/>
  <c r="Z722" i="1"/>
  <c r="AJ722" i="1" s="1"/>
  <c r="AZ722" i="1" s="1"/>
  <c r="AZ721" i="1"/>
  <c r="AT721" i="1"/>
  <c r="BJ721" i="1" s="1"/>
  <c r="AS721" i="1"/>
  <c r="BI721" i="1" s="1"/>
  <c r="AR721" i="1"/>
  <c r="BH721" i="1" s="1"/>
  <c r="AN721" i="1"/>
  <c r="BD721" i="1" s="1"/>
  <c r="AL721" i="1"/>
  <c r="BB721" i="1" s="1"/>
  <c r="AK721" i="1"/>
  <c r="BA721" i="1" s="1"/>
  <c r="AJ721" i="1"/>
  <c r="AI721" i="1"/>
  <c r="AY721" i="1" s="1"/>
  <c r="AF721" i="1"/>
  <c r="AV721" i="1" s="1"/>
  <c r="AD721" i="1"/>
  <c r="AE721" i="1" s="1"/>
  <c r="AB721" i="1"/>
  <c r="AC721" i="1" s="1"/>
  <c r="AA721" i="1"/>
  <c r="AP721" i="1" s="1"/>
  <c r="BF721" i="1" s="1"/>
  <c r="Z721" i="1"/>
  <c r="AH721" i="1" s="1"/>
  <c r="AX721" i="1" s="1"/>
  <c r="BF720" i="1"/>
  <c r="AT720" i="1"/>
  <c r="BJ720" i="1" s="1"/>
  <c r="AP720" i="1"/>
  <c r="AH720" i="1"/>
  <c r="AX720" i="1" s="1"/>
  <c r="AD720" i="1"/>
  <c r="AE720" i="1" s="1"/>
  <c r="AB720" i="1"/>
  <c r="AC720" i="1" s="1"/>
  <c r="AA720" i="1"/>
  <c r="AN720" i="1" s="1"/>
  <c r="BD720" i="1" s="1"/>
  <c r="Z720" i="1"/>
  <c r="AU719" i="1"/>
  <c r="BK719" i="1" s="1"/>
  <c r="AT719" i="1"/>
  <c r="BJ719" i="1" s="1"/>
  <c r="AR719" i="1"/>
  <c r="BH719" i="1" s="1"/>
  <c r="AP719" i="1"/>
  <c r="BF719" i="1" s="1"/>
  <c r="AO719" i="1"/>
  <c r="BE719" i="1" s="1"/>
  <c r="AN719" i="1"/>
  <c r="BD719" i="1" s="1"/>
  <c r="AJ719" i="1"/>
  <c r="AZ719" i="1" s="1"/>
  <c r="AG719" i="1"/>
  <c r="AW719" i="1" s="1"/>
  <c r="AF719" i="1"/>
  <c r="AV719" i="1" s="1"/>
  <c r="AE719" i="1"/>
  <c r="AD719" i="1"/>
  <c r="AB719" i="1"/>
  <c r="AC719" i="1" s="1"/>
  <c r="AA719" i="1"/>
  <c r="AS719" i="1" s="1"/>
  <c r="BI719" i="1" s="1"/>
  <c r="Z719" i="1"/>
  <c r="AL719" i="1" s="1"/>
  <c r="BB719" i="1" s="1"/>
  <c r="BB718" i="1"/>
  <c r="AU718" i="1"/>
  <c r="BK718" i="1" s="1"/>
  <c r="AT718" i="1"/>
  <c r="BJ718" i="1" s="1"/>
  <c r="AS718" i="1"/>
  <c r="BI718" i="1" s="1"/>
  <c r="AR718" i="1"/>
  <c r="BH718" i="1" s="1"/>
  <c r="AP718" i="1"/>
  <c r="BF718" i="1" s="1"/>
  <c r="AN718" i="1"/>
  <c r="BD718" i="1" s="1"/>
  <c r="AL718" i="1"/>
  <c r="AD718" i="1"/>
  <c r="AE718" i="1" s="1"/>
  <c r="AC718" i="1"/>
  <c r="AB718" i="1"/>
  <c r="AA718" i="1"/>
  <c r="AQ718" i="1" s="1"/>
  <c r="BG718" i="1" s="1"/>
  <c r="Z718" i="1"/>
  <c r="AJ718" i="1" s="1"/>
  <c r="AZ718" i="1" s="1"/>
  <c r="BH717" i="1"/>
  <c r="AZ717" i="1"/>
  <c r="AT717" i="1"/>
  <c r="AS717" i="1"/>
  <c r="AR717" i="1"/>
  <c r="AN717" i="1"/>
  <c r="BD717" i="1" s="1"/>
  <c r="AL717" i="1"/>
  <c r="BB717" i="1" s="1"/>
  <c r="AK717" i="1"/>
  <c r="BA717" i="1" s="1"/>
  <c r="AJ717" i="1"/>
  <c r="AI717" i="1"/>
  <c r="AY717" i="1" s="1"/>
  <c r="AF717" i="1"/>
  <c r="AV717" i="1" s="1"/>
  <c r="AD717" i="1"/>
  <c r="AE717" i="1" s="1"/>
  <c r="AB717" i="1"/>
  <c r="AC717" i="1" s="1"/>
  <c r="AA717" i="1"/>
  <c r="AP717" i="1" s="1"/>
  <c r="BF717" i="1" s="1"/>
  <c r="Z717" i="1"/>
  <c r="AH717" i="1" s="1"/>
  <c r="AX717" i="1" s="1"/>
  <c r="BF716" i="1"/>
  <c r="AX716" i="1"/>
  <c r="AT716" i="1"/>
  <c r="BJ716" i="1" s="1"/>
  <c r="AP716" i="1"/>
  <c r="AH716" i="1"/>
  <c r="AD716" i="1"/>
  <c r="AE716" i="1" s="1"/>
  <c r="AB716" i="1"/>
  <c r="AC716" i="1" s="1"/>
  <c r="AA716" i="1"/>
  <c r="AN716" i="1" s="1"/>
  <c r="BD716" i="1" s="1"/>
  <c r="Z716" i="1"/>
  <c r="BD715" i="1"/>
  <c r="AV715" i="1"/>
  <c r="AU715" i="1"/>
  <c r="BK715" i="1" s="1"/>
  <c r="AT715" i="1"/>
  <c r="BJ715" i="1" s="1"/>
  <c r="AR715" i="1"/>
  <c r="BH715" i="1" s="1"/>
  <c r="AP715" i="1"/>
  <c r="BF715" i="1" s="1"/>
  <c r="AO715" i="1"/>
  <c r="BE715" i="1" s="1"/>
  <c r="AN715" i="1"/>
  <c r="AJ715" i="1"/>
  <c r="AZ715" i="1" s="1"/>
  <c r="AG715" i="1"/>
  <c r="AW715" i="1" s="1"/>
  <c r="AF715" i="1"/>
  <c r="AE715" i="1"/>
  <c r="AD715" i="1"/>
  <c r="AB715" i="1"/>
  <c r="AC715" i="1" s="1"/>
  <c r="AA715" i="1"/>
  <c r="AS715" i="1" s="1"/>
  <c r="BI715" i="1" s="1"/>
  <c r="Z715" i="1"/>
  <c r="AL715" i="1" s="1"/>
  <c r="BB715" i="1" s="1"/>
  <c r="BJ714" i="1"/>
  <c r="BB714" i="1"/>
  <c r="AU714" i="1"/>
  <c r="BK714" i="1" s="1"/>
  <c r="AT714" i="1"/>
  <c r="AS714" i="1"/>
  <c r="BI714" i="1" s="1"/>
  <c r="AR714" i="1"/>
  <c r="BH714" i="1" s="1"/>
  <c r="AP714" i="1"/>
  <c r="BF714" i="1" s="1"/>
  <c r="AN714" i="1"/>
  <c r="BD714" i="1" s="1"/>
  <c r="AL714" i="1"/>
  <c r="AD714" i="1"/>
  <c r="AE714" i="1" s="1"/>
  <c r="AC714" i="1"/>
  <c r="AB714" i="1"/>
  <c r="AA714" i="1"/>
  <c r="AQ714" i="1" s="1"/>
  <c r="BG714" i="1" s="1"/>
  <c r="Z714" i="1"/>
  <c r="AJ714" i="1" s="1"/>
  <c r="AZ714" i="1" s="1"/>
  <c r="BH713" i="1"/>
  <c r="AT713" i="1"/>
  <c r="BJ713" i="1" s="1"/>
  <c r="AS713" i="1"/>
  <c r="BI713" i="1" s="1"/>
  <c r="AR713" i="1"/>
  <c r="AN713" i="1"/>
  <c r="BD713" i="1" s="1"/>
  <c r="AL713" i="1"/>
  <c r="BB713" i="1" s="1"/>
  <c r="AK713" i="1"/>
  <c r="BA713" i="1" s="1"/>
  <c r="AJ713" i="1"/>
  <c r="AZ713" i="1" s="1"/>
  <c r="AI713" i="1"/>
  <c r="AY713" i="1" s="1"/>
  <c r="AF713" i="1"/>
  <c r="AV713" i="1" s="1"/>
  <c r="AD713" i="1"/>
  <c r="AE713" i="1" s="1"/>
  <c r="AB713" i="1"/>
  <c r="AC713" i="1" s="1"/>
  <c r="AA713" i="1"/>
  <c r="AP713" i="1" s="1"/>
  <c r="BF713" i="1" s="1"/>
  <c r="Z713" i="1"/>
  <c r="AH713" i="1" s="1"/>
  <c r="AX713" i="1" s="1"/>
  <c r="BF712" i="1"/>
  <c r="AT712" i="1"/>
  <c r="BJ712" i="1" s="1"/>
  <c r="AP712" i="1"/>
  <c r="AD712" i="1"/>
  <c r="AE712" i="1" s="1"/>
  <c r="AB712" i="1"/>
  <c r="AC712" i="1" s="1"/>
  <c r="AA712" i="1"/>
  <c r="AN712" i="1" s="1"/>
  <c r="BD712" i="1" s="1"/>
  <c r="Z712" i="1"/>
  <c r="AU711" i="1"/>
  <c r="BK711" i="1" s="1"/>
  <c r="AT711" i="1"/>
  <c r="BJ711" i="1" s="1"/>
  <c r="AR711" i="1"/>
  <c r="BH711" i="1" s="1"/>
  <c r="AP711" i="1"/>
  <c r="BF711" i="1" s="1"/>
  <c r="AO711" i="1"/>
  <c r="BE711" i="1" s="1"/>
  <c r="AN711" i="1"/>
  <c r="BD711" i="1" s="1"/>
  <c r="AJ711" i="1"/>
  <c r="AZ711" i="1" s="1"/>
  <c r="AG711" i="1"/>
  <c r="AW711" i="1" s="1"/>
  <c r="AF711" i="1"/>
  <c r="AV711" i="1" s="1"/>
  <c r="AE711" i="1"/>
  <c r="AD711" i="1"/>
  <c r="AB711" i="1"/>
  <c r="AC711" i="1" s="1"/>
  <c r="AA711" i="1"/>
  <c r="AS711" i="1" s="1"/>
  <c r="BI711" i="1" s="1"/>
  <c r="Z711" i="1"/>
  <c r="AL711" i="1" s="1"/>
  <c r="BB711" i="1" s="1"/>
  <c r="AU710" i="1"/>
  <c r="BK710" i="1" s="1"/>
  <c r="AT710" i="1"/>
  <c r="BJ710" i="1" s="1"/>
  <c r="AS710" i="1"/>
  <c r="BI710" i="1" s="1"/>
  <c r="AR710" i="1"/>
  <c r="BH710" i="1" s="1"/>
  <c r="AP710" i="1"/>
  <c r="BF710" i="1" s="1"/>
  <c r="AN710" i="1"/>
  <c r="BD710" i="1" s="1"/>
  <c r="AL710" i="1"/>
  <c r="BB710" i="1" s="1"/>
  <c r="AD710" i="1"/>
  <c r="AE710" i="1" s="1"/>
  <c r="AC710" i="1"/>
  <c r="AB710" i="1"/>
  <c r="AA710" i="1"/>
  <c r="AQ710" i="1" s="1"/>
  <c r="BG710" i="1" s="1"/>
  <c r="Z710" i="1"/>
  <c r="AJ710" i="1" s="1"/>
  <c r="AZ710" i="1" s="1"/>
  <c r="BH709" i="1"/>
  <c r="AZ709" i="1"/>
  <c r="AT709" i="1"/>
  <c r="BJ709" i="1" s="1"/>
  <c r="AS709" i="1"/>
  <c r="BI709" i="1" s="1"/>
  <c r="AR709" i="1"/>
  <c r="AN709" i="1"/>
  <c r="BD709" i="1" s="1"/>
  <c r="AL709" i="1"/>
  <c r="BB709" i="1" s="1"/>
  <c r="AK709" i="1"/>
  <c r="BA709" i="1" s="1"/>
  <c r="AJ709" i="1"/>
  <c r="AI709" i="1"/>
  <c r="AY709" i="1" s="1"/>
  <c r="AF709" i="1"/>
  <c r="AV709" i="1" s="1"/>
  <c r="AD709" i="1"/>
  <c r="AE709" i="1" s="1"/>
  <c r="AB709" i="1"/>
  <c r="AC709" i="1" s="1"/>
  <c r="AA709" i="1"/>
  <c r="AP709" i="1" s="1"/>
  <c r="BF709" i="1" s="1"/>
  <c r="Z709" i="1"/>
  <c r="AH709" i="1" s="1"/>
  <c r="AX709" i="1" s="1"/>
  <c r="BF708" i="1"/>
  <c r="AT708" i="1"/>
  <c r="BJ708" i="1" s="1"/>
  <c r="AP708" i="1"/>
  <c r="AD708" i="1"/>
  <c r="AE708" i="1" s="1"/>
  <c r="AB708" i="1"/>
  <c r="AC708" i="1" s="1"/>
  <c r="AA708" i="1"/>
  <c r="AN708" i="1" s="1"/>
  <c r="BD708" i="1" s="1"/>
  <c r="Z708" i="1"/>
  <c r="BD707" i="1"/>
  <c r="AV707" i="1"/>
  <c r="AU707" i="1"/>
  <c r="BK707" i="1" s="1"/>
  <c r="AT707" i="1"/>
  <c r="BJ707" i="1" s="1"/>
  <c r="AR707" i="1"/>
  <c r="BH707" i="1" s="1"/>
  <c r="AP707" i="1"/>
  <c r="BF707" i="1" s="1"/>
  <c r="AO707" i="1"/>
  <c r="BE707" i="1" s="1"/>
  <c r="AN707" i="1"/>
  <c r="AJ707" i="1"/>
  <c r="AZ707" i="1" s="1"/>
  <c r="AG707" i="1"/>
  <c r="AW707" i="1" s="1"/>
  <c r="AF707" i="1"/>
  <c r="AE707" i="1"/>
  <c r="AD707" i="1"/>
  <c r="AB707" i="1"/>
  <c r="AC707" i="1" s="1"/>
  <c r="AA707" i="1"/>
  <c r="AS707" i="1" s="1"/>
  <c r="BI707" i="1" s="1"/>
  <c r="Z707" i="1"/>
  <c r="AL707" i="1" s="1"/>
  <c r="BB707" i="1" s="1"/>
  <c r="BF706" i="1"/>
  <c r="AU706" i="1"/>
  <c r="BK706" i="1" s="1"/>
  <c r="AT706" i="1"/>
  <c r="BJ706" i="1" s="1"/>
  <c r="AS706" i="1"/>
  <c r="BI706" i="1" s="1"/>
  <c r="AR706" i="1"/>
  <c r="BH706" i="1" s="1"/>
  <c r="AP706" i="1"/>
  <c r="AN706" i="1"/>
  <c r="BD706" i="1" s="1"/>
  <c r="AD706" i="1"/>
  <c r="AE706" i="1" s="1"/>
  <c r="AC706" i="1"/>
  <c r="AB706" i="1"/>
  <c r="AA706" i="1"/>
  <c r="AQ706" i="1" s="1"/>
  <c r="BG706" i="1" s="1"/>
  <c r="Z706" i="1"/>
  <c r="AL706" i="1" s="1"/>
  <c r="BB706" i="1" s="1"/>
  <c r="BH705" i="1"/>
  <c r="AT705" i="1"/>
  <c r="BJ705" i="1" s="1"/>
  <c r="AS705" i="1"/>
  <c r="BI705" i="1" s="1"/>
  <c r="AR705" i="1"/>
  <c r="AN705" i="1"/>
  <c r="BD705" i="1" s="1"/>
  <c r="AL705" i="1"/>
  <c r="BB705" i="1" s="1"/>
  <c r="AK705" i="1"/>
  <c r="BA705" i="1" s="1"/>
  <c r="AJ705" i="1"/>
  <c r="AZ705" i="1" s="1"/>
  <c r="AI705" i="1"/>
  <c r="AY705" i="1" s="1"/>
  <c r="AF705" i="1"/>
  <c r="AV705" i="1" s="1"/>
  <c r="AD705" i="1"/>
  <c r="AE705" i="1" s="1"/>
  <c r="AB705" i="1"/>
  <c r="AC705" i="1" s="1"/>
  <c r="AA705" i="1"/>
  <c r="AP705" i="1" s="1"/>
  <c r="BF705" i="1" s="1"/>
  <c r="Z705" i="1"/>
  <c r="AH705" i="1" s="1"/>
  <c r="AX705" i="1" s="1"/>
  <c r="BJ704" i="1"/>
  <c r="AT704" i="1"/>
  <c r="AP704" i="1"/>
  <c r="BF704" i="1" s="1"/>
  <c r="AH704" i="1"/>
  <c r="AX704" i="1" s="1"/>
  <c r="AD704" i="1"/>
  <c r="AE704" i="1" s="1"/>
  <c r="AB704" i="1"/>
  <c r="AC704" i="1" s="1"/>
  <c r="AA704" i="1"/>
  <c r="AN704" i="1" s="1"/>
  <c r="BD704" i="1" s="1"/>
  <c r="Z704" i="1"/>
  <c r="AL704" i="1" s="1"/>
  <c r="BB704" i="1" s="1"/>
  <c r="AU703" i="1"/>
  <c r="BK703" i="1" s="1"/>
  <c r="AT703" i="1"/>
  <c r="BJ703" i="1" s="1"/>
  <c r="AR703" i="1"/>
  <c r="BH703" i="1" s="1"/>
  <c r="AP703" i="1"/>
  <c r="BF703" i="1" s="1"/>
  <c r="AO703" i="1"/>
  <c r="BE703" i="1" s="1"/>
  <c r="AN703" i="1"/>
  <c r="BD703" i="1" s="1"/>
  <c r="AH703" i="1"/>
  <c r="AX703" i="1" s="1"/>
  <c r="AE703" i="1"/>
  <c r="AD703" i="1"/>
  <c r="AB703" i="1"/>
  <c r="AC703" i="1" s="1"/>
  <c r="AA703" i="1"/>
  <c r="AS703" i="1" s="1"/>
  <c r="BI703" i="1" s="1"/>
  <c r="Z703" i="1"/>
  <c r="AG703" i="1" s="1"/>
  <c r="AW703" i="1" s="1"/>
  <c r="BK702" i="1"/>
  <c r="BD702" i="1"/>
  <c r="AU702" i="1"/>
  <c r="AT702" i="1"/>
  <c r="BJ702" i="1" s="1"/>
  <c r="AS702" i="1"/>
  <c r="BI702" i="1" s="1"/>
  <c r="AR702" i="1"/>
  <c r="BH702" i="1" s="1"/>
  <c r="AP702" i="1"/>
  <c r="BF702" i="1" s="1"/>
  <c r="AN702" i="1"/>
  <c r="AH702" i="1"/>
  <c r="AX702" i="1" s="1"/>
  <c r="AD702" i="1"/>
  <c r="AE702" i="1" s="1"/>
  <c r="AC702" i="1"/>
  <c r="AB702" i="1"/>
  <c r="AA702" i="1"/>
  <c r="AQ702" i="1" s="1"/>
  <c r="BG702" i="1" s="1"/>
  <c r="Z702" i="1"/>
  <c r="AF702" i="1" s="1"/>
  <c r="AV702" i="1" s="1"/>
  <c r="BJ701" i="1"/>
  <c r="AT701" i="1"/>
  <c r="AS701" i="1"/>
  <c r="BI701" i="1" s="1"/>
  <c r="AR701" i="1"/>
  <c r="BH701" i="1" s="1"/>
  <c r="AN701" i="1"/>
  <c r="BD701" i="1" s="1"/>
  <c r="AL701" i="1"/>
  <c r="BB701" i="1" s="1"/>
  <c r="AK701" i="1"/>
  <c r="BA701" i="1" s="1"/>
  <c r="AJ701" i="1"/>
  <c r="AZ701" i="1" s="1"/>
  <c r="AI701" i="1"/>
  <c r="AY701" i="1" s="1"/>
  <c r="AF701" i="1"/>
  <c r="AV701" i="1" s="1"/>
  <c r="AD701" i="1"/>
  <c r="AE701" i="1" s="1"/>
  <c r="AB701" i="1"/>
  <c r="AC701" i="1" s="1"/>
  <c r="AA701" i="1"/>
  <c r="AP701" i="1" s="1"/>
  <c r="BF701" i="1" s="1"/>
  <c r="Z701" i="1"/>
  <c r="AH701" i="1" s="1"/>
  <c r="AX701" i="1" s="1"/>
  <c r="AQ700" i="1"/>
  <c r="BG700" i="1" s="1"/>
  <c r="AJ700" i="1"/>
  <c r="AZ700" i="1" s="1"/>
  <c r="AI700" i="1"/>
  <c r="AY700" i="1" s="1"/>
  <c r="AD700" i="1"/>
  <c r="AE700" i="1" s="1"/>
  <c r="AB700" i="1"/>
  <c r="AC700" i="1" s="1"/>
  <c r="AA700" i="1"/>
  <c r="Z700" i="1"/>
  <c r="BF699" i="1"/>
  <c r="BE699" i="1"/>
  <c r="AW699" i="1"/>
  <c r="AU699" i="1"/>
  <c r="BK699" i="1" s="1"/>
  <c r="AT699" i="1"/>
  <c r="BJ699" i="1" s="1"/>
  <c r="AR699" i="1"/>
  <c r="BH699" i="1" s="1"/>
  <c r="AP699" i="1"/>
  <c r="AO699" i="1"/>
  <c r="AN699" i="1"/>
  <c r="BD699" i="1" s="1"/>
  <c r="AM699" i="1"/>
  <c r="BC699" i="1" s="1"/>
  <c r="AG699" i="1"/>
  <c r="AF699" i="1"/>
  <c r="AV699" i="1" s="1"/>
  <c r="AE699" i="1"/>
  <c r="AD699" i="1"/>
  <c r="AB699" i="1"/>
  <c r="AC699" i="1" s="1"/>
  <c r="AA699" i="1"/>
  <c r="AS699" i="1" s="1"/>
  <c r="BI699" i="1" s="1"/>
  <c r="Z699" i="1"/>
  <c r="BJ698" i="1"/>
  <c r="BI698" i="1"/>
  <c r="BD698" i="1"/>
  <c r="AU698" i="1"/>
  <c r="BK698" i="1" s="1"/>
  <c r="AT698" i="1"/>
  <c r="AS698" i="1"/>
  <c r="AR698" i="1"/>
  <c r="BH698" i="1" s="1"/>
  <c r="AP698" i="1"/>
  <c r="BF698" i="1" s="1"/>
  <c r="AN698" i="1"/>
  <c r="AD698" i="1"/>
  <c r="AE698" i="1" s="1"/>
  <c r="AC698" i="1"/>
  <c r="AB698" i="1"/>
  <c r="AA698" i="1"/>
  <c r="AQ698" i="1" s="1"/>
  <c r="BG698" i="1" s="1"/>
  <c r="Z698" i="1"/>
  <c r="AH698" i="1" s="1"/>
  <c r="AX698" i="1" s="1"/>
  <c r="BA697" i="1"/>
  <c r="AZ697" i="1"/>
  <c r="AS697" i="1"/>
  <c r="BI697" i="1" s="1"/>
  <c r="AL697" i="1"/>
  <c r="BB697" i="1" s="1"/>
  <c r="AK697" i="1"/>
  <c r="AJ697" i="1"/>
  <c r="AI697" i="1"/>
  <c r="AY697" i="1" s="1"/>
  <c r="AF697" i="1"/>
  <c r="AV697" i="1" s="1"/>
  <c r="AD697" i="1"/>
  <c r="AE697" i="1" s="1"/>
  <c r="AB697" i="1"/>
  <c r="AC697" i="1" s="1"/>
  <c r="AA697" i="1"/>
  <c r="AT697" i="1" s="1"/>
  <c r="BJ697" i="1" s="1"/>
  <c r="Z697" i="1"/>
  <c r="AH697" i="1" s="1"/>
  <c r="AX697" i="1" s="1"/>
  <c r="BH696" i="1"/>
  <c r="AT696" i="1"/>
  <c r="BJ696" i="1" s="1"/>
  <c r="AR696" i="1"/>
  <c r="AP696" i="1"/>
  <c r="BF696" i="1" s="1"/>
  <c r="AO696" i="1"/>
  <c r="BE696" i="1" s="1"/>
  <c r="AI696" i="1"/>
  <c r="AY696" i="1" s="1"/>
  <c r="AH696" i="1"/>
  <c r="AX696" i="1" s="1"/>
  <c r="AD696" i="1"/>
  <c r="AE696" i="1" s="1"/>
  <c r="AB696" i="1"/>
  <c r="AC696" i="1" s="1"/>
  <c r="AA696" i="1"/>
  <c r="Z696" i="1"/>
  <c r="AG696" i="1" s="1"/>
  <c r="AW696" i="1" s="1"/>
  <c r="BJ695" i="1"/>
  <c r="BH695" i="1"/>
  <c r="BE695" i="1"/>
  <c r="AX695" i="1"/>
  <c r="AU695" i="1"/>
  <c r="BK695" i="1" s="1"/>
  <c r="AT695" i="1"/>
  <c r="AR695" i="1"/>
  <c r="AP695" i="1"/>
  <c r="BF695" i="1" s="1"/>
  <c r="AO695" i="1"/>
  <c r="AN695" i="1"/>
  <c r="BD695" i="1" s="1"/>
  <c r="AH695" i="1"/>
  <c r="AD695" i="1"/>
  <c r="AE695" i="1" s="1"/>
  <c r="AB695" i="1"/>
  <c r="AC695" i="1" s="1"/>
  <c r="AA695" i="1"/>
  <c r="AS695" i="1" s="1"/>
  <c r="BI695" i="1" s="1"/>
  <c r="Z695" i="1"/>
  <c r="AG695" i="1" s="1"/>
  <c r="AW695" i="1" s="1"/>
  <c r="BI694" i="1"/>
  <c r="BF694" i="1"/>
  <c r="BD694" i="1"/>
  <c r="BB694" i="1"/>
  <c r="AU694" i="1"/>
  <c r="BK694" i="1" s="1"/>
  <c r="AT694" i="1"/>
  <c r="BJ694" i="1" s="1"/>
  <c r="AS694" i="1"/>
  <c r="AR694" i="1"/>
  <c r="BH694" i="1" s="1"/>
  <c r="AP694" i="1"/>
  <c r="AN694" i="1"/>
  <c r="AM694" i="1"/>
  <c r="BC694" i="1" s="1"/>
  <c r="AL694" i="1"/>
  <c r="AK694" i="1"/>
  <c r="BA694" i="1" s="1"/>
  <c r="AF694" i="1"/>
  <c r="AV694" i="1" s="1"/>
  <c r="AE694" i="1"/>
  <c r="AD694" i="1"/>
  <c r="AB694" i="1"/>
  <c r="AC694" i="1" s="1"/>
  <c r="AA694" i="1"/>
  <c r="AQ694" i="1" s="1"/>
  <c r="BG694" i="1" s="1"/>
  <c r="Z694" i="1"/>
  <c r="BI693" i="1"/>
  <c r="BB693" i="1"/>
  <c r="AY693" i="1"/>
  <c r="AT693" i="1"/>
  <c r="BJ693" i="1" s="1"/>
  <c r="AS693" i="1"/>
  <c r="AR693" i="1"/>
  <c r="BH693" i="1" s="1"/>
  <c r="AQ693" i="1"/>
  <c r="BG693" i="1" s="1"/>
  <c r="AN693" i="1"/>
  <c r="BD693" i="1" s="1"/>
  <c r="AL693" i="1"/>
  <c r="AI693" i="1"/>
  <c r="AH693" i="1"/>
  <c r="AX693" i="1" s="1"/>
  <c r="AD693" i="1"/>
  <c r="AE693" i="1" s="1"/>
  <c r="AB693" i="1"/>
  <c r="AC693" i="1" s="1"/>
  <c r="AA693" i="1"/>
  <c r="Z693" i="1"/>
  <c r="AF693" i="1" s="1"/>
  <c r="AV693" i="1" s="1"/>
  <c r="BH692" i="1"/>
  <c r="BE692" i="1"/>
  <c r="AX692" i="1"/>
  <c r="AW692" i="1"/>
  <c r="AT692" i="1"/>
  <c r="BJ692" i="1" s="1"/>
  <c r="AR692" i="1"/>
  <c r="AP692" i="1"/>
  <c r="BF692" i="1" s="1"/>
  <c r="AO692" i="1"/>
  <c r="AN692" i="1"/>
  <c r="BD692" i="1" s="1"/>
  <c r="AL692" i="1"/>
  <c r="BB692" i="1" s="1"/>
  <c r="AI692" i="1"/>
  <c r="AY692" i="1" s="1"/>
  <c r="AH692" i="1"/>
  <c r="AG692" i="1"/>
  <c r="AF692" i="1"/>
  <c r="AV692" i="1" s="1"/>
  <c r="AD692" i="1"/>
  <c r="AE692" i="1" s="1"/>
  <c r="AB692" i="1"/>
  <c r="AC692" i="1" s="1"/>
  <c r="AA692" i="1"/>
  <c r="Z692" i="1"/>
  <c r="BK691" i="1"/>
  <c r="BF691" i="1"/>
  <c r="BD691" i="1"/>
  <c r="AU691" i="1"/>
  <c r="AT691" i="1"/>
  <c r="BJ691" i="1" s="1"/>
  <c r="AR691" i="1"/>
  <c r="BH691" i="1" s="1"/>
  <c r="AP691" i="1"/>
  <c r="AO691" i="1"/>
  <c r="BE691" i="1" s="1"/>
  <c r="AN691" i="1"/>
  <c r="AH691" i="1"/>
  <c r="AX691" i="1" s="1"/>
  <c r="AD691" i="1"/>
  <c r="AE691" i="1" s="1"/>
  <c r="AB691" i="1"/>
  <c r="AC691" i="1" s="1"/>
  <c r="AA691" i="1"/>
  <c r="AS691" i="1" s="1"/>
  <c r="BI691" i="1" s="1"/>
  <c r="Z691" i="1"/>
  <c r="AG691" i="1" s="1"/>
  <c r="AW691" i="1" s="1"/>
  <c r="BK690" i="1"/>
  <c r="BJ690" i="1"/>
  <c r="BH690" i="1"/>
  <c r="BA690" i="1"/>
  <c r="AV690" i="1"/>
  <c r="AU690" i="1"/>
  <c r="AT690" i="1"/>
  <c r="AS690" i="1"/>
  <c r="BI690" i="1" s="1"/>
  <c r="AR690" i="1"/>
  <c r="AP690" i="1"/>
  <c r="BF690" i="1" s="1"/>
  <c r="AN690" i="1"/>
  <c r="BD690" i="1" s="1"/>
  <c r="AL690" i="1"/>
  <c r="BB690" i="1" s="1"/>
  <c r="AK690" i="1"/>
  <c r="AH690" i="1"/>
  <c r="AX690" i="1" s="1"/>
  <c r="AF690" i="1"/>
  <c r="AE690" i="1"/>
  <c r="AD690" i="1"/>
  <c r="AB690" i="1"/>
  <c r="AC690" i="1" s="1"/>
  <c r="AA690" i="1"/>
  <c r="AQ690" i="1" s="1"/>
  <c r="BG690" i="1" s="1"/>
  <c r="Z690" i="1"/>
  <c r="BH689" i="1"/>
  <c r="BD689" i="1"/>
  <c r="AX689" i="1"/>
  <c r="AV689" i="1"/>
  <c r="AS689" i="1"/>
  <c r="BI689" i="1" s="1"/>
  <c r="AR689" i="1"/>
  <c r="AP689" i="1"/>
  <c r="BF689" i="1" s="1"/>
  <c r="AN689" i="1"/>
  <c r="AL689" i="1"/>
  <c r="BB689" i="1" s="1"/>
  <c r="AK689" i="1"/>
  <c r="BA689" i="1" s="1"/>
  <c r="AI689" i="1"/>
  <c r="AY689" i="1" s="1"/>
  <c r="AH689" i="1"/>
  <c r="AF689" i="1"/>
  <c r="AD689" i="1"/>
  <c r="AE689" i="1" s="1"/>
  <c r="AB689" i="1"/>
  <c r="AC689" i="1" s="1"/>
  <c r="AA689" i="1"/>
  <c r="Z689" i="1"/>
  <c r="BJ688" i="1"/>
  <c r="BD688" i="1"/>
  <c r="AY688" i="1"/>
  <c r="AT688" i="1"/>
  <c r="AR688" i="1"/>
  <c r="BH688" i="1" s="1"/>
  <c r="AQ688" i="1"/>
  <c r="BG688" i="1" s="1"/>
  <c r="AO688" i="1"/>
  <c r="BE688" i="1" s="1"/>
  <c r="AN688" i="1"/>
  <c r="AI688" i="1"/>
  <c r="AH688" i="1"/>
  <c r="AX688" i="1" s="1"/>
  <c r="AD688" i="1"/>
  <c r="AE688" i="1" s="1"/>
  <c r="AB688" i="1"/>
  <c r="AC688" i="1" s="1"/>
  <c r="AA688" i="1"/>
  <c r="Z688" i="1"/>
  <c r="AG688" i="1" s="1"/>
  <c r="AW688" i="1" s="1"/>
  <c r="BJ687" i="1"/>
  <c r="BH687" i="1"/>
  <c r="BE687" i="1"/>
  <c r="AU687" i="1"/>
  <c r="BK687" i="1" s="1"/>
  <c r="AT687" i="1"/>
  <c r="AR687" i="1"/>
  <c r="AP687" i="1"/>
  <c r="BF687" i="1" s="1"/>
  <c r="AO687" i="1"/>
  <c r="AN687" i="1"/>
  <c r="BD687" i="1" s="1"/>
  <c r="AD687" i="1"/>
  <c r="AE687" i="1" s="1"/>
  <c r="AB687" i="1"/>
  <c r="AC687" i="1" s="1"/>
  <c r="AA687" i="1"/>
  <c r="Z687" i="1"/>
  <c r="AH687" i="1" s="1"/>
  <c r="AX687" i="1" s="1"/>
  <c r="AM686" i="1"/>
  <c r="BC686" i="1" s="1"/>
  <c r="AK686" i="1"/>
  <c r="BA686" i="1" s="1"/>
  <c r="AJ686" i="1"/>
  <c r="AZ686" i="1" s="1"/>
  <c r="AI686" i="1"/>
  <c r="AY686" i="1" s="1"/>
  <c r="AF686" i="1"/>
  <c r="AV686" i="1" s="1"/>
  <c r="AE686" i="1"/>
  <c r="AD686" i="1"/>
  <c r="AB686" i="1"/>
  <c r="AC686" i="1" s="1"/>
  <c r="AA686" i="1"/>
  <c r="Z686" i="1"/>
  <c r="AG686" i="1" s="1"/>
  <c r="AW686" i="1" s="1"/>
  <c r="BE685" i="1"/>
  <c r="AW685" i="1"/>
  <c r="AT685" i="1"/>
  <c r="BJ685" i="1" s="1"/>
  <c r="AS685" i="1"/>
  <c r="BI685" i="1" s="1"/>
  <c r="AP685" i="1"/>
  <c r="BF685" i="1" s="1"/>
  <c r="AO685" i="1"/>
  <c r="AL685" i="1"/>
  <c r="BB685" i="1" s="1"/>
  <c r="AK685" i="1"/>
  <c r="BA685" i="1" s="1"/>
  <c r="AG685" i="1"/>
  <c r="AD685" i="1"/>
  <c r="AE685" i="1" s="1"/>
  <c r="AC685" i="1"/>
  <c r="AB685" i="1"/>
  <c r="AA685" i="1"/>
  <c r="AU685" i="1" s="1"/>
  <c r="BK685" i="1" s="1"/>
  <c r="Z685" i="1"/>
  <c r="AM685" i="1" s="1"/>
  <c r="BC685" i="1" s="1"/>
  <c r="AU684" i="1"/>
  <c r="BK684" i="1" s="1"/>
  <c r="AM684" i="1"/>
  <c r="BC684" i="1" s="1"/>
  <c r="AL684" i="1"/>
  <c r="BB684" i="1" s="1"/>
  <c r="AJ684" i="1"/>
  <c r="AZ684" i="1" s="1"/>
  <c r="AI684" i="1"/>
  <c r="AY684" i="1" s="1"/>
  <c r="AG684" i="1"/>
  <c r="AW684" i="1" s="1"/>
  <c r="AF684" i="1"/>
  <c r="AV684" i="1" s="1"/>
  <c r="AE684" i="1"/>
  <c r="AD684" i="1"/>
  <c r="AB684" i="1"/>
  <c r="AC684" i="1" s="1"/>
  <c r="AA684" i="1"/>
  <c r="AS684" i="1" s="1"/>
  <c r="BI684" i="1" s="1"/>
  <c r="Z684" i="1"/>
  <c r="AK684" i="1" s="1"/>
  <c r="BA684" i="1" s="1"/>
  <c r="BI683" i="1"/>
  <c r="AU683" i="1"/>
  <c r="BK683" i="1" s="1"/>
  <c r="AT683" i="1"/>
  <c r="BJ683" i="1" s="1"/>
  <c r="AS683" i="1"/>
  <c r="AR683" i="1"/>
  <c r="BH683" i="1" s="1"/>
  <c r="AP683" i="1"/>
  <c r="BF683" i="1" s="1"/>
  <c r="AO683" i="1"/>
  <c r="BE683" i="1" s="1"/>
  <c r="AN683" i="1"/>
  <c r="BD683" i="1" s="1"/>
  <c r="AK683" i="1"/>
  <c r="BA683" i="1" s="1"/>
  <c r="AD683" i="1"/>
  <c r="AE683" i="1" s="1"/>
  <c r="AC683" i="1"/>
  <c r="AB683" i="1"/>
  <c r="AA683" i="1"/>
  <c r="AQ683" i="1" s="1"/>
  <c r="BG683" i="1" s="1"/>
  <c r="Z683" i="1"/>
  <c r="AI683" i="1" s="1"/>
  <c r="AY683" i="1" s="1"/>
  <c r="AM682" i="1"/>
  <c r="BC682" i="1" s="1"/>
  <c r="AK682" i="1"/>
  <c r="BA682" i="1" s="1"/>
  <c r="AJ682" i="1"/>
  <c r="AZ682" i="1" s="1"/>
  <c r="AI682" i="1"/>
  <c r="AY682" i="1" s="1"/>
  <c r="AF682" i="1"/>
  <c r="AV682" i="1" s="1"/>
  <c r="AE682" i="1"/>
  <c r="AD682" i="1"/>
  <c r="AB682" i="1"/>
  <c r="AC682" i="1" s="1"/>
  <c r="AA682" i="1"/>
  <c r="Z682" i="1"/>
  <c r="AG682" i="1" s="1"/>
  <c r="AW682" i="1" s="1"/>
  <c r="BE681" i="1"/>
  <c r="AW681" i="1"/>
  <c r="AT681" i="1"/>
  <c r="BJ681" i="1" s="1"/>
  <c r="AS681" i="1"/>
  <c r="BI681" i="1" s="1"/>
  <c r="AP681" i="1"/>
  <c r="BF681" i="1" s="1"/>
  <c r="AO681" i="1"/>
  <c r="AL681" i="1"/>
  <c r="BB681" i="1" s="1"/>
  <c r="AK681" i="1"/>
  <c r="BA681" i="1" s="1"/>
  <c r="AG681" i="1"/>
  <c r="AD681" i="1"/>
  <c r="AE681" i="1" s="1"/>
  <c r="AC681" i="1"/>
  <c r="AB681" i="1"/>
  <c r="AA681" i="1"/>
  <c r="AU681" i="1" s="1"/>
  <c r="BK681" i="1" s="1"/>
  <c r="Z681" i="1"/>
  <c r="AM681" i="1" s="1"/>
  <c r="BC681" i="1" s="1"/>
  <c r="AU680" i="1"/>
  <c r="BK680" i="1" s="1"/>
  <c r="AM680" i="1"/>
  <c r="BC680" i="1" s="1"/>
  <c r="AL680" i="1"/>
  <c r="BB680" i="1" s="1"/>
  <c r="AJ680" i="1"/>
  <c r="AZ680" i="1" s="1"/>
  <c r="AI680" i="1"/>
  <c r="AY680" i="1" s="1"/>
  <c r="AG680" i="1"/>
  <c r="AW680" i="1" s="1"/>
  <c r="AF680" i="1"/>
  <c r="AV680" i="1" s="1"/>
  <c r="AE680" i="1"/>
  <c r="AD680" i="1"/>
  <c r="AB680" i="1"/>
  <c r="AC680" i="1" s="1"/>
  <c r="AA680" i="1"/>
  <c r="AS680" i="1" s="1"/>
  <c r="BI680" i="1" s="1"/>
  <c r="Z680" i="1"/>
  <c r="AK680" i="1" s="1"/>
  <c r="BA680" i="1" s="1"/>
  <c r="BI679" i="1"/>
  <c r="AU679" i="1"/>
  <c r="AT679" i="1"/>
  <c r="AS679" i="1"/>
  <c r="AR679" i="1"/>
  <c r="AP679" i="1"/>
  <c r="BF679" i="1" s="1"/>
  <c r="AO679" i="1"/>
  <c r="BE679" i="1" s="1"/>
  <c r="AN679" i="1"/>
  <c r="BD679" i="1" s="1"/>
  <c r="AK679" i="1"/>
  <c r="BA679" i="1" s="1"/>
  <c r="AD679" i="1"/>
  <c r="AE679" i="1" s="1"/>
  <c r="AC679" i="1"/>
  <c r="AB679" i="1"/>
  <c r="AA679" i="1"/>
  <c r="AQ679" i="1" s="1"/>
  <c r="Z679" i="1"/>
  <c r="AI679" i="1" s="1"/>
  <c r="AY679" i="1" s="1"/>
  <c r="AM678" i="1"/>
  <c r="BC678" i="1" s="1"/>
  <c r="AK678" i="1"/>
  <c r="BA678" i="1" s="1"/>
  <c r="AJ678" i="1"/>
  <c r="AZ678" i="1" s="1"/>
  <c r="AI678" i="1"/>
  <c r="AY678" i="1" s="1"/>
  <c r="AF678" i="1"/>
  <c r="AV678" i="1" s="1"/>
  <c r="AE678" i="1"/>
  <c r="AD678" i="1"/>
  <c r="AB678" i="1"/>
  <c r="AC678" i="1" s="1"/>
  <c r="AA678" i="1"/>
  <c r="Z678" i="1"/>
  <c r="AG678" i="1" s="1"/>
  <c r="AW678" i="1" s="1"/>
  <c r="BE677" i="1"/>
  <c r="AW677" i="1"/>
  <c r="AT677" i="1"/>
  <c r="AS677" i="1"/>
  <c r="AP677" i="1"/>
  <c r="BF677" i="1" s="1"/>
  <c r="AO677" i="1"/>
  <c r="AL677" i="1"/>
  <c r="BB677" i="1" s="1"/>
  <c r="AK677" i="1"/>
  <c r="BA677" i="1" s="1"/>
  <c r="AG677" i="1"/>
  <c r="AD677" i="1"/>
  <c r="AE677" i="1" s="1"/>
  <c r="AC677" i="1"/>
  <c r="AB677" i="1"/>
  <c r="AA677" i="1"/>
  <c r="AU677" i="1" s="1"/>
  <c r="Z677" i="1"/>
  <c r="AM677" i="1" s="1"/>
  <c r="BC677" i="1" s="1"/>
  <c r="AU676" i="1"/>
  <c r="AM676" i="1"/>
  <c r="AL676" i="1"/>
  <c r="BB676" i="1" s="1"/>
  <c r="AJ676" i="1"/>
  <c r="AZ676" i="1" s="1"/>
  <c r="AI676" i="1"/>
  <c r="AY676" i="1" s="1"/>
  <c r="AG676" i="1"/>
  <c r="AW676" i="1" s="1"/>
  <c r="AF676" i="1"/>
  <c r="AE676" i="1"/>
  <c r="AD676" i="1"/>
  <c r="AB676" i="1"/>
  <c r="AC676" i="1" s="1"/>
  <c r="AA676" i="1"/>
  <c r="AS676" i="1" s="1"/>
  <c r="Z676" i="1"/>
  <c r="AK676" i="1" s="1"/>
  <c r="BA676" i="1" s="1"/>
  <c r="BI675" i="1"/>
  <c r="AU675" i="1"/>
  <c r="BK675" i="1" s="1"/>
  <c r="AT675" i="1"/>
  <c r="BJ675" i="1" s="1"/>
  <c r="AS675" i="1"/>
  <c r="AR675" i="1"/>
  <c r="BH675" i="1" s="1"/>
  <c r="AP675" i="1"/>
  <c r="BF675" i="1" s="1"/>
  <c r="AO675" i="1"/>
  <c r="BE675" i="1" s="1"/>
  <c r="AN675" i="1"/>
  <c r="BD675" i="1" s="1"/>
  <c r="AK675" i="1"/>
  <c r="BA675" i="1" s="1"/>
  <c r="AD675" i="1"/>
  <c r="AE675" i="1" s="1"/>
  <c r="AC675" i="1"/>
  <c r="AB675" i="1"/>
  <c r="AA675" i="1"/>
  <c r="AQ675" i="1" s="1"/>
  <c r="BG675" i="1" s="1"/>
  <c r="Z675" i="1"/>
  <c r="AI675" i="1" s="1"/>
  <c r="AY675" i="1" s="1"/>
  <c r="AY674" i="1"/>
  <c r="AM674" i="1"/>
  <c r="BC674" i="1" s="1"/>
  <c r="AJ674" i="1"/>
  <c r="AZ674" i="1" s="1"/>
  <c r="AI674" i="1"/>
  <c r="AF674" i="1"/>
  <c r="AV674" i="1" s="1"/>
  <c r="AE674" i="1"/>
  <c r="AD674" i="1"/>
  <c r="AB674" i="1"/>
  <c r="AC674" i="1" s="1"/>
  <c r="AA674" i="1"/>
  <c r="Z674" i="1"/>
  <c r="AG674" i="1" s="1"/>
  <c r="AW674" i="1" s="1"/>
  <c r="AT673" i="1"/>
  <c r="BJ673" i="1" s="1"/>
  <c r="AS673" i="1"/>
  <c r="BI673" i="1" s="1"/>
  <c r="AP673" i="1"/>
  <c r="BF673" i="1" s="1"/>
  <c r="AO673" i="1"/>
  <c r="BE673" i="1" s="1"/>
  <c r="AL673" i="1"/>
  <c r="BB673" i="1" s="1"/>
  <c r="AK673" i="1"/>
  <c r="BA673" i="1" s="1"/>
  <c r="AG673" i="1"/>
  <c r="AW673" i="1" s="1"/>
  <c r="AD673" i="1"/>
  <c r="AE673" i="1" s="1"/>
  <c r="AC673" i="1"/>
  <c r="AB673" i="1"/>
  <c r="AA673" i="1"/>
  <c r="AU673" i="1" s="1"/>
  <c r="BK673" i="1" s="1"/>
  <c r="Z673" i="1"/>
  <c r="AM673" i="1" s="1"/>
  <c r="BC673" i="1" s="1"/>
  <c r="AU672" i="1"/>
  <c r="BK672" i="1" s="1"/>
  <c r="AR672" i="1"/>
  <c r="BH672" i="1" s="1"/>
  <c r="AM672" i="1"/>
  <c r="BC672" i="1" s="1"/>
  <c r="AL672" i="1"/>
  <c r="BB672" i="1" s="1"/>
  <c r="AJ672" i="1"/>
  <c r="AZ672" i="1" s="1"/>
  <c r="AI672" i="1"/>
  <c r="AY672" i="1" s="1"/>
  <c r="AG672" i="1"/>
  <c r="AW672" i="1" s="1"/>
  <c r="AF672" i="1"/>
  <c r="AV672" i="1" s="1"/>
  <c r="AE672" i="1"/>
  <c r="AD672" i="1"/>
  <c r="AB672" i="1"/>
  <c r="AC672" i="1" s="1"/>
  <c r="AA672" i="1"/>
  <c r="AS672" i="1" s="1"/>
  <c r="BI672" i="1" s="1"/>
  <c r="Z672" i="1"/>
  <c r="AK672" i="1" s="1"/>
  <c r="BA672" i="1" s="1"/>
  <c r="BI671" i="1"/>
  <c r="AU671" i="1"/>
  <c r="BK671" i="1" s="1"/>
  <c r="AT671" i="1"/>
  <c r="BJ671" i="1" s="1"/>
  <c r="AS671" i="1"/>
  <c r="AR671" i="1"/>
  <c r="BH671" i="1" s="1"/>
  <c r="AP671" i="1"/>
  <c r="BF671" i="1" s="1"/>
  <c r="AO671" i="1"/>
  <c r="BE671" i="1" s="1"/>
  <c r="AN671" i="1"/>
  <c r="BD671" i="1" s="1"/>
  <c r="AK671" i="1"/>
  <c r="BA671" i="1" s="1"/>
  <c r="AD671" i="1"/>
  <c r="AE671" i="1" s="1"/>
  <c r="AC671" i="1"/>
  <c r="AB671" i="1"/>
  <c r="AA671" i="1"/>
  <c r="AQ671" i="1" s="1"/>
  <c r="BG671" i="1" s="1"/>
  <c r="Z671" i="1"/>
  <c r="AI671" i="1" s="1"/>
  <c r="AY671" i="1" s="1"/>
  <c r="AY670" i="1"/>
  <c r="AM670" i="1"/>
  <c r="BC670" i="1" s="1"/>
  <c r="AJ670" i="1"/>
  <c r="AZ670" i="1" s="1"/>
  <c r="AI670" i="1"/>
  <c r="AF670" i="1"/>
  <c r="AV670" i="1" s="1"/>
  <c r="AE670" i="1"/>
  <c r="AD670" i="1"/>
  <c r="AB670" i="1"/>
  <c r="AC670" i="1" s="1"/>
  <c r="AA670" i="1"/>
  <c r="Z670" i="1"/>
  <c r="AG670" i="1" s="1"/>
  <c r="AW670" i="1" s="1"/>
  <c r="AT669" i="1"/>
  <c r="BJ669" i="1" s="1"/>
  <c r="AS669" i="1"/>
  <c r="BI669" i="1" s="1"/>
  <c r="AP669" i="1"/>
  <c r="BF669" i="1" s="1"/>
  <c r="AO669" i="1"/>
  <c r="BE669" i="1" s="1"/>
  <c r="AN669" i="1"/>
  <c r="BD669" i="1" s="1"/>
  <c r="AL669" i="1"/>
  <c r="BB669" i="1" s="1"/>
  <c r="AK669" i="1"/>
  <c r="BA669" i="1" s="1"/>
  <c r="AG669" i="1"/>
  <c r="AW669" i="1" s="1"/>
  <c r="AD669" i="1"/>
  <c r="AE669" i="1" s="1"/>
  <c r="AC669" i="1"/>
  <c r="AB669" i="1"/>
  <c r="AA669" i="1"/>
  <c r="AU669" i="1" s="1"/>
  <c r="BK669" i="1" s="1"/>
  <c r="Z669" i="1"/>
  <c r="AM669" i="1" s="1"/>
  <c r="BC669" i="1" s="1"/>
  <c r="BK668" i="1"/>
  <c r="BC668" i="1"/>
  <c r="AU668" i="1"/>
  <c r="AR668" i="1"/>
  <c r="BH668" i="1" s="1"/>
  <c r="AM668" i="1"/>
  <c r="AL668" i="1"/>
  <c r="BB668" i="1" s="1"/>
  <c r="AJ668" i="1"/>
  <c r="AZ668" i="1" s="1"/>
  <c r="AI668" i="1"/>
  <c r="AY668" i="1" s="1"/>
  <c r="AG668" i="1"/>
  <c r="AW668" i="1" s="1"/>
  <c r="AF668" i="1"/>
  <c r="AV668" i="1" s="1"/>
  <c r="AE668" i="1"/>
  <c r="AD668" i="1"/>
  <c r="AB668" i="1"/>
  <c r="AC668" i="1" s="1"/>
  <c r="AA668" i="1"/>
  <c r="AS668" i="1" s="1"/>
  <c r="BI668" i="1" s="1"/>
  <c r="Z668" i="1"/>
  <c r="AK668" i="1" s="1"/>
  <c r="BA668" i="1" s="1"/>
  <c r="AU667" i="1"/>
  <c r="BK667" i="1" s="1"/>
  <c r="AT667" i="1"/>
  <c r="BJ667" i="1" s="1"/>
  <c r="AS667" i="1"/>
  <c r="BI667" i="1" s="1"/>
  <c r="AR667" i="1"/>
  <c r="BH667" i="1" s="1"/>
  <c r="AP667" i="1"/>
  <c r="BF667" i="1" s="1"/>
  <c r="AO667" i="1"/>
  <c r="BE667" i="1" s="1"/>
  <c r="AN667" i="1"/>
  <c r="BD667" i="1" s="1"/>
  <c r="AK667" i="1"/>
  <c r="BA667" i="1" s="1"/>
  <c r="AD667" i="1"/>
  <c r="AE667" i="1" s="1"/>
  <c r="AC667" i="1"/>
  <c r="AB667" i="1"/>
  <c r="AA667" i="1"/>
  <c r="AQ667" i="1" s="1"/>
  <c r="BG667" i="1" s="1"/>
  <c r="Z667" i="1"/>
  <c r="AI667" i="1" s="1"/>
  <c r="AY667" i="1" s="1"/>
  <c r="AM666" i="1"/>
  <c r="BC666" i="1" s="1"/>
  <c r="AJ666" i="1"/>
  <c r="AZ666" i="1" s="1"/>
  <c r="AI666" i="1"/>
  <c r="AY666" i="1" s="1"/>
  <c r="AF666" i="1"/>
  <c r="AV666" i="1" s="1"/>
  <c r="AE666" i="1"/>
  <c r="AD666" i="1"/>
  <c r="AB666" i="1"/>
  <c r="AC666" i="1" s="1"/>
  <c r="AA666" i="1"/>
  <c r="Z666" i="1"/>
  <c r="AG666" i="1" s="1"/>
  <c r="AW666" i="1" s="1"/>
  <c r="AT665" i="1"/>
  <c r="BJ665" i="1" s="1"/>
  <c r="AS665" i="1"/>
  <c r="BI665" i="1" s="1"/>
  <c r="AP665" i="1"/>
  <c r="BF665" i="1" s="1"/>
  <c r="AO665" i="1"/>
  <c r="BE665" i="1" s="1"/>
  <c r="AN665" i="1"/>
  <c r="BD665" i="1" s="1"/>
  <c r="AL665" i="1"/>
  <c r="BB665" i="1" s="1"/>
  <c r="AK665" i="1"/>
  <c r="BA665" i="1" s="1"/>
  <c r="AG665" i="1"/>
  <c r="AW665" i="1" s="1"/>
  <c r="AD665" i="1"/>
  <c r="AE665" i="1" s="1"/>
  <c r="AC665" i="1"/>
  <c r="AB665" i="1"/>
  <c r="AA665" i="1"/>
  <c r="AU665" i="1" s="1"/>
  <c r="BK665" i="1" s="1"/>
  <c r="Z665" i="1"/>
  <c r="AM665" i="1" s="1"/>
  <c r="BC665" i="1" s="1"/>
  <c r="AU664" i="1"/>
  <c r="BK664" i="1" s="1"/>
  <c r="AR664" i="1"/>
  <c r="BH664" i="1" s="1"/>
  <c r="AM664" i="1"/>
  <c r="BC664" i="1" s="1"/>
  <c r="AL664" i="1"/>
  <c r="BB664" i="1" s="1"/>
  <c r="AJ664" i="1"/>
  <c r="AZ664" i="1" s="1"/>
  <c r="AI664" i="1"/>
  <c r="AY664" i="1" s="1"/>
  <c r="AG664" i="1"/>
  <c r="AW664" i="1" s="1"/>
  <c r="AF664" i="1"/>
  <c r="AV664" i="1" s="1"/>
  <c r="AE664" i="1"/>
  <c r="AD664" i="1"/>
  <c r="AB664" i="1"/>
  <c r="AC664" i="1" s="1"/>
  <c r="AA664" i="1"/>
  <c r="AS664" i="1" s="1"/>
  <c r="BI664" i="1" s="1"/>
  <c r="Z664" i="1"/>
  <c r="AK664" i="1" s="1"/>
  <c r="BA664" i="1" s="1"/>
  <c r="AU663" i="1"/>
  <c r="BK663" i="1" s="1"/>
  <c r="AT663" i="1"/>
  <c r="BJ663" i="1" s="1"/>
  <c r="AS663" i="1"/>
  <c r="BI663" i="1" s="1"/>
  <c r="AR663" i="1"/>
  <c r="BH663" i="1" s="1"/>
  <c r="AP663" i="1"/>
  <c r="BF663" i="1" s="1"/>
  <c r="AO663" i="1"/>
  <c r="BE663" i="1" s="1"/>
  <c r="AN663" i="1"/>
  <c r="BD663" i="1" s="1"/>
  <c r="AK663" i="1"/>
  <c r="BA663" i="1" s="1"/>
  <c r="AD663" i="1"/>
  <c r="AE663" i="1" s="1"/>
  <c r="AC663" i="1"/>
  <c r="AB663" i="1"/>
  <c r="AA663" i="1"/>
  <c r="AQ663" i="1" s="1"/>
  <c r="BG663" i="1" s="1"/>
  <c r="Z663" i="1"/>
  <c r="AI663" i="1" s="1"/>
  <c r="AY663" i="1" s="1"/>
  <c r="AM662" i="1"/>
  <c r="BC662" i="1" s="1"/>
  <c r="AJ662" i="1"/>
  <c r="AZ662" i="1" s="1"/>
  <c r="AI662" i="1"/>
  <c r="AY662" i="1" s="1"/>
  <c r="AF662" i="1"/>
  <c r="AV662" i="1" s="1"/>
  <c r="AE662" i="1"/>
  <c r="AD662" i="1"/>
  <c r="AB662" i="1"/>
  <c r="AC662" i="1" s="1"/>
  <c r="AA662" i="1"/>
  <c r="Z662" i="1"/>
  <c r="AG662" i="1" s="1"/>
  <c r="AW662" i="1" s="1"/>
  <c r="BE661" i="1"/>
  <c r="AT661" i="1"/>
  <c r="BJ661" i="1" s="1"/>
  <c r="AS661" i="1"/>
  <c r="BI661" i="1" s="1"/>
  <c r="AP661" i="1"/>
  <c r="BF661" i="1" s="1"/>
  <c r="AO661" i="1"/>
  <c r="AN661" i="1"/>
  <c r="BD661" i="1" s="1"/>
  <c r="AL661" i="1"/>
  <c r="BB661" i="1" s="1"/>
  <c r="AK661" i="1"/>
  <c r="BA661" i="1" s="1"/>
  <c r="AG661" i="1"/>
  <c r="AW661" i="1" s="1"/>
  <c r="AD661" i="1"/>
  <c r="AE661" i="1" s="1"/>
  <c r="AC661" i="1"/>
  <c r="AB661" i="1"/>
  <c r="AA661" i="1"/>
  <c r="AU661" i="1" s="1"/>
  <c r="BK661" i="1" s="1"/>
  <c r="Z661" i="1"/>
  <c r="AM661" i="1" s="1"/>
  <c r="BC661" i="1" s="1"/>
  <c r="BC660" i="1"/>
  <c r="AU660" i="1"/>
  <c r="BK660" i="1" s="1"/>
  <c r="AR660" i="1"/>
  <c r="BH660" i="1" s="1"/>
  <c r="AM660" i="1"/>
  <c r="AL660" i="1"/>
  <c r="BB660" i="1" s="1"/>
  <c r="AJ660" i="1"/>
  <c r="AZ660" i="1" s="1"/>
  <c r="AI660" i="1"/>
  <c r="AY660" i="1" s="1"/>
  <c r="AG660" i="1"/>
  <c r="AW660" i="1" s="1"/>
  <c r="AF660" i="1"/>
  <c r="AV660" i="1" s="1"/>
  <c r="AE660" i="1"/>
  <c r="AD660" i="1"/>
  <c r="AB660" i="1"/>
  <c r="AC660" i="1" s="1"/>
  <c r="AA660" i="1"/>
  <c r="AS660" i="1" s="1"/>
  <c r="BI660" i="1" s="1"/>
  <c r="Z660" i="1"/>
  <c r="AK660" i="1" s="1"/>
  <c r="BA660" i="1" s="1"/>
  <c r="BI659" i="1"/>
  <c r="AU659" i="1"/>
  <c r="BK659" i="1" s="1"/>
  <c r="AT659" i="1"/>
  <c r="BJ659" i="1" s="1"/>
  <c r="AS659" i="1"/>
  <c r="AR659" i="1"/>
  <c r="BH659" i="1" s="1"/>
  <c r="AP659" i="1"/>
  <c r="BF659" i="1" s="1"/>
  <c r="AO659" i="1"/>
  <c r="BE659" i="1" s="1"/>
  <c r="AN659" i="1"/>
  <c r="BD659" i="1" s="1"/>
  <c r="AK659" i="1"/>
  <c r="BA659" i="1" s="1"/>
  <c r="AD659" i="1"/>
  <c r="AE659" i="1" s="1"/>
  <c r="AC659" i="1"/>
  <c r="AB659" i="1"/>
  <c r="AA659" i="1"/>
  <c r="AQ659" i="1" s="1"/>
  <c r="BG659" i="1" s="1"/>
  <c r="Z659" i="1"/>
  <c r="AI659" i="1" s="1"/>
  <c r="AY659" i="1" s="1"/>
  <c r="AY658" i="1"/>
  <c r="AM658" i="1"/>
  <c r="BC658" i="1" s="1"/>
  <c r="AJ658" i="1"/>
  <c r="AZ658" i="1" s="1"/>
  <c r="AI658" i="1"/>
  <c r="AF658" i="1"/>
  <c r="AV658" i="1" s="1"/>
  <c r="AE658" i="1"/>
  <c r="AD658" i="1"/>
  <c r="AB658" i="1"/>
  <c r="AC658" i="1" s="1"/>
  <c r="AA658" i="1"/>
  <c r="Z658" i="1"/>
  <c r="AG658" i="1" s="1"/>
  <c r="AW658" i="1" s="1"/>
  <c r="AT657" i="1"/>
  <c r="BJ657" i="1" s="1"/>
  <c r="AS657" i="1"/>
  <c r="BI657" i="1" s="1"/>
  <c r="AP657" i="1"/>
  <c r="BF657" i="1" s="1"/>
  <c r="AO657" i="1"/>
  <c r="BE657" i="1" s="1"/>
  <c r="AN657" i="1"/>
  <c r="BD657" i="1" s="1"/>
  <c r="AL657" i="1"/>
  <c r="BB657" i="1" s="1"/>
  <c r="AK657" i="1"/>
  <c r="BA657" i="1" s="1"/>
  <c r="AG657" i="1"/>
  <c r="AW657" i="1" s="1"/>
  <c r="AD657" i="1"/>
  <c r="AE657" i="1" s="1"/>
  <c r="AC657" i="1"/>
  <c r="AB657" i="1"/>
  <c r="AA657" i="1"/>
  <c r="AU657" i="1" s="1"/>
  <c r="BK657" i="1" s="1"/>
  <c r="Z657" i="1"/>
  <c r="AM657" i="1" s="1"/>
  <c r="BC657" i="1" s="1"/>
  <c r="BK656" i="1"/>
  <c r="BC656" i="1"/>
  <c r="AU656" i="1"/>
  <c r="AR656" i="1"/>
  <c r="BH656" i="1" s="1"/>
  <c r="AM656" i="1"/>
  <c r="AL656" i="1"/>
  <c r="BB656" i="1" s="1"/>
  <c r="AJ656" i="1"/>
  <c r="AZ656" i="1" s="1"/>
  <c r="AI656" i="1"/>
  <c r="AY656" i="1" s="1"/>
  <c r="AF656" i="1"/>
  <c r="AV656" i="1" s="1"/>
  <c r="AE656" i="1"/>
  <c r="AD656" i="1"/>
  <c r="AB656" i="1"/>
  <c r="AC656" i="1" s="1"/>
  <c r="AA656" i="1"/>
  <c r="AS656" i="1" s="1"/>
  <c r="BI656" i="1" s="1"/>
  <c r="Z656" i="1"/>
  <c r="AK656" i="1" s="1"/>
  <c r="BA656" i="1" s="1"/>
  <c r="BI655" i="1"/>
  <c r="AU655" i="1"/>
  <c r="BK655" i="1" s="1"/>
  <c r="AT655" i="1"/>
  <c r="AS655" i="1"/>
  <c r="AR655" i="1"/>
  <c r="AP655" i="1"/>
  <c r="AO655" i="1"/>
  <c r="AN655" i="1"/>
  <c r="AK655" i="1"/>
  <c r="BA655" i="1" s="1"/>
  <c r="AH655" i="1"/>
  <c r="AX655" i="1" s="1"/>
  <c r="AG655" i="1"/>
  <c r="AW655" i="1" s="1"/>
  <c r="AD655" i="1"/>
  <c r="AE655" i="1" s="1"/>
  <c r="AC655" i="1"/>
  <c r="AB655" i="1"/>
  <c r="AA655" i="1"/>
  <c r="AQ655" i="1" s="1"/>
  <c r="Z655" i="1"/>
  <c r="BF654" i="1"/>
  <c r="BD654" i="1"/>
  <c r="AU654" i="1"/>
  <c r="BK654" i="1" s="1"/>
  <c r="AT654" i="1"/>
  <c r="BJ654" i="1" s="1"/>
  <c r="AR654" i="1"/>
  <c r="BH654" i="1" s="1"/>
  <c r="AQ654" i="1"/>
  <c r="BG654" i="1" s="1"/>
  <c r="AP654" i="1"/>
  <c r="AN654" i="1"/>
  <c r="AI654" i="1"/>
  <c r="AY654" i="1" s="1"/>
  <c r="AE654" i="1"/>
  <c r="AD654" i="1"/>
  <c r="AB654" i="1"/>
  <c r="AC654" i="1" s="1"/>
  <c r="AA654" i="1"/>
  <c r="Z654" i="1"/>
  <c r="AH654" i="1" s="1"/>
  <c r="AX654" i="1" s="1"/>
  <c r="BJ653" i="1"/>
  <c r="BI653" i="1"/>
  <c r="BH653" i="1"/>
  <c r="BA653" i="1"/>
  <c r="AT653" i="1"/>
  <c r="AS653" i="1"/>
  <c r="AR653" i="1"/>
  <c r="AP653" i="1"/>
  <c r="BF653" i="1" s="1"/>
  <c r="AO653" i="1"/>
  <c r="BE653" i="1" s="1"/>
  <c r="AN653" i="1"/>
  <c r="BD653" i="1" s="1"/>
  <c r="AK653" i="1"/>
  <c r="AF653" i="1"/>
  <c r="AV653" i="1" s="1"/>
  <c r="AD653" i="1"/>
  <c r="AE653" i="1" s="1"/>
  <c r="AC653" i="1"/>
  <c r="AB653" i="1"/>
  <c r="AA653" i="1"/>
  <c r="AU653" i="1" s="1"/>
  <c r="BK653" i="1" s="1"/>
  <c r="Z653" i="1"/>
  <c r="AX652" i="1"/>
  <c r="AM652" i="1"/>
  <c r="BC652" i="1" s="1"/>
  <c r="AL652" i="1"/>
  <c r="BB652" i="1" s="1"/>
  <c r="AH652" i="1"/>
  <c r="AE652" i="1"/>
  <c r="AD652" i="1"/>
  <c r="AB652" i="1"/>
  <c r="AC652" i="1" s="1"/>
  <c r="AA652" i="1"/>
  <c r="Z652" i="1"/>
  <c r="AI652" i="1" s="1"/>
  <c r="AY652" i="1" s="1"/>
  <c r="BD651" i="1"/>
  <c r="AU651" i="1"/>
  <c r="BK651" i="1" s="1"/>
  <c r="AT651" i="1"/>
  <c r="BJ651" i="1" s="1"/>
  <c r="AS651" i="1"/>
  <c r="BI651" i="1" s="1"/>
  <c r="AR651" i="1"/>
  <c r="BH651" i="1" s="1"/>
  <c r="AP651" i="1"/>
  <c r="BF651" i="1" s="1"/>
  <c r="AO651" i="1"/>
  <c r="BE651" i="1" s="1"/>
  <c r="AN651" i="1"/>
  <c r="AH651" i="1"/>
  <c r="AX651" i="1" s="1"/>
  <c r="AD651" i="1"/>
  <c r="AE651" i="1" s="1"/>
  <c r="AC651" i="1"/>
  <c r="AB651" i="1"/>
  <c r="AA651" i="1"/>
  <c r="AQ651" i="1" s="1"/>
  <c r="BG651" i="1" s="1"/>
  <c r="Z651" i="1"/>
  <c r="AG651" i="1" s="1"/>
  <c r="AW651" i="1" s="1"/>
  <c r="BB650" i="1"/>
  <c r="AQ650" i="1"/>
  <c r="BG650" i="1" s="1"/>
  <c r="AP650" i="1"/>
  <c r="BF650" i="1" s="1"/>
  <c r="AL650" i="1"/>
  <c r="AF650" i="1"/>
  <c r="AV650" i="1" s="1"/>
  <c r="AE650" i="1"/>
  <c r="AD650" i="1"/>
  <c r="AB650" i="1"/>
  <c r="AC650" i="1" s="1"/>
  <c r="AA650" i="1"/>
  <c r="AU650" i="1" s="1"/>
  <c r="BK650" i="1" s="1"/>
  <c r="Z650" i="1"/>
  <c r="BH649" i="1"/>
  <c r="BF649" i="1"/>
  <c r="BE649" i="1"/>
  <c r="BD649" i="1"/>
  <c r="AW649" i="1"/>
  <c r="AT649" i="1"/>
  <c r="BJ649" i="1" s="1"/>
  <c r="AS649" i="1"/>
  <c r="BI649" i="1" s="1"/>
  <c r="AR649" i="1"/>
  <c r="AP649" i="1"/>
  <c r="AO649" i="1"/>
  <c r="AN649" i="1"/>
  <c r="AL649" i="1"/>
  <c r="BB649" i="1" s="1"/>
  <c r="AK649" i="1"/>
  <c r="BA649" i="1" s="1"/>
  <c r="AG649" i="1"/>
  <c r="AD649" i="1"/>
  <c r="AE649" i="1" s="1"/>
  <c r="AB649" i="1"/>
  <c r="AC649" i="1" s="1"/>
  <c r="AA649" i="1"/>
  <c r="AU649" i="1" s="1"/>
  <c r="BK649" i="1" s="1"/>
  <c r="Z649" i="1"/>
  <c r="AH649" i="1" s="1"/>
  <c r="AX649" i="1" s="1"/>
  <c r="BD648" i="1"/>
  <c r="BC648" i="1"/>
  <c r="BB648" i="1"/>
  <c r="AT648" i="1"/>
  <c r="BJ648" i="1" s="1"/>
  <c r="AR648" i="1"/>
  <c r="BH648" i="1" s="1"/>
  <c r="AQ648" i="1"/>
  <c r="BG648" i="1" s="1"/>
  <c r="AP648" i="1"/>
  <c r="BF648" i="1" s="1"/>
  <c r="AN648" i="1"/>
  <c r="AM648" i="1"/>
  <c r="AL648" i="1"/>
  <c r="AI648" i="1"/>
  <c r="AY648" i="1" s="1"/>
  <c r="AH648" i="1"/>
  <c r="AX648" i="1" s="1"/>
  <c r="AF648" i="1"/>
  <c r="AV648" i="1" s="1"/>
  <c r="AD648" i="1"/>
  <c r="AE648" i="1" s="1"/>
  <c r="AB648" i="1"/>
  <c r="AC648" i="1" s="1"/>
  <c r="AA648" i="1"/>
  <c r="AU648" i="1" s="1"/>
  <c r="BK648" i="1" s="1"/>
  <c r="Z648" i="1"/>
  <c r="BJ647" i="1"/>
  <c r="BI647" i="1"/>
  <c r="BH647" i="1"/>
  <c r="AU647" i="1"/>
  <c r="BK647" i="1" s="1"/>
  <c r="AT647" i="1"/>
  <c r="AS647" i="1"/>
  <c r="AR647" i="1"/>
  <c r="AP647" i="1"/>
  <c r="BF647" i="1" s="1"/>
  <c r="AO647" i="1"/>
  <c r="BE647" i="1" s="1"/>
  <c r="AN647" i="1"/>
  <c r="BD647" i="1" s="1"/>
  <c r="AK647" i="1"/>
  <c r="BA647" i="1" s="1"/>
  <c r="AF647" i="1"/>
  <c r="AV647" i="1" s="1"/>
  <c r="AD647" i="1"/>
  <c r="AE647" i="1" s="1"/>
  <c r="AC647" i="1"/>
  <c r="AB647" i="1"/>
  <c r="AA647" i="1"/>
  <c r="AQ647" i="1" s="1"/>
  <c r="BG647" i="1" s="1"/>
  <c r="Z647" i="1"/>
  <c r="AX646" i="1"/>
  <c r="AM646" i="1"/>
  <c r="BC646" i="1" s="1"/>
  <c r="AL646" i="1"/>
  <c r="BB646" i="1" s="1"/>
  <c r="AH646" i="1"/>
  <c r="AE646" i="1"/>
  <c r="AD646" i="1"/>
  <c r="AB646" i="1"/>
  <c r="AC646" i="1" s="1"/>
  <c r="AA646" i="1"/>
  <c r="Z646" i="1"/>
  <c r="AI646" i="1" s="1"/>
  <c r="AY646" i="1" s="1"/>
  <c r="BJ645" i="1"/>
  <c r="BD645" i="1"/>
  <c r="BB645" i="1"/>
  <c r="BA645" i="1"/>
  <c r="AT645" i="1"/>
  <c r="AS645" i="1"/>
  <c r="BI645" i="1" s="1"/>
  <c r="AR645" i="1"/>
  <c r="BH645" i="1" s="1"/>
  <c r="AP645" i="1"/>
  <c r="BF645" i="1" s="1"/>
  <c r="AO645" i="1"/>
  <c r="BE645" i="1" s="1"/>
  <c r="AN645" i="1"/>
  <c r="AL645" i="1"/>
  <c r="AK645" i="1"/>
  <c r="AH645" i="1"/>
  <c r="AX645" i="1" s="1"/>
  <c r="AG645" i="1"/>
  <c r="AW645" i="1" s="1"/>
  <c r="AF645" i="1"/>
  <c r="AV645" i="1" s="1"/>
  <c r="AD645" i="1"/>
  <c r="AE645" i="1" s="1"/>
  <c r="AC645" i="1"/>
  <c r="AB645" i="1"/>
  <c r="AA645" i="1"/>
  <c r="AU645" i="1" s="1"/>
  <c r="BK645" i="1" s="1"/>
  <c r="Z645" i="1"/>
  <c r="BK644" i="1"/>
  <c r="BJ644" i="1"/>
  <c r="AU644" i="1"/>
  <c r="AT644" i="1"/>
  <c r="AP644" i="1"/>
  <c r="BF644" i="1" s="1"/>
  <c r="AN644" i="1"/>
  <c r="BD644" i="1" s="1"/>
  <c r="AD644" i="1"/>
  <c r="AE644" i="1" s="1"/>
  <c r="AB644" i="1"/>
  <c r="AC644" i="1" s="1"/>
  <c r="AA644" i="1"/>
  <c r="Z644" i="1"/>
  <c r="AI644" i="1" s="1"/>
  <c r="AY644" i="1" s="1"/>
  <c r="BF643" i="1"/>
  <c r="BE643" i="1"/>
  <c r="BD643" i="1"/>
  <c r="AU643" i="1"/>
  <c r="BK643" i="1" s="1"/>
  <c r="AT643" i="1"/>
  <c r="BJ643" i="1" s="1"/>
  <c r="AS643" i="1"/>
  <c r="BI643" i="1" s="1"/>
  <c r="AR643" i="1"/>
  <c r="BH643" i="1" s="1"/>
  <c r="AP643" i="1"/>
  <c r="AO643" i="1"/>
  <c r="AN643" i="1"/>
  <c r="AL643" i="1"/>
  <c r="BB643" i="1" s="1"/>
  <c r="AK643" i="1"/>
  <c r="BA643" i="1" s="1"/>
  <c r="AG643" i="1"/>
  <c r="AW643" i="1" s="1"/>
  <c r="AD643" i="1"/>
  <c r="AE643" i="1" s="1"/>
  <c r="AB643" i="1"/>
  <c r="AC643" i="1" s="1"/>
  <c r="AA643" i="1"/>
  <c r="AQ643" i="1" s="1"/>
  <c r="BG643" i="1" s="1"/>
  <c r="Z643" i="1"/>
  <c r="AH643" i="1" s="1"/>
  <c r="AX643" i="1" s="1"/>
  <c r="BD642" i="1"/>
  <c r="BC642" i="1"/>
  <c r="BB642" i="1"/>
  <c r="AT642" i="1"/>
  <c r="BJ642" i="1" s="1"/>
  <c r="AR642" i="1"/>
  <c r="BH642" i="1" s="1"/>
  <c r="AQ642" i="1"/>
  <c r="BG642" i="1" s="1"/>
  <c r="AP642" i="1"/>
  <c r="BF642" i="1" s="1"/>
  <c r="AN642" i="1"/>
  <c r="AM642" i="1"/>
  <c r="AL642" i="1"/>
  <c r="AI642" i="1"/>
  <c r="AY642" i="1" s="1"/>
  <c r="AH642" i="1"/>
  <c r="AX642" i="1" s="1"/>
  <c r="AF642" i="1"/>
  <c r="AV642" i="1" s="1"/>
  <c r="AD642" i="1"/>
  <c r="AE642" i="1" s="1"/>
  <c r="AB642" i="1"/>
  <c r="AC642" i="1" s="1"/>
  <c r="AA642" i="1"/>
  <c r="AU642" i="1" s="1"/>
  <c r="BK642" i="1" s="1"/>
  <c r="Z642" i="1"/>
  <c r="BJ641" i="1"/>
  <c r="BI641" i="1"/>
  <c r="BH641" i="1"/>
  <c r="BF641" i="1"/>
  <c r="AX641" i="1"/>
  <c r="AT641" i="1"/>
  <c r="AS641" i="1"/>
  <c r="AR641" i="1"/>
  <c r="AP641" i="1"/>
  <c r="AO641" i="1"/>
  <c r="BE641" i="1" s="1"/>
  <c r="AN641" i="1"/>
  <c r="BD641" i="1" s="1"/>
  <c r="AD641" i="1"/>
  <c r="AE641" i="1" s="1"/>
  <c r="AC641" i="1"/>
  <c r="AB641" i="1"/>
  <c r="AA641" i="1"/>
  <c r="AU641" i="1" s="1"/>
  <c r="BK641" i="1" s="1"/>
  <c r="Z641" i="1"/>
  <c r="AH641" i="1" s="1"/>
  <c r="AU640" i="1"/>
  <c r="BK640" i="1" s="1"/>
  <c r="AJ640" i="1"/>
  <c r="AZ640" i="1" s="1"/>
  <c r="AE640" i="1"/>
  <c r="AD640" i="1"/>
  <c r="AB640" i="1"/>
  <c r="AC640" i="1" s="1"/>
  <c r="AA640" i="1"/>
  <c r="AT640" i="1" s="1"/>
  <c r="BJ640" i="1" s="1"/>
  <c r="Z640" i="1"/>
  <c r="BJ639" i="1"/>
  <c r="BB639" i="1"/>
  <c r="BA639" i="1"/>
  <c r="AU639" i="1"/>
  <c r="BK639" i="1" s="1"/>
  <c r="AT639" i="1"/>
  <c r="AS639" i="1"/>
  <c r="BI639" i="1" s="1"/>
  <c r="AR639" i="1"/>
  <c r="BH639" i="1" s="1"/>
  <c r="AP639" i="1"/>
  <c r="BF639" i="1" s="1"/>
  <c r="AO639" i="1"/>
  <c r="BE639" i="1" s="1"/>
  <c r="AN639" i="1"/>
  <c r="BD639" i="1" s="1"/>
  <c r="AL639" i="1"/>
  <c r="AK639" i="1"/>
  <c r="AH639" i="1"/>
  <c r="AX639" i="1" s="1"/>
  <c r="AG639" i="1"/>
  <c r="AW639" i="1" s="1"/>
  <c r="AF639" i="1"/>
  <c r="AV639" i="1" s="1"/>
  <c r="AD639" i="1"/>
  <c r="AE639" i="1" s="1"/>
  <c r="AC639" i="1"/>
  <c r="AB639" i="1"/>
  <c r="AA639" i="1"/>
  <c r="AQ639" i="1" s="1"/>
  <c r="BG639" i="1" s="1"/>
  <c r="Z639" i="1"/>
  <c r="BK638" i="1"/>
  <c r="BJ638" i="1"/>
  <c r="AU638" i="1"/>
  <c r="AT638" i="1"/>
  <c r="AP638" i="1"/>
  <c r="BF638" i="1" s="1"/>
  <c r="AN638" i="1"/>
  <c r="BD638" i="1" s="1"/>
  <c r="AD638" i="1"/>
  <c r="AE638" i="1" s="1"/>
  <c r="AB638" i="1"/>
  <c r="AC638" i="1" s="1"/>
  <c r="AA638" i="1"/>
  <c r="Z638" i="1"/>
  <c r="AI638" i="1" s="1"/>
  <c r="AY638" i="1" s="1"/>
  <c r="BF637" i="1"/>
  <c r="BE637" i="1"/>
  <c r="BD637" i="1"/>
  <c r="AT637" i="1"/>
  <c r="BJ637" i="1" s="1"/>
  <c r="AS637" i="1"/>
  <c r="BI637" i="1" s="1"/>
  <c r="AR637" i="1"/>
  <c r="BH637" i="1" s="1"/>
  <c r="AP637" i="1"/>
  <c r="AO637" i="1"/>
  <c r="AN637" i="1"/>
  <c r="AJ637" i="1"/>
  <c r="AZ637" i="1" s="1"/>
  <c r="AD637" i="1"/>
  <c r="AE637" i="1" s="1"/>
  <c r="AC637" i="1"/>
  <c r="AB637" i="1"/>
  <c r="AA637" i="1"/>
  <c r="AU637" i="1" s="1"/>
  <c r="BK637" i="1" s="1"/>
  <c r="Z637" i="1"/>
  <c r="BC636" i="1"/>
  <c r="BB636" i="1"/>
  <c r="AR636" i="1"/>
  <c r="BH636" i="1" s="1"/>
  <c r="AQ636" i="1"/>
  <c r="BG636" i="1" s="1"/>
  <c r="AP636" i="1"/>
  <c r="BF636" i="1" s="1"/>
  <c r="AM636" i="1"/>
  <c r="AL636" i="1"/>
  <c r="AH636" i="1"/>
  <c r="AX636" i="1" s="1"/>
  <c r="AF636" i="1"/>
  <c r="AV636" i="1" s="1"/>
  <c r="AE636" i="1"/>
  <c r="AD636" i="1"/>
  <c r="AB636" i="1"/>
  <c r="AC636" i="1" s="1"/>
  <c r="AA636" i="1"/>
  <c r="Z636" i="1"/>
  <c r="AI636" i="1" s="1"/>
  <c r="AY636" i="1" s="1"/>
  <c r="BI635" i="1"/>
  <c r="BH635" i="1"/>
  <c r="BF635" i="1"/>
  <c r="AU635" i="1"/>
  <c r="BK635" i="1" s="1"/>
  <c r="AT635" i="1"/>
  <c r="BJ635" i="1" s="1"/>
  <c r="AS635" i="1"/>
  <c r="AR635" i="1"/>
  <c r="AP635" i="1"/>
  <c r="AO635" i="1"/>
  <c r="BE635" i="1" s="1"/>
  <c r="AN635" i="1"/>
  <c r="BD635" i="1" s="1"/>
  <c r="AD635" i="1"/>
  <c r="AE635" i="1" s="1"/>
  <c r="AC635" i="1"/>
  <c r="AB635" i="1"/>
  <c r="AA635" i="1"/>
  <c r="AQ635" i="1" s="1"/>
  <c r="BG635" i="1" s="1"/>
  <c r="Z635" i="1"/>
  <c r="AH635" i="1" s="1"/>
  <c r="AX635" i="1" s="1"/>
  <c r="AU634" i="1"/>
  <c r="BK634" i="1" s="1"/>
  <c r="AJ634" i="1"/>
  <c r="AZ634" i="1" s="1"/>
  <c r="AE634" i="1"/>
  <c r="AD634" i="1"/>
  <c r="AB634" i="1"/>
  <c r="AA634" i="1"/>
  <c r="AT634" i="1" s="1"/>
  <c r="Z634" i="1"/>
  <c r="BJ633" i="1"/>
  <c r="BI633" i="1"/>
  <c r="BB633" i="1"/>
  <c r="BA633" i="1"/>
  <c r="AT633" i="1"/>
  <c r="AS633" i="1"/>
  <c r="AR633" i="1"/>
  <c r="BH633" i="1" s="1"/>
  <c r="AP633" i="1"/>
  <c r="BF633" i="1" s="1"/>
  <c r="AO633" i="1"/>
  <c r="BE633" i="1" s="1"/>
  <c r="AN633" i="1"/>
  <c r="BD633" i="1" s="1"/>
  <c r="AL633" i="1"/>
  <c r="AK633" i="1"/>
  <c r="AG633" i="1"/>
  <c r="AW633" i="1" s="1"/>
  <c r="AF633" i="1"/>
  <c r="AV633" i="1" s="1"/>
  <c r="AD633" i="1"/>
  <c r="AE633" i="1" s="1"/>
  <c r="AB633" i="1"/>
  <c r="AC633" i="1" s="1"/>
  <c r="AA633" i="1"/>
  <c r="AU633" i="1" s="1"/>
  <c r="BK633" i="1" s="1"/>
  <c r="Z633" i="1"/>
  <c r="AH633" i="1" s="1"/>
  <c r="AX633" i="1" s="1"/>
  <c r="BJ632" i="1"/>
  <c r="AY632" i="1"/>
  <c r="AX632" i="1"/>
  <c r="AT632" i="1"/>
  <c r="AN632" i="1"/>
  <c r="BD632" i="1" s="1"/>
  <c r="AM632" i="1"/>
  <c r="BC632" i="1" s="1"/>
  <c r="AL632" i="1"/>
  <c r="BB632" i="1" s="1"/>
  <c r="AI632" i="1"/>
  <c r="AH632" i="1"/>
  <c r="AD632" i="1"/>
  <c r="AE632" i="1" s="1"/>
  <c r="AB632" i="1"/>
  <c r="AC632" i="1" s="1"/>
  <c r="AA632" i="1"/>
  <c r="AU632" i="1" s="1"/>
  <c r="BK632" i="1" s="1"/>
  <c r="Z632" i="1"/>
  <c r="BE631" i="1"/>
  <c r="BD631" i="1"/>
  <c r="AZ631" i="1"/>
  <c r="AU631" i="1"/>
  <c r="BK631" i="1" s="1"/>
  <c r="AT631" i="1"/>
  <c r="BJ631" i="1" s="1"/>
  <c r="AS631" i="1"/>
  <c r="BI631" i="1" s="1"/>
  <c r="AR631" i="1"/>
  <c r="BH631" i="1" s="1"/>
  <c r="AP631" i="1"/>
  <c r="BF631" i="1" s="1"/>
  <c r="AO631" i="1"/>
  <c r="AN631" i="1"/>
  <c r="AL631" i="1"/>
  <c r="BB631" i="1" s="1"/>
  <c r="AK631" i="1"/>
  <c r="BA631" i="1" s="1"/>
  <c r="AJ631" i="1"/>
  <c r="AG631" i="1"/>
  <c r="AW631" i="1" s="1"/>
  <c r="AF631" i="1"/>
  <c r="AV631" i="1" s="1"/>
  <c r="AE631" i="1"/>
  <c r="AD631" i="1"/>
  <c r="AB631" i="1"/>
  <c r="AC631" i="1" s="1"/>
  <c r="AA631" i="1"/>
  <c r="AQ631" i="1" s="1"/>
  <c r="BG631" i="1" s="1"/>
  <c r="Z631" i="1"/>
  <c r="AI631" i="1" s="1"/>
  <c r="AY631" i="1" s="1"/>
  <c r="BB630" i="1"/>
  <c r="AN630" i="1"/>
  <c r="BD630" i="1" s="1"/>
  <c r="AM630" i="1"/>
  <c r="BC630" i="1" s="1"/>
  <c r="AL630" i="1"/>
  <c r="AJ630" i="1"/>
  <c r="AZ630" i="1" s="1"/>
  <c r="AD630" i="1"/>
  <c r="AE630" i="1" s="1"/>
  <c r="AC630" i="1"/>
  <c r="AB630" i="1"/>
  <c r="AA630" i="1"/>
  <c r="AO630" i="1" s="1"/>
  <c r="BE630" i="1" s="1"/>
  <c r="Z630" i="1"/>
  <c r="AG630" i="1" s="1"/>
  <c r="AW630" i="1" s="1"/>
  <c r="BD629" i="1"/>
  <c r="BB629" i="1"/>
  <c r="AT629" i="1"/>
  <c r="BJ629" i="1" s="1"/>
  <c r="AP629" i="1"/>
  <c r="BF629" i="1" s="1"/>
  <c r="AO629" i="1"/>
  <c r="BE629" i="1" s="1"/>
  <c r="AN629" i="1"/>
  <c r="AL629" i="1"/>
  <c r="AK629" i="1"/>
  <c r="BA629" i="1" s="1"/>
  <c r="AJ629" i="1"/>
  <c r="AZ629" i="1" s="1"/>
  <c r="AG629" i="1"/>
  <c r="AW629" i="1" s="1"/>
  <c r="AF629" i="1"/>
  <c r="AV629" i="1" s="1"/>
  <c r="AD629" i="1"/>
  <c r="AE629" i="1" s="1"/>
  <c r="AB629" i="1"/>
  <c r="AC629" i="1" s="1"/>
  <c r="AA629" i="1"/>
  <c r="AU629" i="1" s="1"/>
  <c r="BK629" i="1" s="1"/>
  <c r="Z629" i="1"/>
  <c r="AM629" i="1" s="1"/>
  <c r="BC629" i="1" s="1"/>
  <c r="BE628" i="1"/>
  <c r="BD628" i="1"/>
  <c r="AZ628" i="1"/>
  <c r="AV628" i="1"/>
  <c r="AU628" i="1"/>
  <c r="BK628" i="1" s="1"/>
  <c r="AQ628" i="1"/>
  <c r="BG628" i="1" s="1"/>
  <c r="AP628" i="1"/>
  <c r="BF628" i="1" s="1"/>
  <c r="AO628" i="1"/>
  <c r="AN628" i="1"/>
  <c r="AM628" i="1"/>
  <c r="BC628" i="1" s="1"/>
  <c r="AL628" i="1"/>
  <c r="BB628" i="1" s="1"/>
  <c r="AJ628" i="1"/>
  <c r="AH628" i="1"/>
  <c r="AX628" i="1" s="1"/>
  <c r="AG628" i="1"/>
  <c r="AW628" i="1" s="1"/>
  <c r="AF628" i="1"/>
  <c r="AD628" i="1"/>
  <c r="AE628" i="1" s="1"/>
  <c r="AB628" i="1"/>
  <c r="AC628" i="1" s="1"/>
  <c r="AA628" i="1"/>
  <c r="AS628" i="1" s="1"/>
  <c r="BI628" i="1" s="1"/>
  <c r="Z628" i="1"/>
  <c r="AK628" i="1" s="1"/>
  <c r="BA628" i="1" s="1"/>
  <c r="BK627" i="1"/>
  <c r="BJ627" i="1"/>
  <c r="BF627" i="1"/>
  <c r="BE627" i="1"/>
  <c r="AU627" i="1"/>
  <c r="AT627" i="1"/>
  <c r="AS627" i="1"/>
  <c r="BI627" i="1" s="1"/>
  <c r="AR627" i="1"/>
  <c r="BH627" i="1" s="1"/>
  <c r="AP627" i="1"/>
  <c r="AO627" i="1"/>
  <c r="AN627" i="1"/>
  <c r="BD627" i="1" s="1"/>
  <c r="AH627" i="1"/>
  <c r="AX627" i="1" s="1"/>
  <c r="AE627" i="1"/>
  <c r="AD627" i="1"/>
  <c r="AC627" i="1"/>
  <c r="AB627" i="1"/>
  <c r="AA627" i="1"/>
  <c r="AQ627" i="1" s="1"/>
  <c r="BG627" i="1" s="1"/>
  <c r="Z627" i="1"/>
  <c r="AZ626" i="1"/>
  <c r="AU626" i="1"/>
  <c r="BK626" i="1" s="1"/>
  <c r="AT626" i="1"/>
  <c r="BJ626" i="1" s="1"/>
  <c r="AQ626" i="1"/>
  <c r="BG626" i="1" s="1"/>
  <c r="AL626" i="1"/>
  <c r="BB626" i="1" s="1"/>
  <c r="AK626" i="1"/>
  <c r="BA626" i="1" s="1"/>
  <c r="AJ626" i="1"/>
  <c r="AH626" i="1"/>
  <c r="AX626" i="1" s="1"/>
  <c r="AF626" i="1"/>
  <c r="AV626" i="1" s="1"/>
  <c r="AE626" i="1"/>
  <c r="AD626" i="1"/>
  <c r="AB626" i="1"/>
  <c r="AC626" i="1" s="1"/>
  <c r="AA626" i="1"/>
  <c r="AO626" i="1" s="1"/>
  <c r="BE626" i="1" s="1"/>
  <c r="Z626" i="1"/>
  <c r="AG626" i="1" s="1"/>
  <c r="AW626" i="1" s="1"/>
  <c r="AW625" i="1"/>
  <c r="AU625" i="1"/>
  <c r="BK625" i="1" s="1"/>
  <c r="AT625" i="1"/>
  <c r="BJ625" i="1" s="1"/>
  <c r="AS625" i="1"/>
  <c r="BI625" i="1" s="1"/>
  <c r="AR625" i="1"/>
  <c r="BH625" i="1" s="1"/>
  <c r="AP625" i="1"/>
  <c r="BF625" i="1" s="1"/>
  <c r="AO625" i="1"/>
  <c r="BE625" i="1" s="1"/>
  <c r="AN625" i="1"/>
  <c r="BD625" i="1" s="1"/>
  <c r="AH625" i="1"/>
  <c r="AX625" i="1" s="1"/>
  <c r="AD625" i="1"/>
  <c r="AE625" i="1" s="1"/>
  <c r="AC625" i="1"/>
  <c r="AB625" i="1"/>
  <c r="AA625" i="1"/>
  <c r="AQ625" i="1" s="1"/>
  <c r="BG625" i="1" s="1"/>
  <c r="Z625" i="1"/>
  <c r="AG625" i="1" s="1"/>
  <c r="BD624" i="1"/>
  <c r="AU624" i="1"/>
  <c r="BK624" i="1" s="1"/>
  <c r="AR624" i="1"/>
  <c r="BH624" i="1" s="1"/>
  <c r="AN624" i="1"/>
  <c r="AM624" i="1"/>
  <c r="BC624" i="1" s="1"/>
  <c r="AL624" i="1"/>
  <c r="BB624" i="1" s="1"/>
  <c r="AJ624" i="1"/>
  <c r="AZ624" i="1" s="1"/>
  <c r="AI624" i="1"/>
  <c r="AY624" i="1" s="1"/>
  <c r="AF624" i="1"/>
  <c r="AV624" i="1" s="1"/>
  <c r="AE624" i="1"/>
  <c r="AD624" i="1"/>
  <c r="AB624" i="1"/>
  <c r="AC624" i="1" s="1"/>
  <c r="AA624" i="1"/>
  <c r="AP624" i="1" s="1"/>
  <c r="BF624" i="1" s="1"/>
  <c r="Z624" i="1"/>
  <c r="AH624" i="1" s="1"/>
  <c r="AX624" i="1" s="1"/>
  <c r="BJ623" i="1"/>
  <c r="BB623" i="1"/>
  <c r="AT623" i="1"/>
  <c r="AS623" i="1"/>
  <c r="BI623" i="1" s="1"/>
  <c r="AR623" i="1"/>
  <c r="BH623" i="1" s="1"/>
  <c r="AP623" i="1"/>
  <c r="BF623" i="1" s="1"/>
  <c r="AO623" i="1"/>
  <c r="BE623" i="1" s="1"/>
  <c r="AL623" i="1"/>
  <c r="AK623" i="1"/>
  <c r="BA623" i="1" s="1"/>
  <c r="AD623" i="1"/>
  <c r="AE623" i="1" s="1"/>
  <c r="AC623" i="1"/>
  <c r="AB623" i="1"/>
  <c r="AA623" i="1"/>
  <c r="AN623" i="1" s="1"/>
  <c r="BD623" i="1" s="1"/>
  <c r="Z623" i="1"/>
  <c r="AF623" i="1" s="1"/>
  <c r="AV623" i="1" s="1"/>
  <c r="AZ622" i="1"/>
  <c r="AY622" i="1"/>
  <c r="AQ622" i="1"/>
  <c r="BG622" i="1" s="1"/>
  <c r="AJ622" i="1"/>
  <c r="AI622" i="1"/>
  <c r="AF622" i="1"/>
  <c r="AV622" i="1" s="1"/>
  <c r="AE622" i="1"/>
  <c r="AD622" i="1"/>
  <c r="AB622" i="1"/>
  <c r="AC622" i="1" s="1"/>
  <c r="AA622" i="1"/>
  <c r="Z622" i="1"/>
  <c r="AL622" i="1" s="1"/>
  <c r="BB622" i="1" s="1"/>
  <c r="BE621" i="1"/>
  <c r="AU621" i="1"/>
  <c r="BK621" i="1" s="1"/>
  <c r="AT621" i="1"/>
  <c r="BJ621" i="1" s="1"/>
  <c r="AS621" i="1"/>
  <c r="BI621" i="1" s="1"/>
  <c r="AR621" i="1"/>
  <c r="BH621" i="1" s="1"/>
  <c r="AP621" i="1"/>
  <c r="BF621" i="1" s="1"/>
  <c r="AO621" i="1"/>
  <c r="AN621" i="1"/>
  <c r="BD621" i="1" s="1"/>
  <c r="AD621" i="1"/>
  <c r="AE621" i="1" s="1"/>
  <c r="AC621" i="1"/>
  <c r="AB621" i="1"/>
  <c r="AA621" i="1"/>
  <c r="AQ621" i="1" s="1"/>
  <c r="BG621" i="1" s="1"/>
  <c r="Z621" i="1"/>
  <c r="AL621" i="1" s="1"/>
  <c r="BB621" i="1" s="1"/>
  <c r="BK620" i="1"/>
  <c r="BC620" i="1"/>
  <c r="AU620" i="1"/>
  <c r="AR620" i="1"/>
  <c r="BH620" i="1" s="1"/>
  <c r="AN620" i="1"/>
  <c r="BD620" i="1" s="1"/>
  <c r="AM620" i="1"/>
  <c r="AL620" i="1"/>
  <c r="BB620" i="1" s="1"/>
  <c r="AJ620" i="1"/>
  <c r="AZ620" i="1" s="1"/>
  <c r="AI620" i="1"/>
  <c r="AY620" i="1" s="1"/>
  <c r="AF620" i="1"/>
  <c r="AV620" i="1" s="1"/>
  <c r="AE620" i="1"/>
  <c r="AD620" i="1"/>
  <c r="AB620" i="1"/>
  <c r="AC620" i="1" s="1"/>
  <c r="AA620" i="1"/>
  <c r="AP620" i="1" s="1"/>
  <c r="BF620" i="1" s="1"/>
  <c r="Z620" i="1"/>
  <c r="AH620" i="1" s="1"/>
  <c r="AX620" i="1" s="1"/>
  <c r="BJ619" i="1"/>
  <c r="BF619" i="1"/>
  <c r="AT619" i="1"/>
  <c r="AS619" i="1"/>
  <c r="BI619" i="1" s="1"/>
  <c r="AR619" i="1"/>
  <c r="BH619" i="1" s="1"/>
  <c r="AP619" i="1"/>
  <c r="AO619" i="1"/>
  <c r="BE619" i="1" s="1"/>
  <c r="AN619" i="1"/>
  <c r="BD619" i="1" s="1"/>
  <c r="AL619" i="1"/>
  <c r="BB619" i="1" s="1"/>
  <c r="AK619" i="1"/>
  <c r="BA619" i="1" s="1"/>
  <c r="AD619" i="1"/>
  <c r="AE619" i="1" s="1"/>
  <c r="AC619" i="1"/>
  <c r="AB619" i="1"/>
  <c r="AA619" i="1"/>
  <c r="AU619" i="1" s="1"/>
  <c r="BK619" i="1" s="1"/>
  <c r="Z619" i="1"/>
  <c r="AY618" i="1"/>
  <c r="AR618" i="1"/>
  <c r="BH618" i="1" s="1"/>
  <c r="AN618" i="1"/>
  <c r="BD618" i="1" s="1"/>
  <c r="AJ618" i="1"/>
  <c r="AZ618" i="1" s="1"/>
  <c r="AI618" i="1"/>
  <c r="AF618" i="1"/>
  <c r="AV618" i="1" s="1"/>
  <c r="AE618" i="1"/>
  <c r="AD618" i="1"/>
  <c r="AB618" i="1"/>
  <c r="AC618" i="1" s="1"/>
  <c r="AA618" i="1"/>
  <c r="Z618" i="1"/>
  <c r="AL618" i="1" s="1"/>
  <c r="BB618" i="1" s="1"/>
  <c r="BE617" i="1"/>
  <c r="AW617" i="1"/>
  <c r="AU617" i="1"/>
  <c r="BK617" i="1" s="1"/>
  <c r="AT617" i="1"/>
  <c r="BJ617" i="1" s="1"/>
  <c r="AS617" i="1"/>
  <c r="BI617" i="1" s="1"/>
  <c r="AR617" i="1"/>
  <c r="BH617" i="1" s="1"/>
  <c r="AP617" i="1"/>
  <c r="BF617" i="1" s="1"/>
  <c r="AO617" i="1"/>
  <c r="AN617" i="1"/>
  <c r="BD617" i="1" s="1"/>
  <c r="AL617" i="1"/>
  <c r="BB617" i="1" s="1"/>
  <c r="AH617" i="1"/>
  <c r="AX617" i="1" s="1"/>
  <c r="AG617" i="1"/>
  <c r="AD617" i="1"/>
  <c r="AE617" i="1" s="1"/>
  <c r="AC617" i="1"/>
  <c r="AB617" i="1"/>
  <c r="AA617" i="1"/>
  <c r="AQ617" i="1" s="1"/>
  <c r="BG617" i="1" s="1"/>
  <c r="Z617" i="1"/>
  <c r="BK616" i="1"/>
  <c r="BH616" i="1"/>
  <c r="BC616" i="1"/>
  <c r="AU616" i="1"/>
  <c r="AR616" i="1"/>
  <c r="AN616" i="1"/>
  <c r="BD616" i="1" s="1"/>
  <c r="AM616" i="1"/>
  <c r="AL616" i="1"/>
  <c r="BB616" i="1" s="1"/>
  <c r="AJ616" i="1"/>
  <c r="AZ616" i="1" s="1"/>
  <c r="AI616" i="1"/>
  <c r="AY616" i="1" s="1"/>
  <c r="AF616" i="1"/>
  <c r="AV616" i="1" s="1"/>
  <c r="AE616" i="1"/>
  <c r="AD616" i="1"/>
  <c r="AB616" i="1"/>
  <c r="AC616" i="1" s="1"/>
  <c r="AA616" i="1"/>
  <c r="AP616" i="1" s="1"/>
  <c r="BF616" i="1" s="1"/>
  <c r="Z616" i="1"/>
  <c r="AH616" i="1" s="1"/>
  <c r="AX616" i="1" s="1"/>
  <c r="BJ615" i="1"/>
  <c r="BF615" i="1"/>
  <c r="AT615" i="1"/>
  <c r="AS615" i="1"/>
  <c r="BI615" i="1" s="1"/>
  <c r="AR615" i="1"/>
  <c r="BH615" i="1" s="1"/>
  <c r="AP615" i="1"/>
  <c r="AO615" i="1"/>
  <c r="BE615" i="1" s="1"/>
  <c r="AN615" i="1"/>
  <c r="BD615" i="1" s="1"/>
  <c r="AK615" i="1"/>
  <c r="BA615" i="1" s="1"/>
  <c r="AD615" i="1"/>
  <c r="AE615" i="1" s="1"/>
  <c r="AC615" i="1"/>
  <c r="AB615" i="1"/>
  <c r="AA615" i="1"/>
  <c r="AU615" i="1" s="1"/>
  <c r="BK615" i="1" s="1"/>
  <c r="Z615" i="1"/>
  <c r="AL615" i="1" s="1"/>
  <c r="BB615" i="1" s="1"/>
  <c r="AY614" i="1"/>
  <c r="AJ614" i="1"/>
  <c r="AZ614" i="1" s="1"/>
  <c r="AI614" i="1"/>
  <c r="AF614" i="1"/>
  <c r="AV614" i="1" s="1"/>
  <c r="AE614" i="1"/>
  <c r="AD614" i="1"/>
  <c r="AB614" i="1"/>
  <c r="AC614" i="1" s="1"/>
  <c r="AA614" i="1"/>
  <c r="AN614" i="1" s="1"/>
  <c r="BD614" i="1" s="1"/>
  <c r="Z614" i="1"/>
  <c r="AL614" i="1" s="1"/>
  <c r="BB614" i="1" s="1"/>
  <c r="BJ613" i="1"/>
  <c r="BE613" i="1"/>
  <c r="AU613" i="1"/>
  <c r="BK613" i="1" s="1"/>
  <c r="AT613" i="1"/>
  <c r="AS613" i="1"/>
  <c r="AR613" i="1"/>
  <c r="AP613" i="1"/>
  <c r="BF613" i="1" s="1"/>
  <c r="AO613" i="1"/>
  <c r="AN613" i="1"/>
  <c r="AL613" i="1"/>
  <c r="BB613" i="1" s="1"/>
  <c r="AH613" i="1"/>
  <c r="AX613" i="1" s="1"/>
  <c r="AG613" i="1"/>
  <c r="AW613" i="1" s="1"/>
  <c r="AD613" i="1"/>
  <c r="AE613" i="1" s="1"/>
  <c r="AC613" i="1"/>
  <c r="AB613" i="1"/>
  <c r="AA613" i="1"/>
  <c r="AQ613" i="1" s="1"/>
  <c r="Z613" i="1"/>
  <c r="AF613" i="1" s="1"/>
  <c r="AV613" i="1" s="1"/>
  <c r="BJ612" i="1"/>
  <c r="AY612" i="1"/>
  <c r="AU612" i="1"/>
  <c r="BK612" i="1" s="1"/>
  <c r="AN612" i="1"/>
  <c r="BD612" i="1" s="1"/>
  <c r="AD612" i="1"/>
  <c r="AE612" i="1" s="1"/>
  <c r="AB612" i="1"/>
  <c r="AC612" i="1" s="1"/>
  <c r="AA612" i="1"/>
  <c r="AT612" i="1" s="1"/>
  <c r="Z612" i="1"/>
  <c r="AI612" i="1" s="1"/>
  <c r="BI611" i="1"/>
  <c r="BE611" i="1"/>
  <c r="AT611" i="1"/>
  <c r="BJ611" i="1" s="1"/>
  <c r="AS611" i="1"/>
  <c r="AR611" i="1"/>
  <c r="BH611" i="1" s="1"/>
  <c r="AP611" i="1"/>
  <c r="BF611" i="1" s="1"/>
  <c r="AO611" i="1"/>
  <c r="AN611" i="1"/>
  <c r="BD611" i="1" s="1"/>
  <c r="AJ611" i="1"/>
  <c r="AZ611" i="1" s="1"/>
  <c r="AD611" i="1"/>
  <c r="AE611" i="1" s="1"/>
  <c r="AC611" i="1"/>
  <c r="AB611" i="1"/>
  <c r="AA611" i="1"/>
  <c r="AU611" i="1" s="1"/>
  <c r="BK611" i="1" s="1"/>
  <c r="Z611" i="1"/>
  <c r="BH610" i="1"/>
  <c r="BB610" i="1"/>
  <c r="AX610" i="1"/>
  <c r="AR610" i="1"/>
  <c r="AQ610" i="1"/>
  <c r="BG610" i="1" s="1"/>
  <c r="AN610" i="1"/>
  <c r="BD610" i="1" s="1"/>
  <c r="AM610" i="1"/>
  <c r="BC610" i="1" s="1"/>
  <c r="AL610" i="1"/>
  <c r="AH610" i="1"/>
  <c r="AF610" i="1"/>
  <c r="AV610" i="1" s="1"/>
  <c r="AD610" i="1"/>
  <c r="AE610" i="1" s="1"/>
  <c r="AB610" i="1"/>
  <c r="AC610" i="1" s="1"/>
  <c r="AA610" i="1"/>
  <c r="AU610" i="1" s="1"/>
  <c r="BK610" i="1" s="1"/>
  <c r="Z610" i="1"/>
  <c r="AI610" i="1" s="1"/>
  <c r="AY610" i="1" s="1"/>
  <c r="BI609" i="1"/>
  <c r="BH609" i="1"/>
  <c r="BE609" i="1"/>
  <c r="AU609" i="1"/>
  <c r="BK609" i="1" s="1"/>
  <c r="AT609" i="1"/>
  <c r="BJ609" i="1" s="1"/>
  <c r="AS609" i="1"/>
  <c r="AR609" i="1"/>
  <c r="AP609" i="1"/>
  <c r="BF609" i="1" s="1"/>
  <c r="AO609" i="1"/>
  <c r="AN609" i="1"/>
  <c r="BD609" i="1" s="1"/>
  <c r="AD609" i="1"/>
  <c r="AE609" i="1" s="1"/>
  <c r="AC609" i="1"/>
  <c r="AB609" i="1"/>
  <c r="AA609" i="1"/>
  <c r="AQ609" i="1" s="1"/>
  <c r="BG609" i="1" s="1"/>
  <c r="Z609" i="1"/>
  <c r="AH609" i="1" s="1"/>
  <c r="AX609" i="1" s="1"/>
  <c r="AU608" i="1"/>
  <c r="BK608" i="1" s="1"/>
  <c r="AR608" i="1"/>
  <c r="BH608" i="1" s="1"/>
  <c r="AQ608" i="1"/>
  <c r="BG608" i="1" s="1"/>
  <c r="AJ608" i="1"/>
  <c r="AZ608" i="1" s="1"/>
  <c r="AE608" i="1"/>
  <c r="AD608" i="1"/>
  <c r="AB608" i="1"/>
  <c r="AC608" i="1" s="1"/>
  <c r="AA608" i="1"/>
  <c r="AT608" i="1" s="1"/>
  <c r="BJ608" i="1" s="1"/>
  <c r="Z608" i="1"/>
  <c r="BI607" i="1"/>
  <c r="BH607" i="1"/>
  <c r="BE607" i="1"/>
  <c r="BA607" i="1"/>
  <c r="AW607" i="1"/>
  <c r="AT607" i="1"/>
  <c r="BJ607" i="1" s="1"/>
  <c r="AS607" i="1"/>
  <c r="AR607" i="1"/>
  <c r="AP607" i="1"/>
  <c r="BF607" i="1" s="1"/>
  <c r="AO607" i="1"/>
  <c r="AN607" i="1"/>
  <c r="BD607" i="1" s="1"/>
  <c r="AL607" i="1"/>
  <c r="BB607" i="1" s="1"/>
  <c r="AK607" i="1"/>
  <c r="AG607" i="1"/>
  <c r="AF607" i="1"/>
  <c r="AV607" i="1" s="1"/>
  <c r="AD607" i="1"/>
  <c r="AE607" i="1" s="1"/>
  <c r="AB607" i="1"/>
  <c r="AC607" i="1" s="1"/>
  <c r="AA607" i="1"/>
  <c r="AU607" i="1" s="1"/>
  <c r="BK607" i="1" s="1"/>
  <c r="Z607" i="1"/>
  <c r="AH607" i="1" s="1"/>
  <c r="AX607" i="1" s="1"/>
  <c r="BH606" i="1"/>
  <c r="BF606" i="1"/>
  <c r="BD606" i="1"/>
  <c r="AU606" i="1"/>
  <c r="BK606" i="1" s="1"/>
  <c r="AT606" i="1"/>
  <c r="BJ606" i="1" s="1"/>
  <c r="AR606" i="1"/>
  <c r="AQ606" i="1"/>
  <c r="BG606" i="1" s="1"/>
  <c r="AP606" i="1"/>
  <c r="AN606" i="1"/>
  <c r="AM606" i="1"/>
  <c r="BC606" i="1" s="1"/>
  <c r="AI606" i="1"/>
  <c r="AY606" i="1" s="1"/>
  <c r="AD606" i="1"/>
  <c r="AE606" i="1" s="1"/>
  <c r="AB606" i="1"/>
  <c r="AC606" i="1" s="1"/>
  <c r="AA606" i="1"/>
  <c r="Z606" i="1"/>
  <c r="AH606" i="1" s="1"/>
  <c r="AX606" i="1" s="1"/>
  <c r="BI605" i="1"/>
  <c r="BE605" i="1"/>
  <c r="BD605" i="1"/>
  <c r="AU605" i="1"/>
  <c r="BK605" i="1" s="1"/>
  <c r="AT605" i="1"/>
  <c r="BJ605" i="1" s="1"/>
  <c r="AS605" i="1"/>
  <c r="AR605" i="1"/>
  <c r="BH605" i="1" s="1"/>
  <c r="AP605" i="1"/>
  <c r="BF605" i="1" s="1"/>
  <c r="AO605" i="1"/>
  <c r="AN605" i="1"/>
  <c r="AJ605" i="1"/>
  <c r="AZ605" i="1" s="1"/>
  <c r="AD605" i="1"/>
  <c r="AE605" i="1" s="1"/>
  <c r="AB605" i="1"/>
  <c r="AC605" i="1" s="1"/>
  <c r="AA605" i="1"/>
  <c r="AQ605" i="1" s="1"/>
  <c r="BG605" i="1" s="1"/>
  <c r="Z605" i="1"/>
  <c r="BH604" i="1"/>
  <c r="BB604" i="1"/>
  <c r="AX604" i="1"/>
  <c r="AR604" i="1"/>
  <c r="AQ604" i="1"/>
  <c r="BG604" i="1" s="1"/>
  <c r="AN604" i="1"/>
  <c r="BD604" i="1" s="1"/>
  <c r="AM604" i="1"/>
  <c r="BC604" i="1" s="1"/>
  <c r="AL604" i="1"/>
  <c r="AH604" i="1"/>
  <c r="AF604" i="1"/>
  <c r="AV604" i="1" s="1"/>
  <c r="AD604" i="1"/>
  <c r="AE604" i="1" s="1"/>
  <c r="AB604" i="1"/>
  <c r="AC604" i="1" s="1"/>
  <c r="AA604" i="1"/>
  <c r="AU604" i="1" s="1"/>
  <c r="BK604" i="1" s="1"/>
  <c r="Z604" i="1"/>
  <c r="AI604" i="1" s="1"/>
  <c r="AY604" i="1" s="1"/>
  <c r="BH603" i="1"/>
  <c r="BE603" i="1"/>
  <c r="BD603" i="1"/>
  <c r="AW603" i="1"/>
  <c r="AT603" i="1"/>
  <c r="BJ603" i="1" s="1"/>
  <c r="AS603" i="1"/>
  <c r="BI603" i="1" s="1"/>
  <c r="AR603" i="1"/>
  <c r="AP603" i="1"/>
  <c r="BF603" i="1" s="1"/>
  <c r="AO603" i="1"/>
  <c r="AN603" i="1"/>
  <c r="AL603" i="1"/>
  <c r="BB603" i="1" s="1"/>
  <c r="AH603" i="1"/>
  <c r="AX603" i="1" s="1"/>
  <c r="AD603" i="1"/>
  <c r="AE603" i="1" s="1"/>
  <c r="AB603" i="1"/>
  <c r="AC603" i="1" s="1"/>
  <c r="AA603" i="1"/>
  <c r="AU603" i="1" s="1"/>
  <c r="BK603" i="1" s="1"/>
  <c r="Z603" i="1"/>
  <c r="AG603" i="1" s="1"/>
  <c r="BK602" i="1"/>
  <c r="BD602" i="1"/>
  <c r="AU602" i="1"/>
  <c r="AT602" i="1"/>
  <c r="BJ602" i="1" s="1"/>
  <c r="AQ602" i="1"/>
  <c r="BG602" i="1" s="1"/>
  <c r="AP602" i="1"/>
  <c r="BF602" i="1" s="1"/>
  <c r="AN602" i="1"/>
  <c r="AI602" i="1"/>
  <c r="AY602" i="1" s="1"/>
  <c r="AF602" i="1"/>
  <c r="AV602" i="1" s="1"/>
  <c r="AE602" i="1"/>
  <c r="AD602" i="1"/>
  <c r="AB602" i="1"/>
  <c r="AC602" i="1" s="1"/>
  <c r="AA602" i="1"/>
  <c r="AR602" i="1" s="1"/>
  <c r="BH602" i="1" s="1"/>
  <c r="Z602" i="1"/>
  <c r="AH602" i="1" s="1"/>
  <c r="AX602" i="1" s="1"/>
  <c r="BJ601" i="1"/>
  <c r="BH601" i="1"/>
  <c r="BE601" i="1"/>
  <c r="BA601" i="1"/>
  <c r="AW601" i="1"/>
  <c r="AU601" i="1"/>
  <c r="BK601" i="1" s="1"/>
  <c r="AT601" i="1"/>
  <c r="AS601" i="1"/>
  <c r="BI601" i="1" s="1"/>
  <c r="AR601" i="1"/>
  <c r="AP601" i="1"/>
  <c r="BF601" i="1" s="1"/>
  <c r="AO601" i="1"/>
  <c r="AN601" i="1"/>
  <c r="BD601" i="1" s="1"/>
  <c r="AL601" i="1"/>
  <c r="BB601" i="1" s="1"/>
  <c r="AK601" i="1"/>
  <c r="AG601" i="1"/>
  <c r="AF601" i="1"/>
  <c r="AV601" i="1" s="1"/>
  <c r="AD601" i="1"/>
  <c r="AE601" i="1" s="1"/>
  <c r="AB601" i="1"/>
  <c r="AC601" i="1" s="1"/>
  <c r="AA601" i="1"/>
  <c r="AQ601" i="1" s="1"/>
  <c r="BG601" i="1" s="1"/>
  <c r="Z601" i="1"/>
  <c r="AH601" i="1" s="1"/>
  <c r="AX601" i="1" s="1"/>
  <c r="BH600" i="1"/>
  <c r="BF600" i="1"/>
  <c r="BD600" i="1"/>
  <c r="AU600" i="1"/>
  <c r="BK600" i="1" s="1"/>
  <c r="AT600" i="1"/>
  <c r="BJ600" i="1" s="1"/>
  <c r="AR600" i="1"/>
  <c r="AQ600" i="1"/>
  <c r="BG600" i="1" s="1"/>
  <c r="AP600" i="1"/>
  <c r="AN600" i="1"/>
  <c r="AM600" i="1"/>
  <c r="BC600" i="1" s="1"/>
  <c r="AI600" i="1"/>
  <c r="AY600" i="1" s="1"/>
  <c r="AD600" i="1"/>
  <c r="AE600" i="1" s="1"/>
  <c r="AB600" i="1"/>
  <c r="AC600" i="1" s="1"/>
  <c r="AA600" i="1"/>
  <c r="Z600" i="1"/>
  <c r="AH600" i="1" s="1"/>
  <c r="AX600" i="1" s="1"/>
  <c r="BJ599" i="1"/>
  <c r="BH599" i="1"/>
  <c r="BD599" i="1"/>
  <c r="AT599" i="1"/>
  <c r="AS599" i="1"/>
  <c r="BI599" i="1" s="1"/>
  <c r="AR599" i="1"/>
  <c r="AP599" i="1"/>
  <c r="BF599" i="1" s="1"/>
  <c r="AO599" i="1"/>
  <c r="BE599" i="1" s="1"/>
  <c r="AN599" i="1"/>
  <c r="AH599" i="1"/>
  <c r="AX599" i="1" s="1"/>
  <c r="AF599" i="1"/>
  <c r="AV599" i="1" s="1"/>
  <c r="AD599" i="1"/>
  <c r="AE599" i="1" s="1"/>
  <c r="AC599" i="1"/>
  <c r="AB599" i="1"/>
  <c r="AA599" i="1"/>
  <c r="AU599" i="1" s="1"/>
  <c r="BK599" i="1" s="1"/>
  <c r="Z599" i="1"/>
  <c r="AG599" i="1" s="1"/>
  <c r="AW599" i="1" s="1"/>
  <c r="AV598" i="1"/>
  <c r="AP598" i="1"/>
  <c r="BF598" i="1" s="1"/>
  <c r="AM598" i="1"/>
  <c r="BC598" i="1" s="1"/>
  <c r="AL598" i="1"/>
  <c r="BB598" i="1" s="1"/>
  <c r="AF598" i="1"/>
  <c r="AE598" i="1"/>
  <c r="AD598" i="1"/>
  <c r="AB598" i="1"/>
  <c r="AC598" i="1" s="1"/>
  <c r="AA598" i="1"/>
  <c r="Z598" i="1"/>
  <c r="AI598" i="1" s="1"/>
  <c r="AY598" i="1" s="1"/>
  <c r="BH597" i="1"/>
  <c r="BF597" i="1"/>
  <c r="BD597" i="1"/>
  <c r="AU597" i="1"/>
  <c r="BK597" i="1" s="1"/>
  <c r="AT597" i="1"/>
  <c r="BJ597" i="1" s="1"/>
  <c r="AS597" i="1"/>
  <c r="BI597" i="1" s="1"/>
  <c r="AR597" i="1"/>
  <c r="AP597" i="1"/>
  <c r="AO597" i="1"/>
  <c r="BE597" i="1" s="1"/>
  <c r="AN597" i="1"/>
  <c r="AL597" i="1"/>
  <c r="BB597" i="1" s="1"/>
  <c r="AH597" i="1"/>
  <c r="AX597" i="1" s="1"/>
  <c r="AD597" i="1"/>
  <c r="AE597" i="1" s="1"/>
  <c r="AB597" i="1"/>
  <c r="AC597" i="1" s="1"/>
  <c r="AA597" i="1"/>
  <c r="AQ597" i="1" s="1"/>
  <c r="BG597" i="1" s="1"/>
  <c r="Z597" i="1"/>
  <c r="AG597" i="1" s="1"/>
  <c r="AW597" i="1" s="1"/>
  <c r="BK596" i="1"/>
  <c r="BD596" i="1"/>
  <c r="AU596" i="1"/>
  <c r="AT596" i="1"/>
  <c r="BJ596" i="1" s="1"/>
  <c r="AQ596" i="1"/>
  <c r="BG596" i="1" s="1"/>
  <c r="AP596" i="1"/>
  <c r="BF596" i="1" s="1"/>
  <c r="AN596" i="1"/>
  <c r="AI596" i="1"/>
  <c r="AY596" i="1" s="1"/>
  <c r="AF596" i="1"/>
  <c r="AV596" i="1" s="1"/>
  <c r="AE596" i="1"/>
  <c r="AD596" i="1"/>
  <c r="AB596" i="1"/>
  <c r="AC596" i="1" s="1"/>
  <c r="AA596" i="1"/>
  <c r="AR596" i="1" s="1"/>
  <c r="BH596" i="1" s="1"/>
  <c r="Z596" i="1"/>
  <c r="AH596" i="1" s="1"/>
  <c r="AX596" i="1" s="1"/>
  <c r="BJ595" i="1"/>
  <c r="BH595" i="1"/>
  <c r="BF595" i="1"/>
  <c r="BD595" i="1"/>
  <c r="AV595" i="1"/>
  <c r="AT595" i="1"/>
  <c r="AS595" i="1"/>
  <c r="BI595" i="1" s="1"/>
  <c r="AR595" i="1"/>
  <c r="AP595" i="1"/>
  <c r="AO595" i="1"/>
  <c r="BE595" i="1" s="1"/>
  <c r="AN595" i="1"/>
  <c r="AL595" i="1"/>
  <c r="BB595" i="1" s="1"/>
  <c r="AK595" i="1"/>
  <c r="BA595" i="1" s="1"/>
  <c r="AF595" i="1"/>
  <c r="AD595" i="1"/>
  <c r="AE595" i="1" s="1"/>
  <c r="AB595" i="1"/>
  <c r="AC595" i="1" s="1"/>
  <c r="AA595" i="1"/>
  <c r="AU595" i="1" s="1"/>
  <c r="BK595" i="1" s="1"/>
  <c r="Z595" i="1"/>
  <c r="AH595" i="1" s="1"/>
  <c r="AX595" i="1" s="1"/>
  <c r="BC594" i="1"/>
  <c r="AV594" i="1"/>
  <c r="AR594" i="1"/>
  <c r="BH594" i="1" s="1"/>
  <c r="AM594" i="1"/>
  <c r="AL594" i="1"/>
  <c r="BB594" i="1" s="1"/>
  <c r="AI594" i="1"/>
  <c r="AY594" i="1" s="1"/>
  <c r="AH594" i="1"/>
  <c r="AX594" i="1" s="1"/>
  <c r="AF594" i="1"/>
  <c r="AE594" i="1"/>
  <c r="AD594" i="1"/>
  <c r="AB594" i="1"/>
  <c r="AC594" i="1" s="1"/>
  <c r="AA594" i="1"/>
  <c r="Z594" i="1"/>
  <c r="BJ593" i="1"/>
  <c r="BH593" i="1"/>
  <c r="BD593" i="1"/>
  <c r="AU593" i="1"/>
  <c r="BK593" i="1" s="1"/>
  <c r="AT593" i="1"/>
  <c r="AS593" i="1"/>
  <c r="BI593" i="1" s="1"/>
  <c r="AR593" i="1"/>
  <c r="AP593" i="1"/>
  <c r="BF593" i="1" s="1"/>
  <c r="AO593" i="1"/>
  <c r="BE593" i="1" s="1"/>
  <c r="AN593" i="1"/>
  <c r="AH593" i="1"/>
  <c r="AX593" i="1" s="1"/>
  <c r="AF593" i="1"/>
  <c r="AV593" i="1" s="1"/>
  <c r="AD593" i="1"/>
  <c r="AE593" i="1" s="1"/>
  <c r="AC593" i="1"/>
  <c r="AB593" i="1"/>
  <c r="AA593" i="1"/>
  <c r="AQ593" i="1" s="1"/>
  <c r="BG593" i="1" s="1"/>
  <c r="Z593" i="1"/>
  <c r="AG593" i="1" s="1"/>
  <c r="AW593" i="1" s="1"/>
  <c r="AV592" i="1"/>
  <c r="AM592" i="1"/>
  <c r="BC592" i="1" s="1"/>
  <c r="AL592" i="1"/>
  <c r="BB592" i="1" s="1"/>
  <c r="AF592" i="1"/>
  <c r="AE592" i="1"/>
  <c r="AD592" i="1"/>
  <c r="AB592" i="1"/>
  <c r="AA592" i="1"/>
  <c r="AP592" i="1" s="1"/>
  <c r="Z592" i="1"/>
  <c r="AI592" i="1" s="1"/>
  <c r="AY592" i="1" s="1"/>
  <c r="BJ591" i="1"/>
  <c r="BF591" i="1"/>
  <c r="BD591" i="1"/>
  <c r="BB591" i="1"/>
  <c r="AV591" i="1"/>
  <c r="AT591" i="1"/>
  <c r="AS591" i="1"/>
  <c r="BI591" i="1" s="1"/>
  <c r="AR591" i="1"/>
  <c r="BH591" i="1" s="1"/>
  <c r="AP591" i="1"/>
  <c r="AO591" i="1"/>
  <c r="BE591" i="1" s="1"/>
  <c r="AN591" i="1"/>
  <c r="AL591" i="1"/>
  <c r="AK591" i="1"/>
  <c r="BA591" i="1" s="1"/>
  <c r="AH591" i="1"/>
  <c r="AX591" i="1" s="1"/>
  <c r="AG591" i="1"/>
  <c r="AW591" i="1" s="1"/>
  <c r="AF591" i="1"/>
  <c r="AD591" i="1"/>
  <c r="AE591" i="1" s="1"/>
  <c r="AB591" i="1"/>
  <c r="AC591" i="1" s="1"/>
  <c r="AA591" i="1"/>
  <c r="AU591" i="1" s="1"/>
  <c r="BK591" i="1" s="1"/>
  <c r="Z591" i="1"/>
  <c r="BJ590" i="1"/>
  <c r="BC590" i="1"/>
  <c r="AY590" i="1"/>
  <c r="AT590" i="1"/>
  <c r="AR590" i="1"/>
  <c r="BH590" i="1" s="1"/>
  <c r="AP590" i="1"/>
  <c r="BF590" i="1" s="1"/>
  <c r="AN590" i="1"/>
  <c r="BD590" i="1" s="1"/>
  <c r="AM590" i="1"/>
  <c r="AL590" i="1"/>
  <c r="BB590" i="1" s="1"/>
  <c r="AI590" i="1"/>
  <c r="AH590" i="1"/>
  <c r="AX590" i="1" s="1"/>
  <c r="AD590" i="1"/>
  <c r="AE590" i="1" s="1"/>
  <c r="AB590" i="1"/>
  <c r="AC590" i="1" s="1"/>
  <c r="AA590" i="1"/>
  <c r="AU590" i="1" s="1"/>
  <c r="BK590" i="1" s="1"/>
  <c r="Z590" i="1"/>
  <c r="AF590" i="1" s="1"/>
  <c r="AV590" i="1" s="1"/>
  <c r="BJ589" i="1"/>
  <c r="BI589" i="1"/>
  <c r="BF589" i="1"/>
  <c r="BE589" i="1"/>
  <c r="BD589" i="1"/>
  <c r="AV589" i="1"/>
  <c r="AU589" i="1"/>
  <c r="BK589" i="1" s="1"/>
  <c r="AT589" i="1"/>
  <c r="AS589" i="1"/>
  <c r="AR589" i="1"/>
  <c r="BH589" i="1" s="1"/>
  <c r="AP589" i="1"/>
  <c r="AO589" i="1"/>
  <c r="AN589" i="1"/>
  <c r="AL589" i="1"/>
  <c r="BB589" i="1" s="1"/>
  <c r="AK589" i="1"/>
  <c r="BA589" i="1" s="1"/>
  <c r="AF589" i="1"/>
  <c r="AD589" i="1"/>
  <c r="AE589" i="1" s="1"/>
  <c r="AB589" i="1"/>
  <c r="AC589" i="1" s="1"/>
  <c r="AA589" i="1"/>
  <c r="AQ589" i="1" s="1"/>
  <c r="BG589" i="1" s="1"/>
  <c r="Z589" i="1"/>
  <c r="AH589" i="1" s="1"/>
  <c r="AX589" i="1" s="1"/>
  <c r="BC588" i="1"/>
  <c r="AV588" i="1"/>
  <c r="AM588" i="1"/>
  <c r="AL588" i="1"/>
  <c r="BB588" i="1" s="1"/>
  <c r="AI588" i="1"/>
  <c r="AY588" i="1" s="1"/>
  <c r="AH588" i="1"/>
  <c r="AX588" i="1" s="1"/>
  <c r="AF588" i="1"/>
  <c r="AE588" i="1"/>
  <c r="AD588" i="1"/>
  <c r="AB588" i="1"/>
  <c r="AC588" i="1" s="1"/>
  <c r="AA588" i="1"/>
  <c r="Z588" i="1"/>
  <c r="BJ587" i="1"/>
  <c r="BI587" i="1"/>
  <c r="BF587" i="1"/>
  <c r="BB587" i="1"/>
  <c r="AX587" i="1"/>
  <c r="AT587" i="1"/>
  <c r="AS587" i="1"/>
  <c r="AR587" i="1"/>
  <c r="BH587" i="1" s="1"/>
  <c r="AP587" i="1"/>
  <c r="AO587" i="1"/>
  <c r="BE587" i="1" s="1"/>
  <c r="AN587" i="1"/>
  <c r="BD587" i="1" s="1"/>
  <c r="AL587" i="1"/>
  <c r="AK587" i="1"/>
  <c r="BA587" i="1" s="1"/>
  <c r="AH587" i="1"/>
  <c r="AG587" i="1"/>
  <c r="AW587" i="1" s="1"/>
  <c r="AD587" i="1"/>
  <c r="AE587" i="1" s="1"/>
  <c r="AC587" i="1"/>
  <c r="AB587" i="1"/>
  <c r="AA587" i="1"/>
  <c r="AU587" i="1" s="1"/>
  <c r="BK587" i="1" s="1"/>
  <c r="Z587" i="1"/>
  <c r="AF587" i="1" s="1"/>
  <c r="AV587" i="1" s="1"/>
  <c r="AU586" i="1"/>
  <c r="BK586" i="1" s="1"/>
  <c r="AN586" i="1"/>
  <c r="BD586" i="1" s="1"/>
  <c r="AJ586" i="1"/>
  <c r="AZ586" i="1" s="1"/>
  <c r="AD586" i="1"/>
  <c r="AE586" i="1" s="1"/>
  <c r="AB586" i="1"/>
  <c r="AC586" i="1" s="1"/>
  <c r="AA586" i="1"/>
  <c r="AT586" i="1" s="1"/>
  <c r="BJ586" i="1" s="1"/>
  <c r="Z586" i="1"/>
  <c r="BJ585" i="1"/>
  <c r="BF585" i="1"/>
  <c r="BE585" i="1"/>
  <c r="BD585" i="1"/>
  <c r="BB585" i="1"/>
  <c r="AV585" i="1"/>
  <c r="AU585" i="1"/>
  <c r="BK585" i="1" s="1"/>
  <c r="AT585" i="1"/>
  <c r="AS585" i="1"/>
  <c r="BI585" i="1" s="1"/>
  <c r="AR585" i="1"/>
  <c r="BH585" i="1" s="1"/>
  <c r="AP585" i="1"/>
  <c r="AO585" i="1"/>
  <c r="AN585" i="1"/>
  <c r="AL585" i="1"/>
  <c r="AK585" i="1"/>
  <c r="BA585" i="1" s="1"/>
  <c r="AH585" i="1"/>
  <c r="AX585" i="1" s="1"/>
  <c r="AG585" i="1"/>
  <c r="AW585" i="1" s="1"/>
  <c r="AF585" i="1"/>
  <c r="AD585" i="1"/>
  <c r="AE585" i="1" s="1"/>
  <c r="AB585" i="1"/>
  <c r="AC585" i="1" s="1"/>
  <c r="AA585" i="1"/>
  <c r="AQ585" i="1" s="1"/>
  <c r="BG585" i="1" s="1"/>
  <c r="Z585" i="1"/>
  <c r="BJ584" i="1"/>
  <c r="BC584" i="1"/>
  <c r="AY584" i="1"/>
  <c r="AV584" i="1"/>
  <c r="AT584" i="1"/>
  <c r="AR584" i="1"/>
  <c r="BH584" i="1" s="1"/>
  <c r="AP584" i="1"/>
  <c r="BF584" i="1" s="1"/>
  <c r="AN584" i="1"/>
  <c r="BD584" i="1" s="1"/>
  <c r="AM584" i="1"/>
  <c r="AL584" i="1"/>
  <c r="BB584" i="1" s="1"/>
  <c r="AI584" i="1"/>
  <c r="AH584" i="1"/>
  <c r="AX584" i="1" s="1"/>
  <c r="AF584" i="1"/>
  <c r="AD584" i="1"/>
  <c r="AE584" i="1" s="1"/>
  <c r="AB584" i="1"/>
  <c r="AC584" i="1" s="1"/>
  <c r="AA584" i="1"/>
  <c r="AU584" i="1" s="1"/>
  <c r="BK584" i="1" s="1"/>
  <c r="Z584" i="1"/>
  <c r="BI583" i="1"/>
  <c r="BF583" i="1"/>
  <c r="BE583" i="1"/>
  <c r="AT583" i="1"/>
  <c r="BJ583" i="1" s="1"/>
  <c r="AS583" i="1"/>
  <c r="AR583" i="1"/>
  <c r="BH583" i="1" s="1"/>
  <c r="AP583" i="1"/>
  <c r="AO583" i="1"/>
  <c r="AN583" i="1"/>
  <c r="BD583" i="1" s="1"/>
  <c r="AJ583" i="1"/>
  <c r="AZ583" i="1" s="1"/>
  <c r="AD583" i="1"/>
  <c r="AE583" i="1" s="1"/>
  <c r="AC583" i="1"/>
  <c r="AB583" i="1"/>
  <c r="AA583" i="1"/>
  <c r="AU583" i="1" s="1"/>
  <c r="BK583" i="1" s="1"/>
  <c r="Z583" i="1"/>
  <c r="AU582" i="1"/>
  <c r="BK582" i="1" s="1"/>
  <c r="AR582" i="1"/>
  <c r="BH582" i="1" s="1"/>
  <c r="AQ582" i="1"/>
  <c r="BG582" i="1" s="1"/>
  <c r="AJ582" i="1"/>
  <c r="AZ582" i="1" s="1"/>
  <c r="AF582" i="1"/>
  <c r="AV582" i="1" s="1"/>
  <c r="AE582" i="1"/>
  <c r="AD582" i="1"/>
  <c r="AB582" i="1"/>
  <c r="AC582" i="1" s="1"/>
  <c r="AA582" i="1"/>
  <c r="AT582" i="1" s="1"/>
  <c r="BJ582" i="1" s="1"/>
  <c r="Z582" i="1"/>
  <c r="AH582" i="1" s="1"/>
  <c r="AX582" i="1" s="1"/>
  <c r="BI581" i="1"/>
  <c r="BF581" i="1"/>
  <c r="BB581" i="1"/>
  <c r="BA581" i="1"/>
  <c r="AX581" i="1"/>
  <c r="AW581" i="1"/>
  <c r="AU581" i="1"/>
  <c r="BK581" i="1" s="1"/>
  <c r="AT581" i="1"/>
  <c r="BJ581" i="1" s="1"/>
  <c r="AS581" i="1"/>
  <c r="AR581" i="1"/>
  <c r="BH581" i="1" s="1"/>
  <c r="AP581" i="1"/>
  <c r="AO581" i="1"/>
  <c r="BE581" i="1" s="1"/>
  <c r="AN581" i="1"/>
  <c r="BD581" i="1" s="1"/>
  <c r="AL581" i="1"/>
  <c r="AK581" i="1"/>
  <c r="AH581" i="1"/>
  <c r="AG581" i="1"/>
  <c r="AD581" i="1"/>
  <c r="AE581" i="1" s="1"/>
  <c r="AC581" i="1"/>
  <c r="AB581" i="1"/>
  <c r="AA581" i="1"/>
  <c r="AQ581" i="1" s="1"/>
  <c r="BG581" i="1" s="1"/>
  <c r="Z581" i="1"/>
  <c r="AF581" i="1" s="1"/>
  <c r="AV581" i="1" s="1"/>
  <c r="AL580" i="1"/>
  <c r="BB580" i="1" s="1"/>
  <c r="AJ580" i="1"/>
  <c r="AZ580" i="1" s="1"/>
  <c r="AD580" i="1"/>
  <c r="AE580" i="1" s="1"/>
  <c r="AB580" i="1"/>
  <c r="AC580" i="1" s="1"/>
  <c r="AA580" i="1"/>
  <c r="Z580" i="1"/>
  <c r="BE579" i="1"/>
  <c r="AT579" i="1"/>
  <c r="BJ579" i="1" s="1"/>
  <c r="AS579" i="1"/>
  <c r="BI579" i="1" s="1"/>
  <c r="AR579" i="1"/>
  <c r="BH579" i="1" s="1"/>
  <c r="AP579" i="1"/>
  <c r="BF579" i="1" s="1"/>
  <c r="AO579" i="1"/>
  <c r="AN579" i="1"/>
  <c r="BD579" i="1" s="1"/>
  <c r="AD579" i="1"/>
  <c r="AE579" i="1" s="1"/>
  <c r="AC579" i="1"/>
  <c r="AB579" i="1"/>
  <c r="AA579" i="1"/>
  <c r="AU579" i="1" s="1"/>
  <c r="BK579" i="1" s="1"/>
  <c r="Z579" i="1"/>
  <c r="AJ579" i="1" s="1"/>
  <c r="AZ579" i="1" s="1"/>
  <c r="BH578" i="1"/>
  <c r="BB578" i="1"/>
  <c r="AX578" i="1"/>
  <c r="AR578" i="1"/>
  <c r="AQ578" i="1"/>
  <c r="BG578" i="1" s="1"/>
  <c r="AN578" i="1"/>
  <c r="BD578" i="1" s="1"/>
  <c r="AM578" i="1"/>
  <c r="BC578" i="1" s="1"/>
  <c r="AL578" i="1"/>
  <c r="AH578" i="1"/>
  <c r="AF578" i="1"/>
  <c r="AV578" i="1" s="1"/>
  <c r="AD578" i="1"/>
  <c r="AE578" i="1" s="1"/>
  <c r="AB578" i="1"/>
  <c r="AC578" i="1" s="1"/>
  <c r="AA578" i="1"/>
  <c r="AU578" i="1" s="1"/>
  <c r="BK578" i="1" s="1"/>
  <c r="Z578" i="1"/>
  <c r="AI578" i="1" s="1"/>
  <c r="AY578" i="1" s="1"/>
  <c r="BI577" i="1"/>
  <c r="BH577" i="1"/>
  <c r="BE577" i="1"/>
  <c r="AU577" i="1"/>
  <c r="BK577" i="1" s="1"/>
  <c r="AT577" i="1"/>
  <c r="BJ577" i="1" s="1"/>
  <c r="AS577" i="1"/>
  <c r="AR577" i="1"/>
  <c r="AP577" i="1"/>
  <c r="BF577" i="1" s="1"/>
  <c r="AO577" i="1"/>
  <c r="AN577" i="1"/>
  <c r="BD577" i="1" s="1"/>
  <c r="AJ577" i="1"/>
  <c r="AZ577" i="1" s="1"/>
  <c r="AD577" i="1"/>
  <c r="AE577" i="1" s="1"/>
  <c r="AC577" i="1"/>
  <c r="AB577" i="1"/>
  <c r="AA577" i="1"/>
  <c r="AQ577" i="1" s="1"/>
  <c r="BG577" i="1" s="1"/>
  <c r="Z577" i="1"/>
  <c r="AK577" i="1" s="1"/>
  <c r="BA577" i="1" s="1"/>
  <c r="AU576" i="1"/>
  <c r="BK576" i="1" s="1"/>
  <c r="AR576" i="1"/>
  <c r="BH576" i="1" s="1"/>
  <c r="AQ576" i="1"/>
  <c r="BG576" i="1" s="1"/>
  <c r="AF576" i="1"/>
  <c r="AV576" i="1" s="1"/>
  <c r="AE576" i="1"/>
  <c r="AD576" i="1"/>
  <c r="AB576" i="1"/>
  <c r="AC576" i="1" s="1"/>
  <c r="AA576" i="1"/>
  <c r="AT576" i="1" s="1"/>
  <c r="BJ576" i="1" s="1"/>
  <c r="Z576" i="1"/>
  <c r="AJ576" i="1" s="1"/>
  <c r="AZ576" i="1" s="1"/>
  <c r="BI575" i="1"/>
  <c r="BH575" i="1"/>
  <c r="BA575" i="1"/>
  <c r="AW575" i="1"/>
  <c r="AT575" i="1"/>
  <c r="BJ575" i="1" s="1"/>
  <c r="AS575" i="1"/>
  <c r="AR575" i="1"/>
  <c r="AP575" i="1"/>
  <c r="BF575" i="1" s="1"/>
  <c r="AO575" i="1"/>
  <c r="BE575" i="1" s="1"/>
  <c r="AN575" i="1"/>
  <c r="BD575" i="1" s="1"/>
  <c r="AL575" i="1"/>
  <c r="BB575" i="1" s="1"/>
  <c r="AK575" i="1"/>
  <c r="AG575" i="1"/>
  <c r="AF575" i="1"/>
  <c r="AV575" i="1" s="1"/>
  <c r="AD575" i="1"/>
  <c r="AE575" i="1" s="1"/>
  <c r="AC575" i="1"/>
  <c r="AB575" i="1"/>
  <c r="AA575" i="1"/>
  <c r="AU575" i="1" s="1"/>
  <c r="BK575" i="1" s="1"/>
  <c r="Z575" i="1"/>
  <c r="AH575" i="1" s="1"/>
  <c r="AX575" i="1" s="1"/>
  <c r="BH574" i="1"/>
  <c r="BD574" i="1"/>
  <c r="AU574" i="1"/>
  <c r="BK574" i="1" s="1"/>
  <c r="AT574" i="1"/>
  <c r="BJ574" i="1" s="1"/>
  <c r="AR574" i="1"/>
  <c r="AN574" i="1"/>
  <c r="AM574" i="1"/>
  <c r="BC574" i="1" s="1"/>
  <c r="AI574" i="1"/>
  <c r="AY574" i="1" s="1"/>
  <c r="AD574" i="1"/>
  <c r="AE574" i="1" s="1"/>
  <c r="AB574" i="1"/>
  <c r="AC574" i="1" s="1"/>
  <c r="AA574" i="1"/>
  <c r="Z574" i="1"/>
  <c r="AJ574" i="1" s="1"/>
  <c r="AZ574" i="1" s="1"/>
  <c r="BI573" i="1"/>
  <c r="BE573" i="1"/>
  <c r="BD573" i="1"/>
  <c r="AU573" i="1"/>
  <c r="BK573" i="1" s="1"/>
  <c r="AT573" i="1"/>
  <c r="BJ573" i="1" s="1"/>
  <c r="AS573" i="1"/>
  <c r="AR573" i="1"/>
  <c r="BH573" i="1" s="1"/>
  <c r="AP573" i="1"/>
  <c r="BF573" i="1" s="1"/>
  <c r="AO573" i="1"/>
  <c r="AN573" i="1"/>
  <c r="AD573" i="1"/>
  <c r="AE573" i="1" s="1"/>
  <c r="AB573" i="1"/>
  <c r="AC573" i="1" s="1"/>
  <c r="AA573" i="1"/>
  <c r="AQ573" i="1" s="1"/>
  <c r="BG573" i="1" s="1"/>
  <c r="Z573" i="1"/>
  <c r="AJ573" i="1" s="1"/>
  <c r="AZ573" i="1" s="1"/>
  <c r="BB572" i="1"/>
  <c r="AZ572" i="1"/>
  <c r="AS572" i="1"/>
  <c r="BI572" i="1" s="1"/>
  <c r="AP572" i="1"/>
  <c r="BF572" i="1" s="1"/>
  <c r="AL572" i="1"/>
  <c r="AK572" i="1"/>
  <c r="BA572" i="1" s="1"/>
  <c r="AJ572" i="1"/>
  <c r="AH572" i="1"/>
  <c r="AX572" i="1" s="1"/>
  <c r="AF572" i="1"/>
  <c r="AV572" i="1" s="1"/>
  <c r="AE572" i="1"/>
  <c r="AD572" i="1"/>
  <c r="AB572" i="1"/>
  <c r="AC572" i="1" s="1"/>
  <c r="AA572" i="1"/>
  <c r="AQ572" i="1" s="1"/>
  <c r="BG572" i="1" s="1"/>
  <c r="Z572" i="1"/>
  <c r="AG572" i="1" s="1"/>
  <c r="AW572" i="1" s="1"/>
  <c r="BI571" i="1"/>
  <c r="AT571" i="1"/>
  <c r="BJ571" i="1" s="1"/>
  <c r="AS571" i="1"/>
  <c r="AR571" i="1"/>
  <c r="AO571" i="1"/>
  <c r="AN571" i="1"/>
  <c r="AL571" i="1"/>
  <c r="BB571" i="1" s="1"/>
  <c r="AK571" i="1"/>
  <c r="BA571" i="1" s="1"/>
  <c r="AJ571" i="1"/>
  <c r="AZ571" i="1" s="1"/>
  <c r="AG571" i="1"/>
  <c r="AW571" i="1" s="1"/>
  <c r="AF571" i="1"/>
  <c r="AV571" i="1" s="1"/>
  <c r="AD571" i="1"/>
  <c r="AE571" i="1" s="1"/>
  <c r="AB571" i="1"/>
  <c r="AA571" i="1"/>
  <c r="AQ571" i="1" s="1"/>
  <c r="Z571" i="1"/>
  <c r="AI571" i="1" s="1"/>
  <c r="AY571" i="1" s="1"/>
  <c r="BJ570" i="1"/>
  <c r="BH570" i="1"/>
  <c r="AU570" i="1"/>
  <c r="BK570" i="1" s="1"/>
  <c r="AT570" i="1"/>
  <c r="AR570" i="1"/>
  <c r="AQ570" i="1"/>
  <c r="BG570" i="1" s="1"/>
  <c r="AP570" i="1"/>
  <c r="BF570" i="1" s="1"/>
  <c r="AJ570" i="1"/>
  <c r="AZ570" i="1" s="1"/>
  <c r="AI570" i="1"/>
  <c r="AY570" i="1" s="1"/>
  <c r="AD570" i="1"/>
  <c r="AE570" i="1" s="1"/>
  <c r="AB570" i="1"/>
  <c r="AC570" i="1" s="1"/>
  <c r="AA570" i="1"/>
  <c r="Z570" i="1"/>
  <c r="AH570" i="1" s="1"/>
  <c r="AX570" i="1" s="1"/>
  <c r="BI569" i="1"/>
  <c r="BH569" i="1"/>
  <c r="BD569" i="1"/>
  <c r="AS569" i="1"/>
  <c r="AR569" i="1"/>
  <c r="AP569" i="1"/>
  <c r="BF569" i="1" s="1"/>
  <c r="AO569" i="1"/>
  <c r="BE569" i="1" s="1"/>
  <c r="AN569" i="1"/>
  <c r="AH569" i="1"/>
  <c r="AX569" i="1" s="1"/>
  <c r="AD569" i="1"/>
  <c r="AE569" i="1" s="1"/>
  <c r="AC569" i="1"/>
  <c r="AB569" i="1"/>
  <c r="AA569" i="1"/>
  <c r="AU569" i="1" s="1"/>
  <c r="BK569" i="1" s="1"/>
  <c r="Z569" i="1"/>
  <c r="AG569" i="1" s="1"/>
  <c r="AW569" i="1" s="1"/>
  <c r="AT568" i="1"/>
  <c r="BJ568" i="1" s="1"/>
  <c r="AQ568" i="1"/>
  <c r="BG568" i="1" s="1"/>
  <c r="AF568" i="1"/>
  <c r="AV568" i="1" s="1"/>
  <c r="AE568" i="1"/>
  <c r="AD568" i="1"/>
  <c r="AB568" i="1"/>
  <c r="AC568" i="1" s="1"/>
  <c r="AA568" i="1"/>
  <c r="AU568" i="1" s="1"/>
  <c r="BK568" i="1" s="1"/>
  <c r="Z568" i="1"/>
  <c r="AI568" i="1" s="1"/>
  <c r="AY568" i="1" s="1"/>
  <c r="BH567" i="1"/>
  <c r="BE567" i="1"/>
  <c r="BB567" i="1"/>
  <c r="BA567" i="1"/>
  <c r="AV567" i="1"/>
  <c r="AT567" i="1"/>
  <c r="BJ567" i="1" s="1"/>
  <c r="AS567" i="1"/>
  <c r="BI567" i="1" s="1"/>
  <c r="AR567" i="1"/>
  <c r="AP567" i="1"/>
  <c r="BF567" i="1" s="1"/>
  <c r="AO567" i="1"/>
  <c r="AN567" i="1"/>
  <c r="BD567" i="1" s="1"/>
  <c r="AL567" i="1"/>
  <c r="AK567" i="1"/>
  <c r="AJ567" i="1"/>
  <c r="AZ567" i="1" s="1"/>
  <c r="AG567" i="1"/>
  <c r="AW567" i="1" s="1"/>
  <c r="AF567" i="1"/>
  <c r="AD567" i="1"/>
  <c r="AE567" i="1" s="1"/>
  <c r="AB567" i="1"/>
  <c r="AC567" i="1" s="1"/>
  <c r="AA567" i="1"/>
  <c r="AQ567" i="1" s="1"/>
  <c r="BG567" i="1" s="1"/>
  <c r="Z567" i="1"/>
  <c r="AI567" i="1" s="1"/>
  <c r="AY567" i="1" s="1"/>
  <c r="BJ566" i="1"/>
  <c r="AT566" i="1"/>
  <c r="AR566" i="1"/>
  <c r="BH566" i="1" s="1"/>
  <c r="AQ566" i="1"/>
  <c r="BG566" i="1" s="1"/>
  <c r="AJ566" i="1"/>
  <c r="AZ566" i="1" s="1"/>
  <c r="AD566" i="1"/>
  <c r="AE566" i="1" s="1"/>
  <c r="AB566" i="1"/>
  <c r="AC566" i="1" s="1"/>
  <c r="AA566" i="1"/>
  <c r="AU566" i="1" s="1"/>
  <c r="BK566" i="1" s="1"/>
  <c r="Z566" i="1"/>
  <c r="AI566" i="1" s="1"/>
  <c r="AY566" i="1" s="1"/>
  <c r="BI565" i="1"/>
  <c r="BF565" i="1"/>
  <c r="BE565" i="1"/>
  <c r="AX565" i="1"/>
  <c r="AW565" i="1"/>
  <c r="AT565" i="1"/>
  <c r="BJ565" i="1" s="1"/>
  <c r="AS565" i="1"/>
  <c r="AR565" i="1"/>
  <c r="BH565" i="1" s="1"/>
  <c r="AP565" i="1"/>
  <c r="AO565" i="1"/>
  <c r="AN565" i="1"/>
  <c r="BD565" i="1" s="1"/>
  <c r="AK565" i="1"/>
  <c r="BA565" i="1" s="1"/>
  <c r="AH565" i="1"/>
  <c r="AG565" i="1"/>
  <c r="AF565" i="1"/>
  <c r="AV565" i="1" s="1"/>
  <c r="AD565" i="1"/>
  <c r="AE565" i="1" s="1"/>
  <c r="AB565" i="1"/>
  <c r="AC565" i="1" s="1"/>
  <c r="AA565" i="1"/>
  <c r="AU565" i="1" s="1"/>
  <c r="BK565" i="1" s="1"/>
  <c r="Z565" i="1"/>
  <c r="BJ564" i="1"/>
  <c r="BG564" i="1"/>
  <c r="AU564" i="1"/>
  <c r="BK564" i="1" s="1"/>
  <c r="AT564" i="1"/>
  <c r="AQ564" i="1"/>
  <c r="AP564" i="1"/>
  <c r="BF564" i="1" s="1"/>
  <c r="AN564" i="1"/>
  <c r="BD564" i="1" s="1"/>
  <c r="AI564" i="1"/>
  <c r="AY564" i="1" s="1"/>
  <c r="AH564" i="1"/>
  <c r="AX564" i="1" s="1"/>
  <c r="AD564" i="1"/>
  <c r="AE564" i="1" s="1"/>
  <c r="AB564" i="1"/>
  <c r="AC564" i="1" s="1"/>
  <c r="AA564" i="1"/>
  <c r="Z564" i="1"/>
  <c r="AF564" i="1" s="1"/>
  <c r="AV564" i="1" s="1"/>
  <c r="BJ563" i="1"/>
  <c r="BI563" i="1"/>
  <c r="BE563" i="1"/>
  <c r="BD563" i="1"/>
  <c r="BB563" i="1"/>
  <c r="AZ563" i="1"/>
  <c r="AW563" i="1"/>
  <c r="AT563" i="1"/>
  <c r="AS563" i="1"/>
  <c r="AR563" i="1"/>
  <c r="BH563" i="1" s="1"/>
  <c r="AP563" i="1"/>
  <c r="BF563" i="1" s="1"/>
  <c r="AO563" i="1"/>
  <c r="AN563" i="1"/>
  <c r="AL563" i="1"/>
  <c r="AK563" i="1"/>
  <c r="BA563" i="1" s="1"/>
  <c r="AJ563" i="1"/>
  <c r="AG563" i="1"/>
  <c r="AF563" i="1"/>
  <c r="AV563" i="1" s="1"/>
  <c r="AD563" i="1"/>
  <c r="AE563" i="1" s="1"/>
  <c r="AB563" i="1"/>
  <c r="AC563" i="1" s="1"/>
  <c r="AA563" i="1"/>
  <c r="AQ563" i="1" s="1"/>
  <c r="BG563" i="1" s="1"/>
  <c r="Z563" i="1"/>
  <c r="AI563" i="1" s="1"/>
  <c r="AY563" i="1" s="1"/>
  <c r="AZ562" i="1"/>
  <c r="AU562" i="1"/>
  <c r="BK562" i="1" s="1"/>
  <c r="AT562" i="1"/>
  <c r="BJ562" i="1" s="1"/>
  <c r="AM562" i="1"/>
  <c r="BC562" i="1" s="1"/>
  <c r="AJ562" i="1"/>
  <c r="AI562" i="1"/>
  <c r="AY562" i="1" s="1"/>
  <c r="AH562" i="1"/>
  <c r="AX562" i="1" s="1"/>
  <c r="AD562" i="1"/>
  <c r="AE562" i="1" s="1"/>
  <c r="AB562" i="1"/>
  <c r="AC562" i="1" s="1"/>
  <c r="AA562" i="1"/>
  <c r="AR562" i="1" s="1"/>
  <c r="BH562" i="1" s="1"/>
  <c r="Z562" i="1"/>
  <c r="BI561" i="1"/>
  <c r="BH561" i="1"/>
  <c r="BF561" i="1"/>
  <c r="BD561" i="1"/>
  <c r="AT561" i="1"/>
  <c r="BJ561" i="1" s="1"/>
  <c r="AS561" i="1"/>
  <c r="AR561" i="1"/>
  <c r="AP561" i="1"/>
  <c r="AO561" i="1"/>
  <c r="BE561" i="1" s="1"/>
  <c r="AN561" i="1"/>
  <c r="AH561" i="1"/>
  <c r="AX561" i="1" s="1"/>
  <c r="AD561" i="1"/>
  <c r="AE561" i="1" s="1"/>
  <c r="AC561" i="1"/>
  <c r="AB561" i="1"/>
  <c r="AA561" i="1"/>
  <c r="AU561" i="1" s="1"/>
  <c r="BK561" i="1" s="1"/>
  <c r="Z561" i="1"/>
  <c r="AG561" i="1" s="1"/>
  <c r="AW561" i="1" s="1"/>
  <c r="AE560" i="1"/>
  <c r="AD560" i="1"/>
  <c r="AB560" i="1"/>
  <c r="AC560" i="1" s="1"/>
  <c r="AA560" i="1"/>
  <c r="Z560" i="1"/>
  <c r="BH559" i="1"/>
  <c r="BB559" i="1"/>
  <c r="BA559" i="1"/>
  <c r="AZ559" i="1"/>
  <c r="AV559" i="1"/>
  <c r="AT559" i="1"/>
  <c r="BJ559" i="1" s="1"/>
  <c r="AS559" i="1"/>
  <c r="BI559" i="1" s="1"/>
  <c r="AR559" i="1"/>
  <c r="AP559" i="1"/>
  <c r="BF559" i="1" s="1"/>
  <c r="AO559" i="1"/>
  <c r="BE559" i="1" s="1"/>
  <c r="AN559" i="1"/>
  <c r="BD559" i="1" s="1"/>
  <c r="AL559" i="1"/>
  <c r="AK559" i="1"/>
  <c r="AJ559" i="1"/>
  <c r="AG559" i="1"/>
  <c r="AW559" i="1" s="1"/>
  <c r="AF559" i="1"/>
  <c r="AD559" i="1"/>
  <c r="AE559" i="1" s="1"/>
  <c r="AB559" i="1"/>
  <c r="AC559" i="1" s="1"/>
  <c r="AA559" i="1"/>
  <c r="AQ559" i="1" s="1"/>
  <c r="BG559" i="1" s="1"/>
  <c r="Z559" i="1"/>
  <c r="AI559" i="1" s="1"/>
  <c r="AY559" i="1" s="1"/>
  <c r="AR558" i="1"/>
  <c r="BH558" i="1" s="1"/>
  <c r="AQ558" i="1"/>
  <c r="BG558" i="1" s="1"/>
  <c r="AJ558" i="1"/>
  <c r="AZ558" i="1" s="1"/>
  <c r="AD558" i="1"/>
  <c r="AE558" i="1" s="1"/>
  <c r="AB558" i="1"/>
  <c r="AC558" i="1" s="1"/>
  <c r="AA558" i="1"/>
  <c r="AU558" i="1" s="1"/>
  <c r="BK558" i="1" s="1"/>
  <c r="Z558" i="1"/>
  <c r="AI558" i="1" s="1"/>
  <c r="AY558" i="1" s="1"/>
  <c r="BF557" i="1"/>
  <c r="BE557" i="1"/>
  <c r="BD557" i="1"/>
  <c r="AX557" i="1"/>
  <c r="AT557" i="1"/>
  <c r="BJ557" i="1" s="1"/>
  <c r="AS557" i="1"/>
  <c r="BI557" i="1" s="1"/>
  <c r="AR557" i="1"/>
  <c r="BH557" i="1" s="1"/>
  <c r="AP557" i="1"/>
  <c r="AO557" i="1"/>
  <c r="AN557" i="1"/>
  <c r="AK557" i="1"/>
  <c r="BA557" i="1" s="1"/>
  <c r="AH557" i="1"/>
  <c r="AG557" i="1"/>
  <c r="AW557" i="1" s="1"/>
  <c r="AF557" i="1"/>
  <c r="AV557" i="1" s="1"/>
  <c r="AD557" i="1"/>
  <c r="AE557" i="1" s="1"/>
  <c r="AB557" i="1"/>
  <c r="AC557" i="1" s="1"/>
  <c r="AA557" i="1"/>
  <c r="AU557" i="1" s="1"/>
  <c r="BK557" i="1" s="1"/>
  <c r="Z557" i="1"/>
  <c r="BG556" i="1"/>
  <c r="AU556" i="1"/>
  <c r="BK556" i="1" s="1"/>
  <c r="AQ556" i="1"/>
  <c r="AP556" i="1"/>
  <c r="BF556" i="1" s="1"/>
  <c r="AN556" i="1"/>
  <c r="BD556" i="1" s="1"/>
  <c r="AI556" i="1"/>
  <c r="AY556" i="1" s="1"/>
  <c r="AH556" i="1"/>
  <c r="AX556" i="1" s="1"/>
  <c r="AD556" i="1"/>
  <c r="AE556" i="1" s="1"/>
  <c r="AB556" i="1"/>
  <c r="AC556" i="1" s="1"/>
  <c r="AA556" i="1"/>
  <c r="AT556" i="1" s="1"/>
  <c r="BJ556" i="1" s="1"/>
  <c r="Z556" i="1"/>
  <c r="AF556" i="1" s="1"/>
  <c r="AV556" i="1" s="1"/>
  <c r="BJ555" i="1"/>
  <c r="BI555" i="1"/>
  <c r="BE555" i="1"/>
  <c r="BD555" i="1"/>
  <c r="AZ555" i="1"/>
  <c r="AW555" i="1"/>
  <c r="AV555" i="1"/>
  <c r="AT555" i="1"/>
  <c r="AS555" i="1"/>
  <c r="AR555" i="1"/>
  <c r="BH555" i="1" s="1"/>
  <c r="AP555" i="1"/>
  <c r="BF555" i="1" s="1"/>
  <c r="AO555" i="1"/>
  <c r="AN555" i="1"/>
  <c r="AL555" i="1"/>
  <c r="BB555" i="1" s="1"/>
  <c r="AK555" i="1"/>
  <c r="BA555" i="1" s="1"/>
  <c r="AJ555" i="1"/>
  <c r="AG555" i="1"/>
  <c r="AF555" i="1"/>
  <c r="AD555" i="1"/>
  <c r="AE555" i="1" s="1"/>
  <c r="AB555" i="1"/>
  <c r="AC555" i="1" s="1"/>
  <c r="AA555" i="1"/>
  <c r="AQ555" i="1" s="1"/>
  <c r="BG555" i="1" s="1"/>
  <c r="Z555" i="1"/>
  <c r="AI555" i="1" s="1"/>
  <c r="AY555" i="1" s="1"/>
  <c r="AZ554" i="1"/>
  <c r="AM554" i="1"/>
  <c r="BC554" i="1" s="1"/>
  <c r="AJ554" i="1"/>
  <c r="AI554" i="1"/>
  <c r="AY554" i="1" s="1"/>
  <c r="AH554" i="1"/>
  <c r="AX554" i="1" s="1"/>
  <c r="AD554" i="1"/>
  <c r="AE554" i="1" s="1"/>
  <c r="AB554" i="1"/>
  <c r="AC554" i="1" s="1"/>
  <c r="AA554" i="1"/>
  <c r="Z554" i="1"/>
  <c r="BI553" i="1"/>
  <c r="BH553" i="1"/>
  <c r="BD553" i="1"/>
  <c r="AT553" i="1"/>
  <c r="BJ553" i="1" s="1"/>
  <c r="AS553" i="1"/>
  <c r="AR553" i="1"/>
  <c r="AP553" i="1"/>
  <c r="BF553" i="1" s="1"/>
  <c r="AO553" i="1"/>
  <c r="BE553" i="1" s="1"/>
  <c r="AN553" i="1"/>
  <c r="AH553" i="1"/>
  <c r="AX553" i="1" s="1"/>
  <c r="AD553" i="1"/>
  <c r="AE553" i="1" s="1"/>
  <c r="AC553" i="1"/>
  <c r="AB553" i="1"/>
  <c r="AA553" i="1"/>
  <c r="AU553" i="1" s="1"/>
  <c r="BK553" i="1" s="1"/>
  <c r="Z553" i="1"/>
  <c r="AG553" i="1" s="1"/>
  <c r="AW553" i="1" s="1"/>
  <c r="AT552" i="1"/>
  <c r="BJ552" i="1" s="1"/>
  <c r="AQ552" i="1"/>
  <c r="BG552" i="1" s="1"/>
  <c r="AF552" i="1"/>
  <c r="AV552" i="1" s="1"/>
  <c r="AE552" i="1"/>
  <c r="AD552" i="1"/>
  <c r="AB552" i="1"/>
  <c r="AC552" i="1" s="1"/>
  <c r="AA552" i="1"/>
  <c r="AU552" i="1" s="1"/>
  <c r="BK552" i="1" s="1"/>
  <c r="Z552" i="1"/>
  <c r="AI552" i="1" s="1"/>
  <c r="AY552" i="1" s="1"/>
  <c r="BH551" i="1"/>
  <c r="BE551" i="1"/>
  <c r="BB551" i="1"/>
  <c r="BA551" i="1"/>
  <c r="AV551" i="1"/>
  <c r="AT551" i="1"/>
  <c r="BJ551" i="1" s="1"/>
  <c r="AS551" i="1"/>
  <c r="BI551" i="1" s="1"/>
  <c r="AR551" i="1"/>
  <c r="AP551" i="1"/>
  <c r="BF551" i="1" s="1"/>
  <c r="AO551" i="1"/>
  <c r="AN551" i="1"/>
  <c r="BD551" i="1" s="1"/>
  <c r="AL551" i="1"/>
  <c r="AK551" i="1"/>
  <c r="AJ551" i="1"/>
  <c r="AZ551" i="1" s="1"/>
  <c r="AG551" i="1"/>
  <c r="AW551" i="1" s="1"/>
  <c r="AF551" i="1"/>
  <c r="AD551" i="1"/>
  <c r="AE551" i="1" s="1"/>
  <c r="AB551" i="1"/>
  <c r="AC551" i="1" s="1"/>
  <c r="AA551" i="1"/>
  <c r="AQ551" i="1" s="1"/>
  <c r="BG551" i="1" s="1"/>
  <c r="Z551" i="1"/>
  <c r="AI551" i="1" s="1"/>
  <c r="AY551" i="1" s="1"/>
  <c r="BJ550" i="1"/>
  <c r="AT550" i="1"/>
  <c r="AR550" i="1"/>
  <c r="BH550" i="1" s="1"/>
  <c r="AQ550" i="1"/>
  <c r="AJ550" i="1"/>
  <c r="AZ550" i="1" s="1"/>
  <c r="AD550" i="1"/>
  <c r="AE550" i="1" s="1"/>
  <c r="AB550" i="1"/>
  <c r="AA550" i="1"/>
  <c r="AU550" i="1" s="1"/>
  <c r="BK550" i="1" s="1"/>
  <c r="Z550" i="1"/>
  <c r="AI550" i="1" s="1"/>
  <c r="AY550" i="1" s="1"/>
  <c r="BI549" i="1"/>
  <c r="BF549" i="1"/>
  <c r="BE549" i="1"/>
  <c r="AX549" i="1"/>
  <c r="AW549" i="1"/>
  <c r="AT549" i="1"/>
  <c r="BJ549" i="1" s="1"/>
  <c r="AS549" i="1"/>
  <c r="AR549" i="1"/>
  <c r="BH549" i="1" s="1"/>
  <c r="AP549" i="1"/>
  <c r="AO549" i="1"/>
  <c r="AN549" i="1"/>
  <c r="BD549" i="1" s="1"/>
  <c r="AK549" i="1"/>
  <c r="BA549" i="1" s="1"/>
  <c r="AH549" i="1"/>
  <c r="AG549" i="1"/>
  <c r="AF549" i="1"/>
  <c r="AV549" i="1" s="1"/>
  <c r="AD549" i="1"/>
  <c r="AE549" i="1" s="1"/>
  <c r="AB549" i="1"/>
  <c r="AC549" i="1" s="1"/>
  <c r="AA549" i="1"/>
  <c r="AU549" i="1" s="1"/>
  <c r="BK549" i="1" s="1"/>
  <c r="Z549" i="1"/>
  <c r="BJ548" i="1"/>
  <c r="BG548" i="1"/>
  <c r="AU548" i="1"/>
  <c r="BK548" i="1" s="1"/>
  <c r="AT548" i="1"/>
  <c r="AQ548" i="1"/>
  <c r="AP548" i="1"/>
  <c r="BF548" i="1" s="1"/>
  <c r="AN548" i="1"/>
  <c r="BD548" i="1" s="1"/>
  <c r="AI548" i="1"/>
  <c r="AY548" i="1" s="1"/>
  <c r="AH548" i="1"/>
  <c r="AX548" i="1" s="1"/>
  <c r="AD548" i="1"/>
  <c r="AE548" i="1" s="1"/>
  <c r="AB548" i="1"/>
  <c r="AC548" i="1" s="1"/>
  <c r="AA548" i="1"/>
  <c r="Z548" i="1"/>
  <c r="AF548" i="1" s="1"/>
  <c r="AV548" i="1" s="1"/>
  <c r="BJ547" i="1"/>
  <c r="BI547" i="1"/>
  <c r="BE547" i="1"/>
  <c r="BD547" i="1"/>
  <c r="BB547" i="1"/>
  <c r="AZ547" i="1"/>
  <c r="AW547" i="1"/>
  <c r="AT547" i="1"/>
  <c r="AS547" i="1"/>
  <c r="AR547" i="1"/>
  <c r="BH547" i="1" s="1"/>
  <c r="AP547" i="1"/>
  <c r="BF547" i="1" s="1"/>
  <c r="AO547" i="1"/>
  <c r="AN547" i="1"/>
  <c r="AL547" i="1"/>
  <c r="AK547" i="1"/>
  <c r="BA547" i="1" s="1"/>
  <c r="AJ547" i="1"/>
  <c r="AG547" i="1"/>
  <c r="AF547" i="1"/>
  <c r="AV547" i="1" s="1"/>
  <c r="AD547" i="1"/>
  <c r="AE547" i="1" s="1"/>
  <c r="AB547" i="1"/>
  <c r="AC547" i="1" s="1"/>
  <c r="AA547" i="1"/>
  <c r="AQ547" i="1" s="1"/>
  <c r="BG547" i="1" s="1"/>
  <c r="Z547" i="1"/>
  <c r="AI547" i="1" s="1"/>
  <c r="AY547" i="1" s="1"/>
  <c r="BH546" i="1"/>
  <c r="AZ546" i="1"/>
  <c r="AU546" i="1"/>
  <c r="BK546" i="1" s="1"/>
  <c r="AT546" i="1"/>
  <c r="BJ546" i="1" s="1"/>
  <c r="AM546" i="1"/>
  <c r="BC546" i="1" s="1"/>
  <c r="AJ546" i="1"/>
  <c r="AI546" i="1"/>
  <c r="AY546" i="1" s="1"/>
  <c r="AH546" i="1"/>
  <c r="AX546" i="1" s="1"/>
  <c r="AD546" i="1"/>
  <c r="AE546" i="1" s="1"/>
  <c r="AB546" i="1"/>
  <c r="AC546" i="1" s="1"/>
  <c r="AA546" i="1"/>
  <c r="AR546" i="1" s="1"/>
  <c r="Z546" i="1"/>
  <c r="BI545" i="1"/>
  <c r="BH545" i="1"/>
  <c r="BF545" i="1"/>
  <c r="BD545" i="1"/>
  <c r="AT545" i="1"/>
  <c r="BJ545" i="1" s="1"/>
  <c r="AS545" i="1"/>
  <c r="AR545" i="1"/>
  <c r="AP545" i="1"/>
  <c r="AO545" i="1"/>
  <c r="BE545" i="1" s="1"/>
  <c r="AN545" i="1"/>
  <c r="AJ545" i="1"/>
  <c r="AZ545" i="1" s="1"/>
  <c r="AH545" i="1"/>
  <c r="AX545" i="1" s="1"/>
  <c r="AD545" i="1"/>
  <c r="AE545" i="1" s="1"/>
  <c r="AC545" i="1"/>
  <c r="AB545" i="1"/>
  <c r="AA545" i="1"/>
  <c r="AU545" i="1" s="1"/>
  <c r="BK545" i="1" s="1"/>
  <c r="Z545" i="1"/>
  <c r="AE544" i="1"/>
  <c r="AD544" i="1"/>
  <c r="AB544" i="1"/>
  <c r="AC544" i="1" s="1"/>
  <c r="AA544" i="1"/>
  <c r="Z544" i="1"/>
  <c r="BH543" i="1"/>
  <c r="BB543" i="1"/>
  <c r="BA543" i="1"/>
  <c r="AZ543" i="1"/>
  <c r="AV543" i="1"/>
  <c r="AT543" i="1"/>
  <c r="BJ543" i="1" s="1"/>
  <c r="AS543" i="1"/>
  <c r="BI543" i="1" s="1"/>
  <c r="AR543" i="1"/>
  <c r="AP543" i="1"/>
  <c r="BF543" i="1" s="1"/>
  <c r="AO543" i="1"/>
  <c r="BE543" i="1" s="1"/>
  <c r="AN543" i="1"/>
  <c r="BD543" i="1" s="1"/>
  <c r="AL543" i="1"/>
  <c r="AK543" i="1"/>
  <c r="AJ543" i="1"/>
  <c r="AG543" i="1"/>
  <c r="AW543" i="1" s="1"/>
  <c r="AF543" i="1"/>
  <c r="AD543" i="1"/>
  <c r="AE543" i="1" s="1"/>
  <c r="AB543" i="1"/>
  <c r="AC543" i="1" s="1"/>
  <c r="AA543" i="1"/>
  <c r="AQ543" i="1" s="1"/>
  <c r="BG543" i="1" s="1"/>
  <c r="Z543" i="1"/>
  <c r="AI543" i="1" s="1"/>
  <c r="AY543" i="1" s="1"/>
  <c r="AR542" i="1"/>
  <c r="BH542" i="1" s="1"/>
  <c r="AQ542" i="1"/>
  <c r="BG542" i="1" s="1"/>
  <c r="AJ542" i="1"/>
  <c r="AZ542" i="1" s="1"/>
  <c r="AE542" i="1"/>
  <c r="AD542" i="1"/>
  <c r="AB542" i="1"/>
  <c r="AC542" i="1" s="1"/>
  <c r="AA542" i="1"/>
  <c r="AU542" i="1" s="1"/>
  <c r="BK542" i="1" s="1"/>
  <c r="Z542" i="1"/>
  <c r="AI542" i="1" s="1"/>
  <c r="AY542" i="1" s="1"/>
  <c r="BF541" i="1"/>
  <c r="BE541" i="1"/>
  <c r="BD541" i="1"/>
  <c r="AX541" i="1"/>
  <c r="AT541" i="1"/>
  <c r="BJ541" i="1" s="1"/>
  <c r="AS541" i="1"/>
  <c r="BI541" i="1" s="1"/>
  <c r="AR541" i="1"/>
  <c r="BH541" i="1" s="1"/>
  <c r="AP541" i="1"/>
  <c r="AO541" i="1"/>
  <c r="AN541" i="1"/>
  <c r="AK541" i="1"/>
  <c r="BA541" i="1" s="1"/>
  <c r="AH541" i="1"/>
  <c r="AG541" i="1"/>
  <c r="AW541" i="1" s="1"/>
  <c r="AF541" i="1"/>
  <c r="AV541" i="1" s="1"/>
  <c r="AD541" i="1"/>
  <c r="AE541" i="1" s="1"/>
  <c r="AB541" i="1"/>
  <c r="AC541" i="1" s="1"/>
  <c r="AA541" i="1"/>
  <c r="AU541" i="1" s="1"/>
  <c r="BK541" i="1" s="1"/>
  <c r="Z541" i="1"/>
  <c r="BJ540" i="1"/>
  <c r="BG540" i="1"/>
  <c r="AV540" i="1"/>
  <c r="AU540" i="1"/>
  <c r="BK540" i="1" s="1"/>
  <c r="AQ540" i="1"/>
  <c r="AP540" i="1"/>
  <c r="BF540" i="1" s="1"/>
  <c r="AN540" i="1"/>
  <c r="BD540" i="1" s="1"/>
  <c r="AI540" i="1"/>
  <c r="AY540" i="1" s="1"/>
  <c r="AH540" i="1"/>
  <c r="AX540" i="1" s="1"/>
  <c r="AD540" i="1"/>
  <c r="AE540" i="1" s="1"/>
  <c r="AB540" i="1"/>
  <c r="AC540" i="1" s="1"/>
  <c r="AA540" i="1"/>
  <c r="AT540" i="1" s="1"/>
  <c r="Z540" i="1"/>
  <c r="AF540" i="1" s="1"/>
  <c r="BJ539" i="1"/>
  <c r="BI539" i="1"/>
  <c r="BE539" i="1"/>
  <c r="BD539" i="1"/>
  <c r="AZ539" i="1"/>
  <c r="AW539" i="1"/>
  <c r="AV539" i="1"/>
  <c r="AT539" i="1"/>
  <c r="AS539" i="1"/>
  <c r="AR539" i="1"/>
  <c r="BH539" i="1" s="1"/>
  <c r="AP539" i="1"/>
  <c r="BF539" i="1" s="1"/>
  <c r="AO539" i="1"/>
  <c r="AN539" i="1"/>
  <c r="AL539" i="1"/>
  <c r="BB539" i="1" s="1"/>
  <c r="AK539" i="1"/>
  <c r="BA539" i="1" s="1"/>
  <c r="AJ539" i="1"/>
  <c r="AG539" i="1"/>
  <c r="AF539" i="1"/>
  <c r="AD539" i="1"/>
  <c r="AE539" i="1" s="1"/>
  <c r="AB539" i="1"/>
  <c r="AC539" i="1" s="1"/>
  <c r="AA539" i="1"/>
  <c r="AQ539" i="1" s="1"/>
  <c r="BG539" i="1" s="1"/>
  <c r="Z539" i="1"/>
  <c r="AI539" i="1" s="1"/>
  <c r="AY539" i="1" s="1"/>
  <c r="AZ538" i="1"/>
  <c r="AP538" i="1"/>
  <c r="BF538" i="1" s="1"/>
  <c r="AM538" i="1"/>
  <c r="BC538" i="1" s="1"/>
  <c r="AJ538" i="1"/>
  <c r="AI538" i="1"/>
  <c r="AY538" i="1" s="1"/>
  <c r="AH538" i="1"/>
  <c r="AX538" i="1" s="1"/>
  <c r="AD538" i="1"/>
  <c r="AE538" i="1" s="1"/>
  <c r="AB538" i="1"/>
  <c r="AC538" i="1" s="1"/>
  <c r="AA538" i="1"/>
  <c r="Z538" i="1"/>
  <c r="BI537" i="1"/>
  <c r="BH537" i="1"/>
  <c r="BD537" i="1"/>
  <c r="AT537" i="1"/>
  <c r="BJ537" i="1" s="1"/>
  <c r="AS537" i="1"/>
  <c r="AR537" i="1"/>
  <c r="AP537" i="1"/>
  <c r="BF537" i="1" s="1"/>
  <c r="AO537" i="1"/>
  <c r="BE537" i="1" s="1"/>
  <c r="AN537" i="1"/>
  <c r="AD537" i="1"/>
  <c r="AE537" i="1" s="1"/>
  <c r="AC537" i="1"/>
  <c r="AB537" i="1"/>
  <c r="AA537" i="1"/>
  <c r="AU537" i="1" s="1"/>
  <c r="BK537" i="1" s="1"/>
  <c r="Z537" i="1"/>
  <c r="AH537" i="1" s="1"/>
  <c r="AX537" i="1" s="1"/>
  <c r="AT536" i="1"/>
  <c r="BJ536" i="1" s="1"/>
  <c r="AQ536" i="1"/>
  <c r="BG536" i="1" s="1"/>
  <c r="AM536" i="1"/>
  <c r="BC536" i="1" s="1"/>
  <c r="AF536" i="1"/>
  <c r="AV536" i="1" s="1"/>
  <c r="AE536" i="1"/>
  <c r="AD536" i="1"/>
  <c r="AB536" i="1"/>
  <c r="AC536" i="1" s="1"/>
  <c r="AA536" i="1"/>
  <c r="AU536" i="1" s="1"/>
  <c r="BK536" i="1" s="1"/>
  <c r="Z536" i="1"/>
  <c r="AI536" i="1" s="1"/>
  <c r="AY536" i="1" s="1"/>
  <c r="BH535" i="1"/>
  <c r="BE535" i="1"/>
  <c r="BB535" i="1"/>
  <c r="BA535" i="1"/>
  <c r="AV535" i="1"/>
  <c r="AT535" i="1"/>
  <c r="BJ535" i="1" s="1"/>
  <c r="AS535" i="1"/>
  <c r="BI535" i="1" s="1"/>
  <c r="AR535" i="1"/>
  <c r="AP535" i="1"/>
  <c r="BF535" i="1" s="1"/>
  <c r="AO535" i="1"/>
  <c r="AN535" i="1"/>
  <c r="BD535" i="1" s="1"/>
  <c r="AL535" i="1"/>
  <c r="AK535" i="1"/>
  <c r="AJ535" i="1"/>
  <c r="AZ535" i="1" s="1"/>
  <c r="AG535" i="1"/>
  <c r="AW535" i="1" s="1"/>
  <c r="AF535" i="1"/>
  <c r="AD535" i="1"/>
  <c r="AE535" i="1" s="1"/>
  <c r="AC535" i="1"/>
  <c r="AB535" i="1"/>
  <c r="AA535" i="1"/>
  <c r="AQ535" i="1" s="1"/>
  <c r="BG535" i="1" s="1"/>
  <c r="Z535" i="1"/>
  <c r="AI535" i="1" s="1"/>
  <c r="AY535" i="1" s="1"/>
  <c r="BK534" i="1"/>
  <c r="BJ534" i="1"/>
  <c r="AT534" i="1"/>
  <c r="AR534" i="1"/>
  <c r="BH534" i="1" s="1"/>
  <c r="AQ534" i="1"/>
  <c r="BG534" i="1" s="1"/>
  <c r="AL534" i="1"/>
  <c r="BB534" i="1" s="1"/>
  <c r="AJ534" i="1"/>
  <c r="AZ534" i="1" s="1"/>
  <c r="AE534" i="1"/>
  <c r="AD534" i="1"/>
  <c r="AB534" i="1"/>
  <c r="AC534" i="1" s="1"/>
  <c r="AA534" i="1"/>
  <c r="AU534" i="1" s="1"/>
  <c r="Z534" i="1"/>
  <c r="BI533" i="1"/>
  <c r="BF533" i="1"/>
  <c r="BE533" i="1"/>
  <c r="AX533" i="1"/>
  <c r="AW533" i="1"/>
  <c r="AT533" i="1"/>
  <c r="BJ533" i="1" s="1"/>
  <c r="AS533" i="1"/>
  <c r="AR533" i="1"/>
  <c r="BH533" i="1" s="1"/>
  <c r="AP533" i="1"/>
  <c r="AO533" i="1"/>
  <c r="AN533" i="1"/>
  <c r="BD533" i="1" s="1"/>
  <c r="AK533" i="1"/>
  <c r="BA533" i="1" s="1"/>
  <c r="AH533" i="1"/>
  <c r="AG533" i="1"/>
  <c r="AF533" i="1"/>
  <c r="AV533" i="1" s="1"/>
  <c r="AD533" i="1"/>
  <c r="AE533" i="1" s="1"/>
  <c r="AB533" i="1"/>
  <c r="AC533" i="1" s="1"/>
  <c r="AA533" i="1"/>
  <c r="AU533" i="1" s="1"/>
  <c r="BK533" i="1" s="1"/>
  <c r="Z533" i="1"/>
  <c r="BJ532" i="1"/>
  <c r="BG532" i="1"/>
  <c r="AU532" i="1"/>
  <c r="BK532" i="1" s="1"/>
  <c r="AT532" i="1"/>
  <c r="AQ532" i="1"/>
  <c r="AP532" i="1"/>
  <c r="BF532" i="1" s="1"/>
  <c r="AN532" i="1"/>
  <c r="BD532" i="1" s="1"/>
  <c r="AI532" i="1"/>
  <c r="AY532" i="1" s="1"/>
  <c r="AH532" i="1"/>
  <c r="AX532" i="1" s="1"/>
  <c r="AD532" i="1"/>
  <c r="AE532" i="1" s="1"/>
  <c r="AB532" i="1"/>
  <c r="AC532" i="1" s="1"/>
  <c r="AA532" i="1"/>
  <c r="Z532" i="1"/>
  <c r="AF532" i="1" s="1"/>
  <c r="AV532" i="1" s="1"/>
  <c r="BJ531" i="1"/>
  <c r="BI531" i="1"/>
  <c r="BE531" i="1"/>
  <c r="BD531" i="1"/>
  <c r="BB531" i="1"/>
  <c r="AT531" i="1"/>
  <c r="AS531" i="1"/>
  <c r="AR531" i="1"/>
  <c r="BH531" i="1" s="1"/>
  <c r="AP531" i="1"/>
  <c r="BF531" i="1" s="1"/>
  <c r="AO531" i="1"/>
  <c r="AN531" i="1"/>
  <c r="AL531" i="1"/>
  <c r="AF531" i="1"/>
  <c r="AV531" i="1" s="1"/>
  <c r="AD531" i="1"/>
  <c r="AE531" i="1" s="1"/>
  <c r="AB531" i="1"/>
  <c r="AC531" i="1" s="1"/>
  <c r="AA531" i="1"/>
  <c r="AQ531" i="1" s="1"/>
  <c r="BG531" i="1" s="1"/>
  <c r="Z531" i="1"/>
  <c r="AJ531" i="1" s="1"/>
  <c r="AZ531" i="1" s="1"/>
  <c r="AX530" i="1"/>
  <c r="AV530" i="1"/>
  <c r="AM530" i="1"/>
  <c r="BC530" i="1" s="1"/>
  <c r="AL530" i="1"/>
  <c r="BB530" i="1" s="1"/>
  <c r="AI530" i="1"/>
  <c r="AY530" i="1" s="1"/>
  <c r="AH530" i="1"/>
  <c r="AF530" i="1"/>
  <c r="AD530" i="1"/>
  <c r="AE530" i="1" s="1"/>
  <c r="AB530" i="1"/>
  <c r="AC530" i="1" s="1"/>
  <c r="AA530" i="1"/>
  <c r="Z530" i="1"/>
  <c r="BJ529" i="1"/>
  <c r="BF529" i="1"/>
  <c r="BD529" i="1"/>
  <c r="BB529" i="1"/>
  <c r="AT529" i="1"/>
  <c r="AS529" i="1"/>
  <c r="AR529" i="1"/>
  <c r="AP529" i="1"/>
  <c r="AO529" i="1"/>
  <c r="BE529" i="1" s="1"/>
  <c r="AN529" i="1"/>
  <c r="AL529" i="1"/>
  <c r="AH529" i="1"/>
  <c r="AG529" i="1"/>
  <c r="AD529" i="1"/>
  <c r="AE529" i="1" s="1"/>
  <c r="AC529" i="1"/>
  <c r="AB529" i="1"/>
  <c r="AA529" i="1"/>
  <c r="AU529" i="1" s="1"/>
  <c r="Z529" i="1"/>
  <c r="AF529" i="1" s="1"/>
  <c r="BK528" i="1"/>
  <c r="BJ528" i="1"/>
  <c r="AU528" i="1"/>
  <c r="AT528" i="1"/>
  <c r="AP528" i="1"/>
  <c r="BF528" i="1" s="1"/>
  <c r="AN528" i="1"/>
  <c r="BD528" i="1" s="1"/>
  <c r="AJ528" i="1"/>
  <c r="AZ528" i="1" s="1"/>
  <c r="AD528" i="1"/>
  <c r="AE528" i="1" s="1"/>
  <c r="AB528" i="1"/>
  <c r="AC528" i="1" s="1"/>
  <c r="AA528" i="1"/>
  <c r="AR528" i="1" s="1"/>
  <c r="BH528" i="1" s="1"/>
  <c r="Z528" i="1"/>
  <c r="BI527" i="1"/>
  <c r="BE527" i="1"/>
  <c r="AT527" i="1"/>
  <c r="BJ527" i="1" s="1"/>
  <c r="AS527" i="1"/>
  <c r="AR527" i="1"/>
  <c r="BH527" i="1" s="1"/>
  <c r="AP527" i="1"/>
  <c r="BF527" i="1" s="1"/>
  <c r="AO527" i="1"/>
  <c r="AN527" i="1"/>
  <c r="BD527" i="1" s="1"/>
  <c r="AD527" i="1"/>
  <c r="AE527" i="1" s="1"/>
  <c r="AB527" i="1"/>
  <c r="AC527" i="1" s="1"/>
  <c r="AA527" i="1"/>
  <c r="AQ527" i="1" s="1"/>
  <c r="BG527" i="1" s="1"/>
  <c r="Z527" i="1"/>
  <c r="BC526" i="1"/>
  <c r="BB526" i="1"/>
  <c r="AY526" i="1"/>
  <c r="AV526" i="1"/>
  <c r="AR526" i="1"/>
  <c r="BH526" i="1" s="1"/>
  <c r="AM526" i="1"/>
  <c r="AL526" i="1"/>
  <c r="AI526" i="1"/>
  <c r="AH526" i="1"/>
  <c r="AX526" i="1" s="1"/>
  <c r="AF526" i="1"/>
  <c r="AD526" i="1"/>
  <c r="AE526" i="1" s="1"/>
  <c r="AB526" i="1"/>
  <c r="AC526" i="1" s="1"/>
  <c r="AA526" i="1"/>
  <c r="Z526" i="1"/>
  <c r="BE525" i="1"/>
  <c r="BB525" i="1"/>
  <c r="AX525" i="1"/>
  <c r="AW525" i="1"/>
  <c r="AT525" i="1"/>
  <c r="BJ525" i="1" s="1"/>
  <c r="AS525" i="1"/>
  <c r="BI525" i="1" s="1"/>
  <c r="AR525" i="1"/>
  <c r="BH525" i="1" s="1"/>
  <c r="AP525" i="1"/>
  <c r="BF525" i="1" s="1"/>
  <c r="AO525" i="1"/>
  <c r="AN525" i="1"/>
  <c r="BD525" i="1" s="1"/>
  <c r="AL525" i="1"/>
  <c r="AH525" i="1"/>
  <c r="AG525" i="1"/>
  <c r="AD525" i="1"/>
  <c r="AE525" i="1" s="1"/>
  <c r="AC525" i="1"/>
  <c r="AB525" i="1"/>
  <c r="AA525" i="1"/>
  <c r="AU525" i="1" s="1"/>
  <c r="BK525" i="1" s="1"/>
  <c r="Z525" i="1"/>
  <c r="AF525" i="1" s="1"/>
  <c r="AV525" i="1" s="1"/>
  <c r="BK524" i="1"/>
  <c r="AU524" i="1"/>
  <c r="AT524" i="1"/>
  <c r="BJ524" i="1" s="1"/>
  <c r="AP524" i="1"/>
  <c r="BF524" i="1" s="1"/>
  <c r="AO524" i="1"/>
  <c r="BE524" i="1" s="1"/>
  <c r="AK524" i="1"/>
  <c r="BA524" i="1" s="1"/>
  <c r="AH524" i="1"/>
  <c r="AX524" i="1" s="1"/>
  <c r="AG524" i="1"/>
  <c r="AW524" i="1" s="1"/>
  <c r="AD524" i="1"/>
  <c r="AE524" i="1" s="1"/>
  <c r="AC524" i="1"/>
  <c r="AB524" i="1"/>
  <c r="AA524" i="1"/>
  <c r="AS524" i="1" s="1"/>
  <c r="BI524" i="1" s="1"/>
  <c r="Z524" i="1"/>
  <c r="BC523" i="1"/>
  <c r="AZ523" i="1"/>
  <c r="AY523" i="1"/>
  <c r="AM523" i="1"/>
  <c r="AL523" i="1"/>
  <c r="BB523" i="1" s="1"/>
  <c r="AK523" i="1"/>
  <c r="BA523" i="1" s="1"/>
  <c r="AJ523" i="1"/>
  <c r="AI523" i="1"/>
  <c r="AG523" i="1"/>
  <c r="AW523" i="1" s="1"/>
  <c r="AF523" i="1"/>
  <c r="AV523" i="1" s="1"/>
  <c r="AE523" i="1"/>
  <c r="AD523" i="1"/>
  <c r="AB523" i="1"/>
  <c r="AC523" i="1" s="1"/>
  <c r="AA523" i="1"/>
  <c r="AU523" i="1" s="1"/>
  <c r="BK523" i="1" s="1"/>
  <c r="Z523" i="1"/>
  <c r="AH523" i="1" s="1"/>
  <c r="AX523" i="1" s="1"/>
  <c r="BF522" i="1"/>
  <c r="AU522" i="1"/>
  <c r="BK522" i="1" s="1"/>
  <c r="AT522" i="1"/>
  <c r="BJ522" i="1" s="1"/>
  <c r="AS522" i="1"/>
  <c r="BI522" i="1" s="1"/>
  <c r="AP522" i="1"/>
  <c r="AO522" i="1"/>
  <c r="BE522" i="1" s="1"/>
  <c r="AD522" i="1"/>
  <c r="AE522" i="1" s="1"/>
  <c r="AC522" i="1"/>
  <c r="AB522" i="1"/>
  <c r="AA522" i="1"/>
  <c r="AR522" i="1" s="1"/>
  <c r="BH522" i="1" s="1"/>
  <c r="Z522" i="1"/>
  <c r="AY521" i="1"/>
  <c r="AV521" i="1"/>
  <c r="AU521" i="1"/>
  <c r="BK521" i="1" s="1"/>
  <c r="AR521" i="1"/>
  <c r="BH521" i="1" s="1"/>
  <c r="AQ521" i="1"/>
  <c r="BG521" i="1" s="1"/>
  <c r="AN521" i="1"/>
  <c r="BD521" i="1" s="1"/>
  <c r="AM521" i="1"/>
  <c r="BC521" i="1" s="1"/>
  <c r="AK521" i="1"/>
  <c r="BA521" i="1" s="1"/>
  <c r="AJ521" i="1"/>
  <c r="AZ521" i="1" s="1"/>
  <c r="AI521" i="1"/>
  <c r="AG521" i="1"/>
  <c r="AW521" i="1" s="1"/>
  <c r="AF521" i="1"/>
  <c r="AE521" i="1"/>
  <c r="AD521" i="1"/>
  <c r="AB521" i="1"/>
  <c r="AC521" i="1" s="1"/>
  <c r="AA521" i="1"/>
  <c r="Z521" i="1"/>
  <c r="AH521" i="1" s="1"/>
  <c r="AX521" i="1" s="1"/>
  <c r="AT520" i="1"/>
  <c r="BJ520" i="1" s="1"/>
  <c r="AS520" i="1"/>
  <c r="BI520" i="1" s="1"/>
  <c r="AP520" i="1"/>
  <c r="BF520" i="1" s="1"/>
  <c r="AO520" i="1"/>
  <c r="BE520" i="1" s="1"/>
  <c r="AK520" i="1"/>
  <c r="BA520" i="1" s="1"/>
  <c r="AG520" i="1"/>
  <c r="AW520" i="1" s="1"/>
  <c r="AD520" i="1"/>
  <c r="AE520" i="1" s="1"/>
  <c r="AC520" i="1"/>
  <c r="AB520" i="1"/>
  <c r="AA520" i="1"/>
  <c r="AQ520" i="1" s="1"/>
  <c r="BG520" i="1" s="1"/>
  <c r="Z520" i="1"/>
  <c r="AH520" i="1" s="1"/>
  <c r="AX520" i="1" s="1"/>
  <c r="AU519" i="1"/>
  <c r="BK519" i="1" s="1"/>
  <c r="AQ519" i="1"/>
  <c r="BG519" i="1" s="1"/>
  <c r="AN519" i="1"/>
  <c r="BD519" i="1" s="1"/>
  <c r="AM519" i="1"/>
  <c r="BC519" i="1" s="1"/>
  <c r="AL519" i="1"/>
  <c r="BB519" i="1" s="1"/>
  <c r="AK519" i="1"/>
  <c r="BA519" i="1" s="1"/>
  <c r="AJ519" i="1"/>
  <c r="AZ519" i="1" s="1"/>
  <c r="AI519" i="1"/>
  <c r="AY519" i="1" s="1"/>
  <c r="AG519" i="1"/>
  <c r="AW519" i="1" s="1"/>
  <c r="AF519" i="1"/>
  <c r="AV519" i="1" s="1"/>
  <c r="AE519" i="1"/>
  <c r="AD519" i="1"/>
  <c r="AB519" i="1"/>
  <c r="AC519" i="1" s="1"/>
  <c r="AA519" i="1"/>
  <c r="AR519" i="1" s="1"/>
  <c r="BH519" i="1" s="1"/>
  <c r="Z519" i="1"/>
  <c r="AH519" i="1" s="1"/>
  <c r="AX519" i="1" s="1"/>
  <c r="BJ518" i="1"/>
  <c r="BF518" i="1"/>
  <c r="BE518" i="1"/>
  <c r="AU518" i="1"/>
  <c r="BK518" i="1" s="1"/>
  <c r="AT518" i="1"/>
  <c r="AS518" i="1"/>
  <c r="BI518" i="1" s="1"/>
  <c r="AP518" i="1"/>
  <c r="AO518" i="1"/>
  <c r="AK518" i="1"/>
  <c r="BA518" i="1" s="1"/>
  <c r="AH518" i="1"/>
  <c r="AX518" i="1" s="1"/>
  <c r="AG518" i="1"/>
  <c r="AW518" i="1" s="1"/>
  <c r="AD518" i="1"/>
  <c r="AE518" i="1" s="1"/>
  <c r="AC518" i="1"/>
  <c r="AB518" i="1"/>
  <c r="AA518" i="1"/>
  <c r="AR518" i="1" s="1"/>
  <c r="BH518" i="1" s="1"/>
  <c r="Z518" i="1"/>
  <c r="BC517" i="1"/>
  <c r="AZ517" i="1"/>
  <c r="AY517" i="1"/>
  <c r="AM517" i="1"/>
  <c r="AK517" i="1"/>
  <c r="BA517" i="1" s="1"/>
  <c r="AJ517" i="1"/>
  <c r="AI517" i="1"/>
  <c r="AG517" i="1"/>
  <c r="AW517" i="1" s="1"/>
  <c r="AF517" i="1"/>
  <c r="AV517" i="1" s="1"/>
  <c r="AE517" i="1"/>
  <c r="AD517" i="1"/>
  <c r="AB517" i="1"/>
  <c r="AC517" i="1" s="1"/>
  <c r="AA517" i="1"/>
  <c r="Z517" i="1"/>
  <c r="AH517" i="1" s="1"/>
  <c r="AX517" i="1" s="1"/>
  <c r="BA516" i="1"/>
  <c r="AT516" i="1"/>
  <c r="BJ516" i="1" s="1"/>
  <c r="AS516" i="1"/>
  <c r="BI516" i="1" s="1"/>
  <c r="AP516" i="1"/>
  <c r="BF516" i="1" s="1"/>
  <c r="AO516" i="1"/>
  <c r="BE516" i="1" s="1"/>
  <c r="AK516" i="1"/>
  <c r="AH516" i="1"/>
  <c r="AX516" i="1" s="1"/>
  <c r="AG516" i="1"/>
  <c r="AW516" i="1" s="1"/>
  <c r="AD516" i="1"/>
  <c r="AE516" i="1" s="1"/>
  <c r="AC516" i="1"/>
  <c r="AB516" i="1"/>
  <c r="AA516" i="1"/>
  <c r="AQ516" i="1" s="1"/>
  <c r="BG516" i="1" s="1"/>
  <c r="Z516" i="1"/>
  <c r="AZ515" i="1"/>
  <c r="AU515" i="1"/>
  <c r="BK515" i="1" s="1"/>
  <c r="AR515" i="1"/>
  <c r="BH515" i="1" s="1"/>
  <c r="AQ515" i="1"/>
  <c r="BG515" i="1" s="1"/>
  <c r="AM515" i="1"/>
  <c r="BC515" i="1" s="1"/>
  <c r="AL515" i="1"/>
  <c r="BB515" i="1" s="1"/>
  <c r="AK515" i="1"/>
  <c r="BA515" i="1" s="1"/>
  <c r="AJ515" i="1"/>
  <c r="AI515" i="1"/>
  <c r="AY515" i="1" s="1"/>
  <c r="AG515" i="1"/>
  <c r="AW515" i="1" s="1"/>
  <c r="AF515" i="1"/>
  <c r="AV515" i="1" s="1"/>
  <c r="AE515" i="1"/>
  <c r="AD515" i="1"/>
  <c r="AB515" i="1"/>
  <c r="AC515" i="1" s="1"/>
  <c r="AA515" i="1"/>
  <c r="Z515" i="1"/>
  <c r="AH515" i="1" s="1"/>
  <c r="AX515" i="1" s="1"/>
  <c r="BJ514" i="1"/>
  <c r="BI514" i="1"/>
  <c r="BF514" i="1"/>
  <c r="AU514" i="1"/>
  <c r="BK514" i="1" s="1"/>
  <c r="AT514" i="1"/>
  <c r="AS514" i="1"/>
  <c r="AP514" i="1"/>
  <c r="AO514" i="1"/>
  <c r="BE514" i="1" s="1"/>
  <c r="AK514" i="1"/>
  <c r="BA514" i="1" s="1"/>
  <c r="AG514" i="1"/>
  <c r="AW514" i="1" s="1"/>
  <c r="AD514" i="1"/>
  <c r="AE514" i="1" s="1"/>
  <c r="AC514" i="1"/>
  <c r="AB514" i="1"/>
  <c r="AA514" i="1"/>
  <c r="AR514" i="1" s="1"/>
  <c r="BH514" i="1" s="1"/>
  <c r="Z514" i="1"/>
  <c r="AH514" i="1" s="1"/>
  <c r="AX514" i="1" s="1"/>
  <c r="AV513" i="1"/>
  <c r="AU513" i="1"/>
  <c r="BK513" i="1" s="1"/>
  <c r="AQ513" i="1"/>
  <c r="BG513" i="1" s="1"/>
  <c r="AN513" i="1"/>
  <c r="BD513" i="1" s="1"/>
  <c r="AM513" i="1"/>
  <c r="BC513" i="1" s="1"/>
  <c r="AK513" i="1"/>
  <c r="BA513" i="1" s="1"/>
  <c r="AJ513" i="1"/>
  <c r="AZ513" i="1" s="1"/>
  <c r="AI513" i="1"/>
  <c r="AY513" i="1" s="1"/>
  <c r="AG513" i="1"/>
  <c r="AW513" i="1" s="1"/>
  <c r="AF513" i="1"/>
  <c r="AE513" i="1"/>
  <c r="AD513" i="1"/>
  <c r="AB513" i="1"/>
  <c r="AC513" i="1" s="1"/>
  <c r="AA513" i="1"/>
  <c r="AR513" i="1" s="1"/>
  <c r="BH513" i="1" s="1"/>
  <c r="Z513" i="1"/>
  <c r="AH513" i="1" s="1"/>
  <c r="AX513" i="1" s="1"/>
  <c r="BE512" i="1"/>
  <c r="AT512" i="1"/>
  <c r="BJ512" i="1" s="1"/>
  <c r="AS512" i="1"/>
  <c r="BI512" i="1" s="1"/>
  <c r="AP512" i="1"/>
  <c r="BF512" i="1" s="1"/>
  <c r="AO512" i="1"/>
  <c r="AD512" i="1"/>
  <c r="AE512" i="1" s="1"/>
  <c r="AC512" i="1"/>
  <c r="AB512" i="1"/>
  <c r="AA512" i="1"/>
  <c r="AQ512" i="1" s="1"/>
  <c r="BG512" i="1" s="1"/>
  <c r="Z512" i="1"/>
  <c r="AY511" i="1"/>
  <c r="AV511" i="1"/>
  <c r="AM511" i="1"/>
  <c r="BC511" i="1" s="1"/>
  <c r="AL511" i="1"/>
  <c r="BB511" i="1" s="1"/>
  <c r="AK511" i="1"/>
  <c r="BA511" i="1" s="1"/>
  <c r="AJ511" i="1"/>
  <c r="AZ511" i="1" s="1"/>
  <c r="AI511" i="1"/>
  <c r="AG511" i="1"/>
  <c r="AW511" i="1" s="1"/>
  <c r="AF511" i="1"/>
  <c r="AE511" i="1"/>
  <c r="AD511" i="1"/>
  <c r="AB511" i="1"/>
  <c r="AC511" i="1" s="1"/>
  <c r="AA511" i="1"/>
  <c r="Z511" i="1"/>
  <c r="AH511" i="1" s="1"/>
  <c r="AX511" i="1" s="1"/>
  <c r="BJ510" i="1"/>
  <c r="AX510" i="1"/>
  <c r="AW510" i="1"/>
  <c r="AU510" i="1"/>
  <c r="BK510" i="1" s="1"/>
  <c r="AT510" i="1"/>
  <c r="AS510" i="1"/>
  <c r="BI510" i="1" s="1"/>
  <c r="AP510" i="1"/>
  <c r="BF510" i="1" s="1"/>
  <c r="AO510" i="1"/>
  <c r="BE510" i="1" s="1"/>
  <c r="AK510" i="1"/>
  <c r="BA510" i="1" s="1"/>
  <c r="AH510" i="1"/>
  <c r="AG510" i="1"/>
  <c r="AD510" i="1"/>
  <c r="AE510" i="1" s="1"/>
  <c r="AC510" i="1"/>
  <c r="AB510" i="1"/>
  <c r="AA510" i="1"/>
  <c r="AR510" i="1" s="1"/>
  <c r="BH510" i="1" s="1"/>
  <c r="Z510" i="1"/>
  <c r="AY509" i="1"/>
  <c r="AU509" i="1"/>
  <c r="BK509" i="1" s="1"/>
  <c r="AR509" i="1"/>
  <c r="BH509" i="1" s="1"/>
  <c r="AQ509" i="1"/>
  <c r="BG509" i="1" s="1"/>
  <c r="AM509" i="1"/>
  <c r="BC509" i="1" s="1"/>
  <c r="AK509" i="1"/>
  <c r="BA509" i="1" s="1"/>
  <c r="AJ509" i="1"/>
  <c r="AZ509" i="1" s="1"/>
  <c r="AI509" i="1"/>
  <c r="AG509" i="1"/>
  <c r="AW509" i="1" s="1"/>
  <c r="AF509" i="1"/>
  <c r="AV509" i="1" s="1"/>
  <c r="AE509" i="1"/>
  <c r="AD509" i="1"/>
  <c r="AB509" i="1"/>
  <c r="AC509" i="1" s="1"/>
  <c r="AA509" i="1"/>
  <c r="Z509" i="1"/>
  <c r="AH509" i="1" s="1"/>
  <c r="AX509" i="1" s="1"/>
  <c r="AT508" i="1"/>
  <c r="AS508" i="1"/>
  <c r="BI508" i="1" s="1"/>
  <c r="AP508" i="1"/>
  <c r="AO508" i="1"/>
  <c r="AK508" i="1"/>
  <c r="BA508" i="1" s="1"/>
  <c r="AH508" i="1"/>
  <c r="AG508" i="1"/>
  <c r="AD508" i="1"/>
  <c r="AE508" i="1" s="1"/>
  <c r="AC508" i="1"/>
  <c r="AB508" i="1"/>
  <c r="AA508" i="1"/>
  <c r="AQ508" i="1" s="1"/>
  <c r="Z508" i="1"/>
  <c r="AU507" i="1"/>
  <c r="BK507" i="1" s="1"/>
  <c r="AR507" i="1"/>
  <c r="BH507" i="1" s="1"/>
  <c r="AQ507" i="1"/>
  <c r="BG507" i="1" s="1"/>
  <c r="AM507" i="1"/>
  <c r="BC507" i="1" s="1"/>
  <c r="AJ507" i="1"/>
  <c r="AZ507" i="1" s="1"/>
  <c r="AI507" i="1"/>
  <c r="AY507" i="1" s="1"/>
  <c r="AF507" i="1"/>
  <c r="AV507" i="1" s="1"/>
  <c r="AE507" i="1"/>
  <c r="AD507" i="1"/>
  <c r="AB507" i="1"/>
  <c r="AC507" i="1" s="1"/>
  <c r="AA507" i="1"/>
  <c r="Z507" i="1"/>
  <c r="AG507" i="1" s="1"/>
  <c r="AW507" i="1" s="1"/>
  <c r="BJ506" i="1"/>
  <c r="BI506" i="1"/>
  <c r="AW506" i="1"/>
  <c r="AU506" i="1"/>
  <c r="BK506" i="1" s="1"/>
  <c r="AT506" i="1"/>
  <c r="AS506" i="1"/>
  <c r="AP506" i="1"/>
  <c r="BF506" i="1" s="1"/>
  <c r="AO506" i="1"/>
  <c r="BE506" i="1" s="1"/>
  <c r="AN506" i="1"/>
  <c r="BD506" i="1" s="1"/>
  <c r="AK506" i="1"/>
  <c r="BA506" i="1" s="1"/>
  <c r="AH506" i="1"/>
  <c r="AX506" i="1" s="1"/>
  <c r="AG506" i="1"/>
  <c r="AD506" i="1"/>
  <c r="AE506" i="1" s="1"/>
  <c r="AC506" i="1"/>
  <c r="AB506" i="1"/>
  <c r="AA506" i="1"/>
  <c r="AR506" i="1" s="1"/>
  <c r="BH506" i="1" s="1"/>
  <c r="Z506" i="1"/>
  <c r="BK505" i="1"/>
  <c r="AZ505" i="1"/>
  <c r="AU505" i="1"/>
  <c r="AR505" i="1"/>
  <c r="BH505" i="1" s="1"/>
  <c r="AQ505" i="1"/>
  <c r="BG505" i="1" s="1"/>
  <c r="AM505" i="1"/>
  <c r="BC505" i="1" s="1"/>
  <c r="AL505" i="1"/>
  <c r="BB505" i="1" s="1"/>
  <c r="AK505" i="1"/>
  <c r="BA505" i="1" s="1"/>
  <c r="AJ505" i="1"/>
  <c r="AI505" i="1"/>
  <c r="AY505" i="1" s="1"/>
  <c r="AG505" i="1"/>
  <c r="AW505" i="1" s="1"/>
  <c r="AF505" i="1"/>
  <c r="AV505" i="1" s="1"/>
  <c r="AE505" i="1"/>
  <c r="AD505" i="1"/>
  <c r="AB505" i="1"/>
  <c r="AC505" i="1" s="1"/>
  <c r="AA505" i="1"/>
  <c r="Z505" i="1"/>
  <c r="AH505" i="1" s="1"/>
  <c r="AX505" i="1" s="1"/>
  <c r="BJ504" i="1"/>
  <c r="BF504" i="1"/>
  <c r="AT504" i="1"/>
  <c r="AS504" i="1"/>
  <c r="BI504" i="1" s="1"/>
  <c r="AR504" i="1"/>
  <c r="BH504" i="1" s="1"/>
  <c r="AP504" i="1"/>
  <c r="AO504" i="1"/>
  <c r="BE504" i="1" s="1"/>
  <c r="AK504" i="1"/>
  <c r="BA504" i="1" s="1"/>
  <c r="AG504" i="1"/>
  <c r="AW504" i="1" s="1"/>
  <c r="AD504" i="1"/>
  <c r="AE504" i="1" s="1"/>
  <c r="AC504" i="1"/>
  <c r="AB504" i="1"/>
  <c r="AA504" i="1"/>
  <c r="AQ504" i="1" s="1"/>
  <c r="BG504" i="1" s="1"/>
  <c r="Z504" i="1"/>
  <c r="AH504" i="1" s="1"/>
  <c r="AX504" i="1" s="1"/>
  <c r="AQ503" i="1"/>
  <c r="BG503" i="1" s="1"/>
  <c r="AM503" i="1"/>
  <c r="BC503" i="1" s="1"/>
  <c r="AJ503" i="1"/>
  <c r="AZ503" i="1" s="1"/>
  <c r="AI503" i="1"/>
  <c r="AY503" i="1" s="1"/>
  <c r="AF503" i="1"/>
  <c r="AV503" i="1" s="1"/>
  <c r="AE503" i="1"/>
  <c r="AD503" i="1"/>
  <c r="AB503" i="1"/>
  <c r="AC503" i="1" s="1"/>
  <c r="AA503" i="1"/>
  <c r="Z503" i="1"/>
  <c r="AG503" i="1" s="1"/>
  <c r="AW503" i="1" s="1"/>
  <c r="BE502" i="1"/>
  <c r="AU502" i="1"/>
  <c r="BK502" i="1" s="1"/>
  <c r="AT502" i="1"/>
  <c r="BJ502" i="1" s="1"/>
  <c r="AS502" i="1"/>
  <c r="BI502" i="1" s="1"/>
  <c r="AP502" i="1"/>
  <c r="BF502" i="1" s="1"/>
  <c r="AO502" i="1"/>
  <c r="AN502" i="1"/>
  <c r="BD502" i="1" s="1"/>
  <c r="AD502" i="1"/>
  <c r="AE502" i="1" s="1"/>
  <c r="AC502" i="1"/>
  <c r="AB502" i="1"/>
  <c r="AA502" i="1"/>
  <c r="AR502" i="1" s="1"/>
  <c r="BH502" i="1" s="1"/>
  <c r="Z502" i="1"/>
  <c r="AY501" i="1"/>
  <c r="AV501" i="1"/>
  <c r="AM501" i="1"/>
  <c r="BC501" i="1" s="1"/>
  <c r="AL501" i="1"/>
  <c r="BB501" i="1" s="1"/>
  <c r="AK501" i="1"/>
  <c r="BA501" i="1" s="1"/>
  <c r="AJ501" i="1"/>
  <c r="AZ501" i="1" s="1"/>
  <c r="AI501" i="1"/>
  <c r="AG501" i="1"/>
  <c r="AW501" i="1" s="1"/>
  <c r="AF501" i="1"/>
  <c r="AE501" i="1"/>
  <c r="AD501" i="1"/>
  <c r="AB501" i="1"/>
  <c r="AC501" i="1" s="1"/>
  <c r="AA501" i="1"/>
  <c r="Z501" i="1"/>
  <c r="AH501" i="1" s="1"/>
  <c r="AX501" i="1" s="1"/>
  <c r="AX500" i="1"/>
  <c r="AW500" i="1"/>
  <c r="AT500" i="1"/>
  <c r="BJ500" i="1" s="1"/>
  <c r="AS500" i="1"/>
  <c r="BI500" i="1" s="1"/>
  <c r="AR500" i="1"/>
  <c r="BH500" i="1" s="1"/>
  <c r="AP500" i="1"/>
  <c r="BF500" i="1" s="1"/>
  <c r="AO500" i="1"/>
  <c r="BE500" i="1" s="1"/>
  <c r="AK500" i="1"/>
  <c r="BA500" i="1" s="1"/>
  <c r="AH500" i="1"/>
  <c r="AG500" i="1"/>
  <c r="AD500" i="1"/>
  <c r="AE500" i="1" s="1"/>
  <c r="AC500" i="1"/>
  <c r="AB500" i="1"/>
  <c r="AA500" i="1"/>
  <c r="AQ500" i="1" s="1"/>
  <c r="BG500" i="1" s="1"/>
  <c r="Z500" i="1"/>
  <c r="BK499" i="1"/>
  <c r="AU499" i="1"/>
  <c r="AR499" i="1"/>
  <c r="BH499" i="1" s="1"/>
  <c r="AQ499" i="1"/>
  <c r="BG499" i="1" s="1"/>
  <c r="AM499" i="1"/>
  <c r="BC499" i="1" s="1"/>
  <c r="AJ499" i="1"/>
  <c r="AZ499" i="1" s="1"/>
  <c r="AI499" i="1"/>
  <c r="AY499" i="1" s="1"/>
  <c r="AF499" i="1"/>
  <c r="AV499" i="1" s="1"/>
  <c r="AE499" i="1"/>
  <c r="AD499" i="1"/>
  <c r="AB499" i="1"/>
  <c r="AC499" i="1" s="1"/>
  <c r="AA499" i="1"/>
  <c r="Z499" i="1"/>
  <c r="AG499" i="1" s="1"/>
  <c r="AW499" i="1" s="1"/>
  <c r="BI498" i="1"/>
  <c r="BE498" i="1"/>
  <c r="BA498" i="1"/>
  <c r="AU498" i="1"/>
  <c r="BK498" i="1" s="1"/>
  <c r="AT498" i="1"/>
  <c r="BJ498" i="1" s="1"/>
  <c r="AS498" i="1"/>
  <c r="AP498" i="1"/>
  <c r="BF498" i="1" s="1"/>
  <c r="AO498" i="1"/>
  <c r="AN498" i="1"/>
  <c r="BD498" i="1" s="1"/>
  <c r="AK498" i="1"/>
  <c r="AH498" i="1"/>
  <c r="AX498" i="1" s="1"/>
  <c r="AG498" i="1"/>
  <c r="AW498" i="1" s="1"/>
  <c r="AD498" i="1"/>
  <c r="AE498" i="1" s="1"/>
  <c r="AC498" i="1"/>
  <c r="AB498" i="1"/>
  <c r="AA498" i="1"/>
  <c r="AR498" i="1" s="1"/>
  <c r="BH498" i="1" s="1"/>
  <c r="Z498" i="1"/>
  <c r="BD497" i="1"/>
  <c r="BC497" i="1"/>
  <c r="BB497" i="1"/>
  <c r="AY497" i="1"/>
  <c r="AU497" i="1"/>
  <c r="BK497" i="1" s="1"/>
  <c r="AR497" i="1"/>
  <c r="BH497" i="1" s="1"/>
  <c r="AQ497" i="1"/>
  <c r="BG497" i="1" s="1"/>
  <c r="AN497" i="1"/>
  <c r="AM497" i="1"/>
  <c r="AL497" i="1"/>
  <c r="AK497" i="1"/>
  <c r="BA497" i="1" s="1"/>
  <c r="AJ497" i="1"/>
  <c r="AZ497" i="1" s="1"/>
  <c r="AI497" i="1"/>
  <c r="AG497" i="1"/>
  <c r="AW497" i="1" s="1"/>
  <c r="AF497" i="1"/>
  <c r="AV497" i="1" s="1"/>
  <c r="AE497" i="1"/>
  <c r="AD497" i="1"/>
  <c r="AB497" i="1"/>
  <c r="AC497" i="1" s="1"/>
  <c r="AA497" i="1"/>
  <c r="AT497" i="1" s="1"/>
  <c r="BJ497" i="1" s="1"/>
  <c r="Z497" i="1"/>
  <c r="AH497" i="1" s="1"/>
  <c r="AX497" i="1" s="1"/>
  <c r="BI496" i="1"/>
  <c r="BH496" i="1"/>
  <c r="BF496" i="1"/>
  <c r="AW496" i="1"/>
  <c r="AT496" i="1"/>
  <c r="BJ496" i="1" s="1"/>
  <c r="AS496" i="1"/>
  <c r="AR496" i="1"/>
  <c r="AP496" i="1"/>
  <c r="AO496" i="1"/>
  <c r="BE496" i="1" s="1"/>
  <c r="AL496" i="1"/>
  <c r="BB496" i="1" s="1"/>
  <c r="AJ496" i="1"/>
  <c r="AZ496" i="1" s="1"/>
  <c r="AH496" i="1"/>
  <c r="AX496" i="1" s="1"/>
  <c r="AG496" i="1"/>
  <c r="AD496" i="1"/>
  <c r="AE496" i="1" s="1"/>
  <c r="AC496" i="1"/>
  <c r="AB496" i="1"/>
  <c r="AA496" i="1"/>
  <c r="AQ496" i="1" s="1"/>
  <c r="BG496" i="1" s="1"/>
  <c r="Z496" i="1"/>
  <c r="BK495" i="1"/>
  <c r="BH495" i="1"/>
  <c r="BG495" i="1"/>
  <c r="AU495" i="1"/>
  <c r="AR495" i="1"/>
  <c r="AQ495" i="1"/>
  <c r="AP495" i="1"/>
  <c r="BF495" i="1" s="1"/>
  <c r="AN495" i="1"/>
  <c r="BD495" i="1" s="1"/>
  <c r="AE495" i="1"/>
  <c r="AD495" i="1"/>
  <c r="AB495" i="1"/>
  <c r="AC495" i="1" s="1"/>
  <c r="AA495" i="1"/>
  <c r="Z495" i="1"/>
  <c r="AJ495" i="1" s="1"/>
  <c r="AZ495" i="1" s="1"/>
  <c r="BJ494" i="1"/>
  <c r="BI494" i="1"/>
  <c r="BE494" i="1"/>
  <c r="AU494" i="1"/>
  <c r="BK494" i="1" s="1"/>
  <c r="AT494" i="1"/>
  <c r="AS494" i="1"/>
  <c r="AP494" i="1"/>
  <c r="BF494" i="1" s="1"/>
  <c r="AO494" i="1"/>
  <c r="AN494" i="1"/>
  <c r="BD494" i="1" s="1"/>
  <c r="AL494" i="1"/>
  <c r="BB494" i="1" s="1"/>
  <c r="AD494" i="1"/>
  <c r="AE494" i="1" s="1"/>
  <c r="AC494" i="1"/>
  <c r="AB494" i="1"/>
  <c r="AA494" i="1"/>
  <c r="AR494" i="1" s="1"/>
  <c r="BH494" i="1" s="1"/>
  <c r="Z494" i="1"/>
  <c r="AH494" i="1" s="1"/>
  <c r="AX494" i="1" s="1"/>
  <c r="BC493" i="1"/>
  <c r="BB493" i="1"/>
  <c r="AZ493" i="1"/>
  <c r="AT493" i="1"/>
  <c r="BJ493" i="1" s="1"/>
  <c r="AQ493" i="1"/>
  <c r="BG493" i="1" s="1"/>
  <c r="AN493" i="1"/>
  <c r="BD493" i="1" s="1"/>
  <c r="AM493" i="1"/>
  <c r="AL493" i="1"/>
  <c r="AK493" i="1"/>
  <c r="BA493" i="1" s="1"/>
  <c r="AJ493" i="1"/>
  <c r="AI493" i="1"/>
  <c r="AY493" i="1" s="1"/>
  <c r="AG493" i="1"/>
  <c r="AW493" i="1" s="1"/>
  <c r="AF493" i="1"/>
  <c r="AV493" i="1" s="1"/>
  <c r="AE493" i="1"/>
  <c r="AD493" i="1"/>
  <c r="AB493" i="1"/>
  <c r="AC493" i="1" s="1"/>
  <c r="AA493" i="1"/>
  <c r="AU493" i="1" s="1"/>
  <c r="BK493" i="1" s="1"/>
  <c r="Z493" i="1"/>
  <c r="AH493" i="1" s="1"/>
  <c r="AX493" i="1" s="1"/>
  <c r="BH492" i="1"/>
  <c r="BF492" i="1"/>
  <c r="BE492" i="1"/>
  <c r="AT492" i="1"/>
  <c r="BJ492" i="1" s="1"/>
  <c r="AS492" i="1"/>
  <c r="BI492" i="1" s="1"/>
  <c r="AR492" i="1"/>
  <c r="AP492" i="1"/>
  <c r="AO492" i="1"/>
  <c r="AH492" i="1"/>
  <c r="AX492" i="1" s="1"/>
  <c r="AG492" i="1"/>
  <c r="AW492" i="1" s="1"/>
  <c r="AD492" i="1"/>
  <c r="AE492" i="1" s="1"/>
  <c r="AB492" i="1"/>
  <c r="AC492" i="1" s="1"/>
  <c r="AA492" i="1"/>
  <c r="AQ492" i="1" s="1"/>
  <c r="BG492" i="1" s="1"/>
  <c r="Z492" i="1"/>
  <c r="AJ492" i="1" s="1"/>
  <c r="AZ492" i="1" s="1"/>
  <c r="BH491" i="1"/>
  <c r="AV491" i="1"/>
  <c r="AU491" i="1"/>
  <c r="BK491" i="1" s="1"/>
  <c r="AR491" i="1"/>
  <c r="AM491" i="1"/>
  <c r="BC491" i="1" s="1"/>
  <c r="AI491" i="1"/>
  <c r="AY491" i="1" s="1"/>
  <c r="AH491" i="1"/>
  <c r="AX491" i="1" s="1"/>
  <c r="AF491" i="1"/>
  <c r="AE491" i="1"/>
  <c r="AD491" i="1"/>
  <c r="AB491" i="1"/>
  <c r="AC491" i="1" s="1"/>
  <c r="AA491" i="1"/>
  <c r="Z491" i="1"/>
  <c r="BJ490" i="1"/>
  <c r="BI490" i="1"/>
  <c r="BF490" i="1"/>
  <c r="BD490" i="1"/>
  <c r="AU490" i="1"/>
  <c r="BK490" i="1" s="1"/>
  <c r="AT490" i="1"/>
  <c r="AS490" i="1"/>
  <c r="AP490" i="1"/>
  <c r="AO490" i="1"/>
  <c r="BE490" i="1" s="1"/>
  <c r="AN490" i="1"/>
  <c r="AL490" i="1"/>
  <c r="BB490" i="1" s="1"/>
  <c r="AD490" i="1"/>
  <c r="AE490" i="1" s="1"/>
  <c r="AC490" i="1"/>
  <c r="AB490" i="1"/>
  <c r="AA490" i="1"/>
  <c r="AR490" i="1" s="1"/>
  <c r="BH490" i="1" s="1"/>
  <c r="Z490" i="1"/>
  <c r="BK489" i="1"/>
  <c r="BB489" i="1"/>
  <c r="AZ489" i="1"/>
  <c r="AY489" i="1"/>
  <c r="AV489" i="1"/>
  <c r="AU489" i="1"/>
  <c r="AT489" i="1"/>
  <c r="BJ489" i="1" s="1"/>
  <c r="AR489" i="1"/>
  <c r="BH489" i="1" s="1"/>
  <c r="AN489" i="1"/>
  <c r="BD489" i="1" s="1"/>
  <c r="AM489" i="1"/>
  <c r="BC489" i="1" s="1"/>
  <c r="AL489" i="1"/>
  <c r="AK489" i="1"/>
  <c r="BA489" i="1" s="1"/>
  <c r="AJ489" i="1"/>
  <c r="AI489" i="1"/>
  <c r="AG489" i="1"/>
  <c r="AW489" i="1" s="1"/>
  <c r="AF489" i="1"/>
  <c r="AE489" i="1"/>
  <c r="AD489" i="1"/>
  <c r="AB489" i="1"/>
  <c r="AC489" i="1" s="1"/>
  <c r="AA489" i="1"/>
  <c r="AQ489" i="1" s="1"/>
  <c r="BG489" i="1" s="1"/>
  <c r="Z489" i="1"/>
  <c r="AH489" i="1" s="1"/>
  <c r="AX489" i="1" s="1"/>
  <c r="BJ488" i="1"/>
  <c r="BF488" i="1"/>
  <c r="BE488" i="1"/>
  <c r="BB488" i="1"/>
  <c r="AT488" i="1"/>
  <c r="AS488" i="1"/>
  <c r="BI488" i="1" s="1"/>
  <c r="AR488" i="1"/>
  <c r="BH488" i="1" s="1"/>
  <c r="AP488" i="1"/>
  <c r="AO488" i="1"/>
  <c r="AL488" i="1"/>
  <c r="AJ488" i="1"/>
  <c r="AZ488" i="1" s="1"/>
  <c r="AG488" i="1"/>
  <c r="AW488" i="1" s="1"/>
  <c r="AD488" i="1"/>
  <c r="AE488" i="1" s="1"/>
  <c r="AC488" i="1"/>
  <c r="AB488" i="1"/>
  <c r="AA488" i="1"/>
  <c r="AQ488" i="1" s="1"/>
  <c r="BG488" i="1" s="1"/>
  <c r="Z488" i="1"/>
  <c r="AH488" i="1" s="1"/>
  <c r="AX488" i="1" s="1"/>
  <c r="BG487" i="1"/>
  <c r="BD487" i="1"/>
  <c r="AU487" i="1"/>
  <c r="AR487" i="1"/>
  <c r="AQ487" i="1"/>
  <c r="AN487" i="1"/>
  <c r="AH487" i="1"/>
  <c r="AF487" i="1"/>
  <c r="AE487" i="1"/>
  <c r="AD487" i="1"/>
  <c r="AB487" i="1"/>
  <c r="AA487" i="1"/>
  <c r="Z487" i="1"/>
  <c r="AI487" i="1" s="1"/>
  <c r="AY487" i="1" s="1"/>
  <c r="BI486" i="1"/>
  <c r="BF486" i="1"/>
  <c r="BE486" i="1"/>
  <c r="AU486" i="1"/>
  <c r="BK486" i="1" s="1"/>
  <c r="AT486" i="1"/>
  <c r="BJ486" i="1" s="1"/>
  <c r="AS486" i="1"/>
  <c r="AP486" i="1"/>
  <c r="AO486" i="1"/>
  <c r="AN486" i="1"/>
  <c r="BD486" i="1" s="1"/>
  <c r="AD486" i="1"/>
  <c r="AE486" i="1" s="1"/>
  <c r="AC486" i="1"/>
  <c r="AB486" i="1"/>
  <c r="AA486" i="1"/>
  <c r="AR486" i="1" s="1"/>
  <c r="BH486" i="1" s="1"/>
  <c r="Z486" i="1"/>
  <c r="AK486" i="1" s="1"/>
  <c r="BA486" i="1" s="1"/>
  <c r="AZ485" i="1"/>
  <c r="AY485" i="1"/>
  <c r="AV485" i="1"/>
  <c r="AM485" i="1"/>
  <c r="BC485" i="1" s="1"/>
  <c r="AL485" i="1"/>
  <c r="BB485" i="1" s="1"/>
  <c r="AK485" i="1"/>
  <c r="BA485" i="1" s="1"/>
  <c r="AJ485" i="1"/>
  <c r="AI485" i="1"/>
  <c r="AF485" i="1"/>
  <c r="AE485" i="1"/>
  <c r="AD485" i="1"/>
  <c r="AB485" i="1"/>
  <c r="AC485" i="1" s="1"/>
  <c r="AA485" i="1"/>
  <c r="Z485" i="1"/>
  <c r="AH485" i="1" s="1"/>
  <c r="AX485" i="1" s="1"/>
  <c r="BH484" i="1"/>
  <c r="BB484" i="1"/>
  <c r="AZ484" i="1"/>
  <c r="AT484" i="1"/>
  <c r="BJ484" i="1" s="1"/>
  <c r="AS484" i="1"/>
  <c r="BI484" i="1" s="1"/>
  <c r="AR484" i="1"/>
  <c r="AP484" i="1"/>
  <c r="BF484" i="1" s="1"/>
  <c r="AO484" i="1"/>
  <c r="BE484" i="1" s="1"/>
  <c r="AL484" i="1"/>
  <c r="AJ484" i="1"/>
  <c r="AH484" i="1"/>
  <c r="AX484" i="1" s="1"/>
  <c r="AG484" i="1"/>
  <c r="AW484" i="1" s="1"/>
  <c r="AD484" i="1"/>
  <c r="AE484" i="1" s="1"/>
  <c r="AC484" i="1"/>
  <c r="AB484" i="1"/>
  <c r="AA484" i="1"/>
  <c r="AQ484" i="1" s="1"/>
  <c r="BG484" i="1" s="1"/>
  <c r="Z484" i="1"/>
  <c r="BD483" i="1"/>
  <c r="AU483" i="1"/>
  <c r="BK483" i="1" s="1"/>
  <c r="AQ483" i="1"/>
  <c r="BG483" i="1" s="1"/>
  <c r="AP483" i="1"/>
  <c r="BF483" i="1" s="1"/>
  <c r="AN483" i="1"/>
  <c r="AH483" i="1"/>
  <c r="AX483" i="1" s="1"/>
  <c r="AE483" i="1"/>
  <c r="AD483" i="1"/>
  <c r="AB483" i="1"/>
  <c r="AC483" i="1" s="1"/>
  <c r="AA483" i="1"/>
  <c r="AR483" i="1" s="1"/>
  <c r="BH483" i="1" s="1"/>
  <c r="Z483" i="1"/>
  <c r="AI483" i="1" s="1"/>
  <c r="AY483" i="1" s="1"/>
  <c r="BE482" i="1"/>
  <c r="BD482" i="1"/>
  <c r="AU482" i="1"/>
  <c r="BK482" i="1" s="1"/>
  <c r="AT482" i="1"/>
  <c r="BJ482" i="1" s="1"/>
  <c r="AS482" i="1"/>
  <c r="BI482" i="1" s="1"/>
  <c r="AP482" i="1"/>
  <c r="BF482" i="1" s="1"/>
  <c r="AO482" i="1"/>
  <c r="AN482" i="1"/>
  <c r="AG482" i="1"/>
  <c r="AW482" i="1" s="1"/>
  <c r="AF482" i="1"/>
  <c r="AV482" i="1" s="1"/>
  <c r="AD482" i="1"/>
  <c r="AE482" i="1" s="1"/>
  <c r="AC482" i="1"/>
  <c r="AB482" i="1"/>
  <c r="AA482" i="1"/>
  <c r="AR482" i="1" s="1"/>
  <c r="BH482" i="1" s="1"/>
  <c r="Z482" i="1"/>
  <c r="AH482" i="1" s="1"/>
  <c r="AX482" i="1" s="1"/>
  <c r="BJ481" i="1"/>
  <c r="BH481" i="1"/>
  <c r="BG481" i="1"/>
  <c r="BB481" i="1"/>
  <c r="AV481" i="1"/>
  <c r="AU481" i="1"/>
  <c r="BK481" i="1" s="1"/>
  <c r="AT481" i="1"/>
  <c r="AR481" i="1"/>
  <c r="AQ481" i="1"/>
  <c r="AN481" i="1"/>
  <c r="BD481" i="1" s="1"/>
  <c r="AM481" i="1"/>
  <c r="BC481" i="1" s="1"/>
  <c r="AL481" i="1"/>
  <c r="AK481" i="1"/>
  <c r="BA481" i="1" s="1"/>
  <c r="AJ481" i="1"/>
  <c r="AZ481" i="1" s="1"/>
  <c r="AI481" i="1"/>
  <c r="AY481" i="1" s="1"/>
  <c r="AF481" i="1"/>
  <c r="AE481" i="1"/>
  <c r="AD481" i="1"/>
  <c r="AB481" i="1"/>
  <c r="AC481" i="1" s="1"/>
  <c r="AA481" i="1"/>
  <c r="Z481" i="1"/>
  <c r="AH481" i="1" s="1"/>
  <c r="AX481" i="1" s="1"/>
  <c r="BJ480" i="1"/>
  <c r="BI480" i="1"/>
  <c r="BE480" i="1"/>
  <c r="AT480" i="1"/>
  <c r="AS480" i="1"/>
  <c r="AR480" i="1"/>
  <c r="BH480" i="1" s="1"/>
  <c r="AP480" i="1"/>
  <c r="BF480" i="1" s="1"/>
  <c r="AO480" i="1"/>
  <c r="AL480" i="1"/>
  <c r="BB480" i="1" s="1"/>
  <c r="AD480" i="1"/>
  <c r="AE480" i="1" s="1"/>
  <c r="AC480" i="1"/>
  <c r="AB480" i="1"/>
  <c r="AA480" i="1"/>
  <c r="AQ480" i="1" s="1"/>
  <c r="BG480" i="1" s="1"/>
  <c r="Z480" i="1"/>
  <c r="AN479" i="1"/>
  <c r="BD479" i="1" s="1"/>
  <c r="AM479" i="1"/>
  <c r="BC479" i="1" s="1"/>
  <c r="AE479" i="1"/>
  <c r="AD479" i="1"/>
  <c r="AB479" i="1"/>
  <c r="AC479" i="1" s="1"/>
  <c r="AA479" i="1"/>
  <c r="Z479" i="1"/>
  <c r="AI479" i="1" s="1"/>
  <c r="AY479" i="1" s="1"/>
  <c r="BI478" i="1"/>
  <c r="BB478" i="1"/>
  <c r="AX478" i="1"/>
  <c r="AU478" i="1"/>
  <c r="BK478" i="1" s="1"/>
  <c r="AT478" i="1"/>
  <c r="BJ478" i="1" s="1"/>
  <c r="AS478" i="1"/>
  <c r="AR478" i="1"/>
  <c r="BH478" i="1" s="1"/>
  <c r="AP478" i="1"/>
  <c r="BF478" i="1" s="1"/>
  <c r="AO478" i="1"/>
  <c r="BE478" i="1" s="1"/>
  <c r="AN478" i="1"/>
  <c r="BD478" i="1" s="1"/>
  <c r="AL478" i="1"/>
  <c r="AH478" i="1"/>
  <c r="AF478" i="1"/>
  <c r="AV478" i="1" s="1"/>
  <c r="AD478" i="1"/>
  <c r="AE478" i="1" s="1"/>
  <c r="AC478" i="1"/>
  <c r="AB478" i="1"/>
  <c r="AA478" i="1"/>
  <c r="AQ478" i="1" s="1"/>
  <c r="BG478" i="1" s="1"/>
  <c r="Z478" i="1"/>
  <c r="AG478" i="1" s="1"/>
  <c r="AW478" i="1" s="1"/>
  <c r="BH477" i="1"/>
  <c r="AU477" i="1"/>
  <c r="BK477" i="1" s="1"/>
  <c r="AT477" i="1"/>
  <c r="BJ477" i="1" s="1"/>
  <c r="AR477" i="1"/>
  <c r="AM477" i="1"/>
  <c r="BC477" i="1" s="1"/>
  <c r="AL477" i="1"/>
  <c r="BB477" i="1" s="1"/>
  <c r="AK477" i="1"/>
  <c r="BA477" i="1" s="1"/>
  <c r="AJ477" i="1"/>
  <c r="AZ477" i="1" s="1"/>
  <c r="AI477" i="1"/>
  <c r="AY477" i="1" s="1"/>
  <c r="AF477" i="1"/>
  <c r="AV477" i="1" s="1"/>
  <c r="AD477" i="1"/>
  <c r="AE477" i="1" s="1"/>
  <c r="AB477" i="1"/>
  <c r="AC477" i="1" s="1"/>
  <c r="AA477" i="1"/>
  <c r="Z477" i="1"/>
  <c r="AH477" i="1" s="1"/>
  <c r="AX477" i="1" s="1"/>
  <c r="BJ476" i="1"/>
  <c r="BI476" i="1"/>
  <c r="BH476" i="1"/>
  <c r="AT476" i="1"/>
  <c r="AS476" i="1"/>
  <c r="AR476" i="1"/>
  <c r="AP476" i="1"/>
  <c r="BF476" i="1" s="1"/>
  <c r="AO476" i="1"/>
  <c r="BE476" i="1" s="1"/>
  <c r="AK476" i="1"/>
  <c r="BA476" i="1" s="1"/>
  <c r="AD476" i="1"/>
  <c r="AE476" i="1" s="1"/>
  <c r="AB476" i="1"/>
  <c r="AC476" i="1" s="1"/>
  <c r="AA476" i="1"/>
  <c r="Z476" i="1"/>
  <c r="BH475" i="1"/>
  <c r="AZ475" i="1"/>
  <c r="AX475" i="1"/>
  <c r="AR475" i="1"/>
  <c r="AP475" i="1"/>
  <c r="BF475" i="1" s="1"/>
  <c r="AO475" i="1"/>
  <c r="BE475" i="1" s="1"/>
  <c r="AN475" i="1"/>
  <c r="BD475" i="1" s="1"/>
  <c r="AJ475" i="1"/>
  <c r="AH475" i="1"/>
  <c r="AF475" i="1"/>
  <c r="AV475" i="1" s="1"/>
  <c r="AE475" i="1"/>
  <c r="AD475" i="1"/>
  <c r="AB475" i="1"/>
  <c r="AC475" i="1" s="1"/>
  <c r="AA475" i="1"/>
  <c r="AU475" i="1" s="1"/>
  <c r="BK475" i="1" s="1"/>
  <c r="Z475" i="1"/>
  <c r="AG475" i="1" s="1"/>
  <c r="AW475" i="1" s="1"/>
  <c r="BI474" i="1"/>
  <c r="BF474" i="1"/>
  <c r="BE474" i="1"/>
  <c r="AV474" i="1"/>
  <c r="AU474" i="1"/>
  <c r="BK474" i="1" s="1"/>
  <c r="AT474" i="1"/>
  <c r="BJ474" i="1" s="1"/>
  <c r="AS474" i="1"/>
  <c r="AR474" i="1"/>
  <c r="BH474" i="1" s="1"/>
  <c r="AP474" i="1"/>
  <c r="AO474" i="1"/>
  <c r="AN474" i="1"/>
  <c r="BD474" i="1" s="1"/>
  <c r="AM474" i="1"/>
  <c r="BC474" i="1" s="1"/>
  <c r="AL474" i="1"/>
  <c r="BB474" i="1" s="1"/>
  <c r="AF474" i="1"/>
  <c r="AD474" i="1"/>
  <c r="AE474" i="1" s="1"/>
  <c r="AC474" i="1"/>
  <c r="AB474" i="1"/>
  <c r="AA474" i="1"/>
  <c r="AQ474" i="1" s="1"/>
  <c r="BG474" i="1" s="1"/>
  <c r="Z474" i="1"/>
  <c r="AG474" i="1" s="1"/>
  <c r="AW474" i="1" s="1"/>
  <c r="BC473" i="1"/>
  <c r="AV473" i="1"/>
  <c r="AM473" i="1"/>
  <c r="AL473" i="1"/>
  <c r="BB473" i="1" s="1"/>
  <c r="AK473" i="1"/>
  <c r="BA473" i="1" s="1"/>
  <c r="AJ473" i="1"/>
  <c r="AZ473" i="1" s="1"/>
  <c r="AI473" i="1"/>
  <c r="AY473" i="1" s="1"/>
  <c r="AF473" i="1"/>
  <c r="AD473" i="1"/>
  <c r="AE473" i="1" s="1"/>
  <c r="AB473" i="1"/>
  <c r="AC473" i="1" s="1"/>
  <c r="AA473" i="1"/>
  <c r="Z473" i="1"/>
  <c r="AH473" i="1" s="1"/>
  <c r="AX473" i="1" s="1"/>
  <c r="BB472" i="1"/>
  <c r="BA472" i="1"/>
  <c r="AS472" i="1"/>
  <c r="BI472" i="1" s="1"/>
  <c r="AR472" i="1"/>
  <c r="BH472" i="1" s="1"/>
  <c r="AQ472" i="1"/>
  <c r="BG472" i="1" s="1"/>
  <c r="AL472" i="1"/>
  <c r="AK472" i="1"/>
  <c r="AI472" i="1"/>
  <c r="AY472" i="1" s="1"/>
  <c r="AH472" i="1"/>
  <c r="AX472" i="1" s="1"/>
  <c r="AG472" i="1"/>
  <c r="AW472" i="1" s="1"/>
  <c r="AD472" i="1"/>
  <c r="AE472" i="1" s="1"/>
  <c r="AC472" i="1"/>
  <c r="AB472" i="1"/>
  <c r="AA472" i="1"/>
  <c r="AT472" i="1" s="1"/>
  <c r="BJ472" i="1" s="1"/>
  <c r="Z472" i="1"/>
  <c r="BK471" i="1"/>
  <c r="BH471" i="1"/>
  <c r="BG471" i="1"/>
  <c r="AW471" i="1"/>
  <c r="AU471" i="1"/>
  <c r="AR471" i="1"/>
  <c r="AQ471" i="1"/>
  <c r="AO471" i="1"/>
  <c r="BE471" i="1" s="1"/>
  <c r="AN471" i="1"/>
  <c r="BD471" i="1" s="1"/>
  <c r="AM471" i="1"/>
  <c r="BC471" i="1" s="1"/>
  <c r="AG471" i="1"/>
  <c r="AE471" i="1"/>
  <c r="AD471" i="1"/>
  <c r="AB471" i="1"/>
  <c r="AC471" i="1" s="1"/>
  <c r="AA471" i="1"/>
  <c r="AP471" i="1" s="1"/>
  <c r="BF471" i="1" s="1"/>
  <c r="Z471" i="1"/>
  <c r="AH471" i="1" s="1"/>
  <c r="AX471" i="1" s="1"/>
  <c r="BK470" i="1"/>
  <c r="BJ470" i="1"/>
  <c r="BH470" i="1"/>
  <c r="BF470" i="1"/>
  <c r="AU470" i="1"/>
  <c r="AT470" i="1"/>
  <c r="AS470" i="1"/>
  <c r="BI470" i="1" s="1"/>
  <c r="AR470" i="1"/>
  <c r="AP470" i="1"/>
  <c r="AO470" i="1"/>
  <c r="BE470" i="1" s="1"/>
  <c r="AN470" i="1"/>
  <c r="BD470" i="1" s="1"/>
  <c r="AM470" i="1"/>
  <c r="BC470" i="1" s="1"/>
  <c r="AF470" i="1"/>
  <c r="AV470" i="1" s="1"/>
  <c r="AE470" i="1"/>
  <c r="AD470" i="1"/>
  <c r="AB470" i="1"/>
  <c r="AC470" i="1" s="1"/>
  <c r="AA470" i="1"/>
  <c r="AQ470" i="1" s="1"/>
  <c r="BG470" i="1" s="1"/>
  <c r="Z470" i="1"/>
  <c r="AI470" i="1" s="1"/>
  <c r="AY470" i="1" s="1"/>
  <c r="BJ469" i="1"/>
  <c r="BD469" i="1"/>
  <c r="AU469" i="1"/>
  <c r="BK469" i="1" s="1"/>
  <c r="AT469" i="1"/>
  <c r="AR469" i="1"/>
  <c r="BH469" i="1" s="1"/>
  <c r="AQ469" i="1"/>
  <c r="BG469" i="1" s="1"/>
  <c r="AP469" i="1"/>
  <c r="BF469" i="1" s="1"/>
  <c r="AN469" i="1"/>
  <c r="AD469" i="1"/>
  <c r="AE469" i="1" s="1"/>
  <c r="AB469" i="1"/>
  <c r="AC469" i="1" s="1"/>
  <c r="AA469" i="1"/>
  <c r="AO469" i="1" s="1"/>
  <c r="BE469" i="1" s="1"/>
  <c r="Z469" i="1"/>
  <c r="AS468" i="1"/>
  <c r="BI468" i="1" s="1"/>
  <c r="AJ468" i="1"/>
  <c r="AZ468" i="1" s="1"/>
  <c r="AD468" i="1"/>
  <c r="AE468" i="1" s="1"/>
  <c r="AC468" i="1"/>
  <c r="AB468" i="1"/>
  <c r="AA468" i="1"/>
  <c r="Z468" i="1"/>
  <c r="AM468" i="1" s="1"/>
  <c r="BC468" i="1" s="1"/>
  <c r="BD467" i="1"/>
  <c r="AV467" i="1"/>
  <c r="AU467" i="1"/>
  <c r="BK467" i="1" s="1"/>
  <c r="AT467" i="1"/>
  <c r="BJ467" i="1" s="1"/>
  <c r="AP467" i="1"/>
  <c r="BF467" i="1" s="1"/>
  <c r="AN467" i="1"/>
  <c r="AM467" i="1"/>
  <c r="BC467" i="1" s="1"/>
  <c r="AL467" i="1"/>
  <c r="BB467" i="1" s="1"/>
  <c r="AF467" i="1"/>
  <c r="AE467" i="1"/>
  <c r="AD467" i="1"/>
  <c r="AB467" i="1"/>
  <c r="AC467" i="1" s="1"/>
  <c r="AA467" i="1"/>
  <c r="AS467" i="1" s="1"/>
  <c r="BI467" i="1" s="1"/>
  <c r="Z467" i="1"/>
  <c r="AK467" i="1" s="1"/>
  <c r="BA467" i="1" s="1"/>
  <c r="BB466" i="1"/>
  <c r="AT466" i="1"/>
  <c r="AS466" i="1"/>
  <c r="AR466" i="1"/>
  <c r="AP466" i="1"/>
  <c r="AO466" i="1"/>
  <c r="AN466" i="1"/>
  <c r="AL466" i="1"/>
  <c r="AK466" i="1"/>
  <c r="BA466" i="1" s="1"/>
  <c r="AJ466" i="1"/>
  <c r="AZ466" i="1" s="1"/>
  <c r="AF466" i="1"/>
  <c r="AD466" i="1"/>
  <c r="AE466" i="1" s="1"/>
  <c r="AC466" i="1"/>
  <c r="AB466" i="1"/>
  <c r="AA466" i="1"/>
  <c r="AQ466" i="1" s="1"/>
  <c r="Z466" i="1"/>
  <c r="AI466" i="1" s="1"/>
  <c r="AY466" i="1" s="1"/>
  <c r="BH465" i="1"/>
  <c r="AR465" i="1"/>
  <c r="AJ465" i="1"/>
  <c r="AZ465" i="1" s="1"/>
  <c r="AD465" i="1"/>
  <c r="AE465" i="1" s="1"/>
  <c r="AB465" i="1"/>
  <c r="AC465" i="1" s="1"/>
  <c r="AA465" i="1"/>
  <c r="AP465" i="1" s="1"/>
  <c r="BF465" i="1" s="1"/>
  <c r="Z465" i="1"/>
  <c r="AH465" i="1" s="1"/>
  <c r="AX465" i="1" s="1"/>
  <c r="BF464" i="1"/>
  <c r="AU464" i="1"/>
  <c r="BK464" i="1" s="1"/>
  <c r="AT464" i="1"/>
  <c r="BJ464" i="1" s="1"/>
  <c r="AS464" i="1"/>
  <c r="BI464" i="1" s="1"/>
  <c r="AR464" i="1"/>
  <c r="BH464" i="1" s="1"/>
  <c r="AP464" i="1"/>
  <c r="AO464" i="1"/>
  <c r="BE464" i="1" s="1"/>
  <c r="AN464" i="1"/>
  <c r="BD464" i="1" s="1"/>
  <c r="AD464" i="1"/>
  <c r="AE464" i="1" s="1"/>
  <c r="AB464" i="1"/>
  <c r="AC464" i="1" s="1"/>
  <c r="AA464" i="1"/>
  <c r="AQ464" i="1" s="1"/>
  <c r="BG464" i="1" s="1"/>
  <c r="Z464" i="1"/>
  <c r="AH464" i="1" s="1"/>
  <c r="AX464" i="1" s="1"/>
  <c r="AU463" i="1"/>
  <c r="BK463" i="1" s="1"/>
  <c r="AT463" i="1"/>
  <c r="BJ463" i="1" s="1"/>
  <c r="AR463" i="1"/>
  <c r="BH463" i="1" s="1"/>
  <c r="AP463" i="1"/>
  <c r="BF463" i="1" s="1"/>
  <c r="AN463" i="1"/>
  <c r="BD463" i="1" s="1"/>
  <c r="AM463" i="1"/>
  <c r="BC463" i="1" s="1"/>
  <c r="AL463" i="1"/>
  <c r="BB463" i="1" s="1"/>
  <c r="AF463" i="1"/>
  <c r="AV463" i="1" s="1"/>
  <c r="AE463" i="1"/>
  <c r="AD463" i="1"/>
  <c r="AB463" i="1"/>
  <c r="AC463" i="1" s="1"/>
  <c r="AA463" i="1"/>
  <c r="AS463" i="1" s="1"/>
  <c r="BI463" i="1" s="1"/>
  <c r="Z463" i="1"/>
  <c r="AK463" i="1" s="1"/>
  <c r="BA463" i="1" s="1"/>
  <c r="BB462" i="1"/>
  <c r="AZ462" i="1"/>
  <c r="AT462" i="1"/>
  <c r="BJ462" i="1" s="1"/>
  <c r="AS462" i="1"/>
  <c r="BI462" i="1" s="1"/>
  <c r="AR462" i="1"/>
  <c r="BH462" i="1" s="1"/>
  <c r="AP462" i="1"/>
  <c r="BF462" i="1" s="1"/>
  <c r="AO462" i="1"/>
  <c r="BE462" i="1" s="1"/>
  <c r="AN462" i="1"/>
  <c r="BD462" i="1" s="1"/>
  <c r="AL462" i="1"/>
  <c r="AK462" i="1"/>
  <c r="BA462" i="1" s="1"/>
  <c r="AJ462" i="1"/>
  <c r="AF462" i="1"/>
  <c r="AV462" i="1" s="1"/>
  <c r="AD462" i="1"/>
  <c r="AE462" i="1" s="1"/>
  <c r="AB462" i="1"/>
  <c r="AC462" i="1" s="1"/>
  <c r="AA462" i="1"/>
  <c r="AQ462" i="1" s="1"/>
  <c r="BG462" i="1" s="1"/>
  <c r="Z462" i="1"/>
  <c r="AI462" i="1" s="1"/>
  <c r="AY462" i="1" s="1"/>
  <c r="AR461" i="1"/>
  <c r="BH461" i="1" s="1"/>
  <c r="AJ461" i="1"/>
  <c r="AZ461" i="1" s="1"/>
  <c r="AI461" i="1"/>
  <c r="AY461" i="1" s="1"/>
  <c r="AD461" i="1"/>
  <c r="AE461" i="1" s="1"/>
  <c r="AB461" i="1"/>
  <c r="AC461" i="1" s="1"/>
  <c r="AA461" i="1"/>
  <c r="Z461" i="1"/>
  <c r="BF460" i="1"/>
  <c r="BE460" i="1"/>
  <c r="BD460" i="1"/>
  <c r="AU460" i="1"/>
  <c r="BK460" i="1" s="1"/>
  <c r="AT460" i="1"/>
  <c r="BJ460" i="1" s="1"/>
  <c r="AS460" i="1"/>
  <c r="BI460" i="1" s="1"/>
  <c r="AR460" i="1"/>
  <c r="BH460" i="1" s="1"/>
  <c r="AP460" i="1"/>
  <c r="AO460" i="1"/>
  <c r="AN460" i="1"/>
  <c r="AH460" i="1"/>
  <c r="AX460" i="1" s="1"/>
  <c r="AG460" i="1"/>
  <c r="AW460" i="1" s="1"/>
  <c r="AD460" i="1"/>
  <c r="AE460" i="1" s="1"/>
  <c r="AB460" i="1"/>
  <c r="AC460" i="1" s="1"/>
  <c r="AA460" i="1"/>
  <c r="AQ460" i="1" s="1"/>
  <c r="BG460" i="1" s="1"/>
  <c r="Z460" i="1"/>
  <c r="AF460" i="1" s="1"/>
  <c r="AV460" i="1" s="1"/>
  <c r="BJ459" i="1"/>
  <c r="BD459" i="1"/>
  <c r="AU459" i="1"/>
  <c r="BK459" i="1" s="1"/>
  <c r="AT459" i="1"/>
  <c r="AR459" i="1"/>
  <c r="BH459" i="1" s="1"/>
  <c r="AP459" i="1"/>
  <c r="BF459" i="1" s="1"/>
  <c r="AN459" i="1"/>
  <c r="AM459" i="1"/>
  <c r="BC459" i="1" s="1"/>
  <c r="AL459" i="1"/>
  <c r="BB459" i="1" s="1"/>
  <c r="AF459" i="1"/>
  <c r="AV459" i="1" s="1"/>
  <c r="AE459" i="1"/>
  <c r="AD459" i="1"/>
  <c r="AB459" i="1"/>
  <c r="AC459" i="1" s="1"/>
  <c r="AA459" i="1"/>
  <c r="AS459" i="1" s="1"/>
  <c r="BI459" i="1" s="1"/>
  <c r="Z459" i="1"/>
  <c r="AK459" i="1" s="1"/>
  <c r="BA459" i="1" s="1"/>
  <c r="BH458" i="1"/>
  <c r="BB458" i="1"/>
  <c r="BA458" i="1"/>
  <c r="AT458" i="1"/>
  <c r="BJ458" i="1" s="1"/>
  <c r="AS458" i="1"/>
  <c r="BI458" i="1" s="1"/>
  <c r="AR458" i="1"/>
  <c r="AP458" i="1"/>
  <c r="BF458" i="1" s="1"/>
  <c r="AO458" i="1"/>
  <c r="BE458" i="1" s="1"/>
  <c r="AN458" i="1"/>
  <c r="BD458" i="1" s="1"/>
  <c r="AL458" i="1"/>
  <c r="AK458" i="1"/>
  <c r="AJ458" i="1"/>
  <c r="AZ458" i="1" s="1"/>
  <c r="AF458" i="1"/>
  <c r="AV458" i="1" s="1"/>
  <c r="AD458" i="1"/>
  <c r="AE458" i="1" s="1"/>
  <c r="AC458" i="1"/>
  <c r="AB458" i="1"/>
  <c r="AA458" i="1"/>
  <c r="AQ458" i="1" s="1"/>
  <c r="BG458" i="1" s="1"/>
  <c r="Z458" i="1"/>
  <c r="AI458" i="1" s="1"/>
  <c r="AY458" i="1" s="1"/>
  <c r="AJ457" i="1"/>
  <c r="AZ457" i="1" s="1"/>
  <c r="AI457" i="1"/>
  <c r="AY457" i="1" s="1"/>
  <c r="AD457" i="1"/>
  <c r="AE457" i="1" s="1"/>
  <c r="AB457" i="1"/>
  <c r="AC457" i="1" s="1"/>
  <c r="AA457" i="1"/>
  <c r="AQ457" i="1" s="1"/>
  <c r="BG457" i="1" s="1"/>
  <c r="Z457" i="1"/>
  <c r="AH457" i="1" s="1"/>
  <c r="AX457" i="1" s="1"/>
  <c r="BE456" i="1"/>
  <c r="BD456" i="1"/>
  <c r="AW456" i="1"/>
  <c r="AV456" i="1"/>
  <c r="AU456" i="1"/>
  <c r="BK456" i="1" s="1"/>
  <c r="AT456" i="1"/>
  <c r="BJ456" i="1" s="1"/>
  <c r="AS456" i="1"/>
  <c r="BI456" i="1" s="1"/>
  <c r="AR456" i="1"/>
  <c r="BH456" i="1" s="1"/>
  <c r="AP456" i="1"/>
  <c r="BF456" i="1" s="1"/>
  <c r="AO456" i="1"/>
  <c r="AN456" i="1"/>
  <c r="AH456" i="1"/>
  <c r="AX456" i="1" s="1"/>
  <c r="AG456" i="1"/>
  <c r="AF456" i="1"/>
  <c r="AD456" i="1"/>
  <c r="AE456" i="1" s="1"/>
  <c r="AB456" i="1"/>
  <c r="AC456" i="1" s="1"/>
  <c r="AA456" i="1"/>
  <c r="AQ456" i="1" s="1"/>
  <c r="BG456" i="1" s="1"/>
  <c r="Z456" i="1"/>
  <c r="BJ455" i="1"/>
  <c r="AU455" i="1"/>
  <c r="BK455" i="1" s="1"/>
  <c r="AT455" i="1"/>
  <c r="AR455" i="1"/>
  <c r="BH455" i="1" s="1"/>
  <c r="AP455" i="1"/>
  <c r="BF455" i="1" s="1"/>
  <c r="AN455" i="1"/>
  <c r="BD455" i="1" s="1"/>
  <c r="AM455" i="1"/>
  <c r="BC455" i="1" s="1"/>
  <c r="AL455" i="1"/>
  <c r="BB455" i="1" s="1"/>
  <c r="AF455" i="1"/>
  <c r="AV455" i="1" s="1"/>
  <c r="AE455" i="1"/>
  <c r="AD455" i="1"/>
  <c r="AB455" i="1"/>
  <c r="AC455" i="1" s="1"/>
  <c r="AA455" i="1"/>
  <c r="AS455" i="1" s="1"/>
  <c r="BI455" i="1" s="1"/>
  <c r="Z455" i="1"/>
  <c r="AK455" i="1" s="1"/>
  <c r="BA455" i="1" s="1"/>
  <c r="BH454" i="1"/>
  <c r="BB454" i="1"/>
  <c r="AZ454" i="1"/>
  <c r="AT454" i="1"/>
  <c r="BJ454" i="1" s="1"/>
  <c r="AS454" i="1"/>
  <c r="BI454" i="1" s="1"/>
  <c r="AR454" i="1"/>
  <c r="AP454" i="1"/>
  <c r="BF454" i="1" s="1"/>
  <c r="AO454" i="1"/>
  <c r="BE454" i="1" s="1"/>
  <c r="AN454" i="1"/>
  <c r="BD454" i="1" s="1"/>
  <c r="AL454" i="1"/>
  <c r="AK454" i="1"/>
  <c r="BA454" i="1" s="1"/>
  <c r="AJ454" i="1"/>
  <c r="AF454" i="1"/>
  <c r="AV454" i="1" s="1"/>
  <c r="AD454" i="1"/>
  <c r="AE454" i="1" s="1"/>
  <c r="AB454" i="1"/>
  <c r="AC454" i="1" s="1"/>
  <c r="AA454" i="1"/>
  <c r="AQ454" i="1" s="1"/>
  <c r="BG454" i="1" s="1"/>
  <c r="Z454" i="1"/>
  <c r="AI454" i="1" s="1"/>
  <c r="AY454" i="1" s="1"/>
  <c r="AX453" i="1"/>
  <c r="AJ453" i="1"/>
  <c r="AZ453" i="1" s="1"/>
  <c r="AI453" i="1"/>
  <c r="AY453" i="1" s="1"/>
  <c r="AH453" i="1"/>
  <c r="AD453" i="1"/>
  <c r="AE453" i="1" s="1"/>
  <c r="AB453" i="1"/>
  <c r="AC453" i="1" s="1"/>
  <c r="AA453" i="1"/>
  <c r="AR453" i="1" s="1"/>
  <c r="BH453" i="1" s="1"/>
  <c r="Z453" i="1"/>
  <c r="BF452" i="1"/>
  <c r="BE452" i="1"/>
  <c r="BD452" i="1"/>
  <c r="AU452" i="1"/>
  <c r="BK452" i="1" s="1"/>
  <c r="AT452" i="1"/>
  <c r="BJ452" i="1" s="1"/>
  <c r="AS452" i="1"/>
  <c r="BI452" i="1" s="1"/>
  <c r="AR452" i="1"/>
  <c r="BH452" i="1" s="1"/>
  <c r="AP452" i="1"/>
  <c r="AO452" i="1"/>
  <c r="AN452" i="1"/>
  <c r="AH452" i="1"/>
  <c r="AX452" i="1" s="1"/>
  <c r="AG452" i="1"/>
  <c r="AW452" i="1" s="1"/>
  <c r="AD452" i="1"/>
  <c r="AE452" i="1" s="1"/>
  <c r="AB452" i="1"/>
  <c r="AC452" i="1" s="1"/>
  <c r="AA452" i="1"/>
  <c r="AQ452" i="1" s="1"/>
  <c r="BG452" i="1" s="1"/>
  <c r="Z452" i="1"/>
  <c r="AF452" i="1" s="1"/>
  <c r="AV452" i="1" s="1"/>
  <c r="BJ451" i="1"/>
  <c r="BD451" i="1"/>
  <c r="AU451" i="1"/>
  <c r="BK451" i="1" s="1"/>
  <c r="AT451" i="1"/>
  <c r="AR451" i="1"/>
  <c r="BH451" i="1" s="1"/>
  <c r="AP451" i="1"/>
  <c r="BF451" i="1" s="1"/>
  <c r="AN451" i="1"/>
  <c r="AM451" i="1"/>
  <c r="BC451" i="1" s="1"/>
  <c r="AL451" i="1"/>
  <c r="BB451" i="1" s="1"/>
  <c r="AF451" i="1"/>
  <c r="AV451" i="1" s="1"/>
  <c r="AE451" i="1"/>
  <c r="AD451" i="1"/>
  <c r="AB451" i="1"/>
  <c r="AC451" i="1" s="1"/>
  <c r="AA451" i="1"/>
  <c r="AS451" i="1" s="1"/>
  <c r="BI451" i="1" s="1"/>
  <c r="Z451" i="1"/>
  <c r="AK451" i="1" s="1"/>
  <c r="BA451" i="1" s="1"/>
  <c r="BH450" i="1"/>
  <c r="BB450" i="1"/>
  <c r="BA450" i="1"/>
  <c r="AT450" i="1"/>
  <c r="BJ450" i="1" s="1"/>
  <c r="AS450" i="1"/>
  <c r="BI450" i="1" s="1"/>
  <c r="AR450" i="1"/>
  <c r="AP450" i="1"/>
  <c r="BF450" i="1" s="1"/>
  <c r="AO450" i="1"/>
  <c r="BE450" i="1" s="1"/>
  <c r="AN450" i="1"/>
  <c r="BD450" i="1" s="1"/>
  <c r="AL450" i="1"/>
  <c r="AK450" i="1"/>
  <c r="AJ450" i="1"/>
  <c r="AZ450" i="1" s="1"/>
  <c r="AF450" i="1"/>
  <c r="AV450" i="1" s="1"/>
  <c r="AD450" i="1"/>
  <c r="AE450" i="1" s="1"/>
  <c r="AC450" i="1"/>
  <c r="AB450" i="1"/>
  <c r="AA450" i="1"/>
  <c r="AQ450" i="1" s="1"/>
  <c r="BG450" i="1" s="1"/>
  <c r="Z450" i="1"/>
  <c r="AI450" i="1" s="1"/>
  <c r="AY450" i="1" s="1"/>
  <c r="AJ449" i="1"/>
  <c r="AZ449" i="1" s="1"/>
  <c r="AI449" i="1"/>
  <c r="AY449" i="1" s="1"/>
  <c r="AD449" i="1"/>
  <c r="AE449" i="1" s="1"/>
  <c r="AB449" i="1"/>
  <c r="AC449" i="1" s="1"/>
  <c r="AA449" i="1"/>
  <c r="AQ449" i="1" s="1"/>
  <c r="BG449" i="1" s="1"/>
  <c r="Z449" i="1"/>
  <c r="AH449" i="1" s="1"/>
  <c r="AX449" i="1" s="1"/>
  <c r="BE448" i="1"/>
  <c r="BD448" i="1"/>
  <c r="AW448" i="1"/>
  <c r="AV448" i="1"/>
  <c r="AU448" i="1"/>
  <c r="BK448" i="1" s="1"/>
  <c r="AT448" i="1"/>
  <c r="BJ448" i="1" s="1"/>
  <c r="AS448" i="1"/>
  <c r="BI448" i="1" s="1"/>
  <c r="AR448" i="1"/>
  <c r="BH448" i="1" s="1"/>
  <c r="AP448" i="1"/>
  <c r="BF448" i="1" s="1"/>
  <c r="AO448" i="1"/>
  <c r="AN448" i="1"/>
  <c r="AH448" i="1"/>
  <c r="AX448" i="1" s="1"/>
  <c r="AG448" i="1"/>
  <c r="AF448" i="1"/>
  <c r="AD448" i="1"/>
  <c r="AE448" i="1" s="1"/>
  <c r="AB448" i="1"/>
  <c r="AC448" i="1" s="1"/>
  <c r="AA448" i="1"/>
  <c r="AQ448" i="1" s="1"/>
  <c r="BG448" i="1" s="1"/>
  <c r="Z448" i="1"/>
  <c r="BJ447" i="1"/>
  <c r="AU447" i="1"/>
  <c r="BK447" i="1" s="1"/>
  <c r="AT447" i="1"/>
  <c r="AR447" i="1"/>
  <c r="BH447" i="1" s="1"/>
  <c r="AP447" i="1"/>
  <c r="BF447" i="1" s="1"/>
  <c r="AN447" i="1"/>
  <c r="BD447" i="1" s="1"/>
  <c r="AM447" i="1"/>
  <c r="BC447" i="1" s="1"/>
  <c r="AL447" i="1"/>
  <c r="BB447" i="1" s="1"/>
  <c r="AF447" i="1"/>
  <c r="AV447" i="1" s="1"/>
  <c r="AE447" i="1"/>
  <c r="AD447" i="1"/>
  <c r="AB447" i="1"/>
  <c r="AC447" i="1" s="1"/>
  <c r="AA447" i="1"/>
  <c r="AS447" i="1" s="1"/>
  <c r="BI447" i="1" s="1"/>
  <c r="Z447" i="1"/>
  <c r="AK447" i="1" s="1"/>
  <c r="BA447" i="1" s="1"/>
  <c r="BH446" i="1"/>
  <c r="BB446" i="1"/>
  <c r="AZ446" i="1"/>
  <c r="AT446" i="1"/>
  <c r="BJ446" i="1" s="1"/>
  <c r="AS446" i="1"/>
  <c r="BI446" i="1" s="1"/>
  <c r="AR446" i="1"/>
  <c r="AP446" i="1"/>
  <c r="BF446" i="1" s="1"/>
  <c r="AO446" i="1"/>
  <c r="BE446" i="1" s="1"/>
  <c r="AN446" i="1"/>
  <c r="BD446" i="1" s="1"/>
  <c r="AL446" i="1"/>
  <c r="AK446" i="1"/>
  <c r="BA446" i="1" s="1"/>
  <c r="AJ446" i="1"/>
  <c r="AF446" i="1"/>
  <c r="AV446" i="1" s="1"/>
  <c r="AD446" i="1"/>
  <c r="AE446" i="1" s="1"/>
  <c r="AB446" i="1"/>
  <c r="AC446" i="1" s="1"/>
  <c r="AA446" i="1"/>
  <c r="AQ446" i="1" s="1"/>
  <c r="BG446" i="1" s="1"/>
  <c r="Z446" i="1"/>
  <c r="AI446" i="1" s="1"/>
  <c r="AY446" i="1" s="1"/>
  <c r="AX445" i="1"/>
  <c r="AJ445" i="1"/>
  <c r="AZ445" i="1" s="1"/>
  <c r="AI445" i="1"/>
  <c r="AY445" i="1" s="1"/>
  <c r="AH445" i="1"/>
  <c r="AD445" i="1"/>
  <c r="AE445" i="1" s="1"/>
  <c r="AB445" i="1"/>
  <c r="AA445" i="1"/>
  <c r="Z445" i="1"/>
  <c r="BF444" i="1"/>
  <c r="BE444" i="1"/>
  <c r="BD444" i="1"/>
  <c r="AU444" i="1"/>
  <c r="BK444" i="1" s="1"/>
  <c r="AT444" i="1"/>
  <c r="BJ444" i="1" s="1"/>
  <c r="AS444" i="1"/>
  <c r="BI444" i="1" s="1"/>
  <c r="AR444" i="1"/>
  <c r="BH444" i="1" s="1"/>
  <c r="AP444" i="1"/>
  <c r="AO444" i="1"/>
  <c r="AN444" i="1"/>
  <c r="AH444" i="1"/>
  <c r="AX444" i="1" s="1"/>
  <c r="AG444" i="1"/>
  <c r="AW444" i="1" s="1"/>
  <c r="AD444" i="1"/>
  <c r="AE444" i="1" s="1"/>
  <c r="AB444" i="1"/>
  <c r="AC444" i="1" s="1"/>
  <c r="AA444" i="1"/>
  <c r="AQ444" i="1" s="1"/>
  <c r="BG444" i="1" s="1"/>
  <c r="Z444" i="1"/>
  <c r="AF444" i="1" s="1"/>
  <c r="AV444" i="1" s="1"/>
  <c r="BJ443" i="1"/>
  <c r="AU443" i="1"/>
  <c r="BK443" i="1" s="1"/>
  <c r="AT443" i="1"/>
  <c r="AR443" i="1"/>
  <c r="BH443" i="1" s="1"/>
  <c r="AP443" i="1"/>
  <c r="BF443" i="1" s="1"/>
  <c r="AN443" i="1"/>
  <c r="BD443" i="1" s="1"/>
  <c r="AM443" i="1"/>
  <c r="BC443" i="1" s="1"/>
  <c r="AL443" i="1"/>
  <c r="BB443" i="1" s="1"/>
  <c r="AF443" i="1"/>
  <c r="AV443" i="1" s="1"/>
  <c r="AE443" i="1"/>
  <c r="AD443" i="1"/>
  <c r="AB443" i="1"/>
  <c r="AC443" i="1" s="1"/>
  <c r="AA443" i="1"/>
  <c r="AS443" i="1" s="1"/>
  <c r="BI443" i="1" s="1"/>
  <c r="Z443" i="1"/>
  <c r="AK443" i="1" s="1"/>
  <c r="BA443" i="1" s="1"/>
  <c r="BH442" i="1"/>
  <c r="BB442" i="1"/>
  <c r="BA442" i="1"/>
  <c r="AT442" i="1"/>
  <c r="BJ442" i="1" s="1"/>
  <c r="AS442" i="1"/>
  <c r="BI442" i="1" s="1"/>
  <c r="AR442" i="1"/>
  <c r="AP442" i="1"/>
  <c r="BF442" i="1" s="1"/>
  <c r="AO442" i="1"/>
  <c r="BE442" i="1" s="1"/>
  <c r="AN442" i="1"/>
  <c r="BD442" i="1" s="1"/>
  <c r="AL442" i="1"/>
  <c r="AK442" i="1"/>
  <c r="AJ442" i="1"/>
  <c r="AZ442" i="1" s="1"/>
  <c r="AF442" i="1"/>
  <c r="AV442" i="1" s="1"/>
  <c r="AD442" i="1"/>
  <c r="AE442" i="1" s="1"/>
  <c r="AC442" i="1"/>
  <c r="AB442" i="1"/>
  <c r="AA442" i="1"/>
  <c r="AQ442" i="1" s="1"/>
  <c r="BG442" i="1" s="1"/>
  <c r="Z442" i="1"/>
  <c r="AI442" i="1" s="1"/>
  <c r="AY442" i="1" s="1"/>
  <c r="AJ441" i="1"/>
  <c r="AZ441" i="1" s="1"/>
  <c r="AI441" i="1"/>
  <c r="AY441" i="1" s="1"/>
  <c r="AD441" i="1"/>
  <c r="AE441" i="1" s="1"/>
  <c r="AB441" i="1"/>
  <c r="AC441" i="1" s="1"/>
  <c r="AA441" i="1"/>
  <c r="AQ441" i="1" s="1"/>
  <c r="BG441" i="1" s="1"/>
  <c r="Z441" i="1"/>
  <c r="AH441" i="1" s="1"/>
  <c r="AX441" i="1" s="1"/>
  <c r="BE440" i="1"/>
  <c r="AU440" i="1"/>
  <c r="BK440" i="1" s="1"/>
  <c r="AT440" i="1"/>
  <c r="BJ440" i="1" s="1"/>
  <c r="AS440" i="1"/>
  <c r="BI440" i="1" s="1"/>
  <c r="AR440" i="1"/>
  <c r="BH440" i="1" s="1"/>
  <c r="AP440" i="1"/>
  <c r="BF440" i="1" s="1"/>
  <c r="AO440" i="1"/>
  <c r="AN440" i="1"/>
  <c r="BD440" i="1" s="1"/>
  <c r="AF440" i="1"/>
  <c r="AV440" i="1" s="1"/>
  <c r="AD440" i="1"/>
  <c r="AE440" i="1" s="1"/>
  <c r="AB440" i="1"/>
  <c r="AC440" i="1" s="1"/>
  <c r="AA440" i="1"/>
  <c r="AQ440" i="1" s="1"/>
  <c r="BG440" i="1" s="1"/>
  <c r="Z440" i="1"/>
  <c r="AJ440" i="1" s="1"/>
  <c r="AZ440" i="1" s="1"/>
  <c r="BD439" i="1"/>
  <c r="AU439" i="1"/>
  <c r="BK439" i="1" s="1"/>
  <c r="AT439" i="1"/>
  <c r="BJ439" i="1" s="1"/>
  <c r="AR439" i="1"/>
  <c r="BH439" i="1" s="1"/>
  <c r="AP439" i="1"/>
  <c r="BF439" i="1" s="1"/>
  <c r="AN439" i="1"/>
  <c r="AD439" i="1"/>
  <c r="AE439" i="1" s="1"/>
  <c r="AB439" i="1"/>
  <c r="AC439" i="1" s="1"/>
  <c r="AA439" i="1"/>
  <c r="AS439" i="1" s="1"/>
  <c r="BI439" i="1" s="1"/>
  <c r="Z439" i="1"/>
  <c r="AL439" i="1" s="1"/>
  <c r="BB439" i="1" s="1"/>
  <c r="BB438" i="1"/>
  <c r="BA438" i="1"/>
  <c r="AV438" i="1"/>
  <c r="AT438" i="1"/>
  <c r="BJ438" i="1" s="1"/>
  <c r="AS438" i="1"/>
  <c r="BI438" i="1" s="1"/>
  <c r="AR438" i="1"/>
  <c r="BH438" i="1" s="1"/>
  <c r="AP438" i="1"/>
  <c r="BF438" i="1" s="1"/>
  <c r="AO438" i="1"/>
  <c r="BE438" i="1" s="1"/>
  <c r="AN438" i="1"/>
  <c r="BD438" i="1" s="1"/>
  <c r="AL438" i="1"/>
  <c r="AK438" i="1"/>
  <c r="AJ438" i="1"/>
  <c r="AZ438" i="1" s="1"/>
  <c r="AF438" i="1"/>
  <c r="AD438" i="1"/>
  <c r="AE438" i="1" s="1"/>
  <c r="AB438" i="1"/>
  <c r="AC438" i="1" s="1"/>
  <c r="AA438" i="1"/>
  <c r="AQ438" i="1" s="1"/>
  <c r="BG438" i="1" s="1"/>
  <c r="Z438" i="1"/>
  <c r="AI438" i="1" s="1"/>
  <c r="AY438" i="1" s="1"/>
  <c r="AT437" i="1"/>
  <c r="BJ437" i="1" s="1"/>
  <c r="AR437" i="1"/>
  <c r="BH437" i="1" s="1"/>
  <c r="AJ437" i="1"/>
  <c r="AZ437" i="1" s="1"/>
  <c r="AI437" i="1"/>
  <c r="AY437" i="1" s="1"/>
  <c r="AH437" i="1"/>
  <c r="AX437" i="1" s="1"/>
  <c r="AD437" i="1"/>
  <c r="AE437" i="1" s="1"/>
  <c r="AB437" i="1"/>
  <c r="AC437" i="1" s="1"/>
  <c r="AA437" i="1"/>
  <c r="AP437" i="1" s="1"/>
  <c r="BF437" i="1" s="1"/>
  <c r="Z437" i="1"/>
  <c r="AL437" i="1" s="1"/>
  <c r="BB437" i="1" s="1"/>
  <c r="BE436" i="1"/>
  <c r="AX436" i="1"/>
  <c r="AU436" i="1"/>
  <c r="BK436" i="1" s="1"/>
  <c r="AT436" i="1"/>
  <c r="BJ436" i="1" s="1"/>
  <c r="AS436" i="1"/>
  <c r="BI436" i="1" s="1"/>
  <c r="AR436" i="1"/>
  <c r="BH436" i="1" s="1"/>
  <c r="AP436" i="1"/>
  <c r="BF436" i="1" s="1"/>
  <c r="AO436" i="1"/>
  <c r="AN436" i="1"/>
  <c r="BD436" i="1" s="1"/>
  <c r="AH436" i="1"/>
  <c r="AG436" i="1"/>
  <c r="AW436" i="1" s="1"/>
  <c r="AF436" i="1"/>
  <c r="AV436" i="1" s="1"/>
  <c r="AD436" i="1"/>
  <c r="AE436" i="1" s="1"/>
  <c r="AB436" i="1"/>
  <c r="AC436" i="1" s="1"/>
  <c r="AA436" i="1"/>
  <c r="AQ436" i="1" s="1"/>
  <c r="BG436" i="1" s="1"/>
  <c r="Z436" i="1"/>
  <c r="AJ436" i="1" s="1"/>
  <c r="AZ436" i="1" s="1"/>
  <c r="BJ435" i="1"/>
  <c r="BH435" i="1"/>
  <c r="BD435" i="1"/>
  <c r="BC435" i="1"/>
  <c r="AV435" i="1"/>
  <c r="AU435" i="1"/>
  <c r="BK435" i="1" s="1"/>
  <c r="AT435" i="1"/>
  <c r="AR435" i="1"/>
  <c r="AP435" i="1"/>
  <c r="BF435" i="1" s="1"/>
  <c r="AN435" i="1"/>
  <c r="AM435" i="1"/>
  <c r="AJ435" i="1"/>
  <c r="AZ435" i="1" s="1"/>
  <c r="AH435" i="1"/>
  <c r="AX435" i="1" s="1"/>
  <c r="AF435" i="1"/>
  <c r="AE435" i="1"/>
  <c r="AD435" i="1"/>
  <c r="AB435" i="1"/>
  <c r="AC435" i="1" s="1"/>
  <c r="AA435" i="1"/>
  <c r="AS435" i="1" s="1"/>
  <c r="BI435" i="1" s="1"/>
  <c r="Z435" i="1"/>
  <c r="BJ434" i="1"/>
  <c r="BI434" i="1"/>
  <c r="BF434" i="1"/>
  <c r="BD434" i="1"/>
  <c r="AT434" i="1"/>
  <c r="AS434" i="1"/>
  <c r="AR434" i="1"/>
  <c r="BH434" i="1" s="1"/>
  <c r="AP434" i="1"/>
  <c r="AO434" i="1"/>
  <c r="BE434" i="1" s="1"/>
  <c r="AN434" i="1"/>
  <c r="AD434" i="1"/>
  <c r="AE434" i="1" s="1"/>
  <c r="AC434" i="1"/>
  <c r="AB434" i="1"/>
  <c r="AA434" i="1"/>
  <c r="AQ434" i="1" s="1"/>
  <c r="BG434" i="1" s="1"/>
  <c r="Z434" i="1"/>
  <c r="BH433" i="1"/>
  <c r="AT433" i="1"/>
  <c r="BJ433" i="1" s="1"/>
  <c r="AR433" i="1"/>
  <c r="AD433" i="1"/>
  <c r="AE433" i="1" s="1"/>
  <c r="AB433" i="1"/>
  <c r="AC433" i="1" s="1"/>
  <c r="AA433" i="1"/>
  <c r="Z433" i="1"/>
  <c r="BH432" i="1"/>
  <c r="BF432" i="1"/>
  <c r="AU432" i="1"/>
  <c r="BK432" i="1" s="1"/>
  <c r="AT432" i="1"/>
  <c r="BJ432" i="1" s="1"/>
  <c r="AS432" i="1"/>
  <c r="BI432" i="1" s="1"/>
  <c r="AR432" i="1"/>
  <c r="AP432" i="1"/>
  <c r="AO432" i="1"/>
  <c r="BE432" i="1" s="1"/>
  <c r="AN432" i="1"/>
  <c r="BD432" i="1" s="1"/>
  <c r="AD432" i="1"/>
  <c r="AE432" i="1" s="1"/>
  <c r="AB432" i="1"/>
  <c r="AC432" i="1" s="1"/>
  <c r="AA432" i="1"/>
  <c r="AQ432" i="1" s="1"/>
  <c r="BG432" i="1" s="1"/>
  <c r="Z432" i="1"/>
  <c r="AJ432" i="1" s="1"/>
  <c r="AZ432" i="1" s="1"/>
  <c r="BK431" i="1"/>
  <c r="BJ431" i="1"/>
  <c r="BD431" i="1"/>
  <c r="BC431" i="1"/>
  <c r="AU431" i="1"/>
  <c r="AT431" i="1"/>
  <c r="AR431" i="1"/>
  <c r="BH431" i="1" s="1"/>
  <c r="AP431" i="1"/>
  <c r="BF431" i="1" s="1"/>
  <c r="AN431" i="1"/>
  <c r="AM431" i="1"/>
  <c r="AD431" i="1"/>
  <c r="AE431" i="1" s="1"/>
  <c r="AB431" i="1"/>
  <c r="AC431" i="1" s="1"/>
  <c r="AA431" i="1"/>
  <c r="AS431" i="1" s="1"/>
  <c r="BI431" i="1" s="1"/>
  <c r="Z431" i="1"/>
  <c r="AJ431" i="1" s="1"/>
  <c r="AZ431" i="1" s="1"/>
  <c r="BJ430" i="1"/>
  <c r="BF430" i="1"/>
  <c r="BD430" i="1"/>
  <c r="AX430" i="1"/>
  <c r="AT430" i="1"/>
  <c r="AS430" i="1"/>
  <c r="BI430" i="1" s="1"/>
  <c r="AR430" i="1"/>
  <c r="BH430" i="1" s="1"/>
  <c r="AP430" i="1"/>
  <c r="AO430" i="1"/>
  <c r="BE430" i="1" s="1"/>
  <c r="AN430" i="1"/>
  <c r="AL430" i="1"/>
  <c r="BB430" i="1" s="1"/>
  <c r="AH430" i="1"/>
  <c r="AF430" i="1"/>
  <c r="AV430" i="1" s="1"/>
  <c r="AD430" i="1"/>
  <c r="AE430" i="1" s="1"/>
  <c r="AC430" i="1"/>
  <c r="AB430" i="1"/>
  <c r="AA430" i="1"/>
  <c r="AQ430" i="1" s="1"/>
  <c r="BG430" i="1" s="1"/>
  <c r="Z430" i="1"/>
  <c r="AJ430" i="1" s="1"/>
  <c r="AZ430" i="1" s="1"/>
  <c r="BG429" i="1"/>
  <c r="AV429" i="1"/>
  <c r="AT429" i="1"/>
  <c r="BJ429" i="1" s="1"/>
  <c r="AQ429" i="1"/>
  <c r="AP429" i="1"/>
  <c r="BF429" i="1" s="1"/>
  <c r="AI429" i="1"/>
  <c r="AY429" i="1" s="1"/>
  <c r="AH429" i="1"/>
  <c r="AX429" i="1" s="1"/>
  <c r="AF429" i="1"/>
  <c r="AD429" i="1"/>
  <c r="AE429" i="1" s="1"/>
  <c r="AB429" i="1"/>
  <c r="AC429" i="1" s="1"/>
  <c r="AA429" i="1"/>
  <c r="AR429" i="1" s="1"/>
  <c r="BH429" i="1" s="1"/>
  <c r="Z429" i="1"/>
  <c r="AJ429" i="1" s="1"/>
  <c r="AZ429" i="1" s="1"/>
  <c r="BF428" i="1"/>
  <c r="BE428" i="1"/>
  <c r="BD428" i="1"/>
  <c r="AU428" i="1"/>
  <c r="BK428" i="1" s="1"/>
  <c r="AT428" i="1"/>
  <c r="BJ428" i="1" s="1"/>
  <c r="AS428" i="1"/>
  <c r="BI428" i="1" s="1"/>
  <c r="AR428" i="1"/>
  <c r="BH428" i="1" s="1"/>
  <c r="AP428" i="1"/>
  <c r="AO428" i="1"/>
  <c r="AN428" i="1"/>
  <c r="AJ428" i="1"/>
  <c r="AZ428" i="1" s="1"/>
  <c r="AG428" i="1"/>
  <c r="AW428" i="1" s="1"/>
  <c r="AF428" i="1"/>
  <c r="AV428" i="1" s="1"/>
  <c r="AD428" i="1"/>
  <c r="AE428" i="1" s="1"/>
  <c r="AB428" i="1"/>
  <c r="AC428" i="1" s="1"/>
  <c r="AA428" i="1"/>
  <c r="AQ428" i="1" s="1"/>
  <c r="BG428" i="1" s="1"/>
  <c r="Z428" i="1"/>
  <c r="AH428" i="1" s="1"/>
  <c r="AX428" i="1" s="1"/>
  <c r="BK427" i="1"/>
  <c r="BH427" i="1"/>
  <c r="BF427" i="1"/>
  <c r="BD427" i="1"/>
  <c r="AU427" i="1"/>
  <c r="AT427" i="1"/>
  <c r="BJ427" i="1" s="1"/>
  <c r="AR427" i="1"/>
  <c r="AP427" i="1"/>
  <c r="AN427" i="1"/>
  <c r="AL427" i="1"/>
  <c r="BB427" i="1" s="1"/>
  <c r="AE427" i="1"/>
  <c r="AD427" i="1"/>
  <c r="AB427" i="1"/>
  <c r="AC427" i="1" s="1"/>
  <c r="AA427" i="1"/>
  <c r="AS427" i="1" s="1"/>
  <c r="BI427" i="1" s="1"/>
  <c r="Z427" i="1"/>
  <c r="BJ426" i="1"/>
  <c r="BI426" i="1"/>
  <c r="BH426" i="1"/>
  <c r="BA426" i="1"/>
  <c r="AW426" i="1"/>
  <c r="AT426" i="1"/>
  <c r="AS426" i="1"/>
  <c r="AR426" i="1"/>
  <c r="AP426" i="1"/>
  <c r="BF426" i="1" s="1"/>
  <c r="AO426" i="1"/>
  <c r="BE426" i="1" s="1"/>
  <c r="AN426" i="1"/>
  <c r="BD426" i="1" s="1"/>
  <c r="AL426" i="1"/>
  <c r="BB426" i="1" s="1"/>
  <c r="AK426" i="1"/>
  <c r="AG426" i="1"/>
  <c r="AF426" i="1"/>
  <c r="AV426" i="1" s="1"/>
  <c r="AD426" i="1"/>
  <c r="AE426" i="1" s="1"/>
  <c r="AC426" i="1"/>
  <c r="AB426" i="1"/>
  <c r="AA426" i="1"/>
  <c r="AQ426" i="1" s="1"/>
  <c r="BG426" i="1" s="1"/>
  <c r="Z426" i="1"/>
  <c r="AH426" i="1" s="1"/>
  <c r="AX426" i="1" s="1"/>
  <c r="BH425" i="1"/>
  <c r="BD425" i="1"/>
  <c r="AU425" i="1"/>
  <c r="BK425" i="1" s="1"/>
  <c r="AT425" i="1"/>
  <c r="BJ425" i="1" s="1"/>
  <c r="AR425" i="1"/>
  <c r="AN425" i="1"/>
  <c r="AM425" i="1"/>
  <c r="BC425" i="1" s="1"/>
  <c r="AD425" i="1"/>
  <c r="AE425" i="1" s="1"/>
  <c r="AB425" i="1"/>
  <c r="AC425" i="1" s="1"/>
  <c r="AA425" i="1"/>
  <c r="Z425" i="1"/>
  <c r="AI425" i="1" s="1"/>
  <c r="AY425" i="1" s="1"/>
  <c r="BI424" i="1"/>
  <c r="BD424" i="1"/>
  <c r="AU424" i="1"/>
  <c r="AT424" i="1"/>
  <c r="AS424" i="1"/>
  <c r="AR424" i="1"/>
  <c r="BH424" i="1" s="1"/>
  <c r="AP424" i="1"/>
  <c r="BF424" i="1" s="1"/>
  <c r="AO424" i="1"/>
  <c r="BE424" i="1" s="1"/>
  <c r="AN424" i="1"/>
  <c r="AD424" i="1"/>
  <c r="AE424" i="1" s="1"/>
  <c r="AC424" i="1"/>
  <c r="AB424" i="1"/>
  <c r="AA424" i="1"/>
  <c r="AQ424" i="1" s="1"/>
  <c r="Z424" i="1"/>
  <c r="AJ424" i="1" s="1"/>
  <c r="AZ424" i="1" s="1"/>
  <c r="BB423" i="1"/>
  <c r="AX423" i="1"/>
  <c r="AQ423" i="1"/>
  <c r="BG423" i="1" s="1"/>
  <c r="AN423" i="1"/>
  <c r="BD423" i="1" s="1"/>
  <c r="AM423" i="1"/>
  <c r="BC423" i="1" s="1"/>
  <c r="AL423" i="1"/>
  <c r="AH423" i="1"/>
  <c r="AF423" i="1"/>
  <c r="AV423" i="1" s="1"/>
  <c r="AD423" i="1"/>
  <c r="AE423" i="1" s="1"/>
  <c r="AB423" i="1"/>
  <c r="AC423" i="1" s="1"/>
  <c r="AA423" i="1"/>
  <c r="AU423" i="1" s="1"/>
  <c r="BK423" i="1" s="1"/>
  <c r="Z423" i="1"/>
  <c r="AI423" i="1" s="1"/>
  <c r="AY423" i="1" s="1"/>
  <c r="AT422" i="1"/>
  <c r="BJ422" i="1" s="1"/>
  <c r="AN422" i="1"/>
  <c r="BD422" i="1" s="1"/>
  <c r="AK422" i="1"/>
  <c r="BA422" i="1" s="1"/>
  <c r="AJ422" i="1"/>
  <c r="AZ422" i="1" s="1"/>
  <c r="AD422" i="1"/>
  <c r="AE422" i="1" s="1"/>
  <c r="AB422" i="1"/>
  <c r="AC422" i="1" s="1"/>
  <c r="AA422" i="1"/>
  <c r="AU422" i="1" s="1"/>
  <c r="BK422" i="1" s="1"/>
  <c r="Z422" i="1"/>
  <c r="AM422" i="1" s="1"/>
  <c r="BC422" i="1" s="1"/>
  <c r="AU421" i="1"/>
  <c r="BK421" i="1" s="1"/>
  <c r="AO421" i="1"/>
  <c r="BE421" i="1" s="1"/>
  <c r="AM421" i="1"/>
  <c r="BC421" i="1" s="1"/>
  <c r="AL421" i="1"/>
  <c r="BB421" i="1" s="1"/>
  <c r="AJ421" i="1"/>
  <c r="AZ421" i="1" s="1"/>
  <c r="AG421" i="1"/>
  <c r="AW421" i="1" s="1"/>
  <c r="AF421" i="1"/>
  <c r="AV421" i="1" s="1"/>
  <c r="AD421" i="1"/>
  <c r="AE421" i="1" s="1"/>
  <c r="AB421" i="1"/>
  <c r="AC421" i="1" s="1"/>
  <c r="AA421" i="1"/>
  <c r="AS421" i="1" s="1"/>
  <c r="BI421" i="1" s="1"/>
  <c r="Z421" i="1"/>
  <c r="AK421" i="1" s="1"/>
  <c r="BA421" i="1" s="1"/>
  <c r="BJ420" i="1"/>
  <c r="BI420" i="1"/>
  <c r="BE420" i="1"/>
  <c r="AU420" i="1"/>
  <c r="BK420" i="1" s="1"/>
  <c r="AT420" i="1"/>
  <c r="AS420" i="1"/>
  <c r="AR420" i="1"/>
  <c r="BH420" i="1" s="1"/>
  <c r="AP420" i="1"/>
  <c r="BF420" i="1" s="1"/>
  <c r="AO420" i="1"/>
  <c r="AN420" i="1"/>
  <c r="BD420" i="1" s="1"/>
  <c r="AM420" i="1"/>
  <c r="BC420" i="1" s="1"/>
  <c r="AL420" i="1"/>
  <c r="BB420" i="1" s="1"/>
  <c r="AG420" i="1"/>
  <c r="AW420" i="1" s="1"/>
  <c r="AE420" i="1"/>
  <c r="AD420" i="1"/>
  <c r="AC420" i="1"/>
  <c r="AB420" i="1"/>
  <c r="AA420" i="1"/>
  <c r="AQ420" i="1" s="1"/>
  <c r="BG420" i="1" s="1"/>
  <c r="Z420" i="1"/>
  <c r="AI420" i="1" s="1"/>
  <c r="AY420" i="1" s="1"/>
  <c r="BC419" i="1"/>
  <c r="AM419" i="1"/>
  <c r="AK419" i="1"/>
  <c r="BA419" i="1" s="1"/>
  <c r="AJ419" i="1"/>
  <c r="AZ419" i="1" s="1"/>
  <c r="AH419" i="1"/>
  <c r="AX419" i="1" s="1"/>
  <c r="AF419" i="1"/>
  <c r="AV419" i="1" s="1"/>
  <c r="AE419" i="1"/>
  <c r="AD419" i="1"/>
  <c r="AB419" i="1"/>
  <c r="AC419" i="1" s="1"/>
  <c r="AA419" i="1"/>
  <c r="Z419" i="1"/>
  <c r="AG419" i="1" s="1"/>
  <c r="AW419" i="1" s="1"/>
  <c r="AV418" i="1"/>
  <c r="AT418" i="1"/>
  <c r="BJ418" i="1" s="1"/>
  <c r="AS418" i="1"/>
  <c r="BI418" i="1" s="1"/>
  <c r="AR418" i="1"/>
  <c r="BH418" i="1" s="1"/>
  <c r="AO418" i="1"/>
  <c r="BE418" i="1" s="1"/>
  <c r="AN418" i="1"/>
  <c r="BD418" i="1" s="1"/>
  <c r="AM418" i="1"/>
  <c r="BC418" i="1" s="1"/>
  <c r="AL418" i="1"/>
  <c r="BB418" i="1" s="1"/>
  <c r="AK418" i="1"/>
  <c r="BA418" i="1" s="1"/>
  <c r="AJ418" i="1"/>
  <c r="AZ418" i="1" s="1"/>
  <c r="AI418" i="1"/>
  <c r="AY418" i="1" s="1"/>
  <c r="AG418" i="1"/>
  <c r="AW418" i="1" s="1"/>
  <c r="AF418" i="1"/>
  <c r="AD418" i="1"/>
  <c r="AE418" i="1" s="1"/>
  <c r="AC418" i="1"/>
  <c r="AB418" i="1"/>
  <c r="AA418" i="1"/>
  <c r="AQ418" i="1" s="1"/>
  <c r="BG418" i="1" s="1"/>
  <c r="Z418" i="1"/>
  <c r="AH418" i="1" s="1"/>
  <c r="AX418" i="1" s="1"/>
  <c r="BJ417" i="1"/>
  <c r="AT417" i="1"/>
  <c r="AR417" i="1"/>
  <c r="BH417" i="1" s="1"/>
  <c r="AL417" i="1"/>
  <c r="BB417" i="1" s="1"/>
  <c r="AJ417" i="1"/>
  <c r="AZ417" i="1" s="1"/>
  <c r="AI417" i="1"/>
  <c r="AY417" i="1" s="1"/>
  <c r="AD417" i="1"/>
  <c r="AE417" i="1" s="1"/>
  <c r="AB417" i="1"/>
  <c r="AC417" i="1" s="1"/>
  <c r="AA417" i="1"/>
  <c r="AQ417" i="1" s="1"/>
  <c r="BG417" i="1" s="1"/>
  <c r="Z417" i="1"/>
  <c r="AH417" i="1" s="1"/>
  <c r="AX417" i="1" s="1"/>
  <c r="AZ416" i="1"/>
  <c r="AS416" i="1"/>
  <c r="BI416" i="1" s="1"/>
  <c r="AR416" i="1"/>
  <c r="BH416" i="1" s="1"/>
  <c r="AP416" i="1"/>
  <c r="BF416" i="1" s="1"/>
  <c r="AO416" i="1"/>
  <c r="BE416" i="1" s="1"/>
  <c r="AN416" i="1"/>
  <c r="BD416" i="1" s="1"/>
  <c r="AJ416" i="1"/>
  <c r="AE416" i="1"/>
  <c r="AD416" i="1"/>
  <c r="AB416" i="1"/>
  <c r="AC416" i="1" s="1"/>
  <c r="AA416" i="1"/>
  <c r="AU416" i="1" s="1"/>
  <c r="BK416" i="1" s="1"/>
  <c r="Z416" i="1"/>
  <c r="AH416" i="1" s="1"/>
  <c r="AX416" i="1" s="1"/>
  <c r="AU415" i="1"/>
  <c r="BK415" i="1" s="1"/>
  <c r="AT415" i="1"/>
  <c r="BJ415" i="1" s="1"/>
  <c r="AP415" i="1"/>
  <c r="BF415" i="1" s="1"/>
  <c r="AN415" i="1"/>
  <c r="BD415" i="1" s="1"/>
  <c r="AE415" i="1"/>
  <c r="AD415" i="1"/>
  <c r="AC415" i="1"/>
  <c r="AB415" i="1"/>
  <c r="AA415" i="1"/>
  <c r="AS415" i="1" s="1"/>
  <c r="BI415" i="1" s="1"/>
  <c r="Z415" i="1"/>
  <c r="AV414" i="1"/>
  <c r="AT414" i="1"/>
  <c r="BJ414" i="1" s="1"/>
  <c r="AS414" i="1"/>
  <c r="BI414" i="1" s="1"/>
  <c r="AR414" i="1"/>
  <c r="BH414" i="1" s="1"/>
  <c r="AO414" i="1"/>
  <c r="BE414" i="1" s="1"/>
  <c r="AN414" i="1"/>
  <c r="BD414" i="1" s="1"/>
  <c r="AM414" i="1"/>
  <c r="BC414" i="1" s="1"/>
  <c r="AL414" i="1"/>
  <c r="BB414" i="1" s="1"/>
  <c r="AK414" i="1"/>
  <c r="BA414" i="1" s="1"/>
  <c r="AJ414" i="1"/>
  <c r="AZ414" i="1" s="1"/>
  <c r="AI414" i="1"/>
  <c r="AY414" i="1" s="1"/>
  <c r="AG414" i="1"/>
  <c r="AW414" i="1" s="1"/>
  <c r="AF414" i="1"/>
  <c r="AD414" i="1"/>
  <c r="AE414" i="1" s="1"/>
  <c r="AC414" i="1"/>
  <c r="AB414" i="1"/>
  <c r="AA414" i="1"/>
  <c r="AQ414" i="1" s="1"/>
  <c r="BG414" i="1" s="1"/>
  <c r="Z414" i="1"/>
  <c r="AH414" i="1" s="1"/>
  <c r="AX414" i="1" s="1"/>
  <c r="BJ413" i="1"/>
  <c r="AT413" i="1"/>
  <c r="AR413" i="1"/>
  <c r="BH413" i="1" s="1"/>
  <c r="AL413" i="1"/>
  <c r="BB413" i="1" s="1"/>
  <c r="AJ413" i="1"/>
  <c r="AZ413" i="1" s="1"/>
  <c r="AI413" i="1"/>
  <c r="AY413" i="1" s="1"/>
  <c r="AD413" i="1"/>
  <c r="AE413" i="1" s="1"/>
  <c r="AB413" i="1"/>
  <c r="AC413" i="1" s="1"/>
  <c r="AA413" i="1"/>
  <c r="AQ413" i="1" s="1"/>
  <c r="BG413" i="1" s="1"/>
  <c r="Z413" i="1"/>
  <c r="AH413" i="1" s="1"/>
  <c r="AX413" i="1" s="1"/>
  <c r="BH412" i="1"/>
  <c r="AZ412" i="1"/>
  <c r="AU412" i="1"/>
  <c r="BK412" i="1" s="1"/>
  <c r="AS412" i="1"/>
  <c r="BI412" i="1" s="1"/>
  <c r="AR412" i="1"/>
  <c r="AP412" i="1"/>
  <c r="BF412" i="1" s="1"/>
  <c r="AO412" i="1"/>
  <c r="BE412" i="1" s="1"/>
  <c r="AN412" i="1"/>
  <c r="BD412" i="1" s="1"/>
  <c r="AJ412" i="1"/>
  <c r="AE412" i="1"/>
  <c r="AD412" i="1"/>
  <c r="AB412" i="1"/>
  <c r="AC412" i="1" s="1"/>
  <c r="AA412" i="1"/>
  <c r="AT412" i="1" s="1"/>
  <c r="BJ412" i="1" s="1"/>
  <c r="Z412" i="1"/>
  <c r="AH412" i="1" s="1"/>
  <c r="AX412" i="1" s="1"/>
  <c r="BF411" i="1"/>
  <c r="AU411" i="1"/>
  <c r="BK411" i="1" s="1"/>
  <c r="AT411" i="1"/>
  <c r="BJ411" i="1" s="1"/>
  <c r="AP411" i="1"/>
  <c r="AN411" i="1"/>
  <c r="BD411" i="1" s="1"/>
  <c r="AH411" i="1"/>
  <c r="AX411" i="1" s="1"/>
  <c r="AE411" i="1"/>
  <c r="AD411" i="1"/>
  <c r="AC411" i="1"/>
  <c r="AB411" i="1"/>
  <c r="AA411" i="1"/>
  <c r="AS411" i="1" s="1"/>
  <c r="BI411" i="1" s="1"/>
  <c r="Z411" i="1"/>
  <c r="AT410" i="1"/>
  <c r="BJ410" i="1" s="1"/>
  <c r="AS410" i="1"/>
  <c r="BI410" i="1" s="1"/>
  <c r="AR410" i="1"/>
  <c r="BH410" i="1" s="1"/>
  <c r="AO410" i="1"/>
  <c r="BE410" i="1" s="1"/>
  <c r="AN410" i="1"/>
  <c r="BD410" i="1" s="1"/>
  <c r="AM410" i="1"/>
  <c r="BC410" i="1" s="1"/>
  <c r="AL410" i="1"/>
  <c r="BB410" i="1" s="1"/>
  <c r="AK410" i="1"/>
  <c r="BA410" i="1" s="1"/>
  <c r="AJ410" i="1"/>
  <c r="AZ410" i="1" s="1"/>
  <c r="AI410" i="1"/>
  <c r="AY410" i="1" s="1"/>
  <c r="AG410" i="1"/>
  <c r="AW410" i="1" s="1"/>
  <c r="AF410" i="1"/>
  <c r="AV410" i="1" s="1"/>
  <c r="AD410" i="1"/>
  <c r="AE410" i="1" s="1"/>
  <c r="AC410" i="1"/>
  <c r="AB410" i="1"/>
  <c r="AA410" i="1"/>
  <c r="AQ410" i="1" s="1"/>
  <c r="BG410" i="1" s="1"/>
  <c r="Z410" i="1"/>
  <c r="AH410" i="1" s="1"/>
  <c r="AX410" i="1" s="1"/>
  <c r="AT409" i="1"/>
  <c r="BJ409" i="1" s="1"/>
  <c r="AR409" i="1"/>
  <c r="BH409" i="1" s="1"/>
  <c r="AL409" i="1"/>
  <c r="BB409" i="1" s="1"/>
  <c r="AJ409" i="1"/>
  <c r="AZ409" i="1" s="1"/>
  <c r="AI409" i="1"/>
  <c r="AY409" i="1" s="1"/>
  <c r="AD409" i="1"/>
  <c r="AE409" i="1" s="1"/>
  <c r="AB409" i="1"/>
  <c r="AC409" i="1" s="1"/>
  <c r="AA409" i="1"/>
  <c r="AQ409" i="1" s="1"/>
  <c r="BG409" i="1" s="1"/>
  <c r="Z409" i="1"/>
  <c r="AH409" i="1" s="1"/>
  <c r="AX409" i="1" s="1"/>
  <c r="BH408" i="1"/>
  <c r="AU408" i="1"/>
  <c r="BK408" i="1" s="1"/>
  <c r="AS408" i="1"/>
  <c r="BI408" i="1" s="1"/>
  <c r="AR408" i="1"/>
  <c r="AP408" i="1"/>
  <c r="BF408" i="1" s="1"/>
  <c r="AO408" i="1"/>
  <c r="BE408" i="1" s="1"/>
  <c r="AN408" i="1"/>
  <c r="BD408" i="1" s="1"/>
  <c r="AJ408" i="1"/>
  <c r="AZ408" i="1" s="1"/>
  <c r="AE408" i="1"/>
  <c r="AD408" i="1"/>
  <c r="AB408" i="1"/>
  <c r="AC408" i="1" s="1"/>
  <c r="AA408" i="1"/>
  <c r="AT408" i="1" s="1"/>
  <c r="BJ408" i="1" s="1"/>
  <c r="Z408" i="1"/>
  <c r="AH408" i="1" s="1"/>
  <c r="AX408" i="1" s="1"/>
  <c r="AU407" i="1"/>
  <c r="BK407" i="1" s="1"/>
  <c r="AT407" i="1"/>
  <c r="BJ407" i="1" s="1"/>
  <c r="AP407" i="1"/>
  <c r="BF407" i="1" s="1"/>
  <c r="AN407" i="1"/>
  <c r="BD407" i="1" s="1"/>
  <c r="AE407" i="1"/>
  <c r="AD407" i="1"/>
  <c r="AC407" i="1"/>
  <c r="AB407" i="1"/>
  <c r="AA407" i="1"/>
  <c r="AS407" i="1" s="1"/>
  <c r="BI407" i="1" s="1"/>
  <c r="Z407" i="1"/>
  <c r="AH407" i="1" s="1"/>
  <c r="AX407" i="1" s="1"/>
  <c r="BD406" i="1"/>
  <c r="AT406" i="1"/>
  <c r="BJ406" i="1" s="1"/>
  <c r="AS406" i="1"/>
  <c r="BI406" i="1" s="1"/>
  <c r="AR406" i="1"/>
  <c r="BH406" i="1" s="1"/>
  <c r="AO406" i="1"/>
  <c r="BE406" i="1" s="1"/>
  <c r="AN406" i="1"/>
  <c r="AM406" i="1"/>
  <c r="BC406" i="1" s="1"/>
  <c r="AL406" i="1"/>
  <c r="BB406" i="1" s="1"/>
  <c r="AK406" i="1"/>
  <c r="BA406" i="1" s="1"/>
  <c r="AJ406" i="1"/>
  <c r="AZ406" i="1" s="1"/>
  <c r="AI406" i="1"/>
  <c r="AY406" i="1" s="1"/>
  <c r="AG406" i="1"/>
  <c r="AW406" i="1" s="1"/>
  <c r="AF406" i="1"/>
  <c r="AV406" i="1" s="1"/>
  <c r="AD406" i="1"/>
  <c r="AE406" i="1" s="1"/>
  <c r="AC406" i="1"/>
  <c r="AB406" i="1"/>
  <c r="AA406" i="1"/>
  <c r="AQ406" i="1" s="1"/>
  <c r="BG406" i="1" s="1"/>
  <c r="Z406" i="1"/>
  <c r="AH406" i="1" s="1"/>
  <c r="AX406" i="1" s="1"/>
  <c r="AT405" i="1"/>
  <c r="BJ405" i="1" s="1"/>
  <c r="AR405" i="1"/>
  <c r="BH405" i="1" s="1"/>
  <c r="AL405" i="1"/>
  <c r="BB405" i="1" s="1"/>
  <c r="AJ405" i="1"/>
  <c r="AZ405" i="1" s="1"/>
  <c r="AI405" i="1"/>
  <c r="AY405" i="1" s="1"/>
  <c r="AD405" i="1"/>
  <c r="AE405" i="1" s="1"/>
  <c r="AB405" i="1"/>
  <c r="AC405" i="1" s="1"/>
  <c r="AA405" i="1"/>
  <c r="AQ405" i="1" s="1"/>
  <c r="BG405" i="1" s="1"/>
  <c r="Z405" i="1"/>
  <c r="AH405" i="1" s="1"/>
  <c r="AX405" i="1" s="1"/>
  <c r="AZ404" i="1"/>
  <c r="AU404" i="1"/>
  <c r="BK404" i="1" s="1"/>
  <c r="AS404" i="1"/>
  <c r="BI404" i="1" s="1"/>
  <c r="AR404" i="1"/>
  <c r="BH404" i="1" s="1"/>
  <c r="AP404" i="1"/>
  <c r="BF404" i="1" s="1"/>
  <c r="AO404" i="1"/>
  <c r="BE404" i="1" s="1"/>
  <c r="AN404" i="1"/>
  <c r="BD404" i="1" s="1"/>
  <c r="AJ404" i="1"/>
  <c r="AE404" i="1"/>
  <c r="AD404" i="1"/>
  <c r="AB404" i="1"/>
  <c r="AC404" i="1" s="1"/>
  <c r="AA404" i="1"/>
  <c r="AT404" i="1" s="1"/>
  <c r="BJ404" i="1" s="1"/>
  <c r="Z404" i="1"/>
  <c r="AH404" i="1" s="1"/>
  <c r="AX404" i="1" s="1"/>
  <c r="BF403" i="1"/>
  <c r="AU403" i="1"/>
  <c r="BK403" i="1" s="1"/>
  <c r="AT403" i="1"/>
  <c r="AP403" i="1"/>
  <c r="AN403" i="1"/>
  <c r="AD403" i="1"/>
  <c r="AE403" i="1" s="1"/>
  <c r="AC403" i="1"/>
  <c r="AB403" i="1"/>
  <c r="AA403" i="1"/>
  <c r="AS403" i="1" s="1"/>
  <c r="Z403" i="1"/>
  <c r="AH403" i="1" s="1"/>
  <c r="AX403" i="1" s="1"/>
  <c r="AV402" i="1"/>
  <c r="AT402" i="1"/>
  <c r="BJ402" i="1" s="1"/>
  <c r="AS402" i="1"/>
  <c r="BI402" i="1" s="1"/>
  <c r="AR402" i="1"/>
  <c r="BH402" i="1" s="1"/>
  <c r="AN402" i="1"/>
  <c r="BD402" i="1" s="1"/>
  <c r="AL402" i="1"/>
  <c r="BB402" i="1" s="1"/>
  <c r="AK402" i="1"/>
  <c r="BA402" i="1" s="1"/>
  <c r="AJ402" i="1"/>
  <c r="AZ402" i="1" s="1"/>
  <c r="AI402" i="1"/>
  <c r="AY402" i="1" s="1"/>
  <c r="AF402" i="1"/>
  <c r="AD402" i="1"/>
  <c r="AE402" i="1" s="1"/>
  <c r="AB402" i="1"/>
  <c r="AC402" i="1" s="1"/>
  <c r="AA402" i="1"/>
  <c r="AQ402" i="1" s="1"/>
  <c r="BG402" i="1" s="1"/>
  <c r="Z402" i="1"/>
  <c r="AH402" i="1" s="1"/>
  <c r="AX402" i="1" s="1"/>
  <c r="BJ401" i="1"/>
  <c r="BB401" i="1"/>
  <c r="AT401" i="1"/>
  <c r="AR401" i="1"/>
  <c r="BH401" i="1" s="1"/>
  <c r="AP401" i="1"/>
  <c r="BF401" i="1" s="1"/>
  <c r="AL401" i="1"/>
  <c r="AJ401" i="1"/>
  <c r="AZ401" i="1" s="1"/>
  <c r="AD401" i="1"/>
  <c r="AE401" i="1" s="1"/>
  <c r="AB401" i="1"/>
  <c r="AC401" i="1" s="1"/>
  <c r="AA401" i="1"/>
  <c r="AQ401" i="1" s="1"/>
  <c r="BG401" i="1" s="1"/>
  <c r="Z401" i="1"/>
  <c r="AI401" i="1" s="1"/>
  <c r="AY401" i="1" s="1"/>
  <c r="AU400" i="1"/>
  <c r="BK400" i="1" s="1"/>
  <c r="AT400" i="1"/>
  <c r="BJ400" i="1" s="1"/>
  <c r="AS400" i="1"/>
  <c r="BI400" i="1" s="1"/>
  <c r="AR400" i="1"/>
  <c r="BH400" i="1" s="1"/>
  <c r="AP400" i="1"/>
  <c r="BF400" i="1" s="1"/>
  <c r="AO400" i="1"/>
  <c r="BE400" i="1" s="1"/>
  <c r="AN400" i="1"/>
  <c r="BD400" i="1" s="1"/>
  <c r="AJ400" i="1"/>
  <c r="AZ400" i="1" s="1"/>
  <c r="AE400" i="1"/>
  <c r="AD400" i="1"/>
  <c r="AB400" i="1"/>
  <c r="AC400" i="1" s="1"/>
  <c r="AA400" i="1"/>
  <c r="AQ400" i="1" s="1"/>
  <c r="BG400" i="1" s="1"/>
  <c r="Z400" i="1"/>
  <c r="AH400" i="1" s="1"/>
  <c r="AX400" i="1" s="1"/>
  <c r="AU399" i="1"/>
  <c r="BK399" i="1" s="1"/>
  <c r="AT399" i="1"/>
  <c r="BJ399" i="1" s="1"/>
  <c r="AS399" i="1"/>
  <c r="BI399" i="1" s="1"/>
  <c r="AR399" i="1"/>
  <c r="BH399" i="1" s="1"/>
  <c r="AP399" i="1"/>
  <c r="BF399" i="1" s="1"/>
  <c r="AN399" i="1"/>
  <c r="BD399" i="1" s="1"/>
  <c r="AH399" i="1"/>
  <c r="AX399" i="1" s="1"/>
  <c r="AD399" i="1"/>
  <c r="AE399" i="1" s="1"/>
  <c r="AC399" i="1"/>
  <c r="AB399" i="1"/>
  <c r="AA399" i="1"/>
  <c r="AQ399" i="1" s="1"/>
  <c r="BG399" i="1" s="1"/>
  <c r="Z399" i="1"/>
  <c r="BD398" i="1"/>
  <c r="AV398" i="1"/>
  <c r="AT398" i="1"/>
  <c r="BJ398" i="1" s="1"/>
  <c r="AS398" i="1"/>
  <c r="BI398" i="1" s="1"/>
  <c r="AR398" i="1"/>
  <c r="BH398" i="1" s="1"/>
  <c r="AN398" i="1"/>
  <c r="AL398" i="1"/>
  <c r="BB398" i="1" s="1"/>
  <c r="AK398" i="1"/>
  <c r="BA398" i="1" s="1"/>
  <c r="AJ398" i="1"/>
  <c r="AZ398" i="1" s="1"/>
  <c r="AI398" i="1"/>
  <c r="AY398" i="1" s="1"/>
  <c r="AF398" i="1"/>
  <c r="AD398" i="1"/>
  <c r="AE398" i="1" s="1"/>
  <c r="AB398" i="1"/>
  <c r="AC398" i="1" s="1"/>
  <c r="AA398" i="1"/>
  <c r="AQ398" i="1" s="1"/>
  <c r="BG398" i="1" s="1"/>
  <c r="Z398" i="1"/>
  <c r="AH398" i="1" s="1"/>
  <c r="AX398" i="1" s="1"/>
  <c r="BB397" i="1"/>
  <c r="AT397" i="1"/>
  <c r="BJ397" i="1" s="1"/>
  <c r="AR397" i="1"/>
  <c r="BH397" i="1" s="1"/>
  <c r="AP397" i="1"/>
  <c r="BF397" i="1" s="1"/>
  <c r="AL397" i="1"/>
  <c r="AJ397" i="1"/>
  <c r="AZ397" i="1" s="1"/>
  <c r="AD397" i="1"/>
  <c r="AE397" i="1" s="1"/>
  <c r="AB397" i="1"/>
  <c r="AC397" i="1" s="1"/>
  <c r="AA397" i="1"/>
  <c r="AQ397" i="1" s="1"/>
  <c r="BG397" i="1" s="1"/>
  <c r="Z397" i="1"/>
  <c r="AI397" i="1" s="1"/>
  <c r="AY397" i="1" s="1"/>
  <c r="BH396" i="1"/>
  <c r="AU396" i="1"/>
  <c r="BK396" i="1" s="1"/>
  <c r="AT396" i="1"/>
  <c r="BJ396" i="1" s="1"/>
  <c r="AS396" i="1"/>
  <c r="BI396" i="1" s="1"/>
  <c r="AR396" i="1"/>
  <c r="AP396" i="1"/>
  <c r="BF396" i="1" s="1"/>
  <c r="AO396" i="1"/>
  <c r="BE396" i="1" s="1"/>
  <c r="AN396" i="1"/>
  <c r="BD396" i="1" s="1"/>
  <c r="AJ396" i="1"/>
  <c r="AZ396" i="1" s="1"/>
  <c r="AE396" i="1"/>
  <c r="AD396" i="1"/>
  <c r="AB396" i="1"/>
  <c r="AC396" i="1" s="1"/>
  <c r="AA396" i="1"/>
  <c r="AQ396" i="1" s="1"/>
  <c r="BG396" i="1" s="1"/>
  <c r="Z396" i="1"/>
  <c r="AH396" i="1" s="1"/>
  <c r="AX396" i="1" s="1"/>
  <c r="BF395" i="1"/>
  <c r="AU395" i="1"/>
  <c r="BK395" i="1" s="1"/>
  <c r="AT395" i="1"/>
  <c r="BJ395" i="1" s="1"/>
  <c r="AS395" i="1"/>
  <c r="BI395" i="1" s="1"/>
  <c r="AR395" i="1"/>
  <c r="BH395" i="1" s="1"/>
  <c r="AP395" i="1"/>
  <c r="AN395" i="1"/>
  <c r="BD395" i="1" s="1"/>
  <c r="AD395" i="1"/>
  <c r="AE395" i="1" s="1"/>
  <c r="AC395" i="1"/>
  <c r="AB395" i="1"/>
  <c r="AA395" i="1"/>
  <c r="AQ395" i="1" s="1"/>
  <c r="BG395" i="1" s="1"/>
  <c r="Z395" i="1"/>
  <c r="BD394" i="1"/>
  <c r="AT394" i="1"/>
  <c r="BJ394" i="1" s="1"/>
  <c r="AS394" i="1"/>
  <c r="BI394" i="1" s="1"/>
  <c r="AR394" i="1"/>
  <c r="BH394" i="1" s="1"/>
  <c r="AN394" i="1"/>
  <c r="AL394" i="1"/>
  <c r="BB394" i="1" s="1"/>
  <c r="AK394" i="1"/>
  <c r="BA394" i="1" s="1"/>
  <c r="AJ394" i="1"/>
  <c r="AZ394" i="1" s="1"/>
  <c r="AI394" i="1"/>
  <c r="AY394" i="1" s="1"/>
  <c r="AF394" i="1"/>
  <c r="AV394" i="1" s="1"/>
  <c r="AD394" i="1"/>
  <c r="AE394" i="1" s="1"/>
  <c r="AB394" i="1"/>
  <c r="AC394" i="1" s="1"/>
  <c r="AA394" i="1"/>
  <c r="AQ394" i="1" s="1"/>
  <c r="BG394" i="1" s="1"/>
  <c r="Z394" i="1"/>
  <c r="AH394" i="1" s="1"/>
  <c r="AX394" i="1" s="1"/>
  <c r="BJ393" i="1"/>
  <c r="BB393" i="1"/>
  <c r="AT393" i="1"/>
  <c r="AR393" i="1"/>
  <c r="BH393" i="1" s="1"/>
  <c r="AP393" i="1"/>
  <c r="BF393" i="1" s="1"/>
  <c r="AL393" i="1"/>
  <c r="AJ393" i="1"/>
  <c r="AZ393" i="1" s="1"/>
  <c r="AD393" i="1"/>
  <c r="AE393" i="1" s="1"/>
  <c r="AB393" i="1"/>
  <c r="AC393" i="1" s="1"/>
  <c r="AA393" i="1"/>
  <c r="AQ393" i="1" s="1"/>
  <c r="BG393" i="1" s="1"/>
  <c r="Z393" i="1"/>
  <c r="AI393" i="1" s="1"/>
  <c r="AY393" i="1" s="1"/>
  <c r="AU392" i="1"/>
  <c r="BK392" i="1" s="1"/>
  <c r="AT392" i="1"/>
  <c r="BJ392" i="1" s="1"/>
  <c r="AS392" i="1"/>
  <c r="BI392" i="1" s="1"/>
  <c r="AR392" i="1"/>
  <c r="BH392" i="1" s="1"/>
  <c r="AP392" i="1"/>
  <c r="BF392" i="1" s="1"/>
  <c r="AO392" i="1"/>
  <c r="BE392" i="1" s="1"/>
  <c r="AN392" i="1"/>
  <c r="BD392" i="1" s="1"/>
  <c r="AJ392" i="1"/>
  <c r="AZ392" i="1" s="1"/>
  <c r="AE392" i="1"/>
  <c r="AD392" i="1"/>
  <c r="AB392" i="1"/>
  <c r="AC392" i="1" s="1"/>
  <c r="AA392" i="1"/>
  <c r="AQ392" i="1" s="1"/>
  <c r="BG392" i="1" s="1"/>
  <c r="Z392" i="1"/>
  <c r="AH392" i="1" s="1"/>
  <c r="AX392" i="1" s="1"/>
  <c r="AX391" i="1"/>
  <c r="AU391" i="1"/>
  <c r="BK391" i="1" s="1"/>
  <c r="AT391" i="1"/>
  <c r="BJ391" i="1" s="1"/>
  <c r="AS391" i="1"/>
  <c r="BI391" i="1" s="1"/>
  <c r="AR391" i="1"/>
  <c r="BH391" i="1" s="1"/>
  <c r="AP391" i="1"/>
  <c r="BF391" i="1" s="1"/>
  <c r="AN391" i="1"/>
  <c r="BD391" i="1" s="1"/>
  <c r="AH391" i="1"/>
  <c r="AD391" i="1"/>
  <c r="AE391" i="1" s="1"/>
  <c r="AC391" i="1"/>
  <c r="AB391" i="1"/>
  <c r="AA391" i="1"/>
  <c r="AQ391" i="1" s="1"/>
  <c r="BG391" i="1" s="1"/>
  <c r="Z391" i="1"/>
  <c r="BD390" i="1"/>
  <c r="AT390" i="1"/>
  <c r="BJ390" i="1" s="1"/>
  <c r="AS390" i="1"/>
  <c r="BI390" i="1" s="1"/>
  <c r="AR390" i="1"/>
  <c r="BH390" i="1" s="1"/>
  <c r="AN390" i="1"/>
  <c r="AL390" i="1"/>
  <c r="BB390" i="1" s="1"/>
  <c r="AK390" i="1"/>
  <c r="BA390" i="1" s="1"/>
  <c r="AJ390" i="1"/>
  <c r="AZ390" i="1" s="1"/>
  <c r="AI390" i="1"/>
  <c r="AY390" i="1" s="1"/>
  <c r="AF390" i="1"/>
  <c r="AV390" i="1" s="1"/>
  <c r="AD390" i="1"/>
  <c r="AE390" i="1" s="1"/>
  <c r="AB390" i="1"/>
  <c r="AC390" i="1" s="1"/>
  <c r="AA390" i="1"/>
  <c r="AQ390" i="1" s="1"/>
  <c r="BG390" i="1" s="1"/>
  <c r="Z390" i="1"/>
  <c r="AH390" i="1" s="1"/>
  <c r="AX390" i="1" s="1"/>
  <c r="BJ389" i="1"/>
  <c r="BB389" i="1"/>
  <c r="AT389" i="1"/>
  <c r="AR389" i="1"/>
  <c r="BH389" i="1" s="1"/>
  <c r="AP389" i="1"/>
  <c r="BF389" i="1" s="1"/>
  <c r="AL389" i="1"/>
  <c r="AJ389" i="1"/>
  <c r="AZ389" i="1" s="1"/>
  <c r="AD389" i="1"/>
  <c r="AE389" i="1" s="1"/>
  <c r="AB389" i="1"/>
  <c r="AC389" i="1" s="1"/>
  <c r="AA389" i="1"/>
  <c r="AQ389" i="1" s="1"/>
  <c r="BG389" i="1" s="1"/>
  <c r="Z389" i="1"/>
  <c r="AI389" i="1" s="1"/>
  <c r="AY389" i="1" s="1"/>
  <c r="BH388" i="1"/>
  <c r="AU388" i="1"/>
  <c r="BK388" i="1" s="1"/>
  <c r="AT388" i="1"/>
  <c r="BJ388" i="1" s="1"/>
  <c r="AS388" i="1"/>
  <c r="BI388" i="1" s="1"/>
  <c r="AR388" i="1"/>
  <c r="AP388" i="1"/>
  <c r="BF388" i="1" s="1"/>
  <c r="AO388" i="1"/>
  <c r="BE388" i="1" s="1"/>
  <c r="AN388" i="1"/>
  <c r="BD388" i="1" s="1"/>
  <c r="AJ388" i="1"/>
  <c r="AZ388" i="1" s="1"/>
  <c r="AE388" i="1"/>
  <c r="AD388" i="1"/>
  <c r="AB388" i="1"/>
  <c r="AC388" i="1" s="1"/>
  <c r="AA388" i="1"/>
  <c r="AQ388" i="1" s="1"/>
  <c r="BG388" i="1" s="1"/>
  <c r="Z388" i="1"/>
  <c r="AH388" i="1" s="1"/>
  <c r="AX388" i="1" s="1"/>
  <c r="AX387" i="1"/>
  <c r="AU387" i="1"/>
  <c r="BK387" i="1" s="1"/>
  <c r="AT387" i="1"/>
  <c r="BJ387" i="1" s="1"/>
  <c r="AS387" i="1"/>
  <c r="BI387" i="1" s="1"/>
  <c r="AR387" i="1"/>
  <c r="BH387" i="1" s="1"/>
  <c r="AP387" i="1"/>
  <c r="BF387" i="1" s="1"/>
  <c r="AN387" i="1"/>
  <c r="BD387" i="1" s="1"/>
  <c r="AH387" i="1"/>
  <c r="AD387" i="1"/>
  <c r="AE387" i="1" s="1"/>
  <c r="AC387" i="1"/>
  <c r="AB387" i="1"/>
  <c r="AA387" i="1"/>
  <c r="AQ387" i="1" s="1"/>
  <c r="BG387" i="1" s="1"/>
  <c r="Z387" i="1"/>
  <c r="BD386" i="1"/>
  <c r="AV386" i="1"/>
  <c r="AT386" i="1"/>
  <c r="BJ386" i="1" s="1"/>
  <c r="AS386" i="1"/>
  <c r="BI386" i="1" s="1"/>
  <c r="AR386" i="1"/>
  <c r="BH386" i="1" s="1"/>
  <c r="AN386" i="1"/>
  <c r="AL386" i="1"/>
  <c r="BB386" i="1" s="1"/>
  <c r="AK386" i="1"/>
  <c r="BA386" i="1" s="1"/>
  <c r="AJ386" i="1"/>
  <c r="AZ386" i="1" s="1"/>
  <c r="AI386" i="1"/>
  <c r="AY386" i="1" s="1"/>
  <c r="AF386" i="1"/>
  <c r="AD386" i="1"/>
  <c r="AE386" i="1" s="1"/>
  <c r="AB386" i="1"/>
  <c r="AC386" i="1" s="1"/>
  <c r="AA386" i="1"/>
  <c r="AQ386" i="1" s="1"/>
  <c r="BG386" i="1" s="1"/>
  <c r="Z386" i="1"/>
  <c r="AH386" i="1" s="1"/>
  <c r="AX386" i="1" s="1"/>
  <c r="AT385" i="1"/>
  <c r="BJ385" i="1" s="1"/>
  <c r="AR385" i="1"/>
  <c r="BH385" i="1" s="1"/>
  <c r="AP385" i="1"/>
  <c r="BF385" i="1" s="1"/>
  <c r="AL385" i="1"/>
  <c r="BB385" i="1" s="1"/>
  <c r="AJ385" i="1"/>
  <c r="AZ385" i="1" s="1"/>
  <c r="AD385" i="1"/>
  <c r="AE385" i="1" s="1"/>
  <c r="AB385" i="1"/>
  <c r="AC385" i="1" s="1"/>
  <c r="AA385" i="1"/>
  <c r="AQ385" i="1" s="1"/>
  <c r="BG385" i="1" s="1"/>
  <c r="Z385" i="1"/>
  <c r="AI385" i="1" s="1"/>
  <c r="AY385" i="1" s="1"/>
  <c r="BH384" i="1"/>
  <c r="AU384" i="1"/>
  <c r="BK384" i="1" s="1"/>
  <c r="AT384" i="1"/>
  <c r="BJ384" i="1" s="1"/>
  <c r="AS384" i="1"/>
  <c r="BI384" i="1" s="1"/>
  <c r="AR384" i="1"/>
  <c r="AP384" i="1"/>
  <c r="BF384" i="1" s="1"/>
  <c r="AO384" i="1"/>
  <c r="BE384" i="1" s="1"/>
  <c r="AN384" i="1"/>
  <c r="BD384" i="1" s="1"/>
  <c r="AJ384" i="1"/>
  <c r="AZ384" i="1" s="1"/>
  <c r="AE384" i="1"/>
  <c r="AD384" i="1"/>
  <c r="AB384" i="1"/>
  <c r="AC384" i="1" s="1"/>
  <c r="AA384" i="1"/>
  <c r="AQ384" i="1" s="1"/>
  <c r="BG384" i="1" s="1"/>
  <c r="Z384" i="1"/>
  <c r="AH384" i="1" s="1"/>
  <c r="AX384" i="1" s="1"/>
  <c r="BF383" i="1"/>
  <c r="AU383" i="1"/>
  <c r="BK383" i="1" s="1"/>
  <c r="AT383" i="1"/>
  <c r="BJ383" i="1" s="1"/>
  <c r="AS383" i="1"/>
  <c r="BI383" i="1" s="1"/>
  <c r="AR383" i="1"/>
  <c r="BH383" i="1" s="1"/>
  <c r="AP383" i="1"/>
  <c r="AN383" i="1"/>
  <c r="BD383" i="1" s="1"/>
  <c r="AH383" i="1"/>
  <c r="AX383" i="1" s="1"/>
  <c r="AD383" i="1"/>
  <c r="AE383" i="1" s="1"/>
  <c r="AC383" i="1"/>
  <c r="AB383" i="1"/>
  <c r="AA383" i="1"/>
  <c r="AQ383" i="1" s="1"/>
  <c r="BG383" i="1" s="1"/>
  <c r="Z383" i="1"/>
  <c r="AT382" i="1"/>
  <c r="AS382" i="1"/>
  <c r="AR382" i="1"/>
  <c r="AN382" i="1"/>
  <c r="BD382" i="1" s="1"/>
  <c r="AL382" i="1"/>
  <c r="BB382" i="1" s="1"/>
  <c r="AK382" i="1"/>
  <c r="BA382" i="1" s="1"/>
  <c r="AJ382" i="1"/>
  <c r="AZ382" i="1" s="1"/>
  <c r="AI382" i="1"/>
  <c r="AY382" i="1" s="1"/>
  <c r="AF382" i="1"/>
  <c r="AV382" i="1" s="1"/>
  <c r="AD382" i="1"/>
  <c r="AE382" i="1" s="1"/>
  <c r="AB382" i="1"/>
  <c r="AA382" i="1"/>
  <c r="AQ382" i="1" s="1"/>
  <c r="Z382" i="1"/>
  <c r="AH382" i="1" s="1"/>
  <c r="AX382" i="1" s="1"/>
  <c r="BB381" i="1"/>
  <c r="AZ381" i="1"/>
  <c r="AT381" i="1"/>
  <c r="BJ381" i="1" s="1"/>
  <c r="AR381" i="1"/>
  <c r="BH381" i="1" s="1"/>
  <c r="AP381" i="1"/>
  <c r="BF381" i="1" s="1"/>
  <c r="AL381" i="1"/>
  <c r="AJ381" i="1"/>
  <c r="AD381" i="1"/>
  <c r="AE381" i="1" s="1"/>
  <c r="AB381" i="1"/>
  <c r="AC381" i="1" s="1"/>
  <c r="AA381" i="1"/>
  <c r="AQ381" i="1" s="1"/>
  <c r="BG381" i="1" s="1"/>
  <c r="Z381" i="1"/>
  <c r="AI381" i="1" s="1"/>
  <c r="AY381" i="1" s="1"/>
  <c r="BH380" i="1"/>
  <c r="BF380" i="1"/>
  <c r="AU380" i="1"/>
  <c r="BK380" i="1" s="1"/>
  <c r="AT380" i="1"/>
  <c r="BJ380" i="1" s="1"/>
  <c r="AS380" i="1"/>
  <c r="BI380" i="1" s="1"/>
  <c r="AR380" i="1"/>
  <c r="AP380" i="1"/>
  <c r="AO380" i="1"/>
  <c r="BE380" i="1" s="1"/>
  <c r="AN380" i="1"/>
  <c r="BD380" i="1" s="1"/>
  <c r="AE380" i="1"/>
  <c r="AD380" i="1"/>
  <c r="AB380" i="1"/>
  <c r="AC380" i="1" s="1"/>
  <c r="AA380" i="1"/>
  <c r="AQ380" i="1" s="1"/>
  <c r="BG380" i="1" s="1"/>
  <c r="Z380" i="1"/>
  <c r="AJ380" i="1" s="1"/>
  <c r="AZ380" i="1" s="1"/>
  <c r="AU379" i="1"/>
  <c r="BK379" i="1" s="1"/>
  <c r="AT379" i="1"/>
  <c r="BJ379" i="1" s="1"/>
  <c r="AS379" i="1"/>
  <c r="BI379" i="1" s="1"/>
  <c r="AR379" i="1"/>
  <c r="BH379" i="1" s="1"/>
  <c r="AP379" i="1"/>
  <c r="BF379" i="1" s="1"/>
  <c r="AN379" i="1"/>
  <c r="BD379" i="1" s="1"/>
  <c r="AF379" i="1"/>
  <c r="AV379" i="1" s="1"/>
  <c r="AD379" i="1"/>
  <c r="AE379" i="1" s="1"/>
  <c r="AC379" i="1"/>
  <c r="AB379" i="1"/>
  <c r="AA379" i="1"/>
  <c r="AQ379" i="1" s="1"/>
  <c r="BG379" i="1" s="1"/>
  <c r="Z379" i="1"/>
  <c r="AH379" i="1" s="1"/>
  <c r="AX379" i="1" s="1"/>
  <c r="BB378" i="1"/>
  <c r="AV378" i="1"/>
  <c r="AT378" i="1"/>
  <c r="BJ378" i="1" s="1"/>
  <c r="AS378" i="1"/>
  <c r="BI378" i="1" s="1"/>
  <c r="AR378" i="1"/>
  <c r="BH378" i="1" s="1"/>
  <c r="AN378" i="1"/>
  <c r="BD378" i="1" s="1"/>
  <c r="AL378" i="1"/>
  <c r="AK378" i="1"/>
  <c r="BA378" i="1" s="1"/>
  <c r="AJ378" i="1"/>
  <c r="AZ378" i="1" s="1"/>
  <c r="AI378" i="1"/>
  <c r="AY378" i="1" s="1"/>
  <c r="AF378" i="1"/>
  <c r="AD378" i="1"/>
  <c r="AE378" i="1" s="1"/>
  <c r="AB378" i="1"/>
  <c r="AC378" i="1" s="1"/>
  <c r="AA378" i="1"/>
  <c r="AQ378" i="1" s="1"/>
  <c r="BG378" i="1" s="1"/>
  <c r="Z378" i="1"/>
  <c r="AH378" i="1" s="1"/>
  <c r="AX378" i="1" s="1"/>
  <c r="BB377" i="1"/>
  <c r="AZ377" i="1"/>
  <c r="AT377" i="1"/>
  <c r="BJ377" i="1" s="1"/>
  <c r="AR377" i="1"/>
  <c r="BH377" i="1" s="1"/>
  <c r="AP377" i="1"/>
  <c r="BF377" i="1" s="1"/>
  <c r="AL377" i="1"/>
  <c r="AJ377" i="1"/>
  <c r="AD377" i="1"/>
  <c r="AE377" i="1" s="1"/>
  <c r="AB377" i="1"/>
  <c r="AC377" i="1" s="1"/>
  <c r="AA377" i="1"/>
  <c r="AQ377" i="1" s="1"/>
  <c r="BG377" i="1" s="1"/>
  <c r="Z377" i="1"/>
  <c r="AI377" i="1" s="1"/>
  <c r="AY377" i="1" s="1"/>
  <c r="BH376" i="1"/>
  <c r="AU376" i="1"/>
  <c r="BK376" i="1" s="1"/>
  <c r="AT376" i="1"/>
  <c r="BJ376" i="1" s="1"/>
  <c r="AS376" i="1"/>
  <c r="BI376" i="1" s="1"/>
  <c r="AR376" i="1"/>
  <c r="AP376" i="1"/>
  <c r="BF376" i="1" s="1"/>
  <c r="AO376" i="1"/>
  <c r="BE376" i="1" s="1"/>
  <c r="AN376" i="1"/>
  <c r="BD376" i="1" s="1"/>
  <c r="AH376" i="1"/>
  <c r="AX376" i="1" s="1"/>
  <c r="AE376" i="1"/>
  <c r="AD376" i="1"/>
  <c r="AB376" i="1"/>
  <c r="AC376" i="1" s="1"/>
  <c r="AA376" i="1"/>
  <c r="AQ376" i="1" s="1"/>
  <c r="BG376" i="1" s="1"/>
  <c r="Z376" i="1"/>
  <c r="AJ376" i="1" s="1"/>
  <c r="AZ376" i="1" s="1"/>
  <c r="AU375" i="1"/>
  <c r="BK375" i="1" s="1"/>
  <c r="AT375" i="1"/>
  <c r="BJ375" i="1" s="1"/>
  <c r="AS375" i="1"/>
  <c r="BI375" i="1" s="1"/>
  <c r="AR375" i="1"/>
  <c r="BH375" i="1" s="1"/>
  <c r="AP375" i="1"/>
  <c r="BF375" i="1" s="1"/>
  <c r="AN375" i="1"/>
  <c r="BD375" i="1" s="1"/>
  <c r="AH375" i="1"/>
  <c r="AX375" i="1" s="1"/>
  <c r="AF375" i="1"/>
  <c r="AV375" i="1" s="1"/>
  <c r="AD375" i="1"/>
  <c r="AE375" i="1" s="1"/>
  <c r="AC375" i="1"/>
  <c r="AB375" i="1"/>
  <c r="AA375" i="1"/>
  <c r="AQ375" i="1" s="1"/>
  <c r="BG375" i="1" s="1"/>
  <c r="Z375" i="1"/>
  <c r="BD374" i="1"/>
  <c r="BB374" i="1"/>
  <c r="AT374" i="1"/>
  <c r="BJ374" i="1" s="1"/>
  <c r="AS374" i="1"/>
  <c r="BI374" i="1" s="1"/>
  <c r="AR374" i="1"/>
  <c r="BH374" i="1" s="1"/>
  <c r="AN374" i="1"/>
  <c r="AL374" i="1"/>
  <c r="AK374" i="1"/>
  <c r="BA374" i="1" s="1"/>
  <c r="AJ374" i="1"/>
  <c r="AZ374" i="1" s="1"/>
  <c r="AI374" i="1"/>
  <c r="AY374" i="1" s="1"/>
  <c r="AF374" i="1"/>
  <c r="AV374" i="1" s="1"/>
  <c r="AD374" i="1"/>
  <c r="AE374" i="1" s="1"/>
  <c r="AB374" i="1"/>
  <c r="AC374" i="1" s="1"/>
  <c r="AA374" i="1"/>
  <c r="AQ374" i="1" s="1"/>
  <c r="BG374" i="1" s="1"/>
  <c r="Z374" i="1"/>
  <c r="AH374" i="1" s="1"/>
  <c r="AX374" i="1" s="1"/>
  <c r="BH373" i="1"/>
  <c r="BB373" i="1"/>
  <c r="AZ373" i="1"/>
  <c r="AT373" i="1"/>
  <c r="BJ373" i="1" s="1"/>
  <c r="AR373" i="1"/>
  <c r="AP373" i="1"/>
  <c r="BF373" i="1" s="1"/>
  <c r="AL373" i="1"/>
  <c r="AJ373" i="1"/>
  <c r="AD373" i="1"/>
  <c r="AE373" i="1" s="1"/>
  <c r="AB373" i="1"/>
  <c r="AC373" i="1" s="1"/>
  <c r="AA373" i="1"/>
  <c r="AQ373" i="1" s="1"/>
  <c r="BG373" i="1" s="1"/>
  <c r="Z373" i="1"/>
  <c r="AI373" i="1" s="1"/>
  <c r="AY373" i="1" s="1"/>
  <c r="AU372" i="1"/>
  <c r="BK372" i="1" s="1"/>
  <c r="AT372" i="1"/>
  <c r="BJ372" i="1" s="1"/>
  <c r="AS372" i="1"/>
  <c r="BI372" i="1" s="1"/>
  <c r="AR372" i="1"/>
  <c r="BH372" i="1" s="1"/>
  <c r="AP372" i="1"/>
  <c r="BF372" i="1" s="1"/>
  <c r="AO372" i="1"/>
  <c r="BE372" i="1" s="1"/>
  <c r="AN372" i="1"/>
  <c r="BD372" i="1" s="1"/>
  <c r="AJ372" i="1"/>
  <c r="AZ372" i="1" s="1"/>
  <c r="AH372" i="1"/>
  <c r="AX372" i="1" s="1"/>
  <c r="AF372" i="1"/>
  <c r="AV372" i="1" s="1"/>
  <c r="AE372" i="1"/>
  <c r="AD372" i="1"/>
  <c r="AB372" i="1"/>
  <c r="AC372" i="1" s="1"/>
  <c r="AA372" i="1"/>
  <c r="AQ372" i="1" s="1"/>
  <c r="BG372" i="1" s="1"/>
  <c r="Z372" i="1"/>
  <c r="BJ371" i="1"/>
  <c r="BF371" i="1"/>
  <c r="AU371" i="1"/>
  <c r="BK371" i="1" s="1"/>
  <c r="AT371" i="1"/>
  <c r="AS371" i="1"/>
  <c r="BI371" i="1" s="1"/>
  <c r="AR371" i="1"/>
  <c r="BH371" i="1" s="1"/>
  <c r="AP371" i="1"/>
  <c r="AN371" i="1"/>
  <c r="BD371" i="1" s="1"/>
  <c r="AL371" i="1"/>
  <c r="BB371" i="1" s="1"/>
  <c r="AD371" i="1"/>
  <c r="AE371" i="1" s="1"/>
  <c r="AC371" i="1"/>
  <c r="AB371" i="1"/>
  <c r="AA371" i="1"/>
  <c r="AQ371" i="1" s="1"/>
  <c r="BG371" i="1" s="1"/>
  <c r="Z371" i="1"/>
  <c r="AH371" i="1" s="1"/>
  <c r="AX371" i="1" s="1"/>
  <c r="BJ370" i="1"/>
  <c r="AV370" i="1"/>
  <c r="AT370" i="1"/>
  <c r="AS370" i="1"/>
  <c r="BI370" i="1" s="1"/>
  <c r="AR370" i="1"/>
  <c r="BH370" i="1" s="1"/>
  <c r="AN370" i="1"/>
  <c r="BD370" i="1" s="1"/>
  <c r="AL370" i="1"/>
  <c r="BB370" i="1" s="1"/>
  <c r="AK370" i="1"/>
  <c r="BA370" i="1" s="1"/>
  <c r="AJ370" i="1"/>
  <c r="AZ370" i="1" s="1"/>
  <c r="AI370" i="1"/>
  <c r="AY370" i="1" s="1"/>
  <c r="AF370" i="1"/>
  <c r="AD370" i="1"/>
  <c r="AE370" i="1" s="1"/>
  <c r="AB370" i="1"/>
  <c r="AC370" i="1" s="1"/>
  <c r="AA370" i="1"/>
  <c r="AQ370" i="1" s="1"/>
  <c r="BG370" i="1" s="1"/>
  <c r="Z370" i="1"/>
  <c r="AH370" i="1" s="1"/>
  <c r="AX370" i="1" s="1"/>
  <c r="BH369" i="1"/>
  <c r="BF369" i="1"/>
  <c r="AX369" i="1"/>
  <c r="AT369" i="1"/>
  <c r="BJ369" i="1" s="1"/>
  <c r="AR369" i="1"/>
  <c r="AP369" i="1"/>
  <c r="AL369" i="1"/>
  <c r="BB369" i="1" s="1"/>
  <c r="AJ369" i="1"/>
  <c r="AZ369" i="1" s="1"/>
  <c r="AH369" i="1"/>
  <c r="AD369" i="1"/>
  <c r="AE369" i="1" s="1"/>
  <c r="AB369" i="1"/>
  <c r="AC369" i="1" s="1"/>
  <c r="AA369" i="1"/>
  <c r="AQ369" i="1" s="1"/>
  <c r="BG369" i="1" s="1"/>
  <c r="Z369" i="1"/>
  <c r="BD368" i="1"/>
  <c r="AU368" i="1"/>
  <c r="BK368" i="1" s="1"/>
  <c r="AT368" i="1"/>
  <c r="BJ368" i="1" s="1"/>
  <c r="AS368" i="1"/>
  <c r="BI368" i="1" s="1"/>
  <c r="AR368" i="1"/>
  <c r="BH368" i="1" s="1"/>
  <c r="AP368" i="1"/>
  <c r="BF368" i="1" s="1"/>
  <c r="AO368" i="1"/>
  <c r="BE368" i="1" s="1"/>
  <c r="AN368" i="1"/>
  <c r="AJ368" i="1"/>
  <c r="AZ368" i="1" s="1"/>
  <c r="AE368" i="1"/>
  <c r="AD368" i="1"/>
  <c r="AB368" i="1"/>
  <c r="AC368" i="1" s="1"/>
  <c r="AA368" i="1"/>
  <c r="AQ368" i="1" s="1"/>
  <c r="BG368" i="1" s="1"/>
  <c r="Z368" i="1"/>
  <c r="AH368" i="1" s="1"/>
  <c r="AX368" i="1" s="1"/>
  <c r="BJ367" i="1"/>
  <c r="BF367" i="1"/>
  <c r="BD367" i="1"/>
  <c r="AV367" i="1"/>
  <c r="AU367" i="1"/>
  <c r="BK367" i="1" s="1"/>
  <c r="AT367" i="1"/>
  <c r="AS367" i="1"/>
  <c r="BI367" i="1" s="1"/>
  <c r="AR367" i="1"/>
  <c r="BH367" i="1" s="1"/>
  <c r="AP367" i="1"/>
  <c r="AN367" i="1"/>
  <c r="AL367" i="1"/>
  <c r="BB367" i="1" s="1"/>
  <c r="AH367" i="1"/>
  <c r="AX367" i="1" s="1"/>
  <c r="AF367" i="1"/>
  <c r="AD367" i="1"/>
  <c r="AE367" i="1" s="1"/>
  <c r="AC367" i="1"/>
  <c r="AB367" i="1"/>
  <c r="AA367" i="1"/>
  <c r="AQ367" i="1" s="1"/>
  <c r="BG367" i="1" s="1"/>
  <c r="Z367" i="1"/>
  <c r="BJ366" i="1"/>
  <c r="BH366" i="1"/>
  <c r="BB366" i="1"/>
  <c r="AT366" i="1"/>
  <c r="AS366" i="1"/>
  <c r="BI366" i="1" s="1"/>
  <c r="AR366" i="1"/>
  <c r="AN366" i="1"/>
  <c r="BD366" i="1" s="1"/>
  <c r="AL366" i="1"/>
  <c r="AK366" i="1"/>
  <c r="BA366" i="1" s="1"/>
  <c r="AJ366" i="1"/>
  <c r="AZ366" i="1" s="1"/>
  <c r="AI366" i="1"/>
  <c r="AY366" i="1" s="1"/>
  <c r="AF366" i="1"/>
  <c r="AV366" i="1" s="1"/>
  <c r="AD366" i="1"/>
  <c r="AE366" i="1" s="1"/>
  <c r="AB366" i="1"/>
  <c r="AC366" i="1" s="1"/>
  <c r="AA366" i="1"/>
  <c r="AQ366" i="1" s="1"/>
  <c r="BG366" i="1" s="1"/>
  <c r="Z366" i="1"/>
  <c r="AH366" i="1" s="1"/>
  <c r="AX366" i="1" s="1"/>
  <c r="BH365" i="1"/>
  <c r="AT365" i="1"/>
  <c r="BJ365" i="1" s="1"/>
  <c r="AR365" i="1"/>
  <c r="AP365" i="1"/>
  <c r="BF365" i="1" s="1"/>
  <c r="AL365" i="1"/>
  <c r="BB365" i="1" s="1"/>
  <c r="AD365" i="1"/>
  <c r="AE365" i="1" s="1"/>
  <c r="AB365" i="1"/>
  <c r="AC365" i="1" s="1"/>
  <c r="AA365" i="1"/>
  <c r="AQ365" i="1" s="1"/>
  <c r="BG365" i="1" s="1"/>
  <c r="Z365" i="1"/>
  <c r="BF364" i="1"/>
  <c r="BD364" i="1"/>
  <c r="AV364" i="1"/>
  <c r="AU364" i="1"/>
  <c r="BK364" i="1" s="1"/>
  <c r="AT364" i="1"/>
  <c r="BJ364" i="1" s="1"/>
  <c r="AS364" i="1"/>
  <c r="BI364" i="1" s="1"/>
  <c r="AR364" i="1"/>
  <c r="BH364" i="1" s="1"/>
  <c r="AP364" i="1"/>
  <c r="AO364" i="1"/>
  <c r="BE364" i="1" s="1"/>
  <c r="AN364" i="1"/>
  <c r="AJ364" i="1"/>
  <c r="AZ364" i="1" s="1"/>
  <c r="AH364" i="1"/>
  <c r="AX364" i="1" s="1"/>
  <c r="AF364" i="1"/>
  <c r="AE364" i="1"/>
  <c r="AD364" i="1"/>
  <c r="AB364" i="1"/>
  <c r="AC364" i="1" s="1"/>
  <c r="AA364" i="1"/>
  <c r="AQ364" i="1" s="1"/>
  <c r="BG364" i="1" s="1"/>
  <c r="Z364" i="1"/>
  <c r="BJ363" i="1"/>
  <c r="BF363" i="1"/>
  <c r="AU363" i="1"/>
  <c r="BK363" i="1" s="1"/>
  <c r="AT363" i="1"/>
  <c r="AS363" i="1"/>
  <c r="BI363" i="1" s="1"/>
  <c r="AR363" i="1"/>
  <c r="BH363" i="1" s="1"/>
  <c r="AP363" i="1"/>
  <c r="AN363" i="1"/>
  <c r="BD363" i="1" s="1"/>
  <c r="AL363" i="1"/>
  <c r="BB363" i="1" s="1"/>
  <c r="AD363" i="1"/>
  <c r="AE363" i="1" s="1"/>
  <c r="AC363" i="1"/>
  <c r="AB363" i="1"/>
  <c r="AA363" i="1"/>
  <c r="AQ363" i="1" s="1"/>
  <c r="BG363" i="1" s="1"/>
  <c r="Z363" i="1"/>
  <c r="AH363" i="1" s="1"/>
  <c r="AX363" i="1" s="1"/>
  <c r="BJ362" i="1"/>
  <c r="AV362" i="1"/>
  <c r="AT362" i="1"/>
  <c r="AS362" i="1"/>
  <c r="BI362" i="1" s="1"/>
  <c r="AR362" i="1"/>
  <c r="BH362" i="1" s="1"/>
  <c r="AN362" i="1"/>
  <c r="BD362" i="1" s="1"/>
  <c r="AL362" i="1"/>
  <c r="BB362" i="1" s="1"/>
  <c r="AK362" i="1"/>
  <c r="BA362" i="1" s="1"/>
  <c r="AJ362" i="1"/>
  <c r="AZ362" i="1" s="1"/>
  <c r="AI362" i="1"/>
  <c r="AY362" i="1" s="1"/>
  <c r="AF362" i="1"/>
  <c r="AD362" i="1"/>
  <c r="AE362" i="1" s="1"/>
  <c r="AB362" i="1"/>
  <c r="AC362" i="1" s="1"/>
  <c r="AA362" i="1"/>
  <c r="AQ362" i="1" s="1"/>
  <c r="BG362" i="1" s="1"/>
  <c r="Z362" i="1"/>
  <c r="AH362" i="1" s="1"/>
  <c r="AX362" i="1" s="1"/>
  <c r="BH361" i="1"/>
  <c r="BF361" i="1"/>
  <c r="AT361" i="1"/>
  <c r="BJ361" i="1" s="1"/>
  <c r="AR361" i="1"/>
  <c r="AP361" i="1"/>
  <c r="AJ361" i="1"/>
  <c r="AZ361" i="1" s="1"/>
  <c r="AD361" i="1"/>
  <c r="AE361" i="1" s="1"/>
  <c r="AB361" i="1"/>
  <c r="AA361" i="1"/>
  <c r="AQ361" i="1" s="1"/>
  <c r="Z361" i="1"/>
  <c r="AL361" i="1" s="1"/>
  <c r="BB361" i="1" s="1"/>
  <c r="BH360" i="1"/>
  <c r="BD360" i="1"/>
  <c r="AV360" i="1"/>
  <c r="AU360" i="1"/>
  <c r="BK360" i="1" s="1"/>
  <c r="AT360" i="1"/>
  <c r="BJ360" i="1" s="1"/>
  <c r="AS360" i="1"/>
  <c r="BI360" i="1" s="1"/>
  <c r="AR360" i="1"/>
  <c r="AP360" i="1"/>
  <c r="BF360" i="1" s="1"/>
  <c r="AO360" i="1"/>
  <c r="BE360" i="1" s="1"/>
  <c r="AN360" i="1"/>
  <c r="AJ360" i="1"/>
  <c r="AZ360" i="1" s="1"/>
  <c r="AH360" i="1"/>
  <c r="AX360" i="1" s="1"/>
  <c r="AF360" i="1"/>
  <c r="AE360" i="1"/>
  <c r="AD360" i="1"/>
  <c r="AB360" i="1"/>
  <c r="AC360" i="1" s="1"/>
  <c r="AA360" i="1"/>
  <c r="AQ360" i="1" s="1"/>
  <c r="BG360" i="1" s="1"/>
  <c r="Z360" i="1"/>
  <c r="BJ359" i="1"/>
  <c r="BD359" i="1"/>
  <c r="AU359" i="1"/>
  <c r="BK359" i="1" s="1"/>
  <c r="AT359" i="1"/>
  <c r="AS359" i="1"/>
  <c r="BI359" i="1" s="1"/>
  <c r="AR359" i="1"/>
  <c r="BH359" i="1" s="1"/>
  <c r="AP359" i="1"/>
  <c r="BF359" i="1" s="1"/>
  <c r="AN359" i="1"/>
  <c r="AH359" i="1"/>
  <c r="AX359" i="1" s="1"/>
  <c r="AD359" i="1"/>
  <c r="AE359" i="1" s="1"/>
  <c r="AC359" i="1"/>
  <c r="AB359" i="1"/>
  <c r="AA359" i="1"/>
  <c r="AQ359" i="1" s="1"/>
  <c r="BG359" i="1" s="1"/>
  <c r="Z359" i="1"/>
  <c r="AL359" i="1" s="1"/>
  <c r="BB359" i="1" s="1"/>
  <c r="BH358" i="1"/>
  <c r="BB358" i="1"/>
  <c r="AT358" i="1"/>
  <c r="BJ358" i="1" s="1"/>
  <c r="AS358" i="1"/>
  <c r="BI358" i="1" s="1"/>
  <c r="AR358" i="1"/>
  <c r="AN358" i="1"/>
  <c r="BD358" i="1" s="1"/>
  <c r="AL358" i="1"/>
  <c r="AK358" i="1"/>
  <c r="BA358" i="1" s="1"/>
  <c r="AJ358" i="1"/>
  <c r="AZ358" i="1" s="1"/>
  <c r="AI358" i="1"/>
  <c r="AY358" i="1" s="1"/>
  <c r="AF358" i="1"/>
  <c r="AV358" i="1" s="1"/>
  <c r="AD358" i="1"/>
  <c r="AE358" i="1" s="1"/>
  <c r="AB358" i="1"/>
  <c r="AC358" i="1" s="1"/>
  <c r="AA358" i="1"/>
  <c r="AQ358" i="1" s="1"/>
  <c r="BG358" i="1" s="1"/>
  <c r="Z358" i="1"/>
  <c r="AH358" i="1" s="1"/>
  <c r="AX358" i="1" s="1"/>
  <c r="BH357" i="1"/>
  <c r="BF357" i="1"/>
  <c r="AT357" i="1"/>
  <c r="BJ357" i="1" s="1"/>
  <c r="AR357" i="1"/>
  <c r="AP357" i="1"/>
  <c r="AL357" i="1"/>
  <c r="BB357" i="1" s="1"/>
  <c r="AJ357" i="1"/>
  <c r="AZ357" i="1" s="1"/>
  <c r="AH357" i="1"/>
  <c r="AX357" i="1" s="1"/>
  <c r="AD357" i="1"/>
  <c r="AE357" i="1" s="1"/>
  <c r="AB357" i="1"/>
  <c r="AC357" i="1" s="1"/>
  <c r="AA357" i="1"/>
  <c r="AQ357" i="1" s="1"/>
  <c r="BG357" i="1" s="1"/>
  <c r="Z357" i="1"/>
  <c r="BF356" i="1"/>
  <c r="BD356" i="1"/>
  <c r="AU356" i="1"/>
  <c r="BK356" i="1" s="1"/>
  <c r="AT356" i="1"/>
  <c r="BJ356" i="1" s="1"/>
  <c r="AS356" i="1"/>
  <c r="BI356" i="1" s="1"/>
  <c r="AR356" i="1"/>
  <c r="BH356" i="1" s="1"/>
  <c r="AP356" i="1"/>
  <c r="AO356" i="1"/>
  <c r="BE356" i="1" s="1"/>
  <c r="AN356" i="1"/>
  <c r="AH356" i="1"/>
  <c r="AX356" i="1" s="1"/>
  <c r="AE356" i="1"/>
  <c r="AD356" i="1"/>
  <c r="AB356" i="1"/>
  <c r="AC356" i="1" s="1"/>
  <c r="AA356" i="1"/>
  <c r="AQ356" i="1" s="1"/>
  <c r="BG356" i="1" s="1"/>
  <c r="Z356" i="1"/>
  <c r="AJ356" i="1" s="1"/>
  <c r="AZ356" i="1" s="1"/>
  <c r="BF355" i="1"/>
  <c r="AX355" i="1"/>
  <c r="AU355" i="1"/>
  <c r="BK355" i="1" s="1"/>
  <c r="AT355" i="1"/>
  <c r="BJ355" i="1" s="1"/>
  <c r="AS355" i="1"/>
  <c r="BI355" i="1" s="1"/>
  <c r="AR355" i="1"/>
  <c r="BH355" i="1" s="1"/>
  <c r="AP355" i="1"/>
  <c r="AN355" i="1"/>
  <c r="BD355" i="1" s="1"/>
  <c r="AL355" i="1"/>
  <c r="BB355" i="1" s="1"/>
  <c r="AH355" i="1"/>
  <c r="AF355" i="1"/>
  <c r="AV355" i="1" s="1"/>
  <c r="AD355" i="1"/>
  <c r="AE355" i="1" s="1"/>
  <c r="AC355" i="1"/>
  <c r="AB355" i="1"/>
  <c r="AA355" i="1"/>
  <c r="AQ355" i="1" s="1"/>
  <c r="BG355" i="1" s="1"/>
  <c r="Z355" i="1"/>
  <c r="BJ354" i="1"/>
  <c r="AV354" i="1"/>
  <c r="AT354" i="1"/>
  <c r="AS354" i="1"/>
  <c r="BI354" i="1" s="1"/>
  <c r="AR354" i="1"/>
  <c r="BH354" i="1" s="1"/>
  <c r="AN354" i="1"/>
  <c r="BD354" i="1" s="1"/>
  <c r="AL354" i="1"/>
  <c r="BB354" i="1" s="1"/>
  <c r="AK354" i="1"/>
  <c r="BA354" i="1" s="1"/>
  <c r="AJ354" i="1"/>
  <c r="AZ354" i="1" s="1"/>
  <c r="AI354" i="1"/>
  <c r="AY354" i="1" s="1"/>
  <c r="AF354" i="1"/>
  <c r="AD354" i="1"/>
  <c r="AE354" i="1" s="1"/>
  <c r="AB354" i="1"/>
  <c r="AC354" i="1" s="1"/>
  <c r="AA354" i="1"/>
  <c r="AQ354" i="1" s="1"/>
  <c r="BG354" i="1" s="1"/>
  <c r="Z354" i="1"/>
  <c r="AH354" i="1" s="1"/>
  <c r="AX354" i="1" s="1"/>
  <c r="BF353" i="1"/>
  <c r="AT353" i="1"/>
  <c r="BJ353" i="1" s="1"/>
  <c r="AR353" i="1"/>
  <c r="BH353" i="1" s="1"/>
  <c r="AP353" i="1"/>
  <c r="AJ353" i="1"/>
  <c r="AZ353" i="1" s="1"/>
  <c r="AD353" i="1"/>
  <c r="AE353" i="1" s="1"/>
  <c r="AB353" i="1"/>
  <c r="AC353" i="1" s="1"/>
  <c r="AA353" i="1"/>
  <c r="AQ353" i="1" s="1"/>
  <c r="BG353" i="1" s="1"/>
  <c r="Z353" i="1"/>
  <c r="AL353" i="1" s="1"/>
  <c r="BB353" i="1" s="1"/>
  <c r="BH352" i="1"/>
  <c r="BD352" i="1"/>
  <c r="AV352" i="1"/>
  <c r="AU352" i="1"/>
  <c r="BK352" i="1" s="1"/>
  <c r="AT352" i="1"/>
  <c r="BJ352" i="1" s="1"/>
  <c r="AS352" i="1"/>
  <c r="BI352" i="1" s="1"/>
  <c r="AR352" i="1"/>
  <c r="AP352" i="1"/>
  <c r="BF352" i="1" s="1"/>
  <c r="AO352" i="1"/>
  <c r="BE352" i="1" s="1"/>
  <c r="AN352" i="1"/>
  <c r="AJ352" i="1"/>
  <c r="AZ352" i="1" s="1"/>
  <c r="AH352" i="1"/>
  <c r="AX352" i="1" s="1"/>
  <c r="AF352" i="1"/>
  <c r="AE352" i="1"/>
  <c r="AD352" i="1"/>
  <c r="AB352" i="1"/>
  <c r="AC352" i="1" s="1"/>
  <c r="AA352" i="1"/>
  <c r="AQ352" i="1" s="1"/>
  <c r="BG352" i="1" s="1"/>
  <c r="Z352" i="1"/>
  <c r="BJ351" i="1"/>
  <c r="BD351" i="1"/>
  <c r="AU351" i="1"/>
  <c r="BK351" i="1" s="1"/>
  <c r="AT351" i="1"/>
  <c r="AS351" i="1"/>
  <c r="BI351" i="1" s="1"/>
  <c r="AR351" i="1"/>
  <c r="BH351" i="1" s="1"/>
  <c r="AP351" i="1"/>
  <c r="BF351" i="1" s="1"/>
  <c r="AN351" i="1"/>
  <c r="AH351" i="1"/>
  <c r="AX351" i="1" s="1"/>
  <c r="AD351" i="1"/>
  <c r="AE351" i="1" s="1"/>
  <c r="AC351" i="1"/>
  <c r="AB351" i="1"/>
  <c r="AA351" i="1"/>
  <c r="AQ351" i="1" s="1"/>
  <c r="BG351" i="1" s="1"/>
  <c r="Z351" i="1"/>
  <c r="AL351" i="1" s="1"/>
  <c r="BB351" i="1" s="1"/>
  <c r="BH350" i="1"/>
  <c r="BB350" i="1"/>
  <c r="AT350" i="1"/>
  <c r="BJ350" i="1" s="1"/>
  <c r="AS350" i="1"/>
  <c r="BI350" i="1" s="1"/>
  <c r="AR350" i="1"/>
  <c r="AN350" i="1"/>
  <c r="BD350" i="1" s="1"/>
  <c r="AL350" i="1"/>
  <c r="AK350" i="1"/>
  <c r="BA350" i="1" s="1"/>
  <c r="AJ350" i="1"/>
  <c r="AZ350" i="1" s="1"/>
  <c r="AI350" i="1"/>
  <c r="AY350" i="1" s="1"/>
  <c r="AF350" i="1"/>
  <c r="AV350" i="1" s="1"/>
  <c r="AD350" i="1"/>
  <c r="AE350" i="1" s="1"/>
  <c r="AB350" i="1"/>
  <c r="AC350" i="1" s="1"/>
  <c r="AA350" i="1"/>
  <c r="AQ350" i="1" s="1"/>
  <c r="BG350" i="1" s="1"/>
  <c r="Z350" i="1"/>
  <c r="AH350" i="1" s="1"/>
  <c r="AX350" i="1" s="1"/>
  <c r="BH349" i="1"/>
  <c r="BF349" i="1"/>
  <c r="AT349" i="1"/>
  <c r="BJ349" i="1" s="1"/>
  <c r="AR349" i="1"/>
  <c r="AP349" i="1"/>
  <c r="AL349" i="1"/>
  <c r="BB349" i="1" s="1"/>
  <c r="AJ349" i="1"/>
  <c r="AZ349" i="1" s="1"/>
  <c r="AH349" i="1"/>
  <c r="AX349" i="1" s="1"/>
  <c r="AD349" i="1"/>
  <c r="AE349" i="1" s="1"/>
  <c r="AB349" i="1"/>
  <c r="AC349" i="1" s="1"/>
  <c r="AA349" i="1"/>
  <c r="AQ349" i="1" s="1"/>
  <c r="BG349" i="1" s="1"/>
  <c r="Z349" i="1"/>
  <c r="BF348" i="1"/>
  <c r="BD348" i="1"/>
  <c r="AU348" i="1"/>
  <c r="BK348" i="1" s="1"/>
  <c r="AT348" i="1"/>
  <c r="BJ348" i="1" s="1"/>
  <c r="AS348" i="1"/>
  <c r="BI348" i="1" s="1"/>
  <c r="AR348" i="1"/>
  <c r="BH348" i="1" s="1"/>
  <c r="AP348" i="1"/>
  <c r="AO348" i="1"/>
  <c r="BE348" i="1" s="1"/>
  <c r="AN348" i="1"/>
  <c r="AH348" i="1"/>
  <c r="AX348" i="1" s="1"/>
  <c r="AE348" i="1"/>
  <c r="AD348" i="1"/>
  <c r="AB348" i="1"/>
  <c r="AC348" i="1" s="1"/>
  <c r="AA348" i="1"/>
  <c r="AQ348" i="1" s="1"/>
  <c r="BG348" i="1" s="1"/>
  <c r="Z348" i="1"/>
  <c r="AJ348" i="1" s="1"/>
  <c r="AZ348" i="1" s="1"/>
  <c r="BF347" i="1"/>
  <c r="AX347" i="1"/>
  <c r="AU347" i="1"/>
  <c r="BK347" i="1" s="1"/>
  <c r="AT347" i="1"/>
  <c r="BJ347" i="1" s="1"/>
  <c r="AS347" i="1"/>
  <c r="BI347" i="1" s="1"/>
  <c r="AR347" i="1"/>
  <c r="BH347" i="1" s="1"/>
  <c r="AP347" i="1"/>
  <c r="AN347" i="1"/>
  <c r="BD347" i="1" s="1"/>
  <c r="AL347" i="1"/>
  <c r="BB347" i="1" s="1"/>
  <c r="AH347" i="1"/>
  <c r="AF347" i="1"/>
  <c r="AV347" i="1" s="1"/>
  <c r="AD347" i="1"/>
  <c r="AE347" i="1" s="1"/>
  <c r="AC347" i="1"/>
  <c r="AB347" i="1"/>
  <c r="AA347" i="1"/>
  <c r="AQ347" i="1" s="1"/>
  <c r="BG347" i="1" s="1"/>
  <c r="Z347" i="1"/>
  <c r="BJ346" i="1"/>
  <c r="AV346" i="1"/>
  <c r="AT346" i="1"/>
  <c r="AS346" i="1"/>
  <c r="BI346" i="1" s="1"/>
  <c r="AR346" i="1"/>
  <c r="BH346" i="1" s="1"/>
  <c r="AN346" i="1"/>
  <c r="BD346" i="1" s="1"/>
  <c r="AL346" i="1"/>
  <c r="BB346" i="1" s="1"/>
  <c r="AK346" i="1"/>
  <c r="BA346" i="1" s="1"/>
  <c r="AJ346" i="1"/>
  <c r="AZ346" i="1" s="1"/>
  <c r="AI346" i="1"/>
  <c r="AY346" i="1" s="1"/>
  <c r="AF346" i="1"/>
  <c r="AD346" i="1"/>
  <c r="AE346" i="1" s="1"/>
  <c r="AB346" i="1"/>
  <c r="AC346" i="1" s="1"/>
  <c r="AA346" i="1"/>
  <c r="AQ346" i="1" s="1"/>
  <c r="BG346" i="1" s="1"/>
  <c r="Z346" i="1"/>
  <c r="AH346" i="1" s="1"/>
  <c r="AX346" i="1" s="1"/>
  <c r="BF345" i="1"/>
  <c r="AT345" i="1"/>
  <c r="BJ345" i="1" s="1"/>
  <c r="AR345" i="1"/>
  <c r="BH345" i="1" s="1"/>
  <c r="AP345" i="1"/>
  <c r="AJ345" i="1"/>
  <c r="AZ345" i="1" s="1"/>
  <c r="AD345" i="1"/>
  <c r="AE345" i="1" s="1"/>
  <c r="AB345" i="1"/>
  <c r="AC345" i="1" s="1"/>
  <c r="AA345" i="1"/>
  <c r="AQ345" i="1" s="1"/>
  <c r="BG345" i="1" s="1"/>
  <c r="Z345" i="1"/>
  <c r="AL345" i="1" s="1"/>
  <c r="BB345" i="1" s="1"/>
  <c r="BH344" i="1"/>
  <c r="BD344" i="1"/>
  <c r="AV344" i="1"/>
  <c r="AU344" i="1"/>
  <c r="BK344" i="1" s="1"/>
  <c r="AT344" i="1"/>
  <c r="BJ344" i="1" s="1"/>
  <c r="AS344" i="1"/>
  <c r="BI344" i="1" s="1"/>
  <c r="AR344" i="1"/>
  <c r="AP344" i="1"/>
  <c r="BF344" i="1" s="1"/>
  <c r="AO344" i="1"/>
  <c r="BE344" i="1" s="1"/>
  <c r="AN344" i="1"/>
  <c r="AJ344" i="1"/>
  <c r="AZ344" i="1" s="1"/>
  <c r="AH344" i="1"/>
  <c r="AX344" i="1" s="1"/>
  <c r="AF344" i="1"/>
  <c r="AE344" i="1"/>
  <c r="AD344" i="1"/>
  <c r="AB344" i="1"/>
  <c r="AC344" i="1" s="1"/>
  <c r="AA344" i="1"/>
  <c r="AQ344" i="1" s="1"/>
  <c r="BG344" i="1" s="1"/>
  <c r="Z344" i="1"/>
  <c r="BJ343" i="1"/>
  <c r="BD343" i="1"/>
  <c r="AU343" i="1"/>
  <c r="BK343" i="1" s="1"/>
  <c r="AT343" i="1"/>
  <c r="AS343" i="1"/>
  <c r="BI343" i="1" s="1"/>
  <c r="AR343" i="1"/>
  <c r="BH343" i="1" s="1"/>
  <c r="AP343" i="1"/>
  <c r="BF343" i="1" s="1"/>
  <c r="AN343" i="1"/>
  <c r="AH343" i="1"/>
  <c r="AX343" i="1" s="1"/>
  <c r="AD343" i="1"/>
  <c r="AE343" i="1" s="1"/>
  <c r="AC343" i="1"/>
  <c r="AB343" i="1"/>
  <c r="AA343" i="1"/>
  <c r="AQ343" i="1" s="1"/>
  <c r="BG343" i="1" s="1"/>
  <c r="Z343" i="1"/>
  <c r="AL343" i="1" s="1"/>
  <c r="BB343" i="1" s="1"/>
  <c r="BH342" i="1"/>
  <c r="BB342" i="1"/>
  <c r="AT342" i="1"/>
  <c r="BJ342" i="1" s="1"/>
  <c r="AS342" i="1"/>
  <c r="BI342" i="1" s="1"/>
  <c r="AR342" i="1"/>
  <c r="AN342" i="1"/>
  <c r="BD342" i="1" s="1"/>
  <c r="AL342" i="1"/>
  <c r="AK342" i="1"/>
  <c r="BA342" i="1" s="1"/>
  <c r="AJ342" i="1"/>
  <c r="AZ342" i="1" s="1"/>
  <c r="AI342" i="1"/>
  <c r="AY342" i="1" s="1"/>
  <c r="AF342" i="1"/>
  <c r="AV342" i="1" s="1"/>
  <c r="AD342" i="1"/>
  <c r="AE342" i="1" s="1"/>
  <c r="AB342" i="1"/>
  <c r="AC342" i="1" s="1"/>
  <c r="AA342" i="1"/>
  <c r="AQ342" i="1" s="1"/>
  <c r="BG342" i="1" s="1"/>
  <c r="Z342" i="1"/>
  <c r="AH342" i="1" s="1"/>
  <c r="AX342" i="1" s="1"/>
  <c r="BH341" i="1"/>
  <c r="BF341" i="1"/>
  <c r="AT341" i="1"/>
  <c r="BJ341" i="1" s="1"/>
  <c r="AR341" i="1"/>
  <c r="AP341" i="1"/>
  <c r="AL341" i="1"/>
  <c r="BB341" i="1" s="1"/>
  <c r="AJ341" i="1"/>
  <c r="AZ341" i="1" s="1"/>
  <c r="AH341" i="1"/>
  <c r="AX341" i="1" s="1"/>
  <c r="AD341" i="1"/>
  <c r="AE341" i="1" s="1"/>
  <c r="AB341" i="1"/>
  <c r="AC341" i="1" s="1"/>
  <c r="AA341" i="1"/>
  <c r="AQ341" i="1" s="1"/>
  <c r="BG341" i="1" s="1"/>
  <c r="Z341" i="1"/>
  <c r="BF340" i="1"/>
  <c r="BD340" i="1"/>
  <c r="AU340" i="1"/>
  <c r="BK340" i="1" s="1"/>
  <c r="AT340" i="1"/>
  <c r="AS340" i="1"/>
  <c r="AR340" i="1"/>
  <c r="AP340" i="1"/>
  <c r="AO340" i="1"/>
  <c r="AN340" i="1"/>
  <c r="AH340" i="1"/>
  <c r="AX340" i="1" s="1"/>
  <c r="AD340" i="1"/>
  <c r="AE340" i="1" s="1"/>
  <c r="AB340" i="1"/>
  <c r="AA340" i="1"/>
  <c r="AQ340" i="1" s="1"/>
  <c r="Z340" i="1"/>
  <c r="AJ340" i="1" s="1"/>
  <c r="AZ340" i="1" s="1"/>
  <c r="BB339" i="1"/>
  <c r="AU339" i="1"/>
  <c r="BK339" i="1" s="1"/>
  <c r="AT339" i="1"/>
  <c r="BJ339" i="1" s="1"/>
  <c r="AS339" i="1"/>
  <c r="BI339" i="1" s="1"/>
  <c r="AR339" i="1"/>
  <c r="BH339" i="1" s="1"/>
  <c r="AP339" i="1"/>
  <c r="BF339" i="1" s="1"/>
  <c r="AN339" i="1"/>
  <c r="BD339" i="1" s="1"/>
  <c r="AL339" i="1"/>
  <c r="AF339" i="1"/>
  <c r="AV339" i="1" s="1"/>
  <c r="AD339" i="1"/>
  <c r="AE339" i="1" s="1"/>
  <c r="AB339" i="1"/>
  <c r="AC339" i="1" s="1"/>
  <c r="AA339" i="1"/>
  <c r="AQ339" i="1" s="1"/>
  <c r="BG339" i="1" s="1"/>
  <c r="Z339" i="1"/>
  <c r="AH339" i="1" s="1"/>
  <c r="AX339" i="1" s="1"/>
  <c r="BA338" i="1"/>
  <c r="AZ338" i="1"/>
  <c r="AT338" i="1"/>
  <c r="BJ338" i="1" s="1"/>
  <c r="AS338" i="1"/>
  <c r="BI338" i="1" s="1"/>
  <c r="AR338" i="1"/>
  <c r="BH338" i="1" s="1"/>
  <c r="AP338" i="1"/>
  <c r="BF338" i="1" s="1"/>
  <c r="AN338" i="1"/>
  <c r="BD338" i="1" s="1"/>
  <c r="AL338" i="1"/>
  <c r="BB338" i="1" s="1"/>
  <c r="AK338" i="1"/>
  <c r="AJ338" i="1"/>
  <c r="AF338" i="1"/>
  <c r="AV338" i="1" s="1"/>
  <c r="AD338" i="1"/>
  <c r="AE338" i="1" s="1"/>
  <c r="AC338" i="1"/>
  <c r="AB338" i="1"/>
  <c r="AA338" i="1"/>
  <c r="AQ338" i="1" s="1"/>
  <c r="BG338" i="1" s="1"/>
  <c r="Z338" i="1"/>
  <c r="AI338" i="1" s="1"/>
  <c r="AY338" i="1" s="1"/>
  <c r="AT337" i="1"/>
  <c r="BJ337" i="1" s="1"/>
  <c r="AL337" i="1"/>
  <c r="BB337" i="1" s="1"/>
  <c r="AI337" i="1"/>
  <c r="AY337" i="1" s="1"/>
  <c r="AH337" i="1"/>
  <c r="AX337" i="1" s="1"/>
  <c r="AD337" i="1"/>
  <c r="AE337" i="1" s="1"/>
  <c r="AB337" i="1"/>
  <c r="AC337" i="1" s="1"/>
  <c r="AA337" i="1"/>
  <c r="AP337" i="1" s="1"/>
  <c r="BF337" i="1" s="1"/>
  <c r="Z337" i="1"/>
  <c r="AJ337" i="1" s="1"/>
  <c r="AZ337" i="1" s="1"/>
  <c r="BH336" i="1"/>
  <c r="BD336" i="1"/>
  <c r="AU336" i="1"/>
  <c r="BK336" i="1" s="1"/>
  <c r="AT336" i="1"/>
  <c r="BJ336" i="1" s="1"/>
  <c r="AS336" i="1"/>
  <c r="BI336" i="1" s="1"/>
  <c r="AR336" i="1"/>
  <c r="AP336" i="1"/>
  <c r="BF336" i="1" s="1"/>
  <c r="AO336" i="1"/>
  <c r="BE336" i="1" s="1"/>
  <c r="AN336" i="1"/>
  <c r="AH336" i="1"/>
  <c r="AX336" i="1" s="1"/>
  <c r="AD336" i="1"/>
  <c r="AE336" i="1" s="1"/>
  <c r="AB336" i="1"/>
  <c r="AC336" i="1" s="1"/>
  <c r="AA336" i="1"/>
  <c r="AQ336" i="1" s="1"/>
  <c r="BG336" i="1" s="1"/>
  <c r="Z336" i="1"/>
  <c r="AJ336" i="1" s="1"/>
  <c r="AZ336" i="1" s="1"/>
  <c r="BB335" i="1"/>
  <c r="AU335" i="1"/>
  <c r="BK335" i="1" s="1"/>
  <c r="AT335" i="1"/>
  <c r="BJ335" i="1" s="1"/>
  <c r="AS335" i="1"/>
  <c r="BI335" i="1" s="1"/>
  <c r="AR335" i="1"/>
  <c r="BH335" i="1" s="1"/>
  <c r="AP335" i="1"/>
  <c r="BF335" i="1" s="1"/>
  <c r="AN335" i="1"/>
  <c r="BD335" i="1" s="1"/>
  <c r="AL335" i="1"/>
  <c r="AF335" i="1"/>
  <c r="AV335" i="1" s="1"/>
  <c r="AD335" i="1"/>
  <c r="AE335" i="1" s="1"/>
  <c r="AB335" i="1"/>
  <c r="AC335" i="1" s="1"/>
  <c r="AA335" i="1"/>
  <c r="AQ335" i="1" s="1"/>
  <c r="BG335" i="1" s="1"/>
  <c r="Z335" i="1"/>
  <c r="AH335" i="1" s="1"/>
  <c r="AX335" i="1" s="1"/>
  <c r="BA334" i="1"/>
  <c r="AZ334" i="1"/>
  <c r="AT334" i="1"/>
  <c r="BJ334" i="1" s="1"/>
  <c r="AS334" i="1"/>
  <c r="BI334" i="1" s="1"/>
  <c r="AR334" i="1"/>
  <c r="BH334" i="1" s="1"/>
  <c r="AP334" i="1"/>
  <c r="BF334" i="1" s="1"/>
  <c r="AN334" i="1"/>
  <c r="BD334" i="1" s="1"/>
  <c r="AL334" i="1"/>
  <c r="BB334" i="1" s="1"/>
  <c r="AK334" i="1"/>
  <c r="AJ334" i="1"/>
  <c r="AF334" i="1"/>
  <c r="AV334" i="1" s="1"/>
  <c r="AD334" i="1"/>
  <c r="AE334" i="1" s="1"/>
  <c r="AC334" i="1"/>
  <c r="AB334" i="1"/>
  <c r="AA334" i="1"/>
  <c r="AQ334" i="1" s="1"/>
  <c r="BG334" i="1" s="1"/>
  <c r="Z334" i="1"/>
  <c r="AI334" i="1" s="1"/>
  <c r="AY334" i="1" s="1"/>
  <c r="AT333" i="1"/>
  <c r="BJ333" i="1" s="1"/>
  <c r="AL333" i="1"/>
  <c r="BB333" i="1" s="1"/>
  <c r="AI333" i="1"/>
  <c r="AY333" i="1" s="1"/>
  <c r="AH333" i="1"/>
  <c r="AX333" i="1" s="1"/>
  <c r="AD333" i="1"/>
  <c r="AE333" i="1" s="1"/>
  <c r="AB333" i="1"/>
  <c r="AC333" i="1" s="1"/>
  <c r="AA333" i="1"/>
  <c r="AP333" i="1" s="1"/>
  <c r="BF333" i="1" s="1"/>
  <c r="Z333" i="1"/>
  <c r="AJ333" i="1" s="1"/>
  <c r="AZ333" i="1" s="1"/>
  <c r="BH332" i="1"/>
  <c r="BD332" i="1"/>
  <c r="AU332" i="1"/>
  <c r="BK332" i="1" s="1"/>
  <c r="AT332" i="1"/>
  <c r="BJ332" i="1" s="1"/>
  <c r="AS332" i="1"/>
  <c r="BI332" i="1" s="1"/>
  <c r="AR332" i="1"/>
  <c r="AP332" i="1"/>
  <c r="BF332" i="1" s="1"/>
  <c r="AO332" i="1"/>
  <c r="BE332" i="1" s="1"/>
  <c r="AN332" i="1"/>
  <c r="AH332" i="1"/>
  <c r="AX332" i="1" s="1"/>
  <c r="AD332" i="1"/>
  <c r="AE332" i="1" s="1"/>
  <c r="AB332" i="1"/>
  <c r="AC332" i="1" s="1"/>
  <c r="AA332" i="1"/>
  <c r="AQ332" i="1" s="1"/>
  <c r="BG332" i="1" s="1"/>
  <c r="Z332" i="1"/>
  <c r="AJ332" i="1" s="1"/>
  <c r="AZ332" i="1" s="1"/>
  <c r="BB331" i="1"/>
  <c r="AU331" i="1"/>
  <c r="BK331" i="1" s="1"/>
  <c r="AT331" i="1"/>
  <c r="BJ331" i="1" s="1"/>
  <c r="AS331" i="1"/>
  <c r="BI331" i="1" s="1"/>
  <c r="AR331" i="1"/>
  <c r="BH331" i="1" s="1"/>
  <c r="AP331" i="1"/>
  <c r="BF331" i="1" s="1"/>
  <c r="AN331" i="1"/>
  <c r="BD331" i="1" s="1"/>
  <c r="AL331" i="1"/>
  <c r="AF331" i="1"/>
  <c r="AV331" i="1" s="1"/>
  <c r="AD331" i="1"/>
  <c r="AE331" i="1" s="1"/>
  <c r="AB331" i="1"/>
  <c r="AC331" i="1" s="1"/>
  <c r="AA331" i="1"/>
  <c r="AQ331" i="1" s="1"/>
  <c r="BG331" i="1" s="1"/>
  <c r="Z331" i="1"/>
  <c r="AH331" i="1" s="1"/>
  <c r="AX331" i="1" s="1"/>
  <c r="BA330" i="1"/>
  <c r="AZ330" i="1"/>
  <c r="AT330" i="1"/>
  <c r="BJ330" i="1" s="1"/>
  <c r="AS330" i="1"/>
  <c r="BI330" i="1" s="1"/>
  <c r="AR330" i="1"/>
  <c r="BH330" i="1" s="1"/>
  <c r="AP330" i="1"/>
  <c r="BF330" i="1" s="1"/>
  <c r="AN330" i="1"/>
  <c r="BD330" i="1" s="1"/>
  <c r="AL330" i="1"/>
  <c r="BB330" i="1" s="1"/>
  <c r="AK330" i="1"/>
  <c r="AJ330" i="1"/>
  <c r="AF330" i="1"/>
  <c r="AV330" i="1" s="1"/>
  <c r="AD330" i="1"/>
  <c r="AE330" i="1" s="1"/>
  <c r="AC330" i="1"/>
  <c r="AB330" i="1"/>
  <c r="AA330" i="1"/>
  <c r="AQ330" i="1" s="1"/>
  <c r="BG330" i="1" s="1"/>
  <c r="Z330" i="1"/>
  <c r="AI330" i="1" s="1"/>
  <c r="AY330" i="1" s="1"/>
  <c r="BB329" i="1"/>
  <c r="AT329" i="1"/>
  <c r="BJ329" i="1" s="1"/>
  <c r="AL329" i="1"/>
  <c r="AI329" i="1"/>
  <c r="AY329" i="1" s="1"/>
  <c r="AH329" i="1"/>
  <c r="AX329" i="1" s="1"/>
  <c r="AD329" i="1"/>
  <c r="AE329" i="1" s="1"/>
  <c r="AB329" i="1"/>
  <c r="AC329" i="1" s="1"/>
  <c r="AA329" i="1"/>
  <c r="AP329" i="1" s="1"/>
  <c r="BF329" i="1" s="1"/>
  <c r="Z329" i="1"/>
  <c r="AJ329" i="1" s="1"/>
  <c r="AZ329" i="1" s="1"/>
  <c r="BH328" i="1"/>
  <c r="BD328" i="1"/>
  <c r="AU328" i="1"/>
  <c r="BK328" i="1" s="1"/>
  <c r="AT328" i="1"/>
  <c r="BJ328" i="1" s="1"/>
  <c r="AS328" i="1"/>
  <c r="BI328" i="1" s="1"/>
  <c r="AR328" i="1"/>
  <c r="AP328" i="1"/>
  <c r="BF328" i="1" s="1"/>
  <c r="AO328" i="1"/>
  <c r="BE328" i="1" s="1"/>
  <c r="AN328" i="1"/>
  <c r="AH328" i="1"/>
  <c r="AX328" i="1" s="1"/>
  <c r="AD328" i="1"/>
  <c r="AE328" i="1" s="1"/>
  <c r="AB328" i="1"/>
  <c r="AC328" i="1" s="1"/>
  <c r="AA328" i="1"/>
  <c r="AQ328" i="1" s="1"/>
  <c r="BG328" i="1" s="1"/>
  <c r="Z328" i="1"/>
  <c r="AJ328" i="1" s="1"/>
  <c r="AZ328" i="1" s="1"/>
  <c r="BB327" i="1"/>
  <c r="AU327" i="1"/>
  <c r="BK327" i="1" s="1"/>
  <c r="AT327" i="1"/>
  <c r="BJ327" i="1" s="1"/>
  <c r="AS327" i="1"/>
  <c r="BI327" i="1" s="1"/>
  <c r="AR327" i="1"/>
  <c r="BH327" i="1" s="1"/>
  <c r="AP327" i="1"/>
  <c r="BF327" i="1" s="1"/>
  <c r="AN327" i="1"/>
  <c r="BD327" i="1" s="1"/>
  <c r="AL327" i="1"/>
  <c r="AF327" i="1"/>
  <c r="AV327" i="1" s="1"/>
  <c r="AD327" i="1"/>
  <c r="AE327" i="1" s="1"/>
  <c r="AB327" i="1"/>
  <c r="AC327" i="1" s="1"/>
  <c r="AA327" i="1"/>
  <c r="AQ327" i="1" s="1"/>
  <c r="BG327" i="1" s="1"/>
  <c r="Z327" i="1"/>
  <c r="AH327" i="1" s="1"/>
  <c r="AX327" i="1" s="1"/>
  <c r="BA326" i="1"/>
  <c r="AZ326" i="1"/>
  <c r="AT326" i="1"/>
  <c r="BJ326" i="1" s="1"/>
  <c r="AS326" i="1"/>
  <c r="BI326" i="1" s="1"/>
  <c r="AR326" i="1"/>
  <c r="BH326" i="1" s="1"/>
  <c r="AP326" i="1"/>
  <c r="BF326" i="1" s="1"/>
  <c r="AN326" i="1"/>
  <c r="BD326" i="1" s="1"/>
  <c r="AL326" i="1"/>
  <c r="BB326" i="1" s="1"/>
  <c r="AK326" i="1"/>
  <c r="AJ326" i="1"/>
  <c r="AF326" i="1"/>
  <c r="AV326" i="1" s="1"/>
  <c r="AD326" i="1"/>
  <c r="AE326" i="1" s="1"/>
  <c r="AC326" i="1"/>
  <c r="AB326" i="1"/>
  <c r="AA326" i="1"/>
  <c r="AQ326" i="1" s="1"/>
  <c r="BG326" i="1" s="1"/>
  <c r="Z326" i="1"/>
  <c r="AI326" i="1" s="1"/>
  <c r="AY326" i="1" s="1"/>
  <c r="AT325" i="1"/>
  <c r="BJ325" i="1" s="1"/>
  <c r="AL325" i="1"/>
  <c r="BB325" i="1" s="1"/>
  <c r="AI325" i="1"/>
  <c r="AY325" i="1" s="1"/>
  <c r="AH325" i="1"/>
  <c r="AX325" i="1" s="1"/>
  <c r="AD325" i="1"/>
  <c r="AE325" i="1" s="1"/>
  <c r="AB325" i="1"/>
  <c r="AC325" i="1" s="1"/>
  <c r="AA325" i="1"/>
  <c r="AP325" i="1" s="1"/>
  <c r="BF325" i="1" s="1"/>
  <c r="Z325" i="1"/>
  <c r="AJ325" i="1" s="1"/>
  <c r="AZ325" i="1" s="1"/>
  <c r="BH324" i="1"/>
  <c r="BD324" i="1"/>
  <c r="AU324" i="1"/>
  <c r="BK324" i="1" s="1"/>
  <c r="AT324" i="1"/>
  <c r="BJ324" i="1" s="1"/>
  <c r="AS324" i="1"/>
  <c r="BI324" i="1" s="1"/>
  <c r="AR324" i="1"/>
  <c r="AP324" i="1"/>
  <c r="BF324" i="1" s="1"/>
  <c r="AO324" i="1"/>
  <c r="BE324" i="1" s="1"/>
  <c r="AN324" i="1"/>
  <c r="AH324" i="1"/>
  <c r="AX324" i="1" s="1"/>
  <c r="AD324" i="1"/>
  <c r="AE324" i="1" s="1"/>
  <c r="AB324" i="1"/>
  <c r="AC324" i="1" s="1"/>
  <c r="AA324" i="1"/>
  <c r="AQ324" i="1" s="1"/>
  <c r="BG324" i="1" s="1"/>
  <c r="Z324" i="1"/>
  <c r="AJ324" i="1" s="1"/>
  <c r="AZ324" i="1" s="1"/>
  <c r="BB323" i="1"/>
  <c r="AU323" i="1"/>
  <c r="BK323" i="1" s="1"/>
  <c r="AT323" i="1"/>
  <c r="BJ323" i="1" s="1"/>
  <c r="AS323" i="1"/>
  <c r="BI323" i="1" s="1"/>
  <c r="AR323" i="1"/>
  <c r="BH323" i="1" s="1"/>
  <c r="AP323" i="1"/>
  <c r="BF323" i="1" s="1"/>
  <c r="AN323" i="1"/>
  <c r="BD323" i="1" s="1"/>
  <c r="AL323" i="1"/>
  <c r="AF323" i="1"/>
  <c r="AV323" i="1" s="1"/>
  <c r="AD323" i="1"/>
  <c r="AE323" i="1" s="1"/>
  <c r="AB323" i="1"/>
  <c r="AC323" i="1" s="1"/>
  <c r="AA323" i="1"/>
  <c r="AQ323" i="1" s="1"/>
  <c r="BG323" i="1" s="1"/>
  <c r="Z323" i="1"/>
  <c r="AH323" i="1" s="1"/>
  <c r="AX323" i="1" s="1"/>
  <c r="BI322" i="1"/>
  <c r="BH322" i="1"/>
  <c r="AT322" i="1"/>
  <c r="BJ322" i="1" s="1"/>
  <c r="AS322" i="1"/>
  <c r="AR322" i="1"/>
  <c r="AP322" i="1"/>
  <c r="BF322" i="1" s="1"/>
  <c r="AN322" i="1"/>
  <c r="BD322" i="1" s="1"/>
  <c r="AH322" i="1"/>
  <c r="AX322" i="1" s="1"/>
  <c r="AD322" i="1"/>
  <c r="AE322" i="1" s="1"/>
  <c r="AC322" i="1"/>
  <c r="AB322" i="1"/>
  <c r="AA322" i="1"/>
  <c r="AQ322" i="1" s="1"/>
  <c r="BG322" i="1" s="1"/>
  <c r="Z322" i="1"/>
  <c r="AJ322" i="1" s="1"/>
  <c r="AZ322" i="1" s="1"/>
  <c r="AQ321" i="1"/>
  <c r="BG321" i="1" s="1"/>
  <c r="AP321" i="1"/>
  <c r="BF321" i="1" s="1"/>
  <c r="AI321" i="1"/>
  <c r="AY321" i="1" s="1"/>
  <c r="AD321" i="1"/>
  <c r="AE321" i="1" s="1"/>
  <c r="AB321" i="1"/>
  <c r="AC321" i="1" s="1"/>
  <c r="AA321" i="1"/>
  <c r="AT321" i="1" s="1"/>
  <c r="BJ321" i="1" s="1"/>
  <c r="Z321" i="1"/>
  <c r="AJ321" i="1" s="1"/>
  <c r="AZ321" i="1" s="1"/>
  <c r="BH320" i="1"/>
  <c r="BD320" i="1"/>
  <c r="AU320" i="1"/>
  <c r="BK320" i="1" s="1"/>
  <c r="AT320" i="1"/>
  <c r="BJ320" i="1" s="1"/>
  <c r="AS320" i="1"/>
  <c r="BI320" i="1" s="1"/>
  <c r="AR320" i="1"/>
  <c r="AP320" i="1"/>
  <c r="BF320" i="1" s="1"/>
  <c r="AO320" i="1"/>
  <c r="BE320" i="1" s="1"/>
  <c r="AN320" i="1"/>
  <c r="AD320" i="1"/>
  <c r="AE320" i="1" s="1"/>
  <c r="AB320" i="1"/>
  <c r="AC320" i="1" s="1"/>
  <c r="AA320" i="1"/>
  <c r="AQ320" i="1" s="1"/>
  <c r="BG320" i="1" s="1"/>
  <c r="Z320" i="1"/>
  <c r="BH319" i="1"/>
  <c r="BF319" i="1"/>
  <c r="AU319" i="1"/>
  <c r="BK319" i="1" s="1"/>
  <c r="AT319" i="1"/>
  <c r="AS319" i="1"/>
  <c r="AR319" i="1"/>
  <c r="AP319" i="1"/>
  <c r="AN319" i="1"/>
  <c r="AK319" i="1"/>
  <c r="BA319" i="1" s="1"/>
  <c r="AD319" i="1"/>
  <c r="AE319" i="1" s="1"/>
  <c r="AB319" i="1"/>
  <c r="AC319" i="1" s="1"/>
  <c r="AA319" i="1"/>
  <c r="AQ319" i="1" s="1"/>
  <c r="Z319" i="1"/>
  <c r="AH319" i="1" s="1"/>
  <c r="AX319" i="1" s="1"/>
  <c r="BB318" i="1"/>
  <c r="AY318" i="1"/>
  <c r="AV318" i="1"/>
  <c r="AL318" i="1"/>
  <c r="AK318" i="1"/>
  <c r="BA318" i="1" s="1"/>
  <c r="AI318" i="1"/>
  <c r="AH318" i="1"/>
  <c r="AX318" i="1" s="1"/>
  <c r="AF318" i="1"/>
  <c r="AD318" i="1"/>
  <c r="AE318" i="1" s="1"/>
  <c r="AC318" i="1"/>
  <c r="AB318" i="1"/>
  <c r="AA318" i="1"/>
  <c r="Z318" i="1"/>
  <c r="BB317" i="1"/>
  <c r="AQ317" i="1"/>
  <c r="BG317" i="1" s="1"/>
  <c r="AN317" i="1"/>
  <c r="BD317" i="1" s="1"/>
  <c r="AL317" i="1"/>
  <c r="AI317" i="1"/>
  <c r="AY317" i="1" s="1"/>
  <c r="AG317" i="1"/>
  <c r="AW317" i="1" s="1"/>
  <c r="AD317" i="1"/>
  <c r="AE317" i="1" s="1"/>
  <c r="AB317" i="1"/>
  <c r="AC317" i="1" s="1"/>
  <c r="AA317" i="1"/>
  <c r="AT317" i="1" s="1"/>
  <c r="BJ317" i="1" s="1"/>
  <c r="Z317" i="1"/>
  <c r="AH317" i="1" s="1"/>
  <c r="AX317" i="1" s="1"/>
  <c r="BK316" i="1"/>
  <c r="BH316" i="1"/>
  <c r="AU316" i="1"/>
  <c r="AT316" i="1"/>
  <c r="BJ316" i="1" s="1"/>
  <c r="AS316" i="1"/>
  <c r="BI316" i="1" s="1"/>
  <c r="AR316" i="1"/>
  <c r="AP316" i="1"/>
  <c r="BF316" i="1" s="1"/>
  <c r="AO316" i="1"/>
  <c r="BE316" i="1" s="1"/>
  <c r="AN316" i="1"/>
  <c r="BD316" i="1" s="1"/>
  <c r="AD316" i="1"/>
  <c r="AE316" i="1" s="1"/>
  <c r="AB316" i="1"/>
  <c r="AC316" i="1" s="1"/>
  <c r="AA316" i="1"/>
  <c r="AQ316" i="1" s="1"/>
  <c r="BG316" i="1" s="1"/>
  <c r="Z316" i="1"/>
  <c r="AH316" i="1" s="1"/>
  <c r="AX316" i="1" s="1"/>
  <c r="BJ315" i="1"/>
  <c r="BI315" i="1"/>
  <c r="BF315" i="1"/>
  <c r="BB315" i="1"/>
  <c r="AX315" i="1"/>
  <c r="AU315" i="1"/>
  <c r="BK315" i="1" s="1"/>
  <c r="AT315" i="1"/>
  <c r="AS315" i="1"/>
  <c r="AR315" i="1"/>
  <c r="BH315" i="1" s="1"/>
  <c r="AP315" i="1"/>
  <c r="AN315" i="1"/>
  <c r="BD315" i="1" s="1"/>
  <c r="AM315" i="1"/>
  <c r="BC315" i="1" s="1"/>
  <c r="AL315" i="1"/>
  <c r="AK315" i="1"/>
  <c r="BA315" i="1" s="1"/>
  <c r="AH315" i="1"/>
  <c r="AF315" i="1"/>
  <c r="AV315" i="1" s="1"/>
  <c r="AE315" i="1"/>
  <c r="AD315" i="1"/>
  <c r="AC315" i="1"/>
  <c r="AB315" i="1"/>
  <c r="AA315" i="1"/>
  <c r="AQ315" i="1" s="1"/>
  <c r="BG315" i="1" s="1"/>
  <c r="Z315" i="1"/>
  <c r="BB314" i="1"/>
  <c r="AT314" i="1"/>
  <c r="BJ314" i="1" s="1"/>
  <c r="AR314" i="1"/>
  <c r="BH314" i="1" s="1"/>
  <c r="AN314" i="1"/>
  <c r="BD314" i="1" s="1"/>
  <c r="AL314" i="1"/>
  <c r="AH314" i="1"/>
  <c r="AX314" i="1" s="1"/>
  <c r="AD314" i="1"/>
  <c r="AE314" i="1" s="1"/>
  <c r="AC314" i="1"/>
  <c r="AB314" i="1"/>
  <c r="AA314" i="1"/>
  <c r="AS314" i="1" s="1"/>
  <c r="BI314" i="1" s="1"/>
  <c r="Z314" i="1"/>
  <c r="AI314" i="1" s="1"/>
  <c r="AY314" i="1" s="1"/>
  <c r="BH313" i="1"/>
  <c r="BE313" i="1"/>
  <c r="AX313" i="1"/>
  <c r="AT313" i="1"/>
  <c r="BJ313" i="1" s="1"/>
  <c r="AR313" i="1"/>
  <c r="AQ313" i="1"/>
  <c r="BG313" i="1" s="1"/>
  <c r="AP313" i="1"/>
  <c r="BF313" i="1" s="1"/>
  <c r="AO313" i="1"/>
  <c r="AN313" i="1"/>
  <c r="BD313" i="1" s="1"/>
  <c r="AI313" i="1"/>
  <c r="AY313" i="1" s="1"/>
  <c r="AH313" i="1"/>
  <c r="AG313" i="1"/>
  <c r="AW313" i="1" s="1"/>
  <c r="AF313" i="1"/>
  <c r="AV313" i="1" s="1"/>
  <c r="AD313" i="1"/>
  <c r="AE313" i="1" s="1"/>
  <c r="AB313" i="1"/>
  <c r="AC313" i="1" s="1"/>
  <c r="AA313" i="1"/>
  <c r="Z313" i="1"/>
  <c r="AL313" i="1" s="1"/>
  <c r="BB313" i="1" s="1"/>
  <c r="BK312" i="1"/>
  <c r="BH312" i="1"/>
  <c r="BD312" i="1"/>
  <c r="AU312" i="1"/>
  <c r="AT312" i="1"/>
  <c r="BJ312" i="1" s="1"/>
  <c r="AS312" i="1"/>
  <c r="BI312" i="1" s="1"/>
  <c r="AR312" i="1"/>
  <c r="AP312" i="1"/>
  <c r="BF312" i="1" s="1"/>
  <c r="AO312" i="1"/>
  <c r="BE312" i="1" s="1"/>
  <c r="AN312" i="1"/>
  <c r="AJ312" i="1"/>
  <c r="AZ312" i="1" s="1"/>
  <c r="AE312" i="1"/>
  <c r="AD312" i="1"/>
  <c r="AB312" i="1"/>
  <c r="AC312" i="1" s="1"/>
  <c r="AA312" i="1"/>
  <c r="AQ312" i="1" s="1"/>
  <c r="BG312" i="1" s="1"/>
  <c r="Z312" i="1"/>
  <c r="BI311" i="1"/>
  <c r="BF311" i="1"/>
  <c r="BD311" i="1"/>
  <c r="BB311" i="1"/>
  <c r="AU311" i="1"/>
  <c r="BK311" i="1" s="1"/>
  <c r="AT311" i="1"/>
  <c r="BJ311" i="1" s="1"/>
  <c r="AS311" i="1"/>
  <c r="AR311" i="1"/>
  <c r="BH311" i="1" s="1"/>
  <c r="AP311" i="1"/>
  <c r="AN311" i="1"/>
  <c r="AM311" i="1"/>
  <c r="BC311" i="1" s="1"/>
  <c r="AL311" i="1"/>
  <c r="AF311" i="1"/>
  <c r="AV311" i="1" s="1"/>
  <c r="AD311" i="1"/>
  <c r="AE311" i="1" s="1"/>
  <c r="AC311" i="1"/>
  <c r="AB311" i="1"/>
  <c r="AA311" i="1"/>
  <c r="AQ311" i="1" s="1"/>
  <c r="BG311" i="1" s="1"/>
  <c r="Z311" i="1"/>
  <c r="AH311" i="1" s="1"/>
  <c r="AX311" i="1" s="1"/>
  <c r="BI310" i="1"/>
  <c r="BF310" i="1"/>
  <c r="AY310" i="1"/>
  <c r="AT310" i="1"/>
  <c r="BJ310" i="1" s="1"/>
  <c r="AS310" i="1"/>
  <c r="AR310" i="1"/>
  <c r="BH310" i="1" s="1"/>
  <c r="AQ310" i="1"/>
  <c r="BG310" i="1" s="1"/>
  <c r="AP310" i="1"/>
  <c r="AN310" i="1"/>
  <c r="BD310" i="1" s="1"/>
  <c r="AD310" i="1"/>
  <c r="AE310" i="1" s="1"/>
  <c r="AC310" i="1"/>
  <c r="AB310" i="1"/>
  <c r="AA310" i="1"/>
  <c r="Z310" i="1"/>
  <c r="AI310" i="1" s="1"/>
  <c r="BE309" i="1"/>
  <c r="AT309" i="1"/>
  <c r="BJ309" i="1" s="1"/>
  <c r="AP309" i="1"/>
  <c r="BF309" i="1" s="1"/>
  <c r="AO309" i="1"/>
  <c r="AL309" i="1"/>
  <c r="BB309" i="1" s="1"/>
  <c r="AI309" i="1"/>
  <c r="AY309" i="1" s="1"/>
  <c r="AF309" i="1"/>
  <c r="AV309" i="1" s="1"/>
  <c r="AD309" i="1"/>
  <c r="AE309" i="1" s="1"/>
  <c r="AB309" i="1"/>
  <c r="AC309" i="1" s="1"/>
  <c r="AA309" i="1"/>
  <c r="AR309" i="1" s="1"/>
  <c r="BH309" i="1" s="1"/>
  <c r="Z309" i="1"/>
  <c r="AH309" i="1" s="1"/>
  <c r="AX309" i="1" s="1"/>
  <c r="BK308" i="1"/>
  <c r="BE308" i="1"/>
  <c r="BD308" i="1"/>
  <c r="AU308" i="1"/>
  <c r="AT308" i="1"/>
  <c r="BJ308" i="1" s="1"/>
  <c r="AS308" i="1"/>
  <c r="BI308" i="1" s="1"/>
  <c r="AR308" i="1"/>
  <c r="BH308" i="1" s="1"/>
  <c r="AP308" i="1"/>
  <c r="BF308" i="1" s="1"/>
  <c r="AO308" i="1"/>
  <c r="AN308" i="1"/>
  <c r="AM308" i="1"/>
  <c r="BC308" i="1" s="1"/>
  <c r="AL308" i="1"/>
  <c r="BB308" i="1" s="1"/>
  <c r="AH308" i="1"/>
  <c r="AX308" i="1" s="1"/>
  <c r="AF308" i="1"/>
  <c r="AV308" i="1" s="1"/>
  <c r="AD308" i="1"/>
  <c r="AE308" i="1" s="1"/>
  <c r="AB308" i="1"/>
  <c r="AC308" i="1" s="1"/>
  <c r="AA308" i="1"/>
  <c r="AQ308" i="1" s="1"/>
  <c r="BG308" i="1" s="1"/>
  <c r="Z308" i="1"/>
  <c r="AG308" i="1" s="1"/>
  <c r="AW308" i="1" s="1"/>
  <c r="BK307" i="1"/>
  <c r="BI307" i="1"/>
  <c r="BD307" i="1"/>
  <c r="AU307" i="1"/>
  <c r="AT307" i="1"/>
  <c r="BJ307" i="1" s="1"/>
  <c r="AS307" i="1"/>
  <c r="AR307" i="1"/>
  <c r="BH307" i="1" s="1"/>
  <c r="AP307" i="1"/>
  <c r="BF307" i="1" s="1"/>
  <c r="AN307" i="1"/>
  <c r="AM307" i="1"/>
  <c r="BC307" i="1" s="1"/>
  <c r="AE307" i="1"/>
  <c r="AD307" i="1"/>
  <c r="AC307" i="1"/>
  <c r="AB307" i="1"/>
  <c r="AA307" i="1"/>
  <c r="AQ307" i="1" s="1"/>
  <c r="BG307" i="1" s="1"/>
  <c r="Z307" i="1"/>
  <c r="AH307" i="1" s="1"/>
  <c r="AX307" i="1" s="1"/>
  <c r="BF306" i="1"/>
  <c r="AT306" i="1"/>
  <c r="BJ306" i="1" s="1"/>
  <c r="AQ306" i="1"/>
  <c r="BG306" i="1" s="1"/>
  <c r="AP306" i="1"/>
  <c r="AN306" i="1"/>
  <c r="BD306" i="1" s="1"/>
  <c r="AD306" i="1"/>
  <c r="AE306" i="1" s="1"/>
  <c r="AB306" i="1"/>
  <c r="AC306" i="1" s="1"/>
  <c r="AA306" i="1"/>
  <c r="AS306" i="1" s="1"/>
  <c r="BI306" i="1" s="1"/>
  <c r="Z306" i="1"/>
  <c r="AP305" i="1"/>
  <c r="BF305" i="1" s="1"/>
  <c r="AL305" i="1"/>
  <c r="BB305" i="1" s="1"/>
  <c r="AF305" i="1"/>
  <c r="AV305" i="1" s="1"/>
  <c r="AD305" i="1"/>
  <c r="AE305" i="1" s="1"/>
  <c r="AB305" i="1"/>
  <c r="AC305" i="1" s="1"/>
  <c r="AA305" i="1"/>
  <c r="AT305" i="1" s="1"/>
  <c r="BJ305" i="1" s="1"/>
  <c r="Z305" i="1"/>
  <c r="AI305" i="1" s="1"/>
  <c r="AY305" i="1" s="1"/>
  <c r="BK304" i="1"/>
  <c r="BJ304" i="1"/>
  <c r="BF304" i="1"/>
  <c r="AV304" i="1"/>
  <c r="AU304" i="1"/>
  <c r="AT304" i="1"/>
  <c r="AS304" i="1"/>
  <c r="BI304" i="1" s="1"/>
  <c r="AR304" i="1"/>
  <c r="BH304" i="1" s="1"/>
  <c r="AP304" i="1"/>
  <c r="AO304" i="1"/>
  <c r="BE304" i="1" s="1"/>
  <c r="AN304" i="1"/>
  <c r="BD304" i="1" s="1"/>
  <c r="AM304" i="1"/>
  <c r="BC304" i="1" s="1"/>
  <c r="AH304" i="1"/>
  <c r="AX304" i="1" s="1"/>
  <c r="AG304" i="1"/>
  <c r="AW304" i="1" s="1"/>
  <c r="AF304" i="1"/>
  <c r="AE304" i="1"/>
  <c r="AD304" i="1"/>
  <c r="AB304" i="1"/>
  <c r="AC304" i="1" s="1"/>
  <c r="AA304" i="1"/>
  <c r="AQ304" i="1" s="1"/>
  <c r="BG304" i="1" s="1"/>
  <c r="Z304" i="1"/>
  <c r="AL304" i="1" s="1"/>
  <c r="BB304" i="1" s="1"/>
  <c r="BD303" i="1"/>
  <c r="AT303" i="1"/>
  <c r="BJ303" i="1" s="1"/>
  <c r="AP303" i="1"/>
  <c r="BF303" i="1" s="1"/>
  <c r="AN303" i="1"/>
  <c r="AE303" i="1"/>
  <c r="AD303" i="1"/>
  <c r="AB303" i="1"/>
  <c r="AC303" i="1" s="1"/>
  <c r="AA303" i="1"/>
  <c r="AS303" i="1" s="1"/>
  <c r="BI303" i="1" s="1"/>
  <c r="Z303" i="1"/>
  <c r="AJ303" i="1" s="1"/>
  <c r="AZ303" i="1" s="1"/>
  <c r="BB302" i="1"/>
  <c r="AX302" i="1"/>
  <c r="AS302" i="1"/>
  <c r="BI302" i="1" s="1"/>
  <c r="AL302" i="1"/>
  <c r="AK302" i="1"/>
  <c r="BA302" i="1" s="1"/>
  <c r="AJ302" i="1"/>
  <c r="AZ302" i="1" s="1"/>
  <c r="AH302" i="1"/>
  <c r="AG302" i="1"/>
  <c r="AW302" i="1" s="1"/>
  <c r="AF302" i="1"/>
  <c r="AV302" i="1" s="1"/>
  <c r="AD302" i="1"/>
  <c r="AE302" i="1" s="1"/>
  <c r="AC302" i="1"/>
  <c r="AB302" i="1"/>
  <c r="AA302" i="1"/>
  <c r="Z302" i="1"/>
  <c r="AM302" i="1" s="1"/>
  <c r="BC302" i="1" s="1"/>
  <c r="BH301" i="1"/>
  <c r="BD301" i="1"/>
  <c r="AU301" i="1"/>
  <c r="BK301" i="1" s="1"/>
  <c r="AR301" i="1"/>
  <c r="AQ301" i="1"/>
  <c r="BG301" i="1" s="1"/>
  <c r="AP301" i="1"/>
  <c r="BF301" i="1" s="1"/>
  <c r="AO301" i="1"/>
  <c r="BE301" i="1" s="1"/>
  <c r="AN301" i="1"/>
  <c r="AM301" i="1"/>
  <c r="BC301" i="1" s="1"/>
  <c r="AL301" i="1"/>
  <c r="BB301" i="1" s="1"/>
  <c r="AH301" i="1"/>
  <c r="AX301" i="1" s="1"/>
  <c r="AG301" i="1"/>
  <c r="AW301" i="1" s="1"/>
  <c r="AF301" i="1"/>
  <c r="AV301" i="1" s="1"/>
  <c r="AE301" i="1"/>
  <c r="AD301" i="1"/>
  <c r="AB301" i="1"/>
  <c r="AC301" i="1" s="1"/>
  <c r="AA301" i="1"/>
  <c r="AS301" i="1" s="1"/>
  <c r="BI301" i="1" s="1"/>
  <c r="Z301" i="1"/>
  <c r="AK301" i="1" s="1"/>
  <c r="BA301" i="1" s="1"/>
  <c r="BK300" i="1"/>
  <c r="BJ300" i="1"/>
  <c r="BE300" i="1"/>
  <c r="AU300" i="1"/>
  <c r="AT300" i="1"/>
  <c r="AS300" i="1"/>
  <c r="BI300" i="1" s="1"/>
  <c r="AR300" i="1"/>
  <c r="BH300" i="1" s="1"/>
  <c r="AP300" i="1"/>
  <c r="BF300" i="1" s="1"/>
  <c r="AO300" i="1"/>
  <c r="AN300" i="1"/>
  <c r="BD300" i="1" s="1"/>
  <c r="AM300" i="1"/>
  <c r="BC300" i="1" s="1"/>
  <c r="AJ300" i="1"/>
  <c r="AZ300" i="1" s="1"/>
  <c r="AD300" i="1"/>
  <c r="AE300" i="1" s="1"/>
  <c r="AB300" i="1"/>
  <c r="AC300" i="1" s="1"/>
  <c r="AA300" i="1"/>
  <c r="AQ300" i="1" s="1"/>
  <c r="BG300" i="1" s="1"/>
  <c r="Z300" i="1"/>
  <c r="AI300" i="1" s="1"/>
  <c r="AY300" i="1" s="1"/>
  <c r="BH299" i="1"/>
  <c r="AU299" i="1"/>
  <c r="BK299" i="1" s="1"/>
  <c r="AT299" i="1"/>
  <c r="BJ299" i="1" s="1"/>
  <c r="AR299" i="1"/>
  <c r="AP299" i="1"/>
  <c r="BF299" i="1" s="1"/>
  <c r="AL299" i="1"/>
  <c r="BB299" i="1" s="1"/>
  <c r="AK299" i="1"/>
  <c r="BA299" i="1" s="1"/>
  <c r="AF299" i="1"/>
  <c r="AV299" i="1" s="1"/>
  <c r="AD299" i="1"/>
  <c r="AE299" i="1" s="1"/>
  <c r="AC299" i="1"/>
  <c r="AB299" i="1"/>
  <c r="AA299" i="1"/>
  <c r="AO299" i="1" s="1"/>
  <c r="BE299" i="1" s="1"/>
  <c r="Z299" i="1"/>
  <c r="AG299" i="1" s="1"/>
  <c r="AW299" i="1" s="1"/>
  <c r="AZ298" i="1"/>
  <c r="AQ298" i="1"/>
  <c r="AN298" i="1"/>
  <c r="BD298" i="1" s="1"/>
  <c r="AL298" i="1"/>
  <c r="BB298" i="1" s="1"/>
  <c r="AK298" i="1"/>
  <c r="BA298" i="1" s="1"/>
  <c r="AJ298" i="1"/>
  <c r="AH298" i="1"/>
  <c r="AX298" i="1" s="1"/>
  <c r="AD298" i="1"/>
  <c r="AE298" i="1" s="1"/>
  <c r="AC298" i="1"/>
  <c r="AB298" i="1"/>
  <c r="AA298" i="1"/>
  <c r="AU298" i="1" s="1"/>
  <c r="BK298" i="1" s="1"/>
  <c r="Z298" i="1"/>
  <c r="AM298" i="1" s="1"/>
  <c r="BC298" i="1" s="1"/>
  <c r="BK297" i="1"/>
  <c r="AU297" i="1"/>
  <c r="AR297" i="1"/>
  <c r="BH297" i="1" s="1"/>
  <c r="AO297" i="1"/>
  <c r="BE297" i="1" s="1"/>
  <c r="AN297" i="1"/>
  <c r="BD297" i="1" s="1"/>
  <c r="AE297" i="1"/>
  <c r="AD297" i="1"/>
  <c r="AB297" i="1"/>
  <c r="AC297" i="1" s="1"/>
  <c r="AA297" i="1"/>
  <c r="AS297" i="1" s="1"/>
  <c r="BI297" i="1" s="1"/>
  <c r="Z297" i="1"/>
  <c r="AI297" i="1" s="1"/>
  <c r="AY297" i="1" s="1"/>
  <c r="BI296" i="1"/>
  <c r="BH296" i="1"/>
  <c r="BC296" i="1"/>
  <c r="AU296" i="1"/>
  <c r="BK296" i="1" s="1"/>
  <c r="AT296" i="1"/>
  <c r="BJ296" i="1" s="1"/>
  <c r="AS296" i="1"/>
  <c r="AR296" i="1"/>
  <c r="AP296" i="1"/>
  <c r="BF296" i="1" s="1"/>
  <c r="AO296" i="1"/>
  <c r="BE296" i="1" s="1"/>
  <c r="AN296" i="1"/>
  <c r="BD296" i="1" s="1"/>
  <c r="AM296" i="1"/>
  <c r="AL296" i="1"/>
  <c r="BB296" i="1" s="1"/>
  <c r="AK296" i="1"/>
  <c r="BA296" i="1" s="1"/>
  <c r="AG296" i="1"/>
  <c r="AW296" i="1" s="1"/>
  <c r="AF296" i="1"/>
  <c r="AV296" i="1" s="1"/>
  <c r="AD296" i="1"/>
  <c r="AE296" i="1" s="1"/>
  <c r="AB296" i="1"/>
  <c r="AC296" i="1" s="1"/>
  <c r="AA296" i="1"/>
  <c r="AQ296" i="1" s="1"/>
  <c r="BG296" i="1" s="1"/>
  <c r="Z296" i="1"/>
  <c r="AI296" i="1" s="1"/>
  <c r="AY296" i="1" s="1"/>
  <c r="AM295" i="1"/>
  <c r="BC295" i="1" s="1"/>
  <c r="AJ295" i="1"/>
  <c r="AZ295" i="1" s="1"/>
  <c r="AD295" i="1"/>
  <c r="AE295" i="1" s="1"/>
  <c r="AB295" i="1"/>
  <c r="AC295" i="1" s="1"/>
  <c r="AA295" i="1"/>
  <c r="AO295" i="1" s="1"/>
  <c r="BE295" i="1" s="1"/>
  <c r="Z295" i="1"/>
  <c r="AG295" i="1" s="1"/>
  <c r="AW295" i="1" s="1"/>
  <c r="AX294" i="1"/>
  <c r="AT294" i="1"/>
  <c r="BJ294" i="1" s="1"/>
  <c r="AO294" i="1"/>
  <c r="BE294" i="1" s="1"/>
  <c r="AK294" i="1"/>
  <c r="BA294" i="1" s="1"/>
  <c r="AJ294" i="1"/>
  <c r="AZ294" i="1" s="1"/>
  <c r="AH294" i="1"/>
  <c r="AF294" i="1"/>
  <c r="AV294" i="1" s="1"/>
  <c r="AD294" i="1"/>
  <c r="AE294" i="1" s="1"/>
  <c r="AB294" i="1"/>
  <c r="AC294" i="1" s="1"/>
  <c r="AA294" i="1"/>
  <c r="AU294" i="1" s="1"/>
  <c r="BK294" i="1" s="1"/>
  <c r="Z294" i="1"/>
  <c r="AM294" i="1" s="1"/>
  <c r="BC294" i="1" s="1"/>
  <c r="BH293" i="1"/>
  <c r="AU293" i="1"/>
  <c r="BK293" i="1" s="1"/>
  <c r="AR293" i="1"/>
  <c r="AP293" i="1"/>
  <c r="BF293" i="1" s="1"/>
  <c r="AM293" i="1"/>
  <c r="BC293" i="1" s="1"/>
  <c r="AL293" i="1"/>
  <c r="BB293" i="1" s="1"/>
  <c r="AG293" i="1"/>
  <c r="AW293" i="1" s="1"/>
  <c r="AD293" i="1"/>
  <c r="AE293" i="1" s="1"/>
  <c r="AB293" i="1"/>
  <c r="AC293" i="1" s="1"/>
  <c r="AA293" i="1"/>
  <c r="AS293" i="1" s="1"/>
  <c r="BI293" i="1" s="1"/>
  <c r="Z293" i="1"/>
  <c r="AK293" i="1" s="1"/>
  <c r="BA293" i="1" s="1"/>
  <c r="BJ292" i="1"/>
  <c r="BF292" i="1"/>
  <c r="BE292" i="1"/>
  <c r="AU292" i="1"/>
  <c r="BK292" i="1" s="1"/>
  <c r="AT292" i="1"/>
  <c r="AS292" i="1"/>
  <c r="BI292" i="1" s="1"/>
  <c r="AR292" i="1"/>
  <c r="BH292" i="1" s="1"/>
  <c r="AP292" i="1"/>
  <c r="AO292" i="1"/>
  <c r="AN292" i="1"/>
  <c r="BD292" i="1" s="1"/>
  <c r="AH292" i="1"/>
  <c r="AX292" i="1" s="1"/>
  <c r="AE292" i="1"/>
  <c r="AD292" i="1"/>
  <c r="AB292" i="1"/>
  <c r="AC292" i="1" s="1"/>
  <c r="AA292" i="1"/>
  <c r="AQ292" i="1" s="1"/>
  <c r="BG292" i="1" s="1"/>
  <c r="Z292" i="1"/>
  <c r="BH291" i="1"/>
  <c r="BC291" i="1"/>
  <c r="AU291" i="1"/>
  <c r="BK291" i="1" s="1"/>
  <c r="AT291" i="1"/>
  <c r="BJ291" i="1" s="1"/>
  <c r="AR291" i="1"/>
  <c r="AQ291" i="1"/>
  <c r="BG291" i="1" s="1"/>
  <c r="AP291" i="1"/>
  <c r="BF291" i="1" s="1"/>
  <c r="AN291" i="1"/>
  <c r="BD291" i="1" s="1"/>
  <c r="AM291" i="1"/>
  <c r="AL291" i="1"/>
  <c r="BB291" i="1" s="1"/>
  <c r="AK291" i="1"/>
  <c r="BA291" i="1" s="1"/>
  <c r="AH291" i="1"/>
  <c r="AX291" i="1" s="1"/>
  <c r="AF291" i="1"/>
  <c r="AV291" i="1" s="1"/>
  <c r="AD291" i="1"/>
  <c r="AE291" i="1" s="1"/>
  <c r="AB291" i="1"/>
  <c r="AC291" i="1" s="1"/>
  <c r="AA291" i="1"/>
  <c r="AO291" i="1" s="1"/>
  <c r="BE291" i="1" s="1"/>
  <c r="Z291" i="1"/>
  <c r="AG291" i="1" s="1"/>
  <c r="AW291" i="1" s="1"/>
  <c r="BE290" i="1"/>
  <c r="AR290" i="1"/>
  <c r="BH290" i="1" s="1"/>
  <c r="AQ290" i="1"/>
  <c r="BG290" i="1" s="1"/>
  <c r="AP290" i="1"/>
  <c r="BF290" i="1" s="1"/>
  <c r="AO290" i="1"/>
  <c r="AN290" i="1"/>
  <c r="BD290" i="1" s="1"/>
  <c r="AL290" i="1"/>
  <c r="BB290" i="1" s="1"/>
  <c r="AD290" i="1"/>
  <c r="AE290" i="1" s="1"/>
  <c r="AC290" i="1"/>
  <c r="AB290" i="1"/>
  <c r="AA290" i="1"/>
  <c r="AU290" i="1" s="1"/>
  <c r="BK290" i="1" s="1"/>
  <c r="Z290" i="1"/>
  <c r="AM290" i="1" s="1"/>
  <c r="BC290" i="1" s="1"/>
  <c r="AJ289" i="1"/>
  <c r="AZ289" i="1" s="1"/>
  <c r="AE289" i="1"/>
  <c r="AD289" i="1"/>
  <c r="AB289" i="1"/>
  <c r="AC289" i="1" s="1"/>
  <c r="AA289" i="1"/>
  <c r="AN289" i="1" s="1"/>
  <c r="BD289" i="1" s="1"/>
  <c r="Z289" i="1"/>
  <c r="AK289" i="1" s="1"/>
  <c r="BA289" i="1" s="1"/>
  <c r="BH288" i="1"/>
  <c r="BD288" i="1"/>
  <c r="AU288" i="1"/>
  <c r="BK288" i="1" s="1"/>
  <c r="AT288" i="1"/>
  <c r="BJ288" i="1" s="1"/>
  <c r="AS288" i="1"/>
  <c r="BI288" i="1" s="1"/>
  <c r="AR288" i="1"/>
  <c r="AP288" i="1"/>
  <c r="BF288" i="1" s="1"/>
  <c r="AO288" i="1"/>
  <c r="BE288" i="1" s="1"/>
  <c r="AN288" i="1"/>
  <c r="AL288" i="1"/>
  <c r="BB288" i="1" s="1"/>
  <c r="AK288" i="1"/>
  <c r="BA288" i="1" s="1"/>
  <c r="AF288" i="1"/>
  <c r="AV288" i="1" s="1"/>
  <c r="AD288" i="1"/>
  <c r="AE288" i="1" s="1"/>
  <c r="AC288" i="1"/>
  <c r="AB288" i="1"/>
  <c r="AA288" i="1"/>
  <c r="AQ288" i="1" s="1"/>
  <c r="BG288" i="1" s="1"/>
  <c r="Z288" i="1"/>
  <c r="AI288" i="1" s="1"/>
  <c r="AY288" i="1" s="1"/>
  <c r="BJ287" i="1"/>
  <c r="AU287" i="1"/>
  <c r="BK287" i="1" s="1"/>
  <c r="AT287" i="1"/>
  <c r="AR287" i="1"/>
  <c r="BH287" i="1" s="1"/>
  <c r="AN287" i="1"/>
  <c r="BD287" i="1" s="1"/>
  <c r="AI287" i="1"/>
  <c r="AY287" i="1" s="1"/>
  <c r="AE287" i="1"/>
  <c r="AD287" i="1"/>
  <c r="AB287" i="1"/>
  <c r="AC287" i="1" s="1"/>
  <c r="AA287" i="1"/>
  <c r="AO287" i="1" s="1"/>
  <c r="BE287" i="1" s="1"/>
  <c r="Z287" i="1"/>
  <c r="BB286" i="1"/>
  <c r="AX286" i="1"/>
  <c r="AS286" i="1"/>
  <c r="BI286" i="1" s="1"/>
  <c r="AL286" i="1"/>
  <c r="AK286" i="1"/>
  <c r="BA286" i="1" s="1"/>
  <c r="AJ286" i="1"/>
  <c r="AZ286" i="1" s="1"/>
  <c r="AH286" i="1"/>
  <c r="AG286" i="1"/>
  <c r="AW286" i="1" s="1"/>
  <c r="AF286" i="1"/>
  <c r="AV286" i="1" s="1"/>
  <c r="AD286" i="1"/>
  <c r="AE286" i="1" s="1"/>
  <c r="AC286" i="1"/>
  <c r="AB286" i="1"/>
  <c r="AA286" i="1"/>
  <c r="Z286" i="1"/>
  <c r="AM286" i="1" s="1"/>
  <c r="BC286" i="1" s="1"/>
  <c r="BH285" i="1"/>
  <c r="BD285" i="1"/>
  <c r="AU285" i="1"/>
  <c r="BK285" i="1" s="1"/>
  <c r="AR285" i="1"/>
  <c r="AQ285" i="1"/>
  <c r="BG285" i="1" s="1"/>
  <c r="AP285" i="1"/>
  <c r="BF285" i="1" s="1"/>
  <c r="AO285" i="1"/>
  <c r="BE285" i="1" s="1"/>
  <c r="AN285" i="1"/>
  <c r="AM285" i="1"/>
  <c r="BC285" i="1" s="1"/>
  <c r="AL285" i="1"/>
  <c r="BB285" i="1" s="1"/>
  <c r="AH285" i="1"/>
  <c r="AX285" i="1" s="1"/>
  <c r="AG285" i="1"/>
  <c r="AW285" i="1" s="1"/>
  <c r="AF285" i="1"/>
  <c r="AV285" i="1" s="1"/>
  <c r="AE285" i="1"/>
  <c r="AD285" i="1"/>
  <c r="AB285" i="1"/>
  <c r="AC285" i="1" s="1"/>
  <c r="AA285" i="1"/>
  <c r="AS285" i="1" s="1"/>
  <c r="BI285" i="1" s="1"/>
  <c r="Z285" i="1"/>
  <c r="AK285" i="1" s="1"/>
  <c r="BA285" i="1" s="1"/>
  <c r="AT284" i="1"/>
  <c r="BJ284" i="1" s="1"/>
  <c r="AS284" i="1"/>
  <c r="BI284" i="1" s="1"/>
  <c r="AO284" i="1"/>
  <c r="BE284" i="1" s="1"/>
  <c r="AL284" i="1"/>
  <c r="BB284" i="1" s="1"/>
  <c r="AK284" i="1"/>
  <c r="BA284" i="1" s="1"/>
  <c r="AJ284" i="1"/>
  <c r="AZ284" i="1" s="1"/>
  <c r="AI284" i="1"/>
  <c r="AY284" i="1" s="1"/>
  <c r="AG284" i="1"/>
  <c r="AW284" i="1" s="1"/>
  <c r="AD284" i="1"/>
  <c r="AE284" i="1" s="1"/>
  <c r="AC284" i="1"/>
  <c r="AB284" i="1"/>
  <c r="AA284" i="1"/>
  <c r="AU284" i="1" s="1"/>
  <c r="BK284" i="1" s="1"/>
  <c r="Z284" i="1"/>
  <c r="AM284" i="1" s="1"/>
  <c r="BC284" i="1" s="1"/>
  <c r="BC283" i="1"/>
  <c r="AU283" i="1"/>
  <c r="BK283" i="1" s="1"/>
  <c r="AR283" i="1"/>
  <c r="BH283" i="1" s="1"/>
  <c r="AM283" i="1"/>
  <c r="AJ283" i="1"/>
  <c r="AZ283" i="1" s="1"/>
  <c r="AI283" i="1"/>
  <c r="AY283" i="1" s="1"/>
  <c r="AG283" i="1"/>
  <c r="AW283" i="1" s="1"/>
  <c r="AE283" i="1"/>
  <c r="AD283" i="1"/>
  <c r="AB283" i="1"/>
  <c r="AC283" i="1" s="1"/>
  <c r="AA283" i="1"/>
  <c r="AS283" i="1" s="1"/>
  <c r="BI283" i="1" s="1"/>
  <c r="Z283" i="1"/>
  <c r="AK283" i="1" s="1"/>
  <c r="BA283" i="1" s="1"/>
  <c r="AU282" i="1"/>
  <c r="BK282" i="1" s="1"/>
  <c r="AT282" i="1"/>
  <c r="BJ282" i="1" s="1"/>
  <c r="AS282" i="1"/>
  <c r="BI282" i="1" s="1"/>
  <c r="AP282" i="1"/>
  <c r="BF282" i="1" s="1"/>
  <c r="AO282" i="1"/>
  <c r="BE282" i="1" s="1"/>
  <c r="AN282" i="1"/>
  <c r="BD282" i="1" s="1"/>
  <c r="AK282" i="1"/>
  <c r="BA282" i="1" s="1"/>
  <c r="AH282" i="1"/>
  <c r="AX282" i="1" s="1"/>
  <c r="AE282" i="1"/>
  <c r="AD282" i="1"/>
  <c r="AC282" i="1"/>
  <c r="AB282" i="1"/>
  <c r="AA282" i="1"/>
  <c r="AQ282" i="1" s="1"/>
  <c r="BG282" i="1" s="1"/>
  <c r="Z282" i="1"/>
  <c r="AQ281" i="1"/>
  <c r="BG281" i="1" s="1"/>
  <c r="AM281" i="1"/>
  <c r="BC281" i="1" s="1"/>
  <c r="AL281" i="1"/>
  <c r="BB281" i="1" s="1"/>
  <c r="AK281" i="1"/>
  <c r="BA281" i="1" s="1"/>
  <c r="AJ281" i="1"/>
  <c r="AZ281" i="1" s="1"/>
  <c r="AI281" i="1"/>
  <c r="AY281" i="1" s="1"/>
  <c r="AG281" i="1"/>
  <c r="AW281" i="1" s="1"/>
  <c r="AF281" i="1"/>
  <c r="AV281" i="1" s="1"/>
  <c r="AE281" i="1"/>
  <c r="AD281" i="1"/>
  <c r="AC281" i="1"/>
  <c r="AB281" i="1"/>
  <c r="AA281" i="1"/>
  <c r="Z281" i="1"/>
  <c r="AH281" i="1" s="1"/>
  <c r="AX281" i="1" s="1"/>
  <c r="BJ280" i="1"/>
  <c r="BE280" i="1"/>
  <c r="BB280" i="1"/>
  <c r="AT280" i="1"/>
  <c r="AS280" i="1"/>
  <c r="BI280" i="1" s="1"/>
  <c r="AO280" i="1"/>
  <c r="AL280" i="1"/>
  <c r="AK280" i="1"/>
  <c r="BA280" i="1" s="1"/>
  <c r="AJ280" i="1"/>
  <c r="AZ280" i="1" s="1"/>
  <c r="AI280" i="1"/>
  <c r="AY280" i="1" s="1"/>
  <c r="AG280" i="1"/>
  <c r="AW280" i="1" s="1"/>
  <c r="AD280" i="1"/>
  <c r="AE280" i="1" s="1"/>
  <c r="AC280" i="1"/>
  <c r="AB280" i="1"/>
  <c r="AA280" i="1"/>
  <c r="AU280" i="1" s="1"/>
  <c r="BK280" i="1" s="1"/>
  <c r="Z280" i="1"/>
  <c r="AM280" i="1" s="1"/>
  <c r="BC280" i="1" s="1"/>
  <c r="BK279" i="1"/>
  <c r="BC279" i="1"/>
  <c r="AU279" i="1"/>
  <c r="AR279" i="1"/>
  <c r="BH279" i="1" s="1"/>
  <c r="AM279" i="1"/>
  <c r="AJ279" i="1"/>
  <c r="AZ279" i="1" s="1"/>
  <c r="AI279" i="1"/>
  <c r="AY279" i="1" s="1"/>
  <c r="AG279" i="1"/>
  <c r="AW279" i="1" s="1"/>
  <c r="AE279" i="1"/>
  <c r="AD279" i="1"/>
  <c r="AB279" i="1"/>
  <c r="AC279" i="1" s="1"/>
  <c r="AA279" i="1"/>
  <c r="AS279" i="1" s="1"/>
  <c r="BI279" i="1" s="1"/>
  <c r="Z279" i="1"/>
  <c r="AK279" i="1" s="1"/>
  <c r="BA279" i="1" s="1"/>
  <c r="BF278" i="1"/>
  <c r="AU278" i="1"/>
  <c r="BK278" i="1" s="1"/>
  <c r="AT278" i="1"/>
  <c r="BJ278" i="1" s="1"/>
  <c r="AS278" i="1"/>
  <c r="BI278" i="1" s="1"/>
  <c r="AP278" i="1"/>
  <c r="AO278" i="1"/>
  <c r="BE278" i="1" s="1"/>
  <c r="AN278" i="1"/>
  <c r="BD278" i="1" s="1"/>
  <c r="AE278" i="1"/>
  <c r="AD278" i="1"/>
  <c r="AC278" i="1"/>
  <c r="AB278" i="1"/>
  <c r="AA278" i="1"/>
  <c r="AQ278" i="1" s="1"/>
  <c r="BG278" i="1" s="1"/>
  <c r="Z278" i="1"/>
  <c r="AK278" i="1" s="1"/>
  <c r="BA278" i="1" s="1"/>
  <c r="AQ277" i="1"/>
  <c r="AM277" i="1"/>
  <c r="BC277" i="1" s="1"/>
  <c r="AL277" i="1"/>
  <c r="BB277" i="1" s="1"/>
  <c r="AK277" i="1"/>
  <c r="BA277" i="1" s="1"/>
  <c r="AJ277" i="1"/>
  <c r="AZ277" i="1" s="1"/>
  <c r="AI277" i="1"/>
  <c r="AY277" i="1" s="1"/>
  <c r="AG277" i="1"/>
  <c r="AW277" i="1" s="1"/>
  <c r="AF277" i="1"/>
  <c r="AV277" i="1" s="1"/>
  <c r="AE277" i="1"/>
  <c r="AD277" i="1"/>
  <c r="AC277" i="1"/>
  <c r="AB277" i="1"/>
  <c r="AA277" i="1"/>
  <c r="AN277" i="1" s="1"/>
  <c r="Z277" i="1"/>
  <c r="AH277" i="1" s="1"/>
  <c r="AX277" i="1" s="1"/>
  <c r="BE276" i="1"/>
  <c r="AT276" i="1"/>
  <c r="BJ276" i="1" s="1"/>
  <c r="AS276" i="1"/>
  <c r="BI276" i="1" s="1"/>
  <c r="AO276" i="1"/>
  <c r="AL276" i="1"/>
  <c r="BB276" i="1" s="1"/>
  <c r="AK276" i="1"/>
  <c r="BA276" i="1" s="1"/>
  <c r="AJ276" i="1"/>
  <c r="AZ276" i="1" s="1"/>
  <c r="AI276" i="1"/>
  <c r="AY276" i="1" s="1"/>
  <c r="AG276" i="1"/>
  <c r="AW276" i="1" s="1"/>
  <c r="AD276" i="1"/>
  <c r="AE276" i="1" s="1"/>
  <c r="AC276" i="1"/>
  <c r="AB276" i="1"/>
  <c r="AA276" i="1"/>
  <c r="AU276" i="1" s="1"/>
  <c r="BK276" i="1" s="1"/>
  <c r="Z276" i="1"/>
  <c r="AM276" i="1" s="1"/>
  <c r="BC276" i="1" s="1"/>
  <c r="BK275" i="1"/>
  <c r="BC275" i="1"/>
  <c r="AZ275" i="1"/>
  <c r="AU275" i="1"/>
  <c r="AR275" i="1"/>
  <c r="BH275" i="1" s="1"/>
  <c r="AM275" i="1"/>
  <c r="AJ275" i="1"/>
  <c r="AI275" i="1"/>
  <c r="AY275" i="1" s="1"/>
  <c r="AG275" i="1"/>
  <c r="AW275" i="1" s="1"/>
  <c r="AE275" i="1"/>
  <c r="AD275" i="1"/>
  <c r="AB275" i="1"/>
  <c r="AC275" i="1" s="1"/>
  <c r="AA275" i="1"/>
  <c r="AS275" i="1" s="1"/>
  <c r="BI275" i="1" s="1"/>
  <c r="Z275" i="1"/>
  <c r="AK275" i="1" s="1"/>
  <c r="BA275" i="1" s="1"/>
  <c r="BI274" i="1"/>
  <c r="BF274" i="1"/>
  <c r="AU274" i="1"/>
  <c r="BK274" i="1" s="1"/>
  <c r="AT274" i="1"/>
  <c r="BJ274" i="1" s="1"/>
  <c r="AS274" i="1"/>
  <c r="AP274" i="1"/>
  <c r="AO274" i="1"/>
  <c r="BE274" i="1" s="1"/>
  <c r="AN274" i="1"/>
  <c r="BD274" i="1" s="1"/>
  <c r="AE274" i="1"/>
  <c r="AD274" i="1"/>
  <c r="AC274" i="1"/>
  <c r="AB274" i="1"/>
  <c r="AA274" i="1"/>
  <c r="AQ274" i="1" s="1"/>
  <c r="BG274" i="1" s="1"/>
  <c r="Z274" i="1"/>
  <c r="AK274" i="1" s="1"/>
  <c r="BA274" i="1" s="1"/>
  <c r="AV273" i="1"/>
  <c r="AM273" i="1"/>
  <c r="BC273" i="1" s="1"/>
  <c r="AL273" i="1"/>
  <c r="BB273" i="1" s="1"/>
  <c r="AK273" i="1"/>
  <c r="BA273" i="1" s="1"/>
  <c r="AJ273" i="1"/>
  <c r="AZ273" i="1" s="1"/>
  <c r="AI273" i="1"/>
  <c r="AY273" i="1" s="1"/>
  <c r="AG273" i="1"/>
  <c r="AW273" i="1" s="1"/>
  <c r="AF273" i="1"/>
  <c r="AE273" i="1"/>
  <c r="AD273" i="1"/>
  <c r="AC273" i="1"/>
  <c r="AB273" i="1"/>
  <c r="AA273" i="1"/>
  <c r="AQ273" i="1" s="1"/>
  <c r="BG273" i="1" s="1"/>
  <c r="Z273" i="1"/>
  <c r="AH273" i="1" s="1"/>
  <c r="AX273" i="1" s="1"/>
  <c r="AT272" i="1"/>
  <c r="BJ272" i="1" s="1"/>
  <c r="AS272" i="1"/>
  <c r="BI272" i="1" s="1"/>
  <c r="AO272" i="1"/>
  <c r="BE272" i="1" s="1"/>
  <c r="AL272" i="1"/>
  <c r="BB272" i="1" s="1"/>
  <c r="AK272" i="1"/>
  <c r="BA272" i="1" s="1"/>
  <c r="AJ272" i="1"/>
  <c r="AZ272" i="1" s="1"/>
  <c r="AI272" i="1"/>
  <c r="AY272" i="1" s="1"/>
  <c r="AG272" i="1"/>
  <c r="AW272" i="1" s="1"/>
  <c r="AD272" i="1"/>
  <c r="AE272" i="1" s="1"/>
  <c r="AC272" i="1"/>
  <c r="AB272" i="1"/>
  <c r="AA272" i="1"/>
  <c r="AU272" i="1" s="1"/>
  <c r="BK272" i="1" s="1"/>
  <c r="Z272" i="1"/>
  <c r="AM272" i="1" s="1"/>
  <c r="BC272" i="1" s="1"/>
  <c r="BK271" i="1"/>
  <c r="AZ271" i="1"/>
  <c r="AU271" i="1"/>
  <c r="AR271" i="1"/>
  <c r="BH271" i="1" s="1"/>
  <c r="AM271" i="1"/>
  <c r="BC271" i="1" s="1"/>
  <c r="AJ271" i="1"/>
  <c r="AI271" i="1"/>
  <c r="AY271" i="1" s="1"/>
  <c r="AG271" i="1"/>
  <c r="AW271" i="1" s="1"/>
  <c r="AE271" i="1"/>
  <c r="AD271" i="1"/>
  <c r="AB271" i="1"/>
  <c r="AC271" i="1" s="1"/>
  <c r="AA271" i="1"/>
  <c r="AS271" i="1" s="1"/>
  <c r="BI271" i="1" s="1"/>
  <c r="Z271" i="1"/>
  <c r="AK271" i="1" s="1"/>
  <c r="BA271" i="1" s="1"/>
  <c r="AU270" i="1"/>
  <c r="BK270" i="1" s="1"/>
  <c r="AT270" i="1"/>
  <c r="BJ270" i="1" s="1"/>
  <c r="AS270" i="1"/>
  <c r="BI270" i="1" s="1"/>
  <c r="AP270" i="1"/>
  <c r="BF270" i="1" s="1"/>
  <c r="AO270" i="1"/>
  <c r="BE270" i="1" s="1"/>
  <c r="AN270" i="1"/>
  <c r="BD270" i="1" s="1"/>
  <c r="AH270" i="1"/>
  <c r="AX270" i="1" s="1"/>
  <c r="AE270" i="1"/>
  <c r="AD270" i="1"/>
  <c r="AC270" i="1"/>
  <c r="AB270" i="1"/>
  <c r="AA270" i="1"/>
  <c r="AQ270" i="1" s="1"/>
  <c r="BG270" i="1" s="1"/>
  <c r="Z270" i="1"/>
  <c r="AK270" i="1" s="1"/>
  <c r="BA270" i="1" s="1"/>
  <c r="AQ269" i="1"/>
  <c r="BG269" i="1" s="1"/>
  <c r="AN269" i="1"/>
  <c r="BD269" i="1" s="1"/>
  <c r="AM269" i="1"/>
  <c r="BC269" i="1" s="1"/>
  <c r="AL269" i="1"/>
  <c r="BB269" i="1" s="1"/>
  <c r="AK269" i="1"/>
  <c r="BA269" i="1" s="1"/>
  <c r="AJ269" i="1"/>
  <c r="AZ269" i="1" s="1"/>
  <c r="AI269" i="1"/>
  <c r="AY269" i="1" s="1"/>
  <c r="AG269" i="1"/>
  <c r="AW269" i="1" s="1"/>
  <c r="AF269" i="1"/>
  <c r="AV269" i="1" s="1"/>
  <c r="AE269" i="1"/>
  <c r="AD269" i="1"/>
  <c r="AC269" i="1"/>
  <c r="AB269" i="1"/>
  <c r="AA269" i="1"/>
  <c r="Z269" i="1"/>
  <c r="AH269" i="1" s="1"/>
  <c r="AX269" i="1" s="1"/>
  <c r="BE268" i="1"/>
  <c r="BB268" i="1"/>
  <c r="AT268" i="1"/>
  <c r="BJ268" i="1" s="1"/>
  <c r="AS268" i="1"/>
  <c r="BI268" i="1" s="1"/>
  <c r="AO268" i="1"/>
  <c r="AL268" i="1"/>
  <c r="AK268" i="1"/>
  <c r="BA268" i="1" s="1"/>
  <c r="AJ268" i="1"/>
  <c r="AZ268" i="1" s="1"/>
  <c r="AI268" i="1"/>
  <c r="AY268" i="1" s="1"/>
  <c r="AG268" i="1"/>
  <c r="AW268" i="1" s="1"/>
  <c r="AD268" i="1"/>
  <c r="AE268" i="1" s="1"/>
  <c r="AC268" i="1"/>
  <c r="AB268" i="1"/>
  <c r="AA268" i="1"/>
  <c r="AU268" i="1" s="1"/>
  <c r="BK268" i="1" s="1"/>
  <c r="Z268" i="1"/>
  <c r="AM268" i="1" s="1"/>
  <c r="BC268" i="1" s="1"/>
  <c r="BK267" i="1"/>
  <c r="BH267" i="1"/>
  <c r="AZ267" i="1"/>
  <c r="AU267" i="1"/>
  <c r="AR267" i="1"/>
  <c r="AM267" i="1"/>
  <c r="BC267" i="1" s="1"/>
  <c r="AJ267" i="1"/>
  <c r="AI267" i="1"/>
  <c r="AY267" i="1" s="1"/>
  <c r="AG267" i="1"/>
  <c r="AW267" i="1" s="1"/>
  <c r="AE267" i="1"/>
  <c r="AD267" i="1"/>
  <c r="AB267" i="1"/>
  <c r="AC267" i="1" s="1"/>
  <c r="AA267" i="1"/>
  <c r="AS267" i="1" s="1"/>
  <c r="BI267" i="1" s="1"/>
  <c r="Z267" i="1"/>
  <c r="AK267" i="1" s="1"/>
  <c r="BA267" i="1" s="1"/>
  <c r="AU266" i="1"/>
  <c r="BK266" i="1" s="1"/>
  <c r="AT266" i="1"/>
  <c r="BJ266" i="1" s="1"/>
  <c r="AS266" i="1"/>
  <c r="BI266" i="1" s="1"/>
  <c r="AP266" i="1"/>
  <c r="BF266" i="1" s="1"/>
  <c r="AO266" i="1"/>
  <c r="BE266" i="1" s="1"/>
  <c r="AN266" i="1"/>
  <c r="BD266" i="1" s="1"/>
  <c r="AK266" i="1"/>
  <c r="BA266" i="1" s="1"/>
  <c r="AE266" i="1"/>
  <c r="AD266" i="1"/>
  <c r="AC266" i="1"/>
  <c r="AB266" i="1"/>
  <c r="AA266" i="1"/>
  <c r="AQ266" i="1" s="1"/>
  <c r="BG266" i="1" s="1"/>
  <c r="Z266" i="1"/>
  <c r="AH266" i="1" s="1"/>
  <c r="AX266" i="1" s="1"/>
  <c r="AN265" i="1"/>
  <c r="BD265" i="1" s="1"/>
  <c r="AM265" i="1"/>
  <c r="BC265" i="1" s="1"/>
  <c r="AL265" i="1"/>
  <c r="BB265" i="1" s="1"/>
  <c r="AK265" i="1"/>
  <c r="BA265" i="1" s="1"/>
  <c r="AJ265" i="1"/>
  <c r="AZ265" i="1" s="1"/>
  <c r="AI265" i="1"/>
  <c r="AY265" i="1" s="1"/>
  <c r="AG265" i="1"/>
  <c r="AW265" i="1" s="1"/>
  <c r="AF265" i="1"/>
  <c r="AV265" i="1" s="1"/>
  <c r="AE265" i="1"/>
  <c r="AD265" i="1"/>
  <c r="AC265" i="1"/>
  <c r="AB265" i="1"/>
  <c r="AA265" i="1"/>
  <c r="AQ265" i="1" s="1"/>
  <c r="BG265" i="1" s="1"/>
  <c r="Z265" i="1"/>
  <c r="AH265" i="1" s="1"/>
  <c r="AX265" i="1" s="1"/>
  <c r="BB264" i="1"/>
  <c r="AT264" i="1"/>
  <c r="BJ264" i="1" s="1"/>
  <c r="AS264" i="1"/>
  <c r="BI264" i="1" s="1"/>
  <c r="AO264" i="1"/>
  <c r="BE264" i="1" s="1"/>
  <c r="AL264" i="1"/>
  <c r="AK264" i="1"/>
  <c r="BA264" i="1" s="1"/>
  <c r="AJ264" i="1"/>
  <c r="AZ264" i="1" s="1"/>
  <c r="AI264" i="1"/>
  <c r="AY264" i="1" s="1"/>
  <c r="AG264" i="1"/>
  <c r="AW264" i="1" s="1"/>
  <c r="AD264" i="1"/>
  <c r="AE264" i="1" s="1"/>
  <c r="AC264" i="1"/>
  <c r="AB264" i="1"/>
  <c r="AA264" i="1"/>
  <c r="AU264" i="1" s="1"/>
  <c r="BK264" i="1" s="1"/>
  <c r="Z264" i="1"/>
  <c r="AM264" i="1" s="1"/>
  <c r="BC264" i="1" s="1"/>
  <c r="BH263" i="1"/>
  <c r="AZ263" i="1"/>
  <c r="AU263" i="1"/>
  <c r="BK263" i="1" s="1"/>
  <c r="AR263" i="1"/>
  <c r="AM263" i="1"/>
  <c r="BC263" i="1" s="1"/>
  <c r="AJ263" i="1"/>
  <c r="AI263" i="1"/>
  <c r="AY263" i="1" s="1"/>
  <c r="AG263" i="1"/>
  <c r="AW263" i="1" s="1"/>
  <c r="AE263" i="1"/>
  <c r="AD263" i="1"/>
  <c r="AB263" i="1"/>
  <c r="AC263" i="1" s="1"/>
  <c r="AA263" i="1"/>
  <c r="AS263" i="1" s="1"/>
  <c r="BI263" i="1" s="1"/>
  <c r="Z263" i="1"/>
  <c r="AK263" i="1" s="1"/>
  <c r="BA263" i="1" s="1"/>
  <c r="AU262" i="1"/>
  <c r="BK262" i="1" s="1"/>
  <c r="AT262" i="1"/>
  <c r="BJ262" i="1" s="1"/>
  <c r="AS262" i="1"/>
  <c r="BI262" i="1" s="1"/>
  <c r="AP262" i="1"/>
  <c r="BF262" i="1" s="1"/>
  <c r="AO262" i="1"/>
  <c r="BE262" i="1" s="1"/>
  <c r="AN262" i="1"/>
  <c r="BD262" i="1" s="1"/>
  <c r="AK262" i="1"/>
  <c r="BA262" i="1" s="1"/>
  <c r="AE262" i="1"/>
  <c r="AD262" i="1"/>
  <c r="AC262" i="1"/>
  <c r="AB262" i="1"/>
  <c r="AA262" i="1"/>
  <c r="AQ262" i="1" s="1"/>
  <c r="BG262" i="1" s="1"/>
  <c r="Z262" i="1"/>
  <c r="AH262" i="1" s="1"/>
  <c r="AX262" i="1" s="1"/>
  <c r="BG261" i="1"/>
  <c r="AV261" i="1"/>
  <c r="AQ261" i="1"/>
  <c r="AN261" i="1"/>
  <c r="BD261" i="1" s="1"/>
  <c r="AM261" i="1"/>
  <c r="BC261" i="1" s="1"/>
  <c r="AL261" i="1"/>
  <c r="BB261" i="1" s="1"/>
  <c r="AK261" i="1"/>
  <c r="BA261" i="1" s="1"/>
  <c r="AJ261" i="1"/>
  <c r="AZ261" i="1" s="1"/>
  <c r="AI261" i="1"/>
  <c r="AY261" i="1" s="1"/>
  <c r="AG261" i="1"/>
  <c r="AW261" i="1" s="1"/>
  <c r="AF261" i="1"/>
  <c r="AE261" i="1"/>
  <c r="AD261" i="1"/>
  <c r="AC261" i="1"/>
  <c r="AB261" i="1"/>
  <c r="AA261" i="1"/>
  <c r="Z261" i="1"/>
  <c r="AH261" i="1" s="1"/>
  <c r="AX261" i="1" s="1"/>
  <c r="BJ260" i="1"/>
  <c r="BE260" i="1"/>
  <c r="AT260" i="1"/>
  <c r="AS260" i="1"/>
  <c r="BI260" i="1" s="1"/>
  <c r="AO260" i="1"/>
  <c r="AL260" i="1"/>
  <c r="BB260" i="1" s="1"/>
  <c r="AK260" i="1"/>
  <c r="BA260" i="1" s="1"/>
  <c r="AJ260" i="1"/>
  <c r="AZ260" i="1" s="1"/>
  <c r="AI260" i="1"/>
  <c r="AY260" i="1" s="1"/>
  <c r="AG260" i="1"/>
  <c r="AW260" i="1" s="1"/>
  <c r="AD260" i="1"/>
  <c r="AE260" i="1" s="1"/>
  <c r="AC260" i="1"/>
  <c r="AB260" i="1"/>
  <c r="AA260" i="1"/>
  <c r="AU260" i="1" s="1"/>
  <c r="BK260" i="1" s="1"/>
  <c r="Z260" i="1"/>
  <c r="AM260" i="1" s="1"/>
  <c r="BC260" i="1" s="1"/>
  <c r="BH259" i="1"/>
  <c r="AU259" i="1"/>
  <c r="BK259" i="1" s="1"/>
  <c r="AR259" i="1"/>
  <c r="AM259" i="1"/>
  <c r="BC259" i="1" s="1"/>
  <c r="AJ259" i="1"/>
  <c r="AZ259" i="1" s="1"/>
  <c r="AI259" i="1"/>
  <c r="AY259" i="1" s="1"/>
  <c r="AG259" i="1"/>
  <c r="AW259" i="1" s="1"/>
  <c r="AE259" i="1"/>
  <c r="AD259" i="1"/>
  <c r="AB259" i="1"/>
  <c r="AC259" i="1" s="1"/>
  <c r="AA259" i="1"/>
  <c r="AS259" i="1" s="1"/>
  <c r="BI259" i="1" s="1"/>
  <c r="Z259" i="1"/>
  <c r="AK259" i="1" s="1"/>
  <c r="BA259" i="1" s="1"/>
  <c r="BI258" i="1"/>
  <c r="AU258" i="1"/>
  <c r="BK258" i="1" s="1"/>
  <c r="AT258" i="1"/>
  <c r="BJ258" i="1" s="1"/>
  <c r="AS258" i="1"/>
  <c r="AP258" i="1"/>
  <c r="BF258" i="1" s="1"/>
  <c r="AO258" i="1"/>
  <c r="BE258" i="1" s="1"/>
  <c r="AN258" i="1"/>
  <c r="BD258" i="1" s="1"/>
  <c r="AE258" i="1"/>
  <c r="AD258" i="1"/>
  <c r="AC258" i="1"/>
  <c r="AB258" i="1"/>
  <c r="AA258" i="1"/>
  <c r="AQ258" i="1" s="1"/>
  <c r="BG258" i="1" s="1"/>
  <c r="Z258" i="1"/>
  <c r="AK258" i="1" s="1"/>
  <c r="BA258" i="1" s="1"/>
  <c r="AV257" i="1"/>
  <c r="AN257" i="1"/>
  <c r="BD257" i="1" s="1"/>
  <c r="AM257" i="1"/>
  <c r="BC257" i="1" s="1"/>
  <c r="AL257" i="1"/>
  <c r="BB257" i="1" s="1"/>
  <c r="AK257" i="1"/>
  <c r="BA257" i="1" s="1"/>
  <c r="AJ257" i="1"/>
  <c r="AZ257" i="1" s="1"/>
  <c r="AI257" i="1"/>
  <c r="AY257" i="1" s="1"/>
  <c r="AG257" i="1"/>
  <c r="AW257" i="1" s="1"/>
  <c r="AF257" i="1"/>
  <c r="AE257" i="1"/>
  <c r="AD257" i="1"/>
  <c r="AC257" i="1"/>
  <c r="AB257" i="1"/>
  <c r="AA257" i="1"/>
  <c r="AQ257" i="1" s="1"/>
  <c r="BG257" i="1" s="1"/>
  <c r="Z257" i="1"/>
  <c r="AH257" i="1" s="1"/>
  <c r="AX257" i="1" s="1"/>
  <c r="BJ256" i="1"/>
  <c r="BB256" i="1"/>
  <c r="AT256" i="1"/>
  <c r="AS256" i="1"/>
  <c r="AO256" i="1"/>
  <c r="BE256" i="1" s="1"/>
  <c r="AL256" i="1"/>
  <c r="AK256" i="1"/>
  <c r="BA256" i="1" s="1"/>
  <c r="AJ256" i="1"/>
  <c r="AZ256" i="1" s="1"/>
  <c r="AI256" i="1"/>
  <c r="AY256" i="1" s="1"/>
  <c r="AG256" i="1"/>
  <c r="AW256" i="1" s="1"/>
  <c r="AD256" i="1"/>
  <c r="AE256" i="1" s="1"/>
  <c r="AC256" i="1"/>
  <c r="AB256" i="1"/>
  <c r="AA256" i="1"/>
  <c r="AU256" i="1" s="1"/>
  <c r="BK256" i="1" s="1"/>
  <c r="Z256" i="1"/>
  <c r="AM256" i="1" s="1"/>
  <c r="BC256" i="1" s="1"/>
  <c r="BC255" i="1"/>
  <c r="AU255" i="1"/>
  <c r="BK255" i="1" s="1"/>
  <c r="AR255" i="1"/>
  <c r="BH255" i="1" s="1"/>
  <c r="AM255" i="1"/>
  <c r="AJ255" i="1"/>
  <c r="AZ255" i="1" s="1"/>
  <c r="AI255" i="1"/>
  <c r="AY255" i="1" s="1"/>
  <c r="AG255" i="1"/>
  <c r="AW255" i="1" s="1"/>
  <c r="AE255" i="1"/>
  <c r="AD255" i="1"/>
  <c r="AB255" i="1"/>
  <c r="AC255" i="1" s="1"/>
  <c r="AA255" i="1"/>
  <c r="Z255" i="1"/>
  <c r="AK255" i="1" s="1"/>
  <c r="BA255" i="1" s="1"/>
  <c r="AU254" i="1"/>
  <c r="BK254" i="1" s="1"/>
  <c r="AT254" i="1"/>
  <c r="BJ254" i="1" s="1"/>
  <c r="AS254" i="1"/>
  <c r="BI254" i="1" s="1"/>
  <c r="AP254" i="1"/>
  <c r="BF254" i="1" s="1"/>
  <c r="AO254" i="1"/>
  <c r="BE254" i="1" s="1"/>
  <c r="AN254" i="1"/>
  <c r="BD254" i="1" s="1"/>
  <c r="AH254" i="1"/>
  <c r="AX254" i="1" s="1"/>
  <c r="AE254" i="1"/>
  <c r="AD254" i="1"/>
  <c r="AC254" i="1"/>
  <c r="AB254" i="1"/>
  <c r="AA254" i="1"/>
  <c r="AQ254" i="1" s="1"/>
  <c r="BG254" i="1" s="1"/>
  <c r="Z254" i="1"/>
  <c r="AG254" i="1" s="1"/>
  <c r="AW254" i="1" s="1"/>
  <c r="BC253" i="1"/>
  <c r="AY253" i="1"/>
  <c r="AV253" i="1"/>
  <c r="AN253" i="1"/>
  <c r="BD253" i="1" s="1"/>
  <c r="AM253" i="1"/>
  <c r="AL253" i="1"/>
  <c r="BB253" i="1" s="1"/>
  <c r="AK253" i="1"/>
  <c r="BA253" i="1" s="1"/>
  <c r="AJ253" i="1"/>
  <c r="AZ253" i="1" s="1"/>
  <c r="AI253" i="1"/>
  <c r="AG253" i="1"/>
  <c r="AW253" i="1" s="1"/>
  <c r="AF253" i="1"/>
  <c r="AE253" i="1"/>
  <c r="AD253" i="1"/>
  <c r="AC253" i="1"/>
  <c r="AB253" i="1"/>
  <c r="AA253" i="1"/>
  <c r="AU253" i="1" s="1"/>
  <c r="BK253" i="1" s="1"/>
  <c r="Z253" i="1"/>
  <c r="AH253" i="1" s="1"/>
  <c r="AX253" i="1" s="1"/>
  <c r="BE252" i="1"/>
  <c r="AT252" i="1"/>
  <c r="BJ252" i="1" s="1"/>
  <c r="AS252" i="1"/>
  <c r="BI252" i="1" s="1"/>
  <c r="AO252" i="1"/>
  <c r="AL252" i="1"/>
  <c r="BB252" i="1" s="1"/>
  <c r="AK252" i="1"/>
  <c r="BA252" i="1" s="1"/>
  <c r="AJ252" i="1"/>
  <c r="AZ252" i="1" s="1"/>
  <c r="AI252" i="1"/>
  <c r="AY252" i="1" s="1"/>
  <c r="AG252" i="1"/>
  <c r="AW252" i="1" s="1"/>
  <c r="AD252" i="1"/>
  <c r="AE252" i="1" s="1"/>
  <c r="AC252" i="1"/>
  <c r="AB252" i="1"/>
  <c r="AA252" i="1"/>
  <c r="AU252" i="1" s="1"/>
  <c r="BK252" i="1" s="1"/>
  <c r="Z252" i="1"/>
  <c r="AM252" i="1" s="1"/>
  <c r="BC252" i="1" s="1"/>
  <c r="BC251" i="1"/>
  <c r="AU251" i="1"/>
  <c r="BK251" i="1" s="1"/>
  <c r="AR251" i="1"/>
  <c r="BH251" i="1" s="1"/>
  <c r="AM251" i="1"/>
  <c r="AJ251" i="1"/>
  <c r="AZ251" i="1" s="1"/>
  <c r="AI251" i="1"/>
  <c r="AY251" i="1" s="1"/>
  <c r="AG251" i="1"/>
  <c r="AW251" i="1" s="1"/>
  <c r="AE251" i="1"/>
  <c r="AD251" i="1"/>
  <c r="AB251" i="1"/>
  <c r="AC251" i="1" s="1"/>
  <c r="AA251" i="1"/>
  <c r="Z251" i="1"/>
  <c r="AK251" i="1" s="1"/>
  <c r="BA251" i="1" s="1"/>
  <c r="AU250" i="1"/>
  <c r="BK250" i="1" s="1"/>
  <c r="AT250" i="1"/>
  <c r="BJ250" i="1" s="1"/>
  <c r="AS250" i="1"/>
  <c r="BI250" i="1" s="1"/>
  <c r="AP250" i="1"/>
  <c r="BF250" i="1" s="1"/>
  <c r="AO250" i="1"/>
  <c r="BE250" i="1" s="1"/>
  <c r="AN250" i="1"/>
  <c r="BD250" i="1" s="1"/>
  <c r="AH250" i="1"/>
  <c r="AX250" i="1" s="1"/>
  <c r="AE250" i="1"/>
  <c r="AD250" i="1"/>
  <c r="AC250" i="1"/>
  <c r="AB250" i="1"/>
  <c r="AA250" i="1"/>
  <c r="AQ250" i="1" s="1"/>
  <c r="BG250" i="1" s="1"/>
  <c r="Z250" i="1"/>
  <c r="AG250" i="1" s="1"/>
  <c r="AW250" i="1" s="1"/>
  <c r="BC249" i="1"/>
  <c r="AY249" i="1"/>
  <c r="AV249" i="1"/>
  <c r="AN249" i="1"/>
  <c r="BD249" i="1" s="1"/>
  <c r="AM249" i="1"/>
  <c r="AL249" i="1"/>
  <c r="BB249" i="1" s="1"/>
  <c r="AK249" i="1"/>
  <c r="BA249" i="1" s="1"/>
  <c r="AJ249" i="1"/>
  <c r="AZ249" i="1" s="1"/>
  <c r="AI249" i="1"/>
  <c r="AG249" i="1"/>
  <c r="AW249" i="1" s="1"/>
  <c r="AF249" i="1"/>
  <c r="AE249" i="1"/>
  <c r="AD249" i="1"/>
  <c r="AC249" i="1"/>
  <c r="AB249" i="1"/>
  <c r="AA249" i="1"/>
  <c r="AU249" i="1" s="1"/>
  <c r="BK249" i="1" s="1"/>
  <c r="Z249" i="1"/>
  <c r="AH249" i="1" s="1"/>
  <c r="AX249" i="1" s="1"/>
  <c r="BE248" i="1"/>
  <c r="AT248" i="1"/>
  <c r="BJ248" i="1" s="1"/>
  <c r="AS248" i="1"/>
  <c r="BI248" i="1" s="1"/>
  <c r="AO248" i="1"/>
  <c r="AL248" i="1"/>
  <c r="BB248" i="1" s="1"/>
  <c r="AK248" i="1"/>
  <c r="BA248" i="1" s="1"/>
  <c r="AJ248" i="1"/>
  <c r="AZ248" i="1" s="1"/>
  <c r="AI248" i="1"/>
  <c r="AY248" i="1" s="1"/>
  <c r="AG248" i="1"/>
  <c r="AW248" i="1" s="1"/>
  <c r="AD248" i="1"/>
  <c r="AE248" i="1" s="1"/>
  <c r="AC248" i="1"/>
  <c r="AB248" i="1"/>
  <c r="AA248" i="1"/>
  <c r="AU248" i="1" s="1"/>
  <c r="BK248" i="1" s="1"/>
  <c r="Z248" i="1"/>
  <c r="AM248" i="1" s="1"/>
  <c r="BC248" i="1" s="1"/>
  <c r="BC247" i="1"/>
  <c r="AU247" i="1"/>
  <c r="BK247" i="1" s="1"/>
  <c r="AR247" i="1"/>
  <c r="BH247" i="1" s="1"/>
  <c r="AM247" i="1"/>
  <c r="AJ247" i="1"/>
  <c r="AZ247" i="1" s="1"/>
  <c r="AI247" i="1"/>
  <c r="AY247" i="1" s="1"/>
  <c r="AG247" i="1"/>
  <c r="AW247" i="1" s="1"/>
  <c r="AE247" i="1"/>
  <c r="AD247" i="1"/>
  <c r="AB247" i="1"/>
  <c r="AC247" i="1" s="1"/>
  <c r="AA247" i="1"/>
  <c r="Z247" i="1"/>
  <c r="AK247" i="1" s="1"/>
  <c r="BA247" i="1" s="1"/>
  <c r="AU246" i="1"/>
  <c r="BK246" i="1" s="1"/>
  <c r="AT246" i="1"/>
  <c r="BJ246" i="1" s="1"/>
  <c r="AS246" i="1"/>
  <c r="BI246" i="1" s="1"/>
  <c r="AP246" i="1"/>
  <c r="BF246" i="1" s="1"/>
  <c r="AO246" i="1"/>
  <c r="BE246" i="1" s="1"/>
  <c r="AN246" i="1"/>
  <c r="BD246" i="1" s="1"/>
  <c r="AH246" i="1"/>
  <c r="AX246" i="1" s="1"/>
  <c r="AE246" i="1"/>
  <c r="AD246" i="1"/>
  <c r="AC246" i="1"/>
  <c r="AB246" i="1"/>
  <c r="AA246" i="1"/>
  <c r="AQ246" i="1" s="1"/>
  <c r="BG246" i="1" s="1"/>
  <c r="Z246" i="1"/>
  <c r="AG246" i="1" s="1"/>
  <c r="AW246" i="1" s="1"/>
  <c r="BC245" i="1"/>
  <c r="AY245" i="1"/>
  <c r="AV245" i="1"/>
  <c r="AN245" i="1"/>
  <c r="BD245" i="1" s="1"/>
  <c r="AM245" i="1"/>
  <c r="AL245" i="1"/>
  <c r="BB245" i="1" s="1"/>
  <c r="AK245" i="1"/>
  <c r="BA245" i="1" s="1"/>
  <c r="AJ245" i="1"/>
  <c r="AZ245" i="1" s="1"/>
  <c r="AI245" i="1"/>
  <c r="AG245" i="1"/>
  <c r="AW245" i="1" s="1"/>
  <c r="AF245" i="1"/>
  <c r="AE245" i="1"/>
  <c r="AD245" i="1"/>
  <c r="AC245" i="1"/>
  <c r="AB245" i="1"/>
  <c r="AA245" i="1"/>
  <c r="AU245" i="1" s="1"/>
  <c r="BK245" i="1" s="1"/>
  <c r="Z245" i="1"/>
  <c r="AH245" i="1" s="1"/>
  <c r="AX245" i="1" s="1"/>
  <c r="BE244" i="1"/>
  <c r="AT244" i="1"/>
  <c r="BJ244" i="1" s="1"/>
  <c r="AS244" i="1"/>
  <c r="BI244" i="1" s="1"/>
  <c r="AO244" i="1"/>
  <c r="AL244" i="1"/>
  <c r="BB244" i="1" s="1"/>
  <c r="AK244" i="1"/>
  <c r="BA244" i="1" s="1"/>
  <c r="AJ244" i="1"/>
  <c r="AZ244" i="1" s="1"/>
  <c r="AI244" i="1"/>
  <c r="AY244" i="1" s="1"/>
  <c r="AG244" i="1"/>
  <c r="AW244" i="1" s="1"/>
  <c r="AD244" i="1"/>
  <c r="AE244" i="1" s="1"/>
  <c r="AC244" i="1"/>
  <c r="AB244" i="1"/>
  <c r="AA244" i="1"/>
  <c r="AU244" i="1" s="1"/>
  <c r="BK244" i="1" s="1"/>
  <c r="Z244" i="1"/>
  <c r="AM244" i="1" s="1"/>
  <c r="BC244" i="1" s="1"/>
  <c r="BC243" i="1"/>
  <c r="AU243" i="1"/>
  <c r="BK243" i="1" s="1"/>
  <c r="AR243" i="1"/>
  <c r="BH243" i="1" s="1"/>
  <c r="AM243" i="1"/>
  <c r="AJ243" i="1"/>
  <c r="AZ243" i="1" s="1"/>
  <c r="AI243" i="1"/>
  <c r="AY243" i="1" s="1"/>
  <c r="AG243" i="1"/>
  <c r="AW243" i="1" s="1"/>
  <c r="AE243" i="1"/>
  <c r="AD243" i="1"/>
  <c r="AB243" i="1"/>
  <c r="AC243" i="1" s="1"/>
  <c r="AA243" i="1"/>
  <c r="Z243" i="1"/>
  <c r="AK243" i="1" s="1"/>
  <c r="BA243" i="1" s="1"/>
  <c r="AU242" i="1"/>
  <c r="BK242" i="1" s="1"/>
  <c r="AT242" i="1"/>
  <c r="BJ242" i="1" s="1"/>
  <c r="AS242" i="1"/>
  <c r="BI242" i="1" s="1"/>
  <c r="AP242" i="1"/>
  <c r="BF242" i="1" s="1"/>
  <c r="AO242" i="1"/>
  <c r="BE242" i="1" s="1"/>
  <c r="AN242" i="1"/>
  <c r="BD242" i="1" s="1"/>
  <c r="AH242" i="1"/>
  <c r="AX242" i="1" s="1"/>
  <c r="AE242" i="1"/>
  <c r="AD242" i="1"/>
  <c r="AC242" i="1"/>
  <c r="AB242" i="1"/>
  <c r="AA242" i="1"/>
  <c r="AQ242" i="1" s="1"/>
  <c r="BG242" i="1" s="1"/>
  <c r="Z242" i="1"/>
  <c r="AG242" i="1" s="1"/>
  <c r="AW242" i="1" s="1"/>
  <c r="BC241" i="1"/>
  <c r="AY241" i="1"/>
  <c r="AV241" i="1"/>
  <c r="AN241" i="1"/>
  <c r="BD241" i="1" s="1"/>
  <c r="AM241" i="1"/>
  <c r="AL241" i="1"/>
  <c r="BB241" i="1" s="1"/>
  <c r="AK241" i="1"/>
  <c r="BA241" i="1" s="1"/>
  <c r="AJ241" i="1"/>
  <c r="AZ241" i="1" s="1"/>
  <c r="AI241" i="1"/>
  <c r="AG241" i="1"/>
  <c r="AW241" i="1" s="1"/>
  <c r="AF241" i="1"/>
  <c r="AE241" i="1"/>
  <c r="AD241" i="1"/>
  <c r="AC241" i="1"/>
  <c r="AB241" i="1"/>
  <c r="AA241" i="1"/>
  <c r="AU241" i="1" s="1"/>
  <c r="BK241" i="1" s="1"/>
  <c r="Z241" i="1"/>
  <c r="AH241" i="1" s="1"/>
  <c r="AX241" i="1" s="1"/>
  <c r="BE240" i="1"/>
  <c r="AT240" i="1"/>
  <c r="BJ240" i="1" s="1"/>
  <c r="AS240" i="1"/>
  <c r="BI240" i="1" s="1"/>
  <c r="AO240" i="1"/>
  <c r="AL240" i="1"/>
  <c r="BB240" i="1" s="1"/>
  <c r="AK240" i="1"/>
  <c r="BA240" i="1" s="1"/>
  <c r="AJ240" i="1"/>
  <c r="AZ240" i="1" s="1"/>
  <c r="AI240" i="1"/>
  <c r="AY240" i="1" s="1"/>
  <c r="AG240" i="1"/>
  <c r="AW240" i="1" s="1"/>
  <c r="AD240" i="1"/>
  <c r="AE240" i="1" s="1"/>
  <c r="AC240" i="1"/>
  <c r="AB240" i="1"/>
  <c r="AA240" i="1"/>
  <c r="AU240" i="1" s="1"/>
  <c r="BK240" i="1" s="1"/>
  <c r="Z240" i="1"/>
  <c r="AM240" i="1" s="1"/>
  <c r="BC240" i="1" s="1"/>
  <c r="BC239" i="1"/>
  <c r="AU239" i="1"/>
  <c r="BK239" i="1" s="1"/>
  <c r="AR239" i="1"/>
  <c r="BH239" i="1" s="1"/>
  <c r="AM239" i="1"/>
  <c r="AJ239" i="1"/>
  <c r="AZ239" i="1" s="1"/>
  <c r="AI239" i="1"/>
  <c r="AY239" i="1" s="1"/>
  <c r="AG239" i="1"/>
  <c r="AW239" i="1" s="1"/>
  <c r="AE239" i="1"/>
  <c r="AD239" i="1"/>
  <c r="AB239" i="1"/>
  <c r="AC239" i="1" s="1"/>
  <c r="AA239" i="1"/>
  <c r="Z239" i="1"/>
  <c r="AK239" i="1" s="1"/>
  <c r="BA239" i="1" s="1"/>
  <c r="AU238" i="1"/>
  <c r="BK238" i="1" s="1"/>
  <c r="AT238" i="1"/>
  <c r="BJ238" i="1" s="1"/>
  <c r="AS238" i="1"/>
  <c r="BI238" i="1" s="1"/>
  <c r="AP238" i="1"/>
  <c r="BF238" i="1" s="1"/>
  <c r="AO238" i="1"/>
  <c r="BE238" i="1" s="1"/>
  <c r="AN238" i="1"/>
  <c r="BD238" i="1" s="1"/>
  <c r="AH238" i="1"/>
  <c r="AX238" i="1" s="1"/>
  <c r="AE238" i="1"/>
  <c r="AD238" i="1"/>
  <c r="AC238" i="1"/>
  <c r="AB238" i="1"/>
  <c r="AA238" i="1"/>
  <c r="AQ238" i="1" s="1"/>
  <c r="BG238" i="1" s="1"/>
  <c r="Z238" i="1"/>
  <c r="AG238" i="1" s="1"/>
  <c r="AW238" i="1" s="1"/>
  <c r="BC237" i="1"/>
  <c r="AY237" i="1"/>
  <c r="AV237" i="1"/>
  <c r="AN237" i="1"/>
  <c r="BD237" i="1" s="1"/>
  <c r="AM237" i="1"/>
  <c r="AL237" i="1"/>
  <c r="BB237" i="1" s="1"/>
  <c r="AK237" i="1"/>
  <c r="BA237" i="1" s="1"/>
  <c r="AJ237" i="1"/>
  <c r="AZ237" i="1" s="1"/>
  <c r="AI237" i="1"/>
  <c r="AG237" i="1"/>
  <c r="AW237" i="1" s="1"/>
  <c r="AF237" i="1"/>
  <c r="AE237" i="1"/>
  <c r="AD237" i="1"/>
  <c r="AC237" i="1"/>
  <c r="AB237" i="1"/>
  <c r="AA237" i="1"/>
  <c r="AU237" i="1" s="1"/>
  <c r="BK237" i="1" s="1"/>
  <c r="Z237" i="1"/>
  <c r="AH237" i="1" s="1"/>
  <c r="AX237" i="1" s="1"/>
  <c r="BE236" i="1"/>
  <c r="AT236" i="1"/>
  <c r="BJ236" i="1" s="1"/>
  <c r="AS236" i="1"/>
  <c r="BI236" i="1" s="1"/>
  <c r="AO236" i="1"/>
  <c r="AL236" i="1"/>
  <c r="BB236" i="1" s="1"/>
  <c r="AK236" i="1"/>
  <c r="BA236" i="1" s="1"/>
  <c r="AJ236" i="1"/>
  <c r="AZ236" i="1" s="1"/>
  <c r="AI236" i="1"/>
  <c r="AY236" i="1" s="1"/>
  <c r="AG236" i="1"/>
  <c r="AW236" i="1" s="1"/>
  <c r="AD236" i="1"/>
  <c r="AE236" i="1" s="1"/>
  <c r="AC236" i="1"/>
  <c r="AB236" i="1"/>
  <c r="AA236" i="1"/>
  <c r="AU236" i="1" s="1"/>
  <c r="BK236" i="1" s="1"/>
  <c r="Z236" i="1"/>
  <c r="AM236" i="1" s="1"/>
  <c r="BC236" i="1" s="1"/>
  <c r="BC235" i="1"/>
  <c r="AU235" i="1"/>
  <c r="BK235" i="1" s="1"/>
  <c r="AR235" i="1"/>
  <c r="AM235" i="1"/>
  <c r="AJ235" i="1"/>
  <c r="AZ235" i="1" s="1"/>
  <c r="AI235" i="1"/>
  <c r="AY235" i="1" s="1"/>
  <c r="AG235" i="1"/>
  <c r="AW235" i="1" s="1"/>
  <c r="AE235" i="1"/>
  <c r="AD235" i="1"/>
  <c r="AB235" i="1"/>
  <c r="AA235" i="1"/>
  <c r="Z235" i="1"/>
  <c r="AK235" i="1" s="1"/>
  <c r="BA235" i="1" s="1"/>
  <c r="AU234" i="1"/>
  <c r="BK234" i="1" s="1"/>
  <c r="AT234" i="1"/>
  <c r="BJ234" i="1" s="1"/>
  <c r="AS234" i="1"/>
  <c r="BI234" i="1" s="1"/>
  <c r="AP234" i="1"/>
  <c r="BF234" i="1" s="1"/>
  <c r="AO234" i="1"/>
  <c r="BE234" i="1" s="1"/>
  <c r="AN234" i="1"/>
  <c r="BD234" i="1" s="1"/>
  <c r="AH234" i="1"/>
  <c r="AX234" i="1" s="1"/>
  <c r="AE234" i="1"/>
  <c r="AD234" i="1"/>
  <c r="AC234" i="1"/>
  <c r="AB234" i="1"/>
  <c r="AA234" i="1"/>
  <c r="AQ234" i="1" s="1"/>
  <c r="BG234" i="1" s="1"/>
  <c r="Z234" i="1"/>
  <c r="AG234" i="1" s="1"/>
  <c r="AW234" i="1" s="1"/>
  <c r="BC233" i="1"/>
  <c r="AY233" i="1"/>
  <c r="AV233" i="1"/>
  <c r="AN233" i="1"/>
  <c r="BD233" i="1" s="1"/>
  <c r="AM233" i="1"/>
  <c r="AL233" i="1"/>
  <c r="BB233" i="1" s="1"/>
  <c r="AK233" i="1"/>
  <c r="BA233" i="1" s="1"/>
  <c r="AJ233" i="1"/>
  <c r="AZ233" i="1" s="1"/>
  <c r="AI233" i="1"/>
  <c r="AG233" i="1"/>
  <c r="AW233" i="1" s="1"/>
  <c r="AF233" i="1"/>
  <c r="AE233" i="1"/>
  <c r="AD233" i="1"/>
  <c r="AC233" i="1"/>
  <c r="AB233" i="1"/>
  <c r="AA233" i="1"/>
  <c r="AU233" i="1" s="1"/>
  <c r="BK233" i="1" s="1"/>
  <c r="Z233" i="1"/>
  <c r="AH233" i="1" s="1"/>
  <c r="AX233" i="1" s="1"/>
  <c r="BE232" i="1"/>
  <c r="AT232" i="1"/>
  <c r="BJ232" i="1" s="1"/>
  <c r="AS232" i="1"/>
  <c r="BI232" i="1" s="1"/>
  <c r="AO232" i="1"/>
  <c r="AL232" i="1"/>
  <c r="BB232" i="1" s="1"/>
  <c r="AK232" i="1"/>
  <c r="BA232" i="1" s="1"/>
  <c r="AJ232" i="1"/>
  <c r="AZ232" i="1" s="1"/>
  <c r="AI232" i="1"/>
  <c r="AY232" i="1" s="1"/>
  <c r="AG232" i="1"/>
  <c r="AW232" i="1" s="1"/>
  <c r="AD232" i="1"/>
  <c r="AE232" i="1" s="1"/>
  <c r="AC232" i="1"/>
  <c r="AB232" i="1"/>
  <c r="AA232" i="1"/>
  <c r="AU232" i="1" s="1"/>
  <c r="BK232" i="1" s="1"/>
  <c r="Z232" i="1"/>
  <c r="AM232" i="1" s="1"/>
  <c r="BC232" i="1" s="1"/>
  <c r="BC231" i="1"/>
  <c r="AU231" i="1"/>
  <c r="BK231" i="1" s="1"/>
  <c r="AR231" i="1"/>
  <c r="BH231" i="1" s="1"/>
  <c r="AM231" i="1"/>
  <c r="AJ231" i="1"/>
  <c r="AZ231" i="1" s="1"/>
  <c r="AI231" i="1"/>
  <c r="AY231" i="1" s="1"/>
  <c r="AG231" i="1"/>
  <c r="AW231" i="1" s="1"/>
  <c r="AE231" i="1"/>
  <c r="AD231" i="1"/>
  <c r="AB231" i="1"/>
  <c r="AC231" i="1" s="1"/>
  <c r="AA231" i="1"/>
  <c r="Z231" i="1"/>
  <c r="AK231" i="1" s="1"/>
  <c r="BA231" i="1" s="1"/>
  <c r="AU230" i="1"/>
  <c r="BK230" i="1" s="1"/>
  <c r="AT230" i="1"/>
  <c r="BJ230" i="1" s="1"/>
  <c r="AS230" i="1"/>
  <c r="BI230" i="1" s="1"/>
  <c r="AP230" i="1"/>
  <c r="BF230" i="1" s="1"/>
  <c r="AO230" i="1"/>
  <c r="BE230" i="1" s="1"/>
  <c r="AN230" i="1"/>
  <c r="BD230" i="1" s="1"/>
  <c r="AH230" i="1"/>
  <c r="AX230" i="1" s="1"/>
  <c r="AE230" i="1"/>
  <c r="AD230" i="1"/>
  <c r="AC230" i="1"/>
  <c r="AB230" i="1"/>
  <c r="AA230" i="1"/>
  <c r="AQ230" i="1" s="1"/>
  <c r="BG230" i="1" s="1"/>
  <c r="Z230" i="1"/>
  <c r="AG230" i="1" s="1"/>
  <c r="AW230" i="1" s="1"/>
  <c r="BC229" i="1"/>
  <c r="AY229" i="1"/>
  <c r="AV229" i="1"/>
  <c r="AN229" i="1"/>
  <c r="BD229" i="1" s="1"/>
  <c r="AM229" i="1"/>
  <c r="AL229" i="1"/>
  <c r="BB229" i="1" s="1"/>
  <c r="AK229" i="1"/>
  <c r="BA229" i="1" s="1"/>
  <c r="AJ229" i="1"/>
  <c r="AZ229" i="1" s="1"/>
  <c r="AI229" i="1"/>
  <c r="AG229" i="1"/>
  <c r="AW229" i="1" s="1"/>
  <c r="AF229" i="1"/>
  <c r="AE229" i="1"/>
  <c r="AD229" i="1"/>
  <c r="AC229" i="1"/>
  <c r="AB229" i="1"/>
  <c r="AA229" i="1"/>
  <c r="AU229" i="1" s="1"/>
  <c r="BK229" i="1" s="1"/>
  <c r="Z229" i="1"/>
  <c r="AH229" i="1" s="1"/>
  <c r="AX229" i="1" s="1"/>
  <c r="BE228" i="1"/>
  <c r="AT228" i="1"/>
  <c r="BJ228" i="1" s="1"/>
  <c r="AS228" i="1"/>
  <c r="BI228" i="1" s="1"/>
  <c r="AO228" i="1"/>
  <c r="AL228" i="1"/>
  <c r="BB228" i="1" s="1"/>
  <c r="AK228" i="1"/>
  <c r="BA228" i="1" s="1"/>
  <c r="AJ228" i="1"/>
  <c r="AZ228" i="1" s="1"/>
  <c r="AI228" i="1"/>
  <c r="AY228" i="1" s="1"/>
  <c r="AG228" i="1"/>
  <c r="AW228" i="1" s="1"/>
  <c r="AD228" i="1"/>
  <c r="AE228" i="1" s="1"/>
  <c r="AC228" i="1"/>
  <c r="AB228" i="1"/>
  <c r="AA228" i="1"/>
  <c r="AU228" i="1" s="1"/>
  <c r="BK228" i="1" s="1"/>
  <c r="Z228" i="1"/>
  <c r="AM228" i="1" s="1"/>
  <c r="BC228" i="1" s="1"/>
  <c r="BC227" i="1"/>
  <c r="AU227" i="1"/>
  <c r="BK227" i="1" s="1"/>
  <c r="AR227" i="1"/>
  <c r="BH227" i="1" s="1"/>
  <c r="AM227" i="1"/>
  <c r="AJ227" i="1"/>
  <c r="AZ227" i="1" s="1"/>
  <c r="AI227" i="1"/>
  <c r="AY227" i="1" s="1"/>
  <c r="AG227" i="1"/>
  <c r="AW227" i="1" s="1"/>
  <c r="AE227" i="1"/>
  <c r="AD227" i="1"/>
  <c r="AB227" i="1"/>
  <c r="AC227" i="1" s="1"/>
  <c r="AA227" i="1"/>
  <c r="Z227" i="1"/>
  <c r="AK227" i="1" s="1"/>
  <c r="BA227" i="1" s="1"/>
  <c r="BI226" i="1"/>
  <c r="BE226" i="1"/>
  <c r="AU226" i="1"/>
  <c r="BK226" i="1" s="1"/>
  <c r="AT226" i="1"/>
  <c r="BJ226" i="1" s="1"/>
  <c r="AS226" i="1"/>
  <c r="AP226" i="1"/>
  <c r="BF226" i="1" s="1"/>
  <c r="AO226" i="1"/>
  <c r="AN226" i="1"/>
  <c r="BD226" i="1" s="1"/>
  <c r="AH226" i="1"/>
  <c r="AX226" i="1" s="1"/>
  <c r="AG226" i="1"/>
  <c r="AW226" i="1" s="1"/>
  <c r="AE226" i="1"/>
  <c r="AD226" i="1"/>
  <c r="AC226" i="1"/>
  <c r="AB226" i="1"/>
  <c r="AA226" i="1"/>
  <c r="AQ226" i="1" s="1"/>
  <c r="BG226" i="1" s="1"/>
  <c r="Z226" i="1"/>
  <c r="AM226" i="1" s="1"/>
  <c r="BC226" i="1" s="1"/>
  <c r="BA225" i="1"/>
  <c r="AU225" i="1"/>
  <c r="BK225" i="1" s="1"/>
  <c r="AS225" i="1"/>
  <c r="BI225" i="1" s="1"/>
  <c r="AQ225" i="1"/>
  <c r="BG225" i="1" s="1"/>
  <c r="AN225" i="1"/>
  <c r="BD225" i="1" s="1"/>
  <c r="AM225" i="1"/>
  <c r="BC225" i="1" s="1"/>
  <c r="AL225" i="1"/>
  <c r="BB225" i="1" s="1"/>
  <c r="AK225" i="1"/>
  <c r="AJ225" i="1"/>
  <c r="AZ225" i="1" s="1"/>
  <c r="AI225" i="1"/>
  <c r="AY225" i="1" s="1"/>
  <c r="AG225" i="1"/>
  <c r="AW225" i="1" s="1"/>
  <c r="AF225" i="1"/>
  <c r="AV225" i="1" s="1"/>
  <c r="AE225" i="1"/>
  <c r="AD225" i="1"/>
  <c r="AC225" i="1"/>
  <c r="AB225" i="1"/>
  <c r="AA225" i="1"/>
  <c r="Z225" i="1"/>
  <c r="AH225" i="1" s="1"/>
  <c r="AX225" i="1" s="1"/>
  <c r="AW224" i="1"/>
  <c r="AL224" i="1"/>
  <c r="BB224" i="1" s="1"/>
  <c r="AK224" i="1"/>
  <c r="BA224" i="1" s="1"/>
  <c r="AJ224" i="1"/>
  <c r="AZ224" i="1" s="1"/>
  <c r="AI224" i="1"/>
  <c r="AY224" i="1" s="1"/>
  <c r="AG224" i="1"/>
  <c r="AD224" i="1"/>
  <c r="AE224" i="1" s="1"/>
  <c r="AC224" i="1"/>
  <c r="AB224" i="1"/>
  <c r="AA224" i="1"/>
  <c r="Z224" i="1"/>
  <c r="AM224" i="1" s="1"/>
  <c r="BC224" i="1" s="1"/>
  <c r="AR223" i="1"/>
  <c r="BH223" i="1" s="1"/>
  <c r="AQ223" i="1"/>
  <c r="BG223" i="1" s="1"/>
  <c r="AM223" i="1"/>
  <c r="BC223" i="1" s="1"/>
  <c r="AJ223" i="1"/>
  <c r="AZ223" i="1" s="1"/>
  <c r="AI223" i="1"/>
  <c r="AY223" i="1" s="1"/>
  <c r="AG223" i="1"/>
  <c r="AW223" i="1" s="1"/>
  <c r="AE223" i="1"/>
  <c r="AD223" i="1"/>
  <c r="AB223" i="1"/>
  <c r="AC223" i="1" s="1"/>
  <c r="AA223" i="1"/>
  <c r="Z223" i="1"/>
  <c r="AK223" i="1" s="1"/>
  <c r="BA223" i="1" s="1"/>
  <c r="BI222" i="1"/>
  <c r="AU222" i="1"/>
  <c r="BK222" i="1" s="1"/>
  <c r="AT222" i="1"/>
  <c r="BJ222" i="1" s="1"/>
  <c r="AS222" i="1"/>
  <c r="AP222" i="1"/>
  <c r="BF222" i="1" s="1"/>
  <c r="AO222" i="1"/>
  <c r="BE222" i="1" s="1"/>
  <c r="AN222" i="1"/>
  <c r="BD222" i="1" s="1"/>
  <c r="AG222" i="1"/>
  <c r="AW222" i="1" s="1"/>
  <c r="AE222" i="1"/>
  <c r="AD222" i="1"/>
  <c r="AC222" i="1"/>
  <c r="AB222" i="1"/>
  <c r="AA222" i="1"/>
  <c r="AQ222" i="1" s="1"/>
  <c r="BG222" i="1" s="1"/>
  <c r="Z222" i="1"/>
  <c r="AH222" i="1" s="1"/>
  <c r="AX222" i="1" s="1"/>
  <c r="BA221" i="1"/>
  <c r="AY221" i="1"/>
  <c r="AV221" i="1"/>
  <c r="AS221" i="1"/>
  <c r="BI221" i="1" s="1"/>
  <c r="AM221" i="1"/>
  <c r="BC221" i="1" s="1"/>
  <c r="AL221" i="1"/>
  <c r="BB221" i="1" s="1"/>
  <c r="AK221" i="1"/>
  <c r="AJ221" i="1"/>
  <c r="AZ221" i="1" s="1"/>
  <c r="AI221" i="1"/>
  <c r="AG221" i="1"/>
  <c r="AW221" i="1" s="1"/>
  <c r="AF221" i="1"/>
  <c r="AE221" i="1"/>
  <c r="AD221" i="1"/>
  <c r="AC221" i="1"/>
  <c r="AB221" i="1"/>
  <c r="AA221" i="1"/>
  <c r="AU221" i="1" s="1"/>
  <c r="BK221" i="1" s="1"/>
  <c r="Z221" i="1"/>
  <c r="AH221" i="1" s="1"/>
  <c r="AX221" i="1" s="1"/>
  <c r="AY220" i="1"/>
  <c r="AT220" i="1"/>
  <c r="BJ220" i="1" s="1"/>
  <c r="AO220" i="1"/>
  <c r="BE220" i="1" s="1"/>
  <c r="AL220" i="1"/>
  <c r="BB220" i="1" s="1"/>
  <c r="AK220" i="1"/>
  <c r="BA220" i="1" s="1"/>
  <c r="AJ220" i="1"/>
  <c r="AZ220" i="1" s="1"/>
  <c r="AI220" i="1"/>
  <c r="AG220" i="1"/>
  <c r="AW220" i="1" s="1"/>
  <c r="AD220" i="1"/>
  <c r="AE220" i="1" s="1"/>
  <c r="AC220" i="1"/>
  <c r="AB220" i="1"/>
  <c r="AA220" i="1"/>
  <c r="AS220" i="1" s="1"/>
  <c r="BI220" i="1" s="1"/>
  <c r="Z220" i="1"/>
  <c r="AM220" i="1" s="1"/>
  <c r="BC220" i="1" s="1"/>
  <c r="AU219" i="1"/>
  <c r="BK219" i="1" s="1"/>
  <c r="AR219" i="1"/>
  <c r="BH219" i="1" s="1"/>
  <c r="AQ219" i="1"/>
  <c r="BG219" i="1" s="1"/>
  <c r="AM219" i="1"/>
  <c r="BC219" i="1" s="1"/>
  <c r="AJ219" i="1"/>
  <c r="AZ219" i="1" s="1"/>
  <c r="AI219" i="1"/>
  <c r="AY219" i="1" s="1"/>
  <c r="AG219" i="1"/>
  <c r="AW219" i="1" s="1"/>
  <c r="AE219" i="1"/>
  <c r="AD219" i="1"/>
  <c r="AB219" i="1"/>
  <c r="AC219" i="1" s="1"/>
  <c r="AA219" i="1"/>
  <c r="Z219" i="1"/>
  <c r="AK219" i="1" s="1"/>
  <c r="BA219" i="1" s="1"/>
  <c r="BI218" i="1"/>
  <c r="BE218" i="1"/>
  <c r="AU218" i="1"/>
  <c r="BK218" i="1" s="1"/>
  <c r="AT218" i="1"/>
  <c r="BJ218" i="1" s="1"/>
  <c r="AS218" i="1"/>
  <c r="AP218" i="1"/>
  <c r="BF218" i="1" s="1"/>
  <c r="AO218" i="1"/>
  <c r="AN218" i="1"/>
  <c r="BD218" i="1" s="1"/>
  <c r="AH218" i="1"/>
  <c r="AX218" i="1" s="1"/>
  <c r="AG218" i="1"/>
  <c r="AW218" i="1" s="1"/>
  <c r="AE218" i="1"/>
  <c r="AD218" i="1"/>
  <c r="AC218" i="1"/>
  <c r="AB218" i="1"/>
  <c r="AA218" i="1"/>
  <c r="AQ218" i="1" s="1"/>
  <c r="BG218" i="1" s="1"/>
  <c r="Z218" i="1"/>
  <c r="AM218" i="1" s="1"/>
  <c r="BC218" i="1" s="1"/>
  <c r="BA217" i="1"/>
  <c r="AU217" i="1"/>
  <c r="BK217" i="1" s="1"/>
  <c r="AS217" i="1"/>
  <c r="BI217" i="1" s="1"/>
  <c r="AQ217" i="1"/>
  <c r="BG217" i="1" s="1"/>
  <c r="AN217" i="1"/>
  <c r="BD217" i="1" s="1"/>
  <c r="AM217" i="1"/>
  <c r="BC217" i="1" s="1"/>
  <c r="AL217" i="1"/>
  <c r="BB217" i="1" s="1"/>
  <c r="AK217" i="1"/>
  <c r="AJ217" i="1"/>
  <c r="AZ217" i="1" s="1"/>
  <c r="AI217" i="1"/>
  <c r="AY217" i="1" s="1"/>
  <c r="AG217" i="1"/>
  <c r="AW217" i="1" s="1"/>
  <c r="AF217" i="1"/>
  <c r="AV217" i="1" s="1"/>
  <c r="AE217" i="1"/>
  <c r="AD217" i="1"/>
  <c r="AC217" i="1"/>
  <c r="AB217" i="1"/>
  <c r="AA217" i="1"/>
  <c r="Z217" i="1"/>
  <c r="AH217" i="1" s="1"/>
  <c r="AX217" i="1" s="1"/>
  <c r="AW216" i="1"/>
  <c r="AL216" i="1"/>
  <c r="BB216" i="1" s="1"/>
  <c r="AK216" i="1"/>
  <c r="BA216" i="1" s="1"/>
  <c r="AJ216" i="1"/>
  <c r="AZ216" i="1" s="1"/>
  <c r="AI216" i="1"/>
  <c r="AY216" i="1" s="1"/>
  <c r="AG216" i="1"/>
  <c r="AD216" i="1"/>
  <c r="AE216" i="1" s="1"/>
  <c r="AC216" i="1"/>
  <c r="AB216" i="1"/>
  <c r="AA216" i="1"/>
  <c r="Z216" i="1"/>
  <c r="AM216" i="1" s="1"/>
  <c r="BC216" i="1" s="1"/>
  <c r="AR215" i="1"/>
  <c r="BH215" i="1" s="1"/>
  <c r="AQ215" i="1"/>
  <c r="BG215" i="1" s="1"/>
  <c r="AM215" i="1"/>
  <c r="BC215" i="1" s="1"/>
  <c r="AJ215" i="1"/>
  <c r="AZ215" i="1" s="1"/>
  <c r="AI215" i="1"/>
  <c r="AY215" i="1" s="1"/>
  <c r="AG215" i="1"/>
  <c r="AW215" i="1" s="1"/>
  <c r="AE215" i="1"/>
  <c r="AD215" i="1"/>
  <c r="AB215" i="1"/>
  <c r="AC215" i="1" s="1"/>
  <c r="AA215" i="1"/>
  <c r="Z215" i="1"/>
  <c r="AK215" i="1" s="1"/>
  <c r="BA215" i="1" s="1"/>
  <c r="BI214" i="1"/>
  <c r="BC214" i="1"/>
  <c r="BA214" i="1"/>
  <c r="AU214" i="1"/>
  <c r="AT214" i="1"/>
  <c r="AS214" i="1"/>
  <c r="AP214" i="1"/>
  <c r="BF214" i="1" s="1"/>
  <c r="AO214" i="1"/>
  <c r="AN214" i="1"/>
  <c r="AM214" i="1"/>
  <c r="AK214" i="1"/>
  <c r="AG214" i="1"/>
  <c r="AW214" i="1" s="1"/>
  <c r="AE214" i="1"/>
  <c r="AD214" i="1"/>
  <c r="AC214" i="1"/>
  <c r="AB214" i="1"/>
  <c r="AA214" i="1"/>
  <c r="AQ214" i="1" s="1"/>
  <c r="Z214" i="1"/>
  <c r="AF214" i="1" s="1"/>
  <c r="AV214" i="1" s="1"/>
  <c r="BG213" i="1"/>
  <c r="BD213" i="1"/>
  <c r="BC213" i="1"/>
  <c r="BA213" i="1"/>
  <c r="AY213" i="1"/>
  <c r="AT213" i="1"/>
  <c r="BJ213" i="1" s="1"/>
  <c r="AS213" i="1"/>
  <c r="BI213" i="1" s="1"/>
  <c r="AQ213" i="1"/>
  <c r="AN213" i="1"/>
  <c r="AM213" i="1"/>
  <c r="AL213" i="1"/>
  <c r="BB213" i="1" s="1"/>
  <c r="AK213" i="1"/>
  <c r="AJ213" i="1"/>
  <c r="AZ213" i="1" s="1"/>
  <c r="AI213" i="1"/>
  <c r="AG213" i="1"/>
  <c r="AW213" i="1" s="1"/>
  <c r="AF213" i="1"/>
  <c r="AV213" i="1" s="1"/>
  <c r="AE213" i="1"/>
  <c r="AD213" i="1"/>
  <c r="AC213" i="1"/>
  <c r="AB213" i="1"/>
  <c r="AA213" i="1"/>
  <c r="Z213" i="1"/>
  <c r="AH213" i="1" s="1"/>
  <c r="AX213" i="1" s="1"/>
  <c r="AZ212" i="1"/>
  <c r="AY212" i="1"/>
  <c r="AW212" i="1"/>
  <c r="AR212" i="1"/>
  <c r="BH212" i="1" s="1"/>
  <c r="AL212" i="1"/>
  <c r="BB212" i="1" s="1"/>
  <c r="AK212" i="1"/>
  <c r="BA212" i="1" s="1"/>
  <c r="AJ212" i="1"/>
  <c r="AI212" i="1"/>
  <c r="AG212" i="1"/>
  <c r="AD212" i="1"/>
  <c r="AE212" i="1" s="1"/>
  <c r="AB212" i="1"/>
  <c r="AC212" i="1" s="1"/>
  <c r="AA212" i="1"/>
  <c r="AT212" i="1" s="1"/>
  <c r="BJ212" i="1" s="1"/>
  <c r="Z212" i="1"/>
  <c r="AM212" i="1" s="1"/>
  <c r="BC212" i="1" s="1"/>
  <c r="AY211" i="1"/>
  <c r="AR211" i="1"/>
  <c r="BH211" i="1" s="1"/>
  <c r="AO211" i="1"/>
  <c r="BE211" i="1" s="1"/>
  <c r="AM211" i="1"/>
  <c r="BC211" i="1" s="1"/>
  <c r="AI211" i="1"/>
  <c r="AG211" i="1"/>
  <c r="AW211" i="1" s="1"/>
  <c r="AE211" i="1"/>
  <c r="AD211" i="1"/>
  <c r="AB211" i="1"/>
  <c r="AC211" i="1" s="1"/>
  <c r="AA211" i="1"/>
  <c r="AU211" i="1" s="1"/>
  <c r="BK211" i="1" s="1"/>
  <c r="Z211" i="1"/>
  <c r="AH211" i="1" s="1"/>
  <c r="AX211" i="1" s="1"/>
  <c r="BF210" i="1"/>
  <c r="AU210" i="1"/>
  <c r="BK210" i="1" s="1"/>
  <c r="AT210" i="1"/>
  <c r="BJ210" i="1" s="1"/>
  <c r="AS210" i="1"/>
  <c r="BI210" i="1" s="1"/>
  <c r="AP210" i="1"/>
  <c r="AO210" i="1"/>
  <c r="BE210" i="1" s="1"/>
  <c r="AN210" i="1"/>
  <c r="BD210" i="1" s="1"/>
  <c r="AE210" i="1"/>
  <c r="AD210" i="1"/>
  <c r="AC210" i="1"/>
  <c r="AB210" i="1"/>
  <c r="AA210" i="1"/>
  <c r="AQ210" i="1" s="1"/>
  <c r="BG210" i="1" s="1"/>
  <c r="Z210" i="1"/>
  <c r="AG210" i="1" s="1"/>
  <c r="AW210" i="1" s="1"/>
  <c r="BB209" i="1"/>
  <c r="BA209" i="1"/>
  <c r="AM209" i="1"/>
  <c r="BC209" i="1" s="1"/>
  <c r="AL209" i="1"/>
  <c r="AK209" i="1"/>
  <c r="AJ209" i="1"/>
  <c r="AZ209" i="1" s="1"/>
  <c r="AI209" i="1"/>
  <c r="AY209" i="1" s="1"/>
  <c r="AG209" i="1"/>
  <c r="AW209" i="1" s="1"/>
  <c r="AF209" i="1"/>
  <c r="AV209" i="1" s="1"/>
  <c r="AD209" i="1"/>
  <c r="AE209" i="1" s="1"/>
  <c r="AC209" i="1"/>
  <c r="AB209" i="1"/>
  <c r="AA209" i="1"/>
  <c r="AT209" i="1" s="1"/>
  <c r="BJ209" i="1" s="1"/>
  <c r="Z209" i="1"/>
  <c r="AH209" i="1" s="1"/>
  <c r="AX209" i="1" s="1"/>
  <c r="BA208" i="1"/>
  <c r="AZ208" i="1"/>
  <c r="AY208" i="1"/>
  <c r="AS208" i="1"/>
  <c r="BI208" i="1" s="1"/>
  <c r="AO208" i="1"/>
  <c r="BE208" i="1" s="1"/>
  <c r="AL208" i="1"/>
  <c r="BB208" i="1" s="1"/>
  <c r="AK208" i="1"/>
  <c r="AJ208" i="1"/>
  <c r="AI208" i="1"/>
  <c r="AG208" i="1"/>
  <c r="AW208" i="1" s="1"/>
  <c r="AD208" i="1"/>
  <c r="AE208" i="1" s="1"/>
  <c r="AB208" i="1"/>
  <c r="AC208" i="1" s="1"/>
  <c r="AA208" i="1"/>
  <c r="AT208" i="1" s="1"/>
  <c r="BJ208" i="1" s="1"/>
  <c r="Z208" i="1"/>
  <c r="AM208" i="1" s="1"/>
  <c r="BC208" i="1" s="1"/>
  <c r="AU207" i="1"/>
  <c r="BK207" i="1" s="1"/>
  <c r="AP207" i="1"/>
  <c r="BF207" i="1" s="1"/>
  <c r="AO207" i="1"/>
  <c r="BE207" i="1" s="1"/>
  <c r="AH207" i="1"/>
  <c r="AX207" i="1" s="1"/>
  <c r="AE207" i="1"/>
  <c r="AD207" i="1"/>
  <c r="AB207" i="1"/>
  <c r="AC207" i="1" s="1"/>
  <c r="AA207" i="1"/>
  <c r="AR207" i="1" s="1"/>
  <c r="BH207" i="1" s="1"/>
  <c r="Z207" i="1"/>
  <c r="AI207" i="1" s="1"/>
  <c r="AY207" i="1" s="1"/>
  <c r="BK206" i="1"/>
  <c r="BI206" i="1"/>
  <c r="BD206" i="1"/>
  <c r="BC206" i="1"/>
  <c r="AV206" i="1"/>
  <c r="AU206" i="1"/>
  <c r="AT206" i="1"/>
  <c r="BJ206" i="1" s="1"/>
  <c r="AS206" i="1"/>
  <c r="AP206" i="1"/>
  <c r="BF206" i="1" s="1"/>
  <c r="AO206" i="1"/>
  <c r="BE206" i="1" s="1"/>
  <c r="AN206" i="1"/>
  <c r="AM206" i="1"/>
  <c r="AK206" i="1"/>
  <c r="BA206" i="1" s="1"/>
  <c r="AG206" i="1"/>
  <c r="AW206" i="1" s="1"/>
  <c r="AF206" i="1"/>
  <c r="AE206" i="1"/>
  <c r="AD206" i="1"/>
  <c r="AC206" i="1"/>
  <c r="AB206" i="1"/>
  <c r="AA206" i="1"/>
  <c r="AQ206" i="1" s="1"/>
  <c r="BG206" i="1" s="1"/>
  <c r="Z206" i="1"/>
  <c r="BC205" i="1"/>
  <c r="BB205" i="1"/>
  <c r="AV205" i="1"/>
  <c r="AN205" i="1"/>
  <c r="BD205" i="1" s="1"/>
  <c r="AM205" i="1"/>
  <c r="AL205" i="1"/>
  <c r="AK205" i="1"/>
  <c r="BA205" i="1" s="1"/>
  <c r="AJ205" i="1"/>
  <c r="AZ205" i="1" s="1"/>
  <c r="AI205" i="1"/>
  <c r="AY205" i="1" s="1"/>
  <c r="AF205" i="1"/>
  <c r="AD205" i="1"/>
  <c r="AE205" i="1" s="1"/>
  <c r="AC205" i="1"/>
  <c r="AB205" i="1"/>
  <c r="AA205" i="1"/>
  <c r="AU205" i="1" s="1"/>
  <c r="BK205" i="1" s="1"/>
  <c r="Z205" i="1"/>
  <c r="AG205" i="1" s="1"/>
  <c r="AW205" i="1" s="1"/>
  <c r="BA204" i="1"/>
  <c r="AZ204" i="1"/>
  <c r="AY204" i="1"/>
  <c r="AS204" i="1"/>
  <c r="BI204" i="1" s="1"/>
  <c r="AO204" i="1"/>
  <c r="BE204" i="1" s="1"/>
  <c r="AL204" i="1"/>
  <c r="BB204" i="1" s="1"/>
  <c r="AK204" i="1"/>
  <c r="AJ204" i="1"/>
  <c r="AI204" i="1"/>
  <c r="AG204" i="1"/>
  <c r="AW204" i="1" s="1"/>
  <c r="AD204" i="1"/>
  <c r="AE204" i="1" s="1"/>
  <c r="AB204" i="1"/>
  <c r="AC204" i="1" s="1"/>
  <c r="AA204" i="1"/>
  <c r="AT204" i="1" s="1"/>
  <c r="BJ204" i="1" s="1"/>
  <c r="Z204" i="1"/>
  <c r="AM204" i="1" s="1"/>
  <c r="BC204" i="1" s="1"/>
  <c r="AU203" i="1"/>
  <c r="BK203" i="1" s="1"/>
  <c r="AP203" i="1"/>
  <c r="BF203" i="1" s="1"/>
  <c r="AO203" i="1"/>
  <c r="BE203" i="1" s="1"/>
  <c r="AH203" i="1"/>
  <c r="AX203" i="1" s="1"/>
  <c r="AE203" i="1"/>
  <c r="AD203" i="1"/>
  <c r="AB203" i="1"/>
  <c r="AC203" i="1" s="1"/>
  <c r="AA203" i="1"/>
  <c r="AR203" i="1" s="1"/>
  <c r="BH203" i="1" s="1"/>
  <c r="Z203" i="1"/>
  <c r="AI203" i="1" s="1"/>
  <c r="AY203" i="1" s="1"/>
  <c r="BK202" i="1"/>
  <c r="BI202" i="1"/>
  <c r="BD202" i="1"/>
  <c r="BC202" i="1"/>
  <c r="AV202" i="1"/>
  <c r="AU202" i="1"/>
  <c r="AT202" i="1"/>
  <c r="BJ202" i="1" s="1"/>
  <c r="AS202" i="1"/>
  <c r="AP202" i="1"/>
  <c r="BF202" i="1" s="1"/>
  <c r="AO202" i="1"/>
  <c r="BE202" i="1" s="1"/>
  <c r="AN202" i="1"/>
  <c r="AM202" i="1"/>
  <c r="AK202" i="1"/>
  <c r="BA202" i="1" s="1"/>
  <c r="AG202" i="1"/>
  <c r="AW202" i="1" s="1"/>
  <c r="AF202" i="1"/>
  <c r="AE202" i="1"/>
  <c r="AD202" i="1"/>
  <c r="AC202" i="1"/>
  <c r="AB202" i="1"/>
  <c r="AA202" i="1"/>
  <c r="AQ202" i="1" s="1"/>
  <c r="BG202" i="1" s="1"/>
  <c r="Z202" i="1"/>
  <c r="BC201" i="1"/>
  <c r="BB201" i="1"/>
  <c r="AV201" i="1"/>
  <c r="AN201" i="1"/>
  <c r="BD201" i="1" s="1"/>
  <c r="AM201" i="1"/>
  <c r="AL201" i="1"/>
  <c r="AK201" i="1"/>
  <c r="BA201" i="1" s="1"/>
  <c r="AJ201" i="1"/>
  <c r="AZ201" i="1" s="1"/>
  <c r="AI201" i="1"/>
  <c r="AY201" i="1" s="1"/>
  <c r="AF201" i="1"/>
  <c r="AD201" i="1"/>
  <c r="AE201" i="1" s="1"/>
  <c r="AC201" i="1"/>
  <c r="AB201" i="1"/>
  <c r="AA201" i="1"/>
  <c r="AU201" i="1" s="1"/>
  <c r="BK201" i="1" s="1"/>
  <c r="Z201" i="1"/>
  <c r="AG201" i="1" s="1"/>
  <c r="AW201" i="1" s="1"/>
  <c r="BA200" i="1"/>
  <c r="AZ200" i="1"/>
  <c r="AY200" i="1"/>
  <c r="AS200" i="1"/>
  <c r="BI200" i="1" s="1"/>
  <c r="AO200" i="1"/>
  <c r="BE200" i="1" s="1"/>
  <c r="AL200" i="1"/>
  <c r="BB200" i="1" s="1"/>
  <c r="AK200" i="1"/>
  <c r="AJ200" i="1"/>
  <c r="AI200" i="1"/>
  <c r="AG200" i="1"/>
  <c r="AW200" i="1" s="1"/>
  <c r="AD200" i="1"/>
  <c r="AE200" i="1" s="1"/>
  <c r="AB200" i="1"/>
  <c r="AC200" i="1" s="1"/>
  <c r="AA200" i="1"/>
  <c r="AT200" i="1" s="1"/>
  <c r="BJ200" i="1" s="1"/>
  <c r="Z200" i="1"/>
  <c r="AM200" i="1" s="1"/>
  <c r="BC200" i="1" s="1"/>
  <c r="AU199" i="1"/>
  <c r="BK199" i="1" s="1"/>
  <c r="AP199" i="1"/>
  <c r="BF199" i="1" s="1"/>
  <c r="AO199" i="1"/>
  <c r="BE199" i="1" s="1"/>
  <c r="AH199" i="1"/>
  <c r="AX199" i="1" s="1"/>
  <c r="AE199" i="1"/>
  <c r="AD199" i="1"/>
  <c r="AB199" i="1"/>
  <c r="AC199" i="1" s="1"/>
  <c r="AA199" i="1"/>
  <c r="AR199" i="1" s="1"/>
  <c r="BH199" i="1" s="1"/>
  <c r="Z199" i="1"/>
  <c r="AI199" i="1" s="1"/>
  <c r="AY199" i="1" s="1"/>
  <c r="BK198" i="1"/>
  <c r="BI198" i="1"/>
  <c r="BD198" i="1"/>
  <c r="BC198" i="1"/>
  <c r="AV198" i="1"/>
  <c r="AU198" i="1"/>
  <c r="AT198" i="1"/>
  <c r="BJ198" i="1" s="1"/>
  <c r="AS198" i="1"/>
  <c r="AP198" i="1"/>
  <c r="BF198" i="1" s="1"/>
  <c r="AO198" i="1"/>
  <c r="BE198" i="1" s="1"/>
  <c r="AN198" i="1"/>
  <c r="AM198" i="1"/>
  <c r="AK198" i="1"/>
  <c r="BA198" i="1" s="1"/>
  <c r="AG198" i="1"/>
  <c r="AW198" i="1" s="1"/>
  <c r="AF198" i="1"/>
  <c r="AE198" i="1"/>
  <c r="AD198" i="1"/>
  <c r="AC198" i="1"/>
  <c r="AB198" i="1"/>
  <c r="AA198" i="1"/>
  <c r="AQ198" i="1" s="1"/>
  <c r="BG198" i="1" s="1"/>
  <c r="Z198" i="1"/>
  <c r="BC197" i="1"/>
  <c r="BB197" i="1"/>
  <c r="AV197" i="1"/>
  <c r="AN197" i="1"/>
  <c r="BD197" i="1" s="1"/>
  <c r="AM197" i="1"/>
  <c r="AL197" i="1"/>
  <c r="AK197" i="1"/>
  <c r="BA197" i="1" s="1"/>
  <c r="AJ197" i="1"/>
  <c r="AZ197" i="1" s="1"/>
  <c r="AI197" i="1"/>
  <c r="AY197" i="1" s="1"/>
  <c r="AF197" i="1"/>
  <c r="AD197" i="1"/>
  <c r="AE197" i="1" s="1"/>
  <c r="AC197" i="1"/>
  <c r="AB197" i="1"/>
  <c r="AA197" i="1"/>
  <c r="AU197" i="1" s="1"/>
  <c r="BK197" i="1" s="1"/>
  <c r="Z197" i="1"/>
  <c r="AG197" i="1" s="1"/>
  <c r="AW197" i="1" s="1"/>
  <c r="BA196" i="1"/>
  <c r="AZ196" i="1"/>
  <c r="AY196" i="1"/>
  <c r="AS196" i="1"/>
  <c r="BI196" i="1" s="1"/>
  <c r="AO196" i="1"/>
  <c r="BE196" i="1" s="1"/>
  <c r="AL196" i="1"/>
  <c r="BB196" i="1" s="1"/>
  <c r="AK196" i="1"/>
  <c r="AJ196" i="1"/>
  <c r="AI196" i="1"/>
  <c r="AG196" i="1"/>
  <c r="AW196" i="1" s="1"/>
  <c r="AD196" i="1"/>
  <c r="AE196" i="1" s="1"/>
  <c r="AB196" i="1"/>
  <c r="AC196" i="1" s="1"/>
  <c r="AA196" i="1"/>
  <c r="AT196" i="1" s="1"/>
  <c r="BJ196" i="1" s="1"/>
  <c r="Z196" i="1"/>
  <c r="AM196" i="1" s="1"/>
  <c r="BC196" i="1" s="1"/>
  <c r="AU195" i="1"/>
  <c r="BK195" i="1" s="1"/>
  <c r="AP195" i="1"/>
  <c r="BF195" i="1" s="1"/>
  <c r="AO195" i="1"/>
  <c r="BE195" i="1" s="1"/>
  <c r="AH195" i="1"/>
  <c r="AX195" i="1" s="1"/>
  <c r="AE195" i="1"/>
  <c r="AD195" i="1"/>
  <c r="AB195" i="1"/>
  <c r="AC195" i="1" s="1"/>
  <c r="AA195" i="1"/>
  <c r="AR195" i="1" s="1"/>
  <c r="BH195" i="1" s="1"/>
  <c r="Z195" i="1"/>
  <c r="AI195" i="1" s="1"/>
  <c r="AY195" i="1" s="1"/>
  <c r="BK194" i="1"/>
  <c r="BI194" i="1"/>
  <c r="BD194" i="1"/>
  <c r="BC194" i="1"/>
  <c r="AV194" i="1"/>
  <c r="AU194" i="1"/>
  <c r="AT194" i="1"/>
  <c r="BJ194" i="1" s="1"/>
  <c r="AS194" i="1"/>
  <c r="AP194" i="1"/>
  <c r="BF194" i="1" s="1"/>
  <c r="AO194" i="1"/>
  <c r="BE194" i="1" s="1"/>
  <c r="AN194" i="1"/>
  <c r="AM194" i="1"/>
  <c r="AK194" i="1"/>
  <c r="BA194" i="1" s="1"/>
  <c r="AG194" i="1"/>
  <c r="AW194" i="1" s="1"/>
  <c r="AF194" i="1"/>
  <c r="AE194" i="1"/>
  <c r="AD194" i="1"/>
  <c r="AC194" i="1"/>
  <c r="AB194" i="1"/>
  <c r="AA194" i="1"/>
  <c r="AQ194" i="1" s="1"/>
  <c r="BG194" i="1" s="1"/>
  <c r="Z194" i="1"/>
  <c r="BC193" i="1"/>
  <c r="BB193" i="1"/>
  <c r="AV193" i="1"/>
  <c r="AN193" i="1"/>
  <c r="AM193" i="1"/>
  <c r="AL193" i="1"/>
  <c r="AK193" i="1"/>
  <c r="BA193" i="1" s="1"/>
  <c r="AJ193" i="1"/>
  <c r="AZ193" i="1" s="1"/>
  <c r="AI193" i="1"/>
  <c r="AY193" i="1" s="1"/>
  <c r="AF193" i="1"/>
  <c r="AD193" i="1"/>
  <c r="AE193" i="1" s="1"/>
  <c r="AB193" i="1"/>
  <c r="AC193" i="1" s="1"/>
  <c r="AA193" i="1"/>
  <c r="AU193" i="1" s="1"/>
  <c r="Z193" i="1"/>
  <c r="AG193" i="1" s="1"/>
  <c r="BB192" i="1"/>
  <c r="AW192" i="1"/>
  <c r="AL192" i="1"/>
  <c r="AK192" i="1"/>
  <c r="BA192" i="1" s="1"/>
  <c r="AI192" i="1"/>
  <c r="AY192" i="1" s="1"/>
  <c r="AH192" i="1"/>
  <c r="AX192" i="1" s="1"/>
  <c r="AG192" i="1"/>
  <c r="AD192" i="1"/>
  <c r="AE192" i="1" s="1"/>
  <c r="AC192" i="1"/>
  <c r="AB192" i="1"/>
  <c r="AA192" i="1"/>
  <c r="AT192" i="1" s="1"/>
  <c r="BJ192" i="1" s="1"/>
  <c r="Z192" i="1"/>
  <c r="BC191" i="1"/>
  <c r="AQ191" i="1"/>
  <c r="BG191" i="1" s="1"/>
  <c r="AO191" i="1"/>
  <c r="BE191" i="1" s="1"/>
  <c r="AN191" i="1"/>
  <c r="BD191" i="1" s="1"/>
  <c r="AM191" i="1"/>
  <c r="AG191" i="1"/>
  <c r="AW191" i="1" s="1"/>
  <c r="AE191" i="1"/>
  <c r="AD191" i="1"/>
  <c r="AB191" i="1"/>
  <c r="AC191" i="1" s="1"/>
  <c r="AA191" i="1"/>
  <c r="AU191" i="1" s="1"/>
  <c r="BK191" i="1" s="1"/>
  <c r="Z191" i="1"/>
  <c r="AH191" i="1" s="1"/>
  <c r="AX191" i="1" s="1"/>
  <c r="BJ190" i="1"/>
  <c r="BF190" i="1"/>
  <c r="BE190" i="1"/>
  <c r="AU190" i="1"/>
  <c r="BK190" i="1" s="1"/>
  <c r="AT190" i="1"/>
  <c r="AS190" i="1"/>
  <c r="BI190" i="1" s="1"/>
  <c r="AP190" i="1"/>
  <c r="AO190" i="1"/>
  <c r="AN190" i="1"/>
  <c r="BD190" i="1" s="1"/>
  <c r="AK190" i="1"/>
  <c r="BA190" i="1" s="1"/>
  <c r="AD190" i="1"/>
  <c r="AE190" i="1" s="1"/>
  <c r="AC190" i="1"/>
  <c r="AB190" i="1"/>
  <c r="AA190" i="1"/>
  <c r="AQ190" i="1" s="1"/>
  <c r="BG190" i="1" s="1"/>
  <c r="Z190" i="1"/>
  <c r="AG190" i="1" s="1"/>
  <c r="AW190" i="1" s="1"/>
  <c r="BH189" i="1"/>
  <c r="BD189" i="1"/>
  <c r="BC189" i="1"/>
  <c r="BA189" i="1"/>
  <c r="AV189" i="1"/>
  <c r="AT189" i="1"/>
  <c r="BJ189" i="1" s="1"/>
  <c r="AS189" i="1"/>
  <c r="BI189" i="1" s="1"/>
  <c r="AR189" i="1"/>
  <c r="AQ189" i="1"/>
  <c r="BG189" i="1" s="1"/>
  <c r="AN189" i="1"/>
  <c r="AM189" i="1"/>
  <c r="AL189" i="1"/>
  <c r="BB189" i="1" s="1"/>
  <c r="AK189" i="1"/>
  <c r="AJ189" i="1"/>
  <c r="AZ189" i="1" s="1"/>
  <c r="AI189" i="1"/>
  <c r="AY189" i="1" s="1"/>
  <c r="AF189" i="1"/>
  <c r="AE189" i="1"/>
  <c r="AD189" i="1"/>
  <c r="AB189" i="1"/>
  <c r="AC189" i="1" s="1"/>
  <c r="AA189" i="1"/>
  <c r="Z189" i="1"/>
  <c r="AG189" i="1" s="1"/>
  <c r="AW189" i="1" s="1"/>
  <c r="BE188" i="1"/>
  <c r="BA188" i="1"/>
  <c r="AS188" i="1"/>
  <c r="BI188" i="1" s="1"/>
  <c r="AQ188" i="1"/>
  <c r="BG188" i="1" s="1"/>
  <c r="AP188" i="1"/>
  <c r="BF188" i="1" s="1"/>
  <c r="AO188" i="1"/>
  <c r="AL188" i="1"/>
  <c r="BB188" i="1" s="1"/>
  <c r="AK188" i="1"/>
  <c r="AI188" i="1"/>
  <c r="AY188" i="1" s="1"/>
  <c r="AG188" i="1"/>
  <c r="AW188" i="1" s="1"/>
  <c r="AD188" i="1"/>
  <c r="AE188" i="1" s="1"/>
  <c r="AC188" i="1"/>
  <c r="AB188" i="1"/>
  <c r="AA188" i="1"/>
  <c r="AT188" i="1" s="1"/>
  <c r="BJ188" i="1" s="1"/>
  <c r="Z188" i="1"/>
  <c r="AH188" i="1" s="1"/>
  <c r="AX188" i="1" s="1"/>
  <c r="AO187" i="1"/>
  <c r="BE187" i="1" s="1"/>
  <c r="AJ187" i="1"/>
  <c r="AZ187" i="1" s="1"/>
  <c r="AE187" i="1"/>
  <c r="AD187" i="1"/>
  <c r="AB187" i="1"/>
  <c r="AC187" i="1" s="1"/>
  <c r="AA187" i="1"/>
  <c r="AU187" i="1" s="1"/>
  <c r="BK187" i="1" s="1"/>
  <c r="Z187" i="1"/>
  <c r="AH187" i="1" s="1"/>
  <c r="AX187" i="1" s="1"/>
  <c r="BK186" i="1"/>
  <c r="BF186" i="1"/>
  <c r="BD186" i="1"/>
  <c r="AU186" i="1"/>
  <c r="AT186" i="1"/>
  <c r="BJ186" i="1" s="1"/>
  <c r="AS186" i="1"/>
  <c r="BI186" i="1" s="1"/>
  <c r="AR186" i="1"/>
  <c r="BH186" i="1" s="1"/>
  <c r="AP186" i="1"/>
  <c r="AO186" i="1"/>
  <c r="BE186" i="1" s="1"/>
  <c r="AN186" i="1"/>
  <c r="AM186" i="1"/>
  <c r="BC186" i="1" s="1"/>
  <c r="AE186" i="1"/>
  <c r="AD186" i="1"/>
  <c r="AC186" i="1"/>
  <c r="AB186" i="1"/>
  <c r="AA186" i="1"/>
  <c r="AQ186" i="1" s="1"/>
  <c r="BG186" i="1" s="1"/>
  <c r="Z186" i="1"/>
  <c r="AG186" i="1" s="1"/>
  <c r="AW186" i="1" s="1"/>
  <c r="BC185" i="1"/>
  <c r="BB185" i="1"/>
  <c r="AZ185" i="1"/>
  <c r="AM185" i="1"/>
  <c r="AL185" i="1"/>
  <c r="AK185" i="1"/>
  <c r="BA185" i="1" s="1"/>
  <c r="AJ185" i="1"/>
  <c r="AI185" i="1"/>
  <c r="AY185" i="1" s="1"/>
  <c r="AF185" i="1"/>
  <c r="AV185" i="1" s="1"/>
  <c r="AE185" i="1"/>
  <c r="AD185" i="1"/>
  <c r="AC185" i="1"/>
  <c r="AB185" i="1"/>
  <c r="AA185" i="1"/>
  <c r="AT185" i="1" s="1"/>
  <c r="BJ185" i="1" s="1"/>
  <c r="Z185" i="1"/>
  <c r="AG185" i="1" s="1"/>
  <c r="AW185" i="1" s="1"/>
  <c r="BB184" i="1"/>
  <c r="AR184" i="1"/>
  <c r="BH184" i="1" s="1"/>
  <c r="AP184" i="1"/>
  <c r="BF184" i="1" s="1"/>
  <c r="AO184" i="1"/>
  <c r="BE184" i="1" s="1"/>
  <c r="AL184" i="1"/>
  <c r="AK184" i="1"/>
  <c r="BA184" i="1" s="1"/>
  <c r="AH184" i="1"/>
  <c r="AX184" i="1" s="1"/>
  <c r="AD184" i="1"/>
  <c r="AE184" i="1" s="1"/>
  <c r="AC184" i="1"/>
  <c r="AB184" i="1"/>
  <c r="AA184" i="1"/>
  <c r="AT184" i="1" s="1"/>
  <c r="BJ184" i="1" s="1"/>
  <c r="Z184" i="1"/>
  <c r="AI184" i="1" s="1"/>
  <c r="AY184" i="1" s="1"/>
  <c r="BH183" i="1"/>
  <c r="AU183" i="1"/>
  <c r="BK183" i="1" s="1"/>
  <c r="AR183" i="1"/>
  <c r="AN183" i="1"/>
  <c r="BD183" i="1" s="1"/>
  <c r="AE183" i="1"/>
  <c r="AD183" i="1"/>
  <c r="AB183" i="1"/>
  <c r="AC183" i="1" s="1"/>
  <c r="AA183" i="1"/>
  <c r="AQ183" i="1" s="1"/>
  <c r="BG183" i="1" s="1"/>
  <c r="Z183" i="1"/>
  <c r="AH183" i="1" s="1"/>
  <c r="AX183" i="1" s="1"/>
  <c r="BJ182" i="1"/>
  <c r="BE182" i="1"/>
  <c r="AU182" i="1"/>
  <c r="BK182" i="1" s="1"/>
  <c r="AT182" i="1"/>
  <c r="AS182" i="1"/>
  <c r="BI182" i="1" s="1"/>
  <c r="AR182" i="1"/>
  <c r="BH182" i="1" s="1"/>
  <c r="AP182" i="1"/>
  <c r="BF182" i="1" s="1"/>
  <c r="AO182" i="1"/>
  <c r="AN182" i="1"/>
  <c r="BD182" i="1" s="1"/>
  <c r="AL182" i="1"/>
  <c r="BB182" i="1" s="1"/>
  <c r="AG182" i="1"/>
  <c r="AW182" i="1" s="1"/>
  <c r="AF182" i="1"/>
  <c r="AV182" i="1" s="1"/>
  <c r="AE182" i="1"/>
  <c r="AD182" i="1"/>
  <c r="AC182" i="1"/>
  <c r="AB182" i="1"/>
  <c r="AA182" i="1"/>
  <c r="AQ182" i="1" s="1"/>
  <c r="BG182" i="1" s="1"/>
  <c r="Z182" i="1"/>
  <c r="AM182" i="1" s="1"/>
  <c r="BC182" i="1" s="1"/>
  <c r="BD181" i="1"/>
  <c r="BB181" i="1"/>
  <c r="BA181" i="1"/>
  <c r="AY181" i="1"/>
  <c r="AT181" i="1"/>
  <c r="BJ181" i="1" s="1"/>
  <c r="AR181" i="1"/>
  <c r="BH181" i="1" s="1"/>
  <c r="AQ181" i="1"/>
  <c r="BG181" i="1" s="1"/>
  <c r="AN181" i="1"/>
  <c r="AM181" i="1"/>
  <c r="BC181" i="1" s="1"/>
  <c r="AL181" i="1"/>
  <c r="AK181" i="1"/>
  <c r="AJ181" i="1"/>
  <c r="AZ181" i="1" s="1"/>
  <c r="AI181" i="1"/>
  <c r="AF181" i="1"/>
  <c r="AV181" i="1" s="1"/>
  <c r="AE181" i="1"/>
  <c r="AD181" i="1"/>
  <c r="AC181" i="1"/>
  <c r="AB181" i="1"/>
  <c r="AA181" i="1"/>
  <c r="AS181" i="1" s="1"/>
  <c r="BI181" i="1" s="1"/>
  <c r="Z181" i="1"/>
  <c r="AG181" i="1" s="1"/>
  <c r="AW181" i="1" s="1"/>
  <c r="BA180" i="1"/>
  <c r="AQ180" i="1"/>
  <c r="BG180" i="1" s="1"/>
  <c r="AL180" i="1"/>
  <c r="BB180" i="1" s="1"/>
  <c r="AK180" i="1"/>
  <c r="AG180" i="1"/>
  <c r="AW180" i="1" s="1"/>
  <c r="AD180" i="1"/>
  <c r="AE180" i="1" s="1"/>
  <c r="AB180" i="1"/>
  <c r="AC180" i="1" s="1"/>
  <c r="AA180" i="1"/>
  <c r="AT180" i="1" s="1"/>
  <c r="BJ180" i="1" s="1"/>
  <c r="Z180" i="1"/>
  <c r="AI180" i="1" s="1"/>
  <c r="AY180" i="1" s="1"/>
  <c r="BG179" i="1"/>
  <c r="BE179" i="1"/>
  <c r="BD179" i="1"/>
  <c r="AW179" i="1"/>
  <c r="AU179" i="1"/>
  <c r="BK179" i="1" s="1"/>
  <c r="AR179" i="1"/>
  <c r="BH179" i="1" s="1"/>
  <c r="AQ179" i="1"/>
  <c r="AP179" i="1"/>
  <c r="BF179" i="1" s="1"/>
  <c r="AO179" i="1"/>
  <c r="AN179" i="1"/>
  <c r="AM179" i="1"/>
  <c r="BC179" i="1" s="1"/>
  <c r="AH179" i="1"/>
  <c r="AX179" i="1" s="1"/>
  <c r="AG179" i="1"/>
  <c r="AE179" i="1"/>
  <c r="AD179" i="1"/>
  <c r="AB179" i="1"/>
  <c r="AC179" i="1" s="1"/>
  <c r="AA179" i="1"/>
  <c r="Z179" i="1"/>
  <c r="AF179" i="1" s="1"/>
  <c r="AV179" i="1" s="1"/>
  <c r="BK178" i="1"/>
  <c r="BI178" i="1"/>
  <c r="BD178" i="1"/>
  <c r="BB178" i="1"/>
  <c r="AU178" i="1"/>
  <c r="AT178" i="1"/>
  <c r="BJ178" i="1" s="1"/>
  <c r="AS178" i="1"/>
  <c r="AR178" i="1"/>
  <c r="BH178" i="1" s="1"/>
  <c r="AP178" i="1"/>
  <c r="BF178" i="1" s="1"/>
  <c r="AO178" i="1"/>
  <c r="BE178" i="1" s="1"/>
  <c r="AN178" i="1"/>
  <c r="AM178" i="1"/>
  <c r="BC178" i="1" s="1"/>
  <c r="AL178" i="1"/>
  <c r="AK178" i="1"/>
  <c r="BA178" i="1" s="1"/>
  <c r="AG178" i="1"/>
  <c r="AW178" i="1" s="1"/>
  <c r="AF178" i="1"/>
  <c r="AV178" i="1" s="1"/>
  <c r="AE178" i="1"/>
  <c r="AD178" i="1"/>
  <c r="AC178" i="1"/>
  <c r="AB178" i="1"/>
  <c r="AA178" i="1"/>
  <c r="AQ178" i="1" s="1"/>
  <c r="BG178" i="1" s="1"/>
  <c r="Z178" i="1"/>
  <c r="BC177" i="1"/>
  <c r="BA177" i="1"/>
  <c r="AZ177" i="1"/>
  <c r="AV177" i="1"/>
  <c r="AS177" i="1"/>
  <c r="BI177" i="1" s="1"/>
  <c r="AQ177" i="1"/>
  <c r="BG177" i="1" s="1"/>
  <c r="AN177" i="1"/>
  <c r="BD177" i="1" s="1"/>
  <c r="AM177" i="1"/>
  <c r="AL177" i="1"/>
  <c r="BB177" i="1" s="1"/>
  <c r="AK177" i="1"/>
  <c r="AJ177" i="1"/>
  <c r="AI177" i="1"/>
  <c r="AY177" i="1" s="1"/>
  <c r="AF177" i="1"/>
  <c r="AD177" i="1"/>
  <c r="AE177" i="1" s="1"/>
  <c r="AC177" i="1"/>
  <c r="AB177" i="1"/>
  <c r="AA177" i="1"/>
  <c r="AT177" i="1" s="1"/>
  <c r="BJ177" i="1" s="1"/>
  <c r="Z177" i="1"/>
  <c r="AG177" i="1" s="1"/>
  <c r="AW177" i="1" s="1"/>
  <c r="AP176" i="1"/>
  <c r="BF176" i="1" s="1"/>
  <c r="AK176" i="1"/>
  <c r="BA176" i="1" s="1"/>
  <c r="AD176" i="1"/>
  <c r="AE176" i="1" s="1"/>
  <c r="AB176" i="1"/>
  <c r="AC176" i="1" s="1"/>
  <c r="AA176" i="1"/>
  <c r="AT176" i="1" s="1"/>
  <c r="BJ176" i="1" s="1"/>
  <c r="Z176" i="1"/>
  <c r="AI176" i="1" s="1"/>
  <c r="AY176" i="1" s="1"/>
  <c r="BC175" i="1"/>
  <c r="AV175" i="1"/>
  <c r="AM175" i="1"/>
  <c r="AJ175" i="1"/>
  <c r="AZ175" i="1" s="1"/>
  <c r="AH175" i="1"/>
  <c r="AX175" i="1" s="1"/>
  <c r="AG175" i="1"/>
  <c r="AW175" i="1" s="1"/>
  <c r="AF175" i="1"/>
  <c r="AE175" i="1"/>
  <c r="AD175" i="1"/>
  <c r="AB175" i="1"/>
  <c r="AC175" i="1" s="1"/>
  <c r="AA175" i="1"/>
  <c r="AU175" i="1" s="1"/>
  <c r="BK175" i="1" s="1"/>
  <c r="Z175" i="1"/>
  <c r="BK174" i="1"/>
  <c r="BJ174" i="1"/>
  <c r="AU174" i="1"/>
  <c r="AT174" i="1"/>
  <c r="AS174" i="1"/>
  <c r="BI174" i="1" s="1"/>
  <c r="AR174" i="1"/>
  <c r="BH174" i="1" s="1"/>
  <c r="AP174" i="1"/>
  <c r="BF174" i="1" s="1"/>
  <c r="AO174" i="1"/>
  <c r="BE174" i="1" s="1"/>
  <c r="AN174" i="1"/>
  <c r="BD174" i="1" s="1"/>
  <c r="AE174" i="1"/>
  <c r="AD174" i="1"/>
  <c r="AC174" i="1"/>
  <c r="AB174" i="1"/>
  <c r="AA174" i="1"/>
  <c r="AQ174" i="1" s="1"/>
  <c r="BG174" i="1" s="1"/>
  <c r="Z174" i="1"/>
  <c r="AG174" i="1" s="1"/>
  <c r="AW174" i="1" s="1"/>
  <c r="BB173" i="1"/>
  <c r="AZ173" i="1"/>
  <c r="AY173" i="1"/>
  <c r="AR173" i="1"/>
  <c r="BH173" i="1" s="1"/>
  <c r="AN173" i="1"/>
  <c r="BD173" i="1" s="1"/>
  <c r="AM173" i="1"/>
  <c r="BC173" i="1" s="1"/>
  <c r="AL173" i="1"/>
  <c r="AK173" i="1"/>
  <c r="BA173" i="1" s="1"/>
  <c r="AJ173" i="1"/>
  <c r="AI173" i="1"/>
  <c r="AF173" i="1"/>
  <c r="AV173" i="1" s="1"/>
  <c r="AD173" i="1"/>
  <c r="AE173" i="1" s="1"/>
  <c r="AC173" i="1"/>
  <c r="AB173" i="1"/>
  <c r="AA173" i="1"/>
  <c r="AT173" i="1" s="1"/>
  <c r="BJ173" i="1" s="1"/>
  <c r="Z173" i="1"/>
  <c r="AG173" i="1" s="1"/>
  <c r="AW173" i="1" s="1"/>
  <c r="BI172" i="1"/>
  <c r="AT172" i="1"/>
  <c r="BJ172" i="1" s="1"/>
  <c r="AS172" i="1"/>
  <c r="AO172" i="1"/>
  <c r="AD172" i="1"/>
  <c r="AE172" i="1" s="1"/>
  <c r="AC172" i="1"/>
  <c r="AB172" i="1"/>
  <c r="AA172" i="1"/>
  <c r="AR172" i="1" s="1"/>
  <c r="Z172" i="1"/>
  <c r="AI172" i="1" s="1"/>
  <c r="AY172" i="1" s="1"/>
  <c r="BH171" i="1"/>
  <c r="BE171" i="1"/>
  <c r="AU171" i="1"/>
  <c r="BK171" i="1" s="1"/>
  <c r="AR171" i="1"/>
  <c r="AQ171" i="1"/>
  <c r="BG171" i="1" s="1"/>
  <c r="AP171" i="1"/>
  <c r="BF171" i="1" s="1"/>
  <c r="AO171" i="1"/>
  <c r="AN171" i="1"/>
  <c r="BD171" i="1" s="1"/>
  <c r="AE171" i="1"/>
  <c r="AD171" i="1"/>
  <c r="AB171" i="1"/>
  <c r="AC171" i="1" s="1"/>
  <c r="AA171" i="1"/>
  <c r="Z171" i="1"/>
  <c r="AH171" i="1" s="1"/>
  <c r="AX171" i="1" s="1"/>
  <c r="BJ170" i="1"/>
  <c r="BI170" i="1"/>
  <c r="BF170" i="1"/>
  <c r="BB170" i="1"/>
  <c r="AV170" i="1"/>
  <c r="AU170" i="1"/>
  <c r="BK170" i="1" s="1"/>
  <c r="AT170" i="1"/>
  <c r="AS170" i="1"/>
  <c r="AR170" i="1"/>
  <c r="BH170" i="1" s="1"/>
  <c r="AP170" i="1"/>
  <c r="AO170" i="1"/>
  <c r="BE170" i="1" s="1"/>
  <c r="AN170" i="1"/>
  <c r="BD170" i="1" s="1"/>
  <c r="AM170" i="1"/>
  <c r="BC170" i="1" s="1"/>
  <c r="AL170" i="1"/>
  <c r="AK170" i="1"/>
  <c r="BA170" i="1" s="1"/>
  <c r="AG170" i="1"/>
  <c r="AW170" i="1" s="1"/>
  <c r="AF170" i="1"/>
  <c r="AD170" i="1"/>
  <c r="AE170" i="1" s="1"/>
  <c r="AC170" i="1"/>
  <c r="AB170" i="1"/>
  <c r="AA170" i="1"/>
  <c r="AQ170" i="1" s="1"/>
  <c r="BG170" i="1" s="1"/>
  <c r="Z170" i="1"/>
  <c r="BA169" i="1"/>
  <c r="AY169" i="1"/>
  <c r="AV169" i="1"/>
  <c r="AQ169" i="1"/>
  <c r="BG169" i="1" s="1"/>
  <c r="AM169" i="1"/>
  <c r="BC169" i="1" s="1"/>
  <c r="AL169" i="1"/>
  <c r="BB169" i="1" s="1"/>
  <c r="AK169" i="1"/>
  <c r="AJ169" i="1"/>
  <c r="AZ169" i="1" s="1"/>
  <c r="AI169" i="1"/>
  <c r="AF169" i="1"/>
  <c r="AE169" i="1"/>
  <c r="AD169" i="1"/>
  <c r="AB169" i="1"/>
  <c r="AC169" i="1" s="1"/>
  <c r="AA169" i="1"/>
  <c r="AT169" i="1" s="1"/>
  <c r="BJ169" i="1" s="1"/>
  <c r="Z169" i="1"/>
  <c r="AG169" i="1" s="1"/>
  <c r="AW169" i="1" s="1"/>
  <c r="AN168" i="1"/>
  <c r="BD168" i="1" s="1"/>
  <c r="AJ168" i="1"/>
  <c r="AZ168" i="1" s="1"/>
  <c r="AD168" i="1"/>
  <c r="AE168" i="1" s="1"/>
  <c r="AB168" i="1"/>
  <c r="AC168" i="1" s="1"/>
  <c r="AA168" i="1"/>
  <c r="AU168" i="1" s="1"/>
  <c r="BK168" i="1" s="1"/>
  <c r="Z168" i="1"/>
  <c r="AM168" i="1" s="1"/>
  <c r="BC168" i="1" s="1"/>
  <c r="BC167" i="1"/>
  <c r="AU167" i="1"/>
  <c r="BK167" i="1" s="1"/>
  <c r="AO167" i="1"/>
  <c r="BE167" i="1" s="1"/>
  <c r="AM167" i="1"/>
  <c r="AL167" i="1"/>
  <c r="BB167" i="1" s="1"/>
  <c r="AJ167" i="1"/>
  <c r="AZ167" i="1" s="1"/>
  <c r="AF167" i="1"/>
  <c r="AV167" i="1" s="1"/>
  <c r="AD167" i="1"/>
  <c r="AE167" i="1" s="1"/>
  <c r="AB167" i="1"/>
  <c r="AC167" i="1" s="1"/>
  <c r="AA167" i="1"/>
  <c r="AS167" i="1" s="1"/>
  <c r="BI167" i="1" s="1"/>
  <c r="Z167" i="1"/>
  <c r="AK167" i="1" s="1"/>
  <c r="BA167" i="1" s="1"/>
  <c r="BI166" i="1"/>
  <c r="BH166" i="1"/>
  <c r="BE166" i="1"/>
  <c r="BD166" i="1"/>
  <c r="AZ166" i="1"/>
  <c r="AV166" i="1"/>
  <c r="AU166" i="1"/>
  <c r="BK166" i="1" s="1"/>
  <c r="AT166" i="1"/>
  <c r="BJ166" i="1" s="1"/>
  <c r="AS166" i="1"/>
  <c r="AR166" i="1"/>
  <c r="AP166" i="1"/>
  <c r="BF166" i="1" s="1"/>
  <c r="AO166" i="1"/>
  <c r="AN166" i="1"/>
  <c r="AM166" i="1"/>
  <c r="BC166" i="1" s="1"/>
  <c r="AL166" i="1"/>
  <c r="BB166" i="1" s="1"/>
  <c r="AK166" i="1"/>
  <c r="BA166" i="1" s="1"/>
  <c r="AJ166" i="1"/>
  <c r="AG166" i="1"/>
  <c r="AW166" i="1" s="1"/>
  <c r="AF166" i="1"/>
  <c r="AD166" i="1"/>
  <c r="AE166" i="1" s="1"/>
  <c r="AC166" i="1"/>
  <c r="AB166" i="1"/>
  <c r="AA166" i="1"/>
  <c r="AQ166" i="1" s="1"/>
  <c r="BG166" i="1" s="1"/>
  <c r="Z166" i="1"/>
  <c r="AI166" i="1" s="1"/>
  <c r="AY166" i="1" s="1"/>
  <c r="BK165" i="1"/>
  <c r="BG165" i="1"/>
  <c r="AU165" i="1"/>
  <c r="AS165" i="1"/>
  <c r="BI165" i="1" s="1"/>
  <c r="AQ165" i="1"/>
  <c r="AP165" i="1"/>
  <c r="BF165" i="1" s="1"/>
  <c r="AN165" i="1"/>
  <c r="BD165" i="1" s="1"/>
  <c r="AJ165" i="1"/>
  <c r="AZ165" i="1" s="1"/>
  <c r="AG165" i="1"/>
  <c r="AW165" i="1" s="1"/>
  <c r="AF165" i="1"/>
  <c r="AV165" i="1" s="1"/>
  <c r="AE165" i="1"/>
  <c r="AD165" i="1"/>
  <c r="AB165" i="1"/>
  <c r="AC165" i="1" s="1"/>
  <c r="AA165" i="1"/>
  <c r="AO165" i="1" s="1"/>
  <c r="BE165" i="1" s="1"/>
  <c r="Z165" i="1"/>
  <c r="AH165" i="1" s="1"/>
  <c r="AX165" i="1" s="1"/>
  <c r="BF164" i="1"/>
  <c r="AU164" i="1"/>
  <c r="BK164" i="1" s="1"/>
  <c r="AT164" i="1"/>
  <c r="BJ164" i="1" s="1"/>
  <c r="AS164" i="1"/>
  <c r="BI164" i="1" s="1"/>
  <c r="AR164" i="1"/>
  <c r="BH164" i="1" s="1"/>
  <c r="AP164" i="1"/>
  <c r="AO164" i="1"/>
  <c r="BE164" i="1" s="1"/>
  <c r="AN164" i="1"/>
  <c r="BD164" i="1" s="1"/>
  <c r="AE164" i="1"/>
  <c r="AD164" i="1"/>
  <c r="AC164" i="1"/>
  <c r="AB164" i="1"/>
  <c r="AA164" i="1"/>
  <c r="AQ164" i="1" s="1"/>
  <c r="BG164" i="1" s="1"/>
  <c r="Z164" i="1"/>
  <c r="AH164" i="1" s="1"/>
  <c r="AX164" i="1" s="1"/>
  <c r="AT163" i="1"/>
  <c r="BJ163" i="1" s="1"/>
  <c r="AS163" i="1"/>
  <c r="BI163" i="1" s="1"/>
  <c r="AR163" i="1"/>
  <c r="BH163" i="1" s="1"/>
  <c r="AN163" i="1"/>
  <c r="BD163" i="1" s="1"/>
  <c r="AL163" i="1"/>
  <c r="BB163" i="1" s="1"/>
  <c r="AK163" i="1"/>
  <c r="BA163" i="1" s="1"/>
  <c r="AJ163" i="1"/>
  <c r="AZ163" i="1" s="1"/>
  <c r="AI163" i="1"/>
  <c r="AY163" i="1" s="1"/>
  <c r="AF163" i="1"/>
  <c r="AV163" i="1" s="1"/>
  <c r="AD163" i="1"/>
  <c r="AE163" i="1" s="1"/>
  <c r="AC163" i="1"/>
  <c r="AB163" i="1"/>
  <c r="AA163" i="1"/>
  <c r="AQ163" i="1" s="1"/>
  <c r="BG163" i="1" s="1"/>
  <c r="Z163" i="1"/>
  <c r="AH163" i="1" s="1"/>
  <c r="AX163" i="1" s="1"/>
  <c r="AT162" i="1"/>
  <c r="BJ162" i="1" s="1"/>
  <c r="AL162" i="1"/>
  <c r="BB162" i="1" s="1"/>
  <c r="AI162" i="1"/>
  <c r="AY162" i="1" s="1"/>
  <c r="AD162" i="1"/>
  <c r="AE162" i="1" s="1"/>
  <c r="AB162" i="1"/>
  <c r="AC162" i="1" s="1"/>
  <c r="AA162" i="1"/>
  <c r="AR162" i="1" s="1"/>
  <c r="BH162" i="1" s="1"/>
  <c r="Z162" i="1"/>
  <c r="AJ162" i="1" s="1"/>
  <c r="AZ162" i="1" s="1"/>
  <c r="AZ161" i="1"/>
  <c r="AU161" i="1"/>
  <c r="BK161" i="1" s="1"/>
  <c r="AT161" i="1"/>
  <c r="BJ161" i="1" s="1"/>
  <c r="AR161" i="1"/>
  <c r="BH161" i="1" s="1"/>
  <c r="AP161" i="1"/>
  <c r="BF161" i="1" s="1"/>
  <c r="AO161" i="1"/>
  <c r="BE161" i="1" s="1"/>
  <c r="AN161" i="1"/>
  <c r="BD161" i="1" s="1"/>
  <c r="AJ161" i="1"/>
  <c r="AG161" i="1"/>
  <c r="AW161" i="1" s="1"/>
  <c r="AF161" i="1"/>
  <c r="AV161" i="1" s="1"/>
  <c r="AE161" i="1"/>
  <c r="AD161" i="1"/>
  <c r="AB161" i="1"/>
  <c r="AC161" i="1" s="1"/>
  <c r="AA161" i="1"/>
  <c r="AS161" i="1" s="1"/>
  <c r="BI161" i="1" s="1"/>
  <c r="Z161" i="1"/>
  <c r="AH161" i="1" s="1"/>
  <c r="AX161" i="1" s="1"/>
  <c r="AU160" i="1"/>
  <c r="BK160" i="1" s="1"/>
  <c r="AT160" i="1"/>
  <c r="BJ160" i="1" s="1"/>
  <c r="AS160" i="1"/>
  <c r="BI160" i="1" s="1"/>
  <c r="AR160" i="1"/>
  <c r="BH160" i="1" s="1"/>
  <c r="AP160" i="1"/>
  <c r="BF160" i="1" s="1"/>
  <c r="AO160" i="1"/>
  <c r="BE160" i="1" s="1"/>
  <c r="AN160" i="1"/>
  <c r="BD160" i="1" s="1"/>
  <c r="AH160" i="1"/>
  <c r="AX160" i="1" s="1"/>
  <c r="AE160" i="1"/>
  <c r="AD160" i="1"/>
  <c r="AC160" i="1"/>
  <c r="AB160" i="1"/>
  <c r="AA160" i="1"/>
  <c r="AQ160" i="1" s="1"/>
  <c r="BG160" i="1" s="1"/>
  <c r="Z160" i="1"/>
  <c r="AV159" i="1"/>
  <c r="AT159" i="1"/>
  <c r="BJ159" i="1" s="1"/>
  <c r="AS159" i="1"/>
  <c r="BI159" i="1" s="1"/>
  <c r="AR159" i="1"/>
  <c r="BH159" i="1" s="1"/>
  <c r="AN159" i="1"/>
  <c r="BD159" i="1" s="1"/>
  <c r="AL159" i="1"/>
  <c r="BB159" i="1" s="1"/>
  <c r="AK159" i="1"/>
  <c r="BA159" i="1" s="1"/>
  <c r="AJ159" i="1"/>
  <c r="AZ159" i="1" s="1"/>
  <c r="AI159" i="1"/>
  <c r="AY159" i="1" s="1"/>
  <c r="AF159" i="1"/>
  <c r="AD159" i="1"/>
  <c r="AE159" i="1" s="1"/>
  <c r="AC159" i="1"/>
  <c r="AB159" i="1"/>
  <c r="AA159" i="1"/>
  <c r="AQ159" i="1" s="1"/>
  <c r="BG159" i="1" s="1"/>
  <c r="Z159" i="1"/>
  <c r="AH159" i="1" s="1"/>
  <c r="AX159" i="1" s="1"/>
  <c r="BB158" i="1"/>
  <c r="AT158" i="1"/>
  <c r="BJ158" i="1" s="1"/>
  <c r="AL158" i="1"/>
  <c r="AI158" i="1"/>
  <c r="AY158" i="1" s="1"/>
  <c r="AD158" i="1"/>
  <c r="AE158" i="1" s="1"/>
  <c r="AB158" i="1"/>
  <c r="AC158" i="1" s="1"/>
  <c r="AA158" i="1"/>
  <c r="AR158" i="1" s="1"/>
  <c r="BH158" i="1" s="1"/>
  <c r="Z158" i="1"/>
  <c r="AJ158" i="1" s="1"/>
  <c r="AZ158" i="1" s="1"/>
  <c r="BH157" i="1"/>
  <c r="AU157" i="1"/>
  <c r="BK157" i="1" s="1"/>
  <c r="AT157" i="1"/>
  <c r="BJ157" i="1" s="1"/>
  <c r="AR157" i="1"/>
  <c r="AP157" i="1"/>
  <c r="BF157" i="1" s="1"/>
  <c r="AO157" i="1"/>
  <c r="BE157" i="1" s="1"/>
  <c r="AN157" i="1"/>
  <c r="BD157" i="1" s="1"/>
  <c r="AJ157" i="1"/>
  <c r="AZ157" i="1" s="1"/>
  <c r="AG157" i="1"/>
  <c r="AW157" i="1" s="1"/>
  <c r="AF157" i="1"/>
  <c r="AV157" i="1" s="1"/>
  <c r="AE157" i="1"/>
  <c r="AD157" i="1"/>
  <c r="AB157" i="1"/>
  <c r="AC157" i="1" s="1"/>
  <c r="AA157" i="1"/>
  <c r="AS157" i="1" s="1"/>
  <c r="BI157" i="1" s="1"/>
  <c r="Z157" i="1"/>
  <c r="AH157" i="1" s="1"/>
  <c r="AX157" i="1" s="1"/>
  <c r="BF156" i="1"/>
  <c r="AU156" i="1"/>
  <c r="BK156" i="1" s="1"/>
  <c r="AT156" i="1"/>
  <c r="BJ156" i="1" s="1"/>
  <c r="AS156" i="1"/>
  <c r="BI156" i="1" s="1"/>
  <c r="AR156" i="1"/>
  <c r="BH156" i="1" s="1"/>
  <c r="AP156" i="1"/>
  <c r="AO156" i="1"/>
  <c r="BE156" i="1" s="1"/>
  <c r="AN156" i="1"/>
  <c r="BD156" i="1" s="1"/>
  <c r="AH156" i="1"/>
  <c r="AX156" i="1" s="1"/>
  <c r="AE156" i="1"/>
  <c r="AD156" i="1"/>
  <c r="AC156" i="1"/>
  <c r="AB156" i="1"/>
  <c r="AA156" i="1"/>
  <c r="AQ156" i="1" s="1"/>
  <c r="BG156" i="1" s="1"/>
  <c r="Z156" i="1"/>
  <c r="BD155" i="1"/>
  <c r="AV155" i="1"/>
  <c r="AT155" i="1"/>
  <c r="BJ155" i="1" s="1"/>
  <c r="AS155" i="1"/>
  <c r="BI155" i="1" s="1"/>
  <c r="AR155" i="1"/>
  <c r="BH155" i="1" s="1"/>
  <c r="AN155" i="1"/>
  <c r="AL155" i="1"/>
  <c r="BB155" i="1" s="1"/>
  <c r="AK155" i="1"/>
  <c r="BA155" i="1" s="1"/>
  <c r="AJ155" i="1"/>
  <c r="AZ155" i="1" s="1"/>
  <c r="AI155" i="1"/>
  <c r="AY155" i="1" s="1"/>
  <c r="AF155" i="1"/>
  <c r="AD155" i="1"/>
  <c r="AE155" i="1" s="1"/>
  <c r="AC155" i="1"/>
  <c r="AB155" i="1"/>
  <c r="AA155" i="1"/>
  <c r="AQ155" i="1" s="1"/>
  <c r="BG155" i="1" s="1"/>
  <c r="Z155" i="1"/>
  <c r="AH155" i="1" s="1"/>
  <c r="AX155" i="1" s="1"/>
  <c r="BJ154" i="1"/>
  <c r="BB154" i="1"/>
  <c r="AT154" i="1"/>
  <c r="AL154" i="1"/>
  <c r="AI154" i="1"/>
  <c r="AY154" i="1" s="1"/>
  <c r="AD154" i="1"/>
  <c r="AE154" i="1" s="1"/>
  <c r="AB154" i="1"/>
  <c r="AC154" i="1" s="1"/>
  <c r="AA154" i="1"/>
  <c r="AR154" i="1" s="1"/>
  <c r="BH154" i="1" s="1"/>
  <c r="Z154" i="1"/>
  <c r="AJ154" i="1" s="1"/>
  <c r="AZ154" i="1" s="1"/>
  <c r="BH153" i="1"/>
  <c r="AU153" i="1"/>
  <c r="BK153" i="1" s="1"/>
  <c r="AT153" i="1"/>
  <c r="BJ153" i="1" s="1"/>
  <c r="AR153" i="1"/>
  <c r="AP153" i="1"/>
  <c r="BF153" i="1" s="1"/>
  <c r="AO153" i="1"/>
  <c r="BE153" i="1" s="1"/>
  <c r="AN153" i="1"/>
  <c r="BD153" i="1" s="1"/>
  <c r="AJ153" i="1"/>
  <c r="AZ153" i="1" s="1"/>
  <c r="AG153" i="1"/>
  <c r="AW153" i="1" s="1"/>
  <c r="AF153" i="1"/>
  <c r="AV153" i="1" s="1"/>
  <c r="AE153" i="1"/>
  <c r="AD153" i="1"/>
  <c r="AB153" i="1"/>
  <c r="AC153" i="1" s="1"/>
  <c r="AA153" i="1"/>
  <c r="AS153" i="1" s="1"/>
  <c r="BI153" i="1" s="1"/>
  <c r="Z153" i="1"/>
  <c r="AH153" i="1" s="1"/>
  <c r="AX153" i="1" s="1"/>
  <c r="BF152" i="1"/>
  <c r="AU152" i="1"/>
  <c r="BK152" i="1" s="1"/>
  <c r="AT152" i="1"/>
  <c r="BJ152" i="1" s="1"/>
  <c r="AS152" i="1"/>
  <c r="BI152" i="1" s="1"/>
  <c r="AR152" i="1"/>
  <c r="BH152" i="1" s="1"/>
  <c r="AP152" i="1"/>
  <c r="AO152" i="1"/>
  <c r="BE152" i="1" s="1"/>
  <c r="AN152" i="1"/>
  <c r="BD152" i="1" s="1"/>
  <c r="AE152" i="1"/>
  <c r="AD152" i="1"/>
  <c r="AC152" i="1"/>
  <c r="AB152" i="1"/>
  <c r="AA152" i="1"/>
  <c r="AQ152" i="1" s="1"/>
  <c r="BG152" i="1" s="1"/>
  <c r="Z152" i="1"/>
  <c r="BD151" i="1"/>
  <c r="AT151" i="1"/>
  <c r="AS151" i="1"/>
  <c r="AR151" i="1"/>
  <c r="AN151" i="1"/>
  <c r="AL151" i="1"/>
  <c r="BB151" i="1" s="1"/>
  <c r="AK151" i="1"/>
  <c r="BA151" i="1" s="1"/>
  <c r="AJ151" i="1"/>
  <c r="AZ151" i="1" s="1"/>
  <c r="AI151" i="1"/>
  <c r="AY151" i="1" s="1"/>
  <c r="AF151" i="1"/>
  <c r="AD151" i="1"/>
  <c r="AE151" i="1" s="1"/>
  <c r="AC151" i="1"/>
  <c r="AB151" i="1"/>
  <c r="AA151" i="1"/>
  <c r="AQ151" i="1" s="1"/>
  <c r="Z151" i="1"/>
  <c r="AH151" i="1" s="1"/>
  <c r="BJ150" i="1"/>
  <c r="AT150" i="1"/>
  <c r="AQ150" i="1"/>
  <c r="BG150" i="1" s="1"/>
  <c r="AL150" i="1"/>
  <c r="BB150" i="1" s="1"/>
  <c r="AI150" i="1"/>
  <c r="AY150" i="1" s="1"/>
  <c r="AD150" i="1"/>
  <c r="AE150" i="1" s="1"/>
  <c r="AB150" i="1"/>
  <c r="AC150" i="1" s="1"/>
  <c r="AA150" i="1"/>
  <c r="Z150" i="1"/>
  <c r="AJ150" i="1" s="1"/>
  <c r="AZ150" i="1" s="1"/>
  <c r="BH149" i="1"/>
  <c r="BE149" i="1"/>
  <c r="AU149" i="1"/>
  <c r="BK149" i="1" s="1"/>
  <c r="AT149" i="1"/>
  <c r="BJ149" i="1" s="1"/>
  <c r="AR149" i="1"/>
  <c r="AP149" i="1"/>
  <c r="BF149" i="1" s="1"/>
  <c r="AO149" i="1"/>
  <c r="AN149" i="1"/>
  <c r="BD149" i="1" s="1"/>
  <c r="AJ149" i="1"/>
  <c r="AZ149" i="1" s="1"/>
  <c r="AG149" i="1"/>
  <c r="AW149" i="1" s="1"/>
  <c r="AF149" i="1"/>
  <c r="AV149" i="1" s="1"/>
  <c r="AE149" i="1"/>
  <c r="AD149" i="1"/>
  <c r="AB149" i="1"/>
  <c r="AC149" i="1" s="1"/>
  <c r="AA149" i="1"/>
  <c r="AS149" i="1" s="1"/>
  <c r="BI149" i="1" s="1"/>
  <c r="Z149" i="1"/>
  <c r="AH149" i="1" s="1"/>
  <c r="AX149" i="1" s="1"/>
  <c r="BK148" i="1"/>
  <c r="AU148" i="1"/>
  <c r="AT148" i="1"/>
  <c r="BJ148" i="1" s="1"/>
  <c r="AS148" i="1"/>
  <c r="BI148" i="1" s="1"/>
  <c r="AR148" i="1"/>
  <c r="BH148" i="1" s="1"/>
  <c r="AP148" i="1"/>
  <c r="BF148" i="1" s="1"/>
  <c r="AN148" i="1"/>
  <c r="BD148" i="1" s="1"/>
  <c r="AM148" i="1"/>
  <c r="BC148" i="1" s="1"/>
  <c r="AH148" i="1"/>
  <c r="AX148" i="1" s="1"/>
  <c r="AE148" i="1"/>
  <c r="AD148" i="1"/>
  <c r="AC148" i="1"/>
  <c r="AB148" i="1"/>
  <c r="AA148" i="1"/>
  <c r="AQ148" i="1" s="1"/>
  <c r="BG148" i="1" s="1"/>
  <c r="Z148" i="1"/>
  <c r="BI147" i="1"/>
  <c r="BD147" i="1"/>
  <c r="AV147" i="1"/>
  <c r="AT147" i="1"/>
  <c r="BJ147" i="1" s="1"/>
  <c r="AS147" i="1"/>
  <c r="AR147" i="1"/>
  <c r="BH147" i="1" s="1"/>
  <c r="AN147" i="1"/>
  <c r="AL147" i="1"/>
  <c r="BB147" i="1" s="1"/>
  <c r="AK147" i="1"/>
  <c r="BA147" i="1" s="1"/>
  <c r="AJ147" i="1"/>
  <c r="AZ147" i="1" s="1"/>
  <c r="AI147" i="1"/>
  <c r="AY147" i="1" s="1"/>
  <c r="AF147" i="1"/>
  <c r="AD147" i="1"/>
  <c r="AE147" i="1" s="1"/>
  <c r="AC147" i="1"/>
  <c r="AB147" i="1"/>
  <c r="AA147" i="1"/>
  <c r="AQ147" i="1" s="1"/>
  <c r="BG147" i="1" s="1"/>
  <c r="Z147" i="1"/>
  <c r="AH147" i="1" s="1"/>
  <c r="AX147" i="1" s="1"/>
  <c r="AT146" i="1"/>
  <c r="BJ146" i="1" s="1"/>
  <c r="AL146" i="1"/>
  <c r="BB146" i="1" s="1"/>
  <c r="AI146" i="1"/>
  <c r="AY146" i="1" s="1"/>
  <c r="AD146" i="1"/>
  <c r="AE146" i="1" s="1"/>
  <c r="AB146" i="1"/>
  <c r="AC146" i="1" s="1"/>
  <c r="AA146" i="1"/>
  <c r="AQ146" i="1" s="1"/>
  <c r="BG146" i="1" s="1"/>
  <c r="Z146" i="1"/>
  <c r="AJ146" i="1" s="1"/>
  <c r="AZ146" i="1" s="1"/>
  <c r="BH145" i="1"/>
  <c r="AU145" i="1"/>
  <c r="BK145" i="1" s="1"/>
  <c r="AT145" i="1"/>
  <c r="BJ145" i="1" s="1"/>
  <c r="AR145" i="1"/>
  <c r="AP145" i="1"/>
  <c r="BF145" i="1" s="1"/>
  <c r="AO145" i="1"/>
  <c r="BE145" i="1" s="1"/>
  <c r="AN145" i="1"/>
  <c r="BD145" i="1" s="1"/>
  <c r="AJ145" i="1"/>
  <c r="AZ145" i="1" s="1"/>
  <c r="AG145" i="1"/>
  <c r="AW145" i="1" s="1"/>
  <c r="AF145" i="1"/>
  <c r="AV145" i="1" s="1"/>
  <c r="AE145" i="1"/>
  <c r="AD145" i="1"/>
  <c r="AB145" i="1"/>
  <c r="AC145" i="1" s="1"/>
  <c r="AA145" i="1"/>
  <c r="AS145" i="1" s="1"/>
  <c r="BI145" i="1" s="1"/>
  <c r="Z145" i="1"/>
  <c r="AH145" i="1" s="1"/>
  <c r="AX145" i="1" s="1"/>
  <c r="BK144" i="1"/>
  <c r="AU144" i="1"/>
  <c r="AT144" i="1"/>
  <c r="BJ144" i="1" s="1"/>
  <c r="AS144" i="1"/>
  <c r="BI144" i="1" s="1"/>
  <c r="AR144" i="1"/>
  <c r="BH144" i="1" s="1"/>
  <c r="AP144" i="1"/>
  <c r="BF144" i="1" s="1"/>
  <c r="AN144" i="1"/>
  <c r="BD144" i="1" s="1"/>
  <c r="AE144" i="1"/>
  <c r="AD144" i="1"/>
  <c r="AC144" i="1"/>
  <c r="AB144" i="1"/>
  <c r="AA144" i="1"/>
  <c r="AQ144" i="1" s="1"/>
  <c r="BG144" i="1" s="1"/>
  <c r="Z144" i="1"/>
  <c r="AT143" i="1"/>
  <c r="BJ143" i="1" s="1"/>
  <c r="AS143" i="1"/>
  <c r="BI143" i="1" s="1"/>
  <c r="AR143" i="1"/>
  <c r="BH143" i="1" s="1"/>
  <c r="AN143" i="1"/>
  <c r="BD143" i="1" s="1"/>
  <c r="AL143" i="1"/>
  <c r="BB143" i="1" s="1"/>
  <c r="AK143" i="1"/>
  <c r="BA143" i="1" s="1"/>
  <c r="AJ143" i="1"/>
  <c r="AZ143" i="1" s="1"/>
  <c r="AI143" i="1"/>
  <c r="AY143" i="1" s="1"/>
  <c r="AF143" i="1"/>
  <c r="AV143" i="1" s="1"/>
  <c r="AD143" i="1"/>
  <c r="AE143" i="1" s="1"/>
  <c r="AC143" i="1"/>
  <c r="AB143" i="1"/>
  <c r="AA143" i="1"/>
  <c r="AQ143" i="1" s="1"/>
  <c r="BG143" i="1" s="1"/>
  <c r="Z143" i="1"/>
  <c r="AH143" i="1" s="1"/>
  <c r="AX143" i="1" s="1"/>
  <c r="BB142" i="1"/>
  <c r="AT142" i="1"/>
  <c r="BJ142" i="1" s="1"/>
  <c r="AL142" i="1"/>
  <c r="AI142" i="1"/>
  <c r="AY142" i="1" s="1"/>
  <c r="AD142" i="1"/>
  <c r="AE142" i="1" s="1"/>
  <c r="AB142" i="1"/>
  <c r="AC142" i="1" s="1"/>
  <c r="AA142" i="1"/>
  <c r="AQ142" i="1" s="1"/>
  <c r="BG142" i="1" s="1"/>
  <c r="Z142" i="1"/>
  <c r="AJ142" i="1" s="1"/>
  <c r="AZ142" i="1" s="1"/>
  <c r="BH141" i="1"/>
  <c r="AU141" i="1"/>
  <c r="BK141" i="1" s="1"/>
  <c r="AT141" i="1"/>
  <c r="BJ141" i="1" s="1"/>
  <c r="AR141" i="1"/>
  <c r="AP141" i="1"/>
  <c r="BF141" i="1" s="1"/>
  <c r="AO141" i="1"/>
  <c r="BE141" i="1" s="1"/>
  <c r="AN141" i="1"/>
  <c r="BD141" i="1" s="1"/>
  <c r="AJ141" i="1"/>
  <c r="AZ141" i="1" s="1"/>
  <c r="AG141" i="1"/>
  <c r="AW141" i="1" s="1"/>
  <c r="AF141" i="1"/>
  <c r="AV141" i="1" s="1"/>
  <c r="AE141" i="1"/>
  <c r="AD141" i="1"/>
  <c r="AB141" i="1"/>
  <c r="AC141" i="1" s="1"/>
  <c r="AA141" i="1"/>
  <c r="AS141" i="1" s="1"/>
  <c r="BI141" i="1" s="1"/>
  <c r="Z141" i="1"/>
  <c r="AH141" i="1" s="1"/>
  <c r="AX141" i="1" s="1"/>
  <c r="BF140" i="1"/>
  <c r="AU140" i="1"/>
  <c r="BK140" i="1" s="1"/>
  <c r="AT140" i="1"/>
  <c r="BJ140" i="1" s="1"/>
  <c r="AS140" i="1"/>
  <c r="BI140" i="1" s="1"/>
  <c r="AR140" i="1"/>
  <c r="BH140" i="1" s="1"/>
  <c r="AP140" i="1"/>
  <c r="AN140" i="1"/>
  <c r="BD140" i="1" s="1"/>
  <c r="AH140" i="1"/>
  <c r="AX140" i="1" s="1"/>
  <c r="AE140" i="1"/>
  <c r="AD140" i="1"/>
  <c r="AC140" i="1"/>
  <c r="AB140" i="1"/>
  <c r="AA140" i="1"/>
  <c r="AQ140" i="1" s="1"/>
  <c r="BG140" i="1" s="1"/>
  <c r="Z140" i="1"/>
  <c r="AM140" i="1" s="1"/>
  <c r="BC140" i="1" s="1"/>
  <c r="BD139" i="1"/>
  <c r="BA139" i="1"/>
  <c r="AT139" i="1"/>
  <c r="BJ139" i="1" s="1"/>
  <c r="AS139" i="1"/>
  <c r="BI139" i="1" s="1"/>
  <c r="AR139" i="1"/>
  <c r="BH139" i="1" s="1"/>
  <c r="AN139" i="1"/>
  <c r="AL139" i="1"/>
  <c r="BB139" i="1" s="1"/>
  <c r="AK139" i="1"/>
  <c r="AJ139" i="1"/>
  <c r="AZ139" i="1" s="1"/>
  <c r="AI139" i="1"/>
  <c r="AY139" i="1" s="1"/>
  <c r="AF139" i="1"/>
  <c r="AV139" i="1" s="1"/>
  <c r="AD139" i="1"/>
  <c r="AE139" i="1" s="1"/>
  <c r="AC139" i="1"/>
  <c r="AB139" i="1"/>
  <c r="AA139" i="1"/>
  <c r="AQ139" i="1" s="1"/>
  <c r="BG139" i="1" s="1"/>
  <c r="Z139" i="1"/>
  <c r="AH139" i="1" s="1"/>
  <c r="AX139" i="1" s="1"/>
  <c r="BB138" i="1"/>
  <c r="AY138" i="1"/>
  <c r="AL138" i="1"/>
  <c r="AI138" i="1"/>
  <c r="AD138" i="1"/>
  <c r="AE138" i="1" s="1"/>
  <c r="AB138" i="1"/>
  <c r="AC138" i="1" s="1"/>
  <c r="AA138" i="1"/>
  <c r="Z138" i="1"/>
  <c r="AJ138" i="1" s="1"/>
  <c r="AZ138" i="1" s="1"/>
  <c r="BE137" i="1"/>
  <c r="AU137" i="1"/>
  <c r="BK137" i="1" s="1"/>
  <c r="AT137" i="1"/>
  <c r="BJ137" i="1" s="1"/>
  <c r="AR137" i="1"/>
  <c r="BH137" i="1" s="1"/>
  <c r="AP137" i="1"/>
  <c r="BF137" i="1" s="1"/>
  <c r="AO137" i="1"/>
  <c r="AN137" i="1"/>
  <c r="BD137" i="1" s="1"/>
  <c r="AJ137" i="1"/>
  <c r="AZ137" i="1" s="1"/>
  <c r="AG137" i="1"/>
  <c r="AW137" i="1" s="1"/>
  <c r="AE137" i="1"/>
  <c r="AD137" i="1"/>
  <c r="AB137" i="1"/>
  <c r="AC137" i="1" s="1"/>
  <c r="AA137" i="1"/>
  <c r="AS137" i="1" s="1"/>
  <c r="BI137" i="1" s="1"/>
  <c r="Z137" i="1"/>
  <c r="AH137" i="1" s="1"/>
  <c r="AX137" i="1" s="1"/>
  <c r="BK136" i="1"/>
  <c r="AU136" i="1"/>
  <c r="AT136" i="1"/>
  <c r="BJ136" i="1" s="1"/>
  <c r="AS136" i="1"/>
  <c r="BI136" i="1" s="1"/>
  <c r="AR136" i="1"/>
  <c r="BH136" i="1" s="1"/>
  <c r="AP136" i="1"/>
  <c r="BF136" i="1" s="1"/>
  <c r="AN136" i="1"/>
  <c r="BD136" i="1" s="1"/>
  <c r="AM136" i="1"/>
  <c r="BC136" i="1" s="1"/>
  <c r="AH136" i="1"/>
  <c r="AX136" i="1" s="1"/>
  <c r="AE136" i="1"/>
  <c r="AD136" i="1"/>
  <c r="AC136" i="1"/>
  <c r="AB136" i="1"/>
  <c r="AA136" i="1"/>
  <c r="AQ136" i="1" s="1"/>
  <c r="BG136" i="1" s="1"/>
  <c r="Z136" i="1"/>
  <c r="BI135" i="1"/>
  <c r="BD135" i="1"/>
  <c r="AV135" i="1"/>
  <c r="AT135" i="1"/>
  <c r="BJ135" i="1" s="1"/>
  <c r="AS135" i="1"/>
  <c r="AR135" i="1"/>
  <c r="BH135" i="1" s="1"/>
  <c r="AN135" i="1"/>
  <c r="AL135" i="1"/>
  <c r="BB135" i="1" s="1"/>
  <c r="AK135" i="1"/>
  <c r="BA135" i="1" s="1"/>
  <c r="AJ135" i="1"/>
  <c r="AZ135" i="1" s="1"/>
  <c r="AI135" i="1"/>
  <c r="AY135" i="1" s="1"/>
  <c r="AF135" i="1"/>
  <c r="AD135" i="1"/>
  <c r="AE135" i="1" s="1"/>
  <c r="AC135" i="1"/>
  <c r="AB135" i="1"/>
  <c r="AA135" i="1"/>
  <c r="AQ135" i="1" s="1"/>
  <c r="BG135" i="1" s="1"/>
  <c r="Z135" i="1"/>
  <c r="AH135" i="1" s="1"/>
  <c r="AX135" i="1" s="1"/>
  <c r="BG134" i="1"/>
  <c r="BB134" i="1"/>
  <c r="AT134" i="1"/>
  <c r="BJ134" i="1" s="1"/>
  <c r="AQ134" i="1"/>
  <c r="AL134" i="1"/>
  <c r="AJ134" i="1"/>
  <c r="AZ134" i="1" s="1"/>
  <c r="AI134" i="1"/>
  <c r="AY134" i="1" s="1"/>
  <c r="AD134" i="1"/>
  <c r="AE134" i="1" s="1"/>
  <c r="AB134" i="1"/>
  <c r="AC134" i="1" s="1"/>
  <c r="AA134" i="1"/>
  <c r="Z134" i="1"/>
  <c r="AH134" i="1" s="1"/>
  <c r="AX134" i="1" s="1"/>
  <c r="BH133" i="1"/>
  <c r="BE133" i="1"/>
  <c r="AU133" i="1"/>
  <c r="BK133" i="1" s="1"/>
  <c r="AT133" i="1"/>
  <c r="BJ133" i="1" s="1"/>
  <c r="AR133" i="1"/>
  <c r="AP133" i="1"/>
  <c r="BF133" i="1" s="1"/>
  <c r="AO133" i="1"/>
  <c r="AN133" i="1"/>
  <c r="BD133" i="1" s="1"/>
  <c r="AJ133" i="1"/>
  <c r="AZ133" i="1" s="1"/>
  <c r="AG133" i="1"/>
  <c r="AW133" i="1" s="1"/>
  <c r="AE133" i="1"/>
  <c r="AD133" i="1"/>
  <c r="AB133" i="1"/>
  <c r="AC133" i="1" s="1"/>
  <c r="AA133" i="1"/>
  <c r="AS133" i="1" s="1"/>
  <c r="BI133" i="1" s="1"/>
  <c r="Z133" i="1"/>
  <c r="AH133" i="1" s="1"/>
  <c r="AX133" i="1" s="1"/>
  <c r="BF132" i="1"/>
  <c r="AU132" i="1"/>
  <c r="BK132" i="1" s="1"/>
  <c r="AT132" i="1"/>
  <c r="BJ132" i="1" s="1"/>
  <c r="AS132" i="1"/>
  <c r="BI132" i="1" s="1"/>
  <c r="AR132" i="1"/>
  <c r="BH132" i="1" s="1"/>
  <c r="AP132" i="1"/>
  <c r="AN132" i="1"/>
  <c r="BD132" i="1" s="1"/>
  <c r="AH132" i="1"/>
  <c r="AX132" i="1" s="1"/>
  <c r="AE132" i="1"/>
  <c r="AD132" i="1"/>
  <c r="AC132" i="1"/>
  <c r="AB132" i="1"/>
  <c r="AA132" i="1"/>
  <c r="AQ132" i="1" s="1"/>
  <c r="BG132" i="1" s="1"/>
  <c r="Z132" i="1"/>
  <c r="AM132" i="1" s="1"/>
  <c r="BC132" i="1" s="1"/>
  <c r="BD131" i="1"/>
  <c r="AT131" i="1"/>
  <c r="BJ131" i="1" s="1"/>
  <c r="AS131" i="1"/>
  <c r="BI131" i="1" s="1"/>
  <c r="AR131" i="1"/>
  <c r="BH131" i="1" s="1"/>
  <c r="AN131" i="1"/>
  <c r="AL131" i="1"/>
  <c r="BB131" i="1" s="1"/>
  <c r="AK131" i="1"/>
  <c r="BA131" i="1" s="1"/>
  <c r="AJ131" i="1"/>
  <c r="AZ131" i="1" s="1"/>
  <c r="AI131" i="1"/>
  <c r="AY131" i="1" s="1"/>
  <c r="AF131" i="1"/>
  <c r="AV131" i="1" s="1"/>
  <c r="AD131" i="1"/>
  <c r="AE131" i="1" s="1"/>
  <c r="AC131" i="1"/>
  <c r="AB131" i="1"/>
  <c r="AA131" i="1"/>
  <c r="AQ131" i="1" s="1"/>
  <c r="BG131" i="1" s="1"/>
  <c r="Z131" i="1"/>
  <c r="AH131" i="1" s="1"/>
  <c r="AX131" i="1" s="1"/>
  <c r="BB130" i="1"/>
  <c r="AT130" i="1"/>
  <c r="BJ130" i="1" s="1"/>
  <c r="AQ130" i="1"/>
  <c r="AL130" i="1"/>
  <c r="AJ130" i="1"/>
  <c r="AZ130" i="1" s="1"/>
  <c r="AI130" i="1"/>
  <c r="AY130" i="1" s="1"/>
  <c r="AD130" i="1"/>
  <c r="AE130" i="1" s="1"/>
  <c r="AB130" i="1"/>
  <c r="AC130" i="1" s="1"/>
  <c r="AA130" i="1"/>
  <c r="Z130" i="1"/>
  <c r="AH130" i="1" s="1"/>
  <c r="AU129" i="1"/>
  <c r="BK129" i="1" s="1"/>
  <c r="AT129" i="1"/>
  <c r="BJ129" i="1" s="1"/>
  <c r="AR129" i="1"/>
  <c r="BH129" i="1" s="1"/>
  <c r="AP129" i="1"/>
  <c r="BF129" i="1" s="1"/>
  <c r="AO129" i="1"/>
  <c r="BE129" i="1" s="1"/>
  <c r="AN129" i="1"/>
  <c r="BD129" i="1" s="1"/>
  <c r="AH129" i="1"/>
  <c r="AX129" i="1" s="1"/>
  <c r="AE129" i="1"/>
  <c r="AD129" i="1"/>
  <c r="AB129" i="1"/>
  <c r="AC129" i="1" s="1"/>
  <c r="AA129" i="1"/>
  <c r="AS129" i="1" s="1"/>
  <c r="BI129" i="1" s="1"/>
  <c r="Z129" i="1"/>
  <c r="BF128" i="1"/>
  <c r="AU128" i="1"/>
  <c r="BK128" i="1" s="1"/>
  <c r="AT128" i="1"/>
  <c r="BJ128" i="1" s="1"/>
  <c r="AS128" i="1"/>
  <c r="BI128" i="1" s="1"/>
  <c r="AR128" i="1"/>
  <c r="BH128" i="1" s="1"/>
  <c r="AP128" i="1"/>
  <c r="AN128" i="1"/>
  <c r="BD128" i="1" s="1"/>
  <c r="AF128" i="1"/>
  <c r="AV128" i="1" s="1"/>
  <c r="AE128" i="1"/>
  <c r="AD128" i="1"/>
  <c r="AC128" i="1"/>
  <c r="AB128" i="1"/>
  <c r="AA128" i="1"/>
  <c r="AQ128" i="1" s="1"/>
  <c r="BG128" i="1" s="1"/>
  <c r="Z128" i="1"/>
  <c r="AH128" i="1" s="1"/>
  <c r="AX128" i="1" s="1"/>
  <c r="BI127" i="1"/>
  <c r="BA127" i="1"/>
  <c r="AT127" i="1"/>
  <c r="BJ127" i="1" s="1"/>
  <c r="AS127" i="1"/>
  <c r="AR127" i="1"/>
  <c r="BH127" i="1" s="1"/>
  <c r="AN127" i="1"/>
  <c r="BD127" i="1" s="1"/>
  <c r="AL127" i="1"/>
  <c r="BB127" i="1" s="1"/>
  <c r="AK127" i="1"/>
  <c r="AJ127" i="1"/>
  <c r="AZ127" i="1" s="1"/>
  <c r="AI127" i="1"/>
  <c r="AY127" i="1" s="1"/>
  <c r="AF127" i="1"/>
  <c r="AV127" i="1" s="1"/>
  <c r="AD127" i="1"/>
  <c r="AE127" i="1" s="1"/>
  <c r="AC127" i="1"/>
  <c r="AB127" i="1"/>
  <c r="AA127" i="1"/>
  <c r="AQ127" i="1" s="1"/>
  <c r="BG127" i="1" s="1"/>
  <c r="Z127" i="1"/>
  <c r="AH127" i="1" s="1"/>
  <c r="AX127" i="1" s="1"/>
  <c r="BB126" i="1"/>
  <c r="AY126" i="1"/>
  <c r="AQ126" i="1"/>
  <c r="BG126" i="1" s="1"/>
  <c r="AL126" i="1"/>
  <c r="AJ126" i="1"/>
  <c r="AZ126" i="1" s="1"/>
  <c r="AI126" i="1"/>
  <c r="AD126" i="1"/>
  <c r="AE126" i="1" s="1"/>
  <c r="AB126" i="1"/>
  <c r="AC126" i="1" s="1"/>
  <c r="AA126" i="1"/>
  <c r="Z126" i="1"/>
  <c r="AH126" i="1" s="1"/>
  <c r="AX126" i="1" s="1"/>
  <c r="AU125" i="1"/>
  <c r="BK125" i="1" s="1"/>
  <c r="AT125" i="1"/>
  <c r="BJ125" i="1" s="1"/>
  <c r="AR125" i="1"/>
  <c r="BH125" i="1" s="1"/>
  <c r="AP125" i="1"/>
  <c r="BF125" i="1" s="1"/>
  <c r="AO125" i="1"/>
  <c r="BE125" i="1" s="1"/>
  <c r="AN125" i="1"/>
  <c r="BD125" i="1" s="1"/>
  <c r="AH125" i="1"/>
  <c r="AX125" i="1" s="1"/>
  <c r="AE125" i="1"/>
  <c r="AD125" i="1"/>
  <c r="AB125" i="1"/>
  <c r="AC125" i="1" s="1"/>
  <c r="AA125" i="1"/>
  <c r="AS125" i="1" s="1"/>
  <c r="BI125" i="1" s="1"/>
  <c r="Z125" i="1"/>
  <c r="AJ125" i="1" s="1"/>
  <c r="AZ125" i="1" s="1"/>
  <c r="BF124" i="1"/>
  <c r="BD124" i="1"/>
  <c r="AU124" i="1"/>
  <c r="BK124" i="1" s="1"/>
  <c r="AT124" i="1"/>
  <c r="BJ124" i="1" s="1"/>
  <c r="AS124" i="1"/>
  <c r="BI124" i="1" s="1"/>
  <c r="AR124" i="1"/>
  <c r="BH124" i="1" s="1"/>
  <c r="AP124" i="1"/>
  <c r="AN124" i="1"/>
  <c r="AE124" i="1"/>
  <c r="AD124" i="1"/>
  <c r="AC124" i="1"/>
  <c r="AB124" i="1"/>
  <c r="AA124" i="1"/>
  <c r="AQ124" i="1" s="1"/>
  <c r="BG124" i="1" s="1"/>
  <c r="Z124" i="1"/>
  <c r="AH124" i="1" s="1"/>
  <c r="AX124" i="1" s="1"/>
  <c r="AV123" i="1"/>
  <c r="AT123" i="1"/>
  <c r="BJ123" i="1" s="1"/>
  <c r="AS123" i="1"/>
  <c r="BI123" i="1" s="1"/>
  <c r="AR123" i="1"/>
  <c r="BH123" i="1" s="1"/>
  <c r="AN123" i="1"/>
  <c r="BD123" i="1" s="1"/>
  <c r="AL123" i="1"/>
  <c r="BB123" i="1" s="1"/>
  <c r="AK123" i="1"/>
  <c r="BA123" i="1" s="1"/>
  <c r="AJ123" i="1"/>
  <c r="AZ123" i="1" s="1"/>
  <c r="AI123" i="1"/>
  <c r="AY123" i="1" s="1"/>
  <c r="AF123" i="1"/>
  <c r="AD123" i="1"/>
  <c r="AE123" i="1" s="1"/>
  <c r="AC123" i="1"/>
  <c r="AB123" i="1"/>
  <c r="AA123" i="1"/>
  <c r="AQ123" i="1" s="1"/>
  <c r="BG123" i="1" s="1"/>
  <c r="Z123" i="1"/>
  <c r="AH123" i="1" s="1"/>
  <c r="AX123" i="1" s="1"/>
  <c r="AR122" i="1"/>
  <c r="BH122" i="1" s="1"/>
  <c r="AP122" i="1"/>
  <c r="BF122" i="1" s="1"/>
  <c r="AI122" i="1"/>
  <c r="AY122" i="1" s="1"/>
  <c r="AD122" i="1"/>
  <c r="AE122" i="1" s="1"/>
  <c r="AB122" i="1"/>
  <c r="AC122" i="1" s="1"/>
  <c r="AA122" i="1"/>
  <c r="Z122" i="1"/>
  <c r="AL122" i="1" s="1"/>
  <c r="BB122" i="1" s="1"/>
  <c r="BE121" i="1"/>
  <c r="AX121" i="1"/>
  <c r="AU121" i="1"/>
  <c r="BK121" i="1" s="1"/>
  <c r="AT121" i="1"/>
  <c r="BJ121" i="1" s="1"/>
  <c r="AR121" i="1"/>
  <c r="BH121" i="1" s="1"/>
  <c r="AP121" i="1"/>
  <c r="BF121" i="1" s="1"/>
  <c r="AO121" i="1"/>
  <c r="AN121" i="1"/>
  <c r="BD121" i="1" s="1"/>
  <c r="AH121" i="1"/>
  <c r="AG121" i="1"/>
  <c r="AW121" i="1" s="1"/>
  <c r="AE121" i="1"/>
  <c r="AD121" i="1"/>
  <c r="AB121" i="1"/>
  <c r="AC121" i="1" s="1"/>
  <c r="AA121" i="1"/>
  <c r="AS121" i="1" s="1"/>
  <c r="BI121" i="1" s="1"/>
  <c r="Z121" i="1"/>
  <c r="AF121" i="1" s="1"/>
  <c r="AV121" i="1" s="1"/>
  <c r="BD120" i="1"/>
  <c r="AX120" i="1"/>
  <c r="AU120" i="1"/>
  <c r="BK120" i="1" s="1"/>
  <c r="AT120" i="1"/>
  <c r="BJ120" i="1" s="1"/>
  <c r="AS120" i="1"/>
  <c r="BI120" i="1" s="1"/>
  <c r="AR120" i="1"/>
  <c r="BH120" i="1" s="1"/>
  <c r="AP120" i="1"/>
  <c r="BF120" i="1" s="1"/>
  <c r="AN120" i="1"/>
  <c r="AM120" i="1"/>
  <c r="BC120" i="1" s="1"/>
  <c r="AH120" i="1"/>
  <c r="AF120" i="1"/>
  <c r="AV120" i="1" s="1"/>
  <c r="AD120" i="1"/>
  <c r="AE120" i="1" s="1"/>
  <c r="AC120" i="1"/>
  <c r="AB120" i="1"/>
  <c r="AA120" i="1"/>
  <c r="AQ120" i="1" s="1"/>
  <c r="BG120" i="1" s="1"/>
  <c r="Z120" i="1"/>
  <c r="AT119" i="1"/>
  <c r="BJ119" i="1" s="1"/>
  <c r="AS119" i="1"/>
  <c r="BI119" i="1" s="1"/>
  <c r="AR119" i="1"/>
  <c r="BH119" i="1" s="1"/>
  <c r="AN119" i="1"/>
  <c r="BD119" i="1" s="1"/>
  <c r="AL119" i="1"/>
  <c r="BB119" i="1" s="1"/>
  <c r="AK119" i="1"/>
  <c r="BA119" i="1" s="1"/>
  <c r="AJ119" i="1"/>
  <c r="AZ119" i="1" s="1"/>
  <c r="AI119" i="1"/>
  <c r="AY119" i="1" s="1"/>
  <c r="AF119" i="1"/>
  <c r="AV119" i="1" s="1"/>
  <c r="AD119" i="1"/>
  <c r="AE119" i="1" s="1"/>
  <c r="AB119" i="1"/>
  <c r="AC119" i="1" s="1"/>
  <c r="AA119" i="1"/>
  <c r="AQ119" i="1" s="1"/>
  <c r="BG119" i="1" s="1"/>
  <c r="Z119" i="1"/>
  <c r="AH119" i="1" s="1"/>
  <c r="AX119" i="1" s="1"/>
  <c r="AT118" i="1"/>
  <c r="BJ118" i="1" s="1"/>
  <c r="AJ118" i="1"/>
  <c r="AZ118" i="1" s="1"/>
  <c r="AD118" i="1"/>
  <c r="AE118" i="1" s="1"/>
  <c r="AB118" i="1"/>
  <c r="AC118" i="1" s="1"/>
  <c r="AA118" i="1"/>
  <c r="AP118" i="1" s="1"/>
  <c r="BF118" i="1" s="1"/>
  <c r="Z118" i="1"/>
  <c r="AL118" i="1" s="1"/>
  <c r="BB118" i="1" s="1"/>
  <c r="BF117" i="1"/>
  <c r="AU117" i="1"/>
  <c r="BK117" i="1" s="1"/>
  <c r="AT117" i="1"/>
  <c r="BJ117" i="1" s="1"/>
  <c r="AR117" i="1"/>
  <c r="BH117" i="1" s="1"/>
  <c r="AP117" i="1"/>
  <c r="AO117" i="1"/>
  <c r="BE117" i="1" s="1"/>
  <c r="AN117" i="1"/>
  <c r="BD117" i="1" s="1"/>
  <c r="AF117" i="1"/>
  <c r="AV117" i="1" s="1"/>
  <c r="AE117" i="1"/>
  <c r="AD117" i="1"/>
  <c r="AB117" i="1"/>
  <c r="AC117" i="1" s="1"/>
  <c r="AA117" i="1"/>
  <c r="AS117" i="1" s="1"/>
  <c r="BI117" i="1" s="1"/>
  <c r="Z117" i="1"/>
  <c r="AH117" i="1" s="1"/>
  <c r="AX117" i="1" s="1"/>
  <c r="BF116" i="1"/>
  <c r="AU116" i="1"/>
  <c r="BK116" i="1" s="1"/>
  <c r="AT116" i="1"/>
  <c r="BJ116" i="1" s="1"/>
  <c r="AS116" i="1"/>
  <c r="BI116" i="1" s="1"/>
  <c r="AR116" i="1"/>
  <c r="BH116" i="1" s="1"/>
  <c r="AP116" i="1"/>
  <c r="AN116" i="1"/>
  <c r="BD116" i="1" s="1"/>
  <c r="AE116" i="1"/>
  <c r="AD116" i="1"/>
  <c r="AC116" i="1"/>
  <c r="AB116" i="1"/>
  <c r="AA116" i="1"/>
  <c r="AQ116" i="1" s="1"/>
  <c r="BG116" i="1" s="1"/>
  <c r="Z116" i="1"/>
  <c r="AH116" i="1" s="1"/>
  <c r="AX116" i="1" s="1"/>
  <c r="AV115" i="1"/>
  <c r="AT115" i="1"/>
  <c r="BJ115" i="1" s="1"/>
  <c r="AS115" i="1"/>
  <c r="BI115" i="1" s="1"/>
  <c r="AR115" i="1"/>
  <c r="BH115" i="1" s="1"/>
  <c r="AN115" i="1"/>
  <c r="BD115" i="1" s="1"/>
  <c r="AL115" i="1"/>
  <c r="BB115" i="1" s="1"/>
  <c r="AK115" i="1"/>
  <c r="BA115" i="1" s="1"/>
  <c r="AJ115" i="1"/>
  <c r="AZ115" i="1" s="1"/>
  <c r="AI115" i="1"/>
  <c r="AY115" i="1" s="1"/>
  <c r="AF115" i="1"/>
  <c r="AD115" i="1"/>
  <c r="AE115" i="1" s="1"/>
  <c r="AC115" i="1"/>
  <c r="AB115" i="1"/>
  <c r="AA115" i="1"/>
  <c r="AQ115" i="1" s="1"/>
  <c r="BG115" i="1" s="1"/>
  <c r="Z115" i="1"/>
  <c r="AH115" i="1" s="1"/>
  <c r="AX115" i="1" s="1"/>
  <c r="AR114" i="1"/>
  <c r="BH114" i="1" s="1"/>
  <c r="AL114" i="1"/>
  <c r="BB114" i="1" s="1"/>
  <c r="AJ114" i="1"/>
  <c r="AZ114" i="1" s="1"/>
  <c r="AI114" i="1"/>
  <c r="AY114" i="1" s="1"/>
  <c r="AH114" i="1"/>
  <c r="AX114" i="1" s="1"/>
  <c r="AD114" i="1"/>
  <c r="AE114" i="1" s="1"/>
  <c r="AB114" i="1"/>
  <c r="AC114" i="1" s="1"/>
  <c r="AA114" i="1"/>
  <c r="AP114" i="1" s="1"/>
  <c r="BF114" i="1" s="1"/>
  <c r="Z114" i="1"/>
  <c r="BH113" i="1"/>
  <c r="BD113" i="1"/>
  <c r="AU113" i="1"/>
  <c r="BK113" i="1" s="1"/>
  <c r="AT113" i="1"/>
  <c r="BJ113" i="1" s="1"/>
  <c r="AR113" i="1"/>
  <c r="AP113" i="1"/>
  <c r="BF113" i="1" s="1"/>
  <c r="AO113" i="1"/>
  <c r="BE113" i="1" s="1"/>
  <c r="AN113" i="1"/>
  <c r="AG113" i="1"/>
  <c r="AW113" i="1" s="1"/>
  <c r="AF113" i="1"/>
  <c r="AV113" i="1" s="1"/>
  <c r="AE113" i="1"/>
  <c r="AD113" i="1"/>
  <c r="AB113" i="1"/>
  <c r="AC113" i="1" s="1"/>
  <c r="AA113" i="1"/>
  <c r="AS113" i="1" s="1"/>
  <c r="BI113" i="1" s="1"/>
  <c r="Z113" i="1"/>
  <c r="AH113" i="1" s="1"/>
  <c r="AX113" i="1" s="1"/>
  <c r="BC112" i="1"/>
  <c r="AU112" i="1"/>
  <c r="BK112" i="1" s="1"/>
  <c r="AT112" i="1"/>
  <c r="BJ112" i="1" s="1"/>
  <c r="AS112" i="1"/>
  <c r="BI112" i="1" s="1"/>
  <c r="AR112" i="1"/>
  <c r="BH112" i="1" s="1"/>
  <c r="AP112" i="1"/>
  <c r="BF112" i="1" s="1"/>
  <c r="AN112" i="1"/>
  <c r="BD112" i="1" s="1"/>
  <c r="AM112" i="1"/>
  <c r="AF112" i="1"/>
  <c r="AV112" i="1" s="1"/>
  <c r="AE112" i="1"/>
  <c r="AD112" i="1"/>
  <c r="AC112" i="1"/>
  <c r="AB112" i="1"/>
  <c r="AA112" i="1"/>
  <c r="AQ112" i="1" s="1"/>
  <c r="BG112" i="1" s="1"/>
  <c r="Z112" i="1"/>
  <c r="AH112" i="1" s="1"/>
  <c r="AX112" i="1" s="1"/>
  <c r="AV111" i="1"/>
  <c r="AT111" i="1"/>
  <c r="BJ111" i="1" s="1"/>
  <c r="AS111" i="1"/>
  <c r="BI111" i="1" s="1"/>
  <c r="AR111" i="1"/>
  <c r="BH111" i="1" s="1"/>
  <c r="AN111" i="1"/>
  <c r="BD111" i="1" s="1"/>
  <c r="AL111" i="1"/>
  <c r="BB111" i="1" s="1"/>
  <c r="AK111" i="1"/>
  <c r="BA111" i="1" s="1"/>
  <c r="AJ111" i="1"/>
  <c r="AZ111" i="1" s="1"/>
  <c r="AI111" i="1"/>
  <c r="AY111" i="1" s="1"/>
  <c r="AF111" i="1"/>
  <c r="AD111" i="1"/>
  <c r="AE111" i="1" s="1"/>
  <c r="AC111" i="1"/>
  <c r="AB111" i="1"/>
  <c r="AA111" i="1"/>
  <c r="AQ111" i="1" s="1"/>
  <c r="BG111" i="1" s="1"/>
  <c r="Z111" i="1"/>
  <c r="AH111" i="1" s="1"/>
  <c r="AX111" i="1" s="1"/>
  <c r="AT110" i="1"/>
  <c r="BJ110" i="1" s="1"/>
  <c r="AR110" i="1"/>
  <c r="BH110" i="1" s="1"/>
  <c r="AP110" i="1"/>
  <c r="BF110" i="1" s="1"/>
  <c r="AD110" i="1"/>
  <c r="AE110" i="1" s="1"/>
  <c r="AB110" i="1"/>
  <c r="AC110" i="1" s="1"/>
  <c r="AA110" i="1"/>
  <c r="Z110" i="1"/>
  <c r="AL110" i="1" s="1"/>
  <c r="BB110" i="1" s="1"/>
  <c r="BE109" i="1"/>
  <c r="AV109" i="1"/>
  <c r="AU109" i="1"/>
  <c r="AT109" i="1"/>
  <c r="AR109" i="1"/>
  <c r="BH109" i="1" s="1"/>
  <c r="AP109" i="1"/>
  <c r="AO109" i="1"/>
  <c r="AN109" i="1"/>
  <c r="AH109" i="1"/>
  <c r="AG109" i="1"/>
  <c r="AF109" i="1"/>
  <c r="AE109" i="1"/>
  <c r="AD109" i="1"/>
  <c r="AB109" i="1"/>
  <c r="AA109" i="1"/>
  <c r="AS109" i="1" s="1"/>
  <c r="Z109" i="1"/>
  <c r="BD108" i="1"/>
  <c r="AU108" i="1"/>
  <c r="BK108" i="1" s="1"/>
  <c r="AT108" i="1"/>
  <c r="BJ108" i="1" s="1"/>
  <c r="AS108" i="1"/>
  <c r="BI108" i="1" s="1"/>
  <c r="AR108" i="1"/>
  <c r="BH108" i="1" s="1"/>
  <c r="AP108" i="1"/>
  <c r="BF108" i="1" s="1"/>
  <c r="AN108" i="1"/>
  <c r="AH108" i="1"/>
  <c r="AX108" i="1" s="1"/>
  <c r="AD108" i="1"/>
  <c r="AE108" i="1" s="1"/>
  <c r="AB108" i="1"/>
  <c r="AC108" i="1" s="1"/>
  <c r="AA108" i="1"/>
  <c r="AQ108" i="1" s="1"/>
  <c r="BG108" i="1" s="1"/>
  <c r="Z108" i="1"/>
  <c r="AL108" i="1" s="1"/>
  <c r="BB108" i="1" s="1"/>
  <c r="BB107" i="1"/>
  <c r="AZ107" i="1"/>
  <c r="AV107" i="1"/>
  <c r="AT107" i="1"/>
  <c r="BJ107" i="1" s="1"/>
  <c r="AS107" i="1"/>
  <c r="BI107" i="1" s="1"/>
  <c r="AR107" i="1"/>
  <c r="BH107" i="1" s="1"/>
  <c r="AP107" i="1"/>
  <c r="BF107" i="1" s="1"/>
  <c r="AN107" i="1"/>
  <c r="BD107" i="1" s="1"/>
  <c r="AL107" i="1"/>
  <c r="AK107" i="1"/>
  <c r="BA107" i="1" s="1"/>
  <c r="AJ107" i="1"/>
  <c r="AF107" i="1"/>
  <c r="AD107" i="1"/>
  <c r="AE107" i="1" s="1"/>
  <c r="AC107" i="1"/>
  <c r="AB107" i="1"/>
  <c r="AA107" i="1"/>
  <c r="AQ107" i="1" s="1"/>
  <c r="BG107" i="1" s="1"/>
  <c r="Z107" i="1"/>
  <c r="AI107" i="1" s="1"/>
  <c r="AY107" i="1" s="1"/>
  <c r="AT106" i="1"/>
  <c r="BJ106" i="1" s="1"/>
  <c r="AR106" i="1"/>
  <c r="BH106" i="1" s="1"/>
  <c r="AP106" i="1"/>
  <c r="BF106" i="1" s="1"/>
  <c r="AD106" i="1"/>
  <c r="AE106" i="1" s="1"/>
  <c r="AB106" i="1"/>
  <c r="AC106" i="1" s="1"/>
  <c r="AA106" i="1"/>
  <c r="Z106" i="1"/>
  <c r="AL106" i="1" s="1"/>
  <c r="BB106" i="1" s="1"/>
  <c r="BE105" i="1"/>
  <c r="AU105" i="1"/>
  <c r="BK105" i="1" s="1"/>
  <c r="AT105" i="1"/>
  <c r="BJ105" i="1" s="1"/>
  <c r="AR105" i="1"/>
  <c r="BH105" i="1" s="1"/>
  <c r="AP105" i="1"/>
  <c r="BF105" i="1" s="1"/>
  <c r="AO105" i="1"/>
  <c r="AN105" i="1"/>
  <c r="BD105" i="1" s="1"/>
  <c r="AH105" i="1"/>
  <c r="AX105" i="1" s="1"/>
  <c r="AD105" i="1"/>
  <c r="AE105" i="1" s="1"/>
  <c r="AB105" i="1"/>
  <c r="AC105" i="1" s="1"/>
  <c r="AA105" i="1"/>
  <c r="AS105" i="1" s="1"/>
  <c r="BI105" i="1" s="1"/>
  <c r="Z105" i="1"/>
  <c r="AJ105" i="1" s="1"/>
  <c r="AZ105" i="1" s="1"/>
  <c r="AU104" i="1"/>
  <c r="BK104" i="1" s="1"/>
  <c r="AT104" i="1"/>
  <c r="BJ104" i="1" s="1"/>
  <c r="AS104" i="1"/>
  <c r="BI104" i="1" s="1"/>
  <c r="AR104" i="1"/>
  <c r="BH104" i="1" s="1"/>
  <c r="AP104" i="1"/>
  <c r="BF104" i="1" s="1"/>
  <c r="AN104" i="1"/>
  <c r="BD104" i="1" s="1"/>
  <c r="AF104" i="1"/>
  <c r="AV104" i="1" s="1"/>
  <c r="AE104" i="1"/>
  <c r="AD104" i="1"/>
  <c r="AB104" i="1"/>
  <c r="AC104" i="1" s="1"/>
  <c r="AA104" i="1"/>
  <c r="AQ104" i="1" s="1"/>
  <c r="BG104" i="1" s="1"/>
  <c r="Z104" i="1"/>
  <c r="AL104" i="1" s="1"/>
  <c r="BB104" i="1" s="1"/>
  <c r="BD103" i="1"/>
  <c r="BA103" i="1"/>
  <c r="AV103" i="1"/>
  <c r="AT103" i="1"/>
  <c r="BJ103" i="1" s="1"/>
  <c r="AS103" i="1"/>
  <c r="BI103" i="1" s="1"/>
  <c r="AR103" i="1"/>
  <c r="BH103" i="1" s="1"/>
  <c r="AP103" i="1"/>
  <c r="BF103" i="1" s="1"/>
  <c r="AN103" i="1"/>
  <c r="AL103" i="1"/>
  <c r="BB103" i="1" s="1"/>
  <c r="AK103" i="1"/>
  <c r="AJ103" i="1"/>
  <c r="AZ103" i="1" s="1"/>
  <c r="AF103" i="1"/>
  <c r="AD103" i="1"/>
  <c r="AE103" i="1" s="1"/>
  <c r="AC103" i="1"/>
  <c r="AB103" i="1"/>
  <c r="AA103" i="1"/>
  <c r="AQ103" i="1" s="1"/>
  <c r="BG103" i="1" s="1"/>
  <c r="Z103" i="1"/>
  <c r="AI103" i="1" s="1"/>
  <c r="AY103" i="1" s="1"/>
  <c r="AR102" i="1"/>
  <c r="BH102" i="1" s="1"/>
  <c r="AL102" i="1"/>
  <c r="BB102" i="1" s="1"/>
  <c r="AJ102" i="1"/>
  <c r="AZ102" i="1" s="1"/>
  <c r="AI102" i="1"/>
  <c r="AY102" i="1" s="1"/>
  <c r="AH102" i="1"/>
  <c r="AX102" i="1" s="1"/>
  <c r="AD102" i="1"/>
  <c r="AE102" i="1" s="1"/>
  <c r="AB102" i="1"/>
  <c r="AC102" i="1" s="1"/>
  <c r="AA102" i="1"/>
  <c r="AP102" i="1" s="1"/>
  <c r="BF102" i="1" s="1"/>
  <c r="Z102" i="1"/>
  <c r="BH101" i="1"/>
  <c r="BD101" i="1"/>
  <c r="AU101" i="1"/>
  <c r="BK101" i="1" s="1"/>
  <c r="AT101" i="1"/>
  <c r="BJ101" i="1" s="1"/>
  <c r="AR101" i="1"/>
  <c r="AP101" i="1"/>
  <c r="BF101" i="1" s="1"/>
  <c r="AO101" i="1"/>
  <c r="BE101" i="1" s="1"/>
  <c r="AN101" i="1"/>
  <c r="AG101" i="1"/>
  <c r="AW101" i="1" s="1"/>
  <c r="AD101" i="1"/>
  <c r="AE101" i="1" s="1"/>
  <c r="AB101" i="1"/>
  <c r="AC101" i="1" s="1"/>
  <c r="AA101" i="1"/>
  <c r="AS101" i="1" s="1"/>
  <c r="BI101" i="1" s="1"/>
  <c r="Z101" i="1"/>
  <c r="AJ101" i="1" s="1"/>
  <c r="AZ101" i="1" s="1"/>
  <c r="BF100" i="1"/>
  <c r="BB100" i="1"/>
  <c r="AU100" i="1"/>
  <c r="BK100" i="1" s="1"/>
  <c r="AT100" i="1"/>
  <c r="BJ100" i="1" s="1"/>
  <c r="AS100" i="1"/>
  <c r="BI100" i="1" s="1"/>
  <c r="AR100" i="1"/>
  <c r="BH100" i="1" s="1"/>
  <c r="AP100" i="1"/>
  <c r="AN100" i="1"/>
  <c r="BD100" i="1" s="1"/>
  <c r="AL100" i="1"/>
  <c r="AE100" i="1"/>
  <c r="AD100" i="1"/>
  <c r="AB100" i="1"/>
  <c r="AC100" i="1" s="1"/>
  <c r="AA100" i="1"/>
  <c r="AQ100" i="1" s="1"/>
  <c r="BG100" i="1" s="1"/>
  <c r="Z100" i="1"/>
  <c r="AH100" i="1" s="1"/>
  <c r="AX100" i="1" s="1"/>
  <c r="BD99" i="1"/>
  <c r="BB99" i="1"/>
  <c r="AZ99" i="1"/>
  <c r="AT99" i="1"/>
  <c r="BJ99" i="1" s="1"/>
  <c r="AS99" i="1"/>
  <c r="BI99" i="1" s="1"/>
  <c r="AR99" i="1"/>
  <c r="BH99" i="1" s="1"/>
  <c r="AP99" i="1"/>
  <c r="BF99" i="1" s="1"/>
  <c r="AN99" i="1"/>
  <c r="AL99" i="1"/>
  <c r="AK99" i="1"/>
  <c r="BA99" i="1" s="1"/>
  <c r="AJ99" i="1"/>
  <c r="AF99" i="1"/>
  <c r="AV99" i="1" s="1"/>
  <c r="AD99" i="1"/>
  <c r="AE99" i="1" s="1"/>
  <c r="AB99" i="1"/>
  <c r="AC99" i="1" s="1"/>
  <c r="AA99" i="1"/>
  <c r="AQ99" i="1" s="1"/>
  <c r="BG99" i="1" s="1"/>
  <c r="Z99" i="1"/>
  <c r="AI99" i="1" s="1"/>
  <c r="AY99" i="1" s="1"/>
  <c r="AT98" i="1"/>
  <c r="BJ98" i="1" s="1"/>
  <c r="AJ98" i="1"/>
  <c r="AZ98" i="1" s="1"/>
  <c r="AD98" i="1"/>
  <c r="AE98" i="1" s="1"/>
  <c r="AB98" i="1"/>
  <c r="AC98" i="1" s="1"/>
  <c r="AA98" i="1"/>
  <c r="AP98" i="1" s="1"/>
  <c r="BF98" i="1" s="1"/>
  <c r="Z98" i="1"/>
  <c r="AL98" i="1" s="1"/>
  <c r="BB98" i="1" s="1"/>
  <c r="BF97" i="1"/>
  <c r="AZ97" i="1"/>
  <c r="AU97" i="1"/>
  <c r="BK97" i="1" s="1"/>
  <c r="AT97" i="1"/>
  <c r="BJ97" i="1" s="1"/>
  <c r="AR97" i="1"/>
  <c r="BH97" i="1" s="1"/>
  <c r="AP97" i="1"/>
  <c r="AO97" i="1"/>
  <c r="BE97" i="1" s="1"/>
  <c r="AN97" i="1"/>
  <c r="BD97" i="1" s="1"/>
  <c r="AJ97" i="1"/>
  <c r="AF97" i="1"/>
  <c r="AV97" i="1" s="1"/>
  <c r="AD97" i="1"/>
  <c r="AE97" i="1" s="1"/>
  <c r="AB97" i="1"/>
  <c r="AC97" i="1" s="1"/>
  <c r="AA97" i="1"/>
  <c r="AS97" i="1" s="1"/>
  <c r="BI97" i="1" s="1"/>
  <c r="Z97" i="1"/>
  <c r="AH97" i="1" s="1"/>
  <c r="AX97" i="1" s="1"/>
  <c r="BD96" i="1"/>
  <c r="AU96" i="1"/>
  <c r="BK96" i="1" s="1"/>
  <c r="AT96" i="1"/>
  <c r="BJ96" i="1" s="1"/>
  <c r="AS96" i="1"/>
  <c r="BI96" i="1" s="1"/>
  <c r="AR96" i="1"/>
  <c r="BH96" i="1" s="1"/>
  <c r="AP96" i="1"/>
  <c r="BF96" i="1" s="1"/>
  <c r="AN96" i="1"/>
  <c r="AD96" i="1"/>
  <c r="AE96" i="1" s="1"/>
  <c r="AB96" i="1"/>
  <c r="AC96" i="1" s="1"/>
  <c r="AA96" i="1"/>
  <c r="AQ96" i="1" s="1"/>
  <c r="BG96" i="1" s="1"/>
  <c r="Z96" i="1"/>
  <c r="AL96" i="1" s="1"/>
  <c r="BB96" i="1" s="1"/>
  <c r="BB95" i="1"/>
  <c r="AV95" i="1"/>
  <c r="AT95" i="1"/>
  <c r="BJ95" i="1" s="1"/>
  <c r="AS95" i="1"/>
  <c r="BI95" i="1" s="1"/>
  <c r="AR95" i="1"/>
  <c r="BH95" i="1" s="1"/>
  <c r="AP95" i="1"/>
  <c r="BF95" i="1" s="1"/>
  <c r="AN95" i="1"/>
  <c r="BD95" i="1" s="1"/>
  <c r="AL95" i="1"/>
  <c r="AJ95" i="1"/>
  <c r="AZ95" i="1" s="1"/>
  <c r="AH95" i="1"/>
  <c r="AX95" i="1" s="1"/>
  <c r="AF95" i="1"/>
  <c r="AD95" i="1"/>
  <c r="AE95" i="1" s="1"/>
  <c r="AB95" i="1"/>
  <c r="AC95" i="1" s="1"/>
  <c r="AA95" i="1"/>
  <c r="AQ95" i="1" s="1"/>
  <c r="BG95" i="1" s="1"/>
  <c r="Z95" i="1"/>
  <c r="BJ94" i="1"/>
  <c r="AX94" i="1"/>
  <c r="AT94" i="1"/>
  <c r="AR94" i="1"/>
  <c r="BH94" i="1" s="1"/>
  <c r="AP94" i="1"/>
  <c r="BF94" i="1" s="1"/>
  <c r="AJ94" i="1"/>
  <c r="AZ94" i="1" s="1"/>
  <c r="AI94" i="1"/>
  <c r="AY94" i="1" s="1"/>
  <c r="AH94" i="1"/>
  <c r="AF94" i="1"/>
  <c r="AV94" i="1" s="1"/>
  <c r="AD94" i="1"/>
  <c r="AE94" i="1" s="1"/>
  <c r="AB94" i="1"/>
  <c r="AC94" i="1" s="1"/>
  <c r="AA94" i="1"/>
  <c r="Z94" i="1"/>
  <c r="BJ93" i="1"/>
  <c r="BH93" i="1"/>
  <c r="BE93" i="1"/>
  <c r="AU93" i="1"/>
  <c r="BK93" i="1" s="1"/>
  <c r="AT93" i="1"/>
  <c r="AR93" i="1"/>
  <c r="AP93" i="1"/>
  <c r="BF93" i="1" s="1"/>
  <c r="AO93" i="1"/>
  <c r="AN93" i="1"/>
  <c r="BD93" i="1" s="1"/>
  <c r="AD93" i="1"/>
  <c r="AE93" i="1" s="1"/>
  <c r="AB93" i="1"/>
  <c r="AC93" i="1" s="1"/>
  <c r="AA93" i="1"/>
  <c r="AS93" i="1" s="1"/>
  <c r="BI93" i="1" s="1"/>
  <c r="Z93" i="1"/>
  <c r="AJ93" i="1" s="1"/>
  <c r="AZ93" i="1" s="1"/>
  <c r="BJ92" i="1"/>
  <c r="BD92" i="1"/>
  <c r="AU92" i="1"/>
  <c r="BK92" i="1" s="1"/>
  <c r="AT92" i="1"/>
  <c r="AS92" i="1"/>
  <c r="BI92" i="1" s="1"/>
  <c r="AR92" i="1"/>
  <c r="BH92" i="1" s="1"/>
  <c r="AP92" i="1"/>
  <c r="BF92" i="1" s="1"/>
  <c r="AN92" i="1"/>
  <c r="AF92" i="1"/>
  <c r="AV92" i="1" s="1"/>
  <c r="AE92" i="1"/>
  <c r="AD92" i="1"/>
  <c r="AB92" i="1"/>
  <c r="AC92" i="1" s="1"/>
  <c r="AA92" i="1"/>
  <c r="AQ92" i="1" s="1"/>
  <c r="BG92" i="1" s="1"/>
  <c r="Z92" i="1"/>
  <c r="AJ92" i="1" s="1"/>
  <c r="AZ92" i="1" s="1"/>
  <c r="BH91" i="1"/>
  <c r="BB91" i="1"/>
  <c r="AT91" i="1"/>
  <c r="BJ91" i="1" s="1"/>
  <c r="AS91" i="1"/>
  <c r="BI91" i="1" s="1"/>
  <c r="AR91" i="1"/>
  <c r="AP91" i="1"/>
  <c r="BF91" i="1" s="1"/>
  <c r="AN91" i="1"/>
  <c r="BD91" i="1" s="1"/>
  <c r="AL91" i="1"/>
  <c r="AH91" i="1"/>
  <c r="AX91" i="1" s="1"/>
  <c r="AF91" i="1"/>
  <c r="AV91" i="1" s="1"/>
  <c r="AD91" i="1"/>
  <c r="AE91" i="1" s="1"/>
  <c r="AC91" i="1"/>
  <c r="AB91" i="1"/>
  <c r="AA91" i="1"/>
  <c r="AQ91" i="1" s="1"/>
  <c r="BG91" i="1" s="1"/>
  <c r="Z91" i="1"/>
  <c r="AJ91" i="1" s="1"/>
  <c r="AZ91" i="1" s="1"/>
  <c r="AQ90" i="1"/>
  <c r="BG90" i="1" s="1"/>
  <c r="AI90" i="1"/>
  <c r="AY90" i="1" s="1"/>
  <c r="AH90" i="1"/>
  <c r="AX90" i="1" s="1"/>
  <c r="AD90" i="1"/>
  <c r="AE90" i="1" s="1"/>
  <c r="AB90" i="1"/>
  <c r="AC90" i="1" s="1"/>
  <c r="AA90" i="1"/>
  <c r="AT90" i="1" s="1"/>
  <c r="BJ90" i="1" s="1"/>
  <c r="Z90" i="1"/>
  <c r="AJ90" i="1" s="1"/>
  <c r="AZ90" i="1" s="1"/>
  <c r="BH89" i="1"/>
  <c r="BD89" i="1"/>
  <c r="AV89" i="1"/>
  <c r="AU89" i="1"/>
  <c r="BK89" i="1" s="1"/>
  <c r="AT89" i="1"/>
  <c r="BJ89" i="1" s="1"/>
  <c r="AR89" i="1"/>
  <c r="AP89" i="1"/>
  <c r="BF89" i="1" s="1"/>
  <c r="AO89" i="1"/>
  <c r="BE89" i="1" s="1"/>
  <c r="AN89" i="1"/>
  <c r="AJ89" i="1"/>
  <c r="AZ89" i="1" s="1"/>
  <c r="AH89" i="1"/>
  <c r="AX89" i="1" s="1"/>
  <c r="AG89" i="1"/>
  <c r="AW89" i="1" s="1"/>
  <c r="AF89" i="1"/>
  <c r="AD89" i="1"/>
  <c r="AE89" i="1" s="1"/>
  <c r="AB89" i="1"/>
  <c r="AC89" i="1" s="1"/>
  <c r="AA89" i="1"/>
  <c r="AS89" i="1" s="1"/>
  <c r="BI89" i="1" s="1"/>
  <c r="Z89" i="1"/>
  <c r="BK88" i="1"/>
  <c r="BF88" i="1"/>
  <c r="BD88" i="1"/>
  <c r="AX88" i="1"/>
  <c r="AU88" i="1"/>
  <c r="AT88" i="1"/>
  <c r="BJ88" i="1" s="1"/>
  <c r="AS88" i="1"/>
  <c r="AR88" i="1"/>
  <c r="AP88" i="1"/>
  <c r="AN88" i="1"/>
  <c r="AM88" i="1"/>
  <c r="AH88" i="1"/>
  <c r="AF88" i="1"/>
  <c r="AV88" i="1" s="1"/>
  <c r="AE88" i="1"/>
  <c r="AD88" i="1"/>
  <c r="AB88" i="1"/>
  <c r="AA88" i="1"/>
  <c r="AQ88" i="1" s="1"/>
  <c r="Z88" i="1"/>
  <c r="BI87" i="1"/>
  <c r="BH87" i="1"/>
  <c r="BF87" i="1"/>
  <c r="AV87" i="1"/>
  <c r="AT87" i="1"/>
  <c r="BJ87" i="1" s="1"/>
  <c r="AS87" i="1"/>
  <c r="AR87" i="1"/>
  <c r="AP87" i="1"/>
  <c r="AN87" i="1"/>
  <c r="BD87" i="1" s="1"/>
  <c r="AL87" i="1"/>
  <c r="BB87" i="1" s="1"/>
  <c r="AJ87" i="1"/>
  <c r="AZ87" i="1" s="1"/>
  <c r="AH87" i="1"/>
  <c r="AX87" i="1" s="1"/>
  <c r="AF87" i="1"/>
  <c r="AD87" i="1"/>
  <c r="AE87" i="1" s="1"/>
  <c r="AB87" i="1"/>
  <c r="AC87" i="1" s="1"/>
  <c r="AA87" i="1"/>
  <c r="AQ87" i="1" s="1"/>
  <c r="BG87" i="1" s="1"/>
  <c r="Z87" i="1"/>
  <c r="BJ86" i="1"/>
  <c r="AX86" i="1"/>
  <c r="AV86" i="1"/>
  <c r="AT86" i="1"/>
  <c r="AP86" i="1"/>
  <c r="BF86" i="1" s="1"/>
  <c r="AJ86" i="1"/>
  <c r="AZ86" i="1" s="1"/>
  <c r="AI86" i="1"/>
  <c r="AY86" i="1" s="1"/>
  <c r="AH86" i="1"/>
  <c r="AF86" i="1"/>
  <c r="AD86" i="1"/>
  <c r="AE86" i="1" s="1"/>
  <c r="AB86" i="1"/>
  <c r="AC86" i="1" s="1"/>
  <c r="AA86" i="1"/>
  <c r="Z86" i="1"/>
  <c r="BJ85" i="1"/>
  <c r="BH85" i="1"/>
  <c r="AU85" i="1"/>
  <c r="BK85" i="1" s="1"/>
  <c r="AT85" i="1"/>
  <c r="AR85" i="1"/>
  <c r="AP85" i="1"/>
  <c r="BF85" i="1" s="1"/>
  <c r="AO85" i="1"/>
  <c r="BE85" i="1" s="1"/>
  <c r="AN85" i="1"/>
  <c r="BD85" i="1" s="1"/>
  <c r="AD85" i="1"/>
  <c r="AE85" i="1" s="1"/>
  <c r="AB85" i="1"/>
  <c r="AC85" i="1" s="1"/>
  <c r="AA85" i="1"/>
  <c r="AS85" i="1" s="1"/>
  <c r="BI85" i="1" s="1"/>
  <c r="Z85" i="1"/>
  <c r="AJ85" i="1" s="1"/>
  <c r="AZ85" i="1" s="1"/>
  <c r="BK84" i="1"/>
  <c r="BJ84" i="1"/>
  <c r="BD84" i="1"/>
  <c r="AU84" i="1"/>
  <c r="AT84" i="1"/>
  <c r="AS84" i="1"/>
  <c r="BI84" i="1" s="1"/>
  <c r="AR84" i="1"/>
  <c r="BH84" i="1" s="1"/>
  <c r="AP84" i="1"/>
  <c r="BF84" i="1" s="1"/>
  <c r="AN84" i="1"/>
  <c r="AF84" i="1"/>
  <c r="AV84" i="1" s="1"/>
  <c r="AE84" i="1"/>
  <c r="AD84" i="1"/>
  <c r="AB84" i="1"/>
  <c r="AC84" i="1" s="1"/>
  <c r="AA84" i="1"/>
  <c r="AQ84" i="1" s="1"/>
  <c r="BG84" i="1" s="1"/>
  <c r="Z84" i="1"/>
  <c r="AJ84" i="1" s="1"/>
  <c r="AZ84" i="1" s="1"/>
  <c r="BH83" i="1"/>
  <c r="BB83" i="1"/>
  <c r="AT83" i="1"/>
  <c r="BJ83" i="1" s="1"/>
  <c r="AS83" i="1"/>
  <c r="BI83" i="1" s="1"/>
  <c r="AR83" i="1"/>
  <c r="AP83" i="1"/>
  <c r="BF83" i="1" s="1"/>
  <c r="AN83" i="1"/>
  <c r="BD83" i="1" s="1"/>
  <c r="AL83" i="1"/>
  <c r="AH83" i="1"/>
  <c r="AX83" i="1" s="1"/>
  <c r="AF83" i="1"/>
  <c r="AV83" i="1" s="1"/>
  <c r="AD83" i="1"/>
  <c r="AE83" i="1" s="1"/>
  <c r="AC83" i="1"/>
  <c r="AB83" i="1"/>
  <c r="AA83" i="1"/>
  <c r="AQ83" i="1" s="1"/>
  <c r="BG83" i="1" s="1"/>
  <c r="Z83" i="1"/>
  <c r="AJ83" i="1" s="1"/>
  <c r="AZ83" i="1" s="1"/>
  <c r="AQ82" i="1"/>
  <c r="BG82" i="1" s="1"/>
  <c r="AI82" i="1"/>
  <c r="AY82" i="1" s="1"/>
  <c r="AH82" i="1"/>
  <c r="AX82" i="1" s="1"/>
  <c r="AD82" i="1"/>
  <c r="AE82" i="1" s="1"/>
  <c r="AB82" i="1"/>
  <c r="AC82" i="1" s="1"/>
  <c r="AA82" i="1"/>
  <c r="AT82" i="1" s="1"/>
  <c r="BJ82" i="1" s="1"/>
  <c r="Z82" i="1"/>
  <c r="AJ82" i="1" s="1"/>
  <c r="AZ82" i="1" s="1"/>
  <c r="BH81" i="1"/>
  <c r="BD81" i="1"/>
  <c r="AV81" i="1"/>
  <c r="AU81" i="1"/>
  <c r="BK81" i="1" s="1"/>
  <c r="AT81" i="1"/>
  <c r="BJ81" i="1" s="1"/>
  <c r="AR81" i="1"/>
  <c r="AP81" i="1"/>
  <c r="BF81" i="1" s="1"/>
  <c r="AO81" i="1"/>
  <c r="BE81" i="1" s="1"/>
  <c r="AN81" i="1"/>
  <c r="AJ81" i="1"/>
  <c r="AZ81" i="1" s="1"/>
  <c r="AH81" i="1"/>
  <c r="AX81" i="1" s="1"/>
  <c r="AG81" i="1"/>
  <c r="AW81" i="1" s="1"/>
  <c r="AF81" i="1"/>
  <c r="AD81" i="1"/>
  <c r="AE81" i="1" s="1"/>
  <c r="AB81" i="1"/>
  <c r="AC81" i="1" s="1"/>
  <c r="AA81" i="1"/>
  <c r="AS81" i="1" s="1"/>
  <c r="BI81" i="1" s="1"/>
  <c r="Z81" i="1"/>
  <c r="BK80" i="1"/>
  <c r="BF80" i="1"/>
  <c r="BD80" i="1"/>
  <c r="AX80" i="1"/>
  <c r="AU80" i="1"/>
  <c r="AT80" i="1"/>
  <c r="BJ80" i="1" s="1"/>
  <c r="AS80" i="1"/>
  <c r="BI80" i="1" s="1"/>
  <c r="AR80" i="1"/>
  <c r="BH80" i="1" s="1"/>
  <c r="AP80" i="1"/>
  <c r="AN80" i="1"/>
  <c r="AM80" i="1"/>
  <c r="BC80" i="1" s="1"/>
  <c r="AH80" i="1"/>
  <c r="AF80" i="1"/>
  <c r="AV80" i="1" s="1"/>
  <c r="AE80" i="1"/>
  <c r="AD80" i="1"/>
  <c r="AB80" i="1"/>
  <c r="AC80" i="1" s="1"/>
  <c r="AA80" i="1"/>
  <c r="AQ80" i="1" s="1"/>
  <c r="BG80" i="1" s="1"/>
  <c r="Z80" i="1"/>
  <c r="BI79" i="1"/>
  <c r="BH79" i="1"/>
  <c r="BF79" i="1"/>
  <c r="AV79" i="1"/>
  <c r="AT79" i="1"/>
  <c r="BJ79" i="1" s="1"/>
  <c r="AS79" i="1"/>
  <c r="AR79" i="1"/>
  <c r="AP79" i="1"/>
  <c r="AN79" i="1"/>
  <c r="BD79" i="1" s="1"/>
  <c r="AL79" i="1"/>
  <c r="BB79" i="1" s="1"/>
  <c r="AJ79" i="1"/>
  <c r="AZ79" i="1" s="1"/>
  <c r="AH79" i="1"/>
  <c r="AX79" i="1" s="1"/>
  <c r="AF79" i="1"/>
  <c r="AD79" i="1"/>
  <c r="AE79" i="1" s="1"/>
  <c r="AB79" i="1"/>
  <c r="AC79" i="1" s="1"/>
  <c r="AA79" i="1"/>
  <c r="AQ79" i="1" s="1"/>
  <c r="BG79" i="1" s="1"/>
  <c r="Z79" i="1"/>
  <c r="BJ78" i="1"/>
  <c r="AX78" i="1"/>
  <c r="AV78" i="1"/>
  <c r="AT78" i="1"/>
  <c r="AP78" i="1"/>
  <c r="BF78" i="1" s="1"/>
  <c r="AJ78" i="1"/>
  <c r="AZ78" i="1" s="1"/>
  <c r="AI78" i="1"/>
  <c r="AY78" i="1" s="1"/>
  <c r="AH78" i="1"/>
  <c r="AF78" i="1"/>
  <c r="AD78" i="1"/>
  <c r="AE78" i="1" s="1"/>
  <c r="AB78" i="1"/>
  <c r="AC78" i="1" s="1"/>
  <c r="AA78" i="1"/>
  <c r="Z78" i="1"/>
  <c r="BJ77" i="1"/>
  <c r="BH77" i="1"/>
  <c r="AU77" i="1"/>
  <c r="BK77" i="1" s="1"/>
  <c r="AT77" i="1"/>
  <c r="AR77" i="1"/>
  <c r="AP77" i="1"/>
  <c r="BF77" i="1" s="1"/>
  <c r="AO77" i="1"/>
  <c r="BE77" i="1" s="1"/>
  <c r="AN77" i="1"/>
  <c r="BD77" i="1" s="1"/>
  <c r="AD77" i="1"/>
  <c r="AE77" i="1" s="1"/>
  <c r="AB77" i="1"/>
  <c r="AC77" i="1" s="1"/>
  <c r="AA77" i="1"/>
  <c r="AS77" i="1" s="1"/>
  <c r="BI77" i="1" s="1"/>
  <c r="Z77" i="1"/>
  <c r="AJ77" i="1" s="1"/>
  <c r="AZ77" i="1" s="1"/>
  <c r="BK76" i="1"/>
  <c r="BJ76" i="1"/>
  <c r="BD76" i="1"/>
  <c r="AU76" i="1"/>
  <c r="AT76" i="1"/>
  <c r="AS76" i="1"/>
  <c r="BI76" i="1" s="1"/>
  <c r="AR76" i="1"/>
  <c r="BH76" i="1" s="1"/>
  <c r="AP76" i="1"/>
  <c r="BF76" i="1" s="1"/>
  <c r="AN76" i="1"/>
  <c r="AF76" i="1"/>
  <c r="AV76" i="1" s="1"/>
  <c r="AE76" i="1"/>
  <c r="AD76" i="1"/>
  <c r="AB76" i="1"/>
  <c r="AC76" i="1" s="1"/>
  <c r="AA76" i="1"/>
  <c r="AQ76" i="1" s="1"/>
  <c r="BG76" i="1" s="1"/>
  <c r="Z76" i="1"/>
  <c r="AJ76" i="1" s="1"/>
  <c r="AZ76" i="1" s="1"/>
  <c r="BH75" i="1"/>
  <c r="BB75" i="1"/>
  <c r="AT75" i="1"/>
  <c r="BJ75" i="1" s="1"/>
  <c r="AS75" i="1"/>
  <c r="BI75" i="1" s="1"/>
  <c r="AR75" i="1"/>
  <c r="AP75" i="1"/>
  <c r="BF75" i="1" s="1"/>
  <c r="AN75" i="1"/>
  <c r="BD75" i="1" s="1"/>
  <c r="AL75" i="1"/>
  <c r="AH75" i="1"/>
  <c r="AX75" i="1" s="1"/>
  <c r="AF75" i="1"/>
  <c r="AV75" i="1" s="1"/>
  <c r="AD75" i="1"/>
  <c r="AE75" i="1" s="1"/>
  <c r="AC75" i="1"/>
  <c r="AB75" i="1"/>
  <c r="AA75" i="1"/>
  <c r="AQ75" i="1" s="1"/>
  <c r="BG75" i="1" s="1"/>
  <c r="Z75" i="1"/>
  <c r="AJ75" i="1" s="1"/>
  <c r="AZ75" i="1" s="1"/>
  <c r="AQ74" i="1"/>
  <c r="BG74" i="1" s="1"/>
  <c r="AI74" i="1"/>
  <c r="AY74" i="1" s="1"/>
  <c r="AH74" i="1"/>
  <c r="AX74" i="1" s="1"/>
  <c r="AD74" i="1"/>
  <c r="AE74" i="1" s="1"/>
  <c r="AB74" i="1"/>
  <c r="AC74" i="1" s="1"/>
  <c r="AA74" i="1"/>
  <c r="AT74" i="1" s="1"/>
  <c r="BJ74" i="1" s="1"/>
  <c r="Z74" i="1"/>
  <c r="AJ74" i="1" s="1"/>
  <c r="AZ74" i="1" s="1"/>
  <c r="BH73" i="1"/>
  <c r="BD73" i="1"/>
  <c r="AU73" i="1"/>
  <c r="BK73" i="1" s="1"/>
  <c r="AT73" i="1"/>
  <c r="BJ73" i="1" s="1"/>
  <c r="AS73" i="1"/>
  <c r="BI73" i="1" s="1"/>
  <c r="AR73" i="1"/>
  <c r="AP73" i="1"/>
  <c r="BF73" i="1" s="1"/>
  <c r="AO73" i="1"/>
  <c r="BE73" i="1" s="1"/>
  <c r="AN73" i="1"/>
  <c r="AD73" i="1"/>
  <c r="AE73" i="1" s="1"/>
  <c r="AB73" i="1"/>
  <c r="AC73" i="1" s="1"/>
  <c r="AA73" i="1"/>
  <c r="AQ73" i="1" s="1"/>
  <c r="BG73" i="1" s="1"/>
  <c r="Z73" i="1"/>
  <c r="AJ73" i="1" s="1"/>
  <c r="AZ73" i="1" s="1"/>
  <c r="BH72" i="1"/>
  <c r="BF72" i="1"/>
  <c r="AZ72" i="1"/>
  <c r="AU72" i="1"/>
  <c r="BK72" i="1" s="1"/>
  <c r="AT72" i="1"/>
  <c r="BJ72" i="1" s="1"/>
  <c r="AS72" i="1"/>
  <c r="BI72" i="1" s="1"/>
  <c r="AR72" i="1"/>
  <c r="AP72" i="1"/>
  <c r="AN72" i="1"/>
  <c r="BD72" i="1" s="1"/>
  <c r="AM72" i="1"/>
  <c r="BC72" i="1" s="1"/>
  <c r="AJ72" i="1"/>
  <c r="AH72" i="1"/>
  <c r="AX72" i="1" s="1"/>
  <c r="AF72" i="1"/>
  <c r="AV72" i="1" s="1"/>
  <c r="AE72" i="1"/>
  <c r="AD72" i="1"/>
  <c r="AB72" i="1"/>
  <c r="AC72" i="1" s="1"/>
  <c r="AA72" i="1"/>
  <c r="AQ72" i="1" s="1"/>
  <c r="BG72" i="1" s="1"/>
  <c r="Z72" i="1"/>
  <c r="AP71" i="1"/>
  <c r="BF71" i="1" s="1"/>
  <c r="AK71" i="1"/>
  <c r="BA71" i="1" s="1"/>
  <c r="AI71" i="1"/>
  <c r="AY71" i="1" s="1"/>
  <c r="AD71" i="1"/>
  <c r="AE71" i="1" s="1"/>
  <c r="AC71" i="1"/>
  <c r="AB71" i="1"/>
  <c r="AA71" i="1"/>
  <c r="AT71" i="1" s="1"/>
  <c r="BJ71" i="1" s="1"/>
  <c r="Z71" i="1"/>
  <c r="AH71" i="1" s="1"/>
  <c r="AX71" i="1" s="1"/>
  <c r="BJ70" i="1"/>
  <c r="BH70" i="1"/>
  <c r="BF70" i="1"/>
  <c r="AT70" i="1"/>
  <c r="AR70" i="1"/>
  <c r="AQ70" i="1"/>
  <c r="BG70" i="1" s="1"/>
  <c r="AP70" i="1"/>
  <c r="AO70" i="1"/>
  <c r="BE70" i="1" s="1"/>
  <c r="AN70" i="1"/>
  <c r="BD70" i="1" s="1"/>
  <c r="AD70" i="1"/>
  <c r="AE70" i="1" s="1"/>
  <c r="AB70" i="1"/>
  <c r="AC70" i="1" s="1"/>
  <c r="AA70" i="1"/>
  <c r="Z70" i="1"/>
  <c r="AI70" i="1" s="1"/>
  <c r="AY70" i="1" s="1"/>
  <c r="BF69" i="1"/>
  <c r="BE69" i="1"/>
  <c r="BB69" i="1"/>
  <c r="AV69" i="1"/>
  <c r="AU69" i="1"/>
  <c r="BK69" i="1" s="1"/>
  <c r="AT69" i="1"/>
  <c r="BJ69" i="1" s="1"/>
  <c r="AS69" i="1"/>
  <c r="BI69" i="1" s="1"/>
  <c r="AR69" i="1"/>
  <c r="BH69" i="1" s="1"/>
  <c r="AP69" i="1"/>
  <c r="AO69" i="1"/>
  <c r="AN69" i="1"/>
  <c r="BD69" i="1" s="1"/>
  <c r="AM69" i="1"/>
  <c r="BC69" i="1" s="1"/>
  <c r="AL69" i="1"/>
  <c r="AG69" i="1"/>
  <c r="AW69" i="1" s="1"/>
  <c r="AF69" i="1"/>
  <c r="AD69" i="1"/>
  <c r="AE69" i="1" s="1"/>
  <c r="AB69" i="1"/>
  <c r="AC69" i="1" s="1"/>
  <c r="AA69" i="1"/>
  <c r="AQ69" i="1" s="1"/>
  <c r="BG69" i="1" s="1"/>
  <c r="Z69" i="1"/>
  <c r="AH69" i="1" s="1"/>
  <c r="AX69" i="1" s="1"/>
  <c r="BJ68" i="1"/>
  <c r="BF68" i="1"/>
  <c r="AU68" i="1"/>
  <c r="BK68" i="1" s="1"/>
  <c r="AT68" i="1"/>
  <c r="AS68" i="1"/>
  <c r="BI68" i="1" s="1"/>
  <c r="AR68" i="1"/>
  <c r="BH68" i="1" s="1"/>
  <c r="AP68" i="1"/>
  <c r="AN68" i="1"/>
  <c r="BD68" i="1" s="1"/>
  <c r="AK68" i="1"/>
  <c r="BA68" i="1" s="1"/>
  <c r="AH68" i="1"/>
  <c r="AX68" i="1" s="1"/>
  <c r="AD68" i="1"/>
  <c r="AE68" i="1" s="1"/>
  <c r="AC68" i="1"/>
  <c r="AB68" i="1"/>
  <c r="AA68" i="1"/>
  <c r="AQ68" i="1" s="1"/>
  <c r="BG68" i="1" s="1"/>
  <c r="Z68" i="1"/>
  <c r="AF68" i="1" s="1"/>
  <c r="AV68" i="1" s="1"/>
  <c r="AV67" i="1"/>
  <c r="AK67" i="1"/>
  <c r="BA67" i="1" s="1"/>
  <c r="AH67" i="1"/>
  <c r="AX67" i="1" s="1"/>
  <c r="AF67" i="1"/>
  <c r="AD67" i="1"/>
  <c r="AE67" i="1" s="1"/>
  <c r="AC67" i="1"/>
  <c r="AB67" i="1"/>
  <c r="AA67" i="1"/>
  <c r="AT67" i="1" s="1"/>
  <c r="Z67" i="1"/>
  <c r="AT66" i="1"/>
  <c r="BJ66" i="1" s="1"/>
  <c r="AQ66" i="1"/>
  <c r="BG66" i="1" s="1"/>
  <c r="AN66" i="1"/>
  <c r="BD66" i="1" s="1"/>
  <c r="AG66" i="1"/>
  <c r="AW66" i="1" s="1"/>
  <c r="AD66" i="1"/>
  <c r="AE66" i="1" s="1"/>
  <c r="AB66" i="1"/>
  <c r="AC66" i="1" s="1"/>
  <c r="AA66" i="1"/>
  <c r="AR66" i="1" s="1"/>
  <c r="BH66" i="1" s="1"/>
  <c r="Z66" i="1"/>
  <c r="AI66" i="1" s="1"/>
  <c r="AY66" i="1" s="1"/>
  <c r="BK65" i="1"/>
  <c r="BH65" i="1"/>
  <c r="BE65" i="1"/>
  <c r="AU65" i="1"/>
  <c r="AT65" i="1"/>
  <c r="BJ65" i="1" s="1"/>
  <c r="AS65" i="1"/>
  <c r="BI65" i="1" s="1"/>
  <c r="AR65" i="1"/>
  <c r="AP65" i="1"/>
  <c r="BF65" i="1" s="1"/>
  <c r="AO65" i="1"/>
  <c r="AN65" i="1"/>
  <c r="BD65" i="1" s="1"/>
  <c r="AD65" i="1"/>
  <c r="AE65" i="1" s="1"/>
  <c r="AB65" i="1"/>
  <c r="AC65" i="1" s="1"/>
  <c r="AA65" i="1"/>
  <c r="AQ65" i="1" s="1"/>
  <c r="BG65" i="1" s="1"/>
  <c r="Z65" i="1"/>
  <c r="AH65" i="1" s="1"/>
  <c r="AX65" i="1" s="1"/>
  <c r="BJ64" i="1"/>
  <c r="BI64" i="1"/>
  <c r="BF64" i="1"/>
  <c r="AU64" i="1"/>
  <c r="BK64" i="1" s="1"/>
  <c r="AT64" i="1"/>
  <c r="AS64" i="1"/>
  <c r="AR64" i="1"/>
  <c r="BH64" i="1" s="1"/>
  <c r="AP64" i="1"/>
  <c r="AN64" i="1"/>
  <c r="BD64" i="1" s="1"/>
  <c r="AM64" i="1"/>
  <c r="BC64" i="1" s="1"/>
  <c r="AK64" i="1"/>
  <c r="BA64" i="1" s="1"/>
  <c r="AF64" i="1"/>
  <c r="AV64" i="1" s="1"/>
  <c r="AD64" i="1"/>
  <c r="AE64" i="1" s="1"/>
  <c r="AC64" i="1"/>
  <c r="AB64" i="1"/>
  <c r="AA64" i="1"/>
  <c r="AQ64" i="1" s="1"/>
  <c r="BG64" i="1" s="1"/>
  <c r="Z64" i="1"/>
  <c r="AR63" i="1"/>
  <c r="BH63" i="1" s="1"/>
  <c r="AN63" i="1"/>
  <c r="BD63" i="1" s="1"/>
  <c r="AK63" i="1"/>
  <c r="BA63" i="1" s="1"/>
  <c r="AH63" i="1"/>
  <c r="AX63" i="1" s="1"/>
  <c r="AD63" i="1"/>
  <c r="AE63" i="1" s="1"/>
  <c r="AC63" i="1"/>
  <c r="AB63" i="1"/>
  <c r="AA63" i="1"/>
  <c r="AT63" i="1" s="1"/>
  <c r="BJ63" i="1" s="1"/>
  <c r="Z63" i="1"/>
  <c r="AI63" i="1" s="1"/>
  <c r="AY63" i="1" s="1"/>
  <c r="BH62" i="1"/>
  <c r="BB62" i="1"/>
  <c r="AX62" i="1"/>
  <c r="AT62" i="1"/>
  <c r="BJ62" i="1" s="1"/>
  <c r="AR62" i="1"/>
  <c r="AQ62" i="1"/>
  <c r="BG62" i="1" s="1"/>
  <c r="AP62" i="1"/>
  <c r="BF62" i="1" s="1"/>
  <c r="AN62" i="1"/>
  <c r="BD62" i="1" s="1"/>
  <c r="AL62" i="1"/>
  <c r="AI62" i="1"/>
  <c r="AY62" i="1" s="1"/>
  <c r="AH62" i="1"/>
  <c r="AG62" i="1"/>
  <c r="AW62" i="1" s="1"/>
  <c r="AF62" i="1"/>
  <c r="AV62" i="1" s="1"/>
  <c r="AD62" i="1"/>
  <c r="AE62" i="1" s="1"/>
  <c r="AB62" i="1"/>
  <c r="AC62" i="1" s="1"/>
  <c r="AA62" i="1"/>
  <c r="Z62" i="1"/>
  <c r="BK61" i="1"/>
  <c r="BH61" i="1"/>
  <c r="BD61" i="1"/>
  <c r="AU61" i="1"/>
  <c r="AT61" i="1"/>
  <c r="BJ61" i="1" s="1"/>
  <c r="AS61" i="1"/>
  <c r="BI61" i="1" s="1"/>
  <c r="AR61" i="1"/>
  <c r="AP61" i="1"/>
  <c r="BF61" i="1" s="1"/>
  <c r="AO61" i="1"/>
  <c r="BE61" i="1" s="1"/>
  <c r="AN61" i="1"/>
  <c r="AD61" i="1"/>
  <c r="AE61" i="1" s="1"/>
  <c r="AB61" i="1"/>
  <c r="AC61" i="1" s="1"/>
  <c r="AA61" i="1"/>
  <c r="AQ61" i="1" s="1"/>
  <c r="BG61" i="1" s="1"/>
  <c r="Z61" i="1"/>
  <c r="AH61" i="1" s="1"/>
  <c r="AX61" i="1" s="1"/>
  <c r="BI60" i="1"/>
  <c r="BF60" i="1"/>
  <c r="BD60" i="1"/>
  <c r="AU60" i="1"/>
  <c r="BK60" i="1" s="1"/>
  <c r="AT60" i="1"/>
  <c r="BJ60" i="1" s="1"/>
  <c r="AS60" i="1"/>
  <c r="AR60" i="1"/>
  <c r="BH60" i="1" s="1"/>
  <c r="AP60" i="1"/>
  <c r="AN60" i="1"/>
  <c r="AM60" i="1"/>
  <c r="BC60" i="1" s="1"/>
  <c r="AK60" i="1"/>
  <c r="BA60" i="1" s="1"/>
  <c r="AF60" i="1"/>
  <c r="AV60" i="1" s="1"/>
  <c r="AE60" i="1"/>
  <c r="AD60" i="1"/>
  <c r="AC60" i="1"/>
  <c r="AB60" i="1"/>
  <c r="AA60" i="1"/>
  <c r="AQ60" i="1" s="1"/>
  <c r="BG60" i="1" s="1"/>
  <c r="Z60" i="1"/>
  <c r="AH60" i="1" s="1"/>
  <c r="AX60" i="1" s="1"/>
  <c r="BI59" i="1"/>
  <c r="AT59" i="1"/>
  <c r="BJ59" i="1" s="1"/>
  <c r="AS59" i="1"/>
  <c r="AR59" i="1"/>
  <c r="BH59" i="1" s="1"/>
  <c r="AQ59" i="1"/>
  <c r="BG59" i="1" s="1"/>
  <c r="AN59" i="1"/>
  <c r="BD59" i="1" s="1"/>
  <c r="AD59" i="1"/>
  <c r="AE59" i="1" s="1"/>
  <c r="AC59" i="1"/>
  <c r="AB59" i="1"/>
  <c r="AA59" i="1"/>
  <c r="AP59" i="1" s="1"/>
  <c r="BF59" i="1" s="1"/>
  <c r="Z59" i="1"/>
  <c r="AI59" i="1" s="1"/>
  <c r="AY59" i="1" s="1"/>
  <c r="AX58" i="1"/>
  <c r="AW58" i="1"/>
  <c r="AT58" i="1"/>
  <c r="BJ58" i="1" s="1"/>
  <c r="AP58" i="1"/>
  <c r="BF58" i="1" s="1"/>
  <c r="AN58" i="1"/>
  <c r="BD58" i="1" s="1"/>
  <c r="AL58" i="1"/>
  <c r="BB58" i="1" s="1"/>
  <c r="AI58" i="1"/>
  <c r="AY58" i="1" s="1"/>
  <c r="AH58" i="1"/>
  <c r="AG58" i="1"/>
  <c r="AF58" i="1"/>
  <c r="AV58" i="1" s="1"/>
  <c r="AD58" i="1"/>
  <c r="AE58" i="1" s="1"/>
  <c r="AB58" i="1"/>
  <c r="AC58" i="1" s="1"/>
  <c r="AA58" i="1"/>
  <c r="AR58" i="1" s="1"/>
  <c r="BH58" i="1" s="1"/>
  <c r="Z58" i="1"/>
  <c r="BK57" i="1"/>
  <c r="BF57" i="1"/>
  <c r="BD57" i="1"/>
  <c r="AU57" i="1"/>
  <c r="AT57" i="1"/>
  <c r="BJ57" i="1" s="1"/>
  <c r="AR57" i="1"/>
  <c r="BH57" i="1" s="1"/>
  <c r="AP57" i="1"/>
  <c r="AO57" i="1"/>
  <c r="BE57" i="1" s="1"/>
  <c r="AN57" i="1"/>
  <c r="AL57" i="1"/>
  <c r="BB57" i="1" s="1"/>
  <c r="AH57" i="1"/>
  <c r="AX57" i="1" s="1"/>
  <c r="AG57" i="1"/>
  <c r="AW57" i="1" s="1"/>
  <c r="AE57" i="1"/>
  <c r="AD57" i="1"/>
  <c r="AB57" i="1"/>
  <c r="AC57" i="1" s="1"/>
  <c r="AA57" i="1"/>
  <c r="AS57" i="1" s="1"/>
  <c r="BI57" i="1" s="1"/>
  <c r="Z57" i="1"/>
  <c r="AF57" i="1" s="1"/>
  <c r="AV57" i="1" s="1"/>
  <c r="BK56" i="1"/>
  <c r="BJ56" i="1"/>
  <c r="BH56" i="1"/>
  <c r="BA56" i="1"/>
  <c r="AV56" i="1"/>
  <c r="AU56" i="1"/>
  <c r="AT56" i="1"/>
  <c r="AS56" i="1"/>
  <c r="BI56" i="1" s="1"/>
  <c r="AR56" i="1"/>
  <c r="AP56" i="1"/>
  <c r="BF56" i="1" s="1"/>
  <c r="AN56" i="1"/>
  <c r="BD56" i="1" s="1"/>
  <c r="AL56" i="1"/>
  <c r="BB56" i="1" s="1"/>
  <c r="AK56" i="1"/>
  <c r="AH56" i="1"/>
  <c r="AX56" i="1" s="1"/>
  <c r="AF56" i="1"/>
  <c r="AE56" i="1"/>
  <c r="AD56" i="1"/>
  <c r="AB56" i="1"/>
  <c r="AC56" i="1" s="1"/>
  <c r="AA56" i="1"/>
  <c r="AQ56" i="1" s="1"/>
  <c r="BG56" i="1" s="1"/>
  <c r="Z56" i="1"/>
  <c r="AM56" i="1" s="1"/>
  <c r="BC56" i="1" s="1"/>
  <c r="BH55" i="1"/>
  <c r="BG55" i="1"/>
  <c r="BD55" i="1"/>
  <c r="AS55" i="1"/>
  <c r="BI55" i="1" s="1"/>
  <c r="AR55" i="1"/>
  <c r="AQ55" i="1"/>
  <c r="AP55" i="1"/>
  <c r="BF55" i="1" s="1"/>
  <c r="AN55" i="1"/>
  <c r="AD55" i="1"/>
  <c r="AE55" i="1" s="1"/>
  <c r="AC55" i="1"/>
  <c r="AB55" i="1"/>
  <c r="AA55" i="1"/>
  <c r="Z55" i="1"/>
  <c r="AM55" i="1" s="1"/>
  <c r="BC55" i="1" s="1"/>
  <c r="AS54" i="1"/>
  <c r="BI54" i="1" s="1"/>
  <c r="AN54" i="1"/>
  <c r="BD54" i="1" s="1"/>
  <c r="AK54" i="1"/>
  <c r="BA54" i="1" s="1"/>
  <c r="AI54" i="1"/>
  <c r="AY54" i="1" s="1"/>
  <c r="AF54" i="1"/>
  <c r="AV54" i="1" s="1"/>
  <c r="AE54" i="1"/>
  <c r="AD54" i="1"/>
  <c r="AC54" i="1"/>
  <c r="AB54" i="1"/>
  <c r="AA54" i="1"/>
  <c r="AT54" i="1" s="1"/>
  <c r="BJ54" i="1" s="1"/>
  <c r="Z54" i="1"/>
  <c r="AL54" i="1" s="1"/>
  <c r="BB54" i="1" s="1"/>
  <c r="AT53" i="1"/>
  <c r="BJ53" i="1" s="1"/>
  <c r="AL53" i="1"/>
  <c r="BB53" i="1" s="1"/>
  <c r="AI53" i="1"/>
  <c r="AY53" i="1" s="1"/>
  <c r="AG53" i="1"/>
  <c r="AW53" i="1" s="1"/>
  <c r="AF53" i="1"/>
  <c r="AV53" i="1" s="1"/>
  <c r="AD53" i="1"/>
  <c r="AE53" i="1" s="1"/>
  <c r="AC53" i="1"/>
  <c r="AB53" i="1"/>
  <c r="AA53" i="1"/>
  <c r="AR53" i="1" s="1"/>
  <c r="BH53" i="1" s="1"/>
  <c r="Z53" i="1"/>
  <c r="AJ53" i="1" s="1"/>
  <c r="AZ53" i="1" s="1"/>
  <c r="AU52" i="1"/>
  <c r="BK52" i="1" s="1"/>
  <c r="AT52" i="1"/>
  <c r="BJ52" i="1" s="1"/>
  <c r="AR52" i="1"/>
  <c r="BH52" i="1" s="1"/>
  <c r="AO52" i="1"/>
  <c r="BE52" i="1" s="1"/>
  <c r="AN52" i="1"/>
  <c r="BD52" i="1" s="1"/>
  <c r="AM52" i="1"/>
  <c r="BC52" i="1" s="1"/>
  <c r="AL52" i="1"/>
  <c r="BB52" i="1" s="1"/>
  <c r="AJ52" i="1"/>
  <c r="AZ52" i="1" s="1"/>
  <c r="AI52" i="1"/>
  <c r="AY52" i="1" s="1"/>
  <c r="AG52" i="1"/>
  <c r="AW52" i="1" s="1"/>
  <c r="AF52" i="1"/>
  <c r="AV52" i="1" s="1"/>
  <c r="AE52" i="1"/>
  <c r="AD52" i="1"/>
  <c r="AB52" i="1"/>
  <c r="AC52" i="1" s="1"/>
  <c r="AA52" i="1"/>
  <c r="AP52" i="1" s="1"/>
  <c r="BF52" i="1" s="1"/>
  <c r="Z52" i="1"/>
  <c r="AH52" i="1" s="1"/>
  <c r="AX52" i="1" s="1"/>
  <c r="AU51" i="1"/>
  <c r="BK51" i="1" s="1"/>
  <c r="AT51" i="1"/>
  <c r="BJ51" i="1" s="1"/>
  <c r="AS51" i="1"/>
  <c r="BI51" i="1" s="1"/>
  <c r="AR51" i="1"/>
  <c r="BH51" i="1" s="1"/>
  <c r="AP51" i="1"/>
  <c r="BF51" i="1" s="1"/>
  <c r="AO51" i="1"/>
  <c r="BE51" i="1" s="1"/>
  <c r="AN51" i="1"/>
  <c r="BD51" i="1" s="1"/>
  <c r="AE51" i="1"/>
  <c r="AD51" i="1"/>
  <c r="AC51" i="1"/>
  <c r="AB51" i="1"/>
  <c r="AA51" i="1"/>
  <c r="AQ51" i="1" s="1"/>
  <c r="BG51" i="1" s="1"/>
  <c r="Z51" i="1"/>
  <c r="AF51" i="1" s="1"/>
  <c r="AV51" i="1" s="1"/>
  <c r="AS50" i="1"/>
  <c r="BI50" i="1" s="1"/>
  <c r="AN50" i="1"/>
  <c r="BD50" i="1" s="1"/>
  <c r="AK50" i="1"/>
  <c r="BA50" i="1" s="1"/>
  <c r="AI50" i="1"/>
  <c r="AY50" i="1" s="1"/>
  <c r="AF50" i="1"/>
  <c r="AV50" i="1" s="1"/>
  <c r="AE50" i="1"/>
  <c r="AD50" i="1"/>
  <c r="AC50" i="1"/>
  <c r="AB50" i="1"/>
  <c r="AA50" i="1"/>
  <c r="AT50" i="1" s="1"/>
  <c r="BJ50" i="1" s="1"/>
  <c r="Z50" i="1"/>
  <c r="AL50" i="1" s="1"/>
  <c r="BB50" i="1" s="1"/>
  <c r="AT49" i="1"/>
  <c r="BJ49" i="1" s="1"/>
  <c r="AL49" i="1"/>
  <c r="BB49" i="1" s="1"/>
  <c r="AI49" i="1"/>
  <c r="AY49" i="1" s="1"/>
  <c r="AG49" i="1"/>
  <c r="AW49" i="1" s="1"/>
  <c r="AF49" i="1"/>
  <c r="AV49" i="1" s="1"/>
  <c r="AD49" i="1"/>
  <c r="AE49" i="1" s="1"/>
  <c r="AC49" i="1"/>
  <c r="AB49" i="1"/>
  <c r="AA49" i="1"/>
  <c r="AR49" i="1" s="1"/>
  <c r="BH49" i="1" s="1"/>
  <c r="Z49" i="1"/>
  <c r="AJ49" i="1" s="1"/>
  <c r="AZ49" i="1" s="1"/>
  <c r="AU48" i="1"/>
  <c r="BK48" i="1" s="1"/>
  <c r="AT48" i="1"/>
  <c r="BJ48" i="1" s="1"/>
  <c r="AR48" i="1"/>
  <c r="BH48" i="1" s="1"/>
  <c r="AO48" i="1"/>
  <c r="BE48" i="1" s="1"/>
  <c r="AN48" i="1"/>
  <c r="BD48" i="1" s="1"/>
  <c r="AM48" i="1"/>
  <c r="BC48" i="1" s="1"/>
  <c r="AL48" i="1"/>
  <c r="BB48" i="1" s="1"/>
  <c r="AJ48" i="1"/>
  <c r="AZ48" i="1" s="1"/>
  <c r="AI48" i="1"/>
  <c r="AY48" i="1" s="1"/>
  <c r="AG48" i="1"/>
  <c r="AW48" i="1" s="1"/>
  <c r="AF48" i="1"/>
  <c r="AV48" i="1" s="1"/>
  <c r="AE48" i="1"/>
  <c r="AD48" i="1"/>
  <c r="AB48" i="1"/>
  <c r="AC48" i="1" s="1"/>
  <c r="AA48" i="1"/>
  <c r="AP48" i="1" s="1"/>
  <c r="BF48" i="1" s="1"/>
  <c r="Z48" i="1"/>
  <c r="AH48" i="1" s="1"/>
  <c r="AX48" i="1" s="1"/>
  <c r="AU47" i="1"/>
  <c r="BK47" i="1" s="1"/>
  <c r="AT47" i="1"/>
  <c r="BJ47" i="1" s="1"/>
  <c r="AS47" i="1"/>
  <c r="BI47" i="1" s="1"/>
  <c r="AR47" i="1"/>
  <c r="BH47" i="1" s="1"/>
  <c r="AP47" i="1"/>
  <c r="BF47" i="1" s="1"/>
  <c r="AO47" i="1"/>
  <c r="BE47" i="1" s="1"/>
  <c r="AN47" i="1"/>
  <c r="BD47" i="1" s="1"/>
  <c r="AE47" i="1"/>
  <c r="AD47" i="1"/>
  <c r="AC47" i="1"/>
  <c r="AB47" i="1"/>
  <c r="AA47" i="1"/>
  <c r="AQ47" i="1" s="1"/>
  <c r="BG47" i="1" s="1"/>
  <c r="Z47" i="1"/>
  <c r="AF47" i="1" s="1"/>
  <c r="AV47" i="1" s="1"/>
  <c r="AS46" i="1"/>
  <c r="AN46" i="1"/>
  <c r="AK46" i="1"/>
  <c r="BA46" i="1" s="1"/>
  <c r="AI46" i="1"/>
  <c r="AY46" i="1" s="1"/>
  <c r="AF46" i="1"/>
  <c r="AE46" i="1"/>
  <c r="AD46" i="1"/>
  <c r="AC46" i="1"/>
  <c r="AB46" i="1"/>
  <c r="AA46" i="1"/>
  <c r="AT46" i="1" s="1"/>
  <c r="Z46" i="1"/>
  <c r="AL46" i="1" s="1"/>
  <c r="BB46" i="1" s="1"/>
  <c r="AT45" i="1"/>
  <c r="BJ45" i="1" s="1"/>
  <c r="AL45" i="1"/>
  <c r="BB45" i="1" s="1"/>
  <c r="AI45" i="1"/>
  <c r="AY45" i="1" s="1"/>
  <c r="AG45" i="1"/>
  <c r="AW45" i="1" s="1"/>
  <c r="AD45" i="1"/>
  <c r="AE45" i="1" s="1"/>
  <c r="AC45" i="1"/>
  <c r="AB45" i="1"/>
  <c r="AA45" i="1"/>
  <c r="AR45" i="1" s="1"/>
  <c r="BH45" i="1" s="1"/>
  <c r="Z45" i="1"/>
  <c r="AJ45" i="1" s="1"/>
  <c r="AZ45" i="1" s="1"/>
  <c r="AU44" i="1"/>
  <c r="BK44" i="1" s="1"/>
  <c r="AT44" i="1"/>
  <c r="BJ44" i="1" s="1"/>
  <c r="AR44" i="1"/>
  <c r="BH44" i="1" s="1"/>
  <c r="AO44" i="1"/>
  <c r="BE44" i="1" s="1"/>
  <c r="AN44" i="1"/>
  <c r="BD44" i="1" s="1"/>
  <c r="AM44" i="1"/>
  <c r="BC44" i="1" s="1"/>
  <c r="AL44" i="1"/>
  <c r="BB44" i="1" s="1"/>
  <c r="AJ44" i="1"/>
  <c r="AZ44" i="1" s="1"/>
  <c r="AI44" i="1"/>
  <c r="AY44" i="1" s="1"/>
  <c r="AG44" i="1"/>
  <c r="AW44" i="1" s="1"/>
  <c r="AF44" i="1"/>
  <c r="AV44" i="1" s="1"/>
  <c r="AE44" i="1"/>
  <c r="AD44" i="1"/>
  <c r="AB44" i="1"/>
  <c r="AC44" i="1" s="1"/>
  <c r="AA44" i="1"/>
  <c r="AP44" i="1" s="1"/>
  <c r="BF44" i="1" s="1"/>
  <c r="Z44" i="1"/>
  <c r="AH44" i="1" s="1"/>
  <c r="AX44" i="1" s="1"/>
  <c r="AU43" i="1"/>
  <c r="BK43" i="1" s="1"/>
  <c r="AT43" i="1"/>
  <c r="BJ43" i="1" s="1"/>
  <c r="AS43" i="1"/>
  <c r="BI43" i="1" s="1"/>
  <c r="AR43" i="1"/>
  <c r="BH43" i="1" s="1"/>
  <c r="AP43" i="1"/>
  <c r="BF43" i="1" s="1"/>
  <c r="AO43" i="1"/>
  <c r="BE43" i="1" s="1"/>
  <c r="AN43" i="1"/>
  <c r="BD43" i="1" s="1"/>
  <c r="AE43" i="1"/>
  <c r="AD43" i="1"/>
  <c r="AC43" i="1"/>
  <c r="AB43" i="1"/>
  <c r="AA43" i="1"/>
  <c r="AQ43" i="1" s="1"/>
  <c r="BG43" i="1" s="1"/>
  <c r="Z43" i="1"/>
  <c r="AF43" i="1" s="1"/>
  <c r="AV43" i="1" s="1"/>
  <c r="AS42" i="1"/>
  <c r="BI42" i="1" s="1"/>
  <c r="AN42" i="1"/>
  <c r="BD42" i="1" s="1"/>
  <c r="AK42" i="1"/>
  <c r="BA42" i="1" s="1"/>
  <c r="AI42" i="1"/>
  <c r="AY42" i="1" s="1"/>
  <c r="AF42" i="1"/>
  <c r="AV42" i="1" s="1"/>
  <c r="AE42" i="1"/>
  <c r="AD42" i="1"/>
  <c r="AC42" i="1"/>
  <c r="AB42" i="1"/>
  <c r="AA42" i="1"/>
  <c r="AT42" i="1" s="1"/>
  <c r="BJ42" i="1" s="1"/>
  <c r="Z42" i="1"/>
  <c r="AL42" i="1" s="1"/>
  <c r="BB42" i="1" s="1"/>
  <c r="AT41" i="1"/>
  <c r="BJ41" i="1" s="1"/>
  <c r="AL41" i="1"/>
  <c r="BB41" i="1" s="1"/>
  <c r="AI41" i="1"/>
  <c r="AY41" i="1" s="1"/>
  <c r="AG41" i="1"/>
  <c r="AW41" i="1" s="1"/>
  <c r="AD41" i="1"/>
  <c r="AE41" i="1" s="1"/>
  <c r="AC41" i="1"/>
  <c r="AB41" i="1"/>
  <c r="AA41" i="1"/>
  <c r="AR41" i="1" s="1"/>
  <c r="BH41" i="1" s="1"/>
  <c r="Z41" i="1"/>
  <c r="AJ41" i="1" s="1"/>
  <c r="AZ41" i="1" s="1"/>
  <c r="AU40" i="1"/>
  <c r="BK40" i="1" s="1"/>
  <c r="AT40" i="1"/>
  <c r="BJ40" i="1" s="1"/>
  <c r="AR40" i="1"/>
  <c r="BH40" i="1" s="1"/>
  <c r="AO40" i="1"/>
  <c r="BE40" i="1" s="1"/>
  <c r="AN40" i="1"/>
  <c r="BD40" i="1" s="1"/>
  <c r="AM40" i="1"/>
  <c r="BC40" i="1" s="1"/>
  <c r="AL40" i="1"/>
  <c r="BB40" i="1" s="1"/>
  <c r="AJ40" i="1"/>
  <c r="AZ40" i="1" s="1"/>
  <c r="AI40" i="1"/>
  <c r="AY40" i="1" s="1"/>
  <c r="AG40" i="1"/>
  <c r="AW40" i="1" s="1"/>
  <c r="AF40" i="1"/>
  <c r="AV40" i="1" s="1"/>
  <c r="AE40" i="1"/>
  <c r="AD40" i="1"/>
  <c r="AB40" i="1"/>
  <c r="AC40" i="1" s="1"/>
  <c r="AA40" i="1"/>
  <c r="AP40" i="1" s="1"/>
  <c r="BF40" i="1" s="1"/>
  <c r="Z40" i="1"/>
  <c r="AH40" i="1" s="1"/>
  <c r="AX40" i="1" s="1"/>
  <c r="AU39" i="1"/>
  <c r="BK39" i="1" s="1"/>
  <c r="AT39" i="1"/>
  <c r="BJ39" i="1" s="1"/>
  <c r="AS39" i="1"/>
  <c r="BI39" i="1" s="1"/>
  <c r="AR39" i="1"/>
  <c r="BH39" i="1" s="1"/>
  <c r="AP39" i="1"/>
  <c r="BF39" i="1" s="1"/>
  <c r="AO39" i="1"/>
  <c r="BE39" i="1" s="1"/>
  <c r="AN39" i="1"/>
  <c r="BD39" i="1" s="1"/>
  <c r="AE39" i="1"/>
  <c r="AD39" i="1"/>
  <c r="AC39" i="1"/>
  <c r="AB39" i="1"/>
  <c r="AA39" i="1"/>
  <c r="AQ39" i="1" s="1"/>
  <c r="BG39" i="1" s="1"/>
  <c r="Z39" i="1"/>
  <c r="AF39" i="1" s="1"/>
  <c r="AV39" i="1" s="1"/>
  <c r="AS38" i="1"/>
  <c r="BI38" i="1" s="1"/>
  <c r="AN38" i="1"/>
  <c r="BD38" i="1" s="1"/>
  <c r="AK38" i="1"/>
  <c r="BA38" i="1" s="1"/>
  <c r="AI38" i="1"/>
  <c r="AY38" i="1" s="1"/>
  <c r="AF38" i="1"/>
  <c r="AV38" i="1" s="1"/>
  <c r="AE38" i="1"/>
  <c r="AD38" i="1"/>
  <c r="AC38" i="1"/>
  <c r="AB38" i="1"/>
  <c r="AA38" i="1"/>
  <c r="AT38" i="1" s="1"/>
  <c r="BJ38" i="1" s="1"/>
  <c r="Z38" i="1"/>
  <c r="AL38" i="1" s="1"/>
  <c r="BB38" i="1" s="1"/>
  <c r="AT37" i="1"/>
  <c r="BJ37" i="1" s="1"/>
  <c r="AL37" i="1"/>
  <c r="BB37" i="1" s="1"/>
  <c r="AI37" i="1"/>
  <c r="AY37" i="1" s="1"/>
  <c r="AG37" i="1"/>
  <c r="AW37" i="1" s="1"/>
  <c r="AD37" i="1"/>
  <c r="AE37" i="1" s="1"/>
  <c r="AC37" i="1"/>
  <c r="AB37" i="1"/>
  <c r="AA37" i="1"/>
  <c r="AR37" i="1" s="1"/>
  <c r="BH37" i="1" s="1"/>
  <c r="Z37" i="1"/>
  <c r="AJ37" i="1" s="1"/>
  <c r="AZ37" i="1" s="1"/>
  <c r="AU36" i="1"/>
  <c r="BK36" i="1" s="1"/>
  <c r="AT36" i="1"/>
  <c r="BJ36" i="1" s="1"/>
  <c r="AR36" i="1"/>
  <c r="BH36" i="1" s="1"/>
  <c r="AO36" i="1"/>
  <c r="BE36" i="1" s="1"/>
  <c r="AN36" i="1"/>
  <c r="BD36" i="1" s="1"/>
  <c r="AM36" i="1"/>
  <c r="BC36" i="1" s="1"/>
  <c r="AL36" i="1"/>
  <c r="BB36" i="1" s="1"/>
  <c r="AJ36" i="1"/>
  <c r="AZ36" i="1" s="1"/>
  <c r="AI36" i="1"/>
  <c r="AY36" i="1" s="1"/>
  <c r="AG36" i="1"/>
  <c r="AW36" i="1" s="1"/>
  <c r="AF36" i="1"/>
  <c r="AV36" i="1" s="1"/>
  <c r="AE36" i="1"/>
  <c r="AD36" i="1"/>
  <c r="AB36" i="1"/>
  <c r="AC36" i="1" s="1"/>
  <c r="AA36" i="1"/>
  <c r="AP36" i="1" s="1"/>
  <c r="BF36" i="1" s="1"/>
  <c r="Z36" i="1"/>
  <c r="AH36" i="1" s="1"/>
  <c r="AX36" i="1" s="1"/>
  <c r="AU35" i="1"/>
  <c r="BK35" i="1" s="1"/>
  <c r="AT35" i="1"/>
  <c r="BJ35" i="1" s="1"/>
  <c r="AS35" i="1"/>
  <c r="BI35" i="1" s="1"/>
  <c r="AR35" i="1"/>
  <c r="BH35" i="1" s="1"/>
  <c r="AP35" i="1"/>
  <c r="BF35" i="1" s="1"/>
  <c r="AO35" i="1"/>
  <c r="BE35" i="1" s="1"/>
  <c r="AN35" i="1"/>
  <c r="BD35" i="1" s="1"/>
  <c r="AE35" i="1"/>
  <c r="AD35" i="1"/>
  <c r="AC35" i="1"/>
  <c r="AB35" i="1"/>
  <c r="AA35" i="1"/>
  <c r="AQ35" i="1" s="1"/>
  <c r="BG35" i="1" s="1"/>
  <c r="Z35" i="1"/>
  <c r="AF35" i="1" s="1"/>
  <c r="AV35" i="1" s="1"/>
  <c r="AS34" i="1"/>
  <c r="BI34" i="1" s="1"/>
  <c r="AN34" i="1"/>
  <c r="BD34" i="1" s="1"/>
  <c r="AK34" i="1"/>
  <c r="BA34" i="1" s="1"/>
  <c r="AI34" i="1"/>
  <c r="AY34" i="1" s="1"/>
  <c r="AF34" i="1"/>
  <c r="AV34" i="1" s="1"/>
  <c r="AE34" i="1"/>
  <c r="AD34" i="1"/>
  <c r="AC34" i="1"/>
  <c r="AB34" i="1"/>
  <c r="AA34" i="1"/>
  <c r="AT34" i="1" s="1"/>
  <c r="BJ34" i="1" s="1"/>
  <c r="Z34" i="1"/>
  <c r="AL34" i="1" s="1"/>
  <c r="BB34" i="1" s="1"/>
  <c r="AT33" i="1"/>
  <c r="BJ33" i="1" s="1"/>
  <c r="AL33" i="1"/>
  <c r="BB33" i="1" s="1"/>
  <c r="AI33" i="1"/>
  <c r="AY33" i="1" s="1"/>
  <c r="AG33" i="1"/>
  <c r="AW33" i="1" s="1"/>
  <c r="AD33" i="1"/>
  <c r="AE33" i="1" s="1"/>
  <c r="AC33" i="1"/>
  <c r="AB33" i="1"/>
  <c r="AA33" i="1"/>
  <c r="AR33" i="1" s="1"/>
  <c r="BH33" i="1" s="1"/>
  <c r="Z33" i="1"/>
  <c r="AJ33" i="1" s="1"/>
  <c r="AZ33" i="1" s="1"/>
  <c r="AZ32" i="1"/>
  <c r="AU32" i="1"/>
  <c r="BK32" i="1" s="1"/>
  <c r="AT32" i="1"/>
  <c r="BJ32" i="1" s="1"/>
  <c r="AR32" i="1"/>
  <c r="BH32" i="1" s="1"/>
  <c r="AO32" i="1"/>
  <c r="BE32" i="1" s="1"/>
  <c r="AN32" i="1"/>
  <c r="BD32" i="1" s="1"/>
  <c r="AM32" i="1"/>
  <c r="BC32" i="1" s="1"/>
  <c r="AL32" i="1"/>
  <c r="BB32" i="1" s="1"/>
  <c r="AJ32" i="1"/>
  <c r="AI32" i="1"/>
  <c r="AY32" i="1" s="1"/>
  <c r="AG32" i="1"/>
  <c r="AW32" i="1" s="1"/>
  <c r="AF32" i="1"/>
  <c r="AV32" i="1" s="1"/>
  <c r="AE32" i="1"/>
  <c r="AD32" i="1"/>
  <c r="AB32" i="1"/>
  <c r="AC32" i="1" s="1"/>
  <c r="AA32" i="1"/>
  <c r="AP32" i="1" s="1"/>
  <c r="BF32" i="1" s="1"/>
  <c r="Z32" i="1"/>
  <c r="AH32" i="1" s="1"/>
  <c r="AX32" i="1" s="1"/>
  <c r="AU31" i="1"/>
  <c r="BK31" i="1" s="1"/>
  <c r="AT31" i="1"/>
  <c r="BJ31" i="1" s="1"/>
  <c r="AS31" i="1"/>
  <c r="BI31" i="1" s="1"/>
  <c r="AR31" i="1"/>
  <c r="BH31" i="1" s="1"/>
  <c r="AP31" i="1"/>
  <c r="BF31" i="1" s="1"/>
  <c r="AO31" i="1"/>
  <c r="BE31" i="1" s="1"/>
  <c r="AN31" i="1"/>
  <c r="BD31" i="1" s="1"/>
  <c r="AE31" i="1"/>
  <c r="AD31" i="1"/>
  <c r="AC31" i="1"/>
  <c r="AB31" i="1"/>
  <c r="AA31" i="1"/>
  <c r="AQ31" i="1" s="1"/>
  <c r="BG31" i="1" s="1"/>
  <c r="Z31" i="1"/>
  <c r="AF31" i="1" s="1"/>
  <c r="AV31" i="1" s="1"/>
  <c r="AS30" i="1"/>
  <c r="BI30" i="1" s="1"/>
  <c r="AN30" i="1"/>
  <c r="BD30" i="1" s="1"/>
  <c r="AK30" i="1"/>
  <c r="BA30" i="1" s="1"/>
  <c r="AI30" i="1"/>
  <c r="AY30" i="1" s="1"/>
  <c r="AF30" i="1"/>
  <c r="AV30" i="1" s="1"/>
  <c r="AE30" i="1"/>
  <c r="AD30" i="1"/>
  <c r="AC30" i="1"/>
  <c r="AB30" i="1"/>
  <c r="AA30" i="1"/>
  <c r="AT30" i="1" s="1"/>
  <c r="BJ30" i="1" s="1"/>
  <c r="Z30" i="1"/>
  <c r="AL30" i="1" s="1"/>
  <c r="BB30" i="1" s="1"/>
  <c r="AT29" i="1"/>
  <c r="BJ29" i="1" s="1"/>
  <c r="AL29" i="1"/>
  <c r="BB29" i="1" s="1"/>
  <c r="AI29" i="1"/>
  <c r="AY29" i="1" s="1"/>
  <c r="AG29" i="1"/>
  <c r="AW29" i="1" s="1"/>
  <c r="AD29" i="1"/>
  <c r="AE29" i="1" s="1"/>
  <c r="AC29" i="1"/>
  <c r="AB29" i="1"/>
  <c r="AA29" i="1"/>
  <c r="AR29" i="1" s="1"/>
  <c r="BH29" i="1" s="1"/>
  <c r="Z29" i="1"/>
  <c r="AJ29" i="1" s="1"/>
  <c r="AZ29" i="1" s="1"/>
  <c r="AU28" i="1"/>
  <c r="BK28" i="1" s="1"/>
  <c r="AT28" i="1"/>
  <c r="BJ28" i="1" s="1"/>
  <c r="AR28" i="1"/>
  <c r="BH28" i="1" s="1"/>
  <c r="AO28" i="1"/>
  <c r="BE28" i="1" s="1"/>
  <c r="AN28" i="1"/>
  <c r="BD28" i="1" s="1"/>
  <c r="AM28" i="1"/>
  <c r="BC28" i="1" s="1"/>
  <c r="AL28" i="1"/>
  <c r="BB28" i="1" s="1"/>
  <c r="AJ28" i="1"/>
  <c r="AZ28" i="1" s="1"/>
  <c r="AI28" i="1"/>
  <c r="AY28" i="1" s="1"/>
  <c r="AG28" i="1"/>
  <c r="AW28" i="1" s="1"/>
  <c r="AF28" i="1"/>
  <c r="AV28" i="1" s="1"/>
  <c r="AE28" i="1"/>
  <c r="AD28" i="1"/>
  <c r="AB28" i="1"/>
  <c r="AC28" i="1" s="1"/>
  <c r="AA28" i="1"/>
  <c r="AP28" i="1" s="1"/>
  <c r="BF28" i="1" s="1"/>
  <c r="Z28" i="1"/>
  <c r="AH28" i="1" s="1"/>
  <c r="AX28" i="1" s="1"/>
  <c r="BK27" i="1"/>
  <c r="AU27" i="1"/>
  <c r="AT27" i="1"/>
  <c r="BJ27" i="1" s="1"/>
  <c r="AS27" i="1"/>
  <c r="BI27" i="1" s="1"/>
  <c r="AR27" i="1"/>
  <c r="BH27" i="1" s="1"/>
  <c r="AP27" i="1"/>
  <c r="BF27" i="1" s="1"/>
  <c r="AO27" i="1"/>
  <c r="BE27" i="1" s="1"/>
  <c r="AN27" i="1"/>
  <c r="BD27" i="1" s="1"/>
  <c r="AE27" i="1"/>
  <c r="AD27" i="1"/>
  <c r="AC27" i="1"/>
  <c r="AB27" i="1"/>
  <c r="AA27" i="1"/>
  <c r="AQ27" i="1" s="1"/>
  <c r="BG27" i="1" s="1"/>
  <c r="Z27" i="1"/>
  <c r="AF27" i="1" s="1"/>
  <c r="AV27" i="1" s="1"/>
  <c r="AS26" i="1"/>
  <c r="BI26" i="1" s="1"/>
  <c r="AN26" i="1"/>
  <c r="BD26" i="1" s="1"/>
  <c r="AK26" i="1"/>
  <c r="BA26" i="1" s="1"/>
  <c r="AI26" i="1"/>
  <c r="AY26" i="1" s="1"/>
  <c r="AF26" i="1"/>
  <c r="AV26" i="1" s="1"/>
  <c r="AE26" i="1"/>
  <c r="AD26" i="1"/>
  <c r="AC26" i="1"/>
  <c r="AB26" i="1"/>
  <c r="AA26" i="1"/>
  <c r="AT26" i="1" s="1"/>
  <c r="BJ26" i="1" s="1"/>
  <c r="Z26" i="1"/>
  <c r="AL26" i="1" s="1"/>
  <c r="BB26" i="1" s="1"/>
  <c r="AT25" i="1"/>
  <c r="AL25" i="1"/>
  <c r="BB25" i="1" s="1"/>
  <c r="AI25" i="1"/>
  <c r="AY25" i="1" s="1"/>
  <c r="AG25" i="1"/>
  <c r="AD25" i="1"/>
  <c r="AE25" i="1" s="1"/>
  <c r="AC25" i="1"/>
  <c r="AB25" i="1"/>
  <c r="AA25" i="1"/>
  <c r="AR25" i="1" s="1"/>
  <c r="Z25" i="1"/>
  <c r="AJ25" i="1" s="1"/>
  <c r="AZ25" i="1" s="1"/>
  <c r="AU24" i="1"/>
  <c r="BK24" i="1" s="1"/>
  <c r="AT24" i="1"/>
  <c r="BJ24" i="1" s="1"/>
  <c r="AR24" i="1"/>
  <c r="BH24" i="1" s="1"/>
  <c r="AO24" i="1"/>
  <c r="BE24" i="1" s="1"/>
  <c r="AN24" i="1"/>
  <c r="BD24" i="1" s="1"/>
  <c r="AM24" i="1"/>
  <c r="BC24" i="1" s="1"/>
  <c r="AL24" i="1"/>
  <c r="BB24" i="1" s="1"/>
  <c r="AJ24" i="1"/>
  <c r="AZ24" i="1" s="1"/>
  <c r="AI24" i="1"/>
  <c r="AY24" i="1" s="1"/>
  <c r="AG24" i="1"/>
  <c r="AW24" i="1" s="1"/>
  <c r="AF24" i="1"/>
  <c r="AV24" i="1" s="1"/>
  <c r="AE24" i="1"/>
  <c r="AD24" i="1"/>
  <c r="AB24" i="1"/>
  <c r="AC24" i="1" s="1"/>
  <c r="AA24" i="1"/>
  <c r="AP24" i="1" s="1"/>
  <c r="BF24" i="1" s="1"/>
  <c r="Z24" i="1"/>
  <c r="AH24" i="1" s="1"/>
  <c r="AX24" i="1" s="1"/>
  <c r="AU23" i="1"/>
  <c r="BK23" i="1" s="1"/>
  <c r="AT23" i="1"/>
  <c r="BJ23" i="1" s="1"/>
  <c r="AS23" i="1"/>
  <c r="BI23" i="1" s="1"/>
  <c r="AR23" i="1"/>
  <c r="BH23" i="1" s="1"/>
  <c r="AP23" i="1"/>
  <c r="BF23" i="1" s="1"/>
  <c r="AO23" i="1"/>
  <c r="BE23" i="1" s="1"/>
  <c r="AN23" i="1"/>
  <c r="BD23" i="1" s="1"/>
  <c r="AE23" i="1"/>
  <c r="AD23" i="1"/>
  <c r="AC23" i="1"/>
  <c r="AB23" i="1"/>
  <c r="AA23" i="1"/>
  <c r="AQ23" i="1" s="1"/>
  <c r="BG23" i="1" s="1"/>
  <c r="Z23" i="1"/>
  <c r="AF23" i="1" s="1"/>
  <c r="AV23" i="1" s="1"/>
  <c r="AS22" i="1"/>
  <c r="BI22" i="1" s="1"/>
  <c r="AN22" i="1"/>
  <c r="BD22" i="1" s="1"/>
  <c r="AK22" i="1"/>
  <c r="BA22" i="1" s="1"/>
  <c r="AI22" i="1"/>
  <c r="AY22" i="1" s="1"/>
  <c r="AF22" i="1"/>
  <c r="AV22" i="1" s="1"/>
  <c r="AE22" i="1"/>
  <c r="AD22" i="1"/>
  <c r="AC22" i="1"/>
  <c r="AB22" i="1"/>
  <c r="AA22" i="1"/>
  <c r="AT22" i="1" s="1"/>
  <c r="BJ22" i="1" s="1"/>
  <c r="Z22" i="1"/>
  <c r="AL22" i="1" s="1"/>
  <c r="BB22" i="1" s="1"/>
  <c r="AT21" i="1"/>
  <c r="BJ21" i="1" s="1"/>
  <c r="AL21" i="1"/>
  <c r="BB21" i="1" s="1"/>
  <c r="AI21" i="1"/>
  <c r="AY21" i="1" s="1"/>
  <c r="AG21" i="1"/>
  <c r="AW21" i="1" s="1"/>
  <c r="AD21" i="1"/>
  <c r="AE21" i="1" s="1"/>
  <c r="AC21" i="1"/>
  <c r="AB21" i="1"/>
  <c r="AA21" i="1"/>
  <c r="AR21" i="1" s="1"/>
  <c r="BH21" i="1" s="1"/>
  <c r="Z21" i="1"/>
  <c r="AJ21" i="1" s="1"/>
  <c r="AZ21" i="1" s="1"/>
  <c r="AU20" i="1"/>
  <c r="BK20" i="1" s="1"/>
  <c r="AT20" i="1"/>
  <c r="BJ20" i="1" s="1"/>
  <c r="AR20" i="1"/>
  <c r="BH20" i="1" s="1"/>
  <c r="AO20" i="1"/>
  <c r="BE20" i="1" s="1"/>
  <c r="AN20" i="1"/>
  <c r="BD20" i="1" s="1"/>
  <c r="AM20" i="1"/>
  <c r="BC20" i="1" s="1"/>
  <c r="AL20" i="1"/>
  <c r="BB20" i="1" s="1"/>
  <c r="AJ20" i="1"/>
  <c r="AZ20" i="1" s="1"/>
  <c r="AI20" i="1"/>
  <c r="AY20" i="1" s="1"/>
  <c r="AG20" i="1"/>
  <c r="AW20" i="1" s="1"/>
  <c r="AF20" i="1"/>
  <c r="AV20" i="1" s="1"/>
  <c r="AE20" i="1"/>
  <c r="AD20" i="1"/>
  <c r="AB20" i="1"/>
  <c r="AC20" i="1" s="1"/>
  <c r="AA20" i="1"/>
  <c r="AP20" i="1" s="1"/>
  <c r="BF20" i="1" s="1"/>
  <c r="Z20" i="1"/>
  <c r="AH20" i="1" s="1"/>
  <c r="AX20" i="1" s="1"/>
  <c r="AU19" i="1"/>
  <c r="BK19" i="1" s="1"/>
  <c r="AT19" i="1"/>
  <c r="BJ19" i="1" s="1"/>
  <c r="AS19" i="1"/>
  <c r="BI19" i="1" s="1"/>
  <c r="AR19" i="1"/>
  <c r="BH19" i="1" s="1"/>
  <c r="AP19" i="1"/>
  <c r="BF19" i="1" s="1"/>
  <c r="AO19" i="1"/>
  <c r="BE19" i="1" s="1"/>
  <c r="AN19" i="1"/>
  <c r="BD19" i="1" s="1"/>
  <c r="AE19" i="1"/>
  <c r="AD19" i="1"/>
  <c r="AC19" i="1"/>
  <c r="AB19" i="1"/>
  <c r="AA19" i="1"/>
  <c r="AQ19" i="1" s="1"/>
  <c r="BG19" i="1" s="1"/>
  <c r="Z19" i="1"/>
  <c r="AF19" i="1" s="1"/>
  <c r="AV19" i="1" s="1"/>
  <c r="AS18" i="1"/>
  <c r="BI18" i="1" s="1"/>
  <c r="AN18" i="1"/>
  <c r="BD18" i="1" s="1"/>
  <c r="AK18" i="1"/>
  <c r="BA18" i="1" s="1"/>
  <c r="AI18" i="1"/>
  <c r="AY18" i="1" s="1"/>
  <c r="AF18" i="1"/>
  <c r="AV18" i="1" s="1"/>
  <c r="AE18" i="1"/>
  <c r="AD18" i="1"/>
  <c r="AC18" i="1"/>
  <c r="AB18" i="1"/>
  <c r="AA18" i="1"/>
  <c r="AT18" i="1" s="1"/>
  <c r="BJ18" i="1" s="1"/>
  <c r="Z18" i="1"/>
  <c r="AL18" i="1" s="1"/>
  <c r="BB18" i="1" s="1"/>
  <c r="AT17" i="1"/>
  <c r="BJ17" i="1" s="1"/>
  <c r="AL17" i="1"/>
  <c r="BB17" i="1" s="1"/>
  <c r="AI17" i="1"/>
  <c r="AY17" i="1" s="1"/>
  <c r="AG17" i="1"/>
  <c r="AW17" i="1" s="1"/>
  <c r="AD17" i="1"/>
  <c r="AE17" i="1" s="1"/>
  <c r="AC17" i="1"/>
  <c r="AB17" i="1"/>
  <c r="AA17" i="1"/>
  <c r="AR17" i="1" s="1"/>
  <c r="BH17" i="1" s="1"/>
  <c r="Z17" i="1"/>
  <c r="AJ17" i="1" s="1"/>
  <c r="AZ17" i="1" s="1"/>
  <c r="AU16" i="1"/>
  <c r="BK16" i="1" s="1"/>
  <c r="AT16" i="1"/>
  <c r="BJ16" i="1" s="1"/>
  <c r="AR16" i="1"/>
  <c r="BH16" i="1" s="1"/>
  <c r="AO16" i="1"/>
  <c r="BE16" i="1" s="1"/>
  <c r="AN16" i="1"/>
  <c r="BD16" i="1" s="1"/>
  <c r="AM16" i="1"/>
  <c r="BC16" i="1" s="1"/>
  <c r="AL16" i="1"/>
  <c r="BB16" i="1" s="1"/>
  <c r="AJ16" i="1"/>
  <c r="AZ16" i="1" s="1"/>
  <c r="AI16" i="1"/>
  <c r="AY16" i="1" s="1"/>
  <c r="AG16" i="1"/>
  <c r="AW16" i="1" s="1"/>
  <c r="AF16" i="1"/>
  <c r="AV16" i="1" s="1"/>
  <c r="AE16" i="1"/>
  <c r="AD16" i="1"/>
  <c r="AB16" i="1"/>
  <c r="AC16" i="1" s="1"/>
  <c r="AA16" i="1"/>
  <c r="AP16" i="1" s="1"/>
  <c r="BF16" i="1" s="1"/>
  <c r="Z16" i="1"/>
  <c r="AH16" i="1" s="1"/>
  <c r="AX16" i="1" s="1"/>
  <c r="AU15" i="1"/>
  <c r="BK15" i="1" s="1"/>
  <c r="AT15" i="1"/>
  <c r="BJ15" i="1" s="1"/>
  <c r="AS15" i="1"/>
  <c r="BI15" i="1" s="1"/>
  <c r="AR15" i="1"/>
  <c r="BH15" i="1" s="1"/>
  <c r="AP15" i="1"/>
  <c r="BF15" i="1" s="1"/>
  <c r="AO15" i="1"/>
  <c r="BE15" i="1" s="1"/>
  <c r="AN15" i="1"/>
  <c r="BD15" i="1" s="1"/>
  <c r="AE15" i="1"/>
  <c r="AD15" i="1"/>
  <c r="AC15" i="1"/>
  <c r="AB15" i="1"/>
  <c r="AA15" i="1"/>
  <c r="AQ15" i="1" s="1"/>
  <c r="BG15" i="1" s="1"/>
  <c r="Z15" i="1"/>
  <c r="AF15" i="1" s="1"/>
  <c r="AV15" i="1" s="1"/>
  <c r="AS14" i="1"/>
  <c r="BI14" i="1" s="1"/>
  <c r="AN14" i="1"/>
  <c r="BD14" i="1" s="1"/>
  <c r="AK14" i="1"/>
  <c r="BA14" i="1" s="1"/>
  <c r="AI14" i="1"/>
  <c r="AY14" i="1" s="1"/>
  <c r="AF14" i="1"/>
  <c r="AV14" i="1" s="1"/>
  <c r="AE14" i="1"/>
  <c r="AD14" i="1"/>
  <c r="AC14" i="1"/>
  <c r="AB14" i="1"/>
  <c r="AA14" i="1"/>
  <c r="AT14" i="1" s="1"/>
  <c r="BJ14" i="1" s="1"/>
  <c r="Z14" i="1"/>
  <c r="AL14" i="1" s="1"/>
  <c r="BB14" i="1" s="1"/>
  <c r="AT13" i="1"/>
  <c r="BJ13" i="1" s="1"/>
  <c r="AL13" i="1"/>
  <c r="BB13" i="1" s="1"/>
  <c r="AI13" i="1"/>
  <c r="AY13" i="1" s="1"/>
  <c r="AG13" i="1"/>
  <c r="AW13" i="1" s="1"/>
  <c r="AD13" i="1"/>
  <c r="AE13" i="1" s="1"/>
  <c r="AC13" i="1"/>
  <c r="AB13" i="1"/>
  <c r="AA13" i="1"/>
  <c r="AR13" i="1" s="1"/>
  <c r="BH13" i="1" s="1"/>
  <c r="Z13" i="1"/>
  <c r="AJ13" i="1" s="1"/>
  <c r="AZ13" i="1" s="1"/>
  <c r="AU12" i="1"/>
  <c r="BK12" i="1" s="1"/>
  <c r="AT12" i="1"/>
  <c r="BJ12" i="1" s="1"/>
  <c r="AR12" i="1"/>
  <c r="BH12" i="1" s="1"/>
  <c r="AO12" i="1"/>
  <c r="BE12" i="1" s="1"/>
  <c r="AN12" i="1"/>
  <c r="BD12" i="1" s="1"/>
  <c r="AM12" i="1"/>
  <c r="BC12" i="1" s="1"/>
  <c r="AL12" i="1"/>
  <c r="BB12" i="1" s="1"/>
  <c r="AJ12" i="1"/>
  <c r="AZ12" i="1" s="1"/>
  <c r="AI12" i="1"/>
  <c r="AY12" i="1" s="1"/>
  <c r="AG12" i="1"/>
  <c r="AW12" i="1" s="1"/>
  <c r="AF12" i="1"/>
  <c r="AV12" i="1" s="1"/>
  <c r="AE12" i="1"/>
  <c r="AD12" i="1"/>
  <c r="AB12" i="1"/>
  <c r="AC12" i="1" s="1"/>
  <c r="AA12" i="1"/>
  <c r="AP12" i="1" s="1"/>
  <c r="BF12" i="1" s="1"/>
  <c r="Z12" i="1"/>
  <c r="AH12" i="1" s="1"/>
  <c r="AX12" i="1" s="1"/>
  <c r="AU11" i="1"/>
  <c r="BK11" i="1" s="1"/>
  <c r="AT11" i="1"/>
  <c r="BJ11" i="1" s="1"/>
  <c r="AS11" i="1"/>
  <c r="BI11" i="1" s="1"/>
  <c r="AR11" i="1"/>
  <c r="BH11" i="1" s="1"/>
  <c r="AP11" i="1"/>
  <c r="BF11" i="1" s="1"/>
  <c r="AO11" i="1"/>
  <c r="BE11" i="1" s="1"/>
  <c r="AN11" i="1"/>
  <c r="BD11" i="1" s="1"/>
  <c r="AE11" i="1"/>
  <c r="AD11" i="1"/>
  <c r="AC11" i="1"/>
  <c r="AB11" i="1"/>
  <c r="AA11" i="1"/>
  <c r="AQ11" i="1" s="1"/>
  <c r="BG11" i="1" s="1"/>
  <c r="Z11" i="1"/>
  <c r="AF11" i="1" s="1"/>
  <c r="AV11" i="1" s="1"/>
  <c r="AS10" i="1"/>
  <c r="BI10" i="1" s="1"/>
  <c r="AN10" i="1"/>
  <c r="BD10" i="1" s="1"/>
  <c r="AK10" i="1"/>
  <c r="BA10" i="1" s="1"/>
  <c r="AI10" i="1"/>
  <c r="AY10" i="1" s="1"/>
  <c r="AF10" i="1"/>
  <c r="AV10" i="1" s="1"/>
  <c r="AE10" i="1"/>
  <c r="AD10" i="1"/>
  <c r="AC10" i="1"/>
  <c r="AB10" i="1"/>
  <c r="AA10" i="1"/>
  <c r="AT10" i="1" s="1"/>
  <c r="BJ10" i="1" s="1"/>
  <c r="Z10" i="1"/>
  <c r="AL10" i="1" s="1"/>
  <c r="BB10" i="1" s="1"/>
  <c r="AT9" i="1"/>
  <c r="BJ9" i="1" s="1"/>
  <c r="AL9" i="1"/>
  <c r="BB9" i="1" s="1"/>
  <c r="AI9" i="1"/>
  <c r="AY9" i="1" s="1"/>
  <c r="AG9" i="1"/>
  <c r="AW9" i="1" s="1"/>
  <c r="AD9" i="1"/>
  <c r="AE9" i="1" s="1"/>
  <c r="AC9" i="1"/>
  <c r="AB9" i="1"/>
  <c r="AA9" i="1"/>
  <c r="AR9" i="1" s="1"/>
  <c r="BH9" i="1" s="1"/>
  <c r="Z9" i="1"/>
  <c r="AJ9" i="1" s="1"/>
  <c r="AZ9" i="1" s="1"/>
  <c r="AU8" i="1"/>
  <c r="BK8" i="1" s="1"/>
  <c r="AT8" i="1"/>
  <c r="BJ8" i="1" s="1"/>
  <c r="AR8" i="1"/>
  <c r="BH8" i="1" s="1"/>
  <c r="AO8" i="1"/>
  <c r="BE8" i="1" s="1"/>
  <c r="AN8" i="1"/>
  <c r="BD8" i="1" s="1"/>
  <c r="AM8" i="1"/>
  <c r="BC8" i="1" s="1"/>
  <c r="AL8" i="1"/>
  <c r="BB8" i="1" s="1"/>
  <c r="AJ8" i="1"/>
  <c r="AZ8" i="1" s="1"/>
  <c r="AI8" i="1"/>
  <c r="AY8" i="1" s="1"/>
  <c r="AG8" i="1"/>
  <c r="AW8" i="1" s="1"/>
  <c r="AF8" i="1"/>
  <c r="AV8" i="1" s="1"/>
  <c r="AE8" i="1"/>
  <c r="AD8" i="1"/>
  <c r="AB8" i="1"/>
  <c r="AC8" i="1" s="1"/>
  <c r="AA8" i="1"/>
  <c r="AP8" i="1" s="1"/>
  <c r="BF8" i="1" s="1"/>
  <c r="Z8" i="1"/>
  <c r="AH8" i="1" s="1"/>
  <c r="AX8" i="1" s="1"/>
  <c r="AU7" i="1"/>
  <c r="AT7" i="1"/>
  <c r="AS7" i="1"/>
  <c r="AR7" i="1"/>
  <c r="AP7" i="1"/>
  <c r="BF7" i="1" s="1"/>
  <c r="AO7" i="1"/>
  <c r="BE7" i="1" s="1"/>
  <c r="AN7" i="1"/>
  <c r="BD7" i="1" s="1"/>
  <c r="AH7" i="1"/>
  <c r="AX7" i="1" s="1"/>
  <c r="AE7" i="1"/>
  <c r="AD7" i="1"/>
  <c r="AC7" i="1"/>
  <c r="AB7" i="1"/>
  <c r="AA7" i="1"/>
  <c r="AQ7" i="1" s="1"/>
  <c r="Z7" i="1"/>
  <c r="AF7" i="1" s="1"/>
  <c r="AV7" i="1" s="1"/>
  <c r="AN6" i="1"/>
  <c r="BD6" i="1" s="1"/>
  <c r="AK6" i="1"/>
  <c r="BA6" i="1" s="1"/>
  <c r="AI6" i="1"/>
  <c r="AY6" i="1" s="1"/>
  <c r="AF6" i="1"/>
  <c r="AV6" i="1" s="1"/>
  <c r="AE6" i="1"/>
  <c r="AD6" i="1"/>
  <c r="AC6" i="1"/>
  <c r="AB6" i="1"/>
  <c r="AA6" i="1"/>
  <c r="AT6" i="1" s="1"/>
  <c r="Z6" i="1"/>
  <c r="AL6" i="1" s="1"/>
  <c r="BB6" i="1" s="1"/>
  <c r="AT5" i="1"/>
  <c r="AO5" i="1"/>
  <c r="BE5" i="1" s="1"/>
  <c r="AL5" i="1"/>
  <c r="BB5" i="1" s="1"/>
  <c r="AI5" i="1"/>
  <c r="AY5" i="1" s="1"/>
  <c r="AG5" i="1"/>
  <c r="AW5" i="1" s="1"/>
  <c r="AD5" i="1"/>
  <c r="AE5" i="1" s="1"/>
  <c r="AC5" i="1"/>
  <c r="AB5" i="1"/>
  <c r="AA5" i="1"/>
  <c r="AR5" i="1" s="1"/>
  <c r="Z5" i="1"/>
  <c r="AJ5" i="1" s="1"/>
  <c r="AZ5" i="1" s="1"/>
  <c r="AU4" i="1"/>
  <c r="AT4" i="1"/>
  <c r="AR4" i="1"/>
  <c r="BH4" i="1" s="1"/>
  <c r="AO4" i="1"/>
  <c r="AN4" i="1"/>
  <c r="AM4" i="1"/>
  <c r="AL4" i="1"/>
  <c r="BB4" i="1" s="1"/>
  <c r="AJ4" i="1"/>
  <c r="AZ4" i="1" s="1"/>
  <c r="AI4" i="1"/>
  <c r="AY4" i="1" s="1"/>
  <c r="AG4" i="1"/>
  <c r="AW4" i="1" s="1"/>
  <c r="AF4" i="1"/>
  <c r="AE4" i="1"/>
  <c r="AD4" i="1"/>
  <c r="AB4" i="1"/>
  <c r="AA4" i="1"/>
  <c r="AP4" i="1" s="1"/>
  <c r="Z4" i="1"/>
  <c r="AH4" i="1" s="1"/>
  <c r="AU3" i="1"/>
  <c r="AT3" i="1"/>
  <c r="AS3" i="1"/>
  <c r="AR3" i="1"/>
  <c r="AP3" i="1"/>
  <c r="BF3" i="1" s="1"/>
  <c r="AO3" i="1"/>
  <c r="BE3" i="1" s="1"/>
  <c r="AN3" i="1"/>
  <c r="BD3" i="1" s="1"/>
  <c r="AD3" i="1"/>
  <c r="AE3" i="1" s="1"/>
  <c r="AB3" i="1"/>
  <c r="AC3" i="1" s="1"/>
  <c r="AA3" i="1"/>
  <c r="AQ3" i="1" s="1"/>
  <c r="Z3" i="1"/>
  <c r="AF3" i="1" s="1"/>
  <c r="BF4" i="1" l="1"/>
  <c r="BH5" i="1"/>
  <c r="BJ67" i="1"/>
  <c r="BJ6" i="1"/>
  <c r="AV3" i="1"/>
  <c r="BG7" i="1"/>
  <c r="BG3" i="1"/>
  <c r="BH25" i="1"/>
  <c r="BJ46" i="1"/>
  <c r="AX4" i="1"/>
  <c r="AH19" i="1"/>
  <c r="AX19" i="1" s="1"/>
  <c r="AL3" i="1"/>
  <c r="BB3" i="1" s="1"/>
  <c r="AM3" i="1"/>
  <c r="AG3" i="1"/>
  <c r="AQ4" i="1"/>
  <c r="AK5" i="1"/>
  <c r="BA5" i="1" s="1"/>
  <c r="AS5" i="1"/>
  <c r="AM6" i="1"/>
  <c r="BC6" i="1" s="1"/>
  <c r="AU6" i="1"/>
  <c r="AG7" i="1"/>
  <c r="AW7" i="1" s="1"/>
  <c r="AQ8" i="1"/>
  <c r="BG8" i="1" s="1"/>
  <c r="AK9" i="1"/>
  <c r="BA9" i="1" s="1"/>
  <c r="AS9" i="1"/>
  <c r="BI9" i="1" s="1"/>
  <c r="AM10" i="1"/>
  <c r="BC10" i="1" s="1"/>
  <c r="AU10" i="1"/>
  <c r="BK10" i="1" s="1"/>
  <c r="AG11" i="1"/>
  <c r="AW11" i="1" s="1"/>
  <c r="AQ12" i="1"/>
  <c r="BG12" i="1" s="1"/>
  <c r="AK13" i="1"/>
  <c r="BA13" i="1" s="1"/>
  <c r="AS13" i="1"/>
  <c r="BI13" i="1" s="1"/>
  <c r="AM14" i="1"/>
  <c r="BC14" i="1" s="1"/>
  <c r="AU14" i="1"/>
  <c r="BK14" i="1" s="1"/>
  <c r="AG15" i="1"/>
  <c r="AW15" i="1" s="1"/>
  <c r="AQ16" i="1"/>
  <c r="BG16" i="1" s="1"/>
  <c r="AK17" i="1"/>
  <c r="BA17" i="1" s="1"/>
  <c r="AS17" i="1"/>
  <c r="BI17" i="1" s="1"/>
  <c r="AM18" i="1"/>
  <c r="BC18" i="1" s="1"/>
  <c r="AU18" i="1"/>
  <c r="BK18" i="1" s="1"/>
  <c r="AG19" i="1"/>
  <c r="AW19" i="1" s="1"/>
  <c r="AQ20" i="1"/>
  <c r="BG20" i="1" s="1"/>
  <c r="AK21" i="1"/>
  <c r="BA21" i="1" s="1"/>
  <c r="AS21" i="1"/>
  <c r="BI21" i="1" s="1"/>
  <c r="AM22" i="1"/>
  <c r="BC22" i="1" s="1"/>
  <c r="AU22" i="1"/>
  <c r="BK22" i="1" s="1"/>
  <c r="AG23" i="1"/>
  <c r="AW23" i="1" s="1"/>
  <c r="AQ24" i="1"/>
  <c r="BG24" i="1" s="1"/>
  <c r="AK25" i="1"/>
  <c r="BA25" i="1" s="1"/>
  <c r="AS25" i="1"/>
  <c r="AM26" i="1"/>
  <c r="BC26" i="1" s="1"/>
  <c r="AU26" i="1"/>
  <c r="BK26" i="1" s="1"/>
  <c r="AG27" i="1"/>
  <c r="AW27" i="1" s="1"/>
  <c r="AQ28" i="1"/>
  <c r="BG28" i="1" s="1"/>
  <c r="AK29" i="1"/>
  <c r="BA29" i="1" s="1"/>
  <c r="AS29" i="1"/>
  <c r="BI29" i="1" s="1"/>
  <c r="AM30" i="1"/>
  <c r="BC30" i="1" s="1"/>
  <c r="AU30" i="1"/>
  <c r="BK30" i="1" s="1"/>
  <c r="AG31" i="1"/>
  <c r="AW31" i="1" s="1"/>
  <c r="AQ32" i="1"/>
  <c r="BG32" i="1" s="1"/>
  <c r="AK33" i="1"/>
  <c r="BA33" i="1" s="1"/>
  <c r="AS33" i="1"/>
  <c r="BI33" i="1" s="1"/>
  <c r="AM34" i="1"/>
  <c r="BC34" i="1" s="1"/>
  <c r="AU34" i="1"/>
  <c r="BK34" i="1" s="1"/>
  <c r="AG35" i="1"/>
  <c r="AW35" i="1" s="1"/>
  <c r="AQ36" i="1"/>
  <c r="BG36" i="1" s="1"/>
  <c r="AK37" i="1"/>
  <c r="BA37" i="1" s="1"/>
  <c r="AS37" i="1"/>
  <c r="BI37" i="1" s="1"/>
  <c r="AM38" i="1"/>
  <c r="BC38" i="1" s="1"/>
  <c r="AU38" i="1"/>
  <c r="BK38" i="1" s="1"/>
  <c r="AG39" i="1"/>
  <c r="AW39" i="1" s="1"/>
  <c r="AQ40" i="1"/>
  <c r="BG40" i="1" s="1"/>
  <c r="AK41" i="1"/>
  <c r="BA41" i="1" s="1"/>
  <c r="AS41" i="1"/>
  <c r="BI41" i="1" s="1"/>
  <c r="AM42" i="1"/>
  <c r="BC42" i="1" s="1"/>
  <c r="AU42" i="1"/>
  <c r="BK42" i="1" s="1"/>
  <c r="AG43" i="1"/>
  <c r="AW43" i="1" s="1"/>
  <c r="AQ44" i="1"/>
  <c r="BG44" i="1" s="1"/>
  <c r="AK45" i="1"/>
  <c r="BA45" i="1" s="1"/>
  <c r="AS45" i="1"/>
  <c r="BI45" i="1" s="1"/>
  <c r="AM46" i="1"/>
  <c r="AU46" i="1"/>
  <c r="AG47" i="1"/>
  <c r="AW47" i="1" s="1"/>
  <c r="AQ48" i="1"/>
  <c r="BG48" i="1" s="1"/>
  <c r="AK49" i="1"/>
  <c r="BA49" i="1" s="1"/>
  <c r="AS49" i="1"/>
  <c r="BI49" i="1" s="1"/>
  <c r="AM50" i="1"/>
  <c r="BC50" i="1" s="1"/>
  <c r="AU50" i="1"/>
  <c r="BK50" i="1" s="1"/>
  <c r="AG51" i="1"/>
  <c r="AW51" i="1" s="1"/>
  <c r="AQ52" i="1"/>
  <c r="BG52" i="1" s="1"/>
  <c r="AK53" i="1"/>
  <c r="BA53" i="1" s="1"/>
  <c r="AS53" i="1"/>
  <c r="BI53" i="1" s="1"/>
  <c r="AM54" i="1"/>
  <c r="BC54" i="1" s="1"/>
  <c r="AU54" i="1"/>
  <c r="BK54" i="1" s="1"/>
  <c r="AH55" i="1"/>
  <c r="AX55" i="1" s="1"/>
  <c r="AL59" i="1"/>
  <c r="BB59" i="1" s="1"/>
  <c r="AU62" i="1"/>
  <c r="BK62" i="1" s="1"/>
  <c r="AS62" i="1"/>
  <c r="BI62" i="1" s="1"/>
  <c r="AF63" i="1"/>
  <c r="AV63" i="1" s="1"/>
  <c r="AQ63" i="1"/>
  <c r="BG63" i="1" s="1"/>
  <c r="AI64" i="1"/>
  <c r="AY64" i="1" s="1"/>
  <c r="AG64" i="1"/>
  <c r="AW64" i="1" s="1"/>
  <c r="AJ64" i="1"/>
  <c r="AZ64" i="1" s="1"/>
  <c r="AM65" i="1"/>
  <c r="BC65" i="1" s="1"/>
  <c r="AF66" i="1"/>
  <c r="AV66" i="1" s="1"/>
  <c r="AP66" i="1"/>
  <c r="BF66" i="1" s="1"/>
  <c r="AG67" i="1"/>
  <c r="AM67" i="1"/>
  <c r="AJ67" i="1"/>
  <c r="AZ67" i="1" s="1"/>
  <c r="AM68" i="1"/>
  <c r="BC68" i="1" s="1"/>
  <c r="AN71" i="1"/>
  <c r="BD71" i="1" s="1"/>
  <c r="AO78" i="1"/>
  <c r="BE78" i="1" s="1"/>
  <c r="AU78" i="1"/>
  <c r="BK78" i="1" s="1"/>
  <c r="AS78" i="1"/>
  <c r="BI78" i="1" s="1"/>
  <c r="AN78" i="1"/>
  <c r="BD78" i="1" s="1"/>
  <c r="AK80" i="1"/>
  <c r="BA80" i="1" s="1"/>
  <c r="AI80" i="1"/>
  <c r="AY80" i="1" s="1"/>
  <c r="AG80" i="1"/>
  <c r="AW80" i="1" s="1"/>
  <c r="AL80" i="1"/>
  <c r="BB80" i="1" s="1"/>
  <c r="AO86" i="1"/>
  <c r="BE86" i="1" s="1"/>
  <c r="AU86" i="1"/>
  <c r="BK86" i="1" s="1"/>
  <c r="AS86" i="1"/>
  <c r="BI86" i="1" s="1"/>
  <c r="AN86" i="1"/>
  <c r="BD86" i="1" s="1"/>
  <c r="AK88" i="1"/>
  <c r="BA88" i="1" s="1"/>
  <c r="AI88" i="1"/>
  <c r="AY88" i="1" s="1"/>
  <c r="AG88" i="1"/>
  <c r="AL88" i="1"/>
  <c r="BB88" i="1" s="1"/>
  <c r="AO94" i="1"/>
  <c r="BE94" i="1" s="1"/>
  <c r="AU94" i="1"/>
  <c r="BK94" i="1" s="1"/>
  <c r="AS94" i="1"/>
  <c r="BI94" i="1" s="1"/>
  <c r="AN94" i="1"/>
  <c r="BD94" i="1" s="1"/>
  <c r="AI98" i="1"/>
  <c r="AY98" i="1" s="1"/>
  <c r="AF101" i="1"/>
  <c r="AV101" i="1" s="1"/>
  <c r="AG105" i="1"/>
  <c r="AW105" i="1" s="1"/>
  <c r="AF108" i="1"/>
  <c r="AV108" i="1" s="1"/>
  <c r="AI118" i="1"/>
  <c r="AY118" i="1" s="1"/>
  <c r="AH122" i="1"/>
  <c r="AX122" i="1" s="1"/>
  <c r="AG125" i="1"/>
  <c r="AW125" i="1" s="1"/>
  <c r="AP126" i="1"/>
  <c r="BF126" i="1" s="1"/>
  <c r="AO126" i="1"/>
  <c r="BE126" i="1" s="1"/>
  <c r="AN126" i="1"/>
  <c r="BD126" i="1" s="1"/>
  <c r="AU126" i="1"/>
  <c r="BK126" i="1" s="1"/>
  <c r="AS126" i="1"/>
  <c r="BI126" i="1" s="1"/>
  <c r="AT126" i="1"/>
  <c r="BJ126" i="1" s="1"/>
  <c r="AF129" i="1"/>
  <c r="AV129" i="1" s="1"/>
  <c r="AM129" i="1"/>
  <c r="BC129" i="1" s="1"/>
  <c r="AL129" i="1"/>
  <c r="BB129" i="1" s="1"/>
  <c r="AK129" i="1"/>
  <c r="BA129" i="1" s="1"/>
  <c r="AI129" i="1"/>
  <c r="AY129" i="1" s="1"/>
  <c r="AF144" i="1"/>
  <c r="AV144" i="1" s="1"/>
  <c r="AL144" i="1"/>
  <c r="BB144" i="1" s="1"/>
  <c r="AK144" i="1"/>
  <c r="BA144" i="1" s="1"/>
  <c r="AJ144" i="1"/>
  <c r="AZ144" i="1" s="1"/>
  <c r="AI144" i="1"/>
  <c r="AY144" i="1" s="1"/>
  <c r="AG144" i="1"/>
  <c r="AW144" i="1" s="1"/>
  <c r="BK193" i="1"/>
  <c r="AH31" i="1"/>
  <c r="AX31" i="1" s="1"/>
  <c r="AH35" i="1"/>
  <c r="AX35" i="1" s="1"/>
  <c r="AH39" i="1"/>
  <c r="AX39" i="1" s="1"/>
  <c r="AH43" i="1"/>
  <c r="AX43" i="1" s="1"/>
  <c r="AH47" i="1"/>
  <c r="AX47" i="1" s="1"/>
  <c r="AO67" i="1"/>
  <c r="AU67" i="1"/>
  <c r="AM70" i="1"/>
  <c r="BC70" i="1" s="1"/>
  <c r="AK70" i="1"/>
  <c r="BA70" i="1" s="1"/>
  <c r="AJ70" i="1"/>
  <c r="AZ70" i="1" s="1"/>
  <c r="AM73" i="1"/>
  <c r="BC73" i="1" s="1"/>
  <c r="AK73" i="1"/>
  <c r="BA73" i="1" s="1"/>
  <c r="AI73" i="1"/>
  <c r="AY73" i="1" s="1"/>
  <c r="AL73" i="1"/>
  <c r="BB73" i="1" s="1"/>
  <c r="BG88" i="1"/>
  <c r="AG106" i="1"/>
  <c r="AW106" i="1" s="1"/>
  <c r="AF106" i="1"/>
  <c r="AV106" i="1" s="1"/>
  <c r="AM106" i="1"/>
  <c r="BC106" i="1" s="1"/>
  <c r="AK106" i="1"/>
  <c r="BA106" i="1" s="1"/>
  <c r="AG110" i="1"/>
  <c r="AW110" i="1" s="1"/>
  <c r="AF110" i="1"/>
  <c r="AV110" i="1" s="1"/>
  <c r="AM110" i="1"/>
  <c r="BC110" i="1" s="1"/>
  <c r="AK110" i="1"/>
  <c r="BA110" i="1" s="1"/>
  <c r="AR138" i="1"/>
  <c r="BH138" i="1" s="1"/>
  <c r="AP138" i="1"/>
  <c r="BF138" i="1" s="1"/>
  <c r="AO138" i="1"/>
  <c r="BE138" i="1" s="1"/>
  <c r="AN138" i="1"/>
  <c r="BD138" i="1" s="1"/>
  <c r="AU138" i="1"/>
  <c r="BK138" i="1" s="1"/>
  <c r="AS138" i="1"/>
  <c r="BI138" i="1" s="1"/>
  <c r="AX151" i="1"/>
  <c r="AF152" i="1"/>
  <c r="AV152" i="1" s="1"/>
  <c r="AM152" i="1"/>
  <c r="BC152" i="1" s="1"/>
  <c r="AL152" i="1"/>
  <c r="BB152" i="1" s="1"/>
  <c r="AK152" i="1"/>
  <c r="BA152" i="1" s="1"/>
  <c r="AJ152" i="1"/>
  <c r="AZ152" i="1" s="1"/>
  <c r="AI152" i="1"/>
  <c r="AY152" i="1" s="1"/>
  <c r="AG152" i="1"/>
  <c r="AW152" i="1" s="1"/>
  <c r="BJ5" i="1"/>
  <c r="AV46" i="1"/>
  <c r="BD46" i="1"/>
  <c r="AH51" i="1"/>
  <c r="AX51" i="1" s="1"/>
  <c r="AI55" i="1"/>
  <c r="AY55" i="1" s="1"/>
  <c r="AK61" i="1"/>
  <c r="BA61" i="1" s="1"/>
  <c r="AI61" i="1"/>
  <c r="AY61" i="1" s="1"/>
  <c r="AJ61" i="1"/>
  <c r="AZ61" i="1" s="1"/>
  <c r="AI3" i="1"/>
  <c r="AY3" i="1" s="1"/>
  <c r="AC4" i="1"/>
  <c r="AK4" i="1"/>
  <c r="BA4" i="1" s="1"/>
  <c r="AS4" i="1"/>
  <c r="AM5" i="1"/>
  <c r="BC5" i="1" s="1"/>
  <c r="AU5" i="1"/>
  <c r="AG6" i="1"/>
  <c r="AW6" i="1" s="1"/>
  <c r="AO6" i="1"/>
  <c r="BE6" i="1" s="1"/>
  <c r="AI7" i="1"/>
  <c r="AY7" i="1" s="1"/>
  <c r="AK8" i="1"/>
  <c r="BA8" i="1" s="1"/>
  <c r="AS8" i="1"/>
  <c r="BI8" i="1" s="1"/>
  <c r="AM9" i="1"/>
  <c r="BC9" i="1" s="1"/>
  <c r="AU9" i="1"/>
  <c r="BK9" i="1" s="1"/>
  <c r="AG10" i="1"/>
  <c r="AW10" i="1" s="1"/>
  <c r="AO10" i="1"/>
  <c r="BE10" i="1" s="1"/>
  <c r="AI11" i="1"/>
  <c r="AY11" i="1" s="1"/>
  <c r="AK12" i="1"/>
  <c r="BA12" i="1" s="1"/>
  <c r="AS12" i="1"/>
  <c r="BI12" i="1" s="1"/>
  <c r="AM13" i="1"/>
  <c r="BC13" i="1" s="1"/>
  <c r="AU13" i="1"/>
  <c r="BK13" i="1" s="1"/>
  <c r="AG14" i="1"/>
  <c r="AW14" i="1" s="1"/>
  <c r="AO14" i="1"/>
  <c r="BE14" i="1" s="1"/>
  <c r="AI15" i="1"/>
  <c r="AY15" i="1" s="1"/>
  <c r="AK16" i="1"/>
  <c r="BA16" i="1" s="1"/>
  <c r="AS16" i="1"/>
  <c r="BI16" i="1" s="1"/>
  <c r="AM17" i="1"/>
  <c r="BC17" i="1" s="1"/>
  <c r="AU17" i="1"/>
  <c r="BK17" i="1" s="1"/>
  <c r="AG18" i="1"/>
  <c r="AW18" i="1" s="1"/>
  <c r="AO18" i="1"/>
  <c r="BE18" i="1" s="1"/>
  <c r="AI19" i="1"/>
  <c r="AY19" i="1" s="1"/>
  <c r="AK20" i="1"/>
  <c r="BA20" i="1" s="1"/>
  <c r="AS20" i="1"/>
  <c r="BI20" i="1" s="1"/>
  <c r="AM21" i="1"/>
  <c r="BC21" i="1" s="1"/>
  <c r="AU21" i="1"/>
  <c r="BK21" i="1" s="1"/>
  <c r="AG22" i="1"/>
  <c r="AW22" i="1" s="1"/>
  <c r="AO22" i="1"/>
  <c r="BE22" i="1" s="1"/>
  <c r="AI23" i="1"/>
  <c r="AY23" i="1" s="1"/>
  <c r="AK24" i="1"/>
  <c r="BA24" i="1" s="1"/>
  <c r="AS24" i="1"/>
  <c r="BI24" i="1" s="1"/>
  <c r="AM25" i="1"/>
  <c r="AU25" i="1"/>
  <c r="AG26" i="1"/>
  <c r="AW26" i="1" s="1"/>
  <c r="AO26" i="1"/>
  <c r="BE26" i="1" s="1"/>
  <c r="AI27" i="1"/>
  <c r="AY27" i="1" s="1"/>
  <c r="AK28" i="1"/>
  <c r="BA28" i="1" s="1"/>
  <c r="AS28" i="1"/>
  <c r="BI28" i="1" s="1"/>
  <c r="AM29" i="1"/>
  <c r="BC29" i="1" s="1"/>
  <c r="AU29" i="1"/>
  <c r="BK29" i="1" s="1"/>
  <c r="AG30" i="1"/>
  <c r="AW30" i="1" s="1"/>
  <c r="AO30" i="1"/>
  <c r="BE30" i="1" s="1"/>
  <c r="AI31" i="1"/>
  <c r="AY31" i="1" s="1"/>
  <c r="AK32" i="1"/>
  <c r="BA32" i="1" s="1"/>
  <c r="AS32" i="1"/>
  <c r="BI32" i="1" s="1"/>
  <c r="AM33" i="1"/>
  <c r="BC33" i="1" s="1"/>
  <c r="AU33" i="1"/>
  <c r="BK33" i="1" s="1"/>
  <c r="AG34" i="1"/>
  <c r="AW34" i="1" s="1"/>
  <c r="AO34" i="1"/>
  <c r="BE34" i="1" s="1"/>
  <c r="AI35" i="1"/>
  <c r="AY35" i="1" s="1"/>
  <c r="AK36" i="1"/>
  <c r="BA36" i="1" s="1"/>
  <c r="AS36" i="1"/>
  <c r="BI36" i="1" s="1"/>
  <c r="AM37" i="1"/>
  <c r="BC37" i="1" s="1"/>
  <c r="AU37" i="1"/>
  <c r="BK37" i="1" s="1"/>
  <c r="AG38" i="1"/>
  <c r="AW38" i="1" s="1"/>
  <c r="AO38" i="1"/>
  <c r="BE38" i="1" s="1"/>
  <c r="AI39" i="1"/>
  <c r="AY39" i="1" s="1"/>
  <c r="AK40" i="1"/>
  <c r="BA40" i="1" s="1"/>
  <c r="AS40" i="1"/>
  <c r="BI40" i="1" s="1"/>
  <c r="AM41" i="1"/>
  <c r="BC41" i="1" s="1"/>
  <c r="AU41" i="1"/>
  <c r="BK41" i="1" s="1"/>
  <c r="AG42" i="1"/>
  <c r="AW42" i="1" s="1"/>
  <c r="AO42" i="1"/>
  <c r="BE42" i="1" s="1"/>
  <c r="AI43" i="1"/>
  <c r="AY43" i="1" s="1"/>
  <c r="AK44" i="1"/>
  <c r="BA44" i="1" s="1"/>
  <c r="AS44" i="1"/>
  <c r="BI44" i="1" s="1"/>
  <c r="AM45" i="1"/>
  <c r="BC45" i="1" s="1"/>
  <c r="AU45" i="1"/>
  <c r="BK45" i="1" s="1"/>
  <c r="AG46" i="1"/>
  <c r="AO46" i="1"/>
  <c r="AI47" i="1"/>
  <c r="AY47" i="1" s="1"/>
  <c r="AK48" i="1"/>
  <c r="BA48" i="1" s="1"/>
  <c r="AS48" i="1"/>
  <c r="BI48" i="1" s="1"/>
  <c r="AM49" i="1"/>
  <c r="BC49" i="1" s="1"/>
  <c r="AU49" i="1"/>
  <c r="BK49" i="1" s="1"/>
  <c r="AG50" i="1"/>
  <c r="AW50" i="1" s="1"/>
  <c r="AO50" i="1"/>
  <c r="BE50" i="1" s="1"/>
  <c r="AI51" i="1"/>
  <c r="AY51" i="1" s="1"/>
  <c r="AK52" i="1"/>
  <c r="BA52" i="1" s="1"/>
  <c r="AS52" i="1"/>
  <c r="BI52" i="1" s="1"/>
  <c r="AM53" i="1"/>
  <c r="BC53" i="1" s="1"/>
  <c r="AU53" i="1"/>
  <c r="BK53" i="1" s="1"/>
  <c r="AG54" i="1"/>
  <c r="AW54" i="1" s="1"/>
  <c r="AO54" i="1"/>
  <c r="BE54" i="1" s="1"/>
  <c r="AO55" i="1"/>
  <c r="BE55" i="1" s="1"/>
  <c r="AU55" i="1"/>
  <c r="BK55" i="1" s="1"/>
  <c r="AJ55" i="1"/>
  <c r="AZ55" i="1" s="1"/>
  <c r="AT55" i="1"/>
  <c r="BJ55" i="1" s="1"/>
  <c r="AM58" i="1"/>
  <c r="BC58" i="1" s="1"/>
  <c r="AK58" i="1"/>
  <c r="BA58" i="1" s="1"/>
  <c r="AJ58" i="1"/>
  <c r="AZ58" i="1" s="1"/>
  <c r="AL61" i="1"/>
  <c r="BB61" i="1" s="1"/>
  <c r="AO62" i="1"/>
  <c r="BE62" i="1" s="1"/>
  <c r="AS63" i="1"/>
  <c r="BI63" i="1" s="1"/>
  <c r="AL64" i="1"/>
  <c r="BB64" i="1" s="1"/>
  <c r="AH66" i="1"/>
  <c r="AX66" i="1" s="1"/>
  <c r="AL67" i="1"/>
  <c r="BB67" i="1" s="1"/>
  <c r="AU70" i="1"/>
  <c r="BK70" i="1" s="1"/>
  <c r="AS70" i="1"/>
  <c r="BI70" i="1" s="1"/>
  <c r="AL70" i="1"/>
  <c r="BB70" i="1" s="1"/>
  <c r="AF71" i="1"/>
  <c r="AV71" i="1" s="1"/>
  <c r="AR71" i="1"/>
  <c r="BH71" i="1" s="1"/>
  <c r="AH76" i="1"/>
  <c r="AX76" i="1" s="1"/>
  <c r="AF77" i="1"/>
  <c r="AV77" i="1" s="1"/>
  <c r="AQ78" i="1"/>
  <c r="BG78" i="1" s="1"/>
  <c r="AM81" i="1"/>
  <c r="BC81" i="1" s="1"/>
  <c r="AK81" i="1"/>
  <c r="BA81" i="1" s="1"/>
  <c r="AI81" i="1"/>
  <c r="AY81" i="1" s="1"/>
  <c r="AL81" i="1"/>
  <c r="BB81" i="1" s="1"/>
  <c r="AH84" i="1"/>
  <c r="AX84" i="1" s="1"/>
  <c r="AF85" i="1"/>
  <c r="AV85" i="1" s="1"/>
  <c r="AQ86" i="1"/>
  <c r="BG86" i="1" s="1"/>
  <c r="AC88" i="1"/>
  <c r="AM89" i="1"/>
  <c r="BC89" i="1" s="1"/>
  <c r="AK89" i="1"/>
  <c r="BA89" i="1" s="1"/>
  <c r="AI89" i="1"/>
  <c r="AY89" i="1" s="1"/>
  <c r="AL89" i="1"/>
  <c r="BB89" i="1" s="1"/>
  <c r="AH92" i="1"/>
  <c r="AX92" i="1" s="1"/>
  <c r="AF93" i="1"/>
  <c r="AV93" i="1" s="1"/>
  <c r="AQ94" i="1"/>
  <c r="BG94" i="1" s="1"/>
  <c r="AG97" i="1"/>
  <c r="AW97" i="1" s="1"/>
  <c r="AF100" i="1"/>
  <c r="AV100" i="1" s="1"/>
  <c r="AH101" i="1"/>
  <c r="AX101" i="1" s="1"/>
  <c r="AG102" i="1"/>
  <c r="AW102" i="1" s="1"/>
  <c r="AF102" i="1"/>
  <c r="AV102" i="1" s="1"/>
  <c r="AM102" i="1"/>
  <c r="BC102" i="1" s="1"/>
  <c r="AK102" i="1"/>
  <c r="BA102" i="1" s="1"/>
  <c r="AH104" i="1"/>
  <c r="AX104" i="1" s="1"/>
  <c r="AO106" i="1"/>
  <c r="BE106" i="1" s="1"/>
  <c r="AN106" i="1"/>
  <c r="BD106" i="1" s="1"/>
  <c r="AU106" i="1"/>
  <c r="BK106" i="1" s="1"/>
  <c r="AS106" i="1"/>
  <c r="BI106" i="1" s="1"/>
  <c r="AQ106" i="1"/>
  <c r="BG106" i="1" s="1"/>
  <c r="AM109" i="1"/>
  <c r="AL109" i="1"/>
  <c r="BB109" i="1" s="1"/>
  <c r="AK109" i="1"/>
  <c r="BA109" i="1" s="1"/>
  <c r="AI109" i="1"/>
  <c r="AY109" i="1" s="1"/>
  <c r="AJ109" i="1"/>
  <c r="AZ109" i="1" s="1"/>
  <c r="AW109" i="1"/>
  <c r="AO110" i="1"/>
  <c r="BE110" i="1" s="1"/>
  <c r="AN110" i="1"/>
  <c r="BD110" i="1" s="1"/>
  <c r="AU110" i="1"/>
  <c r="BK110" i="1" s="1"/>
  <c r="AS110" i="1"/>
  <c r="BI110" i="1" s="1"/>
  <c r="AQ110" i="1"/>
  <c r="BG110" i="1" s="1"/>
  <c r="AG114" i="1"/>
  <c r="AW114" i="1" s="1"/>
  <c r="AF114" i="1"/>
  <c r="AV114" i="1" s="1"/>
  <c r="AM114" i="1"/>
  <c r="BC114" i="1" s="1"/>
  <c r="AK114" i="1"/>
  <c r="BA114" i="1" s="1"/>
  <c r="AF116" i="1"/>
  <c r="AV116" i="1" s="1"/>
  <c r="AG117" i="1"/>
  <c r="AW117" i="1" s="1"/>
  <c r="AJ122" i="1"/>
  <c r="AZ122" i="1" s="1"/>
  <c r="AF148" i="1"/>
  <c r="AV148" i="1" s="1"/>
  <c r="AL148" i="1"/>
  <c r="BB148" i="1" s="1"/>
  <c r="AK148" i="1"/>
  <c r="BA148" i="1" s="1"/>
  <c r="AJ148" i="1"/>
  <c r="AZ148" i="1" s="1"/>
  <c r="AI148" i="1"/>
  <c r="AY148" i="1" s="1"/>
  <c r="AG148" i="1"/>
  <c r="AW148" i="1" s="1"/>
  <c r="BG151" i="1"/>
  <c r="AF156" i="1"/>
  <c r="AV156" i="1" s="1"/>
  <c r="AM156" i="1"/>
  <c r="BC156" i="1" s="1"/>
  <c r="AL156" i="1"/>
  <c r="BB156" i="1" s="1"/>
  <c r="AK156" i="1"/>
  <c r="BA156" i="1" s="1"/>
  <c r="AJ156" i="1"/>
  <c r="AZ156" i="1" s="1"/>
  <c r="AI156" i="1"/>
  <c r="AY156" i="1" s="1"/>
  <c r="AG156" i="1"/>
  <c r="AW156" i="1" s="1"/>
  <c r="AJ3" i="1"/>
  <c r="AZ3" i="1" s="1"/>
  <c r="BH3" i="1"/>
  <c r="BJ4" i="1"/>
  <c r="AF5" i="1"/>
  <c r="AV5" i="1" s="1"/>
  <c r="AN5" i="1"/>
  <c r="BD5" i="1" s="1"/>
  <c r="AH6" i="1"/>
  <c r="AX6" i="1" s="1"/>
  <c r="AP6" i="1"/>
  <c r="BF6" i="1" s="1"/>
  <c r="AJ7" i="1"/>
  <c r="AZ7" i="1" s="1"/>
  <c r="BH7" i="1"/>
  <c r="AF9" i="1"/>
  <c r="AV9" i="1" s="1"/>
  <c r="AN9" i="1"/>
  <c r="BD9" i="1" s="1"/>
  <c r="AH10" i="1"/>
  <c r="AX10" i="1" s="1"/>
  <c r="AP10" i="1"/>
  <c r="BF10" i="1" s="1"/>
  <c r="AJ11" i="1"/>
  <c r="AZ11" i="1" s="1"/>
  <c r="AF13" i="1"/>
  <c r="AV13" i="1" s="1"/>
  <c r="AN13" i="1"/>
  <c r="BD13" i="1" s="1"/>
  <c r="AH14" i="1"/>
  <c r="AX14" i="1" s="1"/>
  <c r="AP14" i="1"/>
  <c r="BF14" i="1" s="1"/>
  <c r="AJ15" i="1"/>
  <c r="AZ15" i="1" s="1"/>
  <c r="AF17" i="1"/>
  <c r="AV17" i="1" s="1"/>
  <c r="AN17" i="1"/>
  <c r="BD17" i="1" s="1"/>
  <c r="AH18" i="1"/>
  <c r="AX18" i="1" s="1"/>
  <c r="AP18" i="1"/>
  <c r="BF18" i="1" s="1"/>
  <c r="AJ19" i="1"/>
  <c r="AZ19" i="1" s="1"/>
  <c r="AF21" i="1"/>
  <c r="AV21" i="1" s="1"/>
  <c r="AN21" i="1"/>
  <c r="BD21" i="1" s="1"/>
  <c r="AH22" i="1"/>
  <c r="AX22" i="1" s="1"/>
  <c r="AP22" i="1"/>
  <c r="BF22" i="1" s="1"/>
  <c r="AJ23" i="1"/>
  <c r="AZ23" i="1" s="1"/>
  <c r="AF25" i="1"/>
  <c r="AN25" i="1"/>
  <c r="AH26" i="1"/>
  <c r="AX26" i="1" s="1"/>
  <c r="AP26" i="1"/>
  <c r="BF26" i="1" s="1"/>
  <c r="AJ27" i="1"/>
  <c r="AZ27" i="1" s="1"/>
  <c r="AF29" i="1"/>
  <c r="AV29" i="1" s="1"/>
  <c r="AN29" i="1"/>
  <c r="BD29" i="1" s="1"/>
  <c r="AH30" i="1"/>
  <c r="AX30" i="1" s="1"/>
  <c r="AP30" i="1"/>
  <c r="BF30" i="1" s="1"/>
  <c r="AJ31" i="1"/>
  <c r="AZ31" i="1" s="1"/>
  <c r="AF33" i="1"/>
  <c r="AV33" i="1" s="1"/>
  <c r="AN33" i="1"/>
  <c r="BD33" i="1" s="1"/>
  <c r="AH34" i="1"/>
  <c r="AX34" i="1" s="1"/>
  <c r="AP34" i="1"/>
  <c r="BF34" i="1" s="1"/>
  <c r="AJ35" i="1"/>
  <c r="AZ35" i="1" s="1"/>
  <c r="AF37" i="1"/>
  <c r="AV37" i="1" s="1"/>
  <c r="AN37" i="1"/>
  <c r="BD37" i="1" s="1"/>
  <c r="AH38" i="1"/>
  <c r="AX38" i="1" s="1"/>
  <c r="AP38" i="1"/>
  <c r="BF38" i="1" s="1"/>
  <c r="AJ39" i="1"/>
  <c r="AZ39" i="1" s="1"/>
  <c r="AF41" i="1"/>
  <c r="AV41" i="1" s="1"/>
  <c r="AN41" i="1"/>
  <c r="BD41" i="1" s="1"/>
  <c r="AH42" i="1"/>
  <c r="AX42" i="1" s="1"/>
  <c r="AP42" i="1"/>
  <c r="BF42" i="1" s="1"/>
  <c r="AJ43" i="1"/>
  <c r="AZ43" i="1" s="1"/>
  <c r="AF45" i="1"/>
  <c r="AV45" i="1" s="1"/>
  <c r="AN45" i="1"/>
  <c r="BD45" i="1" s="1"/>
  <c r="AH46" i="1"/>
  <c r="AP46" i="1"/>
  <c r="AJ47" i="1"/>
  <c r="AZ47" i="1" s="1"/>
  <c r="AN49" i="1"/>
  <c r="BD49" i="1" s="1"/>
  <c r="AH50" i="1"/>
  <c r="AX50" i="1" s="1"/>
  <c r="AP50" i="1"/>
  <c r="BF50" i="1" s="1"/>
  <c r="AJ51" i="1"/>
  <c r="AZ51" i="1" s="1"/>
  <c r="AN53" i="1"/>
  <c r="BD53" i="1" s="1"/>
  <c r="AH54" i="1"/>
  <c r="AX54" i="1" s="1"/>
  <c r="AP54" i="1"/>
  <c r="BF54" i="1" s="1"/>
  <c r="AK55" i="1"/>
  <c r="BA55" i="1" s="1"/>
  <c r="AU58" i="1"/>
  <c r="BK58" i="1" s="1"/>
  <c r="AS58" i="1"/>
  <c r="BI58" i="1" s="1"/>
  <c r="AF59" i="1"/>
  <c r="AV59" i="1" s="1"/>
  <c r="AI60" i="1"/>
  <c r="AY60" i="1" s="1"/>
  <c r="AG60" i="1"/>
  <c r="AW60" i="1" s="1"/>
  <c r="AJ60" i="1"/>
  <c r="AZ60" i="1" s="1"/>
  <c r="AM61" i="1"/>
  <c r="BC61" i="1" s="1"/>
  <c r="AG63" i="1"/>
  <c r="AW63" i="1" s="1"/>
  <c r="AM63" i="1"/>
  <c r="BC63" i="1" s="1"/>
  <c r="AJ63" i="1"/>
  <c r="AZ63" i="1" s="1"/>
  <c r="AF65" i="1"/>
  <c r="AV65" i="1" s="1"/>
  <c r="AN67" i="1"/>
  <c r="AK69" i="1"/>
  <c r="BA69" i="1" s="1"/>
  <c r="AI69" i="1"/>
  <c r="AY69" i="1" s="1"/>
  <c r="AJ69" i="1"/>
  <c r="AZ69" i="1" s="1"/>
  <c r="AS71" i="1"/>
  <c r="BI71" i="1" s="1"/>
  <c r="AG74" i="1"/>
  <c r="AW74" i="1" s="1"/>
  <c r="AM74" i="1"/>
  <c r="BC74" i="1" s="1"/>
  <c r="AK74" i="1"/>
  <c r="BA74" i="1" s="1"/>
  <c r="AL74" i="1"/>
  <c r="BB74" i="1" s="1"/>
  <c r="AI75" i="1"/>
  <c r="AY75" i="1" s="1"/>
  <c r="AG75" i="1"/>
  <c r="AW75" i="1" s="1"/>
  <c r="AM75" i="1"/>
  <c r="BC75" i="1" s="1"/>
  <c r="AK75" i="1"/>
  <c r="BA75" i="1" s="1"/>
  <c r="AG77" i="1"/>
  <c r="AW77" i="1" s="1"/>
  <c r="AR78" i="1"/>
  <c r="BH78" i="1" s="1"/>
  <c r="AG82" i="1"/>
  <c r="AW82" i="1" s="1"/>
  <c r="AM82" i="1"/>
  <c r="BC82" i="1" s="1"/>
  <c r="AK82" i="1"/>
  <c r="BA82" i="1" s="1"/>
  <c r="AL82" i="1"/>
  <c r="BB82" i="1" s="1"/>
  <c r="AI83" i="1"/>
  <c r="AY83" i="1" s="1"/>
  <c r="AG83" i="1"/>
  <c r="AW83" i="1" s="1"/>
  <c r="AM83" i="1"/>
  <c r="BC83" i="1" s="1"/>
  <c r="AK83" i="1"/>
  <c r="BA83" i="1" s="1"/>
  <c r="AG85" i="1"/>
  <c r="AW85" i="1" s="1"/>
  <c r="AR86" i="1"/>
  <c r="BH86" i="1" s="1"/>
  <c r="AG90" i="1"/>
  <c r="AW90" i="1" s="1"/>
  <c r="AM90" i="1"/>
  <c r="BC90" i="1" s="1"/>
  <c r="AK90" i="1"/>
  <c r="BA90" i="1" s="1"/>
  <c r="AL90" i="1"/>
  <c r="BB90" i="1" s="1"/>
  <c r="AI91" i="1"/>
  <c r="AY91" i="1" s="1"/>
  <c r="AG91" i="1"/>
  <c r="AW91" i="1" s="1"/>
  <c r="AM91" i="1"/>
  <c r="BC91" i="1" s="1"/>
  <c r="AK91" i="1"/>
  <c r="BA91" i="1" s="1"/>
  <c r="AG93" i="1"/>
  <c r="AW93" i="1" s="1"/>
  <c r="AF96" i="1"/>
  <c r="AV96" i="1" s="1"/>
  <c r="AG98" i="1"/>
  <c r="AW98" i="1" s="1"/>
  <c r="AF98" i="1"/>
  <c r="AV98" i="1" s="1"/>
  <c r="AM98" i="1"/>
  <c r="BC98" i="1" s="1"/>
  <c r="AK98" i="1"/>
  <c r="BA98" i="1" s="1"/>
  <c r="AO102" i="1"/>
  <c r="BE102" i="1" s="1"/>
  <c r="AN102" i="1"/>
  <c r="BD102" i="1" s="1"/>
  <c r="AU102" i="1"/>
  <c r="BK102" i="1" s="1"/>
  <c r="AS102" i="1"/>
  <c r="BI102" i="1" s="1"/>
  <c r="AQ102" i="1"/>
  <c r="BG102" i="1" s="1"/>
  <c r="AM105" i="1"/>
  <c r="BC105" i="1" s="1"/>
  <c r="AL105" i="1"/>
  <c r="BB105" i="1" s="1"/>
  <c r="AK105" i="1"/>
  <c r="BA105" i="1" s="1"/>
  <c r="AI105" i="1"/>
  <c r="AY105" i="1" s="1"/>
  <c r="AK108" i="1"/>
  <c r="BA108" i="1" s="1"/>
  <c r="AJ108" i="1"/>
  <c r="AZ108" i="1" s="1"/>
  <c r="AI108" i="1"/>
  <c r="AY108" i="1" s="1"/>
  <c r="AG108" i="1"/>
  <c r="AW108" i="1" s="1"/>
  <c r="AM108" i="1"/>
  <c r="BC108" i="1" s="1"/>
  <c r="BI109" i="1"/>
  <c r="AX109" i="1"/>
  <c r="AK112" i="1"/>
  <c r="BA112" i="1" s="1"/>
  <c r="AJ112" i="1"/>
  <c r="AZ112" i="1" s="1"/>
  <c r="AI112" i="1"/>
  <c r="AY112" i="1" s="1"/>
  <c r="AG112" i="1"/>
  <c r="AW112" i="1" s="1"/>
  <c r="AL112" i="1"/>
  <c r="BB112" i="1" s="1"/>
  <c r="AM113" i="1"/>
  <c r="BC113" i="1" s="1"/>
  <c r="AL113" i="1"/>
  <c r="BB113" i="1" s="1"/>
  <c r="AK113" i="1"/>
  <c r="BA113" i="1" s="1"/>
  <c r="AI113" i="1"/>
  <c r="AY113" i="1" s="1"/>
  <c r="AJ113" i="1"/>
  <c r="AZ113" i="1" s="1"/>
  <c r="AO114" i="1"/>
  <c r="BE114" i="1" s="1"/>
  <c r="AN114" i="1"/>
  <c r="BD114" i="1" s="1"/>
  <c r="AU114" i="1"/>
  <c r="BK114" i="1" s="1"/>
  <c r="AS114" i="1"/>
  <c r="BI114" i="1" s="1"/>
  <c r="AQ114" i="1"/>
  <c r="BG114" i="1" s="1"/>
  <c r="AG118" i="1"/>
  <c r="AW118" i="1" s="1"/>
  <c r="AF118" i="1"/>
  <c r="AV118" i="1" s="1"/>
  <c r="AM118" i="1"/>
  <c r="BC118" i="1" s="1"/>
  <c r="AK118" i="1"/>
  <c r="BA118" i="1" s="1"/>
  <c r="AF125" i="1"/>
  <c r="AV125" i="1" s="1"/>
  <c r="AM125" i="1"/>
  <c r="BC125" i="1" s="1"/>
  <c r="AL125" i="1"/>
  <c r="BB125" i="1" s="1"/>
  <c r="AK125" i="1"/>
  <c r="BA125" i="1" s="1"/>
  <c r="AI125" i="1"/>
  <c r="AY125" i="1" s="1"/>
  <c r="AL128" i="1"/>
  <c r="BB128" i="1" s="1"/>
  <c r="AK128" i="1"/>
  <c r="BA128" i="1" s="1"/>
  <c r="AJ128" i="1"/>
  <c r="AZ128" i="1" s="1"/>
  <c r="AI128" i="1"/>
  <c r="AY128" i="1" s="1"/>
  <c r="AG128" i="1"/>
  <c r="AW128" i="1" s="1"/>
  <c r="AM128" i="1"/>
  <c r="BC128" i="1" s="1"/>
  <c r="AF132" i="1"/>
  <c r="AV132" i="1" s="1"/>
  <c r="AL132" i="1"/>
  <c r="BB132" i="1" s="1"/>
  <c r="AK132" i="1"/>
  <c r="BA132" i="1" s="1"/>
  <c r="AJ132" i="1"/>
  <c r="AZ132" i="1" s="1"/>
  <c r="AI132" i="1"/>
  <c r="AY132" i="1" s="1"/>
  <c r="AG132" i="1"/>
  <c r="AW132" i="1" s="1"/>
  <c r="AR142" i="1"/>
  <c r="BH142" i="1" s="1"/>
  <c r="AP142" i="1"/>
  <c r="BF142" i="1" s="1"/>
  <c r="AO142" i="1"/>
  <c r="BE142" i="1" s="1"/>
  <c r="AN142" i="1"/>
  <c r="BD142" i="1" s="1"/>
  <c r="AU142" i="1"/>
  <c r="BK142" i="1" s="1"/>
  <c r="AS142" i="1"/>
  <c r="BI142" i="1" s="1"/>
  <c r="AF160" i="1"/>
  <c r="AV160" i="1" s="1"/>
  <c r="AM160" i="1"/>
  <c r="BC160" i="1" s="1"/>
  <c r="AL160" i="1"/>
  <c r="BB160" i="1" s="1"/>
  <c r="AK160" i="1"/>
  <c r="BA160" i="1" s="1"/>
  <c r="AJ160" i="1"/>
  <c r="AZ160" i="1" s="1"/>
  <c r="AI160" i="1"/>
  <c r="AY160" i="1" s="1"/>
  <c r="AG160" i="1"/>
  <c r="AW160" i="1" s="1"/>
  <c r="AH15" i="1"/>
  <c r="AX15" i="1" s="1"/>
  <c r="BC4" i="1"/>
  <c r="AK7" i="1"/>
  <c r="BA7" i="1" s="1"/>
  <c r="BI7" i="1"/>
  <c r="AO9" i="1"/>
  <c r="BE9" i="1" s="1"/>
  <c r="AQ10" i="1"/>
  <c r="BG10" i="1" s="1"/>
  <c r="AK11" i="1"/>
  <c r="BA11" i="1" s="1"/>
  <c r="AO13" i="1"/>
  <c r="BE13" i="1" s="1"/>
  <c r="AQ14" i="1"/>
  <c r="BG14" i="1" s="1"/>
  <c r="AK15" i="1"/>
  <c r="BA15" i="1" s="1"/>
  <c r="AO17" i="1"/>
  <c r="BE17" i="1" s="1"/>
  <c r="AQ18" i="1"/>
  <c r="BG18" i="1" s="1"/>
  <c r="AK19" i="1"/>
  <c r="BA19" i="1" s="1"/>
  <c r="AO21" i="1"/>
  <c r="BE21" i="1" s="1"/>
  <c r="AQ22" i="1"/>
  <c r="BG22" i="1" s="1"/>
  <c r="AK23" i="1"/>
  <c r="BA23" i="1" s="1"/>
  <c r="AO25" i="1"/>
  <c r="AW25" i="1"/>
  <c r="AQ26" i="1"/>
  <c r="BG26" i="1" s="1"/>
  <c r="AK27" i="1"/>
  <c r="BA27" i="1" s="1"/>
  <c r="AO29" i="1"/>
  <c r="BE29" i="1" s="1"/>
  <c r="AQ30" i="1"/>
  <c r="BG30" i="1" s="1"/>
  <c r="AK31" i="1"/>
  <c r="BA31" i="1" s="1"/>
  <c r="AO33" i="1"/>
  <c r="BE33" i="1" s="1"/>
  <c r="AQ34" i="1"/>
  <c r="BG34" i="1" s="1"/>
  <c r="AK35" i="1"/>
  <c r="BA35" i="1" s="1"/>
  <c r="AO37" i="1"/>
  <c r="BE37" i="1" s="1"/>
  <c r="AQ38" i="1"/>
  <c r="BG38" i="1" s="1"/>
  <c r="AK39" i="1"/>
  <c r="BA39" i="1" s="1"/>
  <c r="AO41" i="1"/>
  <c r="BE41" i="1" s="1"/>
  <c r="AQ42" i="1"/>
  <c r="BG42" i="1" s="1"/>
  <c r="AK43" i="1"/>
  <c r="BA43" i="1" s="1"/>
  <c r="AO45" i="1"/>
  <c r="BE45" i="1" s="1"/>
  <c r="AQ46" i="1"/>
  <c r="AK47" i="1"/>
  <c r="BA47" i="1" s="1"/>
  <c r="AO49" i="1"/>
  <c r="BE49" i="1" s="1"/>
  <c r="AQ50" i="1"/>
  <c r="BG50" i="1" s="1"/>
  <c r="AK51" i="1"/>
  <c r="BA51" i="1" s="1"/>
  <c r="AO53" i="1"/>
  <c r="BE53" i="1" s="1"/>
  <c r="AQ54" i="1"/>
  <c r="BG54" i="1" s="1"/>
  <c r="AL55" i="1"/>
  <c r="BB55" i="1" s="1"/>
  <c r="AH59" i="1"/>
  <c r="AX59" i="1" s="1"/>
  <c r="AO63" i="1"/>
  <c r="BE63" i="1" s="1"/>
  <c r="AU63" i="1"/>
  <c r="BK63" i="1" s="1"/>
  <c r="AG65" i="1"/>
  <c r="AW65" i="1" s="1"/>
  <c r="AM66" i="1"/>
  <c r="BC66" i="1" s="1"/>
  <c r="AK66" i="1"/>
  <c r="BA66" i="1" s="1"/>
  <c r="AJ66" i="1"/>
  <c r="AZ66" i="1" s="1"/>
  <c r="AP67" i="1"/>
  <c r="AO74" i="1"/>
  <c r="BE74" i="1" s="1"/>
  <c r="AU74" i="1"/>
  <c r="BK74" i="1" s="1"/>
  <c r="AS74" i="1"/>
  <c r="BI74" i="1" s="1"/>
  <c r="AN74" i="1"/>
  <c r="BD74" i="1" s="1"/>
  <c r="AK76" i="1"/>
  <c r="BA76" i="1" s="1"/>
  <c r="AI76" i="1"/>
  <c r="AY76" i="1" s="1"/>
  <c r="AG76" i="1"/>
  <c r="AW76" i="1" s="1"/>
  <c r="AL76" i="1"/>
  <c r="BB76" i="1" s="1"/>
  <c r="AH77" i="1"/>
  <c r="AX77" i="1" s="1"/>
  <c r="AO82" i="1"/>
  <c r="BE82" i="1" s="1"/>
  <c r="AU82" i="1"/>
  <c r="BK82" i="1" s="1"/>
  <c r="AS82" i="1"/>
  <c r="BI82" i="1" s="1"/>
  <c r="AN82" i="1"/>
  <c r="BD82" i="1" s="1"/>
  <c r="AK84" i="1"/>
  <c r="BA84" i="1" s="1"/>
  <c r="AI84" i="1"/>
  <c r="AY84" i="1" s="1"/>
  <c r="AG84" i="1"/>
  <c r="AW84" i="1" s="1"/>
  <c r="AL84" i="1"/>
  <c r="BB84" i="1" s="1"/>
  <c r="AH85" i="1"/>
  <c r="AX85" i="1" s="1"/>
  <c r="BC88" i="1"/>
  <c r="AO90" i="1"/>
  <c r="BE90" i="1" s="1"/>
  <c r="AU90" i="1"/>
  <c r="BK90" i="1" s="1"/>
  <c r="AS90" i="1"/>
  <c r="BI90" i="1" s="1"/>
  <c r="AN90" i="1"/>
  <c r="BD90" i="1" s="1"/>
  <c r="AK92" i="1"/>
  <c r="BA92" i="1" s="1"/>
  <c r="AI92" i="1"/>
  <c r="AY92" i="1" s="1"/>
  <c r="AG92" i="1"/>
  <c r="AW92" i="1" s="1"/>
  <c r="AL92" i="1"/>
  <c r="BB92" i="1" s="1"/>
  <c r="AH93" i="1"/>
  <c r="AX93" i="1" s="1"/>
  <c r="AH96" i="1"/>
  <c r="AX96" i="1" s="1"/>
  <c r="AO98" i="1"/>
  <c r="BE98" i="1" s="1"/>
  <c r="AN98" i="1"/>
  <c r="BD98" i="1" s="1"/>
  <c r="AU98" i="1"/>
  <c r="BK98" i="1" s="1"/>
  <c r="AS98" i="1"/>
  <c r="BI98" i="1" s="1"/>
  <c r="AQ98" i="1"/>
  <c r="BG98" i="1" s="1"/>
  <c r="AM101" i="1"/>
  <c r="BC101" i="1" s="1"/>
  <c r="AL101" i="1"/>
  <c r="BB101" i="1" s="1"/>
  <c r="AK101" i="1"/>
  <c r="BA101" i="1" s="1"/>
  <c r="AI101" i="1"/>
  <c r="AY101" i="1" s="1"/>
  <c r="AK104" i="1"/>
  <c r="BA104" i="1" s="1"/>
  <c r="AJ104" i="1"/>
  <c r="AZ104" i="1" s="1"/>
  <c r="AI104" i="1"/>
  <c r="AY104" i="1" s="1"/>
  <c r="AG104" i="1"/>
  <c r="AW104" i="1" s="1"/>
  <c r="AM104" i="1"/>
  <c r="BC104" i="1" s="1"/>
  <c r="AC109" i="1"/>
  <c r="AK116" i="1"/>
  <c r="BA116" i="1" s="1"/>
  <c r="AJ116" i="1"/>
  <c r="AZ116" i="1" s="1"/>
  <c r="AI116" i="1"/>
  <c r="AY116" i="1" s="1"/>
  <c r="AG116" i="1"/>
  <c r="AW116" i="1" s="1"/>
  <c r="AL116" i="1"/>
  <c r="BB116" i="1" s="1"/>
  <c r="AM117" i="1"/>
  <c r="BC117" i="1" s="1"/>
  <c r="AL117" i="1"/>
  <c r="BB117" i="1" s="1"/>
  <c r="AK117" i="1"/>
  <c r="BA117" i="1" s="1"/>
  <c r="AI117" i="1"/>
  <c r="AY117" i="1" s="1"/>
  <c r="AJ117" i="1"/>
  <c r="AZ117" i="1" s="1"/>
  <c r="AO118" i="1"/>
  <c r="BE118" i="1" s="1"/>
  <c r="AN118" i="1"/>
  <c r="BD118" i="1" s="1"/>
  <c r="AU118" i="1"/>
  <c r="BK118" i="1" s="1"/>
  <c r="AS118" i="1"/>
  <c r="BI118" i="1" s="1"/>
  <c r="AQ118" i="1"/>
  <c r="BG118" i="1" s="1"/>
  <c r="AG122" i="1"/>
  <c r="AW122" i="1" s="1"/>
  <c r="AF122" i="1"/>
  <c r="AV122" i="1" s="1"/>
  <c r="AM122" i="1"/>
  <c r="BC122" i="1" s="1"/>
  <c r="AK122" i="1"/>
  <c r="BA122" i="1" s="1"/>
  <c r="AF124" i="1"/>
  <c r="AV124" i="1" s="1"/>
  <c r="AX130" i="1"/>
  <c r="AF164" i="1"/>
  <c r="AV164" i="1" s="1"/>
  <c r="AM164" i="1"/>
  <c r="BC164" i="1" s="1"/>
  <c r="AL164" i="1"/>
  <c r="BB164" i="1" s="1"/>
  <c r="AK164" i="1"/>
  <c r="BA164" i="1" s="1"/>
  <c r="AJ164" i="1"/>
  <c r="AZ164" i="1" s="1"/>
  <c r="AI164" i="1"/>
  <c r="AY164" i="1" s="1"/>
  <c r="AG164" i="1"/>
  <c r="AW164" i="1" s="1"/>
  <c r="AH23" i="1"/>
  <c r="AX23" i="1" s="1"/>
  <c r="AK3" i="1"/>
  <c r="BA3" i="1" s="1"/>
  <c r="BK4" i="1"/>
  <c r="BJ3" i="1"/>
  <c r="AV4" i="1"/>
  <c r="BD4" i="1"/>
  <c r="AH5" i="1"/>
  <c r="AX5" i="1" s="1"/>
  <c r="AP5" i="1"/>
  <c r="BF5" i="1" s="1"/>
  <c r="AJ6" i="1"/>
  <c r="AZ6" i="1" s="1"/>
  <c r="AR6" i="1"/>
  <c r="AL7" i="1"/>
  <c r="BB7" i="1" s="1"/>
  <c r="BJ7" i="1"/>
  <c r="AH9" i="1"/>
  <c r="AX9" i="1" s="1"/>
  <c r="AP9" i="1"/>
  <c r="BF9" i="1" s="1"/>
  <c r="AJ10" i="1"/>
  <c r="AZ10" i="1" s="1"/>
  <c r="AR10" i="1"/>
  <c r="BH10" i="1" s="1"/>
  <c r="AL11" i="1"/>
  <c r="BB11" i="1" s="1"/>
  <c r="AH13" i="1"/>
  <c r="AX13" i="1" s="1"/>
  <c r="AP13" i="1"/>
  <c r="BF13" i="1" s="1"/>
  <c r="AJ14" i="1"/>
  <c r="AZ14" i="1" s="1"/>
  <c r="AR14" i="1"/>
  <c r="BH14" i="1" s="1"/>
  <c r="AL15" i="1"/>
  <c r="BB15" i="1" s="1"/>
  <c r="AH17" i="1"/>
  <c r="AX17" i="1" s="1"/>
  <c r="AP17" i="1"/>
  <c r="BF17" i="1" s="1"/>
  <c r="AJ18" i="1"/>
  <c r="AZ18" i="1" s="1"/>
  <c r="AR18" i="1"/>
  <c r="BH18" i="1" s="1"/>
  <c r="AL19" i="1"/>
  <c r="BB19" i="1" s="1"/>
  <c r="AH21" i="1"/>
  <c r="AX21" i="1" s="1"/>
  <c r="AP21" i="1"/>
  <c r="BF21" i="1" s="1"/>
  <c r="AJ22" i="1"/>
  <c r="AZ22" i="1" s="1"/>
  <c r="AR22" i="1"/>
  <c r="BH22" i="1" s="1"/>
  <c r="AL23" i="1"/>
  <c r="BB23" i="1" s="1"/>
  <c r="AH25" i="1"/>
  <c r="AP25" i="1"/>
  <c r="AJ26" i="1"/>
  <c r="AZ26" i="1" s="1"/>
  <c r="AR26" i="1"/>
  <c r="BH26" i="1" s="1"/>
  <c r="AL27" i="1"/>
  <c r="BB27" i="1" s="1"/>
  <c r="AH29" i="1"/>
  <c r="AX29" i="1" s="1"/>
  <c r="AP29" i="1"/>
  <c r="BF29" i="1" s="1"/>
  <c r="AJ30" i="1"/>
  <c r="AZ30" i="1" s="1"/>
  <c r="AR30" i="1"/>
  <c r="BH30" i="1" s="1"/>
  <c r="AL31" i="1"/>
  <c r="BB31" i="1" s="1"/>
  <c r="AH33" i="1"/>
  <c r="AX33" i="1" s="1"/>
  <c r="AP33" i="1"/>
  <c r="BF33" i="1" s="1"/>
  <c r="AJ34" i="1"/>
  <c r="AZ34" i="1" s="1"/>
  <c r="AR34" i="1"/>
  <c r="BH34" i="1" s="1"/>
  <c r="AL35" i="1"/>
  <c r="BB35" i="1" s="1"/>
  <c r="AH37" i="1"/>
  <c r="AX37" i="1" s="1"/>
  <c r="AP37" i="1"/>
  <c r="BF37" i="1" s="1"/>
  <c r="AJ38" i="1"/>
  <c r="AZ38" i="1" s="1"/>
  <c r="AR38" i="1"/>
  <c r="BH38" i="1" s="1"/>
  <c r="AL39" i="1"/>
  <c r="BB39" i="1" s="1"/>
  <c r="AH41" i="1"/>
  <c r="AX41" i="1" s="1"/>
  <c r="AP41" i="1"/>
  <c r="BF41" i="1" s="1"/>
  <c r="AJ42" i="1"/>
  <c r="AZ42" i="1" s="1"/>
  <c r="AR42" i="1"/>
  <c r="BH42" i="1" s="1"/>
  <c r="AL43" i="1"/>
  <c r="BB43" i="1" s="1"/>
  <c r="AH45" i="1"/>
  <c r="AX45" i="1" s="1"/>
  <c r="AP45" i="1"/>
  <c r="BF45" i="1" s="1"/>
  <c r="AJ46" i="1"/>
  <c r="AZ46" i="1" s="1"/>
  <c r="AR46" i="1"/>
  <c r="AL47" i="1"/>
  <c r="BB47" i="1" s="1"/>
  <c r="AH49" i="1"/>
  <c r="AX49" i="1" s="1"/>
  <c r="AP49" i="1"/>
  <c r="BF49" i="1" s="1"/>
  <c r="AJ50" i="1"/>
  <c r="AZ50" i="1" s="1"/>
  <c r="AR50" i="1"/>
  <c r="BH50" i="1" s="1"/>
  <c r="AL51" i="1"/>
  <c r="BB51" i="1" s="1"/>
  <c r="AH53" i="1"/>
  <c r="AX53" i="1" s="1"/>
  <c r="AP53" i="1"/>
  <c r="BF53" i="1" s="1"/>
  <c r="AJ54" i="1"/>
  <c r="AZ54" i="1" s="1"/>
  <c r="AR54" i="1"/>
  <c r="BH54" i="1" s="1"/>
  <c r="AK57" i="1"/>
  <c r="BA57" i="1" s="1"/>
  <c r="AI57" i="1"/>
  <c r="AY57" i="1" s="1"/>
  <c r="AJ57" i="1"/>
  <c r="AZ57" i="1" s="1"/>
  <c r="AO58" i="1"/>
  <c r="BE58" i="1" s="1"/>
  <c r="AL60" i="1"/>
  <c r="BB60" i="1" s="1"/>
  <c r="AL63" i="1"/>
  <c r="BB63" i="1" s="1"/>
  <c r="AU66" i="1"/>
  <c r="BK66" i="1" s="1"/>
  <c r="AS66" i="1"/>
  <c r="BI66" i="1" s="1"/>
  <c r="AL66" i="1"/>
  <c r="BB66" i="1" s="1"/>
  <c r="AQ67" i="1"/>
  <c r="AI68" i="1"/>
  <c r="AY68" i="1" s="1"/>
  <c r="AG68" i="1"/>
  <c r="AW68" i="1" s="1"/>
  <c r="AJ68" i="1"/>
  <c r="AZ68" i="1" s="1"/>
  <c r="AF70" i="1"/>
  <c r="AV70" i="1" s="1"/>
  <c r="AG71" i="1"/>
  <c r="AW71" i="1" s="1"/>
  <c r="AM71" i="1"/>
  <c r="BC71" i="1" s="1"/>
  <c r="AJ71" i="1"/>
  <c r="AZ71" i="1" s="1"/>
  <c r="AF73" i="1"/>
  <c r="AV73" i="1" s="1"/>
  <c r="AP74" i="1"/>
  <c r="BF74" i="1" s="1"/>
  <c r="AM76" i="1"/>
  <c r="BC76" i="1" s="1"/>
  <c r="AP82" i="1"/>
  <c r="BF82" i="1" s="1"/>
  <c r="AM84" i="1"/>
  <c r="BC84" i="1" s="1"/>
  <c r="AP90" i="1"/>
  <c r="BF90" i="1" s="1"/>
  <c r="AM92" i="1"/>
  <c r="BC92" i="1" s="1"/>
  <c r="AM97" i="1"/>
  <c r="BC97" i="1" s="1"/>
  <c r="AL97" i="1"/>
  <c r="BB97" i="1" s="1"/>
  <c r="AK97" i="1"/>
  <c r="BA97" i="1" s="1"/>
  <c r="AI97" i="1"/>
  <c r="AY97" i="1" s="1"/>
  <c r="AR98" i="1"/>
  <c r="BH98" i="1" s="1"/>
  <c r="AK100" i="1"/>
  <c r="BA100" i="1" s="1"/>
  <c r="AJ100" i="1"/>
  <c r="AZ100" i="1" s="1"/>
  <c r="AI100" i="1"/>
  <c r="AY100" i="1" s="1"/>
  <c r="AG100" i="1"/>
  <c r="AW100" i="1" s="1"/>
  <c r="AM100" i="1"/>
  <c r="BC100" i="1" s="1"/>
  <c r="AT102" i="1"/>
  <c r="BJ102" i="1" s="1"/>
  <c r="AH106" i="1"/>
  <c r="AX106" i="1" s="1"/>
  <c r="BD109" i="1"/>
  <c r="AH110" i="1"/>
  <c r="AX110" i="1" s="1"/>
  <c r="AT114" i="1"/>
  <c r="BJ114" i="1" s="1"/>
  <c r="AM116" i="1"/>
  <c r="BC116" i="1" s="1"/>
  <c r="AR118" i="1"/>
  <c r="BH118" i="1" s="1"/>
  <c r="AK120" i="1"/>
  <c r="BA120" i="1" s="1"/>
  <c r="AJ120" i="1"/>
  <c r="AZ120" i="1" s="1"/>
  <c r="AI120" i="1"/>
  <c r="AY120" i="1" s="1"/>
  <c r="AG120" i="1"/>
  <c r="AW120" i="1" s="1"/>
  <c r="AL120" i="1"/>
  <c r="BB120" i="1" s="1"/>
  <c r="AM121" i="1"/>
  <c r="BC121" i="1" s="1"/>
  <c r="AL121" i="1"/>
  <c r="BB121" i="1" s="1"/>
  <c r="AK121" i="1"/>
  <c r="BA121" i="1" s="1"/>
  <c r="AI121" i="1"/>
  <c r="AY121" i="1" s="1"/>
  <c r="AJ121" i="1"/>
  <c r="AZ121" i="1" s="1"/>
  <c r="AO122" i="1"/>
  <c r="BE122" i="1" s="1"/>
  <c r="AN122" i="1"/>
  <c r="BD122" i="1" s="1"/>
  <c r="AU122" i="1"/>
  <c r="BK122" i="1" s="1"/>
  <c r="AS122" i="1"/>
  <c r="BI122" i="1" s="1"/>
  <c r="AQ122" i="1"/>
  <c r="BG122" i="1" s="1"/>
  <c r="AG129" i="1"/>
  <c r="AW129" i="1" s="1"/>
  <c r="AR130" i="1"/>
  <c r="AP130" i="1"/>
  <c r="AO130" i="1"/>
  <c r="AN130" i="1"/>
  <c r="AU130" i="1"/>
  <c r="AS130" i="1"/>
  <c r="AF136" i="1"/>
  <c r="AV136" i="1" s="1"/>
  <c r="AL136" i="1"/>
  <c r="BB136" i="1" s="1"/>
  <c r="AK136" i="1"/>
  <c r="BA136" i="1" s="1"/>
  <c r="AJ136" i="1"/>
  <c r="AZ136" i="1" s="1"/>
  <c r="AI136" i="1"/>
  <c r="AY136" i="1" s="1"/>
  <c r="AG136" i="1"/>
  <c r="AW136" i="1" s="1"/>
  <c r="AR146" i="1"/>
  <c r="BH146" i="1" s="1"/>
  <c r="AP146" i="1"/>
  <c r="BF146" i="1" s="1"/>
  <c r="AO146" i="1"/>
  <c r="BE146" i="1" s="1"/>
  <c r="AN146" i="1"/>
  <c r="BD146" i="1" s="1"/>
  <c r="AU146" i="1"/>
  <c r="BK146" i="1" s="1"/>
  <c r="AS146" i="1"/>
  <c r="BI146" i="1" s="1"/>
  <c r="AH3" i="1"/>
  <c r="BI3" i="1"/>
  <c r="AQ6" i="1"/>
  <c r="BK3" i="1"/>
  <c r="BE4" i="1"/>
  <c r="AQ5" i="1"/>
  <c r="AS6" i="1"/>
  <c r="AM7" i="1"/>
  <c r="BC7" i="1" s="1"/>
  <c r="AM11" i="1"/>
  <c r="BC11" i="1" s="1"/>
  <c r="AM19" i="1"/>
  <c r="BC19" i="1" s="1"/>
  <c r="AQ21" i="1"/>
  <c r="BG21" i="1" s="1"/>
  <c r="AQ25" i="1"/>
  <c r="AM27" i="1"/>
  <c r="BC27" i="1" s="1"/>
  <c r="AQ29" i="1"/>
  <c r="BG29" i="1" s="1"/>
  <c r="AM31" i="1"/>
  <c r="BC31" i="1" s="1"/>
  <c r="AQ33" i="1"/>
  <c r="BG33" i="1" s="1"/>
  <c r="AM35" i="1"/>
  <c r="BC35" i="1" s="1"/>
  <c r="AQ37" i="1"/>
  <c r="BG37" i="1" s="1"/>
  <c r="AM39" i="1"/>
  <c r="BC39" i="1" s="1"/>
  <c r="AQ41" i="1"/>
  <c r="BG41" i="1" s="1"/>
  <c r="AM43" i="1"/>
  <c r="BC43" i="1" s="1"/>
  <c r="AQ45" i="1"/>
  <c r="BG45" i="1" s="1"/>
  <c r="BI46" i="1"/>
  <c r="AM47" i="1"/>
  <c r="BC47" i="1" s="1"/>
  <c r="AQ49" i="1"/>
  <c r="BG49" i="1" s="1"/>
  <c r="AM51" i="1"/>
  <c r="BC51" i="1" s="1"/>
  <c r="AQ53" i="1"/>
  <c r="BG53" i="1" s="1"/>
  <c r="AF55" i="1"/>
  <c r="AV55" i="1" s="1"/>
  <c r="AG59" i="1"/>
  <c r="AW59" i="1" s="1"/>
  <c r="AM59" i="1"/>
  <c r="BC59" i="1" s="1"/>
  <c r="AJ59" i="1"/>
  <c r="AZ59" i="1" s="1"/>
  <c r="AF61" i="1"/>
  <c r="AV61" i="1" s="1"/>
  <c r="AK65" i="1"/>
  <c r="BA65" i="1" s="1"/>
  <c r="AI65" i="1"/>
  <c r="AY65" i="1" s="1"/>
  <c r="AJ65" i="1"/>
  <c r="AZ65" i="1" s="1"/>
  <c r="AR67" i="1"/>
  <c r="AG70" i="1"/>
  <c r="AW70" i="1" s="1"/>
  <c r="AQ71" i="1"/>
  <c r="BG71" i="1" s="1"/>
  <c r="AO71" i="1"/>
  <c r="BE71" i="1" s="1"/>
  <c r="AU71" i="1"/>
  <c r="BK71" i="1" s="1"/>
  <c r="AG73" i="1"/>
  <c r="AW73" i="1" s="1"/>
  <c r="AM77" i="1"/>
  <c r="BC77" i="1" s="1"/>
  <c r="AK77" i="1"/>
  <c r="BA77" i="1" s="1"/>
  <c r="AI77" i="1"/>
  <c r="AY77" i="1" s="1"/>
  <c r="AL77" i="1"/>
  <c r="BB77" i="1" s="1"/>
  <c r="AM85" i="1"/>
  <c r="BC85" i="1" s="1"/>
  <c r="AK85" i="1"/>
  <c r="BA85" i="1" s="1"/>
  <c r="AI85" i="1"/>
  <c r="AY85" i="1" s="1"/>
  <c r="AL85" i="1"/>
  <c r="BB85" i="1" s="1"/>
  <c r="AM93" i="1"/>
  <c r="BC93" i="1" s="1"/>
  <c r="AK93" i="1"/>
  <c r="BA93" i="1" s="1"/>
  <c r="AI93" i="1"/>
  <c r="AY93" i="1" s="1"/>
  <c r="AL93" i="1"/>
  <c r="BB93" i="1" s="1"/>
  <c r="AK96" i="1"/>
  <c r="BA96" i="1" s="1"/>
  <c r="AJ96" i="1"/>
  <c r="AZ96" i="1" s="1"/>
  <c r="AI96" i="1"/>
  <c r="AY96" i="1" s="1"/>
  <c r="AG96" i="1"/>
  <c r="AW96" i="1" s="1"/>
  <c r="AM96" i="1"/>
  <c r="BC96" i="1" s="1"/>
  <c r="AI106" i="1"/>
  <c r="AY106" i="1" s="1"/>
  <c r="AI110" i="1"/>
  <c r="AY110" i="1" s="1"/>
  <c r="AL124" i="1"/>
  <c r="BB124" i="1" s="1"/>
  <c r="AK124" i="1"/>
  <c r="BA124" i="1" s="1"/>
  <c r="AJ124" i="1"/>
  <c r="AZ124" i="1" s="1"/>
  <c r="AI124" i="1"/>
  <c r="AY124" i="1" s="1"/>
  <c r="AG124" i="1"/>
  <c r="AW124" i="1" s="1"/>
  <c r="AM124" i="1"/>
  <c r="BC124" i="1" s="1"/>
  <c r="AQ138" i="1"/>
  <c r="BG138" i="1" s="1"/>
  <c r="AF140" i="1"/>
  <c r="AV140" i="1" s="1"/>
  <c r="AL140" i="1"/>
  <c r="BB140" i="1" s="1"/>
  <c r="AK140" i="1"/>
  <c r="BA140" i="1" s="1"/>
  <c r="AJ140" i="1"/>
  <c r="AZ140" i="1" s="1"/>
  <c r="AI140" i="1"/>
  <c r="AY140" i="1" s="1"/>
  <c r="AG140" i="1"/>
  <c r="AW140" i="1" s="1"/>
  <c r="AH144" i="1"/>
  <c r="AX144" i="1" s="1"/>
  <c r="AH11" i="1"/>
  <c r="AX11" i="1" s="1"/>
  <c r="BJ25" i="1"/>
  <c r="AH27" i="1"/>
  <c r="AX27" i="1" s="1"/>
  <c r="BK7" i="1"/>
  <c r="AQ9" i="1"/>
  <c r="BG9" i="1" s="1"/>
  <c r="AQ13" i="1"/>
  <c r="BG13" i="1" s="1"/>
  <c r="AM15" i="1"/>
  <c r="BC15" i="1" s="1"/>
  <c r="AQ17" i="1"/>
  <c r="BG17" i="1" s="1"/>
  <c r="AM23" i="1"/>
  <c r="BC23" i="1" s="1"/>
  <c r="AG55" i="1"/>
  <c r="AW55" i="1" s="1"/>
  <c r="AI56" i="1"/>
  <c r="AY56" i="1" s="1"/>
  <c r="AG56" i="1"/>
  <c r="AW56" i="1" s="1"/>
  <c r="AJ56" i="1"/>
  <c r="AZ56" i="1" s="1"/>
  <c r="AM57" i="1"/>
  <c r="BC57" i="1" s="1"/>
  <c r="AQ58" i="1"/>
  <c r="BG58" i="1" s="1"/>
  <c r="AO59" i="1"/>
  <c r="BE59" i="1" s="1"/>
  <c r="AU59" i="1"/>
  <c r="BK59" i="1" s="1"/>
  <c r="AK59" i="1"/>
  <c r="BA59" i="1" s="1"/>
  <c r="AG61" i="1"/>
  <c r="AW61" i="1" s="1"/>
  <c r="AM62" i="1"/>
  <c r="BC62" i="1" s="1"/>
  <c r="AK62" i="1"/>
  <c r="BA62" i="1" s="1"/>
  <c r="AJ62" i="1"/>
  <c r="AZ62" i="1" s="1"/>
  <c r="AP63" i="1"/>
  <c r="BF63" i="1" s="1"/>
  <c r="AH64" i="1"/>
  <c r="AX64" i="1" s="1"/>
  <c r="AL65" i="1"/>
  <c r="BB65" i="1" s="1"/>
  <c r="AO66" i="1"/>
  <c r="BE66" i="1" s="1"/>
  <c r="AI67" i="1"/>
  <c r="AY67" i="1" s="1"/>
  <c r="AS67" i="1"/>
  <c r="AL68" i="1"/>
  <c r="BB68" i="1" s="1"/>
  <c r="AH70" i="1"/>
  <c r="AX70" i="1" s="1"/>
  <c r="AL71" i="1"/>
  <c r="BB71" i="1" s="1"/>
  <c r="AK72" i="1"/>
  <c r="BA72" i="1" s="1"/>
  <c r="AI72" i="1"/>
  <c r="AY72" i="1" s="1"/>
  <c r="AG72" i="1"/>
  <c r="AW72" i="1" s="1"/>
  <c r="AL72" i="1"/>
  <c r="BB72" i="1" s="1"/>
  <c r="AH73" i="1"/>
  <c r="AX73" i="1" s="1"/>
  <c r="AF74" i="1"/>
  <c r="AV74" i="1" s="1"/>
  <c r="AR74" i="1"/>
  <c r="BH74" i="1" s="1"/>
  <c r="AG78" i="1"/>
  <c r="AW78" i="1" s="1"/>
  <c r="AM78" i="1"/>
  <c r="BC78" i="1" s="1"/>
  <c r="AK78" i="1"/>
  <c r="BA78" i="1" s="1"/>
  <c r="AL78" i="1"/>
  <c r="BB78" i="1" s="1"/>
  <c r="AI79" i="1"/>
  <c r="AY79" i="1" s="1"/>
  <c r="AG79" i="1"/>
  <c r="AW79" i="1" s="1"/>
  <c r="AM79" i="1"/>
  <c r="BC79" i="1" s="1"/>
  <c r="AK79" i="1"/>
  <c r="BA79" i="1" s="1"/>
  <c r="AJ80" i="1"/>
  <c r="AZ80" i="1" s="1"/>
  <c r="AF82" i="1"/>
  <c r="AV82" i="1" s="1"/>
  <c r="AR82" i="1"/>
  <c r="BH82" i="1" s="1"/>
  <c r="AG86" i="1"/>
  <c r="AW86" i="1" s="1"/>
  <c r="AM86" i="1"/>
  <c r="BC86" i="1" s="1"/>
  <c r="AK86" i="1"/>
  <c r="BA86" i="1" s="1"/>
  <c r="AL86" i="1"/>
  <c r="BB86" i="1" s="1"/>
  <c r="AI87" i="1"/>
  <c r="AY87" i="1" s="1"/>
  <c r="AG87" i="1"/>
  <c r="AW87" i="1" s="1"/>
  <c r="AM87" i="1"/>
  <c r="BC87" i="1" s="1"/>
  <c r="AK87" i="1"/>
  <c r="BA87" i="1" s="1"/>
  <c r="AJ88" i="1"/>
  <c r="AZ88" i="1" s="1"/>
  <c r="BH88" i="1"/>
  <c r="AF90" i="1"/>
  <c r="AV90" i="1" s="1"/>
  <c r="AR90" i="1"/>
  <c r="BH90" i="1" s="1"/>
  <c r="AG94" i="1"/>
  <c r="AW94" i="1" s="1"/>
  <c r="AM94" i="1"/>
  <c r="BC94" i="1" s="1"/>
  <c r="AK94" i="1"/>
  <c r="BA94" i="1" s="1"/>
  <c r="AL94" i="1"/>
  <c r="BB94" i="1" s="1"/>
  <c r="AI95" i="1"/>
  <c r="AY95" i="1" s="1"/>
  <c r="AG95" i="1"/>
  <c r="AW95" i="1" s="1"/>
  <c r="AM95" i="1"/>
  <c r="BC95" i="1" s="1"/>
  <c r="AK95" i="1"/>
  <c r="BA95" i="1" s="1"/>
  <c r="AH98" i="1"/>
  <c r="AX98" i="1" s="1"/>
  <c r="AF105" i="1"/>
  <c r="AV105" i="1" s="1"/>
  <c r="AJ106" i="1"/>
  <c r="AZ106" i="1" s="1"/>
  <c r="BF109" i="1"/>
  <c r="AJ110" i="1"/>
  <c r="AZ110" i="1" s="1"/>
  <c r="AH118" i="1"/>
  <c r="AX118" i="1" s="1"/>
  <c r="AT122" i="1"/>
  <c r="BJ122" i="1" s="1"/>
  <c r="AR126" i="1"/>
  <c r="BH126" i="1" s="1"/>
  <c r="AJ129" i="1"/>
  <c r="AZ129" i="1" s="1"/>
  <c r="BG130" i="1"/>
  <c r="AR134" i="1"/>
  <c r="BH134" i="1" s="1"/>
  <c r="AP134" i="1"/>
  <c r="BF134" i="1" s="1"/>
  <c r="AO134" i="1"/>
  <c r="BE134" i="1" s="1"/>
  <c r="AN134" i="1"/>
  <c r="BD134" i="1" s="1"/>
  <c r="AU134" i="1"/>
  <c r="BK134" i="1" s="1"/>
  <c r="AS134" i="1"/>
  <c r="BI134" i="1" s="1"/>
  <c r="AT138" i="1"/>
  <c r="BJ138" i="1" s="1"/>
  <c r="AM144" i="1"/>
  <c r="BC144" i="1" s="1"/>
  <c r="AR150" i="1"/>
  <c r="BH150" i="1" s="1"/>
  <c r="AP150" i="1"/>
  <c r="BF150" i="1" s="1"/>
  <c r="AO150" i="1"/>
  <c r="BE150" i="1" s="1"/>
  <c r="AN150" i="1"/>
  <c r="BD150" i="1" s="1"/>
  <c r="AU150" i="1"/>
  <c r="BK150" i="1" s="1"/>
  <c r="AS150" i="1"/>
  <c r="BI150" i="1" s="1"/>
  <c r="AV151" i="1"/>
  <c r="AH152" i="1"/>
  <c r="AX152" i="1" s="1"/>
  <c r="BH172" i="1"/>
  <c r="BD277" i="1"/>
  <c r="AO56" i="1"/>
  <c r="BE56" i="1" s="1"/>
  <c r="AQ57" i="1"/>
  <c r="BG57" i="1" s="1"/>
  <c r="AO60" i="1"/>
  <c r="BE60" i="1" s="1"/>
  <c r="AO64" i="1"/>
  <c r="BE64" i="1" s="1"/>
  <c r="AO68" i="1"/>
  <c r="BE68" i="1" s="1"/>
  <c r="AO72" i="1"/>
  <c r="BE72" i="1" s="1"/>
  <c r="AU75" i="1"/>
  <c r="BK75" i="1" s="1"/>
  <c r="AO76" i="1"/>
  <c r="BE76" i="1" s="1"/>
  <c r="AQ77" i="1"/>
  <c r="BG77" i="1" s="1"/>
  <c r="AU79" i="1"/>
  <c r="BK79" i="1" s="1"/>
  <c r="AO80" i="1"/>
  <c r="BE80" i="1" s="1"/>
  <c r="AQ81" i="1"/>
  <c r="BG81" i="1" s="1"/>
  <c r="AU83" i="1"/>
  <c r="BK83" i="1" s="1"/>
  <c r="AO84" i="1"/>
  <c r="BE84" i="1" s="1"/>
  <c r="AQ85" i="1"/>
  <c r="BG85" i="1" s="1"/>
  <c r="AU87" i="1"/>
  <c r="BK87" i="1" s="1"/>
  <c r="AO88" i="1"/>
  <c r="AQ89" i="1"/>
  <c r="BG89" i="1" s="1"/>
  <c r="AU91" i="1"/>
  <c r="BK91" i="1" s="1"/>
  <c r="AO92" i="1"/>
  <c r="BE92" i="1" s="1"/>
  <c r="AQ93" i="1"/>
  <c r="BG93" i="1" s="1"/>
  <c r="AU95" i="1"/>
  <c r="BK95" i="1" s="1"/>
  <c r="AO96" i="1"/>
  <c r="BE96" i="1" s="1"/>
  <c r="AQ97" i="1"/>
  <c r="BG97" i="1" s="1"/>
  <c r="AM99" i="1"/>
  <c r="BC99" i="1" s="1"/>
  <c r="AU99" i="1"/>
  <c r="BK99" i="1" s="1"/>
  <c r="AO100" i="1"/>
  <c r="BE100" i="1" s="1"/>
  <c r="AQ101" i="1"/>
  <c r="BG101" i="1" s="1"/>
  <c r="AM103" i="1"/>
  <c r="BC103" i="1" s="1"/>
  <c r="AU103" i="1"/>
  <c r="BK103" i="1" s="1"/>
  <c r="AO104" i="1"/>
  <c r="BE104" i="1" s="1"/>
  <c r="AQ105" i="1"/>
  <c r="BG105" i="1" s="1"/>
  <c r="AM107" i="1"/>
  <c r="BC107" i="1" s="1"/>
  <c r="AU107" i="1"/>
  <c r="BK107" i="1" s="1"/>
  <c r="AO108" i="1"/>
  <c r="BE108" i="1" s="1"/>
  <c r="AQ109" i="1"/>
  <c r="AM111" i="1"/>
  <c r="BC111" i="1" s="1"/>
  <c r="AU111" i="1"/>
  <c r="BK111" i="1" s="1"/>
  <c r="AO112" i="1"/>
  <c r="BE112" i="1" s="1"/>
  <c r="AQ113" i="1"/>
  <c r="BG113" i="1" s="1"/>
  <c r="AM115" i="1"/>
  <c r="BC115" i="1" s="1"/>
  <c r="AU115" i="1"/>
  <c r="BK115" i="1" s="1"/>
  <c r="AO116" i="1"/>
  <c r="BE116" i="1" s="1"/>
  <c r="AQ117" i="1"/>
  <c r="BG117" i="1" s="1"/>
  <c r="AM119" i="1"/>
  <c r="BC119" i="1" s="1"/>
  <c r="AU119" i="1"/>
  <c r="BK119" i="1" s="1"/>
  <c r="AO120" i="1"/>
  <c r="BE120" i="1" s="1"/>
  <c r="AQ121" i="1"/>
  <c r="BG121" i="1" s="1"/>
  <c r="AM123" i="1"/>
  <c r="BC123" i="1" s="1"/>
  <c r="AU123" i="1"/>
  <c r="BK123" i="1" s="1"/>
  <c r="AO124" i="1"/>
  <c r="BE124" i="1" s="1"/>
  <c r="AQ125" i="1"/>
  <c r="BG125" i="1" s="1"/>
  <c r="AK126" i="1"/>
  <c r="BA126" i="1" s="1"/>
  <c r="AM127" i="1"/>
  <c r="BC127" i="1" s="1"/>
  <c r="AU127" i="1"/>
  <c r="BK127" i="1" s="1"/>
  <c r="AO128" i="1"/>
  <c r="BE128" i="1" s="1"/>
  <c r="AQ129" i="1"/>
  <c r="BG129" i="1" s="1"/>
  <c r="AK130" i="1"/>
  <c r="BA130" i="1" s="1"/>
  <c r="AM131" i="1"/>
  <c r="BC131" i="1" s="1"/>
  <c r="AU131" i="1"/>
  <c r="BK131" i="1" s="1"/>
  <c r="AO132" i="1"/>
  <c r="BE132" i="1" s="1"/>
  <c r="AI133" i="1"/>
  <c r="AY133" i="1" s="1"/>
  <c r="AQ133" i="1"/>
  <c r="BG133" i="1" s="1"/>
  <c r="AK134" i="1"/>
  <c r="BA134" i="1" s="1"/>
  <c r="AM135" i="1"/>
  <c r="BC135" i="1" s="1"/>
  <c r="AU135" i="1"/>
  <c r="BK135" i="1" s="1"/>
  <c r="AO136" i="1"/>
  <c r="BE136" i="1" s="1"/>
  <c r="AI137" i="1"/>
  <c r="AY137" i="1" s="1"/>
  <c r="AQ137" i="1"/>
  <c r="BG137" i="1" s="1"/>
  <c r="AK138" i="1"/>
  <c r="BA138" i="1" s="1"/>
  <c r="AM139" i="1"/>
  <c r="BC139" i="1" s="1"/>
  <c r="AU139" i="1"/>
  <c r="BK139" i="1" s="1"/>
  <c r="AO140" i="1"/>
  <c r="BE140" i="1" s="1"/>
  <c r="AI141" i="1"/>
  <c r="AY141" i="1" s="1"/>
  <c r="AQ141" i="1"/>
  <c r="BG141" i="1" s="1"/>
  <c r="AK142" i="1"/>
  <c r="BA142" i="1" s="1"/>
  <c r="AM143" i="1"/>
  <c r="BC143" i="1" s="1"/>
  <c r="AU143" i="1"/>
  <c r="BK143" i="1" s="1"/>
  <c r="AO144" i="1"/>
  <c r="BE144" i="1" s="1"/>
  <c r="AI145" i="1"/>
  <c r="AY145" i="1" s="1"/>
  <c r="AQ145" i="1"/>
  <c r="BG145" i="1" s="1"/>
  <c r="AK146" i="1"/>
  <c r="BA146" i="1" s="1"/>
  <c r="AM147" i="1"/>
  <c r="BC147" i="1" s="1"/>
  <c r="AU147" i="1"/>
  <c r="BK147" i="1" s="1"/>
  <c r="AO148" i="1"/>
  <c r="BE148" i="1" s="1"/>
  <c r="AI149" i="1"/>
  <c r="AY149" i="1" s="1"/>
  <c r="AQ149" i="1"/>
  <c r="BG149" i="1" s="1"/>
  <c r="AK150" i="1"/>
  <c r="BA150" i="1" s="1"/>
  <c r="AM151" i="1"/>
  <c r="AU151" i="1"/>
  <c r="AI153" i="1"/>
  <c r="AY153" i="1" s="1"/>
  <c r="AQ153" i="1"/>
  <c r="BG153" i="1" s="1"/>
  <c r="AK154" i="1"/>
  <c r="BA154" i="1" s="1"/>
  <c r="AS154" i="1"/>
  <c r="BI154" i="1" s="1"/>
  <c r="AM155" i="1"/>
  <c r="BC155" i="1" s="1"/>
  <c r="AU155" i="1"/>
  <c r="BK155" i="1" s="1"/>
  <c r="AI157" i="1"/>
  <c r="AY157" i="1" s="1"/>
  <c r="AQ157" i="1"/>
  <c r="BG157" i="1" s="1"/>
  <c r="AK158" i="1"/>
  <c r="BA158" i="1" s="1"/>
  <c r="AS158" i="1"/>
  <c r="BI158" i="1" s="1"/>
  <c r="AM159" i="1"/>
  <c r="BC159" i="1" s="1"/>
  <c r="AU159" i="1"/>
  <c r="BK159" i="1" s="1"/>
  <c r="AI161" i="1"/>
  <c r="AY161" i="1" s="1"/>
  <c r="AQ161" i="1"/>
  <c r="BG161" i="1" s="1"/>
  <c r="AK162" i="1"/>
  <c r="BA162" i="1" s="1"/>
  <c r="AS162" i="1"/>
  <c r="BI162" i="1" s="1"/>
  <c r="AM163" i="1"/>
  <c r="BC163" i="1" s="1"/>
  <c r="AU163" i="1"/>
  <c r="BK163" i="1" s="1"/>
  <c r="AI165" i="1"/>
  <c r="AY165" i="1" s="1"/>
  <c r="AR165" i="1"/>
  <c r="BH165" i="1" s="1"/>
  <c r="AN167" i="1"/>
  <c r="BD167" i="1" s="1"/>
  <c r="AL168" i="1"/>
  <c r="BB168" i="1" s="1"/>
  <c r="AN169" i="1"/>
  <c r="BD169" i="1" s="1"/>
  <c r="AL172" i="1"/>
  <c r="BB172" i="1" s="1"/>
  <c r="AQ173" i="1"/>
  <c r="BG173" i="1" s="1"/>
  <c r="AK175" i="1"/>
  <c r="BA175" i="1" s="1"/>
  <c r="AL175" i="1"/>
  <c r="BB175" i="1" s="1"/>
  <c r="AI175" i="1"/>
  <c r="AY175" i="1" s="1"/>
  <c r="AO176" i="1"/>
  <c r="BE176" i="1" s="1"/>
  <c r="AR177" i="1"/>
  <c r="BH177" i="1" s="1"/>
  <c r="AI178" i="1"/>
  <c r="AY178" i="1" s="1"/>
  <c r="AJ178" i="1"/>
  <c r="AZ178" i="1" s="1"/>
  <c r="AH178" i="1"/>
  <c r="AX178" i="1" s="1"/>
  <c r="AS179" i="1"/>
  <c r="BI179" i="1" s="1"/>
  <c r="AT179" i="1"/>
  <c r="BJ179" i="1" s="1"/>
  <c r="AJ179" i="1"/>
  <c r="AZ179" i="1" s="1"/>
  <c r="AP180" i="1"/>
  <c r="BF180" i="1" s="1"/>
  <c r="AK182" i="1"/>
  <c r="BA182" i="1" s="1"/>
  <c r="AM183" i="1"/>
  <c r="BC183" i="1" s="1"/>
  <c r="AG184" i="1"/>
  <c r="AW184" i="1" s="1"/>
  <c r="AQ184" i="1"/>
  <c r="BG184" i="1" s="1"/>
  <c r="AL186" i="1"/>
  <c r="BB186" i="1" s="1"/>
  <c r="AN187" i="1"/>
  <c r="BD187" i="1" s="1"/>
  <c r="AR188" i="1"/>
  <c r="BH188" i="1" s="1"/>
  <c r="AO189" i="1"/>
  <c r="BE189" i="1" s="1"/>
  <c r="AP189" i="1"/>
  <c r="BF189" i="1" s="1"/>
  <c r="AU189" i="1"/>
  <c r="BK189" i="1" s="1"/>
  <c r="AM190" i="1"/>
  <c r="BC190" i="1" s="1"/>
  <c r="AF191" i="1"/>
  <c r="AV191" i="1" s="1"/>
  <c r="AP191" i="1"/>
  <c r="BF191" i="1" s="1"/>
  <c r="AM192" i="1"/>
  <c r="BC192" i="1" s="1"/>
  <c r="AF192" i="1"/>
  <c r="AV192" i="1" s="1"/>
  <c r="AJ192" i="1"/>
  <c r="AZ192" i="1" s="1"/>
  <c r="AI194" i="1"/>
  <c r="AY194" i="1" s="1"/>
  <c r="AL194" i="1"/>
  <c r="BB194" i="1" s="1"/>
  <c r="AJ194" i="1"/>
  <c r="AZ194" i="1" s="1"/>
  <c r="AH194" i="1"/>
  <c r="AX194" i="1" s="1"/>
  <c r="AG195" i="1"/>
  <c r="AW195" i="1" s="1"/>
  <c r="AR196" i="1"/>
  <c r="BH196" i="1" s="1"/>
  <c r="AI198" i="1"/>
  <c r="AY198" i="1" s="1"/>
  <c r="AL198" i="1"/>
  <c r="BB198" i="1" s="1"/>
  <c r="AJ198" i="1"/>
  <c r="AZ198" i="1" s="1"/>
  <c r="AH198" i="1"/>
  <c r="AX198" i="1" s="1"/>
  <c r="AG199" i="1"/>
  <c r="AW199" i="1" s="1"/>
  <c r="AR200" i="1"/>
  <c r="BH200" i="1" s="1"/>
  <c r="AI202" i="1"/>
  <c r="AY202" i="1" s="1"/>
  <c r="AL202" i="1"/>
  <c r="BB202" i="1" s="1"/>
  <c r="AJ202" i="1"/>
  <c r="AZ202" i="1" s="1"/>
  <c r="AH202" i="1"/>
  <c r="AX202" i="1" s="1"/>
  <c r="AG203" i="1"/>
  <c r="AW203" i="1" s="1"/>
  <c r="AR204" i="1"/>
  <c r="BH204" i="1" s="1"/>
  <c r="AI206" i="1"/>
  <c r="AY206" i="1" s="1"/>
  <c r="AL206" i="1"/>
  <c r="BB206" i="1" s="1"/>
  <c r="AJ206" i="1"/>
  <c r="AZ206" i="1" s="1"/>
  <c r="AH206" i="1"/>
  <c r="AX206" i="1" s="1"/>
  <c r="AG207" i="1"/>
  <c r="AW207" i="1" s="1"/>
  <c r="AR208" i="1"/>
  <c r="BH208" i="1" s="1"/>
  <c r="AQ211" i="1"/>
  <c r="BG211" i="1" s="1"/>
  <c r="AQ212" i="1"/>
  <c r="BG212" i="1" s="1"/>
  <c r="AS219" i="1"/>
  <c r="BI219" i="1" s="1"/>
  <c r="AP219" i="1"/>
  <c r="BF219" i="1" s="1"/>
  <c r="AN219" i="1"/>
  <c r="BD219" i="1" s="1"/>
  <c r="AT219" i="1"/>
  <c r="BJ219" i="1" s="1"/>
  <c r="AO219" i="1"/>
  <c r="BE219" i="1" s="1"/>
  <c r="AQ221" i="1"/>
  <c r="BG221" i="1" s="1"/>
  <c r="AS227" i="1"/>
  <c r="BI227" i="1" s="1"/>
  <c r="AP227" i="1"/>
  <c r="BF227" i="1" s="1"/>
  <c r="AO227" i="1"/>
  <c r="BE227" i="1" s="1"/>
  <c r="AN227" i="1"/>
  <c r="BD227" i="1" s="1"/>
  <c r="AT227" i="1"/>
  <c r="BJ227" i="1" s="1"/>
  <c r="AQ227" i="1"/>
  <c r="BG227" i="1" s="1"/>
  <c r="AS231" i="1"/>
  <c r="BI231" i="1" s="1"/>
  <c r="AP231" i="1"/>
  <c r="BF231" i="1" s="1"/>
  <c r="AO231" i="1"/>
  <c r="BE231" i="1" s="1"/>
  <c r="AN231" i="1"/>
  <c r="BD231" i="1" s="1"/>
  <c r="AT231" i="1"/>
  <c r="BJ231" i="1" s="1"/>
  <c r="AQ231" i="1"/>
  <c r="BG231" i="1" s="1"/>
  <c r="AS235" i="1"/>
  <c r="AP235" i="1"/>
  <c r="AO235" i="1"/>
  <c r="AN235" i="1"/>
  <c r="AT235" i="1"/>
  <c r="AQ235" i="1"/>
  <c r="AS239" i="1"/>
  <c r="BI239" i="1" s="1"/>
  <c r="AP239" i="1"/>
  <c r="BF239" i="1" s="1"/>
  <c r="AO239" i="1"/>
  <c r="BE239" i="1" s="1"/>
  <c r="AN239" i="1"/>
  <c r="BD239" i="1" s="1"/>
  <c r="AT239" i="1"/>
  <c r="BJ239" i="1" s="1"/>
  <c r="AQ239" i="1"/>
  <c r="BG239" i="1" s="1"/>
  <c r="AS243" i="1"/>
  <c r="BI243" i="1" s="1"/>
  <c r="AP243" i="1"/>
  <c r="BF243" i="1" s="1"/>
  <c r="AO243" i="1"/>
  <c r="BE243" i="1" s="1"/>
  <c r="AN243" i="1"/>
  <c r="BD243" i="1" s="1"/>
  <c r="AT243" i="1"/>
  <c r="BJ243" i="1" s="1"/>
  <c r="AQ243" i="1"/>
  <c r="BG243" i="1" s="1"/>
  <c r="AS247" i="1"/>
  <c r="BI247" i="1" s="1"/>
  <c r="AP247" i="1"/>
  <c r="BF247" i="1" s="1"/>
  <c r="AO247" i="1"/>
  <c r="BE247" i="1" s="1"/>
  <c r="AN247" i="1"/>
  <c r="BD247" i="1" s="1"/>
  <c r="AT247" i="1"/>
  <c r="BJ247" i="1" s="1"/>
  <c r="AQ247" i="1"/>
  <c r="BG247" i="1" s="1"/>
  <c r="AS251" i="1"/>
  <c r="BI251" i="1" s="1"/>
  <c r="AP251" i="1"/>
  <c r="BF251" i="1" s="1"/>
  <c r="AO251" i="1"/>
  <c r="BE251" i="1" s="1"/>
  <c r="AN251" i="1"/>
  <c r="BD251" i="1" s="1"/>
  <c r="AT251" i="1"/>
  <c r="BJ251" i="1" s="1"/>
  <c r="AQ251" i="1"/>
  <c r="BG251" i="1" s="1"/>
  <c r="AS255" i="1"/>
  <c r="BI255" i="1" s="1"/>
  <c r="AP255" i="1"/>
  <c r="BF255" i="1" s="1"/>
  <c r="AO255" i="1"/>
  <c r="BE255" i="1" s="1"/>
  <c r="AN255" i="1"/>
  <c r="BD255" i="1" s="1"/>
  <c r="AT255" i="1"/>
  <c r="BJ255" i="1" s="1"/>
  <c r="AQ255" i="1"/>
  <c r="BG255" i="1" s="1"/>
  <c r="AO261" i="1"/>
  <c r="BE261" i="1" s="1"/>
  <c r="AU261" i="1"/>
  <c r="BK261" i="1" s="1"/>
  <c r="AT261" i="1"/>
  <c r="BJ261" i="1" s="1"/>
  <c r="AS261" i="1"/>
  <c r="BI261" i="1" s="1"/>
  <c r="AR261" i="1"/>
  <c r="BH261" i="1" s="1"/>
  <c r="AP261" i="1"/>
  <c r="BF261" i="1" s="1"/>
  <c r="AU302" i="1"/>
  <c r="BK302" i="1" s="1"/>
  <c r="AQ302" i="1"/>
  <c r="BG302" i="1" s="1"/>
  <c r="AP302" i="1"/>
  <c r="BF302" i="1" s="1"/>
  <c r="AO302" i="1"/>
  <c r="BE302" i="1" s="1"/>
  <c r="AN302" i="1"/>
  <c r="BD302" i="1" s="1"/>
  <c r="AT302" i="1"/>
  <c r="BJ302" i="1" s="1"/>
  <c r="AR302" i="1"/>
  <c r="BH302" i="1" s="1"/>
  <c r="AK171" i="1"/>
  <c r="BA171" i="1" s="1"/>
  <c r="AL171" i="1"/>
  <c r="BB171" i="1" s="1"/>
  <c r="AI171" i="1"/>
  <c r="AY171" i="1" s="1"/>
  <c r="AI174" i="1"/>
  <c r="AY174" i="1" s="1"/>
  <c r="AJ174" i="1"/>
  <c r="AZ174" i="1" s="1"/>
  <c r="AH174" i="1"/>
  <c r="AX174" i="1" s="1"/>
  <c r="AS175" i="1"/>
  <c r="BI175" i="1" s="1"/>
  <c r="AT175" i="1"/>
  <c r="BJ175" i="1" s="1"/>
  <c r="AO185" i="1"/>
  <c r="BE185" i="1" s="1"/>
  <c r="AP185" i="1"/>
  <c r="BF185" i="1" s="1"/>
  <c r="AU185" i="1"/>
  <c r="BK185" i="1" s="1"/>
  <c r="AU192" i="1"/>
  <c r="BK192" i="1" s="1"/>
  <c r="AN192" i="1"/>
  <c r="BD192" i="1" s="1"/>
  <c r="AI210" i="1"/>
  <c r="AY210" i="1" s="1"/>
  <c r="AL210" i="1"/>
  <c r="BB210" i="1" s="1"/>
  <c r="AJ210" i="1"/>
  <c r="AZ210" i="1" s="1"/>
  <c r="AH210" i="1"/>
  <c r="AX210" i="1" s="1"/>
  <c r="AU216" i="1"/>
  <c r="BK216" i="1" s="1"/>
  <c r="AR216" i="1"/>
  <c r="BH216" i="1" s="1"/>
  <c r="AP216" i="1"/>
  <c r="BF216" i="1" s="1"/>
  <c r="AN216" i="1"/>
  <c r="BD216" i="1" s="1"/>
  <c r="AU224" i="1"/>
  <c r="BK224" i="1" s="1"/>
  <c r="AR224" i="1"/>
  <c r="BH224" i="1" s="1"/>
  <c r="AP224" i="1"/>
  <c r="BF224" i="1" s="1"/>
  <c r="AN224" i="1"/>
  <c r="BD224" i="1" s="1"/>
  <c r="AC235" i="1"/>
  <c r="AI274" i="1"/>
  <c r="AY274" i="1" s="1"/>
  <c r="AG274" i="1"/>
  <c r="AW274" i="1" s="1"/>
  <c r="AF274" i="1"/>
  <c r="AV274" i="1" s="1"/>
  <c r="AM274" i="1"/>
  <c r="BC274" i="1" s="1"/>
  <c r="AL274" i="1"/>
  <c r="BB274" i="1" s="1"/>
  <c r="AJ274" i="1"/>
  <c r="AZ274" i="1" s="1"/>
  <c r="AO281" i="1"/>
  <c r="BE281" i="1" s="1"/>
  <c r="AU281" i="1"/>
  <c r="BK281" i="1" s="1"/>
  <c r="AT281" i="1"/>
  <c r="BJ281" i="1" s="1"/>
  <c r="AS281" i="1"/>
  <c r="BI281" i="1" s="1"/>
  <c r="AR281" i="1"/>
  <c r="BH281" i="1" s="1"/>
  <c r="AP281" i="1"/>
  <c r="BF281" i="1" s="1"/>
  <c r="AI292" i="1"/>
  <c r="AY292" i="1" s="1"/>
  <c r="AF292" i="1"/>
  <c r="AV292" i="1" s="1"/>
  <c r="AM292" i="1"/>
  <c r="BC292" i="1" s="1"/>
  <c r="AL292" i="1"/>
  <c r="BB292" i="1" s="1"/>
  <c r="AK292" i="1"/>
  <c r="BA292" i="1" s="1"/>
  <c r="AJ292" i="1"/>
  <c r="AZ292" i="1" s="1"/>
  <c r="AG292" i="1"/>
  <c r="AW292" i="1" s="1"/>
  <c r="BD319" i="1"/>
  <c r="AI434" i="1"/>
  <c r="AY434" i="1" s="1"/>
  <c r="AG434" i="1"/>
  <c r="AW434" i="1" s="1"/>
  <c r="AM434" i="1"/>
  <c r="BC434" i="1" s="1"/>
  <c r="AH434" i="1"/>
  <c r="AX434" i="1" s="1"/>
  <c r="AF434" i="1"/>
  <c r="AV434" i="1" s="1"/>
  <c r="AL434" i="1"/>
  <c r="BB434" i="1" s="1"/>
  <c r="AJ434" i="1"/>
  <c r="AZ434" i="1" s="1"/>
  <c r="AK434" i="1"/>
  <c r="BA434" i="1" s="1"/>
  <c r="AO75" i="1"/>
  <c r="BE75" i="1" s="1"/>
  <c r="AO79" i="1"/>
  <c r="BE79" i="1" s="1"/>
  <c r="AO83" i="1"/>
  <c r="BE83" i="1" s="1"/>
  <c r="AO87" i="1"/>
  <c r="BE87" i="1" s="1"/>
  <c r="AO91" i="1"/>
  <c r="BE91" i="1" s="1"/>
  <c r="AO95" i="1"/>
  <c r="BE95" i="1" s="1"/>
  <c r="AG99" i="1"/>
  <c r="AW99" i="1" s="1"/>
  <c r="AO99" i="1"/>
  <c r="BE99" i="1" s="1"/>
  <c r="AG103" i="1"/>
  <c r="AW103" i="1" s="1"/>
  <c r="AO103" i="1"/>
  <c r="BE103" i="1" s="1"/>
  <c r="AG107" i="1"/>
  <c r="AW107" i="1" s="1"/>
  <c r="AO107" i="1"/>
  <c r="BE107" i="1" s="1"/>
  <c r="AG111" i="1"/>
  <c r="AW111" i="1" s="1"/>
  <c r="AO111" i="1"/>
  <c r="BE111" i="1" s="1"/>
  <c r="AG115" i="1"/>
  <c r="AW115" i="1" s="1"/>
  <c r="AO115" i="1"/>
  <c r="BE115" i="1" s="1"/>
  <c r="AG119" i="1"/>
  <c r="AW119" i="1" s="1"/>
  <c r="AO119" i="1"/>
  <c r="BE119" i="1" s="1"/>
  <c r="AG123" i="1"/>
  <c r="AW123" i="1" s="1"/>
  <c r="AO123" i="1"/>
  <c r="BE123" i="1" s="1"/>
  <c r="AM126" i="1"/>
  <c r="BC126" i="1" s="1"/>
  <c r="AG127" i="1"/>
  <c r="AW127" i="1" s="1"/>
  <c r="AO127" i="1"/>
  <c r="BE127" i="1" s="1"/>
  <c r="AM130" i="1"/>
  <c r="AG131" i="1"/>
  <c r="AW131" i="1" s="1"/>
  <c r="AO131" i="1"/>
  <c r="BE131" i="1" s="1"/>
  <c r="AK133" i="1"/>
  <c r="BA133" i="1" s="1"/>
  <c r="AM134" i="1"/>
  <c r="BC134" i="1" s="1"/>
  <c r="AG135" i="1"/>
  <c r="AW135" i="1" s="1"/>
  <c r="AO135" i="1"/>
  <c r="BE135" i="1" s="1"/>
  <c r="AK137" i="1"/>
  <c r="BA137" i="1" s="1"/>
  <c r="AM138" i="1"/>
  <c r="BC138" i="1" s="1"/>
  <c r="AG139" i="1"/>
  <c r="AW139" i="1" s="1"/>
  <c r="AO139" i="1"/>
  <c r="BE139" i="1" s="1"/>
  <c r="AK141" i="1"/>
  <c r="BA141" i="1" s="1"/>
  <c r="AM142" i="1"/>
  <c r="BC142" i="1" s="1"/>
  <c r="AG143" i="1"/>
  <c r="AW143" i="1" s="1"/>
  <c r="AO143" i="1"/>
  <c r="BE143" i="1" s="1"/>
  <c r="AK145" i="1"/>
  <c r="BA145" i="1" s="1"/>
  <c r="AM146" i="1"/>
  <c r="BC146" i="1" s="1"/>
  <c r="AG147" i="1"/>
  <c r="AW147" i="1" s="1"/>
  <c r="AO147" i="1"/>
  <c r="BE147" i="1" s="1"/>
  <c r="AK149" i="1"/>
  <c r="BA149" i="1" s="1"/>
  <c r="AM150" i="1"/>
  <c r="BC150" i="1" s="1"/>
  <c r="AG151" i="1"/>
  <c r="AO151" i="1"/>
  <c r="AK153" i="1"/>
  <c r="BA153" i="1" s="1"/>
  <c r="AM154" i="1"/>
  <c r="BC154" i="1" s="1"/>
  <c r="AU154" i="1"/>
  <c r="BK154" i="1" s="1"/>
  <c r="AG155" i="1"/>
  <c r="AW155" i="1" s="1"/>
  <c r="AO155" i="1"/>
  <c r="BE155" i="1" s="1"/>
  <c r="AK157" i="1"/>
  <c r="BA157" i="1" s="1"/>
  <c r="AM158" i="1"/>
  <c r="BC158" i="1" s="1"/>
  <c r="AU158" i="1"/>
  <c r="BK158" i="1" s="1"/>
  <c r="AG159" i="1"/>
  <c r="AW159" i="1" s="1"/>
  <c r="AO159" i="1"/>
  <c r="BE159" i="1" s="1"/>
  <c r="AK161" i="1"/>
  <c r="BA161" i="1" s="1"/>
  <c r="AM162" i="1"/>
  <c r="BC162" i="1" s="1"/>
  <c r="AU162" i="1"/>
  <c r="BK162" i="1" s="1"/>
  <c r="AG163" i="1"/>
  <c r="AW163" i="1" s="1"/>
  <c r="AO163" i="1"/>
  <c r="BE163" i="1" s="1"/>
  <c r="AK165" i="1"/>
  <c r="BA165" i="1" s="1"/>
  <c r="AT165" i="1"/>
  <c r="BJ165" i="1" s="1"/>
  <c r="AH166" i="1"/>
  <c r="AX166" i="1" s="1"/>
  <c r="AG167" i="1"/>
  <c r="AW167" i="1" s="1"/>
  <c r="AP167" i="1"/>
  <c r="BF167" i="1" s="1"/>
  <c r="AF168" i="1"/>
  <c r="AV168" i="1" s="1"/>
  <c r="AO168" i="1"/>
  <c r="BE168" i="1" s="1"/>
  <c r="AR169" i="1"/>
  <c r="BH169" i="1" s="1"/>
  <c r="AI170" i="1"/>
  <c r="AY170" i="1" s="1"/>
  <c r="AJ170" i="1"/>
  <c r="AZ170" i="1" s="1"/>
  <c r="AH170" i="1"/>
  <c r="AX170" i="1" s="1"/>
  <c r="AS171" i="1"/>
  <c r="BI171" i="1" s="1"/>
  <c r="AT171" i="1"/>
  <c r="BJ171" i="1" s="1"/>
  <c r="AJ171" i="1"/>
  <c r="AZ171" i="1" s="1"/>
  <c r="AP172" i="1"/>
  <c r="AS173" i="1"/>
  <c r="BI173" i="1" s="1"/>
  <c r="AK174" i="1"/>
  <c r="BA174" i="1" s="1"/>
  <c r="AG176" i="1"/>
  <c r="AW176" i="1" s="1"/>
  <c r="AQ176" i="1"/>
  <c r="BG176" i="1" s="1"/>
  <c r="AH180" i="1"/>
  <c r="AX180" i="1" s="1"/>
  <c r="AR180" i="1"/>
  <c r="BH180" i="1" s="1"/>
  <c r="AO181" i="1"/>
  <c r="BE181" i="1" s="1"/>
  <c r="AP181" i="1"/>
  <c r="BF181" i="1" s="1"/>
  <c r="AU181" i="1"/>
  <c r="BK181" i="1" s="1"/>
  <c r="AO183" i="1"/>
  <c r="BE183" i="1" s="1"/>
  <c r="AS184" i="1"/>
  <c r="BI184" i="1" s="1"/>
  <c r="AF187" i="1"/>
  <c r="AV187" i="1" s="1"/>
  <c r="AP187" i="1"/>
  <c r="BF187" i="1" s="1"/>
  <c r="AM188" i="1"/>
  <c r="BC188" i="1" s="1"/>
  <c r="AF188" i="1"/>
  <c r="AV188" i="1" s="1"/>
  <c r="AJ188" i="1"/>
  <c r="AZ188" i="1" s="1"/>
  <c r="AR191" i="1"/>
  <c r="BH191" i="1" s="1"/>
  <c r="AQ193" i="1"/>
  <c r="AQ197" i="1"/>
  <c r="BG197" i="1" s="1"/>
  <c r="AQ201" i="1"/>
  <c r="BG201" i="1" s="1"/>
  <c r="AQ205" i="1"/>
  <c r="BG205" i="1" s="1"/>
  <c r="AN209" i="1"/>
  <c r="BD209" i="1" s="1"/>
  <c r="AK210" i="1"/>
  <c r="BA210" i="1" s="1"/>
  <c r="AS212" i="1"/>
  <c r="BI212" i="1" s="1"/>
  <c r="AI214" i="1"/>
  <c r="AY214" i="1" s="1"/>
  <c r="AL214" i="1"/>
  <c r="BB214" i="1" s="1"/>
  <c r="AJ214" i="1"/>
  <c r="AZ214" i="1" s="1"/>
  <c r="AH214" i="1"/>
  <c r="AX214" i="1" s="1"/>
  <c r="BK214" i="1"/>
  <c r="AO216" i="1"/>
  <c r="BE216" i="1" s="1"/>
  <c r="AO224" i="1"/>
  <c r="BE224" i="1" s="1"/>
  <c r="AQ229" i="1"/>
  <c r="BG229" i="1" s="1"/>
  <c r="AI230" i="1"/>
  <c r="AY230" i="1" s="1"/>
  <c r="AF230" i="1"/>
  <c r="AV230" i="1" s="1"/>
  <c r="AM230" i="1"/>
  <c r="BC230" i="1" s="1"/>
  <c r="AL230" i="1"/>
  <c r="BB230" i="1" s="1"/>
  <c r="AJ230" i="1"/>
  <c r="AZ230" i="1" s="1"/>
  <c r="AK230" i="1"/>
  <c r="BA230" i="1" s="1"/>
  <c r="AQ233" i="1"/>
  <c r="BG233" i="1" s="1"/>
  <c r="AI234" i="1"/>
  <c r="AY234" i="1" s="1"/>
  <c r="AF234" i="1"/>
  <c r="AV234" i="1" s="1"/>
  <c r="AM234" i="1"/>
  <c r="BC234" i="1" s="1"/>
  <c r="AL234" i="1"/>
  <c r="BB234" i="1" s="1"/>
  <c r="AJ234" i="1"/>
  <c r="AZ234" i="1" s="1"/>
  <c r="AK234" i="1"/>
  <c r="BA234" i="1" s="1"/>
  <c r="AQ237" i="1"/>
  <c r="BG237" i="1" s="1"/>
  <c r="AI238" i="1"/>
  <c r="AY238" i="1" s="1"/>
  <c r="AF238" i="1"/>
  <c r="AV238" i="1" s="1"/>
  <c r="AM238" i="1"/>
  <c r="BC238" i="1" s="1"/>
  <c r="AL238" i="1"/>
  <c r="BB238" i="1" s="1"/>
  <c r="AJ238" i="1"/>
  <c r="AZ238" i="1" s="1"/>
  <c r="AK238" i="1"/>
  <c r="BA238" i="1" s="1"/>
  <c r="AQ241" i="1"/>
  <c r="BG241" i="1" s="1"/>
  <c r="AI242" i="1"/>
  <c r="AY242" i="1" s="1"/>
  <c r="AF242" i="1"/>
  <c r="AV242" i="1" s="1"/>
  <c r="AM242" i="1"/>
  <c r="BC242" i="1" s="1"/>
  <c r="AL242" i="1"/>
  <c r="BB242" i="1" s="1"/>
  <c r="AJ242" i="1"/>
  <c r="AZ242" i="1" s="1"/>
  <c r="AK242" i="1"/>
  <c r="BA242" i="1" s="1"/>
  <c r="AQ245" i="1"/>
  <c r="BG245" i="1" s="1"/>
  <c r="AI246" i="1"/>
  <c r="AY246" i="1" s="1"/>
  <c r="AF246" i="1"/>
  <c r="AV246" i="1" s="1"/>
  <c r="AM246" i="1"/>
  <c r="BC246" i="1" s="1"/>
  <c r="AL246" i="1"/>
  <c r="BB246" i="1" s="1"/>
  <c r="AJ246" i="1"/>
  <c r="AZ246" i="1" s="1"/>
  <c r="AK246" i="1"/>
  <c r="BA246" i="1" s="1"/>
  <c r="AQ249" i="1"/>
  <c r="BG249" i="1" s="1"/>
  <c r="AI250" i="1"/>
  <c r="AY250" i="1" s="1"/>
  <c r="AF250" i="1"/>
  <c r="AV250" i="1" s="1"/>
  <c r="AM250" i="1"/>
  <c r="BC250" i="1" s="1"/>
  <c r="AL250" i="1"/>
  <c r="BB250" i="1" s="1"/>
  <c r="AJ250" i="1"/>
  <c r="AZ250" i="1" s="1"/>
  <c r="AK250" i="1"/>
  <c r="BA250" i="1" s="1"/>
  <c r="AQ253" i="1"/>
  <c r="BG253" i="1" s="1"/>
  <c r="AI254" i="1"/>
  <c r="AY254" i="1" s="1"/>
  <c r="AF254" i="1"/>
  <c r="AV254" i="1" s="1"/>
  <c r="AM254" i="1"/>
  <c r="BC254" i="1" s="1"/>
  <c r="AL254" i="1"/>
  <c r="BB254" i="1" s="1"/>
  <c r="AJ254" i="1"/>
  <c r="AZ254" i="1" s="1"/>
  <c r="AK254" i="1"/>
  <c r="BA254" i="1" s="1"/>
  <c r="AI262" i="1"/>
  <c r="AY262" i="1" s="1"/>
  <c r="AG262" i="1"/>
  <c r="AW262" i="1" s="1"/>
  <c r="AF262" i="1"/>
  <c r="AV262" i="1" s="1"/>
  <c r="AM262" i="1"/>
  <c r="BC262" i="1" s="1"/>
  <c r="AL262" i="1"/>
  <c r="BB262" i="1" s="1"/>
  <c r="AJ262" i="1"/>
  <c r="AZ262" i="1" s="1"/>
  <c r="AO269" i="1"/>
  <c r="BE269" i="1" s="1"/>
  <c r="AU269" i="1"/>
  <c r="BK269" i="1" s="1"/>
  <c r="AT269" i="1"/>
  <c r="BJ269" i="1" s="1"/>
  <c r="AS269" i="1"/>
  <c r="BI269" i="1" s="1"/>
  <c r="AR269" i="1"/>
  <c r="BH269" i="1" s="1"/>
  <c r="AP269" i="1"/>
  <c r="BF269" i="1" s="1"/>
  <c r="AU286" i="1"/>
  <c r="BK286" i="1" s="1"/>
  <c r="AQ286" i="1"/>
  <c r="BG286" i="1" s="1"/>
  <c r="AO286" i="1"/>
  <c r="BE286" i="1" s="1"/>
  <c r="AN286" i="1"/>
  <c r="BD286" i="1" s="1"/>
  <c r="AT286" i="1"/>
  <c r="BJ286" i="1" s="1"/>
  <c r="AR286" i="1"/>
  <c r="BH286" i="1" s="1"/>
  <c r="AG287" i="1"/>
  <c r="AW287" i="1" s="1"/>
  <c r="AF287" i="1"/>
  <c r="AV287" i="1" s="1"/>
  <c r="AM287" i="1"/>
  <c r="BC287" i="1" s="1"/>
  <c r="AL287" i="1"/>
  <c r="BB287" i="1" s="1"/>
  <c r="AK287" i="1"/>
  <c r="BA287" i="1" s="1"/>
  <c r="AJ287" i="1"/>
  <c r="AZ287" i="1" s="1"/>
  <c r="AH287" i="1"/>
  <c r="AX287" i="1" s="1"/>
  <c r="AM320" i="1"/>
  <c r="BC320" i="1" s="1"/>
  <c r="AK320" i="1"/>
  <c r="BA320" i="1" s="1"/>
  <c r="AI320" i="1"/>
  <c r="AY320" i="1" s="1"/>
  <c r="AH320" i="1"/>
  <c r="AX320" i="1" s="1"/>
  <c r="AG320" i="1"/>
  <c r="AW320" i="1" s="1"/>
  <c r="AF320" i="1"/>
  <c r="AV320" i="1" s="1"/>
  <c r="AJ320" i="1"/>
  <c r="AZ320" i="1" s="1"/>
  <c r="AH99" i="1"/>
  <c r="AX99" i="1" s="1"/>
  <c r="AH103" i="1"/>
  <c r="AX103" i="1" s="1"/>
  <c r="AH107" i="1"/>
  <c r="AX107" i="1" s="1"/>
  <c r="BJ109" i="1"/>
  <c r="AP111" i="1"/>
  <c r="BF111" i="1" s="1"/>
  <c r="AP115" i="1"/>
  <c r="BF115" i="1" s="1"/>
  <c r="AP119" i="1"/>
  <c r="BF119" i="1" s="1"/>
  <c r="AP123" i="1"/>
  <c r="BF123" i="1" s="1"/>
  <c r="AF126" i="1"/>
  <c r="AV126" i="1" s="1"/>
  <c r="AP127" i="1"/>
  <c r="BF127" i="1" s="1"/>
  <c r="AF130" i="1"/>
  <c r="AP131" i="1"/>
  <c r="BF131" i="1" s="1"/>
  <c r="AL133" i="1"/>
  <c r="BB133" i="1" s="1"/>
  <c r="AF134" i="1"/>
  <c r="AV134" i="1" s="1"/>
  <c r="AP135" i="1"/>
  <c r="BF135" i="1" s="1"/>
  <c r="AL137" i="1"/>
  <c r="BB137" i="1" s="1"/>
  <c r="AF138" i="1"/>
  <c r="AV138" i="1" s="1"/>
  <c r="AP139" i="1"/>
  <c r="BF139" i="1" s="1"/>
  <c r="AL141" i="1"/>
  <c r="BB141" i="1" s="1"/>
  <c r="AF142" i="1"/>
  <c r="AV142" i="1" s="1"/>
  <c r="AP143" i="1"/>
  <c r="BF143" i="1" s="1"/>
  <c r="AL145" i="1"/>
  <c r="BB145" i="1" s="1"/>
  <c r="AF146" i="1"/>
  <c r="AV146" i="1" s="1"/>
  <c r="AP147" i="1"/>
  <c r="BF147" i="1" s="1"/>
  <c r="AL149" i="1"/>
  <c r="BB149" i="1" s="1"/>
  <c r="AF150" i="1"/>
  <c r="AV150" i="1" s="1"/>
  <c r="AP151" i="1"/>
  <c r="AL153" i="1"/>
  <c r="BB153" i="1" s="1"/>
  <c r="AF154" i="1"/>
  <c r="AV154" i="1" s="1"/>
  <c r="AN154" i="1"/>
  <c r="BD154" i="1" s="1"/>
  <c r="AP155" i="1"/>
  <c r="BF155" i="1" s="1"/>
  <c r="AL157" i="1"/>
  <c r="BB157" i="1" s="1"/>
  <c r="AF158" i="1"/>
  <c r="AV158" i="1" s="1"/>
  <c r="AN158" i="1"/>
  <c r="BD158" i="1" s="1"/>
  <c r="AP159" i="1"/>
  <c r="BF159" i="1" s="1"/>
  <c r="AL161" i="1"/>
  <c r="BB161" i="1" s="1"/>
  <c r="AF162" i="1"/>
  <c r="AV162" i="1" s="1"/>
  <c r="AN162" i="1"/>
  <c r="BD162" i="1" s="1"/>
  <c r="AP163" i="1"/>
  <c r="BF163" i="1" s="1"/>
  <c r="AL165" i="1"/>
  <c r="BB165" i="1" s="1"/>
  <c r="AH167" i="1"/>
  <c r="AX167" i="1" s="1"/>
  <c r="AQ167" i="1"/>
  <c r="BG167" i="1" s="1"/>
  <c r="AG168" i="1"/>
  <c r="AW168" i="1" s="1"/>
  <c r="AP168" i="1"/>
  <c r="BF168" i="1" s="1"/>
  <c r="AS169" i="1"/>
  <c r="BI169" i="1" s="1"/>
  <c r="AM171" i="1"/>
  <c r="BC171" i="1" s="1"/>
  <c r="AG172" i="1"/>
  <c r="AQ172" i="1"/>
  <c r="AL174" i="1"/>
  <c r="BB174" i="1" s="1"/>
  <c r="AN175" i="1"/>
  <c r="BD175" i="1" s="1"/>
  <c r="AH176" i="1"/>
  <c r="AX176" i="1" s="1"/>
  <c r="AR176" i="1"/>
  <c r="BH176" i="1" s="1"/>
  <c r="AO177" i="1"/>
  <c r="BE177" i="1" s="1"/>
  <c r="AP177" i="1"/>
  <c r="BF177" i="1" s="1"/>
  <c r="AU177" i="1"/>
  <c r="BK177" i="1" s="1"/>
  <c r="AS180" i="1"/>
  <c r="BI180" i="1" s="1"/>
  <c r="AF183" i="1"/>
  <c r="AV183" i="1" s="1"/>
  <c r="AP183" i="1"/>
  <c r="BF183" i="1" s="1"/>
  <c r="AM184" i="1"/>
  <c r="BC184" i="1" s="1"/>
  <c r="AF184" i="1"/>
  <c r="AV184" i="1" s="1"/>
  <c r="AJ184" i="1"/>
  <c r="AZ184" i="1" s="1"/>
  <c r="AG187" i="1"/>
  <c r="AW187" i="1" s="1"/>
  <c r="AQ187" i="1"/>
  <c r="BG187" i="1" s="1"/>
  <c r="AU188" i="1"/>
  <c r="BK188" i="1" s="1"/>
  <c r="AN188" i="1"/>
  <c r="BD188" i="1" s="1"/>
  <c r="AF190" i="1"/>
  <c r="AV190" i="1" s="1"/>
  <c r="AK191" i="1"/>
  <c r="BA191" i="1" s="1"/>
  <c r="AL191" i="1"/>
  <c r="BB191" i="1" s="1"/>
  <c r="AI191" i="1"/>
  <c r="AY191" i="1" s="1"/>
  <c r="AO192" i="1"/>
  <c r="BE192" i="1" s="1"/>
  <c r="AS193" i="1"/>
  <c r="BD193" i="1"/>
  <c r="AK195" i="1"/>
  <c r="BA195" i="1" s="1"/>
  <c r="AF195" i="1"/>
  <c r="AV195" i="1" s="1"/>
  <c r="AL195" i="1"/>
  <c r="BB195" i="1" s="1"/>
  <c r="AJ195" i="1"/>
  <c r="AZ195" i="1" s="1"/>
  <c r="AS197" i="1"/>
  <c r="BI197" i="1" s="1"/>
  <c r="AK199" i="1"/>
  <c r="BA199" i="1" s="1"/>
  <c r="AF199" i="1"/>
  <c r="AV199" i="1" s="1"/>
  <c r="AL199" i="1"/>
  <c r="BB199" i="1" s="1"/>
  <c r="AJ199" i="1"/>
  <c r="AZ199" i="1" s="1"/>
  <c r="AS201" i="1"/>
  <c r="BI201" i="1" s="1"/>
  <c r="AK203" i="1"/>
  <c r="BA203" i="1" s="1"/>
  <c r="AF203" i="1"/>
  <c r="AV203" i="1" s="1"/>
  <c r="AL203" i="1"/>
  <c r="BB203" i="1" s="1"/>
  <c r="AJ203" i="1"/>
  <c r="AZ203" i="1" s="1"/>
  <c r="AS205" i="1"/>
  <c r="BI205" i="1" s="1"/>
  <c r="AK207" i="1"/>
  <c r="BA207" i="1" s="1"/>
  <c r="AF207" i="1"/>
  <c r="AV207" i="1" s="1"/>
  <c r="AL207" i="1"/>
  <c r="BB207" i="1" s="1"/>
  <c r="AJ207" i="1"/>
  <c r="AZ207" i="1" s="1"/>
  <c r="AQ209" i="1"/>
  <c r="BG209" i="1" s="1"/>
  <c r="AM210" i="1"/>
  <c r="BC210" i="1" s="1"/>
  <c r="BG214" i="1"/>
  <c r="AQ216" i="1"/>
  <c r="BG216" i="1" s="1"/>
  <c r="AO221" i="1"/>
  <c r="BE221" i="1" s="1"/>
  <c r="AT221" i="1"/>
  <c r="BJ221" i="1" s="1"/>
  <c r="AR221" i="1"/>
  <c r="BH221" i="1" s="1"/>
  <c r="AP221" i="1"/>
  <c r="BF221" i="1" s="1"/>
  <c r="AI222" i="1"/>
  <c r="AY222" i="1" s="1"/>
  <c r="AF222" i="1"/>
  <c r="AV222" i="1" s="1"/>
  <c r="AL222" i="1"/>
  <c r="BB222" i="1" s="1"/>
  <c r="AJ222" i="1"/>
  <c r="AZ222" i="1" s="1"/>
  <c r="AK222" i="1"/>
  <c r="BA222" i="1" s="1"/>
  <c r="AQ224" i="1"/>
  <c r="BG224" i="1" s="1"/>
  <c r="AO257" i="1"/>
  <c r="BE257" i="1" s="1"/>
  <c r="AU257" i="1"/>
  <c r="BK257" i="1" s="1"/>
  <c r="AT257" i="1"/>
  <c r="BJ257" i="1" s="1"/>
  <c r="AS257" i="1"/>
  <c r="BI257" i="1" s="1"/>
  <c r="AR257" i="1"/>
  <c r="BH257" i="1" s="1"/>
  <c r="AP257" i="1"/>
  <c r="BF257" i="1" s="1"/>
  <c r="AH258" i="1"/>
  <c r="AX258" i="1" s="1"/>
  <c r="AN273" i="1"/>
  <c r="BD273" i="1" s="1"/>
  <c r="AI282" i="1"/>
  <c r="AY282" i="1" s="1"/>
  <c r="AG282" i="1"/>
  <c r="AW282" i="1" s="1"/>
  <c r="AF282" i="1"/>
  <c r="AV282" i="1" s="1"/>
  <c r="AM282" i="1"/>
  <c r="BC282" i="1" s="1"/>
  <c r="AL282" i="1"/>
  <c r="BB282" i="1" s="1"/>
  <c r="AJ282" i="1"/>
  <c r="AZ282" i="1" s="1"/>
  <c r="AS289" i="1"/>
  <c r="BI289" i="1" s="1"/>
  <c r="AU289" i="1"/>
  <c r="BK289" i="1" s="1"/>
  <c r="AT289" i="1"/>
  <c r="BJ289" i="1" s="1"/>
  <c r="AR289" i="1"/>
  <c r="BH289" i="1" s="1"/>
  <c r="AQ289" i="1"/>
  <c r="BG289" i="1" s="1"/>
  <c r="AP289" i="1"/>
  <c r="BF289" i="1" s="1"/>
  <c r="AO289" i="1"/>
  <c r="BE289" i="1" s="1"/>
  <c r="BG298" i="1"/>
  <c r="AG306" i="1"/>
  <c r="AW306" i="1" s="1"/>
  <c r="AM306" i="1"/>
  <c r="BC306" i="1" s="1"/>
  <c r="AH306" i="1"/>
  <c r="AX306" i="1" s="1"/>
  <c r="AF306" i="1"/>
  <c r="AV306" i="1" s="1"/>
  <c r="AL306" i="1"/>
  <c r="BB306" i="1" s="1"/>
  <c r="AK306" i="1"/>
  <c r="BA306" i="1" s="1"/>
  <c r="AI306" i="1"/>
  <c r="AY306" i="1" s="1"/>
  <c r="BI88" i="1"/>
  <c r="BK109" i="1"/>
  <c r="AG126" i="1"/>
  <c r="AW126" i="1" s="1"/>
  <c r="AG130" i="1"/>
  <c r="AM133" i="1"/>
  <c r="BC133" i="1" s="1"/>
  <c r="AG134" i="1"/>
  <c r="AW134" i="1" s="1"/>
  <c r="AM137" i="1"/>
  <c r="BC137" i="1" s="1"/>
  <c r="AG138" i="1"/>
  <c r="AW138" i="1" s="1"/>
  <c r="AM141" i="1"/>
  <c r="BC141" i="1" s="1"/>
  <c r="AG142" i="1"/>
  <c r="AW142" i="1" s="1"/>
  <c r="AM145" i="1"/>
  <c r="BC145" i="1" s="1"/>
  <c r="AG146" i="1"/>
  <c r="AW146" i="1" s="1"/>
  <c r="AM149" i="1"/>
  <c r="BC149" i="1" s="1"/>
  <c r="AG150" i="1"/>
  <c r="AW150" i="1" s="1"/>
  <c r="AM153" i="1"/>
  <c r="BC153" i="1" s="1"/>
  <c r="AG154" i="1"/>
  <c r="AW154" i="1" s="1"/>
  <c r="AO154" i="1"/>
  <c r="BE154" i="1" s="1"/>
  <c r="AM157" i="1"/>
  <c r="BC157" i="1" s="1"/>
  <c r="AG158" i="1"/>
  <c r="AW158" i="1" s="1"/>
  <c r="AO158" i="1"/>
  <c r="BE158" i="1" s="1"/>
  <c r="AM161" i="1"/>
  <c r="BC161" i="1" s="1"/>
  <c r="AG162" i="1"/>
  <c r="AW162" i="1" s="1"/>
  <c r="AO162" i="1"/>
  <c r="BE162" i="1" s="1"/>
  <c r="AM165" i="1"/>
  <c r="BC165" i="1" s="1"/>
  <c r="AI167" i="1"/>
  <c r="AY167" i="1" s="1"/>
  <c r="AR167" i="1"/>
  <c r="BH167" i="1" s="1"/>
  <c r="AH168" i="1"/>
  <c r="AX168" i="1" s="1"/>
  <c r="AQ168" i="1"/>
  <c r="BG168" i="1" s="1"/>
  <c r="AH172" i="1"/>
  <c r="AO173" i="1"/>
  <c r="BE173" i="1" s="1"/>
  <c r="AP173" i="1"/>
  <c r="BF173" i="1" s="1"/>
  <c r="AU173" i="1"/>
  <c r="BK173" i="1" s="1"/>
  <c r="AM174" i="1"/>
  <c r="BC174" i="1" s="1"/>
  <c r="AO175" i="1"/>
  <c r="BE175" i="1" s="1"/>
  <c r="AS176" i="1"/>
  <c r="BI176" i="1" s="1"/>
  <c r="AM180" i="1"/>
  <c r="BC180" i="1" s="1"/>
  <c r="AF180" i="1"/>
  <c r="AV180" i="1" s="1"/>
  <c r="AJ180" i="1"/>
  <c r="AZ180" i="1" s="1"/>
  <c r="AG183" i="1"/>
  <c r="AW183" i="1" s="1"/>
  <c r="AU184" i="1"/>
  <c r="BK184" i="1" s="1"/>
  <c r="AN184" i="1"/>
  <c r="BD184" i="1" s="1"/>
  <c r="AN185" i="1"/>
  <c r="BD185" i="1" s="1"/>
  <c r="AF186" i="1"/>
  <c r="AV186" i="1" s="1"/>
  <c r="AR187" i="1"/>
  <c r="BH187" i="1" s="1"/>
  <c r="AS191" i="1"/>
  <c r="BI191" i="1" s="1"/>
  <c r="AT191" i="1"/>
  <c r="BJ191" i="1" s="1"/>
  <c r="AJ191" i="1"/>
  <c r="AZ191" i="1" s="1"/>
  <c r="AP192" i="1"/>
  <c r="BF192" i="1" s="1"/>
  <c r="AT193" i="1"/>
  <c r="AS195" i="1"/>
  <c r="BI195" i="1" s="1"/>
  <c r="AN195" i="1"/>
  <c r="BD195" i="1" s="1"/>
  <c r="AT195" i="1"/>
  <c r="BJ195" i="1" s="1"/>
  <c r="AM195" i="1"/>
  <c r="BC195" i="1" s="1"/>
  <c r="AT197" i="1"/>
  <c r="BJ197" i="1" s="1"/>
  <c r="AS199" i="1"/>
  <c r="BI199" i="1" s="1"/>
  <c r="AN199" i="1"/>
  <c r="BD199" i="1" s="1"/>
  <c r="AT199" i="1"/>
  <c r="BJ199" i="1" s="1"/>
  <c r="AM199" i="1"/>
  <c r="BC199" i="1" s="1"/>
  <c r="AT201" i="1"/>
  <c r="BJ201" i="1" s="1"/>
  <c r="AS203" i="1"/>
  <c r="BI203" i="1" s="1"/>
  <c r="AN203" i="1"/>
  <c r="BD203" i="1" s="1"/>
  <c r="AT203" i="1"/>
  <c r="BJ203" i="1" s="1"/>
  <c r="AM203" i="1"/>
  <c r="BC203" i="1" s="1"/>
  <c r="AT205" i="1"/>
  <c r="BJ205" i="1" s="1"/>
  <c r="AS207" i="1"/>
  <c r="BI207" i="1" s="1"/>
  <c r="AN207" i="1"/>
  <c r="BD207" i="1" s="1"/>
  <c r="AT207" i="1"/>
  <c r="BJ207" i="1" s="1"/>
  <c r="AM207" i="1"/>
  <c r="BC207" i="1" s="1"/>
  <c r="AS209" i="1"/>
  <c r="BI209" i="1" s="1"/>
  <c r="AK211" i="1"/>
  <c r="BA211" i="1" s="1"/>
  <c r="AF211" i="1"/>
  <c r="AV211" i="1" s="1"/>
  <c r="AL211" i="1"/>
  <c r="BB211" i="1" s="1"/>
  <c r="AJ211" i="1"/>
  <c r="AZ211" i="1" s="1"/>
  <c r="AS215" i="1"/>
  <c r="BI215" i="1" s="1"/>
  <c r="AP215" i="1"/>
  <c r="BF215" i="1" s="1"/>
  <c r="AN215" i="1"/>
  <c r="BD215" i="1" s="1"/>
  <c r="AT215" i="1"/>
  <c r="BJ215" i="1" s="1"/>
  <c r="AO215" i="1"/>
  <c r="BE215" i="1" s="1"/>
  <c r="AS216" i="1"/>
  <c r="BI216" i="1" s="1"/>
  <c r="AM222" i="1"/>
  <c r="BC222" i="1" s="1"/>
  <c r="AS223" i="1"/>
  <c r="BI223" i="1" s="1"/>
  <c r="AP223" i="1"/>
  <c r="BF223" i="1" s="1"/>
  <c r="AN223" i="1"/>
  <c r="BD223" i="1" s="1"/>
  <c r="AT223" i="1"/>
  <c r="BJ223" i="1" s="1"/>
  <c r="AO223" i="1"/>
  <c r="BE223" i="1" s="1"/>
  <c r="AS224" i="1"/>
  <c r="BI224" i="1" s="1"/>
  <c r="AI270" i="1"/>
  <c r="AY270" i="1" s="1"/>
  <c r="AG270" i="1"/>
  <c r="AW270" i="1" s="1"/>
  <c r="AF270" i="1"/>
  <c r="AV270" i="1" s="1"/>
  <c r="AM270" i="1"/>
  <c r="BC270" i="1" s="1"/>
  <c r="AL270" i="1"/>
  <c r="BB270" i="1" s="1"/>
  <c r="AJ270" i="1"/>
  <c r="AZ270" i="1" s="1"/>
  <c r="AO277" i="1"/>
  <c r="AU277" i="1"/>
  <c r="BK277" i="1" s="1"/>
  <c r="AT277" i="1"/>
  <c r="AS277" i="1"/>
  <c r="AR277" i="1"/>
  <c r="AP277" i="1"/>
  <c r="AH278" i="1"/>
  <c r="AX278" i="1" s="1"/>
  <c r="AP286" i="1"/>
  <c r="BF286" i="1" s="1"/>
  <c r="AK312" i="1"/>
  <c r="BA312" i="1" s="1"/>
  <c r="AI312" i="1"/>
  <c r="AY312" i="1" s="1"/>
  <c r="AG312" i="1"/>
  <c r="AW312" i="1" s="1"/>
  <c r="AF312" i="1"/>
  <c r="AV312" i="1" s="1"/>
  <c r="AM312" i="1"/>
  <c r="BC312" i="1" s="1"/>
  <c r="AL312" i="1"/>
  <c r="BB312" i="1" s="1"/>
  <c r="AH312" i="1"/>
  <c r="AX312" i="1" s="1"/>
  <c r="AF415" i="1"/>
  <c r="AV415" i="1" s="1"/>
  <c r="AM415" i="1"/>
  <c r="BC415" i="1" s="1"/>
  <c r="AL415" i="1"/>
  <c r="BB415" i="1" s="1"/>
  <c r="AK415" i="1"/>
  <c r="BA415" i="1" s="1"/>
  <c r="AJ415" i="1"/>
  <c r="AZ415" i="1" s="1"/>
  <c r="AI415" i="1"/>
  <c r="AY415" i="1" s="1"/>
  <c r="AG415" i="1"/>
  <c r="AW415" i="1" s="1"/>
  <c r="AH415" i="1"/>
  <c r="AX415" i="1" s="1"/>
  <c r="AF133" i="1"/>
  <c r="AV133" i="1" s="1"/>
  <c r="AF137" i="1"/>
  <c r="AV137" i="1" s="1"/>
  <c r="AH138" i="1"/>
  <c r="AX138" i="1" s="1"/>
  <c r="AH142" i="1"/>
  <c r="AX142" i="1" s="1"/>
  <c r="AH146" i="1"/>
  <c r="AX146" i="1" s="1"/>
  <c r="AH150" i="1"/>
  <c r="AX150" i="1" s="1"/>
  <c r="BH151" i="1"/>
  <c r="AH154" i="1"/>
  <c r="AX154" i="1" s="1"/>
  <c r="AP154" i="1"/>
  <c r="BF154" i="1" s="1"/>
  <c r="AH158" i="1"/>
  <c r="AX158" i="1" s="1"/>
  <c r="AP158" i="1"/>
  <c r="BF158" i="1" s="1"/>
  <c r="AH162" i="1"/>
  <c r="AX162" i="1" s="1"/>
  <c r="AP162" i="1"/>
  <c r="BF162" i="1" s="1"/>
  <c r="AT167" i="1"/>
  <c r="BJ167" i="1" s="1"/>
  <c r="AI168" i="1"/>
  <c r="AY168" i="1" s="1"/>
  <c r="AR168" i="1"/>
  <c r="BH168" i="1" s="1"/>
  <c r="AO169" i="1"/>
  <c r="BE169" i="1" s="1"/>
  <c r="AP169" i="1"/>
  <c r="BF169" i="1" s="1"/>
  <c r="AU169" i="1"/>
  <c r="BK169" i="1" s="1"/>
  <c r="BE172" i="1"/>
  <c r="AP175" i="1"/>
  <c r="BF175" i="1" s="1"/>
  <c r="AM176" i="1"/>
  <c r="BC176" i="1" s="1"/>
  <c r="AF176" i="1"/>
  <c r="AV176" i="1" s="1"/>
  <c r="AJ176" i="1"/>
  <c r="AZ176" i="1" s="1"/>
  <c r="AU180" i="1"/>
  <c r="BK180" i="1" s="1"/>
  <c r="AN180" i="1"/>
  <c r="BD180" i="1" s="1"/>
  <c r="AQ185" i="1"/>
  <c r="BG185" i="1" s="1"/>
  <c r="AK187" i="1"/>
  <c r="BA187" i="1" s="1"/>
  <c r="AL187" i="1"/>
  <c r="BB187" i="1" s="1"/>
  <c r="AI187" i="1"/>
  <c r="AY187" i="1" s="1"/>
  <c r="AI190" i="1"/>
  <c r="AY190" i="1" s="1"/>
  <c r="AJ190" i="1"/>
  <c r="AZ190" i="1" s="1"/>
  <c r="AH190" i="1"/>
  <c r="AX190" i="1" s="1"/>
  <c r="AQ192" i="1"/>
  <c r="BG192" i="1" s="1"/>
  <c r="AW193" i="1"/>
  <c r="AU196" i="1"/>
  <c r="BK196" i="1" s="1"/>
  <c r="AP196" i="1"/>
  <c r="BF196" i="1" s="1"/>
  <c r="AN196" i="1"/>
  <c r="BD196" i="1" s="1"/>
  <c r="AU200" i="1"/>
  <c r="BK200" i="1" s="1"/>
  <c r="AP200" i="1"/>
  <c r="BF200" i="1" s="1"/>
  <c r="AN200" i="1"/>
  <c r="BD200" i="1" s="1"/>
  <c r="AU204" i="1"/>
  <c r="BK204" i="1" s="1"/>
  <c r="AP204" i="1"/>
  <c r="BF204" i="1" s="1"/>
  <c r="AN204" i="1"/>
  <c r="BD204" i="1" s="1"/>
  <c r="AU208" i="1"/>
  <c r="BK208" i="1" s="1"/>
  <c r="AP208" i="1"/>
  <c r="BF208" i="1" s="1"/>
  <c r="AN208" i="1"/>
  <c r="BD208" i="1" s="1"/>
  <c r="AS211" i="1"/>
  <c r="BI211" i="1" s="1"/>
  <c r="AN211" i="1"/>
  <c r="BD211" i="1" s="1"/>
  <c r="AT211" i="1"/>
  <c r="BJ211" i="1" s="1"/>
  <c r="AT216" i="1"/>
  <c r="BJ216" i="1" s="1"/>
  <c r="AU220" i="1"/>
  <c r="BK220" i="1" s="1"/>
  <c r="AR220" i="1"/>
  <c r="BH220" i="1" s="1"/>
  <c r="AP220" i="1"/>
  <c r="BF220" i="1" s="1"/>
  <c r="AN220" i="1"/>
  <c r="BD220" i="1" s="1"/>
  <c r="AT224" i="1"/>
  <c r="BJ224" i="1" s="1"/>
  <c r="AO229" i="1"/>
  <c r="BE229" i="1" s="1"/>
  <c r="AT229" i="1"/>
  <c r="BJ229" i="1" s="1"/>
  <c r="AS229" i="1"/>
  <c r="BI229" i="1" s="1"/>
  <c r="AR229" i="1"/>
  <c r="BH229" i="1" s="1"/>
  <c r="AP229" i="1"/>
  <c r="BF229" i="1" s="1"/>
  <c r="AO233" i="1"/>
  <c r="BE233" i="1" s="1"/>
  <c r="AT233" i="1"/>
  <c r="BJ233" i="1" s="1"/>
  <c r="AS233" i="1"/>
  <c r="BI233" i="1" s="1"/>
  <c r="AR233" i="1"/>
  <c r="BH233" i="1" s="1"/>
  <c r="AP233" i="1"/>
  <c r="BF233" i="1" s="1"/>
  <c r="AO237" i="1"/>
  <c r="BE237" i="1" s="1"/>
  <c r="AT237" i="1"/>
  <c r="BJ237" i="1" s="1"/>
  <c r="AS237" i="1"/>
  <c r="BI237" i="1" s="1"/>
  <c r="AR237" i="1"/>
  <c r="BH237" i="1" s="1"/>
  <c r="AP237" i="1"/>
  <c r="BF237" i="1" s="1"/>
  <c r="AO241" i="1"/>
  <c r="BE241" i="1" s="1"/>
  <c r="AT241" i="1"/>
  <c r="BJ241" i="1" s="1"/>
  <c r="AS241" i="1"/>
  <c r="BI241" i="1" s="1"/>
  <c r="AR241" i="1"/>
  <c r="BH241" i="1" s="1"/>
  <c r="AP241" i="1"/>
  <c r="BF241" i="1" s="1"/>
  <c r="AO245" i="1"/>
  <c r="BE245" i="1" s="1"/>
  <c r="AT245" i="1"/>
  <c r="BJ245" i="1" s="1"/>
  <c r="AS245" i="1"/>
  <c r="BI245" i="1" s="1"/>
  <c r="AR245" i="1"/>
  <c r="BH245" i="1" s="1"/>
  <c r="AP245" i="1"/>
  <c r="BF245" i="1" s="1"/>
  <c r="AO249" i="1"/>
  <c r="BE249" i="1" s="1"/>
  <c r="AT249" i="1"/>
  <c r="BJ249" i="1" s="1"/>
  <c r="AS249" i="1"/>
  <c r="BI249" i="1" s="1"/>
  <c r="AR249" i="1"/>
  <c r="BH249" i="1" s="1"/>
  <c r="AP249" i="1"/>
  <c r="BF249" i="1" s="1"/>
  <c r="AO253" i="1"/>
  <c r="BE253" i="1" s="1"/>
  <c r="AT253" i="1"/>
  <c r="BJ253" i="1" s="1"/>
  <c r="AS253" i="1"/>
  <c r="BI253" i="1" s="1"/>
  <c r="AR253" i="1"/>
  <c r="BH253" i="1" s="1"/>
  <c r="AP253" i="1"/>
  <c r="BF253" i="1" s="1"/>
  <c r="AI258" i="1"/>
  <c r="AY258" i="1" s="1"/>
  <c r="AG258" i="1"/>
  <c r="AW258" i="1" s="1"/>
  <c r="AF258" i="1"/>
  <c r="AV258" i="1" s="1"/>
  <c r="AM258" i="1"/>
  <c r="BC258" i="1" s="1"/>
  <c r="AL258" i="1"/>
  <c r="BB258" i="1" s="1"/>
  <c r="AJ258" i="1"/>
  <c r="AZ258" i="1" s="1"/>
  <c r="AO265" i="1"/>
  <c r="BE265" i="1" s="1"/>
  <c r="AU265" i="1"/>
  <c r="BK265" i="1" s="1"/>
  <c r="AT265" i="1"/>
  <c r="BJ265" i="1" s="1"/>
  <c r="AS265" i="1"/>
  <c r="BI265" i="1" s="1"/>
  <c r="AR265" i="1"/>
  <c r="BH265" i="1" s="1"/>
  <c r="AP265" i="1"/>
  <c r="BF265" i="1" s="1"/>
  <c r="BG277" i="1"/>
  <c r="AN281" i="1"/>
  <c r="BD281" i="1" s="1"/>
  <c r="AK297" i="1"/>
  <c r="BA297" i="1" s="1"/>
  <c r="AG297" i="1"/>
  <c r="AW297" i="1" s="1"/>
  <c r="AF297" i="1"/>
  <c r="AV297" i="1" s="1"/>
  <c r="AM297" i="1"/>
  <c r="BC297" i="1" s="1"/>
  <c r="AL297" i="1"/>
  <c r="BB297" i="1" s="1"/>
  <c r="AJ297" i="1"/>
  <c r="AZ297" i="1" s="1"/>
  <c r="AH297" i="1"/>
  <c r="AX297" i="1" s="1"/>
  <c r="AI303" i="1"/>
  <c r="AY303" i="1" s="1"/>
  <c r="AG303" i="1"/>
  <c r="AW303" i="1" s="1"/>
  <c r="AF303" i="1"/>
  <c r="AV303" i="1" s="1"/>
  <c r="AM303" i="1"/>
  <c r="BC303" i="1" s="1"/>
  <c r="AL303" i="1"/>
  <c r="BB303" i="1" s="1"/>
  <c r="AK303" i="1"/>
  <c r="BA303" i="1" s="1"/>
  <c r="AH303" i="1"/>
  <c r="AX303" i="1" s="1"/>
  <c r="AF395" i="1"/>
  <c r="AV395" i="1" s="1"/>
  <c r="AM395" i="1"/>
  <c r="BC395" i="1" s="1"/>
  <c r="AL395" i="1"/>
  <c r="BB395" i="1" s="1"/>
  <c r="AK395" i="1"/>
  <c r="BA395" i="1" s="1"/>
  <c r="AJ395" i="1"/>
  <c r="AZ395" i="1" s="1"/>
  <c r="AI395" i="1"/>
  <c r="AY395" i="1" s="1"/>
  <c r="AG395" i="1"/>
  <c r="AW395" i="1" s="1"/>
  <c r="AH395" i="1"/>
  <c r="AX395" i="1" s="1"/>
  <c r="BI151" i="1"/>
  <c r="AQ154" i="1"/>
  <c r="BG154" i="1" s="1"/>
  <c r="AQ158" i="1"/>
  <c r="BG158" i="1" s="1"/>
  <c r="AQ162" i="1"/>
  <c r="BG162" i="1" s="1"/>
  <c r="AS168" i="1"/>
  <c r="BI168" i="1" s="1"/>
  <c r="AF171" i="1"/>
  <c r="AV171" i="1" s="1"/>
  <c r="AM172" i="1"/>
  <c r="AF172" i="1"/>
  <c r="AJ172" i="1"/>
  <c r="AZ172" i="1" s="1"/>
  <c r="AQ175" i="1"/>
  <c r="BG175" i="1" s="1"/>
  <c r="AU176" i="1"/>
  <c r="BK176" i="1" s="1"/>
  <c r="AN176" i="1"/>
  <c r="BD176" i="1" s="1"/>
  <c r="AK183" i="1"/>
  <c r="BA183" i="1" s="1"/>
  <c r="AL183" i="1"/>
  <c r="BB183" i="1" s="1"/>
  <c r="AI183" i="1"/>
  <c r="AY183" i="1" s="1"/>
  <c r="AR185" i="1"/>
  <c r="BH185" i="1" s="1"/>
  <c r="AI186" i="1"/>
  <c r="AY186" i="1" s="1"/>
  <c r="AJ186" i="1"/>
  <c r="AZ186" i="1" s="1"/>
  <c r="AH186" i="1"/>
  <c r="AX186" i="1" s="1"/>
  <c r="AS187" i="1"/>
  <c r="BI187" i="1" s="1"/>
  <c r="AT187" i="1"/>
  <c r="BJ187" i="1" s="1"/>
  <c r="AR192" i="1"/>
  <c r="BH192" i="1" s="1"/>
  <c r="AO193" i="1"/>
  <c r="AR193" i="1"/>
  <c r="AP193" i="1"/>
  <c r="AO197" i="1"/>
  <c r="BE197" i="1" s="1"/>
  <c r="AR197" i="1"/>
  <c r="BH197" i="1" s="1"/>
  <c r="AP197" i="1"/>
  <c r="BF197" i="1" s="1"/>
  <c r="AO201" i="1"/>
  <c r="BE201" i="1" s="1"/>
  <c r="AR201" i="1"/>
  <c r="BH201" i="1" s="1"/>
  <c r="AP201" i="1"/>
  <c r="BF201" i="1" s="1"/>
  <c r="AO205" i="1"/>
  <c r="BE205" i="1" s="1"/>
  <c r="AR205" i="1"/>
  <c r="BH205" i="1" s="1"/>
  <c r="AP205" i="1"/>
  <c r="BF205" i="1" s="1"/>
  <c r="AO209" i="1"/>
  <c r="BE209" i="1" s="1"/>
  <c r="AR209" i="1"/>
  <c r="BH209" i="1" s="1"/>
  <c r="AP209" i="1"/>
  <c r="BF209" i="1" s="1"/>
  <c r="AU209" i="1"/>
  <c r="BK209" i="1" s="1"/>
  <c r="AU212" i="1"/>
  <c r="BK212" i="1" s="1"/>
  <c r="AP212" i="1"/>
  <c r="BF212" i="1" s="1"/>
  <c r="AN212" i="1"/>
  <c r="BD212" i="1" s="1"/>
  <c r="AI278" i="1"/>
  <c r="AY278" i="1" s="1"/>
  <c r="AG278" i="1"/>
  <c r="AW278" i="1" s="1"/>
  <c r="AF278" i="1"/>
  <c r="AV278" i="1" s="1"/>
  <c r="AM278" i="1"/>
  <c r="BC278" i="1" s="1"/>
  <c r="AL278" i="1"/>
  <c r="BB278" i="1" s="1"/>
  <c r="AJ278" i="1"/>
  <c r="AZ278" i="1" s="1"/>
  <c r="AL320" i="1"/>
  <c r="BB320" i="1" s="1"/>
  <c r="BJ424" i="1"/>
  <c r="BJ151" i="1"/>
  <c r="AK168" i="1"/>
  <c r="BA168" i="1" s="1"/>
  <c r="AT168" i="1"/>
  <c r="BJ168" i="1" s="1"/>
  <c r="AG171" i="1"/>
  <c r="AW171" i="1" s="1"/>
  <c r="AU172" i="1"/>
  <c r="AN172" i="1"/>
  <c r="AK172" i="1"/>
  <c r="BA172" i="1" s="1"/>
  <c r="AF174" i="1"/>
  <c r="AV174" i="1" s="1"/>
  <c r="AR175" i="1"/>
  <c r="BH175" i="1" s="1"/>
  <c r="AL176" i="1"/>
  <c r="BB176" i="1" s="1"/>
  <c r="AK179" i="1"/>
  <c r="BA179" i="1" s="1"/>
  <c r="AL179" i="1"/>
  <c r="BB179" i="1" s="1"/>
  <c r="AI179" i="1"/>
  <c r="AY179" i="1" s="1"/>
  <c r="AO180" i="1"/>
  <c r="BE180" i="1" s="1"/>
  <c r="AI182" i="1"/>
  <c r="AY182" i="1" s="1"/>
  <c r="AJ182" i="1"/>
  <c r="AZ182" i="1" s="1"/>
  <c r="AH182" i="1"/>
  <c r="AX182" i="1" s="1"/>
  <c r="AS183" i="1"/>
  <c r="BI183" i="1" s="1"/>
  <c r="AT183" i="1"/>
  <c r="BJ183" i="1" s="1"/>
  <c r="AJ183" i="1"/>
  <c r="AZ183" i="1" s="1"/>
  <c r="AS185" i="1"/>
  <c r="BI185" i="1" s="1"/>
  <c r="AK186" i="1"/>
  <c r="BA186" i="1" s="1"/>
  <c r="AM187" i="1"/>
  <c r="BC187" i="1" s="1"/>
  <c r="AL190" i="1"/>
  <c r="BB190" i="1" s="1"/>
  <c r="AS192" i="1"/>
  <c r="BI192" i="1" s="1"/>
  <c r="AQ195" i="1"/>
  <c r="BG195" i="1" s="1"/>
  <c r="AQ196" i="1"/>
  <c r="BG196" i="1" s="1"/>
  <c r="AQ199" i="1"/>
  <c r="BG199" i="1" s="1"/>
  <c r="AQ200" i="1"/>
  <c r="BG200" i="1" s="1"/>
  <c r="AQ203" i="1"/>
  <c r="BG203" i="1" s="1"/>
  <c r="AQ204" i="1"/>
  <c r="BG204" i="1" s="1"/>
  <c r="AQ207" i="1"/>
  <c r="BG207" i="1" s="1"/>
  <c r="AQ208" i="1"/>
  <c r="BG208" i="1" s="1"/>
  <c r="AF210" i="1"/>
  <c r="AV210" i="1" s="1"/>
  <c r="AP211" i="1"/>
  <c r="BF211" i="1" s="1"/>
  <c r="AO212" i="1"/>
  <c r="BE212" i="1" s="1"/>
  <c r="AO213" i="1"/>
  <c r="BE213" i="1" s="1"/>
  <c r="AR213" i="1"/>
  <c r="BH213" i="1" s="1"/>
  <c r="AP213" i="1"/>
  <c r="BF213" i="1" s="1"/>
  <c r="AU213" i="1"/>
  <c r="BK213" i="1" s="1"/>
  <c r="BE214" i="1"/>
  <c r="AU215" i="1"/>
  <c r="BK215" i="1" s="1"/>
  <c r="AO217" i="1"/>
  <c r="BE217" i="1" s="1"/>
  <c r="AT217" i="1"/>
  <c r="BJ217" i="1" s="1"/>
  <c r="AR217" i="1"/>
  <c r="BH217" i="1" s="1"/>
  <c r="AP217" i="1"/>
  <c r="BF217" i="1" s="1"/>
  <c r="AI218" i="1"/>
  <c r="AY218" i="1" s="1"/>
  <c r="AF218" i="1"/>
  <c r="AV218" i="1" s="1"/>
  <c r="AL218" i="1"/>
  <c r="BB218" i="1" s="1"/>
  <c r="AJ218" i="1"/>
  <c r="AZ218" i="1" s="1"/>
  <c r="AK218" i="1"/>
  <c r="BA218" i="1" s="1"/>
  <c r="AQ220" i="1"/>
  <c r="BG220" i="1" s="1"/>
  <c r="AN221" i="1"/>
  <c r="BD221" i="1" s="1"/>
  <c r="AU223" i="1"/>
  <c r="BK223" i="1" s="1"/>
  <c r="AO225" i="1"/>
  <c r="BE225" i="1" s="1"/>
  <c r="AT225" i="1"/>
  <c r="BJ225" i="1" s="1"/>
  <c r="AR225" i="1"/>
  <c r="BH225" i="1" s="1"/>
  <c r="AP225" i="1"/>
  <c r="BF225" i="1" s="1"/>
  <c r="AI226" i="1"/>
  <c r="AY226" i="1" s="1"/>
  <c r="AF226" i="1"/>
  <c r="AV226" i="1" s="1"/>
  <c r="AL226" i="1"/>
  <c r="BB226" i="1" s="1"/>
  <c r="AJ226" i="1"/>
  <c r="AZ226" i="1" s="1"/>
  <c r="AK226" i="1"/>
  <c r="BA226" i="1" s="1"/>
  <c r="BH235" i="1"/>
  <c r="AI266" i="1"/>
  <c r="AY266" i="1" s="1"/>
  <c r="AG266" i="1"/>
  <c r="AW266" i="1" s="1"/>
  <c r="AF266" i="1"/>
  <c r="AV266" i="1" s="1"/>
  <c r="AM266" i="1"/>
  <c r="BC266" i="1" s="1"/>
  <c r="AL266" i="1"/>
  <c r="BB266" i="1" s="1"/>
  <c r="AJ266" i="1"/>
  <c r="AZ266" i="1" s="1"/>
  <c r="AO273" i="1"/>
  <c r="BE273" i="1" s="1"/>
  <c r="AU273" i="1"/>
  <c r="BK273" i="1" s="1"/>
  <c r="AT273" i="1"/>
  <c r="BJ273" i="1" s="1"/>
  <c r="AS273" i="1"/>
  <c r="BI273" i="1" s="1"/>
  <c r="AR273" i="1"/>
  <c r="BH273" i="1" s="1"/>
  <c r="AP273" i="1"/>
  <c r="BF273" i="1" s="1"/>
  <c r="AH274" i="1"/>
  <c r="AX274" i="1" s="1"/>
  <c r="AJ306" i="1"/>
  <c r="AZ306" i="1" s="1"/>
  <c r="AO318" i="1"/>
  <c r="BE318" i="1" s="1"/>
  <c r="AU318" i="1"/>
  <c r="BK318" i="1" s="1"/>
  <c r="AS318" i="1"/>
  <c r="BI318" i="1" s="1"/>
  <c r="AR318" i="1"/>
  <c r="BH318" i="1" s="1"/>
  <c r="AQ318" i="1"/>
  <c r="BG318" i="1" s="1"/>
  <c r="AP318" i="1"/>
  <c r="BF318" i="1" s="1"/>
  <c r="AN318" i="1"/>
  <c r="BD318" i="1" s="1"/>
  <c r="AT318" i="1"/>
  <c r="BJ318" i="1" s="1"/>
  <c r="AH169" i="1"/>
  <c r="AX169" i="1" s="1"/>
  <c r="AH173" i="1"/>
  <c r="AX173" i="1" s="1"/>
  <c r="AH177" i="1"/>
  <c r="AX177" i="1" s="1"/>
  <c r="AH181" i="1"/>
  <c r="AX181" i="1" s="1"/>
  <c r="AH185" i="1"/>
  <c r="AX185" i="1" s="1"/>
  <c r="AH189" i="1"/>
  <c r="AX189" i="1" s="1"/>
  <c r="AR190" i="1"/>
  <c r="BH190" i="1" s="1"/>
  <c r="AH193" i="1"/>
  <c r="AR194" i="1"/>
  <c r="BH194" i="1" s="1"/>
  <c r="AF196" i="1"/>
  <c r="AV196" i="1" s="1"/>
  <c r="AH197" i="1"/>
  <c r="AX197" i="1" s="1"/>
  <c r="AR198" i="1"/>
  <c r="BH198" i="1" s="1"/>
  <c r="AF200" i="1"/>
  <c r="AV200" i="1" s="1"/>
  <c r="AH201" i="1"/>
  <c r="AX201" i="1" s="1"/>
  <c r="AR202" i="1"/>
  <c r="BH202" i="1" s="1"/>
  <c r="AF204" i="1"/>
  <c r="AV204" i="1" s="1"/>
  <c r="AH205" i="1"/>
  <c r="AX205" i="1" s="1"/>
  <c r="AR206" i="1"/>
  <c r="BH206" i="1" s="1"/>
  <c r="AF208" i="1"/>
  <c r="AV208" i="1" s="1"/>
  <c r="AR210" i="1"/>
  <c r="BH210" i="1" s="1"/>
  <c r="AF212" i="1"/>
  <c r="AV212" i="1" s="1"/>
  <c r="AR214" i="1"/>
  <c r="AL215" i="1"/>
  <c r="BB215" i="1" s="1"/>
  <c r="AF216" i="1"/>
  <c r="AV216" i="1" s="1"/>
  <c r="AR218" i="1"/>
  <c r="BH218" i="1" s="1"/>
  <c r="AL219" i="1"/>
  <c r="BB219" i="1" s="1"/>
  <c r="AF220" i="1"/>
  <c r="AV220" i="1" s="1"/>
  <c r="AR222" i="1"/>
  <c r="BH222" i="1" s="1"/>
  <c r="AL223" i="1"/>
  <c r="BB223" i="1" s="1"/>
  <c r="AF224" i="1"/>
  <c r="AV224" i="1" s="1"/>
  <c r="AR226" i="1"/>
  <c r="BH226" i="1" s="1"/>
  <c r="AL227" i="1"/>
  <c r="BB227" i="1" s="1"/>
  <c r="AF228" i="1"/>
  <c r="AV228" i="1" s="1"/>
  <c r="AN228" i="1"/>
  <c r="BD228" i="1" s="1"/>
  <c r="AR230" i="1"/>
  <c r="BH230" i="1" s="1"/>
  <c r="AL231" i="1"/>
  <c r="BB231" i="1" s="1"/>
  <c r="AF232" i="1"/>
  <c r="AV232" i="1" s="1"/>
  <c r="AN232" i="1"/>
  <c r="BD232" i="1" s="1"/>
  <c r="AR234" i="1"/>
  <c r="BH234" i="1" s="1"/>
  <c r="AL235" i="1"/>
  <c r="BB235" i="1" s="1"/>
  <c r="AF236" i="1"/>
  <c r="AV236" i="1" s="1"/>
  <c r="AN236" i="1"/>
  <c r="BD236" i="1" s="1"/>
  <c r="AR238" i="1"/>
  <c r="BH238" i="1" s="1"/>
  <c r="AL239" i="1"/>
  <c r="BB239" i="1" s="1"/>
  <c r="AF240" i="1"/>
  <c r="AV240" i="1" s="1"/>
  <c r="AN240" i="1"/>
  <c r="BD240" i="1" s="1"/>
  <c r="AR242" i="1"/>
  <c r="BH242" i="1" s="1"/>
  <c r="AL243" i="1"/>
  <c r="BB243" i="1" s="1"/>
  <c r="AF244" i="1"/>
  <c r="AV244" i="1" s="1"/>
  <c r="AN244" i="1"/>
  <c r="BD244" i="1" s="1"/>
  <c r="AR246" i="1"/>
  <c r="BH246" i="1" s="1"/>
  <c r="AL247" i="1"/>
  <c r="BB247" i="1" s="1"/>
  <c r="AF248" i="1"/>
  <c r="AV248" i="1" s="1"/>
  <c r="AN248" i="1"/>
  <c r="BD248" i="1" s="1"/>
  <c r="AR250" i="1"/>
  <c r="BH250" i="1" s="1"/>
  <c r="AL251" i="1"/>
  <c r="BB251" i="1" s="1"/>
  <c r="AF252" i="1"/>
  <c r="AV252" i="1" s="1"/>
  <c r="AN252" i="1"/>
  <c r="BD252" i="1" s="1"/>
  <c r="AR254" i="1"/>
  <c r="BH254" i="1" s="1"/>
  <c r="AL255" i="1"/>
  <c r="BB255" i="1" s="1"/>
  <c r="AF256" i="1"/>
  <c r="AV256" i="1" s="1"/>
  <c r="AN256" i="1"/>
  <c r="AR258" i="1"/>
  <c r="BH258" i="1" s="1"/>
  <c r="AL259" i="1"/>
  <c r="BB259" i="1" s="1"/>
  <c r="AT259" i="1"/>
  <c r="BJ259" i="1" s="1"/>
  <c r="AF260" i="1"/>
  <c r="AV260" i="1" s="1"/>
  <c r="AN260" i="1"/>
  <c r="BD260" i="1" s="1"/>
  <c r="AR262" i="1"/>
  <c r="BH262" i="1" s="1"/>
  <c r="AL263" i="1"/>
  <c r="BB263" i="1" s="1"/>
  <c r="AT263" i="1"/>
  <c r="BJ263" i="1" s="1"/>
  <c r="AF264" i="1"/>
  <c r="AV264" i="1" s="1"/>
  <c r="AN264" i="1"/>
  <c r="BD264" i="1" s="1"/>
  <c r="AR266" i="1"/>
  <c r="BH266" i="1" s="1"/>
  <c r="AL267" i="1"/>
  <c r="BB267" i="1" s="1"/>
  <c r="AT267" i="1"/>
  <c r="BJ267" i="1" s="1"/>
  <c r="AF268" i="1"/>
  <c r="AV268" i="1" s="1"/>
  <c r="AN268" i="1"/>
  <c r="BD268" i="1" s="1"/>
  <c r="AR270" i="1"/>
  <c r="BH270" i="1" s="1"/>
  <c r="AL271" i="1"/>
  <c r="BB271" i="1" s="1"/>
  <c r="AT271" i="1"/>
  <c r="BJ271" i="1" s="1"/>
  <c r="AF272" i="1"/>
  <c r="AV272" i="1" s="1"/>
  <c r="AN272" i="1"/>
  <c r="BD272" i="1" s="1"/>
  <c r="AR274" i="1"/>
  <c r="BH274" i="1" s="1"/>
  <c r="AL275" i="1"/>
  <c r="BB275" i="1" s="1"/>
  <c r="AT275" i="1"/>
  <c r="BJ275" i="1" s="1"/>
  <c r="AF276" i="1"/>
  <c r="AV276" i="1" s="1"/>
  <c r="AN276" i="1"/>
  <c r="BD276" i="1" s="1"/>
  <c r="AR278" i="1"/>
  <c r="BH278" i="1" s="1"/>
  <c r="AL279" i="1"/>
  <c r="BB279" i="1" s="1"/>
  <c r="AT279" i="1"/>
  <c r="BJ279" i="1" s="1"/>
  <c r="AF280" i="1"/>
  <c r="AV280" i="1" s="1"/>
  <c r="AN280" i="1"/>
  <c r="BD280" i="1" s="1"/>
  <c r="AR282" i="1"/>
  <c r="BH282" i="1" s="1"/>
  <c r="AL283" i="1"/>
  <c r="BB283" i="1" s="1"/>
  <c r="AT283" i="1"/>
  <c r="BJ283" i="1" s="1"/>
  <c r="AF284" i="1"/>
  <c r="AV284" i="1" s="1"/>
  <c r="AN284" i="1"/>
  <c r="BD284" i="1" s="1"/>
  <c r="AJ285" i="1"/>
  <c r="AZ285" i="1" s="1"/>
  <c r="AT285" i="1"/>
  <c r="BJ285" i="1" s="1"/>
  <c r="AI286" i="1"/>
  <c r="AY286" i="1" s="1"/>
  <c r="AQ287" i="1"/>
  <c r="BG287" i="1" s="1"/>
  <c r="AM289" i="1"/>
  <c r="BC289" i="1" s="1"/>
  <c r="AK290" i="1"/>
  <c r="BA290" i="1" s="1"/>
  <c r="AT290" i="1"/>
  <c r="BJ290" i="1" s="1"/>
  <c r="AJ291" i="1"/>
  <c r="AZ291" i="1" s="1"/>
  <c r="AS291" i="1"/>
  <c r="BI291" i="1" s="1"/>
  <c r="AF293" i="1"/>
  <c r="AV293" i="1" s="1"/>
  <c r="AO293" i="1"/>
  <c r="BE293" i="1" s="1"/>
  <c r="AN294" i="1"/>
  <c r="BD294" i="1" s="1"/>
  <c r="AL295" i="1"/>
  <c r="BB295" i="1" s="1"/>
  <c r="AU295" i="1"/>
  <c r="BK295" i="1" s="1"/>
  <c r="AJ296" i="1"/>
  <c r="AZ296" i="1" s="1"/>
  <c r="AQ297" i="1"/>
  <c r="BG297" i="1" s="1"/>
  <c r="AG298" i="1"/>
  <c r="AW298" i="1" s="1"/>
  <c r="AP298" i="1"/>
  <c r="AN299" i="1"/>
  <c r="BD299" i="1" s="1"/>
  <c r="AL300" i="1"/>
  <c r="BB300" i="1" s="1"/>
  <c r="AJ301" i="1"/>
  <c r="AZ301" i="1" s="1"/>
  <c r="AT301" i="1"/>
  <c r="BJ301" i="1" s="1"/>
  <c r="AI302" i="1"/>
  <c r="AY302" i="1" s="1"/>
  <c r="AO305" i="1"/>
  <c r="BE305" i="1" s="1"/>
  <c r="AL307" i="1"/>
  <c r="BB307" i="1" s="1"/>
  <c r="AL310" i="1"/>
  <c r="BB310" i="1" s="1"/>
  <c r="AU313" i="1"/>
  <c r="BK313" i="1" s="1"/>
  <c r="AS313" i="1"/>
  <c r="BI313" i="1" s="1"/>
  <c r="AF314" i="1"/>
  <c r="AV314" i="1" s="1"/>
  <c r="AQ314" i="1"/>
  <c r="BG314" i="1" s="1"/>
  <c r="AI315" i="1"/>
  <c r="AY315" i="1" s="1"/>
  <c r="AG315" i="1"/>
  <c r="AW315" i="1" s="1"/>
  <c r="AJ315" i="1"/>
  <c r="AZ315" i="1" s="1"/>
  <c r="AM316" i="1"/>
  <c r="BC316" i="1" s="1"/>
  <c r="AF317" i="1"/>
  <c r="AV317" i="1" s="1"/>
  <c r="AP317" i="1"/>
  <c r="BF317" i="1" s="1"/>
  <c r="AG318" i="1"/>
  <c r="AW318" i="1" s="1"/>
  <c r="AM318" i="1"/>
  <c r="BC318" i="1" s="1"/>
  <c r="AJ318" i="1"/>
  <c r="AZ318" i="1" s="1"/>
  <c r="AM319" i="1"/>
  <c r="BC319" i="1" s="1"/>
  <c r="AH321" i="1"/>
  <c r="AX321" i="1" s="1"/>
  <c r="AF322" i="1"/>
  <c r="AV322" i="1" s="1"/>
  <c r="AG324" i="1"/>
  <c r="AW324" i="1" s="1"/>
  <c r="AG328" i="1"/>
  <c r="AW328" i="1" s="1"/>
  <c r="AG332" i="1"/>
  <c r="AW332" i="1" s="1"/>
  <c r="AG336" i="1"/>
  <c r="AW336" i="1" s="1"/>
  <c r="AG340" i="1"/>
  <c r="AW340" i="1" s="1"/>
  <c r="AI341" i="1"/>
  <c r="AY341" i="1" s="1"/>
  <c r="AG341" i="1"/>
  <c r="AW341" i="1" s="1"/>
  <c r="AF341" i="1"/>
  <c r="AV341" i="1" s="1"/>
  <c r="AM341" i="1"/>
  <c r="BC341" i="1" s="1"/>
  <c r="AK341" i="1"/>
  <c r="BA341" i="1" s="1"/>
  <c r="AF343" i="1"/>
  <c r="AV343" i="1" s="1"/>
  <c r="AH345" i="1"/>
  <c r="AX345" i="1" s="1"/>
  <c r="AF348" i="1"/>
  <c r="AV348" i="1" s="1"/>
  <c r="AI349" i="1"/>
  <c r="AY349" i="1" s="1"/>
  <c r="AG349" i="1"/>
  <c r="AW349" i="1" s="1"/>
  <c r="AF349" i="1"/>
  <c r="AV349" i="1" s="1"/>
  <c r="AM349" i="1"/>
  <c r="BC349" i="1" s="1"/>
  <c r="AK349" i="1"/>
  <c r="BA349" i="1" s="1"/>
  <c r="AF351" i="1"/>
  <c r="AV351" i="1" s="1"/>
  <c r="AH353" i="1"/>
  <c r="AX353" i="1" s="1"/>
  <c r="AF356" i="1"/>
  <c r="AV356" i="1" s="1"/>
  <c r="AI357" i="1"/>
  <c r="AY357" i="1" s="1"/>
  <c r="AG357" i="1"/>
  <c r="AW357" i="1" s="1"/>
  <c r="AF357" i="1"/>
  <c r="AV357" i="1" s="1"/>
  <c r="AM357" i="1"/>
  <c r="BC357" i="1" s="1"/>
  <c r="AK357" i="1"/>
  <c r="BA357" i="1" s="1"/>
  <c r="AF359" i="1"/>
  <c r="AV359" i="1" s="1"/>
  <c r="AH361" i="1"/>
  <c r="AX361" i="1" s="1"/>
  <c r="AI365" i="1"/>
  <c r="AY365" i="1" s="1"/>
  <c r="AG365" i="1"/>
  <c r="AW365" i="1" s="1"/>
  <c r="AF365" i="1"/>
  <c r="AV365" i="1" s="1"/>
  <c r="AM365" i="1"/>
  <c r="BC365" i="1" s="1"/>
  <c r="AK365" i="1"/>
  <c r="BA365" i="1" s="1"/>
  <c r="AF399" i="1"/>
  <c r="AV399" i="1" s="1"/>
  <c r="AM399" i="1"/>
  <c r="BC399" i="1" s="1"/>
  <c r="AL399" i="1"/>
  <c r="BB399" i="1" s="1"/>
  <c r="AK399" i="1"/>
  <c r="BA399" i="1" s="1"/>
  <c r="AJ399" i="1"/>
  <c r="AZ399" i="1" s="1"/>
  <c r="AI399" i="1"/>
  <c r="AY399" i="1" s="1"/>
  <c r="AG399" i="1"/>
  <c r="AW399" i="1" s="1"/>
  <c r="BI403" i="1"/>
  <c r="AF411" i="1"/>
  <c r="AV411" i="1" s="1"/>
  <c r="AM411" i="1"/>
  <c r="BC411" i="1" s="1"/>
  <c r="AL411" i="1"/>
  <c r="BB411" i="1" s="1"/>
  <c r="AK411" i="1"/>
  <c r="BA411" i="1" s="1"/>
  <c r="AJ411" i="1"/>
  <c r="AZ411" i="1" s="1"/>
  <c r="AI411" i="1"/>
  <c r="AY411" i="1" s="1"/>
  <c r="AG411" i="1"/>
  <c r="AW411" i="1" s="1"/>
  <c r="AG433" i="1"/>
  <c r="AW433" i="1" s="1"/>
  <c r="AM433" i="1"/>
  <c r="BC433" i="1" s="1"/>
  <c r="AK433" i="1"/>
  <c r="BA433" i="1" s="1"/>
  <c r="AI433" i="1"/>
  <c r="AY433" i="1" s="1"/>
  <c r="AH433" i="1"/>
  <c r="AX433" i="1" s="1"/>
  <c r="AF433" i="1"/>
  <c r="AV433" i="1" s="1"/>
  <c r="AJ433" i="1"/>
  <c r="AZ433" i="1" s="1"/>
  <c r="AO445" i="1"/>
  <c r="AN445" i="1"/>
  <c r="AU445" i="1"/>
  <c r="AT445" i="1"/>
  <c r="AS445" i="1"/>
  <c r="AP445" i="1"/>
  <c r="AQ445" i="1"/>
  <c r="AH196" i="1"/>
  <c r="AX196" i="1" s="1"/>
  <c r="AH200" i="1"/>
  <c r="AX200" i="1" s="1"/>
  <c r="AH204" i="1"/>
  <c r="AX204" i="1" s="1"/>
  <c r="AH208" i="1"/>
  <c r="AX208" i="1" s="1"/>
  <c r="AH212" i="1"/>
  <c r="AX212" i="1" s="1"/>
  <c r="BJ214" i="1"/>
  <c r="AF215" i="1"/>
  <c r="AV215" i="1" s="1"/>
  <c r="AH216" i="1"/>
  <c r="AX216" i="1" s="1"/>
  <c r="AF219" i="1"/>
  <c r="AV219" i="1" s="1"/>
  <c r="AH220" i="1"/>
  <c r="AX220" i="1" s="1"/>
  <c r="AF223" i="1"/>
  <c r="AV223" i="1" s="1"/>
  <c r="AH224" i="1"/>
  <c r="AX224" i="1" s="1"/>
  <c r="AF227" i="1"/>
  <c r="AV227" i="1" s="1"/>
  <c r="AH228" i="1"/>
  <c r="AX228" i="1" s="1"/>
  <c r="AP228" i="1"/>
  <c r="BF228" i="1" s="1"/>
  <c r="AF231" i="1"/>
  <c r="AV231" i="1" s="1"/>
  <c r="AH232" i="1"/>
  <c r="AX232" i="1" s="1"/>
  <c r="AP232" i="1"/>
  <c r="BF232" i="1" s="1"/>
  <c r="AF235" i="1"/>
  <c r="AV235" i="1" s="1"/>
  <c r="AH236" i="1"/>
  <c r="AX236" i="1" s="1"/>
  <c r="AP236" i="1"/>
  <c r="BF236" i="1" s="1"/>
  <c r="AF239" i="1"/>
  <c r="AV239" i="1" s="1"/>
  <c r="AH240" i="1"/>
  <c r="AX240" i="1" s="1"/>
  <c r="AP240" i="1"/>
  <c r="BF240" i="1" s="1"/>
  <c r="AF243" i="1"/>
  <c r="AV243" i="1" s="1"/>
  <c r="AH244" i="1"/>
  <c r="AX244" i="1" s="1"/>
  <c r="AP244" i="1"/>
  <c r="BF244" i="1" s="1"/>
  <c r="AF247" i="1"/>
  <c r="AV247" i="1" s="1"/>
  <c r="AH248" i="1"/>
  <c r="AX248" i="1" s="1"/>
  <c r="AP248" i="1"/>
  <c r="BF248" i="1" s="1"/>
  <c r="AF251" i="1"/>
  <c r="AV251" i="1" s="1"/>
  <c r="AH252" i="1"/>
  <c r="AX252" i="1" s="1"/>
  <c r="AP252" i="1"/>
  <c r="BF252" i="1" s="1"/>
  <c r="AF255" i="1"/>
  <c r="AV255" i="1" s="1"/>
  <c r="AH256" i="1"/>
  <c r="AX256" i="1" s="1"/>
  <c r="AP256" i="1"/>
  <c r="AF259" i="1"/>
  <c r="AV259" i="1" s="1"/>
  <c r="AN259" i="1"/>
  <c r="BD259" i="1" s="1"/>
  <c r="AH260" i="1"/>
  <c r="AX260" i="1" s="1"/>
  <c r="AP260" i="1"/>
  <c r="BF260" i="1" s="1"/>
  <c r="AF263" i="1"/>
  <c r="AV263" i="1" s="1"/>
  <c r="AN263" i="1"/>
  <c r="BD263" i="1" s="1"/>
  <c r="AH264" i="1"/>
  <c r="AX264" i="1" s="1"/>
  <c r="AP264" i="1"/>
  <c r="BF264" i="1" s="1"/>
  <c r="AF267" i="1"/>
  <c r="AV267" i="1" s="1"/>
  <c r="AN267" i="1"/>
  <c r="BD267" i="1" s="1"/>
  <c r="AH268" i="1"/>
  <c r="AX268" i="1" s="1"/>
  <c r="AP268" i="1"/>
  <c r="BF268" i="1" s="1"/>
  <c r="AF271" i="1"/>
  <c r="AV271" i="1" s="1"/>
  <c r="AN271" i="1"/>
  <c r="BD271" i="1" s="1"/>
  <c r="AH272" i="1"/>
  <c r="AX272" i="1" s="1"/>
  <c r="AP272" i="1"/>
  <c r="BF272" i="1" s="1"/>
  <c r="AF275" i="1"/>
  <c r="AV275" i="1" s="1"/>
  <c r="AN275" i="1"/>
  <c r="BD275" i="1" s="1"/>
  <c r="AH276" i="1"/>
  <c r="AX276" i="1" s="1"/>
  <c r="AP276" i="1"/>
  <c r="BF276" i="1" s="1"/>
  <c r="AF279" i="1"/>
  <c r="AV279" i="1" s="1"/>
  <c r="AN279" i="1"/>
  <c r="BD279" i="1" s="1"/>
  <c r="AH280" i="1"/>
  <c r="AX280" i="1" s="1"/>
  <c r="AP280" i="1"/>
  <c r="BF280" i="1" s="1"/>
  <c r="AF283" i="1"/>
  <c r="AV283" i="1" s="1"/>
  <c r="AN283" i="1"/>
  <c r="BD283" i="1" s="1"/>
  <c r="AH284" i="1"/>
  <c r="AX284" i="1" s="1"/>
  <c r="AP284" i="1"/>
  <c r="BF284" i="1" s="1"/>
  <c r="AS287" i="1"/>
  <c r="BI287" i="1" s="1"/>
  <c r="AG288" i="1"/>
  <c r="AW288" i="1" s="1"/>
  <c r="AF289" i="1"/>
  <c r="AV289" i="1" s="1"/>
  <c r="AH293" i="1"/>
  <c r="AX293" i="1" s="1"/>
  <c r="AQ293" i="1"/>
  <c r="BG293" i="1" s="1"/>
  <c r="AG294" i="1"/>
  <c r="AW294" i="1" s="1"/>
  <c r="AP294" i="1"/>
  <c r="BF294" i="1" s="1"/>
  <c r="AN295" i="1"/>
  <c r="BD295" i="1" s="1"/>
  <c r="AT297" i="1"/>
  <c r="BJ297" i="1" s="1"/>
  <c r="AI298" i="1"/>
  <c r="AY298" i="1" s="1"/>
  <c r="AR298" i="1"/>
  <c r="AH299" i="1"/>
  <c r="AX299" i="1" s="1"/>
  <c r="AQ299" i="1"/>
  <c r="BG299" i="1" s="1"/>
  <c r="AQ303" i="1"/>
  <c r="BG303" i="1" s="1"/>
  <c r="AO303" i="1"/>
  <c r="BE303" i="1" s="1"/>
  <c r="AU303" i="1"/>
  <c r="BK303" i="1" s="1"/>
  <c r="AG305" i="1"/>
  <c r="AW305" i="1" s="1"/>
  <c r="AQ305" i="1"/>
  <c r="BG305" i="1" s="1"/>
  <c r="AO306" i="1"/>
  <c r="BE306" i="1" s="1"/>
  <c r="AU306" i="1"/>
  <c r="BK306" i="1" s="1"/>
  <c r="AM309" i="1"/>
  <c r="BC309" i="1" s="1"/>
  <c r="AK309" i="1"/>
  <c r="BA309" i="1" s="1"/>
  <c r="AJ309" i="1"/>
  <c r="AZ309" i="1" s="1"/>
  <c r="AR317" i="1"/>
  <c r="BH317" i="1" s="1"/>
  <c r="AG325" i="1"/>
  <c r="AW325" i="1" s="1"/>
  <c r="AF325" i="1"/>
  <c r="AV325" i="1" s="1"/>
  <c r="AM325" i="1"/>
  <c r="BC325" i="1" s="1"/>
  <c r="AK325" i="1"/>
  <c r="BA325" i="1" s="1"/>
  <c r="AG329" i="1"/>
  <c r="AW329" i="1" s="1"/>
  <c r="AF329" i="1"/>
  <c r="AV329" i="1" s="1"/>
  <c r="AM329" i="1"/>
  <c r="BC329" i="1" s="1"/>
  <c r="AK329" i="1"/>
  <c r="BA329" i="1" s="1"/>
  <c r="AG333" i="1"/>
  <c r="AW333" i="1" s="1"/>
  <c r="AF333" i="1"/>
  <c r="AV333" i="1" s="1"/>
  <c r="AM333" i="1"/>
  <c r="BC333" i="1" s="1"/>
  <c r="AK333" i="1"/>
  <c r="BA333" i="1" s="1"/>
  <c r="AG337" i="1"/>
  <c r="AW337" i="1" s="1"/>
  <c r="AF337" i="1"/>
  <c r="AV337" i="1" s="1"/>
  <c r="AM337" i="1"/>
  <c r="BC337" i="1" s="1"/>
  <c r="AK337" i="1"/>
  <c r="BA337" i="1" s="1"/>
  <c r="AF391" i="1"/>
  <c r="AV391" i="1" s="1"/>
  <c r="AM391" i="1"/>
  <c r="BC391" i="1" s="1"/>
  <c r="AL391" i="1"/>
  <c r="BB391" i="1" s="1"/>
  <c r="AK391" i="1"/>
  <c r="BA391" i="1" s="1"/>
  <c r="AJ391" i="1"/>
  <c r="AZ391" i="1" s="1"/>
  <c r="AI391" i="1"/>
  <c r="AY391" i="1" s="1"/>
  <c r="AG391" i="1"/>
  <c r="AW391" i="1" s="1"/>
  <c r="AO419" i="1"/>
  <c r="BE419" i="1" s="1"/>
  <c r="AQ419" i="1"/>
  <c r="BG419" i="1" s="1"/>
  <c r="AP419" i="1"/>
  <c r="BF419" i="1" s="1"/>
  <c r="AN419" i="1"/>
  <c r="BD419" i="1" s="1"/>
  <c r="AU419" i="1"/>
  <c r="BK419" i="1" s="1"/>
  <c r="AT419" i="1"/>
  <c r="BJ419" i="1" s="1"/>
  <c r="AR419" i="1"/>
  <c r="BH419" i="1" s="1"/>
  <c r="AO453" i="1"/>
  <c r="BE453" i="1" s="1"/>
  <c r="AN453" i="1"/>
  <c r="BD453" i="1" s="1"/>
  <c r="AU453" i="1"/>
  <c r="BK453" i="1" s="1"/>
  <c r="AT453" i="1"/>
  <c r="BJ453" i="1" s="1"/>
  <c r="AS453" i="1"/>
  <c r="BI453" i="1" s="1"/>
  <c r="AP453" i="1"/>
  <c r="BF453" i="1" s="1"/>
  <c r="AQ453" i="1"/>
  <c r="BG453" i="1" s="1"/>
  <c r="AO554" i="1"/>
  <c r="BE554" i="1" s="1"/>
  <c r="AN554" i="1"/>
  <c r="BD554" i="1" s="1"/>
  <c r="AS554" i="1"/>
  <c r="BI554" i="1" s="1"/>
  <c r="AU554" i="1"/>
  <c r="BK554" i="1" s="1"/>
  <c r="AT554" i="1"/>
  <c r="BJ554" i="1" s="1"/>
  <c r="AR554" i="1"/>
  <c r="BH554" i="1" s="1"/>
  <c r="AQ554" i="1"/>
  <c r="BG554" i="1" s="1"/>
  <c r="AP554" i="1"/>
  <c r="BF554" i="1" s="1"/>
  <c r="AQ228" i="1"/>
  <c r="BG228" i="1" s="1"/>
  <c r="AQ232" i="1"/>
  <c r="BG232" i="1" s="1"/>
  <c r="AQ236" i="1"/>
  <c r="BG236" i="1" s="1"/>
  <c r="AQ240" i="1"/>
  <c r="BG240" i="1" s="1"/>
  <c r="AQ244" i="1"/>
  <c r="BG244" i="1" s="1"/>
  <c r="AQ248" i="1"/>
  <c r="BG248" i="1" s="1"/>
  <c r="AQ252" i="1"/>
  <c r="BG252" i="1" s="1"/>
  <c r="AQ256" i="1"/>
  <c r="AO259" i="1"/>
  <c r="BE259" i="1" s="1"/>
  <c r="AQ260" i="1"/>
  <c r="BG260" i="1" s="1"/>
  <c r="AO263" i="1"/>
  <c r="BE263" i="1" s="1"/>
  <c r="AQ264" i="1"/>
  <c r="BG264" i="1" s="1"/>
  <c r="AO267" i="1"/>
  <c r="BE267" i="1" s="1"/>
  <c r="AQ268" i="1"/>
  <c r="BG268" i="1" s="1"/>
  <c r="AO271" i="1"/>
  <c r="BE271" i="1" s="1"/>
  <c r="AQ272" i="1"/>
  <c r="BG272" i="1" s="1"/>
  <c r="AO275" i="1"/>
  <c r="BE275" i="1" s="1"/>
  <c r="AQ276" i="1"/>
  <c r="BG276" i="1" s="1"/>
  <c r="AO279" i="1"/>
  <c r="BE279" i="1" s="1"/>
  <c r="AQ280" i="1"/>
  <c r="BG280" i="1" s="1"/>
  <c r="AO283" i="1"/>
  <c r="BE283" i="1" s="1"/>
  <c r="AQ284" i="1"/>
  <c r="BG284" i="1" s="1"/>
  <c r="AH288" i="1"/>
  <c r="AX288" i="1" s="1"/>
  <c r="AG289" i="1"/>
  <c r="AW289" i="1" s="1"/>
  <c r="AF290" i="1"/>
  <c r="AV290" i="1" s="1"/>
  <c r="AI293" i="1"/>
  <c r="AY293" i="1" s="1"/>
  <c r="AQ294" i="1"/>
  <c r="BG294" i="1" s="1"/>
  <c r="AF295" i="1"/>
  <c r="AV295" i="1" s="1"/>
  <c r="AP295" i="1"/>
  <c r="BF295" i="1" s="1"/>
  <c r="AS298" i="1"/>
  <c r="AI299" i="1"/>
  <c r="AY299" i="1" s="1"/>
  <c r="AF300" i="1"/>
  <c r="AV300" i="1" s="1"/>
  <c r="AH305" i="1"/>
  <c r="AX305" i="1" s="1"/>
  <c r="AR305" i="1"/>
  <c r="BH305" i="1" s="1"/>
  <c r="AU309" i="1"/>
  <c r="BK309" i="1" s="1"/>
  <c r="AS309" i="1"/>
  <c r="BI309" i="1" s="1"/>
  <c r="AF310" i="1"/>
  <c r="AV310" i="1" s="1"/>
  <c r="AI311" i="1"/>
  <c r="AY311" i="1" s="1"/>
  <c r="AG311" i="1"/>
  <c r="AW311" i="1" s="1"/>
  <c r="AJ311" i="1"/>
  <c r="AZ311" i="1" s="1"/>
  <c r="AG314" i="1"/>
  <c r="AW314" i="1" s="1"/>
  <c r="AM314" i="1"/>
  <c r="BC314" i="1" s="1"/>
  <c r="AJ314" i="1"/>
  <c r="AZ314" i="1" s="1"/>
  <c r="AF316" i="1"/>
  <c r="AV316" i="1" s="1"/>
  <c r="AF319" i="1"/>
  <c r="AV319" i="1" s="1"/>
  <c r="AG321" i="1"/>
  <c r="AW321" i="1" s="1"/>
  <c r="AM321" i="1"/>
  <c r="BC321" i="1" s="1"/>
  <c r="AK321" i="1"/>
  <c r="BA321" i="1" s="1"/>
  <c r="AL321" i="1"/>
  <c r="BB321" i="1" s="1"/>
  <c r="AI322" i="1"/>
  <c r="AY322" i="1" s="1"/>
  <c r="AG322" i="1"/>
  <c r="AW322" i="1" s="1"/>
  <c r="AM322" i="1"/>
  <c r="BC322" i="1" s="1"/>
  <c r="AK322" i="1"/>
  <c r="BA322" i="1" s="1"/>
  <c r="AM324" i="1"/>
  <c r="BC324" i="1" s="1"/>
  <c r="AL324" i="1"/>
  <c r="BB324" i="1" s="1"/>
  <c r="AK324" i="1"/>
  <c r="BA324" i="1" s="1"/>
  <c r="AI324" i="1"/>
  <c r="AY324" i="1" s="1"/>
  <c r="AO325" i="1"/>
  <c r="BE325" i="1" s="1"/>
  <c r="AN325" i="1"/>
  <c r="BD325" i="1" s="1"/>
  <c r="AU325" i="1"/>
  <c r="BK325" i="1" s="1"/>
  <c r="AS325" i="1"/>
  <c r="BI325" i="1" s="1"/>
  <c r="AQ325" i="1"/>
  <c r="BG325" i="1" s="1"/>
  <c r="AM328" i="1"/>
  <c r="BC328" i="1" s="1"/>
  <c r="AL328" i="1"/>
  <c r="BB328" i="1" s="1"/>
  <c r="AK328" i="1"/>
  <c r="BA328" i="1" s="1"/>
  <c r="AI328" i="1"/>
  <c r="AY328" i="1" s="1"/>
  <c r="AO329" i="1"/>
  <c r="BE329" i="1" s="1"/>
  <c r="AN329" i="1"/>
  <c r="BD329" i="1" s="1"/>
  <c r="AU329" i="1"/>
  <c r="BK329" i="1" s="1"/>
  <c r="AS329" i="1"/>
  <c r="BI329" i="1" s="1"/>
  <c r="AQ329" i="1"/>
  <c r="BG329" i="1" s="1"/>
  <c r="AM332" i="1"/>
  <c r="BC332" i="1" s="1"/>
  <c r="AL332" i="1"/>
  <c r="BB332" i="1" s="1"/>
  <c r="AK332" i="1"/>
  <c r="BA332" i="1" s="1"/>
  <c r="AI332" i="1"/>
  <c r="AY332" i="1" s="1"/>
  <c r="AO333" i="1"/>
  <c r="BE333" i="1" s="1"/>
  <c r="AN333" i="1"/>
  <c r="BD333" i="1" s="1"/>
  <c r="AU333" i="1"/>
  <c r="BK333" i="1" s="1"/>
  <c r="AS333" i="1"/>
  <c r="BI333" i="1" s="1"/>
  <c r="AQ333" i="1"/>
  <c r="BG333" i="1" s="1"/>
  <c r="AM336" i="1"/>
  <c r="BC336" i="1" s="1"/>
  <c r="AL336" i="1"/>
  <c r="BB336" i="1" s="1"/>
  <c r="AK336" i="1"/>
  <c r="BA336" i="1" s="1"/>
  <c r="AI336" i="1"/>
  <c r="AY336" i="1" s="1"/>
  <c r="AO337" i="1"/>
  <c r="BE337" i="1" s="1"/>
  <c r="AN337" i="1"/>
  <c r="BD337" i="1" s="1"/>
  <c r="AU337" i="1"/>
  <c r="BK337" i="1" s="1"/>
  <c r="AS337" i="1"/>
  <c r="BI337" i="1" s="1"/>
  <c r="AQ337" i="1"/>
  <c r="BG337" i="1" s="1"/>
  <c r="AM340" i="1"/>
  <c r="BC340" i="1" s="1"/>
  <c r="AL340" i="1"/>
  <c r="BB340" i="1" s="1"/>
  <c r="AK340" i="1"/>
  <c r="BA340" i="1" s="1"/>
  <c r="AI340" i="1"/>
  <c r="AY340" i="1" s="1"/>
  <c r="AM343" i="1"/>
  <c r="BC343" i="1" s="1"/>
  <c r="AK343" i="1"/>
  <c r="BA343" i="1" s="1"/>
  <c r="AJ343" i="1"/>
  <c r="AZ343" i="1" s="1"/>
  <c r="AI343" i="1"/>
  <c r="AY343" i="1" s="1"/>
  <c r="AG343" i="1"/>
  <c r="AW343" i="1" s="1"/>
  <c r="AG348" i="1"/>
  <c r="AW348" i="1" s="1"/>
  <c r="AM348" i="1"/>
  <c r="BC348" i="1" s="1"/>
  <c r="AL348" i="1"/>
  <c r="BB348" i="1" s="1"/>
  <c r="AK348" i="1"/>
  <c r="BA348" i="1" s="1"/>
  <c r="AI348" i="1"/>
  <c r="AY348" i="1" s="1"/>
  <c r="AM351" i="1"/>
  <c r="BC351" i="1" s="1"/>
  <c r="AK351" i="1"/>
  <c r="BA351" i="1" s="1"/>
  <c r="AJ351" i="1"/>
  <c r="AZ351" i="1" s="1"/>
  <c r="AI351" i="1"/>
  <c r="AY351" i="1" s="1"/>
  <c r="AG351" i="1"/>
  <c r="AW351" i="1" s="1"/>
  <c r="AG356" i="1"/>
  <c r="AW356" i="1" s="1"/>
  <c r="AM356" i="1"/>
  <c r="BC356" i="1" s="1"/>
  <c r="AL356" i="1"/>
  <c r="BB356" i="1" s="1"/>
  <c r="AK356" i="1"/>
  <c r="BA356" i="1" s="1"/>
  <c r="AI356" i="1"/>
  <c r="AY356" i="1" s="1"/>
  <c r="AM359" i="1"/>
  <c r="BC359" i="1" s="1"/>
  <c r="AK359" i="1"/>
  <c r="BA359" i="1" s="1"/>
  <c r="AJ359" i="1"/>
  <c r="AZ359" i="1" s="1"/>
  <c r="AI359" i="1"/>
  <c r="AY359" i="1" s="1"/>
  <c r="AG359" i="1"/>
  <c r="AW359" i="1" s="1"/>
  <c r="AG364" i="1"/>
  <c r="AW364" i="1" s="1"/>
  <c r="AM364" i="1"/>
  <c r="BC364" i="1" s="1"/>
  <c r="AL364" i="1"/>
  <c r="BB364" i="1" s="1"/>
  <c r="AK364" i="1"/>
  <c r="BA364" i="1" s="1"/>
  <c r="AI364" i="1"/>
  <c r="AY364" i="1" s="1"/>
  <c r="AM367" i="1"/>
  <c r="BC367" i="1" s="1"/>
  <c r="AK367" i="1"/>
  <c r="BA367" i="1" s="1"/>
  <c r="AJ367" i="1"/>
  <c r="AZ367" i="1" s="1"/>
  <c r="AI367" i="1"/>
  <c r="AY367" i="1" s="1"/>
  <c r="AG367" i="1"/>
  <c r="AW367" i="1" s="1"/>
  <c r="AG372" i="1"/>
  <c r="AW372" i="1" s="1"/>
  <c r="AM372" i="1"/>
  <c r="BC372" i="1" s="1"/>
  <c r="AL372" i="1"/>
  <c r="BB372" i="1" s="1"/>
  <c r="AK372" i="1"/>
  <c r="BA372" i="1" s="1"/>
  <c r="AI372" i="1"/>
  <c r="AY372" i="1" s="1"/>
  <c r="AH380" i="1"/>
  <c r="AX380" i="1" s="1"/>
  <c r="AF387" i="1"/>
  <c r="AV387" i="1" s="1"/>
  <c r="AM387" i="1"/>
  <c r="BC387" i="1" s="1"/>
  <c r="AL387" i="1"/>
  <c r="BB387" i="1" s="1"/>
  <c r="AK387" i="1"/>
  <c r="BA387" i="1" s="1"/>
  <c r="AJ387" i="1"/>
  <c r="AZ387" i="1" s="1"/>
  <c r="AI387" i="1"/>
  <c r="AY387" i="1" s="1"/>
  <c r="AG387" i="1"/>
  <c r="AW387" i="1" s="1"/>
  <c r="AS419" i="1"/>
  <c r="BI419" i="1" s="1"/>
  <c r="BD214" i="1"/>
  <c r="AH215" i="1"/>
  <c r="AX215" i="1" s="1"/>
  <c r="AH219" i="1"/>
  <c r="AX219" i="1" s="1"/>
  <c r="AH223" i="1"/>
  <c r="AX223" i="1" s="1"/>
  <c r="AH227" i="1"/>
  <c r="AX227" i="1" s="1"/>
  <c r="AR228" i="1"/>
  <c r="BH228" i="1" s="1"/>
  <c r="AH231" i="1"/>
  <c r="AX231" i="1" s="1"/>
  <c r="AR232" i="1"/>
  <c r="BH232" i="1" s="1"/>
  <c r="AH235" i="1"/>
  <c r="AX235" i="1" s="1"/>
  <c r="AR236" i="1"/>
  <c r="BH236" i="1" s="1"/>
  <c r="AH239" i="1"/>
  <c r="AX239" i="1" s="1"/>
  <c r="AR240" i="1"/>
  <c r="BH240" i="1" s="1"/>
  <c r="AH243" i="1"/>
  <c r="AX243" i="1" s="1"/>
  <c r="AR244" i="1"/>
  <c r="BH244" i="1" s="1"/>
  <c r="AH247" i="1"/>
  <c r="AX247" i="1" s="1"/>
  <c r="AR248" i="1"/>
  <c r="BH248" i="1" s="1"/>
  <c r="AH251" i="1"/>
  <c r="AX251" i="1" s="1"/>
  <c r="AR252" i="1"/>
  <c r="BH252" i="1" s="1"/>
  <c r="AH255" i="1"/>
  <c r="AX255" i="1" s="1"/>
  <c r="AR256" i="1"/>
  <c r="AH259" i="1"/>
  <c r="AX259" i="1" s="1"/>
  <c r="AP259" i="1"/>
  <c r="BF259" i="1" s="1"/>
  <c r="AR260" i="1"/>
  <c r="BH260" i="1" s="1"/>
  <c r="AH263" i="1"/>
  <c r="AX263" i="1" s="1"/>
  <c r="AP263" i="1"/>
  <c r="BF263" i="1" s="1"/>
  <c r="AR264" i="1"/>
  <c r="BH264" i="1" s="1"/>
  <c r="AH267" i="1"/>
  <c r="AX267" i="1" s="1"/>
  <c r="AP267" i="1"/>
  <c r="BF267" i="1" s="1"/>
  <c r="AR268" i="1"/>
  <c r="BH268" i="1" s="1"/>
  <c r="AH271" i="1"/>
  <c r="AX271" i="1" s="1"/>
  <c r="AP271" i="1"/>
  <c r="BF271" i="1" s="1"/>
  <c r="AR272" i="1"/>
  <c r="BH272" i="1" s="1"/>
  <c r="AH275" i="1"/>
  <c r="AX275" i="1" s="1"/>
  <c r="AP275" i="1"/>
  <c r="BF275" i="1" s="1"/>
  <c r="AR276" i="1"/>
  <c r="BH276" i="1" s="1"/>
  <c r="AH279" i="1"/>
  <c r="AX279" i="1" s="1"/>
  <c r="AP279" i="1"/>
  <c r="BF279" i="1" s="1"/>
  <c r="AR280" i="1"/>
  <c r="BH280" i="1" s="1"/>
  <c r="AH283" i="1"/>
  <c r="AX283" i="1" s="1"/>
  <c r="AP283" i="1"/>
  <c r="BF283" i="1" s="1"/>
  <c r="AR284" i="1"/>
  <c r="BH284" i="1" s="1"/>
  <c r="AJ288" i="1"/>
  <c r="AZ288" i="1" s="1"/>
  <c r="AH289" i="1"/>
  <c r="AX289" i="1" s="1"/>
  <c r="AG290" i="1"/>
  <c r="AW290" i="1" s="1"/>
  <c r="AJ293" i="1"/>
  <c r="AZ293" i="1" s="1"/>
  <c r="AT293" i="1"/>
  <c r="BJ293" i="1" s="1"/>
  <c r="AI294" i="1"/>
  <c r="AY294" i="1" s="1"/>
  <c r="AR294" i="1"/>
  <c r="BH294" i="1" s="1"/>
  <c r="AH295" i="1"/>
  <c r="AX295" i="1" s="1"/>
  <c r="AQ295" i="1"/>
  <c r="BG295" i="1" s="1"/>
  <c r="AT298" i="1"/>
  <c r="AJ299" i="1"/>
  <c r="AZ299" i="1" s="1"/>
  <c r="AS299" i="1"/>
  <c r="BI299" i="1" s="1"/>
  <c r="AG300" i="1"/>
  <c r="AW300" i="1" s="1"/>
  <c r="AF307" i="1"/>
  <c r="AV307" i="1" s="1"/>
  <c r="AK308" i="1"/>
  <c r="BA308" i="1" s="1"/>
  <c r="AI308" i="1"/>
  <c r="AY308" i="1" s="1"/>
  <c r="AJ308" i="1"/>
  <c r="AZ308" i="1" s="1"/>
  <c r="AN309" i="1"/>
  <c r="BD309" i="1" s="1"/>
  <c r="AH310" i="1"/>
  <c r="AX310" i="1" s="1"/>
  <c r="AK311" i="1"/>
  <c r="BA311" i="1" s="1"/>
  <c r="AO314" i="1"/>
  <c r="BE314" i="1" s="1"/>
  <c r="AU314" i="1"/>
  <c r="BK314" i="1" s="1"/>
  <c r="AK314" i="1"/>
  <c r="BA314" i="1" s="1"/>
  <c r="AG316" i="1"/>
  <c r="AW316" i="1" s="1"/>
  <c r="AM317" i="1"/>
  <c r="BC317" i="1" s="1"/>
  <c r="AK317" i="1"/>
  <c r="BA317" i="1" s="1"/>
  <c r="AJ317" i="1"/>
  <c r="AZ317" i="1" s="1"/>
  <c r="AO321" i="1"/>
  <c r="BE321" i="1" s="1"/>
  <c r="AU321" i="1"/>
  <c r="BK321" i="1" s="1"/>
  <c r="AS321" i="1"/>
  <c r="BI321" i="1" s="1"/>
  <c r="AN321" i="1"/>
  <c r="BD321" i="1" s="1"/>
  <c r="AL322" i="1"/>
  <c r="BB322" i="1" s="1"/>
  <c r="AK323" i="1"/>
  <c r="BA323" i="1" s="1"/>
  <c r="AJ323" i="1"/>
  <c r="AZ323" i="1" s="1"/>
  <c r="AI323" i="1"/>
  <c r="AY323" i="1" s="1"/>
  <c r="AG323" i="1"/>
  <c r="AW323" i="1" s="1"/>
  <c r="AM323" i="1"/>
  <c r="BC323" i="1" s="1"/>
  <c r="AR325" i="1"/>
  <c r="BH325" i="1" s="1"/>
  <c r="AK327" i="1"/>
  <c r="BA327" i="1" s="1"/>
  <c r="AJ327" i="1"/>
  <c r="AZ327" i="1" s="1"/>
  <c r="AI327" i="1"/>
  <c r="AY327" i="1" s="1"/>
  <c r="AG327" i="1"/>
  <c r="AW327" i="1" s="1"/>
  <c r="AM327" i="1"/>
  <c r="BC327" i="1" s="1"/>
  <c r="AR329" i="1"/>
  <c r="BH329" i="1" s="1"/>
  <c r="AK331" i="1"/>
  <c r="BA331" i="1" s="1"/>
  <c r="AJ331" i="1"/>
  <c r="AZ331" i="1" s="1"/>
  <c r="AI331" i="1"/>
  <c r="AY331" i="1" s="1"/>
  <c r="AG331" i="1"/>
  <c r="AW331" i="1" s="1"/>
  <c r="AM331" i="1"/>
  <c r="BC331" i="1" s="1"/>
  <c r="AR333" i="1"/>
  <c r="BH333" i="1" s="1"/>
  <c r="AK335" i="1"/>
  <c r="BA335" i="1" s="1"/>
  <c r="AJ335" i="1"/>
  <c r="AZ335" i="1" s="1"/>
  <c r="AI335" i="1"/>
  <c r="AY335" i="1" s="1"/>
  <c r="AG335" i="1"/>
  <c r="AW335" i="1" s="1"/>
  <c r="AM335" i="1"/>
  <c r="BC335" i="1" s="1"/>
  <c r="AR337" i="1"/>
  <c r="BH337" i="1" s="1"/>
  <c r="AK339" i="1"/>
  <c r="BA339" i="1" s="1"/>
  <c r="AJ339" i="1"/>
  <c r="AZ339" i="1" s="1"/>
  <c r="AI339" i="1"/>
  <c r="AY339" i="1" s="1"/>
  <c r="AG339" i="1"/>
  <c r="AW339" i="1" s="1"/>
  <c r="AM339" i="1"/>
  <c r="BC339" i="1" s="1"/>
  <c r="BG340" i="1"/>
  <c r="AI345" i="1"/>
  <c r="AY345" i="1" s="1"/>
  <c r="AG345" i="1"/>
  <c r="AW345" i="1" s="1"/>
  <c r="AF345" i="1"/>
  <c r="AV345" i="1" s="1"/>
  <c r="AM345" i="1"/>
  <c r="BC345" i="1" s="1"/>
  <c r="AK345" i="1"/>
  <c r="BA345" i="1" s="1"/>
  <c r="AI353" i="1"/>
  <c r="AY353" i="1" s="1"/>
  <c r="AG353" i="1"/>
  <c r="AW353" i="1" s="1"/>
  <c r="AF353" i="1"/>
  <c r="AV353" i="1" s="1"/>
  <c r="AM353" i="1"/>
  <c r="BC353" i="1" s="1"/>
  <c r="AK353" i="1"/>
  <c r="BA353" i="1" s="1"/>
  <c r="AI361" i="1"/>
  <c r="AY361" i="1" s="1"/>
  <c r="AG361" i="1"/>
  <c r="AW361" i="1" s="1"/>
  <c r="AF361" i="1"/>
  <c r="AV361" i="1" s="1"/>
  <c r="AM361" i="1"/>
  <c r="BC361" i="1" s="1"/>
  <c r="AK361" i="1"/>
  <c r="BA361" i="1" s="1"/>
  <c r="AF363" i="1"/>
  <c r="AV363" i="1" s="1"/>
  <c r="AH365" i="1"/>
  <c r="AX365" i="1" s="1"/>
  <c r="AF368" i="1"/>
  <c r="AV368" i="1" s="1"/>
  <c r="AI369" i="1"/>
  <c r="AY369" i="1" s="1"/>
  <c r="AG369" i="1"/>
  <c r="AW369" i="1" s="1"/>
  <c r="AF369" i="1"/>
  <c r="AV369" i="1" s="1"/>
  <c r="AM369" i="1"/>
  <c r="BC369" i="1" s="1"/>
  <c r="AK369" i="1"/>
  <c r="BA369" i="1" s="1"/>
  <c r="AF371" i="1"/>
  <c r="AV371" i="1" s="1"/>
  <c r="AM375" i="1"/>
  <c r="BC375" i="1" s="1"/>
  <c r="AL375" i="1"/>
  <c r="BB375" i="1" s="1"/>
  <c r="AK375" i="1"/>
  <c r="BA375" i="1" s="1"/>
  <c r="AJ375" i="1"/>
  <c r="AZ375" i="1" s="1"/>
  <c r="AI375" i="1"/>
  <c r="AY375" i="1" s="1"/>
  <c r="AG375" i="1"/>
  <c r="AW375" i="1" s="1"/>
  <c r="AF383" i="1"/>
  <c r="AV383" i="1" s="1"/>
  <c r="AM383" i="1"/>
  <c r="BC383" i="1" s="1"/>
  <c r="AL383" i="1"/>
  <c r="BB383" i="1" s="1"/>
  <c r="AK383" i="1"/>
  <c r="BA383" i="1" s="1"/>
  <c r="AJ383" i="1"/>
  <c r="AZ383" i="1" s="1"/>
  <c r="AI383" i="1"/>
  <c r="AY383" i="1" s="1"/>
  <c r="AG383" i="1"/>
  <c r="AW383" i="1" s="1"/>
  <c r="AL433" i="1"/>
  <c r="BB433" i="1" s="1"/>
  <c r="AO461" i="1"/>
  <c r="BE461" i="1" s="1"/>
  <c r="AN461" i="1"/>
  <c r="BD461" i="1" s="1"/>
  <c r="AU461" i="1"/>
  <c r="BK461" i="1" s="1"/>
  <c r="AT461" i="1"/>
  <c r="BJ461" i="1" s="1"/>
  <c r="AS461" i="1"/>
  <c r="BI461" i="1" s="1"/>
  <c r="AP461" i="1"/>
  <c r="BF461" i="1" s="1"/>
  <c r="AQ461" i="1"/>
  <c r="BG461" i="1" s="1"/>
  <c r="BI256" i="1"/>
  <c r="AQ259" i="1"/>
  <c r="BG259" i="1" s="1"/>
  <c r="AQ263" i="1"/>
  <c r="BG263" i="1" s="1"/>
  <c r="AQ267" i="1"/>
  <c r="BG267" i="1" s="1"/>
  <c r="AQ271" i="1"/>
  <c r="BG271" i="1" s="1"/>
  <c r="AQ275" i="1"/>
  <c r="BG275" i="1" s="1"/>
  <c r="AQ279" i="1"/>
  <c r="BG279" i="1" s="1"/>
  <c r="AQ283" i="1"/>
  <c r="BG283" i="1" s="1"/>
  <c r="AI289" i="1"/>
  <c r="AY289" i="1" s="1"/>
  <c r="AH290" i="1"/>
  <c r="AX290" i="1" s="1"/>
  <c r="AS294" i="1"/>
  <c r="BI294" i="1" s="1"/>
  <c r="AI295" i="1"/>
  <c r="AY295" i="1" s="1"/>
  <c r="AR295" i="1"/>
  <c r="BH295" i="1" s="1"/>
  <c r="AH300" i="1"/>
  <c r="AX300" i="1" s="1"/>
  <c r="AM305" i="1"/>
  <c r="BC305" i="1" s="1"/>
  <c r="AK305" i="1"/>
  <c r="BA305" i="1" s="1"/>
  <c r="AJ305" i="1"/>
  <c r="AZ305" i="1" s="1"/>
  <c r="AU317" i="1"/>
  <c r="BK317" i="1" s="1"/>
  <c r="AS317" i="1"/>
  <c r="BI317" i="1" s="1"/>
  <c r="AI319" i="1"/>
  <c r="AY319" i="1" s="1"/>
  <c r="AG319" i="1"/>
  <c r="AW319" i="1" s="1"/>
  <c r="AJ319" i="1"/>
  <c r="AZ319" i="1" s="1"/>
  <c r="AC340" i="1"/>
  <c r="BG361" i="1"/>
  <c r="AJ365" i="1"/>
  <c r="AZ365" i="1" s="1"/>
  <c r="AG376" i="1"/>
  <c r="AW376" i="1" s="1"/>
  <c r="AF376" i="1"/>
  <c r="AV376" i="1" s="1"/>
  <c r="AM376" i="1"/>
  <c r="BC376" i="1" s="1"/>
  <c r="AL376" i="1"/>
  <c r="BB376" i="1" s="1"/>
  <c r="AK376" i="1"/>
  <c r="BA376" i="1" s="1"/>
  <c r="AI376" i="1"/>
  <c r="AY376" i="1" s="1"/>
  <c r="AM379" i="1"/>
  <c r="BC379" i="1" s="1"/>
  <c r="AL379" i="1"/>
  <c r="BB379" i="1" s="1"/>
  <c r="AK379" i="1"/>
  <c r="BA379" i="1" s="1"/>
  <c r="AJ379" i="1"/>
  <c r="AZ379" i="1" s="1"/>
  <c r="AI379" i="1"/>
  <c r="AY379" i="1" s="1"/>
  <c r="AG379" i="1"/>
  <c r="AW379" i="1" s="1"/>
  <c r="AK427" i="1"/>
  <c r="BA427" i="1" s="1"/>
  <c r="AI427" i="1"/>
  <c r="AY427" i="1" s="1"/>
  <c r="AG427" i="1"/>
  <c r="AW427" i="1" s="1"/>
  <c r="AH427" i="1"/>
  <c r="AX427" i="1" s="1"/>
  <c r="AF427" i="1"/>
  <c r="AV427" i="1" s="1"/>
  <c r="AM427" i="1"/>
  <c r="BC427" i="1" s="1"/>
  <c r="AJ427" i="1"/>
  <c r="AZ427" i="1" s="1"/>
  <c r="AI290" i="1"/>
  <c r="AY290" i="1" s="1"/>
  <c r="AS295" i="1"/>
  <c r="BI295" i="1" s="1"/>
  <c r="AU305" i="1"/>
  <c r="BK305" i="1" s="1"/>
  <c r="AS305" i="1"/>
  <c r="BI305" i="1" s="1"/>
  <c r="AI307" i="1"/>
  <c r="AY307" i="1" s="1"/>
  <c r="AG307" i="1"/>
  <c r="AW307" i="1" s="1"/>
  <c r="AJ307" i="1"/>
  <c r="AZ307" i="1" s="1"/>
  <c r="AG310" i="1"/>
  <c r="AW310" i="1" s="1"/>
  <c r="AM310" i="1"/>
  <c r="BC310" i="1" s="1"/>
  <c r="AJ310" i="1"/>
  <c r="AZ310" i="1" s="1"/>
  <c r="AK316" i="1"/>
  <c r="BA316" i="1" s="1"/>
  <c r="AI316" i="1"/>
  <c r="AY316" i="1" s="1"/>
  <c r="AJ316" i="1"/>
  <c r="AZ316" i="1" s="1"/>
  <c r="BG319" i="1"/>
  <c r="AC361" i="1"/>
  <c r="AG380" i="1"/>
  <c r="AW380" i="1" s="1"/>
  <c r="AF380" i="1"/>
  <c r="AV380" i="1" s="1"/>
  <c r="AM380" i="1"/>
  <c r="BC380" i="1" s="1"/>
  <c r="AL380" i="1"/>
  <c r="BB380" i="1" s="1"/>
  <c r="AK380" i="1"/>
  <c r="BA380" i="1" s="1"/>
  <c r="AI380" i="1"/>
  <c r="AY380" i="1" s="1"/>
  <c r="BG382" i="1"/>
  <c r="AM424" i="1"/>
  <c r="AI424" i="1"/>
  <c r="AY424" i="1" s="1"/>
  <c r="AG424" i="1"/>
  <c r="AF424" i="1"/>
  <c r="AL424" i="1"/>
  <c r="BB424" i="1" s="1"/>
  <c r="AK424" i="1"/>
  <c r="BA424" i="1" s="1"/>
  <c r="AH424" i="1"/>
  <c r="AR445" i="1"/>
  <c r="AI285" i="1"/>
  <c r="AY285" i="1" s="1"/>
  <c r="AP287" i="1"/>
  <c r="BF287" i="1" s="1"/>
  <c r="AM288" i="1"/>
  <c r="BC288" i="1" s="1"/>
  <c r="AL289" i="1"/>
  <c r="BB289" i="1" s="1"/>
  <c r="AJ290" i="1"/>
  <c r="AZ290" i="1" s="1"/>
  <c r="AS290" i="1"/>
  <c r="BI290" i="1" s="1"/>
  <c r="AI291" i="1"/>
  <c r="AY291" i="1" s="1"/>
  <c r="AN293" i="1"/>
  <c r="BD293" i="1" s="1"/>
  <c r="AL294" i="1"/>
  <c r="BB294" i="1" s="1"/>
  <c r="AK295" i="1"/>
  <c r="BA295" i="1" s="1"/>
  <c r="AT295" i="1"/>
  <c r="BJ295" i="1" s="1"/>
  <c r="AH296" i="1"/>
  <c r="AX296" i="1" s="1"/>
  <c r="AP297" i="1"/>
  <c r="BF297" i="1" s="1"/>
  <c r="AF298" i="1"/>
  <c r="AV298" i="1" s="1"/>
  <c r="AO298" i="1"/>
  <c r="AM299" i="1"/>
  <c r="BC299" i="1" s="1"/>
  <c r="AK300" i="1"/>
  <c r="BA300" i="1" s="1"/>
  <c r="AI301" i="1"/>
  <c r="AY301" i="1" s="1"/>
  <c r="AR303" i="1"/>
  <c r="BH303" i="1" s="1"/>
  <c r="AK304" i="1"/>
  <c r="BA304" i="1" s="1"/>
  <c r="AI304" i="1"/>
  <c r="AY304" i="1" s="1"/>
  <c r="AJ304" i="1"/>
  <c r="AZ304" i="1" s="1"/>
  <c r="AN305" i="1"/>
  <c r="BD305" i="1" s="1"/>
  <c r="AR306" i="1"/>
  <c r="BH306" i="1" s="1"/>
  <c r="AK307" i="1"/>
  <c r="BA307" i="1" s="1"/>
  <c r="AG309" i="1"/>
  <c r="AW309" i="1" s="1"/>
  <c r="AQ309" i="1"/>
  <c r="BG309" i="1" s="1"/>
  <c r="AO310" i="1"/>
  <c r="BE310" i="1" s="1"/>
  <c r="AU310" i="1"/>
  <c r="BK310" i="1" s="1"/>
  <c r="AK310" i="1"/>
  <c r="BA310" i="1" s="1"/>
  <c r="AM313" i="1"/>
  <c r="BC313" i="1" s="1"/>
  <c r="AK313" i="1"/>
  <c r="BA313" i="1" s="1"/>
  <c r="AJ313" i="1"/>
  <c r="AZ313" i="1" s="1"/>
  <c r="AP314" i="1"/>
  <c r="BF314" i="1" s="1"/>
  <c r="AL316" i="1"/>
  <c r="BB316" i="1" s="1"/>
  <c r="AO317" i="1"/>
  <c r="BE317" i="1" s="1"/>
  <c r="AL319" i="1"/>
  <c r="BB319" i="1" s="1"/>
  <c r="BJ319" i="1"/>
  <c r="AF321" i="1"/>
  <c r="AV321" i="1" s="1"/>
  <c r="AR321" i="1"/>
  <c r="BH321" i="1" s="1"/>
  <c r="AF324" i="1"/>
  <c r="AV324" i="1" s="1"/>
  <c r="AF328" i="1"/>
  <c r="AV328" i="1" s="1"/>
  <c r="AF332" i="1"/>
  <c r="AV332" i="1" s="1"/>
  <c r="AF336" i="1"/>
  <c r="AV336" i="1" s="1"/>
  <c r="AF340" i="1"/>
  <c r="AV340" i="1" s="1"/>
  <c r="BH340" i="1"/>
  <c r="AG344" i="1"/>
  <c r="AW344" i="1" s="1"/>
  <c r="AM344" i="1"/>
  <c r="BC344" i="1" s="1"/>
  <c r="AL344" i="1"/>
  <c r="BB344" i="1" s="1"/>
  <c r="AK344" i="1"/>
  <c r="BA344" i="1" s="1"/>
  <c r="AI344" i="1"/>
  <c r="AY344" i="1" s="1"/>
  <c r="AM347" i="1"/>
  <c r="BC347" i="1" s="1"/>
  <c r="AK347" i="1"/>
  <c r="BA347" i="1" s="1"/>
  <c r="AJ347" i="1"/>
  <c r="AZ347" i="1" s="1"/>
  <c r="AI347" i="1"/>
  <c r="AY347" i="1" s="1"/>
  <c r="AG347" i="1"/>
  <c r="AW347" i="1" s="1"/>
  <c r="AG352" i="1"/>
  <c r="AW352" i="1" s="1"/>
  <c r="AM352" i="1"/>
  <c r="BC352" i="1" s="1"/>
  <c r="AL352" i="1"/>
  <c r="BB352" i="1" s="1"/>
  <c r="AK352" i="1"/>
  <c r="BA352" i="1" s="1"/>
  <c r="AI352" i="1"/>
  <c r="AY352" i="1" s="1"/>
  <c r="AM355" i="1"/>
  <c r="BC355" i="1" s="1"/>
  <c r="AK355" i="1"/>
  <c r="BA355" i="1" s="1"/>
  <c r="AJ355" i="1"/>
  <c r="AZ355" i="1" s="1"/>
  <c r="AI355" i="1"/>
  <c r="AY355" i="1" s="1"/>
  <c r="AG355" i="1"/>
  <c r="AW355" i="1" s="1"/>
  <c r="AG360" i="1"/>
  <c r="AW360" i="1" s="1"/>
  <c r="AM360" i="1"/>
  <c r="BC360" i="1" s="1"/>
  <c r="AL360" i="1"/>
  <c r="BB360" i="1" s="1"/>
  <c r="AK360" i="1"/>
  <c r="BA360" i="1" s="1"/>
  <c r="AI360" i="1"/>
  <c r="AY360" i="1" s="1"/>
  <c r="AM363" i="1"/>
  <c r="BC363" i="1" s="1"/>
  <c r="AK363" i="1"/>
  <c r="BA363" i="1" s="1"/>
  <c r="AJ363" i="1"/>
  <c r="AZ363" i="1" s="1"/>
  <c r="AI363" i="1"/>
  <c r="AY363" i="1" s="1"/>
  <c r="AG363" i="1"/>
  <c r="AW363" i="1" s="1"/>
  <c r="AG368" i="1"/>
  <c r="AW368" i="1" s="1"/>
  <c r="AM368" i="1"/>
  <c r="BC368" i="1" s="1"/>
  <c r="AL368" i="1"/>
  <c r="BB368" i="1" s="1"/>
  <c r="AK368" i="1"/>
  <c r="BA368" i="1" s="1"/>
  <c r="AI368" i="1"/>
  <c r="AY368" i="1" s="1"/>
  <c r="AM371" i="1"/>
  <c r="BC371" i="1" s="1"/>
  <c r="AK371" i="1"/>
  <c r="BA371" i="1" s="1"/>
  <c r="AJ371" i="1"/>
  <c r="AZ371" i="1" s="1"/>
  <c r="AI371" i="1"/>
  <c r="AY371" i="1" s="1"/>
  <c r="AG371" i="1"/>
  <c r="AW371" i="1" s="1"/>
  <c r="AF403" i="1"/>
  <c r="AV403" i="1" s="1"/>
  <c r="AM403" i="1"/>
  <c r="BC403" i="1" s="1"/>
  <c r="AL403" i="1"/>
  <c r="BB403" i="1" s="1"/>
  <c r="AK403" i="1"/>
  <c r="BA403" i="1" s="1"/>
  <c r="AJ403" i="1"/>
  <c r="AZ403" i="1" s="1"/>
  <c r="AI403" i="1"/>
  <c r="AY403" i="1" s="1"/>
  <c r="AG403" i="1"/>
  <c r="AW403" i="1" s="1"/>
  <c r="AF407" i="1"/>
  <c r="AV407" i="1" s="1"/>
  <c r="AM407" i="1"/>
  <c r="BC407" i="1" s="1"/>
  <c r="AL407" i="1"/>
  <c r="BB407" i="1" s="1"/>
  <c r="AK407" i="1"/>
  <c r="BA407" i="1" s="1"/>
  <c r="AJ407" i="1"/>
  <c r="AZ407" i="1" s="1"/>
  <c r="AI407" i="1"/>
  <c r="AY407" i="1" s="1"/>
  <c r="AG407" i="1"/>
  <c r="AW407" i="1" s="1"/>
  <c r="AG469" i="1"/>
  <c r="AW469" i="1" s="1"/>
  <c r="AF469" i="1"/>
  <c r="AV469" i="1" s="1"/>
  <c r="AM469" i="1"/>
  <c r="BC469" i="1" s="1"/>
  <c r="AL469" i="1"/>
  <c r="BB469" i="1" s="1"/>
  <c r="AK469" i="1"/>
  <c r="BA469" i="1" s="1"/>
  <c r="AJ469" i="1"/>
  <c r="AZ469" i="1" s="1"/>
  <c r="AH469" i="1"/>
  <c r="AX469" i="1" s="1"/>
  <c r="AI469" i="1"/>
  <c r="AY469" i="1" s="1"/>
  <c r="AO307" i="1"/>
  <c r="BE307" i="1" s="1"/>
  <c r="AO311" i="1"/>
  <c r="BE311" i="1" s="1"/>
  <c r="AO315" i="1"/>
  <c r="BE315" i="1" s="1"/>
  <c r="AO319" i="1"/>
  <c r="AU322" i="1"/>
  <c r="BK322" i="1" s="1"/>
  <c r="AO323" i="1"/>
  <c r="BE323" i="1" s="1"/>
  <c r="AM326" i="1"/>
  <c r="BC326" i="1" s="1"/>
  <c r="AU326" i="1"/>
  <c r="BK326" i="1" s="1"/>
  <c r="AO327" i="1"/>
  <c r="BE327" i="1" s="1"/>
  <c r="AM330" i="1"/>
  <c r="BC330" i="1" s="1"/>
  <c r="AU330" i="1"/>
  <c r="BK330" i="1" s="1"/>
  <c r="AO331" i="1"/>
  <c r="BE331" i="1" s="1"/>
  <c r="AM334" i="1"/>
  <c r="BC334" i="1" s="1"/>
  <c r="AU334" i="1"/>
  <c r="BK334" i="1" s="1"/>
  <c r="AO335" i="1"/>
  <c r="BE335" i="1" s="1"/>
  <c r="AM338" i="1"/>
  <c r="BC338" i="1" s="1"/>
  <c r="AU338" i="1"/>
  <c r="BK338" i="1" s="1"/>
  <c r="AO339" i="1"/>
  <c r="BE339" i="1" s="1"/>
  <c r="AS341" i="1"/>
  <c r="BI341" i="1" s="1"/>
  <c r="AM342" i="1"/>
  <c r="BC342" i="1" s="1"/>
  <c r="AU342" i="1"/>
  <c r="BK342" i="1" s="1"/>
  <c r="AO343" i="1"/>
  <c r="BE343" i="1" s="1"/>
  <c r="AS345" i="1"/>
  <c r="BI345" i="1" s="1"/>
  <c r="AM346" i="1"/>
  <c r="BC346" i="1" s="1"/>
  <c r="AU346" i="1"/>
  <c r="BK346" i="1" s="1"/>
  <c r="AO347" i="1"/>
  <c r="BE347" i="1" s="1"/>
  <c r="AS349" i="1"/>
  <c r="BI349" i="1" s="1"/>
  <c r="AM350" i="1"/>
  <c r="BC350" i="1" s="1"/>
  <c r="AU350" i="1"/>
  <c r="BK350" i="1" s="1"/>
  <c r="AO351" i="1"/>
  <c r="BE351" i="1" s="1"/>
  <c r="AS353" i="1"/>
  <c r="BI353" i="1" s="1"/>
  <c r="AM354" i="1"/>
  <c r="BC354" i="1" s="1"/>
  <c r="AU354" i="1"/>
  <c r="BK354" i="1" s="1"/>
  <c r="AO355" i="1"/>
  <c r="BE355" i="1" s="1"/>
  <c r="AS357" i="1"/>
  <c r="BI357" i="1" s="1"/>
  <c r="AM358" i="1"/>
  <c r="BC358" i="1" s="1"/>
  <c r="AU358" i="1"/>
  <c r="BK358" i="1" s="1"/>
  <c r="AO359" i="1"/>
  <c r="BE359" i="1" s="1"/>
  <c r="AS361" i="1"/>
  <c r="AM362" i="1"/>
  <c r="BC362" i="1" s="1"/>
  <c r="AU362" i="1"/>
  <c r="BK362" i="1" s="1"/>
  <c r="AO363" i="1"/>
  <c r="BE363" i="1" s="1"/>
  <c r="AS365" i="1"/>
  <c r="BI365" i="1" s="1"/>
  <c r="AM366" i="1"/>
  <c r="BC366" i="1" s="1"/>
  <c r="AU366" i="1"/>
  <c r="BK366" i="1" s="1"/>
  <c r="AO367" i="1"/>
  <c r="BE367" i="1" s="1"/>
  <c r="AS369" i="1"/>
  <c r="BI369" i="1" s="1"/>
  <c r="AM370" i="1"/>
  <c r="BC370" i="1" s="1"/>
  <c r="AU370" i="1"/>
  <c r="BK370" i="1" s="1"/>
  <c r="AO371" i="1"/>
  <c r="BE371" i="1" s="1"/>
  <c r="AK373" i="1"/>
  <c r="BA373" i="1" s="1"/>
  <c r="AS373" i="1"/>
  <c r="BI373" i="1" s="1"/>
  <c r="AM374" i="1"/>
  <c r="BC374" i="1" s="1"/>
  <c r="AU374" i="1"/>
  <c r="BK374" i="1" s="1"/>
  <c r="AO375" i="1"/>
  <c r="BE375" i="1" s="1"/>
  <c r="AK377" i="1"/>
  <c r="BA377" i="1" s="1"/>
  <c r="AS377" i="1"/>
  <c r="BI377" i="1" s="1"/>
  <c r="AM378" i="1"/>
  <c r="BC378" i="1" s="1"/>
  <c r="AU378" i="1"/>
  <c r="BK378" i="1" s="1"/>
  <c r="AO379" i="1"/>
  <c r="BE379" i="1" s="1"/>
  <c r="AK381" i="1"/>
  <c r="BA381" i="1" s="1"/>
  <c r="AS381" i="1"/>
  <c r="BI381" i="1" s="1"/>
  <c r="AM382" i="1"/>
  <c r="BC382" i="1" s="1"/>
  <c r="AU382" i="1"/>
  <c r="BK382" i="1" s="1"/>
  <c r="AO383" i="1"/>
  <c r="BE383" i="1" s="1"/>
  <c r="AI384" i="1"/>
  <c r="AY384" i="1" s="1"/>
  <c r="AK385" i="1"/>
  <c r="BA385" i="1" s="1"/>
  <c r="AS385" i="1"/>
  <c r="BI385" i="1" s="1"/>
  <c r="AM386" i="1"/>
  <c r="BC386" i="1" s="1"/>
  <c r="AU386" i="1"/>
  <c r="BK386" i="1" s="1"/>
  <c r="AO387" i="1"/>
  <c r="BE387" i="1" s="1"/>
  <c r="AI388" i="1"/>
  <c r="AY388" i="1" s="1"/>
  <c r="AK389" i="1"/>
  <c r="BA389" i="1" s="1"/>
  <c r="AS389" i="1"/>
  <c r="BI389" i="1" s="1"/>
  <c r="AM390" i="1"/>
  <c r="BC390" i="1" s="1"/>
  <c r="AU390" i="1"/>
  <c r="BK390" i="1" s="1"/>
  <c r="AO391" i="1"/>
  <c r="BE391" i="1" s="1"/>
  <c r="AI392" i="1"/>
  <c r="AY392" i="1" s="1"/>
  <c r="AK393" i="1"/>
  <c r="BA393" i="1" s="1"/>
  <c r="AS393" i="1"/>
  <c r="BI393" i="1" s="1"/>
  <c r="AM394" i="1"/>
  <c r="BC394" i="1" s="1"/>
  <c r="AU394" i="1"/>
  <c r="BK394" i="1" s="1"/>
  <c r="AO395" i="1"/>
  <c r="BE395" i="1" s="1"/>
  <c r="AI396" i="1"/>
  <c r="AY396" i="1" s="1"/>
  <c r="AK397" i="1"/>
  <c r="BA397" i="1" s="1"/>
  <c r="AS397" i="1"/>
  <c r="BI397" i="1" s="1"/>
  <c r="AM398" i="1"/>
  <c r="BC398" i="1" s="1"/>
  <c r="AU398" i="1"/>
  <c r="BK398" i="1" s="1"/>
  <c r="AO399" i="1"/>
  <c r="BE399" i="1" s="1"/>
  <c r="AI400" i="1"/>
  <c r="AY400" i="1" s="1"/>
  <c r="AK401" i="1"/>
  <c r="BA401" i="1" s="1"/>
  <c r="AS401" i="1"/>
  <c r="BI401" i="1" s="1"/>
  <c r="AM402" i="1"/>
  <c r="BC402" i="1" s="1"/>
  <c r="AU402" i="1"/>
  <c r="BK402" i="1" s="1"/>
  <c r="AO403" i="1"/>
  <c r="AI404" i="1"/>
  <c r="AY404" i="1" s="1"/>
  <c r="AQ404" i="1"/>
  <c r="BG404" i="1" s="1"/>
  <c r="AK405" i="1"/>
  <c r="BA405" i="1" s="1"/>
  <c r="AS405" i="1"/>
  <c r="BI405" i="1" s="1"/>
  <c r="AU406" i="1"/>
  <c r="BK406" i="1" s="1"/>
  <c r="AO407" i="1"/>
  <c r="BE407" i="1" s="1"/>
  <c r="AI408" i="1"/>
  <c r="AY408" i="1" s="1"/>
  <c r="AQ408" i="1"/>
  <c r="BG408" i="1" s="1"/>
  <c r="AK409" i="1"/>
  <c r="BA409" i="1" s="1"/>
  <c r="AS409" i="1"/>
  <c r="BI409" i="1" s="1"/>
  <c r="AU410" i="1"/>
  <c r="BK410" i="1" s="1"/>
  <c r="AO411" i="1"/>
  <c r="BE411" i="1" s="1"/>
  <c r="AI412" i="1"/>
  <c r="AY412" i="1" s="1"/>
  <c r="AQ412" i="1"/>
  <c r="BG412" i="1" s="1"/>
  <c r="AK413" i="1"/>
  <c r="BA413" i="1" s="1"/>
  <c r="AS413" i="1"/>
  <c r="BI413" i="1" s="1"/>
  <c r="AU414" i="1"/>
  <c r="BK414" i="1" s="1"/>
  <c r="AO415" i="1"/>
  <c r="BE415" i="1" s="1"/>
  <c r="AI416" i="1"/>
  <c r="AY416" i="1" s="1"/>
  <c r="AQ416" i="1"/>
  <c r="BG416" i="1" s="1"/>
  <c r="AK417" i="1"/>
  <c r="BA417" i="1" s="1"/>
  <c r="AS417" i="1"/>
  <c r="BI417" i="1" s="1"/>
  <c r="AU418" i="1"/>
  <c r="BK418" i="1" s="1"/>
  <c r="AI419" i="1"/>
  <c r="AY419" i="1" s="1"/>
  <c r="AF420" i="1"/>
  <c r="AV420" i="1" s="1"/>
  <c r="AN421" i="1"/>
  <c r="BD421" i="1" s="1"/>
  <c r="AL422" i="1"/>
  <c r="BB422" i="1" s="1"/>
  <c r="AP423" i="1"/>
  <c r="BF423" i="1" s="1"/>
  <c r="AO425" i="1"/>
  <c r="BE425" i="1" s="1"/>
  <c r="AS425" i="1"/>
  <c r="BI425" i="1" s="1"/>
  <c r="AL425" i="1"/>
  <c r="BB425" i="1" s="1"/>
  <c r="AG445" i="1"/>
  <c r="AF445" i="1"/>
  <c r="AM445" i="1"/>
  <c r="AL445" i="1"/>
  <c r="BB445" i="1" s="1"/>
  <c r="AK445" i="1"/>
  <c r="BA445" i="1" s="1"/>
  <c r="AM448" i="1"/>
  <c r="BC448" i="1" s="1"/>
  <c r="AL448" i="1"/>
  <c r="BB448" i="1" s="1"/>
  <c r="AK448" i="1"/>
  <c r="BA448" i="1" s="1"/>
  <c r="AJ448" i="1"/>
  <c r="AZ448" i="1" s="1"/>
  <c r="AI448" i="1"/>
  <c r="AY448" i="1" s="1"/>
  <c r="AG453" i="1"/>
  <c r="AW453" i="1" s="1"/>
  <c r="AF453" i="1"/>
  <c r="AV453" i="1" s="1"/>
  <c r="AM453" i="1"/>
  <c r="BC453" i="1" s="1"/>
  <c r="AL453" i="1"/>
  <c r="BB453" i="1" s="1"/>
  <c r="AK453" i="1"/>
  <c r="BA453" i="1" s="1"/>
  <c r="AM456" i="1"/>
  <c r="BC456" i="1" s="1"/>
  <c r="AL456" i="1"/>
  <c r="BB456" i="1" s="1"/>
  <c r="AK456" i="1"/>
  <c r="BA456" i="1" s="1"/>
  <c r="AJ456" i="1"/>
  <c r="AZ456" i="1" s="1"/>
  <c r="AI456" i="1"/>
  <c r="AY456" i="1" s="1"/>
  <c r="AG461" i="1"/>
  <c r="AW461" i="1" s="1"/>
  <c r="AF461" i="1"/>
  <c r="AV461" i="1" s="1"/>
  <c r="AM461" i="1"/>
  <c r="BC461" i="1" s="1"/>
  <c r="AL461" i="1"/>
  <c r="BB461" i="1" s="1"/>
  <c r="AK461" i="1"/>
  <c r="BA461" i="1" s="1"/>
  <c r="BK487" i="1"/>
  <c r="AV529" i="1"/>
  <c r="AO322" i="1"/>
  <c r="BE322" i="1" s="1"/>
  <c r="AG326" i="1"/>
  <c r="AW326" i="1" s="1"/>
  <c r="AO326" i="1"/>
  <c r="BE326" i="1" s="1"/>
  <c r="AG330" i="1"/>
  <c r="AW330" i="1" s="1"/>
  <c r="AO330" i="1"/>
  <c r="BE330" i="1" s="1"/>
  <c r="AG334" i="1"/>
  <c r="AW334" i="1" s="1"/>
  <c r="AO334" i="1"/>
  <c r="BE334" i="1" s="1"/>
  <c r="AG338" i="1"/>
  <c r="AW338" i="1" s="1"/>
  <c r="AO338" i="1"/>
  <c r="BE338" i="1" s="1"/>
  <c r="BI340" i="1"/>
  <c r="AU341" i="1"/>
  <c r="BK341" i="1" s="1"/>
  <c r="AG342" i="1"/>
  <c r="AW342" i="1" s="1"/>
  <c r="AO342" i="1"/>
  <c r="BE342" i="1" s="1"/>
  <c r="AU345" i="1"/>
  <c r="BK345" i="1" s="1"/>
  <c r="AG346" i="1"/>
  <c r="AW346" i="1" s="1"/>
  <c r="AO346" i="1"/>
  <c r="BE346" i="1" s="1"/>
  <c r="AU349" i="1"/>
  <c r="BK349" i="1" s="1"/>
  <c r="AG350" i="1"/>
  <c r="AW350" i="1" s="1"/>
  <c r="AO350" i="1"/>
  <c r="BE350" i="1" s="1"/>
  <c r="AU353" i="1"/>
  <c r="BK353" i="1" s="1"/>
  <c r="AG354" i="1"/>
  <c r="AW354" i="1" s="1"/>
  <c r="AO354" i="1"/>
  <c r="BE354" i="1" s="1"/>
  <c r="AU357" i="1"/>
  <c r="BK357" i="1" s="1"/>
  <c r="AG358" i="1"/>
  <c r="AW358" i="1" s="1"/>
  <c r="AO358" i="1"/>
  <c r="BE358" i="1" s="1"/>
  <c r="AU361" i="1"/>
  <c r="BK361" i="1" s="1"/>
  <c r="AG362" i="1"/>
  <c r="AW362" i="1" s="1"/>
  <c r="AO362" i="1"/>
  <c r="BE362" i="1" s="1"/>
  <c r="AU365" i="1"/>
  <c r="BK365" i="1" s="1"/>
  <c r="AG366" i="1"/>
  <c r="AW366" i="1" s="1"/>
  <c r="AO366" i="1"/>
  <c r="BE366" i="1" s="1"/>
  <c r="AU369" i="1"/>
  <c r="BK369" i="1" s="1"/>
  <c r="AG370" i="1"/>
  <c r="AW370" i="1" s="1"/>
  <c r="AO370" i="1"/>
  <c r="BE370" i="1" s="1"/>
  <c r="AM373" i="1"/>
  <c r="BC373" i="1" s="1"/>
  <c r="AU373" i="1"/>
  <c r="BK373" i="1" s="1"/>
  <c r="AG374" i="1"/>
  <c r="AW374" i="1" s="1"/>
  <c r="AO374" i="1"/>
  <c r="BE374" i="1" s="1"/>
  <c r="AM377" i="1"/>
  <c r="BC377" i="1" s="1"/>
  <c r="AU377" i="1"/>
  <c r="BK377" i="1" s="1"/>
  <c r="AG378" i="1"/>
  <c r="AW378" i="1" s="1"/>
  <c r="AO378" i="1"/>
  <c r="BE378" i="1" s="1"/>
  <c r="AM381" i="1"/>
  <c r="BC381" i="1" s="1"/>
  <c r="AU381" i="1"/>
  <c r="BK381" i="1" s="1"/>
  <c r="AG382" i="1"/>
  <c r="AW382" i="1" s="1"/>
  <c r="AO382" i="1"/>
  <c r="AK384" i="1"/>
  <c r="BA384" i="1" s="1"/>
  <c r="AM385" i="1"/>
  <c r="BC385" i="1" s="1"/>
  <c r="AU385" i="1"/>
  <c r="BK385" i="1" s="1"/>
  <c r="AG386" i="1"/>
  <c r="AW386" i="1" s="1"/>
  <c r="AO386" i="1"/>
  <c r="BE386" i="1" s="1"/>
  <c r="AK388" i="1"/>
  <c r="BA388" i="1" s="1"/>
  <c r="AM389" i="1"/>
  <c r="BC389" i="1" s="1"/>
  <c r="AU389" i="1"/>
  <c r="BK389" i="1" s="1"/>
  <c r="AG390" i="1"/>
  <c r="AW390" i="1" s="1"/>
  <c r="AO390" i="1"/>
  <c r="BE390" i="1" s="1"/>
  <c r="AK392" i="1"/>
  <c r="BA392" i="1" s="1"/>
  <c r="AM393" i="1"/>
  <c r="BC393" i="1" s="1"/>
  <c r="AU393" i="1"/>
  <c r="BK393" i="1" s="1"/>
  <c r="AG394" i="1"/>
  <c r="AW394" i="1" s="1"/>
  <c r="AO394" i="1"/>
  <c r="BE394" i="1" s="1"/>
  <c r="AK396" i="1"/>
  <c r="BA396" i="1" s="1"/>
  <c r="AM397" i="1"/>
  <c r="BC397" i="1" s="1"/>
  <c r="AU397" i="1"/>
  <c r="BK397" i="1" s="1"/>
  <c r="AG398" i="1"/>
  <c r="AW398" i="1" s="1"/>
  <c r="AO398" i="1"/>
  <c r="BE398" i="1" s="1"/>
  <c r="AK400" i="1"/>
  <c r="BA400" i="1" s="1"/>
  <c r="AM401" i="1"/>
  <c r="BC401" i="1" s="1"/>
  <c r="AU401" i="1"/>
  <c r="BK401" i="1" s="1"/>
  <c r="AG402" i="1"/>
  <c r="AW402" i="1" s="1"/>
  <c r="AO402" i="1"/>
  <c r="BE402" i="1" s="1"/>
  <c r="AQ403" i="1"/>
  <c r="AK404" i="1"/>
  <c r="BA404" i="1" s="1"/>
  <c r="AM405" i="1"/>
  <c r="BC405" i="1" s="1"/>
  <c r="AU405" i="1"/>
  <c r="BK405" i="1" s="1"/>
  <c r="AQ407" i="1"/>
  <c r="BG407" i="1" s="1"/>
  <c r="AK408" i="1"/>
  <c r="BA408" i="1" s="1"/>
  <c r="AM409" i="1"/>
  <c r="BC409" i="1" s="1"/>
  <c r="AU409" i="1"/>
  <c r="BK409" i="1" s="1"/>
  <c r="AQ411" i="1"/>
  <c r="BG411" i="1" s="1"/>
  <c r="AK412" i="1"/>
  <c r="BA412" i="1" s="1"/>
  <c r="AM413" i="1"/>
  <c r="BC413" i="1" s="1"/>
  <c r="AU413" i="1"/>
  <c r="BK413" i="1" s="1"/>
  <c r="AQ415" i="1"/>
  <c r="BG415" i="1" s="1"/>
  <c r="AK416" i="1"/>
  <c r="BA416" i="1" s="1"/>
  <c r="AM417" i="1"/>
  <c r="BC417" i="1" s="1"/>
  <c r="AU417" i="1"/>
  <c r="BK417" i="1" s="1"/>
  <c r="AH420" i="1"/>
  <c r="AX420" i="1" s="1"/>
  <c r="AP421" i="1"/>
  <c r="BF421" i="1" s="1"/>
  <c r="AF422" i="1"/>
  <c r="AV422" i="1" s="1"/>
  <c r="AO422" i="1"/>
  <c r="BE422" i="1" s="1"/>
  <c r="AR423" i="1"/>
  <c r="BH423" i="1" s="1"/>
  <c r="BG424" i="1"/>
  <c r="AM428" i="1"/>
  <c r="BC428" i="1" s="1"/>
  <c r="AK428" i="1"/>
  <c r="BA428" i="1" s="1"/>
  <c r="AI428" i="1"/>
  <c r="AY428" i="1" s="1"/>
  <c r="AL428" i="1"/>
  <c r="BB428" i="1" s="1"/>
  <c r="AO433" i="1"/>
  <c r="BE433" i="1" s="1"/>
  <c r="AU433" i="1"/>
  <c r="BK433" i="1" s="1"/>
  <c r="AS433" i="1"/>
  <c r="BI433" i="1" s="1"/>
  <c r="AN433" i="1"/>
  <c r="BD433" i="1" s="1"/>
  <c r="AG440" i="1"/>
  <c r="AW440" i="1" s="1"/>
  <c r="AC445" i="1"/>
  <c r="BJ466" i="1"/>
  <c r="AU468" i="1"/>
  <c r="BK468" i="1" s="1"/>
  <c r="AQ468" i="1"/>
  <c r="BG468" i="1" s="1"/>
  <c r="AP468" i="1"/>
  <c r="BF468" i="1" s="1"/>
  <c r="AO468" i="1"/>
  <c r="BE468" i="1" s="1"/>
  <c r="AN468" i="1"/>
  <c r="BD468" i="1" s="1"/>
  <c r="AT468" i="1"/>
  <c r="BJ468" i="1" s="1"/>
  <c r="AR468" i="1"/>
  <c r="BH468" i="1" s="1"/>
  <c r="AS501" i="1"/>
  <c r="BI501" i="1" s="1"/>
  <c r="AP501" i="1"/>
  <c r="BF501" i="1" s="1"/>
  <c r="AO501" i="1"/>
  <c r="BE501" i="1" s="1"/>
  <c r="AT501" i="1"/>
  <c r="BJ501" i="1" s="1"/>
  <c r="AU501" i="1"/>
  <c r="BK501" i="1" s="1"/>
  <c r="AR501" i="1"/>
  <c r="BH501" i="1" s="1"/>
  <c r="AQ501" i="1"/>
  <c r="BG501" i="1" s="1"/>
  <c r="AN501" i="1"/>
  <c r="BD501" i="1" s="1"/>
  <c r="AO511" i="1"/>
  <c r="BE511" i="1" s="1"/>
  <c r="AT511" i="1"/>
  <c r="BJ511" i="1" s="1"/>
  <c r="AS511" i="1"/>
  <c r="BI511" i="1" s="1"/>
  <c r="AP511" i="1"/>
  <c r="BF511" i="1" s="1"/>
  <c r="AU511" i="1"/>
  <c r="BK511" i="1" s="1"/>
  <c r="AR511" i="1"/>
  <c r="BH511" i="1" s="1"/>
  <c r="AQ511" i="1"/>
  <c r="BG511" i="1" s="1"/>
  <c r="AN511" i="1"/>
  <c r="BD511" i="1" s="1"/>
  <c r="AH326" i="1"/>
  <c r="AX326" i="1" s="1"/>
  <c r="AH330" i="1"/>
  <c r="AX330" i="1" s="1"/>
  <c r="AH334" i="1"/>
  <c r="AX334" i="1" s="1"/>
  <c r="AH338" i="1"/>
  <c r="AX338" i="1" s="1"/>
  <c r="BJ340" i="1"/>
  <c r="AN341" i="1"/>
  <c r="BD341" i="1" s="1"/>
  <c r="AP342" i="1"/>
  <c r="BF342" i="1" s="1"/>
  <c r="AN345" i="1"/>
  <c r="BD345" i="1" s="1"/>
  <c r="AP346" i="1"/>
  <c r="BF346" i="1" s="1"/>
  <c r="AN349" i="1"/>
  <c r="BD349" i="1" s="1"/>
  <c r="AP350" i="1"/>
  <c r="BF350" i="1" s="1"/>
  <c r="AN353" i="1"/>
  <c r="BD353" i="1" s="1"/>
  <c r="AP354" i="1"/>
  <c r="BF354" i="1" s="1"/>
  <c r="AN357" i="1"/>
  <c r="BD357" i="1" s="1"/>
  <c r="AP358" i="1"/>
  <c r="BF358" i="1" s="1"/>
  <c r="AN361" i="1"/>
  <c r="AP362" i="1"/>
  <c r="BF362" i="1" s="1"/>
  <c r="AN365" i="1"/>
  <c r="BD365" i="1" s="1"/>
  <c r="AP366" i="1"/>
  <c r="BF366" i="1" s="1"/>
  <c r="AN369" i="1"/>
  <c r="BD369" i="1" s="1"/>
  <c r="AP370" i="1"/>
  <c r="BF370" i="1" s="1"/>
  <c r="AF373" i="1"/>
  <c r="AV373" i="1" s="1"/>
  <c r="AN373" i="1"/>
  <c r="BD373" i="1" s="1"/>
  <c r="AP374" i="1"/>
  <c r="BF374" i="1" s="1"/>
  <c r="AF377" i="1"/>
  <c r="AV377" i="1" s="1"/>
  <c r="AN377" i="1"/>
  <c r="BD377" i="1" s="1"/>
  <c r="AP378" i="1"/>
  <c r="BF378" i="1" s="1"/>
  <c r="AF381" i="1"/>
  <c r="AV381" i="1" s="1"/>
  <c r="AN381" i="1"/>
  <c r="BD381" i="1" s="1"/>
  <c r="AP382" i="1"/>
  <c r="AL384" i="1"/>
  <c r="BB384" i="1" s="1"/>
  <c r="AF385" i="1"/>
  <c r="AV385" i="1" s="1"/>
  <c r="AN385" i="1"/>
  <c r="BD385" i="1" s="1"/>
  <c r="AP386" i="1"/>
  <c r="BF386" i="1" s="1"/>
  <c r="AL388" i="1"/>
  <c r="BB388" i="1" s="1"/>
  <c r="AF389" i="1"/>
  <c r="AV389" i="1" s="1"/>
  <c r="AN389" i="1"/>
  <c r="BD389" i="1" s="1"/>
  <c r="AP390" i="1"/>
  <c r="BF390" i="1" s="1"/>
  <c r="AL392" i="1"/>
  <c r="BB392" i="1" s="1"/>
  <c r="AF393" i="1"/>
  <c r="AV393" i="1" s="1"/>
  <c r="AN393" i="1"/>
  <c r="BD393" i="1" s="1"/>
  <c r="AP394" i="1"/>
  <c r="BF394" i="1" s="1"/>
  <c r="AL396" i="1"/>
  <c r="BB396" i="1" s="1"/>
  <c r="AF397" i="1"/>
  <c r="AV397" i="1" s="1"/>
  <c r="AN397" i="1"/>
  <c r="BD397" i="1" s="1"/>
  <c r="AP398" i="1"/>
  <c r="BF398" i="1" s="1"/>
  <c r="AL400" i="1"/>
  <c r="BB400" i="1" s="1"/>
  <c r="AF401" i="1"/>
  <c r="AV401" i="1" s="1"/>
  <c r="AN401" i="1"/>
  <c r="BD401" i="1" s="1"/>
  <c r="AP402" i="1"/>
  <c r="BF402" i="1" s="1"/>
  <c r="AR403" i="1"/>
  <c r="AL404" i="1"/>
  <c r="BB404" i="1" s="1"/>
  <c r="AF405" i="1"/>
  <c r="AV405" i="1" s="1"/>
  <c r="AN405" i="1"/>
  <c r="BD405" i="1" s="1"/>
  <c r="AP406" i="1"/>
  <c r="BF406" i="1" s="1"/>
  <c r="AR407" i="1"/>
  <c r="BH407" i="1" s="1"/>
  <c r="AL408" i="1"/>
  <c r="BB408" i="1" s="1"/>
  <c r="AF409" i="1"/>
  <c r="AV409" i="1" s="1"/>
  <c r="AN409" i="1"/>
  <c r="BD409" i="1" s="1"/>
  <c r="AP410" i="1"/>
  <c r="BF410" i="1" s="1"/>
  <c r="AR411" i="1"/>
  <c r="BH411" i="1" s="1"/>
  <c r="AL412" i="1"/>
  <c r="BB412" i="1" s="1"/>
  <c r="AF413" i="1"/>
  <c r="AV413" i="1" s="1"/>
  <c r="AN413" i="1"/>
  <c r="BD413" i="1" s="1"/>
  <c r="AP414" i="1"/>
  <c r="BF414" i="1" s="1"/>
  <c r="AR415" i="1"/>
  <c r="BH415" i="1" s="1"/>
  <c r="AL416" i="1"/>
  <c r="BB416" i="1" s="1"/>
  <c r="AT416" i="1"/>
  <c r="BJ416" i="1" s="1"/>
  <c r="AF417" i="1"/>
  <c r="AV417" i="1" s="1"/>
  <c r="AN417" i="1"/>
  <c r="BD417" i="1" s="1"/>
  <c r="AP418" i="1"/>
  <c r="BF418" i="1" s="1"/>
  <c r="AL419" i="1"/>
  <c r="BB419" i="1" s="1"/>
  <c r="AJ420" i="1"/>
  <c r="AZ420" i="1" s="1"/>
  <c r="AH421" i="1"/>
  <c r="AX421" i="1" s="1"/>
  <c r="AQ421" i="1"/>
  <c r="BG421" i="1" s="1"/>
  <c r="AG422" i="1"/>
  <c r="AW422" i="1" s="1"/>
  <c r="AP422" i="1"/>
  <c r="BF422" i="1" s="1"/>
  <c r="AT423" i="1"/>
  <c r="BJ423" i="1" s="1"/>
  <c r="AP425" i="1"/>
  <c r="BF425" i="1" s="1"/>
  <c r="AF431" i="1"/>
  <c r="AV431" i="1" s="1"/>
  <c r="AF432" i="1"/>
  <c r="AV432" i="1" s="1"/>
  <c r="AP433" i="1"/>
  <c r="BF433" i="1" s="1"/>
  <c r="AK435" i="1"/>
  <c r="BA435" i="1" s="1"/>
  <c r="AI435" i="1"/>
  <c r="AY435" i="1" s="1"/>
  <c r="AG435" i="1"/>
  <c r="AW435" i="1" s="1"/>
  <c r="AL435" i="1"/>
  <c r="BB435" i="1" s="1"/>
  <c r="AH440" i="1"/>
  <c r="AX440" i="1" s="1"/>
  <c r="AP441" i="1"/>
  <c r="BF441" i="1" s="1"/>
  <c r="AP449" i="1"/>
  <c r="BF449" i="1" s="1"/>
  <c r="AP457" i="1"/>
  <c r="BF457" i="1" s="1"/>
  <c r="BG466" i="1"/>
  <c r="AI476" i="1"/>
  <c r="AY476" i="1" s="1"/>
  <c r="AF476" i="1"/>
  <c r="AV476" i="1" s="1"/>
  <c r="AM476" i="1"/>
  <c r="BC476" i="1" s="1"/>
  <c r="AH476" i="1"/>
  <c r="AX476" i="1" s="1"/>
  <c r="AG476" i="1"/>
  <c r="AW476" i="1" s="1"/>
  <c r="AL476" i="1"/>
  <c r="BB476" i="1" s="1"/>
  <c r="AJ476" i="1"/>
  <c r="AZ476" i="1" s="1"/>
  <c r="AS544" i="1"/>
  <c r="BI544" i="1" s="1"/>
  <c r="AR544" i="1"/>
  <c r="BH544" i="1" s="1"/>
  <c r="AO544" i="1"/>
  <c r="BE544" i="1" s="1"/>
  <c r="AU544" i="1"/>
  <c r="BK544" i="1" s="1"/>
  <c r="AT544" i="1"/>
  <c r="BJ544" i="1" s="1"/>
  <c r="AQ544" i="1"/>
  <c r="BG544" i="1" s="1"/>
  <c r="AP544" i="1"/>
  <c r="BF544" i="1" s="1"/>
  <c r="AN544" i="1"/>
  <c r="BD544" i="1" s="1"/>
  <c r="AO588" i="1"/>
  <c r="BE588" i="1" s="1"/>
  <c r="AS588" i="1"/>
  <c r="BI588" i="1" s="1"/>
  <c r="AT588" i="1"/>
  <c r="BJ588" i="1" s="1"/>
  <c r="AQ588" i="1"/>
  <c r="BG588" i="1" s="1"/>
  <c r="AP588" i="1"/>
  <c r="BF588" i="1" s="1"/>
  <c r="AN588" i="1"/>
  <c r="BD588" i="1" s="1"/>
  <c r="AU588" i="1"/>
  <c r="BK588" i="1" s="1"/>
  <c r="AR588" i="1"/>
  <c r="BH588" i="1" s="1"/>
  <c r="BI319" i="1"/>
  <c r="AO341" i="1"/>
  <c r="BE341" i="1" s="1"/>
  <c r="AO345" i="1"/>
  <c r="BE345" i="1" s="1"/>
  <c r="AO349" i="1"/>
  <c r="BE349" i="1" s="1"/>
  <c r="AO353" i="1"/>
  <c r="BE353" i="1" s="1"/>
  <c r="AO357" i="1"/>
  <c r="BE357" i="1" s="1"/>
  <c r="AO361" i="1"/>
  <c r="AO365" i="1"/>
  <c r="BE365" i="1" s="1"/>
  <c r="AO369" i="1"/>
  <c r="BE369" i="1" s="1"/>
  <c r="AG373" i="1"/>
  <c r="AW373" i="1" s="1"/>
  <c r="AO373" i="1"/>
  <c r="BE373" i="1" s="1"/>
  <c r="AG377" i="1"/>
  <c r="AW377" i="1" s="1"/>
  <c r="AO377" i="1"/>
  <c r="BE377" i="1" s="1"/>
  <c r="AG381" i="1"/>
  <c r="AW381" i="1" s="1"/>
  <c r="AO381" i="1"/>
  <c r="BE381" i="1" s="1"/>
  <c r="AM384" i="1"/>
  <c r="BC384" i="1" s="1"/>
  <c r="AG385" i="1"/>
  <c r="AW385" i="1" s="1"/>
  <c r="AO385" i="1"/>
  <c r="BE385" i="1" s="1"/>
  <c r="AM388" i="1"/>
  <c r="BC388" i="1" s="1"/>
  <c r="AG389" i="1"/>
  <c r="AW389" i="1" s="1"/>
  <c r="AO389" i="1"/>
  <c r="BE389" i="1" s="1"/>
  <c r="AM392" i="1"/>
  <c r="BC392" i="1" s="1"/>
  <c r="AG393" i="1"/>
  <c r="AW393" i="1" s="1"/>
  <c r="AO393" i="1"/>
  <c r="BE393" i="1" s="1"/>
  <c r="AM396" i="1"/>
  <c r="BC396" i="1" s="1"/>
  <c r="AG397" i="1"/>
  <c r="AW397" i="1" s="1"/>
  <c r="AO397" i="1"/>
  <c r="BE397" i="1" s="1"/>
  <c r="AM400" i="1"/>
  <c r="BC400" i="1" s="1"/>
  <c r="AG401" i="1"/>
  <c r="AW401" i="1" s="1"/>
  <c r="AO401" i="1"/>
  <c r="BE401" i="1" s="1"/>
  <c r="AM404" i="1"/>
  <c r="BC404" i="1" s="1"/>
  <c r="AG405" i="1"/>
  <c r="AW405" i="1" s="1"/>
  <c r="AO405" i="1"/>
  <c r="BE405" i="1" s="1"/>
  <c r="AM408" i="1"/>
  <c r="BC408" i="1" s="1"/>
  <c r="AG409" i="1"/>
  <c r="AW409" i="1" s="1"/>
  <c r="AO409" i="1"/>
  <c r="BE409" i="1" s="1"/>
  <c r="AM412" i="1"/>
  <c r="BC412" i="1" s="1"/>
  <c r="AG413" i="1"/>
  <c r="AW413" i="1" s="1"/>
  <c r="AO413" i="1"/>
  <c r="BE413" i="1" s="1"/>
  <c r="AM416" i="1"/>
  <c r="BC416" i="1" s="1"/>
  <c r="AG417" i="1"/>
  <c r="AW417" i="1" s="1"/>
  <c r="AO417" i="1"/>
  <c r="BE417" i="1" s="1"/>
  <c r="AK420" i="1"/>
  <c r="BA420" i="1" s="1"/>
  <c r="AI421" i="1"/>
  <c r="AY421" i="1" s="1"/>
  <c r="AR421" i="1"/>
  <c r="BH421" i="1" s="1"/>
  <c r="AH422" i="1"/>
  <c r="AX422" i="1" s="1"/>
  <c r="AQ422" i="1"/>
  <c r="BG422" i="1" s="1"/>
  <c r="AK423" i="1"/>
  <c r="BA423" i="1" s="1"/>
  <c r="AG423" i="1"/>
  <c r="AW423" i="1" s="1"/>
  <c r="AJ423" i="1"/>
  <c r="AZ423" i="1" s="1"/>
  <c r="AF425" i="1"/>
  <c r="AV425" i="1" s="1"/>
  <c r="AQ425" i="1"/>
  <c r="BG425" i="1" s="1"/>
  <c r="AI426" i="1"/>
  <c r="AY426" i="1" s="1"/>
  <c r="AM426" i="1"/>
  <c r="BC426" i="1" s="1"/>
  <c r="AJ426" i="1"/>
  <c r="AZ426" i="1" s="1"/>
  <c r="AG429" i="1"/>
  <c r="AW429" i="1" s="1"/>
  <c r="AM429" i="1"/>
  <c r="BC429" i="1" s="1"/>
  <c r="AK429" i="1"/>
  <c r="BA429" i="1" s="1"/>
  <c r="AL429" i="1"/>
  <c r="BB429" i="1" s="1"/>
  <c r="AI430" i="1"/>
  <c r="AY430" i="1" s="1"/>
  <c r="AG430" i="1"/>
  <c r="AW430" i="1" s="1"/>
  <c r="AM430" i="1"/>
  <c r="BC430" i="1" s="1"/>
  <c r="AK430" i="1"/>
  <c r="BA430" i="1" s="1"/>
  <c r="AH431" i="1"/>
  <c r="AX431" i="1" s="1"/>
  <c r="AG432" i="1"/>
  <c r="AW432" i="1" s="1"/>
  <c r="AQ433" i="1"/>
  <c r="BG433" i="1" s="1"/>
  <c r="AM436" i="1"/>
  <c r="BC436" i="1" s="1"/>
  <c r="AK436" i="1"/>
  <c r="BA436" i="1" s="1"/>
  <c r="AI436" i="1"/>
  <c r="AY436" i="1" s="1"/>
  <c r="AL436" i="1"/>
  <c r="BB436" i="1" s="1"/>
  <c r="AG437" i="1"/>
  <c r="AW437" i="1" s="1"/>
  <c r="AF437" i="1"/>
  <c r="AV437" i="1" s="1"/>
  <c r="AM437" i="1"/>
  <c r="BC437" i="1" s="1"/>
  <c r="AK437" i="1"/>
  <c r="BA437" i="1" s="1"/>
  <c r="AF439" i="1"/>
  <c r="AV439" i="1" s="1"/>
  <c r="AG441" i="1"/>
  <c r="AW441" i="1" s="1"/>
  <c r="AF441" i="1"/>
  <c r="AV441" i="1" s="1"/>
  <c r="AM441" i="1"/>
  <c r="BC441" i="1" s="1"/>
  <c r="AL441" i="1"/>
  <c r="BB441" i="1" s="1"/>
  <c r="AK441" i="1"/>
  <c r="BA441" i="1" s="1"/>
  <c r="AM444" i="1"/>
  <c r="BC444" i="1" s="1"/>
  <c r="AL444" i="1"/>
  <c r="BB444" i="1" s="1"/>
  <c r="AK444" i="1"/>
  <c r="BA444" i="1" s="1"/>
  <c r="AJ444" i="1"/>
  <c r="AZ444" i="1" s="1"/>
  <c r="AI444" i="1"/>
  <c r="AY444" i="1" s="1"/>
  <c r="AG449" i="1"/>
  <c r="AW449" i="1" s="1"/>
  <c r="AF449" i="1"/>
  <c r="AV449" i="1" s="1"/>
  <c r="AM449" i="1"/>
  <c r="BC449" i="1" s="1"/>
  <c r="AL449" i="1"/>
  <c r="BB449" i="1" s="1"/>
  <c r="AK449" i="1"/>
  <c r="BA449" i="1" s="1"/>
  <c r="AM452" i="1"/>
  <c r="BC452" i="1" s="1"/>
  <c r="AL452" i="1"/>
  <c r="BB452" i="1" s="1"/>
  <c r="AK452" i="1"/>
  <c r="BA452" i="1" s="1"/>
  <c r="AJ452" i="1"/>
  <c r="AZ452" i="1" s="1"/>
  <c r="AI452" i="1"/>
  <c r="AY452" i="1" s="1"/>
  <c r="AG457" i="1"/>
  <c r="AW457" i="1" s="1"/>
  <c r="AF457" i="1"/>
  <c r="AV457" i="1" s="1"/>
  <c r="AM457" i="1"/>
  <c r="BC457" i="1" s="1"/>
  <c r="AL457" i="1"/>
  <c r="BB457" i="1" s="1"/>
  <c r="AK457" i="1"/>
  <c r="BA457" i="1" s="1"/>
  <c r="AM460" i="1"/>
  <c r="BC460" i="1" s="1"/>
  <c r="AL460" i="1"/>
  <c r="BB460" i="1" s="1"/>
  <c r="AK460" i="1"/>
  <c r="BA460" i="1" s="1"/>
  <c r="AJ460" i="1"/>
  <c r="AZ460" i="1" s="1"/>
  <c r="AI460" i="1"/>
  <c r="AY460" i="1" s="1"/>
  <c r="AH461" i="1"/>
  <c r="AX461" i="1" s="1"/>
  <c r="AF464" i="1"/>
  <c r="AV464" i="1" s="1"/>
  <c r="AM464" i="1"/>
  <c r="BC464" i="1" s="1"/>
  <c r="AL464" i="1"/>
  <c r="BB464" i="1" s="1"/>
  <c r="AK464" i="1"/>
  <c r="BA464" i="1" s="1"/>
  <c r="AJ464" i="1"/>
  <c r="AZ464" i="1" s="1"/>
  <c r="AI464" i="1"/>
  <c r="AY464" i="1" s="1"/>
  <c r="AG464" i="1"/>
  <c r="AW464" i="1" s="1"/>
  <c r="AX487" i="1"/>
  <c r="AH373" i="1"/>
  <c r="AX373" i="1" s="1"/>
  <c r="AH377" i="1"/>
  <c r="AX377" i="1" s="1"/>
  <c r="AH381" i="1"/>
  <c r="AX381" i="1" s="1"/>
  <c r="BH382" i="1"/>
  <c r="AF384" i="1"/>
  <c r="AV384" i="1" s="1"/>
  <c r="AH385" i="1"/>
  <c r="AX385" i="1" s="1"/>
  <c r="AF388" i="1"/>
  <c r="AV388" i="1" s="1"/>
  <c r="AH389" i="1"/>
  <c r="AX389" i="1" s="1"/>
  <c r="AF392" i="1"/>
  <c r="AV392" i="1" s="1"/>
  <c r="AH393" i="1"/>
  <c r="AX393" i="1" s="1"/>
  <c r="AF396" i="1"/>
  <c r="AV396" i="1" s="1"/>
  <c r="AH397" i="1"/>
  <c r="AX397" i="1" s="1"/>
  <c r="AF400" i="1"/>
  <c r="AV400" i="1" s="1"/>
  <c r="AH401" i="1"/>
  <c r="AX401" i="1" s="1"/>
  <c r="BJ403" i="1"/>
  <c r="AF404" i="1"/>
  <c r="AV404" i="1" s="1"/>
  <c r="AP405" i="1"/>
  <c r="BF405" i="1" s="1"/>
  <c r="AF408" i="1"/>
  <c r="AV408" i="1" s="1"/>
  <c r="AP409" i="1"/>
  <c r="BF409" i="1" s="1"/>
  <c r="AF412" i="1"/>
  <c r="AV412" i="1" s="1"/>
  <c r="AP413" i="1"/>
  <c r="BF413" i="1" s="1"/>
  <c r="AF416" i="1"/>
  <c r="AV416" i="1" s="1"/>
  <c r="AP417" i="1"/>
  <c r="BF417" i="1" s="1"/>
  <c r="AT421" i="1"/>
  <c r="BJ421" i="1" s="1"/>
  <c r="AI422" i="1"/>
  <c r="AY422" i="1" s="1"/>
  <c r="AR422" i="1"/>
  <c r="BH422" i="1" s="1"/>
  <c r="AS423" i="1"/>
  <c r="BI423" i="1" s="1"/>
  <c r="AO423" i="1"/>
  <c r="BE423" i="1" s="1"/>
  <c r="AH425" i="1"/>
  <c r="AX425" i="1" s="1"/>
  <c r="AO429" i="1"/>
  <c r="BE429" i="1" s="1"/>
  <c r="AU429" i="1"/>
  <c r="BK429" i="1" s="1"/>
  <c r="AS429" i="1"/>
  <c r="BI429" i="1" s="1"/>
  <c r="AN429" i="1"/>
  <c r="BD429" i="1" s="1"/>
  <c r="AH432" i="1"/>
  <c r="AX432" i="1" s="1"/>
  <c r="AO437" i="1"/>
  <c r="BE437" i="1" s="1"/>
  <c r="AN437" i="1"/>
  <c r="BD437" i="1" s="1"/>
  <c r="AU437" i="1"/>
  <c r="BK437" i="1" s="1"/>
  <c r="AS437" i="1"/>
  <c r="BI437" i="1" s="1"/>
  <c r="AQ437" i="1"/>
  <c r="BG437" i="1" s="1"/>
  <c r="AH439" i="1"/>
  <c r="AX439" i="1" s="1"/>
  <c r="AM440" i="1"/>
  <c r="BC440" i="1" s="1"/>
  <c r="AL440" i="1"/>
  <c r="BB440" i="1" s="1"/>
  <c r="AK440" i="1"/>
  <c r="BA440" i="1" s="1"/>
  <c r="AI440" i="1"/>
  <c r="AY440" i="1" s="1"/>
  <c r="AO441" i="1"/>
  <c r="BE441" i="1" s="1"/>
  <c r="AN441" i="1"/>
  <c r="BD441" i="1" s="1"/>
  <c r="AU441" i="1"/>
  <c r="BK441" i="1" s="1"/>
  <c r="AT441" i="1"/>
  <c r="BJ441" i="1" s="1"/>
  <c r="AS441" i="1"/>
  <c r="BI441" i="1" s="1"/>
  <c r="AR441" i="1"/>
  <c r="BH441" i="1" s="1"/>
  <c r="AO449" i="1"/>
  <c r="BE449" i="1" s="1"/>
  <c r="AN449" i="1"/>
  <c r="BD449" i="1" s="1"/>
  <c r="AU449" i="1"/>
  <c r="BK449" i="1" s="1"/>
  <c r="AT449" i="1"/>
  <c r="BJ449" i="1" s="1"/>
  <c r="AS449" i="1"/>
  <c r="BI449" i="1" s="1"/>
  <c r="AR449" i="1"/>
  <c r="BH449" i="1" s="1"/>
  <c r="AO457" i="1"/>
  <c r="BE457" i="1" s="1"/>
  <c r="AN457" i="1"/>
  <c r="BD457" i="1" s="1"/>
  <c r="AU457" i="1"/>
  <c r="BK457" i="1" s="1"/>
  <c r="AT457" i="1"/>
  <c r="BJ457" i="1" s="1"/>
  <c r="AS457" i="1"/>
  <c r="BI457" i="1" s="1"/>
  <c r="AR457" i="1"/>
  <c r="BH457" i="1" s="1"/>
  <c r="BE340" i="1"/>
  <c r="AC382" i="1"/>
  <c r="BI382" i="1"/>
  <c r="AG384" i="1"/>
  <c r="AW384" i="1" s="1"/>
  <c r="AG388" i="1"/>
  <c r="AW388" i="1" s="1"/>
  <c r="AG392" i="1"/>
  <c r="AW392" i="1" s="1"/>
  <c r="AG396" i="1"/>
  <c r="AW396" i="1" s="1"/>
  <c r="AG400" i="1"/>
  <c r="AW400" i="1" s="1"/>
  <c r="AG404" i="1"/>
  <c r="AW404" i="1" s="1"/>
  <c r="AG408" i="1"/>
  <c r="AW408" i="1" s="1"/>
  <c r="AG412" i="1"/>
  <c r="AW412" i="1" s="1"/>
  <c r="AG416" i="1"/>
  <c r="AW416" i="1" s="1"/>
  <c r="AS422" i="1"/>
  <c r="BI422" i="1" s="1"/>
  <c r="AK431" i="1"/>
  <c r="BA431" i="1" s="1"/>
  <c r="AI431" i="1"/>
  <c r="AY431" i="1" s="1"/>
  <c r="AG431" i="1"/>
  <c r="AW431" i="1" s="1"/>
  <c r="AL431" i="1"/>
  <c r="BB431" i="1" s="1"/>
  <c r="AM486" i="1"/>
  <c r="BC486" i="1" s="1"/>
  <c r="AJ486" i="1"/>
  <c r="AZ486" i="1" s="1"/>
  <c r="AI486" i="1"/>
  <c r="AY486" i="1" s="1"/>
  <c r="AG486" i="1"/>
  <c r="AW486" i="1" s="1"/>
  <c r="AF486" i="1"/>
  <c r="AV486" i="1" s="1"/>
  <c r="AL486" i="1"/>
  <c r="BB486" i="1" s="1"/>
  <c r="AH486" i="1"/>
  <c r="AX486" i="1" s="1"/>
  <c r="BJ382" i="1"/>
  <c r="BD403" i="1"/>
  <c r="AG425" i="1"/>
  <c r="AW425" i="1" s="1"/>
  <c r="AK425" i="1"/>
  <c r="BA425" i="1" s="1"/>
  <c r="AJ425" i="1"/>
  <c r="AZ425" i="1" s="1"/>
  <c r="AM432" i="1"/>
  <c r="BC432" i="1" s="1"/>
  <c r="AK432" i="1"/>
  <c r="BA432" i="1" s="1"/>
  <c r="AI432" i="1"/>
  <c r="AY432" i="1" s="1"/>
  <c r="AL432" i="1"/>
  <c r="BB432" i="1" s="1"/>
  <c r="AK439" i="1"/>
  <c r="BA439" i="1" s="1"/>
  <c r="AJ439" i="1"/>
  <c r="AZ439" i="1" s="1"/>
  <c r="AI439" i="1"/>
  <c r="AY439" i="1" s="1"/>
  <c r="AG439" i="1"/>
  <c r="AW439" i="1" s="1"/>
  <c r="AM439" i="1"/>
  <c r="BC439" i="1" s="1"/>
  <c r="AG495" i="1"/>
  <c r="AW495" i="1" s="1"/>
  <c r="AL495" i="1"/>
  <c r="BB495" i="1" s="1"/>
  <c r="AK495" i="1"/>
  <c r="BA495" i="1" s="1"/>
  <c r="AH495" i="1"/>
  <c r="AX495" i="1" s="1"/>
  <c r="AF495" i="1"/>
  <c r="AV495" i="1" s="1"/>
  <c r="AM495" i="1"/>
  <c r="BC495" i="1" s="1"/>
  <c r="AI495" i="1"/>
  <c r="AY495" i="1" s="1"/>
  <c r="AI465" i="1"/>
  <c r="AY465" i="1" s="1"/>
  <c r="AQ465" i="1"/>
  <c r="BG465" i="1" s="1"/>
  <c r="BI466" i="1"/>
  <c r="AI468" i="1"/>
  <c r="AY468" i="1" s="1"/>
  <c r="AP473" i="1"/>
  <c r="BF473" i="1" s="1"/>
  <c r="AO473" i="1"/>
  <c r="BE473" i="1" s="1"/>
  <c r="AU473" i="1"/>
  <c r="BK473" i="1" s="1"/>
  <c r="AO479" i="1"/>
  <c r="BE479" i="1" s="1"/>
  <c r="AT479" i="1"/>
  <c r="BJ479" i="1" s="1"/>
  <c r="AS479" i="1"/>
  <c r="BI479" i="1" s="1"/>
  <c r="AI480" i="1"/>
  <c r="AY480" i="1" s="1"/>
  <c r="AF480" i="1"/>
  <c r="AV480" i="1" s="1"/>
  <c r="AM480" i="1"/>
  <c r="BC480" i="1" s="1"/>
  <c r="AK480" i="1"/>
  <c r="BA480" i="1" s="1"/>
  <c r="AS485" i="1"/>
  <c r="BI485" i="1" s="1"/>
  <c r="AP485" i="1"/>
  <c r="BF485" i="1" s="1"/>
  <c r="AO485" i="1"/>
  <c r="BE485" i="1" s="1"/>
  <c r="AM490" i="1"/>
  <c r="BC490" i="1" s="1"/>
  <c r="AJ490" i="1"/>
  <c r="AZ490" i="1" s="1"/>
  <c r="AI490" i="1"/>
  <c r="AY490" i="1" s="1"/>
  <c r="AK490" i="1"/>
  <c r="BA490" i="1" s="1"/>
  <c r="AM502" i="1"/>
  <c r="BC502" i="1" s="1"/>
  <c r="AJ502" i="1"/>
  <c r="AZ502" i="1" s="1"/>
  <c r="AI502" i="1"/>
  <c r="AY502" i="1" s="1"/>
  <c r="AF502" i="1"/>
  <c r="AV502" i="1" s="1"/>
  <c r="AL502" i="1"/>
  <c r="BB502" i="1" s="1"/>
  <c r="AO503" i="1"/>
  <c r="BE503" i="1" s="1"/>
  <c r="AT503" i="1"/>
  <c r="BJ503" i="1" s="1"/>
  <c r="AS503" i="1"/>
  <c r="BI503" i="1" s="1"/>
  <c r="AP503" i="1"/>
  <c r="BF503" i="1" s="1"/>
  <c r="AN503" i="1"/>
  <c r="BD503" i="1" s="1"/>
  <c r="BF508" i="1"/>
  <c r="AI512" i="1"/>
  <c r="AY512" i="1" s="1"/>
  <c r="AF512" i="1"/>
  <c r="AV512" i="1" s="1"/>
  <c r="AM512" i="1"/>
  <c r="BC512" i="1" s="1"/>
  <c r="AJ512" i="1"/>
  <c r="AZ512" i="1" s="1"/>
  <c r="AL512" i="1"/>
  <c r="BB512" i="1" s="1"/>
  <c r="AS517" i="1"/>
  <c r="BI517" i="1" s="1"/>
  <c r="AP517" i="1"/>
  <c r="BF517" i="1" s="1"/>
  <c r="AO517" i="1"/>
  <c r="BE517" i="1" s="1"/>
  <c r="AT517" i="1"/>
  <c r="BJ517" i="1" s="1"/>
  <c r="AM522" i="1"/>
  <c r="BC522" i="1" s="1"/>
  <c r="AJ522" i="1"/>
  <c r="AZ522" i="1" s="1"/>
  <c r="AI522" i="1"/>
  <c r="AY522" i="1" s="1"/>
  <c r="AF522" i="1"/>
  <c r="AV522" i="1" s="1"/>
  <c r="AL522" i="1"/>
  <c r="BB522" i="1" s="1"/>
  <c r="AI527" i="1"/>
  <c r="AY527" i="1" s="1"/>
  <c r="AM527" i="1"/>
  <c r="BC527" i="1" s="1"/>
  <c r="AG527" i="1"/>
  <c r="AW527" i="1" s="1"/>
  <c r="AL527" i="1"/>
  <c r="BB527" i="1" s="1"/>
  <c r="AH527" i="1"/>
  <c r="AX527" i="1" s="1"/>
  <c r="AK544" i="1"/>
  <c r="BA544" i="1" s="1"/>
  <c r="AJ544" i="1"/>
  <c r="AZ544" i="1" s="1"/>
  <c r="AG544" i="1"/>
  <c r="AW544" i="1" s="1"/>
  <c r="AH544" i="1"/>
  <c r="AX544" i="1" s="1"/>
  <c r="AF544" i="1"/>
  <c r="AV544" i="1" s="1"/>
  <c r="AI544" i="1"/>
  <c r="AY544" i="1" s="1"/>
  <c r="AK560" i="1"/>
  <c r="BA560" i="1" s="1"/>
  <c r="AJ560" i="1"/>
  <c r="AZ560" i="1" s="1"/>
  <c r="AG560" i="1"/>
  <c r="AW560" i="1" s="1"/>
  <c r="AH560" i="1"/>
  <c r="AX560" i="1" s="1"/>
  <c r="AF560" i="1"/>
  <c r="AV560" i="1" s="1"/>
  <c r="AM560" i="1"/>
  <c r="BC560" i="1" s="1"/>
  <c r="AI560" i="1"/>
  <c r="AY560" i="1" s="1"/>
  <c r="BG571" i="1"/>
  <c r="AU426" i="1"/>
  <c r="BK426" i="1" s="1"/>
  <c r="AO427" i="1"/>
  <c r="BE427" i="1" s="1"/>
  <c r="AU430" i="1"/>
  <c r="BK430" i="1" s="1"/>
  <c r="AO431" i="1"/>
  <c r="BE431" i="1" s="1"/>
  <c r="AU434" i="1"/>
  <c r="BK434" i="1" s="1"/>
  <c r="AO435" i="1"/>
  <c r="BE435" i="1" s="1"/>
  <c r="AM438" i="1"/>
  <c r="BC438" i="1" s="1"/>
  <c r="AU438" i="1"/>
  <c r="BK438" i="1" s="1"/>
  <c r="AO439" i="1"/>
  <c r="BE439" i="1" s="1"/>
  <c r="AM442" i="1"/>
  <c r="BC442" i="1" s="1"/>
  <c r="AU442" i="1"/>
  <c r="BK442" i="1" s="1"/>
  <c r="AG443" i="1"/>
  <c r="AW443" i="1" s="1"/>
  <c r="AO443" i="1"/>
  <c r="BE443" i="1" s="1"/>
  <c r="AM446" i="1"/>
  <c r="BC446" i="1" s="1"/>
  <c r="AU446" i="1"/>
  <c r="BK446" i="1" s="1"/>
  <c r="AG447" i="1"/>
  <c r="AW447" i="1" s="1"/>
  <c r="AO447" i="1"/>
  <c r="BE447" i="1" s="1"/>
  <c r="AM450" i="1"/>
  <c r="BC450" i="1" s="1"/>
  <c r="AU450" i="1"/>
  <c r="BK450" i="1" s="1"/>
  <c r="AG451" i="1"/>
  <c r="AW451" i="1" s="1"/>
  <c r="AO451" i="1"/>
  <c r="BE451" i="1" s="1"/>
  <c r="AM454" i="1"/>
  <c r="BC454" i="1" s="1"/>
  <c r="AU454" i="1"/>
  <c r="BK454" i="1" s="1"/>
  <c r="AG455" i="1"/>
  <c r="AW455" i="1" s="1"/>
  <c r="AO455" i="1"/>
  <c r="BE455" i="1" s="1"/>
  <c r="AM458" i="1"/>
  <c r="BC458" i="1" s="1"/>
  <c r="AU458" i="1"/>
  <c r="BK458" i="1" s="1"/>
  <c r="AG459" i="1"/>
  <c r="AW459" i="1" s="1"/>
  <c r="AO459" i="1"/>
  <c r="BE459" i="1" s="1"/>
  <c r="AM462" i="1"/>
  <c r="BC462" i="1" s="1"/>
  <c r="AU462" i="1"/>
  <c r="BK462" i="1" s="1"/>
  <c r="AG463" i="1"/>
  <c r="AW463" i="1" s="1"/>
  <c r="AO463" i="1"/>
  <c r="BE463" i="1" s="1"/>
  <c r="AK465" i="1"/>
  <c r="BA465" i="1" s="1"/>
  <c r="AS465" i="1"/>
  <c r="BI465" i="1" s="1"/>
  <c r="AM466" i="1"/>
  <c r="AU466" i="1"/>
  <c r="AG467" i="1"/>
  <c r="AW467" i="1" s="1"/>
  <c r="AO467" i="1"/>
  <c r="BE467" i="1" s="1"/>
  <c r="AK468" i="1"/>
  <c r="BA468" i="1" s="1"/>
  <c r="AS469" i="1"/>
  <c r="BI469" i="1" s="1"/>
  <c r="AG470" i="1"/>
  <c r="AW470" i="1" s="1"/>
  <c r="AF471" i="1"/>
  <c r="AV471" i="1" s="1"/>
  <c r="AF472" i="1"/>
  <c r="AV472" i="1" s="1"/>
  <c r="AM472" i="1"/>
  <c r="BC472" i="1" s="1"/>
  <c r="AJ472" i="1"/>
  <c r="AZ472" i="1" s="1"/>
  <c r="AQ475" i="1"/>
  <c r="BG475" i="1" s="1"/>
  <c r="AQ476" i="1"/>
  <c r="BG476" i="1" s="1"/>
  <c r="AN476" i="1"/>
  <c r="BD476" i="1" s="1"/>
  <c r="AU476" i="1"/>
  <c r="BK476" i="1" s="1"/>
  <c r="AP479" i="1"/>
  <c r="BF479" i="1" s="1"/>
  <c r="AS481" i="1"/>
  <c r="BI481" i="1" s="1"/>
  <c r="AP481" i="1"/>
  <c r="BF481" i="1" s="1"/>
  <c r="AO481" i="1"/>
  <c r="BE481" i="1" s="1"/>
  <c r="AF483" i="1"/>
  <c r="AV483" i="1" s="1"/>
  <c r="AN485" i="1"/>
  <c r="BD485" i="1" s="1"/>
  <c r="AV487" i="1"/>
  <c r="BH487" i="1"/>
  <c r="AG491" i="1"/>
  <c r="AW491" i="1" s="1"/>
  <c r="AL491" i="1"/>
  <c r="BB491" i="1" s="1"/>
  <c r="AK491" i="1"/>
  <c r="BA491" i="1" s="1"/>
  <c r="AJ491" i="1"/>
  <c r="AZ491" i="1" s="1"/>
  <c r="AR493" i="1"/>
  <c r="BH493" i="1" s="1"/>
  <c r="AO495" i="1"/>
  <c r="BE495" i="1" s="1"/>
  <c r="AT495" i="1"/>
  <c r="BJ495" i="1" s="1"/>
  <c r="AS495" i="1"/>
  <c r="BI495" i="1" s="1"/>
  <c r="AI496" i="1"/>
  <c r="AY496" i="1" s="1"/>
  <c r="AF496" i="1"/>
  <c r="AV496" i="1" s="1"/>
  <c r="AM496" i="1"/>
  <c r="BC496" i="1" s="1"/>
  <c r="AK496" i="1"/>
  <c r="BA496" i="1" s="1"/>
  <c r="AI500" i="1"/>
  <c r="AY500" i="1" s="1"/>
  <c r="AF500" i="1"/>
  <c r="AV500" i="1" s="1"/>
  <c r="AM500" i="1"/>
  <c r="BC500" i="1" s="1"/>
  <c r="AJ500" i="1"/>
  <c r="AZ500" i="1" s="1"/>
  <c r="AL500" i="1"/>
  <c r="BB500" i="1" s="1"/>
  <c r="AR503" i="1"/>
  <c r="BH503" i="1" s="1"/>
  <c r="AM506" i="1"/>
  <c r="BC506" i="1" s="1"/>
  <c r="AJ506" i="1"/>
  <c r="AZ506" i="1" s="1"/>
  <c r="AI506" i="1"/>
  <c r="AY506" i="1" s="1"/>
  <c r="AF506" i="1"/>
  <c r="AV506" i="1" s="1"/>
  <c r="AL506" i="1"/>
  <c r="BB506" i="1" s="1"/>
  <c r="AO507" i="1"/>
  <c r="BE507" i="1" s="1"/>
  <c r="AT507" i="1"/>
  <c r="BJ507" i="1" s="1"/>
  <c r="AS507" i="1"/>
  <c r="BI507" i="1" s="1"/>
  <c r="AP507" i="1"/>
  <c r="BF507" i="1" s="1"/>
  <c r="AN507" i="1"/>
  <c r="BD507" i="1" s="1"/>
  <c r="BJ508" i="1"/>
  <c r="AM510" i="1"/>
  <c r="BC510" i="1" s="1"/>
  <c r="AJ510" i="1"/>
  <c r="AZ510" i="1" s="1"/>
  <c r="AI510" i="1"/>
  <c r="AY510" i="1" s="1"/>
  <c r="AF510" i="1"/>
  <c r="AV510" i="1" s="1"/>
  <c r="AL510" i="1"/>
  <c r="BB510" i="1" s="1"/>
  <c r="AI516" i="1"/>
  <c r="AY516" i="1" s="1"/>
  <c r="AF516" i="1"/>
  <c r="AV516" i="1" s="1"/>
  <c r="AM516" i="1"/>
  <c r="BC516" i="1" s="1"/>
  <c r="AJ516" i="1"/>
  <c r="AZ516" i="1" s="1"/>
  <c r="AL516" i="1"/>
  <c r="BB516" i="1" s="1"/>
  <c r="AN517" i="1"/>
  <c r="BD517" i="1" s="1"/>
  <c r="AS521" i="1"/>
  <c r="BI521" i="1" s="1"/>
  <c r="AP521" i="1"/>
  <c r="BF521" i="1" s="1"/>
  <c r="AO521" i="1"/>
  <c r="BE521" i="1" s="1"/>
  <c r="AT521" i="1"/>
  <c r="BJ521" i="1" s="1"/>
  <c r="AN523" i="1"/>
  <c r="BD523" i="1" s="1"/>
  <c r="AK528" i="1"/>
  <c r="BA528" i="1" s="1"/>
  <c r="AG528" i="1"/>
  <c r="AW528" i="1" s="1"/>
  <c r="AL528" i="1"/>
  <c r="BB528" i="1" s="1"/>
  <c r="AI528" i="1"/>
  <c r="AY528" i="1" s="1"/>
  <c r="AH528" i="1"/>
  <c r="AX528" i="1" s="1"/>
  <c r="AF528" i="1"/>
  <c r="AV528" i="1" s="1"/>
  <c r="AM528" i="1"/>
  <c r="BC528" i="1" s="1"/>
  <c r="AO538" i="1"/>
  <c r="BE538" i="1" s="1"/>
  <c r="AN538" i="1"/>
  <c r="BD538" i="1" s="1"/>
  <c r="AS538" i="1"/>
  <c r="BI538" i="1" s="1"/>
  <c r="AU538" i="1"/>
  <c r="BK538" i="1" s="1"/>
  <c r="AT538" i="1"/>
  <c r="BJ538" i="1" s="1"/>
  <c r="AR538" i="1"/>
  <c r="BH538" i="1" s="1"/>
  <c r="AQ538" i="1"/>
  <c r="BG538" i="1" s="1"/>
  <c r="AM545" i="1"/>
  <c r="BC545" i="1" s="1"/>
  <c r="AL545" i="1"/>
  <c r="BB545" i="1" s="1"/>
  <c r="AI545" i="1"/>
  <c r="AY545" i="1" s="1"/>
  <c r="AF545" i="1"/>
  <c r="AV545" i="1" s="1"/>
  <c r="AK545" i="1"/>
  <c r="BA545" i="1" s="1"/>
  <c r="AG545" i="1"/>
  <c r="AW545" i="1" s="1"/>
  <c r="AH443" i="1"/>
  <c r="AX443" i="1" s="1"/>
  <c r="AH447" i="1"/>
  <c r="AX447" i="1" s="1"/>
  <c r="AH451" i="1"/>
  <c r="AX451" i="1" s="1"/>
  <c r="AH455" i="1"/>
  <c r="AX455" i="1" s="1"/>
  <c r="AH459" i="1"/>
  <c r="AX459" i="1" s="1"/>
  <c r="AH463" i="1"/>
  <c r="AX463" i="1" s="1"/>
  <c r="AL465" i="1"/>
  <c r="BB465" i="1" s="1"/>
  <c r="AT465" i="1"/>
  <c r="BJ465" i="1" s="1"/>
  <c r="AV466" i="1"/>
  <c r="BD466" i="1"/>
  <c r="AH467" i="1"/>
  <c r="AX467" i="1" s="1"/>
  <c r="AL468" i="1"/>
  <c r="BB468" i="1" s="1"/>
  <c r="AH470" i="1"/>
  <c r="AX470" i="1" s="1"/>
  <c r="AN472" i="1"/>
  <c r="BD472" i="1" s="1"/>
  <c r="AU472" i="1"/>
  <c r="BK472" i="1" s="1"/>
  <c r="AN473" i="1"/>
  <c r="BD473" i="1" s="1"/>
  <c r="AS477" i="1"/>
  <c r="BI477" i="1" s="1"/>
  <c r="AP477" i="1"/>
  <c r="BF477" i="1" s="1"/>
  <c r="AO477" i="1"/>
  <c r="BE477" i="1" s="1"/>
  <c r="AQ479" i="1"/>
  <c r="BG479" i="1" s="1"/>
  <c r="AM482" i="1"/>
  <c r="BC482" i="1" s="1"/>
  <c r="AJ482" i="1"/>
  <c r="AZ482" i="1" s="1"/>
  <c r="AI482" i="1"/>
  <c r="AY482" i="1" s="1"/>
  <c r="AK482" i="1"/>
  <c r="BA482" i="1" s="1"/>
  <c r="AQ485" i="1"/>
  <c r="BG485" i="1" s="1"/>
  <c r="AG487" i="1"/>
  <c r="AL487" i="1"/>
  <c r="BB487" i="1" s="1"/>
  <c r="AK487" i="1"/>
  <c r="BA487" i="1" s="1"/>
  <c r="AJ487" i="1"/>
  <c r="AZ487" i="1" s="1"/>
  <c r="AO491" i="1"/>
  <c r="BE491" i="1" s="1"/>
  <c r="AT491" i="1"/>
  <c r="BJ491" i="1" s="1"/>
  <c r="AS491" i="1"/>
  <c r="BI491" i="1" s="1"/>
  <c r="AI492" i="1"/>
  <c r="AY492" i="1" s="1"/>
  <c r="AF492" i="1"/>
  <c r="AV492" i="1" s="1"/>
  <c r="AM492" i="1"/>
  <c r="BC492" i="1" s="1"/>
  <c r="AK492" i="1"/>
  <c r="BA492" i="1" s="1"/>
  <c r="AU503" i="1"/>
  <c r="BK503" i="1" s="1"/>
  <c r="AS505" i="1"/>
  <c r="BI505" i="1" s="1"/>
  <c r="AP505" i="1"/>
  <c r="BF505" i="1" s="1"/>
  <c r="AO505" i="1"/>
  <c r="BE505" i="1" s="1"/>
  <c r="AT505" i="1"/>
  <c r="BJ505" i="1" s="1"/>
  <c r="AW508" i="1"/>
  <c r="AO515" i="1"/>
  <c r="BE515" i="1" s="1"/>
  <c r="AT515" i="1"/>
  <c r="BJ515" i="1" s="1"/>
  <c r="AS515" i="1"/>
  <c r="BI515" i="1" s="1"/>
  <c r="AP515" i="1"/>
  <c r="BF515" i="1" s="1"/>
  <c r="AQ517" i="1"/>
  <c r="BG517" i="1" s="1"/>
  <c r="AQ523" i="1"/>
  <c r="BG523" i="1" s="1"/>
  <c r="AG534" i="1"/>
  <c r="AW534" i="1" s="1"/>
  <c r="AF534" i="1"/>
  <c r="AV534" i="1" s="1"/>
  <c r="AK534" i="1"/>
  <c r="BA534" i="1" s="1"/>
  <c r="AH534" i="1"/>
  <c r="AX534" i="1" s="1"/>
  <c r="AM534" i="1"/>
  <c r="BC534" i="1" s="1"/>
  <c r="AI534" i="1"/>
  <c r="AY534" i="1" s="1"/>
  <c r="AQ427" i="1"/>
  <c r="BG427" i="1" s="1"/>
  <c r="AQ431" i="1"/>
  <c r="BG431" i="1" s="1"/>
  <c r="AQ435" i="1"/>
  <c r="BG435" i="1" s="1"/>
  <c r="AG438" i="1"/>
  <c r="AW438" i="1" s="1"/>
  <c r="AQ439" i="1"/>
  <c r="BG439" i="1" s="1"/>
  <c r="AG442" i="1"/>
  <c r="AW442" i="1" s="1"/>
  <c r="AI443" i="1"/>
  <c r="AY443" i="1" s="1"/>
  <c r="AQ443" i="1"/>
  <c r="BG443" i="1" s="1"/>
  <c r="AG446" i="1"/>
  <c r="AW446" i="1" s="1"/>
  <c r="AI447" i="1"/>
  <c r="AY447" i="1" s="1"/>
  <c r="AQ447" i="1"/>
  <c r="BG447" i="1" s="1"/>
  <c r="AG450" i="1"/>
  <c r="AW450" i="1" s="1"/>
  <c r="AI451" i="1"/>
  <c r="AY451" i="1" s="1"/>
  <c r="AQ451" i="1"/>
  <c r="BG451" i="1" s="1"/>
  <c r="AG454" i="1"/>
  <c r="AW454" i="1" s="1"/>
  <c r="AI455" i="1"/>
  <c r="AY455" i="1" s="1"/>
  <c r="AQ455" i="1"/>
  <c r="BG455" i="1" s="1"/>
  <c r="AG458" i="1"/>
  <c r="AW458" i="1" s="1"/>
  <c r="AI459" i="1"/>
  <c r="AY459" i="1" s="1"/>
  <c r="AQ459" i="1"/>
  <c r="BG459" i="1" s="1"/>
  <c r="AG462" i="1"/>
  <c r="AW462" i="1" s="1"/>
  <c r="AI463" i="1"/>
  <c r="AY463" i="1" s="1"/>
  <c r="AQ463" i="1"/>
  <c r="BG463" i="1" s="1"/>
  <c r="AM465" i="1"/>
  <c r="BC465" i="1" s="1"/>
  <c r="AU465" i="1"/>
  <c r="BK465" i="1" s="1"/>
  <c r="AG466" i="1"/>
  <c r="BE466" i="1"/>
  <c r="AI467" i="1"/>
  <c r="AY467" i="1" s="1"/>
  <c r="AQ467" i="1"/>
  <c r="BG467" i="1" s="1"/>
  <c r="AJ470" i="1"/>
  <c r="AZ470" i="1" s="1"/>
  <c r="AQ473" i="1"/>
  <c r="BG473" i="1" s="1"/>
  <c r="AL475" i="1"/>
  <c r="BB475" i="1" s="1"/>
  <c r="AK475" i="1"/>
  <c r="BA475" i="1" s="1"/>
  <c r="AI475" i="1"/>
  <c r="AY475" i="1" s="1"/>
  <c r="AM478" i="1"/>
  <c r="BC478" i="1" s="1"/>
  <c r="AJ478" i="1"/>
  <c r="AZ478" i="1" s="1"/>
  <c r="AI478" i="1"/>
  <c r="AY478" i="1" s="1"/>
  <c r="AK478" i="1"/>
  <c r="BA478" i="1" s="1"/>
  <c r="AF479" i="1"/>
  <c r="AV479" i="1" s="1"/>
  <c r="AR479" i="1"/>
  <c r="BH479" i="1" s="1"/>
  <c r="AL482" i="1"/>
  <c r="BB482" i="1" s="1"/>
  <c r="AR485" i="1"/>
  <c r="BH485" i="1" s="1"/>
  <c r="AO487" i="1"/>
  <c r="AT487" i="1"/>
  <c r="AS487" i="1"/>
  <c r="AM487" i="1"/>
  <c r="AI488" i="1"/>
  <c r="AY488" i="1" s="1"/>
  <c r="AF488" i="1"/>
  <c r="AV488" i="1" s="1"/>
  <c r="AM488" i="1"/>
  <c r="BC488" i="1" s="1"/>
  <c r="AK488" i="1"/>
  <c r="BA488" i="1" s="1"/>
  <c r="AN491" i="1"/>
  <c r="BD491" i="1" s="1"/>
  <c r="AL492" i="1"/>
  <c r="BB492" i="1" s="1"/>
  <c r="AF494" i="1"/>
  <c r="AV494" i="1" s="1"/>
  <c r="AS497" i="1"/>
  <c r="BI497" i="1" s="1"/>
  <c r="AP497" i="1"/>
  <c r="BF497" i="1" s="1"/>
  <c r="AO497" i="1"/>
  <c r="BE497" i="1" s="1"/>
  <c r="AI504" i="1"/>
  <c r="AY504" i="1" s="1"/>
  <c r="AF504" i="1"/>
  <c r="AV504" i="1" s="1"/>
  <c r="AM504" i="1"/>
  <c r="BC504" i="1" s="1"/>
  <c r="AJ504" i="1"/>
  <c r="AZ504" i="1" s="1"/>
  <c r="AL504" i="1"/>
  <c r="BB504" i="1" s="1"/>
  <c r="AX508" i="1"/>
  <c r="AS509" i="1"/>
  <c r="BI509" i="1" s="1"/>
  <c r="AP509" i="1"/>
  <c r="BF509" i="1" s="1"/>
  <c r="AO509" i="1"/>
  <c r="BE509" i="1" s="1"/>
  <c r="AT509" i="1"/>
  <c r="BJ509" i="1" s="1"/>
  <c r="AM514" i="1"/>
  <c r="BC514" i="1" s="1"/>
  <c r="AJ514" i="1"/>
  <c r="AZ514" i="1" s="1"/>
  <c r="AI514" i="1"/>
  <c r="AY514" i="1" s="1"/>
  <c r="AF514" i="1"/>
  <c r="AV514" i="1" s="1"/>
  <c r="AL514" i="1"/>
  <c r="BB514" i="1" s="1"/>
  <c r="AR517" i="1"/>
  <c r="BH517" i="1" s="1"/>
  <c r="AI520" i="1"/>
  <c r="AY520" i="1" s="1"/>
  <c r="AF520" i="1"/>
  <c r="AV520" i="1" s="1"/>
  <c r="AM520" i="1"/>
  <c r="BC520" i="1" s="1"/>
  <c r="AJ520" i="1"/>
  <c r="AZ520" i="1" s="1"/>
  <c r="AL520" i="1"/>
  <c r="BB520" i="1" s="1"/>
  <c r="AR523" i="1"/>
  <c r="BH523" i="1" s="1"/>
  <c r="AF527" i="1"/>
  <c r="AV527" i="1" s="1"/>
  <c r="BH529" i="1"/>
  <c r="AO530" i="1"/>
  <c r="BE530" i="1" s="1"/>
  <c r="AS530" i="1"/>
  <c r="BI530" i="1" s="1"/>
  <c r="AT530" i="1"/>
  <c r="BJ530" i="1" s="1"/>
  <c r="AR530" i="1"/>
  <c r="BH530" i="1" s="1"/>
  <c r="AQ530" i="1"/>
  <c r="BG530" i="1" s="1"/>
  <c r="AP530" i="1"/>
  <c r="BF530" i="1" s="1"/>
  <c r="AN530" i="1"/>
  <c r="BD530" i="1" s="1"/>
  <c r="AU530" i="1"/>
  <c r="BK530" i="1" s="1"/>
  <c r="BF592" i="1"/>
  <c r="AH438" i="1"/>
  <c r="AX438" i="1" s="1"/>
  <c r="AH442" i="1"/>
  <c r="AX442" i="1" s="1"/>
  <c r="AJ443" i="1"/>
  <c r="AZ443" i="1" s="1"/>
  <c r="AH446" i="1"/>
  <c r="AX446" i="1" s="1"/>
  <c r="AJ447" i="1"/>
  <c r="AZ447" i="1" s="1"/>
  <c r="AH450" i="1"/>
  <c r="AX450" i="1" s="1"/>
  <c r="AJ451" i="1"/>
  <c r="AZ451" i="1" s="1"/>
  <c r="AH454" i="1"/>
  <c r="AX454" i="1" s="1"/>
  <c r="AJ455" i="1"/>
  <c r="AZ455" i="1" s="1"/>
  <c r="AH458" i="1"/>
  <c r="AX458" i="1" s="1"/>
  <c r="AJ459" i="1"/>
  <c r="AZ459" i="1" s="1"/>
  <c r="AH462" i="1"/>
  <c r="AX462" i="1" s="1"/>
  <c r="AJ463" i="1"/>
  <c r="AZ463" i="1" s="1"/>
  <c r="AF465" i="1"/>
  <c r="AV465" i="1" s="1"/>
  <c r="AN465" i="1"/>
  <c r="BD465" i="1" s="1"/>
  <c r="AH466" i="1"/>
  <c r="BF466" i="1"/>
  <c r="AJ467" i="1"/>
  <c r="AZ467" i="1" s="1"/>
  <c r="AR467" i="1"/>
  <c r="BH467" i="1" s="1"/>
  <c r="AF468" i="1"/>
  <c r="AV468" i="1" s="1"/>
  <c r="AK470" i="1"/>
  <c r="BA470" i="1" s="1"/>
  <c r="AL471" i="1"/>
  <c r="BB471" i="1" s="1"/>
  <c r="AK471" i="1"/>
  <c r="BA471" i="1" s="1"/>
  <c r="AI471" i="1"/>
  <c r="AY471" i="1" s="1"/>
  <c r="AO472" i="1"/>
  <c r="BE472" i="1" s="1"/>
  <c r="AR473" i="1"/>
  <c r="BH473" i="1" s="1"/>
  <c r="AJ474" i="1"/>
  <c r="AZ474" i="1" s="1"/>
  <c r="AI474" i="1"/>
  <c r="AY474" i="1" s="1"/>
  <c r="AH474" i="1"/>
  <c r="AX474" i="1" s="1"/>
  <c r="AT475" i="1"/>
  <c r="BJ475" i="1" s="1"/>
  <c r="AS475" i="1"/>
  <c r="BI475" i="1" s="1"/>
  <c r="AN477" i="1"/>
  <c r="BD477" i="1" s="1"/>
  <c r="AH479" i="1"/>
  <c r="AX479" i="1" s="1"/>
  <c r="AU479" i="1"/>
  <c r="BK479" i="1" s="1"/>
  <c r="AG480" i="1"/>
  <c r="AW480" i="1" s="1"/>
  <c r="AG483" i="1"/>
  <c r="AW483" i="1" s="1"/>
  <c r="AL483" i="1"/>
  <c r="BB483" i="1" s="1"/>
  <c r="AK483" i="1"/>
  <c r="BA483" i="1" s="1"/>
  <c r="AJ483" i="1"/>
  <c r="AZ483" i="1" s="1"/>
  <c r="AT485" i="1"/>
  <c r="BJ485" i="1" s="1"/>
  <c r="AC487" i="1"/>
  <c r="AF490" i="1"/>
  <c r="AV490" i="1" s="1"/>
  <c r="AP491" i="1"/>
  <c r="BF491" i="1" s="1"/>
  <c r="AS493" i="1"/>
  <c r="BI493" i="1" s="1"/>
  <c r="AP493" i="1"/>
  <c r="BF493" i="1" s="1"/>
  <c r="AO493" i="1"/>
  <c r="BE493" i="1" s="1"/>
  <c r="AG494" i="1"/>
  <c r="AW494" i="1" s="1"/>
  <c r="AG502" i="1"/>
  <c r="AW502" i="1" s="1"/>
  <c r="AG512" i="1"/>
  <c r="AW512" i="1" s="1"/>
  <c r="AU517" i="1"/>
  <c r="BK517" i="1" s="1"/>
  <c r="AO519" i="1"/>
  <c r="BE519" i="1" s="1"/>
  <c r="AT519" i="1"/>
  <c r="BJ519" i="1" s="1"/>
  <c r="AS519" i="1"/>
  <c r="BI519" i="1" s="1"/>
  <c r="AP519" i="1"/>
  <c r="BF519" i="1" s="1"/>
  <c r="AG522" i="1"/>
  <c r="AW522" i="1" s="1"/>
  <c r="AJ527" i="1"/>
  <c r="AZ527" i="1" s="1"/>
  <c r="BI529" i="1"/>
  <c r="AL544" i="1"/>
  <c r="BB544" i="1" s="1"/>
  <c r="AL560" i="1"/>
  <c r="BB560" i="1" s="1"/>
  <c r="BK424" i="1"/>
  <c r="AG465" i="1"/>
  <c r="AW465" i="1" s="1"/>
  <c r="AO465" i="1"/>
  <c r="BE465" i="1" s="1"/>
  <c r="AG468" i="1"/>
  <c r="AW468" i="1" s="1"/>
  <c r="AL470" i="1"/>
  <c r="BB470" i="1" s="1"/>
  <c r="AT471" i="1"/>
  <c r="BJ471" i="1" s="1"/>
  <c r="AS471" i="1"/>
  <c r="BI471" i="1" s="1"/>
  <c r="AJ471" i="1"/>
  <c r="AZ471" i="1" s="1"/>
  <c r="AP472" i="1"/>
  <c r="BF472" i="1" s="1"/>
  <c r="AS473" i="1"/>
  <c r="BI473" i="1" s="1"/>
  <c r="AK474" i="1"/>
  <c r="BA474" i="1" s="1"/>
  <c r="AM475" i="1"/>
  <c r="BC475" i="1" s="1"/>
  <c r="AQ477" i="1"/>
  <c r="BG477" i="1" s="1"/>
  <c r="AH480" i="1"/>
  <c r="AX480" i="1" s="1"/>
  <c r="AO483" i="1"/>
  <c r="BE483" i="1" s="1"/>
  <c r="AT483" i="1"/>
  <c r="BJ483" i="1" s="1"/>
  <c r="AS483" i="1"/>
  <c r="BI483" i="1" s="1"/>
  <c r="AM483" i="1"/>
  <c r="BC483" i="1" s="1"/>
  <c r="AI484" i="1"/>
  <c r="AY484" i="1" s="1"/>
  <c r="AF484" i="1"/>
  <c r="AV484" i="1" s="1"/>
  <c r="AM484" i="1"/>
  <c r="BC484" i="1" s="1"/>
  <c r="AK484" i="1"/>
  <c r="BA484" i="1" s="1"/>
  <c r="AU485" i="1"/>
  <c r="BK485" i="1" s="1"/>
  <c r="AP487" i="1"/>
  <c r="AS489" i="1"/>
  <c r="BI489" i="1" s="1"/>
  <c r="AP489" i="1"/>
  <c r="BF489" i="1" s="1"/>
  <c r="AO489" i="1"/>
  <c r="BE489" i="1" s="1"/>
  <c r="AG490" i="1"/>
  <c r="AW490" i="1" s="1"/>
  <c r="AQ491" i="1"/>
  <c r="BG491" i="1" s="1"/>
  <c r="AM498" i="1"/>
  <c r="BC498" i="1" s="1"/>
  <c r="AJ498" i="1"/>
  <c r="AZ498" i="1" s="1"/>
  <c r="AI498" i="1"/>
  <c r="AY498" i="1" s="1"/>
  <c r="AF498" i="1"/>
  <c r="AV498" i="1" s="1"/>
  <c r="AL498" i="1"/>
  <c r="BB498" i="1" s="1"/>
  <c r="AO499" i="1"/>
  <c r="BE499" i="1" s="1"/>
  <c r="AT499" i="1"/>
  <c r="BJ499" i="1" s="1"/>
  <c r="AS499" i="1"/>
  <c r="BI499" i="1" s="1"/>
  <c r="AP499" i="1"/>
  <c r="BF499" i="1" s="1"/>
  <c r="AN499" i="1"/>
  <c r="BD499" i="1" s="1"/>
  <c r="AH502" i="1"/>
  <c r="AX502" i="1" s="1"/>
  <c r="AN505" i="1"/>
  <c r="BD505" i="1" s="1"/>
  <c r="AI508" i="1"/>
  <c r="AY508" i="1" s="1"/>
  <c r="AF508" i="1"/>
  <c r="AM508" i="1"/>
  <c r="AJ508" i="1"/>
  <c r="AZ508" i="1" s="1"/>
  <c r="AL508" i="1"/>
  <c r="BB508" i="1" s="1"/>
  <c r="AN509" i="1"/>
  <c r="BD509" i="1" s="1"/>
  <c r="AH512" i="1"/>
  <c r="AX512" i="1" s="1"/>
  <c r="AS513" i="1"/>
  <c r="BI513" i="1" s="1"/>
  <c r="AP513" i="1"/>
  <c r="BF513" i="1" s="1"/>
  <c r="AO513" i="1"/>
  <c r="BE513" i="1" s="1"/>
  <c r="AT513" i="1"/>
  <c r="BJ513" i="1" s="1"/>
  <c r="AN515" i="1"/>
  <c r="BD515" i="1" s="1"/>
  <c r="AM518" i="1"/>
  <c r="BC518" i="1" s="1"/>
  <c r="AJ518" i="1"/>
  <c r="AZ518" i="1" s="1"/>
  <c r="AI518" i="1"/>
  <c r="AY518" i="1" s="1"/>
  <c r="AF518" i="1"/>
  <c r="AV518" i="1" s="1"/>
  <c r="AL518" i="1"/>
  <c r="BB518" i="1" s="1"/>
  <c r="AH522" i="1"/>
  <c r="AX522" i="1" s="1"/>
  <c r="AI524" i="1"/>
  <c r="AY524" i="1" s="1"/>
  <c r="AF524" i="1"/>
  <c r="AV524" i="1" s="1"/>
  <c r="AM524" i="1"/>
  <c r="BC524" i="1" s="1"/>
  <c r="AJ524" i="1"/>
  <c r="AZ524" i="1" s="1"/>
  <c r="AL524" i="1"/>
  <c r="BB524" i="1" s="1"/>
  <c r="AK527" i="1"/>
  <c r="BA527" i="1" s="1"/>
  <c r="AW529" i="1"/>
  <c r="AM544" i="1"/>
  <c r="BC544" i="1" s="1"/>
  <c r="BH466" i="1"/>
  <c r="AH468" i="1"/>
  <c r="AX468" i="1" s="1"/>
  <c r="AT473" i="1"/>
  <c r="BJ473" i="1" s="1"/>
  <c r="AG479" i="1"/>
  <c r="AW479" i="1" s="1"/>
  <c r="AL479" i="1"/>
  <c r="BB479" i="1" s="1"/>
  <c r="AK479" i="1"/>
  <c r="BA479" i="1" s="1"/>
  <c r="AJ479" i="1"/>
  <c r="AZ479" i="1" s="1"/>
  <c r="AJ480" i="1"/>
  <c r="AZ480" i="1" s="1"/>
  <c r="AH490" i="1"/>
  <c r="AX490" i="1" s="1"/>
  <c r="AM494" i="1"/>
  <c r="BC494" i="1" s="1"/>
  <c r="AJ494" i="1"/>
  <c r="AZ494" i="1" s="1"/>
  <c r="AI494" i="1"/>
  <c r="AY494" i="1" s="1"/>
  <c r="AK494" i="1"/>
  <c r="BA494" i="1" s="1"/>
  <c r="AK502" i="1"/>
  <c r="BA502" i="1" s="1"/>
  <c r="BG508" i="1"/>
  <c r="BE508" i="1"/>
  <c r="AK512" i="1"/>
  <c r="BA512" i="1" s="1"/>
  <c r="AK522" i="1"/>
  <c r="BA522" i="1" s="1"/>
  <c r="AO523" i="1"/>
  <c r="BE523" i="1" s="1"/>
  <c r="AT523" i="1"/>
  <c r="BJ523" i="1" s="1"/>
  <c r="AS523" i="1"/>
  <c r="BI523" i="1" s="1"/>
  <c r="AP523" i="1"/>
  <c r="BF523" i="1" s="1"/>
  <c r="AO526" i="1"/>
  <c r="BE526" i="1" s="1"/>
  <c r="AS526" i="1"/>
  <c r="BI526" i="1" s="1"/>
  <c r="AN526" i="1"/>
  <c r="BD526" i="1" s="1"/>
  <c r="AU526" i="1"/>
  <c r="BK526" i="1" s="1"/>
  <c r="AT526" i="1"/>
  <c r="BJ526" i="1" s="1"/>
  <c r="AP526" i="1"/>
  <c r="BF526" i="1" s="1"/>
  <c r="AQ526" i="1"/>
  <c r="BG526" i="1" s="1"/>
  <c r="AX529" i="1"/>
  <c r="AO580" i="1"/>
  <c r="BE580" i="1" s="1"/>
  <c r="AS580" i="1"/>
  <c r="BI580" i="1" s="1"/>
  <c r="AT580" i="1"/>
  <c r="BJ580" i="1" s="1"/>
  <c r="AR580" i="1"/>
  <c r="BH580" i="1" s="1"/>
  <c r="AQ580" i="1"/>
  <c r="BG580" i="1" s="1"/>
  <c r="AP580" i="1"/>
  <c r="BF580" i="1" s="1"/>
  <c r="AU580" i="1"/>
  <c r="BK580" i="1" s="1"/>
  <c r="AN580" i="1"/>
  <c r="BD580" i="1" s="1"/>
  <c r="AH499" i="1"/>
  <c r="AX499" i="1" s="1"/>
  <c r="AH503" i="1"/>
  <c r="AX503" i="1" s="1"/>
  <c r="AH507" i="1"/>
  <c r="AX507" i="1" s="1"/>
  <c r="AR508" i="1"/>
  <c r="AL509" i="1"/>
  <c r="BB509" i="1" s="1"/>
  <c r="AN510" i="1"/>
  <c r="BD510" i="1" s="1"/>
  <c r="AR512" i="1"/>
  <c r="BH512" i="1" s="1"/>
  <c r="AL513" i="1"/>
  <c r="BB513" i="1" s="1"/>
  <c r="AN514" i="1"/>
  <c r="BD514" i="1" s="1"/>
  <c r="AR516" i="1"/>
  <c r="BH516" i="1" s="1"/>
  <c r="AL517" i="1"/>
  <c r="BB517" i="1" s="1"/>
  <c r="AN518" i="1"/>
  <c r="BD518" i="1" s="1"/>
  <c r="AR520" i="1"/>
  <c r="BH520" i="1" s="1"/>
  <c r="AL521" i="1"/>
  <c r="BB521" i="1" s="1"/>
  <c r="AN522" i="1"/>
  <c r="BD522" i="1" s="1"/>
  <c r="AR524" i="1"/>
  <c r="BH524" i="1" s="1"/>
  <c r="AK525" i="1"/>
  <c r="BA525" i="1" s="1"/>
  <c r="AG530" i="1"/>
  <c r="AW530" i="1" s="1"/>
  <c r="AK530" i="1"/>
  <c r="BA530" i="1" s="1"/>
  <c r="AJ530" i="1"/>
  <c r="AZ530" i="1" s="1"/>
  <c r="AS532" i="1"/>
  <c r="BI532" i="1" s="1"/>
  <c r="AR532" i="1"/>
  <c r="BH532" i="1" s="1"/>
  <c r="AO532" i="1"/>
  <c r="BE532" i="1" s="1"/>
  <c r="AM532" i="1"/>
  <c r="BC532" i="1" s="1"/>
  <c r="AM533" i="1"/>
  <c r="BC533" i="1" s="1"/>
  <c r="AL533" i="1"/>
  <c r="BB533" i="1" s="1"/>
  <c r="AI533" i="1"/>
  <c r="AY533" i="1" s="1"/>
  <c r="AJ533" i="1"/>
  <c r="AZ533" i="1" s="1"/>
  <c r="AP536" i="1"/>
  <c r="BF536" i="1" s="1"/>
  <c r="AG538" i="1"/>
  <c r="AW538" i="1" s="1"/>
  <c r="AF538" i="1"/>
  <c r="AV538" i="1" s="1"/>
  <c r="AK538" i="1"/>
  <c r="BA538" i="1" s="1"/>
  <c r="AL538" i="1"/>
  <c r="BB538" i="1" s="1"/>
  <c r="AP542" i="1"/>
  <c r="BF542" i="1" s="1"/>
  <c r="AS548" i="1"/>
  <c r="BI548" i="1" s="1"/>
  <c r="AR548" i="1"/>
  <c r="BH548" i="1" s="1"/>
  <c r="AO548" i="1"/>
  <c r="BE548" i="1" s="1"/>
  <c r="AM548" i="1"/>
  <c r="BC548" i="1" s="1"/>
  <c r="AM549" i="1"/>
  <c r="BC549" i="1" s="1"/>
  <c r="AL549" i="1"/>
  <c r="BB549" i="1" s="1"/>
  <c r="AI549" i="1"/>
  <c r="AY549" i="1" s="1"/>
  <c r="AJ549" i="1"/>
  <c r="AZ549" i="1" s="1"/>
  <c r="AP552" i="1"/>
  <c r="BF552" i="1" s="1"/>
  <c r="AG554" i="1"/>
  <c r="AW554" i="1" s="1"/>
  <c r="AF554" i="1"/>
  <c r="AV554" i="1" s="1"/>
  <c r="AK554" i="1"/>
  <c r="BA554" i="1" s="1"/>
  <c r="AL554" i="1"/>
  <c r="BB554" i="1" s="1"/>
  <c r="AP558" i="1"/>
  <c r="BF558" i="1" s="1"/>
  <c r="AS564" i="1"/>
  <c r="BI564" i="1" s="1"/>
  <c r="AR564" i="1"/>
  <c r="BH564" i="1" s="1"/>
  <c r="AO564" i="1"/>
  <c r="BE564" i="1" s="1"/>
  <c r="AM564" i="1"/>
  <c r="BC564" i="1" s="1"/>
  <c r="AM565" i="1"/>
  <c r="BC565" i="1" s="1"/>
  <c r="AL565" i="1"/>
  <c r="BB565" i="1" s="1"/>
  <c r="AI565" i="1"/>
  <c r="AY565" i="1" s="1"/>
  <c r="AJ565" i="1"/>
  <c r="AZ565" i="1" s="1"/>
  <c r="AP568" i="1"/>
  <c r="BF568" i="1" s="1"/>
  <c r="AO570" i="1"/>
  <c r="BE570" i="1" s="1"/>
  <c r="AN570" i="1"/>
  <c r="BD570" i="1" s="1"/>
  <c r="AS570" i="1"/>
  <c r="BI570" i="1" s="1"/>
  <c r="AM570" i="1"/>
  <c r="BC570" i="1" s="1"/>
  <c r="AG580" i="1"/>
  <c r="AW580" i="1" s="1"/>
  <c r="AK580" i="1"/>
  <c r="BA580" i="1" s="1"/>
  <c r="AI580" i="1"/>
  <c r="AY580" i="1" s="1"/>
  <c r="AH580" i="1"/>
  <c r="AX580" i="1" s="1"/>
  <c r="AF580" i="1"/>
  <c r="AV580" i="1" s="1"/>
  <c r="AM580" i="1"/>
  <c r="BC580" i="1" s="1"/>
  <c r="AS594" i="1"/>
  <c r="BI594" i="1" s="1"/>
  <c r="AO594" i="1"/>
  <c r="BE594" i="1" s="1"/>
  <c r="AT594" i="1"/>
  <c r="BJ594" i="1" s="1"/>
  <c r="AQ594" i="1"/>
  <c r="BG594" i="1" s="1"/>
  <c r="AP594" i="1"/>
  <c r="BF594" i="1" s="1"/>
  <c r="AN594" i="1"/>
  <c r="BD594" i="1" s="1"/>
  <c r="AU594" i="1"/>
  <c r="BK594" i="1" s="1"/>
  <c r="AG550" i="1"/>
  <c r="AW550" i="1" s="1"/>
  <c r="AF550" i="1"/>
  <c r="AV550" i="1" s="1"/>
  <c r="AK550" i="1"/>
  <c r="BA550" i="1" s="1"/>
  <c r="AL550" i="1"/>
  <c r="BB550" i="1" s="1"/>
  <c r="AS560" i="1"/>
  <c r="BI560" i="1" s="1"/>
  <c r="AR560" i="1"/>
  <c r="BH560" i="1" s="1"/>
  <c r="AO560" i="1"/>
  <c r="BE560" i="1" s="1"/>
  <c r="AM561" i="1"/>
  <c r="BC561" i="1" s="1"/>
  <c r="AL561" i="1"/>
  <c r="BB561" i="1" s="1"/>
  <c r="AI561" i="1"/>
  <c r="AY561" i="1" s="1"/>
  <c r="AJ561" i="1"/>
  <c r="AZ561" i="1" s="1"/>
  <c r="AG566" i="1"/>
  <c r="AW566" i="1" s="1"/>
  <c r="AF566" i="1"/>
  <c r="AV566" i="1" s="1"/>
  <c r="AK566" i="1"/>
  <c r="BA566" i="1" s="1"/>
  <c r="AL566" i="1"/>
  <c r="BB566" i="1" s="1"/>
  <c r="BD571" i="1"/>
  <c r="AM583" i="1"/>
  <c r="BC583" i="1" s="1"/>
  <c r="AI583" i="1"/>
  <c r="AY583" i="1" s="1"/>
  <c r="AK583" i="1"/>
  <c r="BA583" i="1" s="1"/>
  <c r="AH583" i="1"/>
  <c r="AX583" i="1" s="1"/>
  <c r="AG583" i="1"/>
  <c r="AW583" i="1" s="1"/>
  <c r="AF583" i="1"/>
  <c r="AV583" i="1" s="1"/>
  <c r="AL583" i="1"/>
  <c r="BB583" i="1" s="1"/>
  <c r="AK586" i="1"/>
  <c r="BA586" i="1" s="1"/>
  <c r="AG586" i="1"/>
  <c r="AW586" i="1" s="1"/>
  <c r="AL586" i="1"/>
  <c r="BB586" i="1" s="1"/>
  <c r="AI586" i="1"/>
  <c r="AY586" i="1" s="1"/>
  <c r="AH586" i="1"/>
  <c r="AX586" i="1" s="1"/>
  <c r="AF586" i="1"/>
  <c r="AV586" i="1" s="1"/>
  <c r="AM586" i="1"/>
  <c r="BC586" i="1" s="1"/>
  <c r="AS598" i="1"/>
  <c r="BI598" i="1" s="1"/>
  <c r="AO598" i="1"/>
  <c r="BE598" i="1" s="1"/>
  <c r="AU598" i="1"/>
  <c r="BK598" i="1" s="1"/>
  <c r="AT598" i="1"/>
  <c r="BJ598" i="1" s="1"/>
  <c r="AR598" i="1"/>
  <c r="BH598" i="1" s="1"/>
  <c r="AQ598" i="1"/>
  <c r="BG598" i="1" s="1"/>
  <c r="AN598" i="1"/>
  <c r="BD598" i="1" s="1"/>
  <c r="AG473" i="1"/>
  <c r="AW473" i="1" s="1"/>
  <c r="AG477" i="1"/>
  <c r="AW477" i="1" s="1"/>
  <c r="AU480" i="1"/>
  <c r="BK480" i="1" s="1"/>
  <c r="AG481" i="1"/>
  <c r="AW481" i="1" s="1"/>
  <c r="AQ482" i="1"/>
  <c r="BG482" i="1" s="1"/>
  <c r="AU484" i="1"/>
  <c r="BK484" i="1" s="1"/>
  <c r="AG485" i="1"/>
  <c r="AW485" i="1" s="1"/>
  <c r="AQ486" i="1"/>
  <c r="BG486" i="1" s="1"/>
  <c r="AU488" i="1"/>
  <c r="BK488" i="1" s="1"/>
  <c r="AQ490" i="1"/>
  <c r="BG490" i="1" s="1"/>
  <c r="AU492" i="1"/>
  <c r="BK492" i="1" s="1"/>
  <c r="AQ494" i="1"/>
  <c r="BG494" i="1" s="1"/>
  <c r="AU496" i="1"/>
  <c r="BK496" i="1" s="1"/>
  <c r="AQ498" i="1"/>
  <c r="BG498" i="1" s="1"/>
  <c r="AK499" i="1"/>
  <c r="BA499" i="1" s="1"/>
  <c r="AU500" i="1"/>
  <c r="BK500" i="1" s="1"/>
  <c r="AQ502" i="1"/>
  <c r="BG502" i="1" s="1"/>
  <c r="AK503" i="1"/>
  <c r="BA503" i="1" s="1"/>
  <c r="AU504" i="1"/>
  <c r="BK504" i="1" s="1"/>
  <c r="AQ506" i="1"/>
  <c r="BG506" i="1" s="1"/>
  <c r="AK507" i="1"/>
  <c r="BA507" i="1" s="1"/>
  <c r="AU508" i="1"/>
  <c r="AQ510" i="1"/>
  <c r="BG510" i="1" s="1"/>
  <c r="AU512" i="1"/>
  <c r="BK512" i="1" s="1"/>
  <c r="AQ514" i="1"/>
  <c r="BG514" i="1" s="1"/>
  <c r="AU516" i="1"/>
  <c r="BK516" i="1" s="1"/>
  <c r="AQ518" i="1"/>
  <c r="BG518" i="1" s="1"/>
  <c r="AU520" i="1"/>
  <c r="BK520" i="1" s="1"/>
  <c r="AQ522" i="1"/>
  <c r="BG522" i="1" s="1"/>
  <c r="AQ528" i="1"/>
  <c r="BG528" i="1" s="1"/>
  <c r="AM529" i="1"/>
  <c r="AI529" i="1"/>
  <c r="AY529" i="1" s="1"/>
  <c r="AJ529" i="1"/>
  <c r="AZ529" i="1" s="1"/>
  <c r="AG531" i="1"/>
  <c r="AW531" i="1" s="1"/>
  <c r="AO534" i="1"/>
  <c r="BE534" i="1" s="1"/>
  <c r="AN534" i="1"/>
  <c r="BD534" i="1" s="1"/>
  <c r="AS534" i="1"/>
  <c r="BI534" i="1" s="1"/>
  <c r="AH536" i="1"/>
  <c r="AX536" i="1" s="1"/>
  <c r="AF537" i="1"/>
  <c r="AV537" i="1" s="1"/>
  <c r="AK540" i="1"/>
  <c r="BA540" i="1" s="1"/>
  <c r="AJ540" i="1"/>
  <c r="AZ540" i="1" s="1"/>
  <c r="AG540" i="1"/>
  <c r="AW540" i="1" s="1"/>
  <c r="AL540" i="1"/>
  <c r="BB540" i="1" s="1"/>
  <c r="AH542" i="1"/>
  <c r="AX542" i="1" s="1"/>
  <c r="AT542" i="1"/>
  <c r="BJ542" i="1" s="1"/>
  <c r="AO550" i="1"/>
  <c r="AN550" i="1"/>
  <c r="AS550" i="1"/>
  <c r="AM550" i="1"/>
  <c r="BC550" i="1" s="1"/>
  <c r="AH552" i="1"/>
  <c r="AX552" i="1" s="1"/>
  <c r="AF553" i="1"/>
  <c r="AV553" i="1" s="1"/>
  <c r="AK556" i="1"/>
  <c r="BA556" i="1" s="1"/>
  <c r="AJ556" i="1"/>
  <c r="AZ556" i="1" s="1"/>
  <c r="AG556" i="1"/>
  <c r="AW556" i="1" s="1"/>
  <c r="AL556" i="1"/>
  <c r="BB556" i="1" s="1"/>
  <c r="AH558" i="1"/>
  <c r="AX558" i="1" s="1"/>
  <c r="AT558" i="1"/>
  <c r="BJ558" i="1" s="1"/>
  <c r="AN560" i="1"/>
  <c r="BD560" i="1" s="1"/>
  <c r="AK561" i="1"/>
  <c r="BA561" i="1" s="1"/>
  <c r="AO566" i="1"/>
  <c r="BE566" i="1" s="1"/>
  <c r="AN566" i="1"/>
  <c r="BD566" i="1" s="1"/>
  <c r="AS566" i="1"/>
  <c r="BI566" i="1" s="1"/>
  <c r="AM566" i="1"/>
  <c r="BC566" i="1" s="1"/>
  <c r="AH568" i="1"/>
  <c r="AX568" i="1" s="1"/>
  <c r="AF569" i="1"/>
  <c r="AV569" i="1" s="1"/>
  <c r="AC571" i="1"/>
  <c r="AF573" i="1"/>
  <c r="AV573" i="1" s="1"/>
  <c r="AK574" i="1"/>
  <c r="BA574" i="1" s="1"/>
  <c r="AG574" i="1"/>
  <c r="AW574" i="1" s="1"/>
  <c r="AH574" i="1"/>
  <c r="AX574" i="1" s="1"/>
  <c r="AF574" i="1"/>
  <c r="AV574" i="1" s="1"/>
  <c r="AL574" i="1"/>
  <c r="BB574" i="1" s="1"/>
  <c r="AI605" i="1"/>
  <c r="AY605" i="1" s="1"/>
  <c r="AM605" i="1"/>
  <c r="BC605" i="1" s="1"/>
  <c r="AG605" i="1"/>
  <c r="AW605" i="1" s="1"/>
  <c r="AF605" i="1"/>
  <c r="AV605" i="1" s="1"/>
  <c r="AL605" i="1"/>
  <c r="BB605" i="1" s="1"/>
  <c r="AK605" i="1"/>
  <c r="BA605" i="1" s="1"/>
  <c r="AH605" i="1"/>
  <c r="AX605" i="1" s="1"/>
  <c r="AN480" i="1"/>
  <c r="BD480" i="1" s="1"/>
  <c r="AN484" i="1"/>
  <c r="BD484" i="1" s="1"/>
  <c r="AN488" i="1"/>
  <c r="BD488" i="1" s="1"/>
  <c r="AN492" i="1"/>
  <c r="BD492" i="1" s="1"/>
  <c r="AN496" i="1"/>
  <c r="BD496" i="1" s="1"/>
  <c r="AL499" i="1"/>
  <c r="BB499" i="1" s="1"/>
  <c r="AN500" i="1"/>
  <c r="BD500" i="1" s="1"/>
  <c r="AL503" i="1"/>
  <c r="BB503" i="1" s="1"/>
  <c r="AN504" i="1"/>
  <c r="BD504" i="1" s="1"/>
  <c r="AL507" i="1"/>
  <c r="BB507" i="1" s="1"/>
  <c r="AN508" i="1"/>
  <c r="AN512" i="1"/>
  <c r="BD512" i="1" s="1"/>
  <c r="AN516" i="1"/>
  <c r="BD516" i="1" s="1"/>
  <c r="AN520" i="1"/>
  <c r="BD520" i="1" s="1"/>
  <c r="AN524" i="1"/>
  <c r="BD524" i="1" s="1"/>
  <c r="AG526" i="1"/>
  <c r="AW526" i="1" s="1"/>
  <c r="AK526" i="1"/>
  <c r="BA526" i="1" s="1"/>
  <c r="AJ526" i="1"/>
  <c r="AZ526" i="1" s="1"/>
  <c r="BK529" i="1"/>
  <c r="AK529" i="1"/>
  <c r="BA529" i="1" s="1"/>
  <c r="AP534" i="1"/>
  <c r="BF534" i="1" s="1"/>
  <c r="AG537" i="1"/>
  <c r="AW537" i="1" s="1"/>
  <c r="AS540" i="1"/>
  <c r="BI540" i="1" s="1"/>
  <c r="AR540" i="1"/>
  <c r="BH540" i="1" s="1"/>
  <c r="AO540" i="1"/>
  <c r="BE540" i="1" s="1"/>
  <c r="AM540" i="1"/>
  <c r="BC540" i="1" s="1"/>
  <c r="AM541" i="1"/>
  <c r="BC541" i="1" s="1"/>
  <c r="AL541" i="1"/>
  <c r="BB541" i="1" s="1"/>
  <c r="AI541" i="1"/>
  <c r="AY541" i="1" s="1"/>
  <c r="AJ541" i="1"/>
  <c r="AZ541" i="1" s="1"/>
  <c r="AG546" i="1"/>
  <c r="AW546" i="1" s="1"/>
  <c r="AF546" i="1"/>
  <c r="AV546" i="1" s="1"/>
  <c r="AK546" i="1"/>
  <c r="BA546" i="1" s="1"/>
  <c r="AL546" i="1"/>
  <c r="BB546" i="1" s="1"/>
  <c r="AC550" i="1"/>
  <c r="AP550" i="1"/>
  <c r="AS556" i="1"/>
  <c r="BI556" i="1" s="1"/>
  <c r="AR556" i="1"/>
  <c r="BH556" i="1" s="1"/>
  <c r="AO556" i="1"/>
  <c r="BE556" i="1" s="1"/>
  <c r="AM556" i="1"/>
  <c r="BC556" i="1" s="1"/>
  <c r="AM557" i="1"/>
  <c r="BC557" i="1" s="1"/>
  <c r="AL557" i="1"/>
  <c r="BB557" i="1" s="1"/>
  <c r="AI557" i="1"/>
  <c r="AY557" i="1" s="1"/>
  <c r="AJ557" i="1"/>
  <c r="AZ557" i="1" s="1"/>
  <c r="AP560" i="1"/>
  <c r="BF560" i="1" s="1"/>
  <c r="AG562" i="1"/>
  <c r="AW562" i="1" s="1"/>
  <c r="AF562" i="1"/>
  <c r="AV562" i="1" s="1"/>
  <c r="AK562" i="1"/>
  <c r="BA562" i="1" s="1"/>
  <c r="AL562" i="1"/>
  <c r="BB562" i="1" s="1"/>
  <c r="AP566" i="1"/>
  <c r="BF566" i="1" s="1"/>
  <c r="AG573" i="1"/>
  <c r="AW573" i="1" s="1"/>
  <c r="AH576" i="1"/>
  <c r="AX576" i="1" s="1"/>
  <c r="AI577" i="1"/>
  <c r="AY577" i="1" s="1"/>
  <c r="AM577" i="1"/>
  <c r="BC577" i="1" s="1"/>
  <c r="AH577" i="1"/>
  <c r="AX577" i="1" s="1"/>
  <c r="AG577" i="1"/>
  <c r="AW577" i="1" s="1"/>
  <c r="AF577" i="1"/>
  <c r="AV577" i="1" s="1"/>
  <c r="AL577" i="1"/>
  <c r="BB577" i="1" s="1"/>
  <c r="AF579" i="1"/>
  <c r="AV579" i="1" s="1"/>
  <c r="AK582" i="1"/>
  <c r="BA582" i="1" s="1"/>
  <c r="AG582" i="1"/>
  <c r="AW582" i="1" s="1"/>
  <c r="AM582" i="1"/>
  <c r="BC582" i="1" s="1"/>
  <c r="AL582" i="1"/>
  <c r="BB582" i="1" s="1"/>
  <c r="AI582" i="1"/>
  <c r="AY582" i="1" s="1"/>
  <c r="AI531" i="1"/>
  <c r="AY531" i="1" s="1"/>
  <c r="AH531" i="1"/>
  <c r="AX531" i="1" s="1"/>
  <c r="AM531" i="1"/>
  <c r="BC531" i="1" s="1"/>
  <c r="AK531" i="1"/>
  <c r="BA531" i="1" s="1"/>
  <c r="AK536" i="1"/>
  <c r="BA536" i="1" s="1"/>
  <c r="AJ536" i="1"/>
  <c r="AZ536" i="1" s="1"/>
  <c r="AG536" i="1"/>
  <c r="AW536" i="1" s="1"/>
  <c r="AL536" i="1"/>
  <c r="BB536" i="1" s="1"/>
  <c r="AO546" i="1"/>
  <c r="BE546" i="1" s="1"/>
  <c r="AN546" i="1"/>
  <c r="BD546" i="1" s="1"/>
  <c r="AS546" i="1"/>
  <c r="BI546" i="1" s="1"/>
  <c r="AK552" i="1"/>
  <c r="BA552" i="1" s="1"/>
  <c r="AJ552" i="1"/>
  <c r="AZ552" i="1" s="1"/>
  <c r="AG552" i="1"/>
  <c r="AW552" i="1" s="1"/>
  <c r="AL552" i="1"/>
  <c r="BB552" i="1" s="1"/>
  <c r="AQ560" i="1"/>
  <c r="BG560" i="1" s="1"/>
  <c r="AO562" i="1"/>
  <c r="BE562" i="1" s="1"/>
  <c r="AN562" i="1"/>
  <c r="BD562" i="1" s="1"/>
  <c r="AS562" i="1"/>
  <c r="BI562" i="1" s="1"/>
  <c r="AK568" i="1"/>
  <c r="BA568" i="1" s="1"/>
  <c r="AJ568" i="1"/>
  <c r="AZ568" i="1" s="1"/>
  <c r="AG568" i="1"/>
  <c r="AW568" i="1" s="1"/>
  <c r="AL568" i="1"/>
  <c r="BB568" i="1" s="1"/>
  <c r="AG579" i="1"/>
  <c r="AW579" i="1" s="1"/>
  <c r="AG608" i="1"/>
  <c r="AW608" i="1" s="1"/>
  <c r="AK608" i="1"/>
  <c r="BA608" i="1" s="1"/>
  <c r="AH608" i="1"/>
  <c r="AX608" i="1" s="1"/>
  <c r="AF608" i="1"/>
  <c r="AV608" i="1" s="1"/>
  <c r="AM608" i="1"/>
  <c r="BC608" i="1" s="1"/>
  <c r="AL608" i="1"/>
  <c r="BB608" i="1" s="1"/>
  <c r="AI608" i="1"/>
  <c r="AY608" i="1" s="1"/>
  <c r="AM611" i="1"/>
  <c r="BC611" i="1" s="1"/>
  <c r="AI611" i="1"/>
  <c r="AY611" i="1" s="1"/>
  <c r="AG611" i="1"/>
  <c r="AW611" i="1" s="1"/>
  <c r="AF611" i="1"/>
  <c r="AV611" i="1" s="1"/>
  <c r="AL611" i="1"/>
  <c r="BB611" i="1" s="1"/>
  <c r="AK611" i="1"/>
  <c r="BA611" i="1" s="1"/>
  <c r="AH611" i="1"/>
  <c r="AX611" i="1" s="1"/>
  <c r="AS536" i="1"/>
  <c r="BI536" i="1" s="1"/>
  <c r="AR536" i="1"/>
  <c r="BH536" i="1" s="1"/>
  <c r="AO536" i="1"/>
  <c r="BE536" i="1" s="1"/>
  <c r="AM537" i="1"/>
  <c r="BC537" i="1" s="1"/>
  <c r="AL537" i="1"/>
  <c r="BB537" i="1" s="1"/>
  <c r="AI537" i="1"/>
  <c r="AY537" i="1" s="1"/>
  <c r="AJ537" i="1"/>
  <c r="AZ537" i="1" s="1"/>
  <c r="AG542" i="1"/>
  <c r="AW542" i="1" s="1"/>
  <c r="AF542" i="1"/>
  <c r="AV542" i="1" s="1"/>
  <c r="AK542" i="1"/>
  <c r="BA542" i="1" s="1"/>
  <c r="AL542" i="1"/>
  <c r="BB542" i="1" s="1"/>
  <c r="AP546" i="1"/>
  <c r="BF546" i="1" s="1"/>
  <c r="AS552" i="1"/>
  <c r="BI552" i="1" s="1"/>
  <c r="AR552" i="1"/>
  <c r="BH552" i="1" s="1"/>
  <c r="AO552" i="1"/>
  <c r="BE552" i="1" s="1"/>
  <c r="AM552" i="1"/>
  <c r="BC552" i="1" s="1"/>
  <c r="AM553" i="1"/>
  <c r="BC553" i="1" s="1"/>
  <c r="AL553" i="1"/>
  <c r="BB553" i="1" s="1"/>
  <c r="AI553" i="1"/>
  <c r="AY553" i="1" s="1"/>
  <c r="AJ553" i="1"/>
  <c r="AZ553" i="1" s="1"/>
  <c r="AG558" i="1"/>
  <c r="AW558" i="1" s="1"/>
  <c r="AF558" i="1"/>
  <c r="AV558" i="1" s="1"/>
  <c r="AK558" i="1"/>
  <c r="BA558" i="1" s="1"/>
  <c r="AL558" i="1"/>
  <c r="BB558" i="1" s="1"/>
  <c r="AT560" i="1"/>
  <c r="BJ560" i="1" s="1"/>
  <c r="AP562" i="1"/>
  <c r="BF562" i="1" s="1"/>
  <c r="AS568" i="1"/>
  <c r="BI568" i="1" s="1"/>
  <c r="AR568" i="1"/>
  <c r="BH568" i="1" s="1"/>
  <c r="AO568" i="1"/>
  <c r="BE568" i="1" s="1"/>
  <c r="AM568" i="1"/>
  <c r="BC568" i="1" s="1"/>
  <c r="AM569" i="1"/>
  <c r="BC569" i="1" s="1"/>
  <c r="AL569" i="1"/>
  <c r="BB569" i="1" s="1"/>
  <c r="AI569" i="1"/>
  <c r="AY569" i="1" s="1"/>
  <c r="AJ569" i="1"/>
  <c r="AZ569" i="1" s="1"/>
  <c r="AO572" i="1"/>
  <c r="BE572" i="1" s="1"/>
  <c r="AN572" i="1"/>
  <c r="BD572" i="1" s="1"/>
  <c r="AU572" i="1"/>
  <c r="BK572" i="1" s="1"/>
  <c r="AT572" i="1"/>
  <c r="BJ572" i="1" s="1"/>
  <c r="AR572" i="1"/>
  <c r="BH572" i="1" s="1"/>
  <c r="AG576" i="1"/>
  <c r="AW576" i="1" s="1"/>
  <c r="AK576" i="1"/>
  <c r="BA576" i="1" s="1"/>
  <c r="AM576" i="1"/>
  <c r="BC576" i="1" s="1"/>
  <c r="AL576" i="1"/>
  <c r="BB576" i="1" s="1"/>
  <c r="AI576" i="1"/>
  <c r="AY576" i="1" s="1"/>
  <c r="AQ524" i="1"/>
  <c r="BG524" i="1" s="1"/>
  <c r="AM525" i="1"/>
  <c r="BC525" i="1" s="1"/>
  <c r="AI525" i="1"/>
  <c r="AY525" i="1" s="1"/>
  <c r="AJ525" i="1"/>
  <c r="AZ525" i="1" s="1"/>
  <c r="AS528" i="1"/>
  <c r="BI528" i="1" s="1"/>
  <c r="AO528" i="1"/>
  <c r="BE528" i="1" s="1"/>
  <c r="AK532" i="1"/>
  <c r="BA532" i="1" s="1"/>
  <c r="AJ532" i="1"/>
  <c r="AZ532" i="1" s="1"/>
  <c r="AG532" i="1"/>
  <c r="AW532" i="1" s="1"/>
  <c r="AL532" i="1"/>
  <c r="BB532" i="1" s="1"/>
  <c r="AN536" i="1"/>
  <c r="BD536" i="1" s="1"/>
  <c r="AK537" i="1"/>
  <c r="BA537" i="1" s="1"/>
  <c r="AO542" i="1"/>
  <c r="BE542" i="1" s="1"/>
  <c r="AN542" i="1"/>
  <c r="BD542" i="1" s="1"/>
  <c r="AS542" i="1"/>
  <c r="BI542" i="1" s="1"/>
  <c r="AM542" i="1"/>
  <c r="BC542" i="1" s="1"/>
  <c r="AQ546" i="1"/>
  <c r="BG546" i="1" s="1"/>
  <c r="AK548" i="1"/>
  <c r="BA548" i="1" s="1"/>
  <c r="AJ548" i="1"/>
  <c r="AZ548" i="1" s="1"/>
  <c r="AG548" i="1"/>
  <c r="AW548" i="1" s="1"/>
  <c r="AL548" i="1"/>
  <c r="BB548" i="1" s="1"/>
  <c r="AH550" i="1"/>
  <c r="AX550" i="1" s="1"/>
  <c r="BG550" i="1"/>
  <c r="AN552" i="1"/>
  <c r="BD552" i="1" s="1"/>
  <c r="AK553" i="1"/>
  <c r="BA553" i="1" s="1"/>
  <c r="AO558" i="1"/>
  <c r="BE558" i="1" s="1"/>
  <c r="AN558" i="1"/>
  <c r="BD558" i="1" s="1"/>
  <c r="AS558" i="1"/>
  <c r="BI558" i="1" s="1"/>
  <c r="AM558" i="1"/>
  <c r="BC558" i="1" s="1"/>
  <c r="AU560" i="1"/>
  <c r="BK560" i="1" s="1"/>
  <c r="AF561" i="1"/>
  <c r="AV561" i="1" s="1"/>
  <c r="AQ562" i="1"/>
  <c r="BG562" i="1" s="1"/>
  <c r="AK564" i="1"/>
  <c r="BA564" i="1" s="1"/>
  <c r="AJ564" i="1"/>
  <c r="AZ564" i="1" s="1"/>
  <c r="AG564" i="1"/>
  <c r="AW564" i="1" s="1"/>
  <c r="AL564" i="1"/>
  <c r="BB564" i="1" s="1"/>
  <c r="AH566" i="1"/>
  <c r="AX566" i="1" s="1"/>
  <c r="AN568" i="1"/>
  <c r="BD568" i="1" s="1"/>
  <c r="AK569" i="1"/>
  <c r="BA569" i="1" s="1"/>
  <c r="AG570" i="1"/>
  <c r="AW570" i="1" s="1"/>
  <c r="AF570" i="1"/>
  <c r="AV570" i="1" s="1"/>
  <c r="AK570" i="1"/>
  <c r="BA570" i="1" s="1"/>
  <c r="AL570" i="1"/>
  <c r="BB570" i="1" s="1"/>
  <c r="AI573" i="1"/>
  <c r="AY573" i="1" s="1"/>
  <c r="AM573" i="1"/>
  <c r="BC573" i="1" s="1"/>
  <c r="AL573" i="1"/>
  <c r="BB573" i="1" s="1"/>
  <c r="AK573" i="1"/>
  <c r="BA573" i="1" s="1"/>
  <c r="AH573" i="1"/>
  <c r="AX573" i="1" s="1"/>
  <c r="AM579" i="1"/>
  <c r="BC579" i="1" s="1"/>
  <c r="AI579" i="1"/>
  <c r="AY579" i="1" s="1"/>
  <c r="AL579" i="1"/>
  <c r="BB579" i="1" s="1"/>
  <c r="AK579" i="1"/>
  <c r="BA579" i="1" s="1"/>
  <c r="AH579" i="1"/>
  <c r="AX579" i="1" s="1"/>
  <c r="AO592" i="1"/>
  <c r="AS592" i="1"/>
  <c r="AU592" i="1"/>
  <c r="BK592" i="1" s="1"/>
  <c r="AT592" i="1"/>
  <c r="AR592" i="1"/>
  <c r="AQ592" i="1"/>
  <c r="AN592" i="1"/>
  <c r="AQ525" i="1"/>
  <c r="BG525" i="1" s="1"/>
  <c r="AU527" i="1"/>
  <c r="BK527" i="1" s="1"/>
  <c r="AQ529" i="1"/>
  <c r="AU531" i="1"/>
  <c r="BK531" i="1" s="1"/>
  <c r="AQ533" i="1"/>
  <c r="BG533" i="1" s="1"/>
  <c r="AM535" i="1"/>
  <c r="BC535" i="1" s="1"/>
  <c r="AU535" i="1"/>
  <c r="BK535" i="1" s="1"/>
  <c r="AQ537" i="1"/>
  <c r="BG537" i="1" s="1"/>
  <c r="AM539" i="1"/>
  <c r="BC539" i="1" s="1"/>
  <c r="AU539" i="1"/>
  <c r="BK539" i="1" s="1"/>
  <c r="AQ541" i="1"/>
  <c r="BG541" i="1" s="1"/>
  <c r="AM543" i="1"/>
  <c r="BC543" i="1" s="1"/>
  <c r="AU543" i="1"/>
  <c r="BK543" i="1" s="1"/>
  <c r="AQ545" i="1"/>
  <c r="BG545" i="1" s="1"/>
  <c r="AM547" i="1"/>
  <c r="BC547" i="1" s="1"/>
  <c r="AU547" i="1"/>
  <c r="BK547" i="1" s="1"/>
  <c r="AQ549" i="1"/>
  <c r="BG549" i="1" s="1"/>
  <c r="AM551" i="1"/>
  <c r="BC551" i="1" s="1"/>
  <c r="AU551" i="1"/>
  <c r="BK551" i="1" s="1"/>
  <c r="AQ553" i="1"/>
  <c r="BG553" i="1" s="1"/>
  <c r="AM555" i="1"/>
  <c r="BC555" i="1" s="1"/>
  <c r="AU555" i="1"/>
  <c r="BK555" i="1" s="1"/>
  <c r="AQ557" i="1"/>
  <c r="BG557" i="1" s="1"/>
  <c r="AM559" i="1"/>
  <c r="BC559" i="1" s="1"/>
  <c r="AU559" i="1"/>
  <c r="BK559" i="1" s="1"/>
  <c r="AQ561" i="1"/>
  <c r="BG561" i="1" s="1"/>
  <c r="AM563" i="1"/>
  <c r="BC563" i="1" s="1"/>
  <c r="AU563" i="1"/>
  <c r="BK563" i="1" s="1"/>
  <c r="AQ565" i="1"/>
  <c r="BG565" i="1" s="1"/>
  <c r="AM567" i="1"/>
  <c r="BC567" i="1" s="1"/>
  <c r="AU567" i="1"/>
  <c r="BK567" i="1" s="1"/>
  <c r="AQ569" i="1"/>
  <c r="BG569" i="1" s="1"/>
  <c r="AM571" i="1"/>
  <c r="BC571" i="1" s="1"/>
  <c r="AU571" i="1"/>
  <c r="BK571" i="1" s="1"/>
  <c r="AI572" i="1"/>
  <c r="AY572" i="1" s="1"/>
  <c r="AS574" i="1"/>
  <c r="BI574" i="1" s="1"/>
  <c r="AO574" i="1"/>
  <c r="BE574" i="1" s="1"/>
  <c r="AP578" i="1"/>
  <c r="BF578" i="1" s="1"/>
  <c r="AQ584" i="1"/>
  <c r="BG584" i="1" s="1"/>
  <c r="AI585" i="1"/>
  <c r="AY585" i="1" s="1"/>
  <c r="AM585" i="1"/>
  <c r="BC585" i="1" s="1"/>
  <c r="AJ585" i="1"/>
  <c r="AZ585" i="1" s="1"/>
  <c r="AG588" i="1"/>
  <c r="AW588" i="1" s="1"/>
  <c r="AK588" i="1"/>
  <c r="BA588" i="1" s="1"/>
  <c r="AJ588" i="1"/>
  <c r="AZ588" i="1" s="1"/>
  <c r="AQ590" i="1"/>
  <c r="BG590" i="1" s="1"/>
  <c r="AM591" i="1"/>
  <c r="BC591" i="1" s="1"/>
  <c r="AI591" i="1"/>
  <c r="AY591" i="1" s="1"/>
  <c r="AJ591" i="1"/>
  <c r="AZ591" i="1" s="1"/>
  <c r="AK594" i="1"/>
  <c r="BA594" i="1" s="1"/>
  <c r="AG594" i="1"/>
  <c r="AW594" i="1" s="1"/>
  <c r="AJ594" i="1"/>
  <c r="AZ594" i="1" s="1"/>
  <c r="AK597" i="1"/>
  <c r="BA597" i="1" s="1"/>
  <c r="AO600" i="1"/>
  <c r="BE600" i="1" s="1"/>
  <c r="AS600" i="1"/>
  <c r="BI600" i="1" s="1"/>
  <c r="AL600" i="1"/>
  <c r="BB600" i="1" s="1"/>
  <c r="AK603" i="1"/>
  <c r="BA603" i="1" s="1"/>
  <c r="AP604" i="1"/>
  <c r="BF604" i="1" s="1"/>
  <c r="AS606" i="1"/>
  <c r="BI606" i="1" s="1"/>
  <c r="AO606" i="1"/>
  <c r="BE606" i="1" s="1"/>
  <c r="AL606" i="1"/>
  <c r="BB606" i="1" s="1"/>
  <c r="AL609" i="1"/>
  <c r="BB609" i="1" s="1"/>
  <c r="AP610" i="1"/>
  <c r="BF610" i="1" s="1"/>
  <c r="AM612" i="1"/>
  <c r="BC612" i="1" s="1"/>
  <c r="AH615" i="1"/>
  <c r="AX615" i="1" s="1"/>
  <c r="AT618" i="1"/>
  <c r="BJ618" i="1" s="1"/>
  <c r="AS618" i="1"/>
  <c r="BI618" i="1" s="1"/>
  <c r="AP618" i="1"/>
  <c r="BF618" i="1" s="1"/>
  <c r="AO618" i="1"/>
  <c r="BE618" i="1" s="1"/>
  <c r="AU618" i="1"/>
  <c r="BK618" i="1" s="1"/>
  <c r="AQ618" i="1"/>
  <c r="BG618" i="1" s="1"/>
  <c r="AF619" i="1"/>
  <c r="AV619" i="1" s="1"/>
  <c r="AM619" i="1"/>
  <c r="BC619" i="1" s="1"/>
  <c r="AJ619" i="1"/>
  <c r="AZ619" i="1" s="1"/>
  <c r="AI619" i="1"/>
  <c r="AY619" i="1" s="1"/>
  <c r="AG619" i="1"/>
  <c r="AW619" i="1" s="1"/>
  <c r="AS652" i="1"/>
  <c r="BI652" i="1" s="1"/>
  <c r="AO652" i="1"/>
  <c r="BE652" i="1" s="1"/>
  <c r="AP652" i="1"/>
  <c r="BF652" i="1" s="1"/>
  <c r="AN652" i="1"/>
  <c r="BD652" i="1" s="1"/>
  <c r="AU652" i="1"/>
  <c r="BK652" i="1" s="1"/>
  <c r="AT652" i="1"/>
  <c r="BJ652" i="1" s="1"/>
  <c r="AR652" i="1"/>
  <c r="BH652" i="1" s="1"/>
  <c r="AQ652" i="1"/>
  <c r="BG652" i="1" s="1"/>
  <c r="BE571" i="1"/>
  <c r="AO576" i="1"/>
  <c r="BE576" i="1" s="1"/>
  <c r="AS576" i="1"/>
  <c r="BI576" i="1" s="1"/>
  <c r="AS582" i="1"/>
  <c r="BI582" i="1" s="1"/>
  <c r="AO582" i="1"/>
  <c r="BE582" i="1" s="1"/>
  <c r="AP586" i="1"/>
  <c r="BF586" i="1" s="1"/>
  <c r="AI593" i="1"/>
  <c r="AY593" i="1" s="1"/>
  <c r="AM593" i="1"/>
  <c r="BC593" i="1" s="1"/>
  <c r="AJ593" i="1"/>
  <c r="AZ593" i="1" s="1"/>
  <c r="AG596" i="1"/>
  <c r="AW596" i="1" s="1"/>
  <c r="AK596" i="1"/>
  <c r="BA596" i="1" s="1"/>
  <c r="AJ596" i="1"/>
  <c r="AZ596" i="1" s="1"/>
  <c r="AM599" i="1"/>
  <c r="BC599" i="1" s="1"/>
  <c r="AI599" i="1"/>
  <c r="AY599" i="1" s="1"/>
  <c r="AJ599" i="1"/>
  <c r="AZ599" i="1" s="1"/>
  <c r="AK602" i="1"/>
  <c r="BA602" i="1" s="1"/>
  <c r="AG602" i="1"/>
  <c r="AW602" i="1" s="1"/>
  <c r="AJ602" i="1"/>
  <c r="AZ602" i="1" s="1"/>
  <c r="AO608" i="1"/>
  <c r="BE608" i="1" s="1"/>
  <c r="AS608" i="1"/>
  <c r="BI608" i="1" s="1"/>
  <c r="AP612" i="1"/>
  <c r="BF612" i="1" s="1"/>
  <c r="AJ617" i="1"/>
  <c r="AZ617" i="1" s="1"/>
  <c r="AI617" i="1"/>
  <c r="AY617" i="1" s="1"/>
  <c r="AF617" i="1"/>
  <c r="AV617" i="1" s="1"/>
  <c r="AM617" i="1"/>
  <c r="BC617" i="1" s="1"/>
  <c r="AK617" i="1"/>
  <c r="BA617" i="1" s="1"/>
  <c r="AK640" i="1"/>
  <c r="BA640" i="1" s="1"/>
  <c r="AG640" i="1"/>
  <c r="AW640" i="1" s="1"/>
  <c r="AM640" i="1"/>
  <c r="BC640" i="1" s="1"/>
  <c r="AL640" i="1"/>
  <c r="BB640" i="1" s="1"/>
  <c r="AI640" i="1"/>
  <c r="AY640" i="1" s="1"/>
  <c r="AH640" i="1"/>
  <c r="AX640" i="1" s="1"/>
  <c r="AF640" i="1"/>
  <c r="AV640" i="1" s="1"/>
  <c r="AH535" i="1"/>
  <c r="AX535" i="1" s="1"/>
  <c r="AH539" i="1"/>
  <c r="AX539" i="1" s="1"/>
  <c r="AH543" i="1"/>
  <c r="AX543" i="1" s="1"/>
  <c r="AH547" i="1"/>
  <c r="AX547" i="1" s="1"/>
  <c r="AH551" i="1"/>
  <c r="AX551" i="1" s="1"/>
  <c r="AH555" i="1"/>
  <c r="AX555" i="1" s="1"/>
  <c r="AH559" i="1"/>
  <c r="AX559" i="1" s="1"/>
  <c r="AH563" i="1"/>
  <c r="AX563" i="1" s="1"/>
  <c r="AH567" i="1"/>
  <c r="AX567" i="1" s="1"/>
  <c r="AT569" i="1"/>
  <c r="BJ569" i="1" s="1"/>
  <c r="AH571" i="1"/>
  <c r="AX571" i="1" s="1"/>
  <c r="AP571" i="1"/>
  <c r="AP574" i="1"/>
  <c r="BF574" i="1" s="1"/>
  <c r="AT578" i="1"/>
  <c r="BJ578" i="1" s="1"/>
  <c r="AI581" i="1"/>
  <c r="AY581" i="1" s="1"/>
  <c r="AM581" i="1"/>
  <c r="BC581" i="1" s="1"/>
  <c r="AJ581" i="1"/>
  <c r="AZ581" i="1" s="1"/>
  <c r="AG584" i="1"/>
  <c r="AW584" i="1" s="1"/>
  <c r="AK584" i="1"/>
  <c r="BA584" i="1" s="1"/>
  <c r="AJ584" i="1"/>
  <c r="AZ584" i="1" s="1"/>
  <c r="AQ586" i="1"/>
  <c r="BG586" i="1" s="1"/>
  <c r="AM587" i="1"/>
  <c r="BC587" i="1" s="1"/>
  <c r="AI587" i="1"/>
  <c r="AY587" i="1" s="1"/>
  <c r="AJ587" i="1"/>
  <c r="AZ587" i="1" s="1"/>
  <c r="AG589" i="1"/>
  <c r="AW589" i="1" s="1"/>
  <c r="AK590" i="1"/>
  <c r="BA590" i="1" s="1"/>
  <c r="AG590" i="1"/>
  <c r="AW590" i="1" s="1"/>
  <c r="AJ590" i="1"/>
  <c r="AZ590" i="1" s="1"/>
  <c r="AH592" i="1"/>
  <c r="AX592" i="1" s="1"/>
  <c r="AK593" i="1"/>
  <c r="BA593" i="1" s="1"/>
  <c r="AG595" i="1"/>
  <c r="AW595" i="1" s="1"/>
  <c r="AO596" i="1"/>
  <c r="BE596" i="1" s="1"/>
  <c r="AS596" i="1"/>
  <c r="BI596" i="1" s="1"/>
  <c r="AL596" i="1"/>
  <c r="BB596" i="1" s="1"/>
  <c r="AH598" i="1"/>
  <c r="AX598" i="1" s="1"/>
  <c r="AK599" i="1"/>
  <c r="BA599" i="1" s="1"/>
  <c r="AS602" i="1"/>
  <c r="BI602" i="1" s="1"/>
  <c r="AO602" i="1"/>
  <c r="BE602" i="1" s="1"/>
  <c r="AL602" i="1"/>
  <c r="BB602" i="1" s="1"/>
  <c r="AT604" i="1"/>
  <c r="BJ604" i="1" s="1"/>
  <c r="AF609" i="1"/>
  <c r="AV609" i="1" s="1"/>
  <c r="AT610" i="1"/>
  <c r="BJ610" i="1" s="1"/>
  <c r="AF612" i="1"/>
  <c r="AV612" i="1" s="1"/>
  <c r="AQ612" i="1"/>
  <c r="BG612" i="1" s="1"/>
  <c r="AJ613" i="1"/>
  <c r="AZ613" i="1" s="1"/>
  <c r="AI613" i="1"/>
  <c r="AY613" i="1" s="1"/>
  <c r="AM613" i="1"/>
  <c r="BC613" i="1" s="1"/>
  <c r="AK613" i="1"/>
  <c r="BA613" i="1" s="1"/>
  <c r="AT614" i="1"/>
  <c r="BJ614" i="1" s="1"/>
  <c r="AS614" i="1"/>
  <c r="BI614" i="1" s="1"/>
  <c r="AP614" i="1"/>
  <c r="BF614" i="1" s="1"/>
  <c r="AO614" i="1"/>
  <c r="BE614" i="1" s="1"/>
  <c r="AU614" i="1"/>
  <c r="BK614" i="1" s="1"/>
  <c r="AQ614" i="1"/>
  <c r="BG614" i="1" s="1"/>
  <c r="AF615" i="1"/>
  <c r="AV615" i="1" s="1"/>
  <c r="AM615" i="1"/>
  <c r="BC615" i="1" s="1"/>
  <c r="AJ615" i="1"/>
  <c r="AZ615" i="1" s="1"/>
  <c r="AI615" i="1"/>
  <c r="AY615" i="1" s="1"/>
  <c r="AG615" i="1"/>
  <c r="AW615" i="1" s="1"/>
  <c r="AJ625" i="1"/>
  <c r="AZ625" i="1" s="1"/>
  <c r="AI625" i="1"/>
  <c r="AY625" i="1" s="1"/>
  <c r="AF625" i="1"/>
  <c r="AV625" i="1" s="1"/>
  <c r="AM625" i="1"/>
  <c r="BC625" i="1" s="1"/>
  <c r="AL625" i="1"/>
  <c r="BB625" i="1" s="1"/>
  <c r="AK625" i="1"/>
  <c r="BA625" i="1" s="1"/>
  <c r="AM572" i="1"/>
  <c r="BC572" i="1" s="1"/>
  <c r="AQ574" i="1"/>
  <c r="BG574" i="1" s="1"/>
  <c r="AM575" i="1"/>
  <c r="BC575" i="1" s="1"/>
  <c r="AI575" i="1"/>
  <c r="AY575" i="1" s="1"/>
  <c r="AJ575" i="1"/>
  <c r="AZ575" i="1" s="1"/>
  <c r="AN576" i="1"/>
  <c r="BD576" i="1" s="1"/>
  <c r="AK578" i="1"/>
  <c r="BA578" i="1" s="1"/>
  <c r="AG578" i="1"/>
  <c r="AW578" i="1" s="1"/>
  <c r="AJ578" i="1"/>
  <c r="AZ578" i="1" s="1"/>
  <c r="AN582" i="1"/>
  <c r="BD582" i="1" s="1"/>
  <c r="AO584" i="1"/>
  <c r="BE584" i="1" s="1"/>
  <c r="AS584" i="1"/>
  <c r="BI584" i="1" s="1"/>
  <c r="AR586" i="1"/>
  <c r="BH586" i="1" s="1"/>
  <c r="AS590" i="1"/>
  <c r="BI590" i="1" s="1"/>
  <c r="AO590" i="1"/>
  <c r="BE590" i="1" s="1"/>
  <c r="AL593" i="1"/>
  <c r="BB593" i="1" s="1"/>
  <c r="AM596" i="1"/>
  <c r="BC596" i="1" s="1"/>
  <c r="AF597" i="1"/>
  <c r="AV597" i="1" s="1"/>
  <c r="AL599" i="1"/>
  <c r="BB599" i="1" s="1"/>
  <c r="AF600" i="1"/>
  <c r="AV600" i="1" s="1"/>
  <c r="AI601" i="1"/>
  <c r="AY601" i="1" s="1"/>
  <c r="AM601" i="1"/>
  <c r="BC601" i="1" s="1"/>
  <c r="AJ601" i="1"/>
  <c r="AZ601" i="1" s="1"/>
  <c r="AM602" i="1"/>
  <c r="BC602" i="1" s="1"/>
  <c r="AF603" i="1"/>
  <c r="AV603" i="1" s="1"/>
  <c r="AG604" i="1"/>
  <c r="AW604" i="1" s="1"/>
  <c r="AK604" i="1"/>
  <c r="BA604" i="1" s="1"/>
  <c r="AJ604" i="1"/>
  <c r="AZ604" i="1" s="1"/>
  <c r="AF606" i="1"/>
  <c r="AV606" i="1" s="1"/>
  <c r="AM607" i="1"/>
  <c r="BC607" i="1" s="1"/>
  <c r="AI607" i="1"/>
  <c r="AY607" i="1" s="1"/>
  <c r="AJ607" i="1"/>
  <c r="AZ607" i="1" s="1"/>
  <c r="AN608" i="1"/>
  <c r="BD608" i="1" s="1"/>
  <c r="AG609" i="1"/>
  <c r="AW609" i="1" s="1"/>
  <c r="AK610" i="1"/>
  <c r="BA610" i="1" s="1"/>
  <c r="AG610" i="1"/>
  <c r="AW610" i="1" s="1"/>
  <c r="AJ610" i="1"/>
  <c r="AZ610" i="1" s="1"/>
  <c r="AH612" i="1"/>
  <c r="AX612" i="1" s="1"/>
  <c r="AR612" i="1"/>
  <c r="BH612" i="1" s="1"/>
  <c r="BG613" i="1"/>
  <c r="AR614" i="1"/>
  <c r="BH614" i="1" s="1"/>
  <c r="AG621" i="1"/>
  <c r="AW621" i="1" s="1"/>
  <c r="AM637" i="1"/>
  <c r="BC637" i="1" s="1"/>
  <c r="AI637" i="1"/>
  <c r="AY637" i="1" s="1"/>
  <c r="AL637" i="1"/>
  <c r="BB637" i="1" s="1"/>
  <c r="AK637" i="1"/>
  <c r="BA637" i="1" s="1"/>
  <c r="AH637" i="1"/>
  <c r="AX637" i="1" s="1"/>
  <c r="AG637" i="1"/>
  <c r="AW637" i="1" s="1"/>
  <c r="AF637" i="1"/>
  <c r="AV637" i="1" s="1"/>
  <c r="AO646" i="1"/>
  <c r="BE646" i="1" s="1"/>
  <c r="AS646" i="1"/>
  <c r="BI646" i="1" s="1"/>
  <c r="AP646" i="1"/>
  <c r="BF646" i="1" s="1"/>
  <c r="AN646" i="1"/>
  <c r="BD646" i="1" s="1"/>
  <c r="AU646" i="1"/>
  <c r="BK646" i="1" s="1"/>
  <c r="AT646" i="1"/>
  <c r="BJ646" i="1" s="1"/>
  <c r="AR646" i="1"/>
  <c r="BH646" i="1" s="1"/>
  <c r="AQ646" i="1"/>
  <c r="BG646" i="1" s="1"/>
  <c r="BH571" i="1"/>
  <c r="AP576" i="1"/>
  <c r="BF576" i="1" s="1"/>
  <c r="AS578" i="1"/>
  <c r="BI578" i="1" s="1"/>
  <c r="AO578" i="1"/>
  <c r="BE578" i="1" s="1"/>
  <c r="AP582" i="1"/>
  <c r="BF582" i="1" s="1"/>
  <c r="AI589" i="1"/>
  <c r="AY589" i="1" s="1"/>
  <c r="AM589" i="1"/>
  <c r="BC589" i="1" s="1"/>
  <c r="AJ589" i="1"/>
  <c r="AZ589" i="1" s="1"/>
  <c r="AG592" i="1"/>
  <c r="AW592" i="1" s="1"/>
  <c r="AK592" i="1"/>
  <c r="BA592" i="1" s="1"/>
  <c r="AJ592" i="1"/>
  <c r="AZ592" i="1" s="1"/>
  <c r="AM595" i="1"/>
  <c r="BC595" i="1" s="1"/>
  <c r="AI595" i="1"/>
  <c r="AY595" i="1" s="1"/>
  <c r="AJ595" i="1"/>
  <c r="AZ595" i="1" s="1"/>
  <c r="AK598" i="1"/>
  <c r="BA598" i="1" s="1"/>
  <c r="AG598" i="1"/>
  <c r="AW598" i="1" s="1"/>
  <c r="AJ598" i="1"/>
  <c r="AZ598" i="1" s="1"/>
  <c r="AO604" i="1"/>
  <c r="BE604" i="1" s="1"/>
  <c r="AS604" i="1"/>
  <c r="BI604" i="1" s="1"/>
  <c r="AP608" i="1"/>
  <c r="BF608" i="1" s="1"/>
  <c r="AS610" i="1"/>
  <c r="BI610" i="1" s="1"/>
  <c r="AO610" i="1"/>
  <c r="BE610" i="1" s="1"/>
  <c r="AH619" i="1"/>
  <c r="AX619" i="1" s="1"/>
  <c r="AH621" i="1"/>
  <c r="AX621" i="1" s="1"/>
  <c r="AT622" i="1"/>
  <c r="BJ622" i="1" s="1"/>
  <c r="AS622" i="1"/>
  <c r="BI622" i="1" s="1"/>
  <c r="AP622" i="1"/>
  <c r="BF622" i="1" s="1"/>
  <c r="AO622" i="1"/>
  <c r="BE622" i="1" s="1"/>
  <c r="AN622" i="1"/>
  <c r="BD622" i="1" s="1"/>
  <c r="AU622" i="1"/>
  <c r="BK622" i="1" s="1"/>
  <c r="AR622" i="1"/>
  <c r="BH622" i="1" s="1"/>
  <c r="AI627" i="1"/>
  <c r="AY627" i="1" s="1"/>
  <c r="AL627" i="1"/>
  <c r="BB627" i="1" s="1"/>
  <c r="AK627" i="1"/>
  <c r="BA627" i="1" s="1"/>
  <c r="AJ627" i="1"/>
  <c r="AZ627" i="1" s="1"/>
  <c r="AG627" i="1"/>
  <c r="AW627" i="1" s="1"/>
  <c r="AF627" i="1"/>
  <c r="AV627" i="1" s="1"/>
  <c r="AM627" i="1"/>
  <c r="BC627" i="1" s="1"/>
  <c r="AI609" i="1"/>
  <c r="AY609" i="1" s="1"/>
  <c r="AM609" i="1"/>
  <c r="BC609" i="1" s="1"/>
  <c r="AJ609" i="1"/>
  <c r="AZ609" i="1" s="1"/>
  <c r="AG612" i="1"/>
  <c r="AW612" i="1" s="1"/>
  <c r="AK612" i="1"/>
  <c r="BA612" i="1" s="1"/>
  <c r="AJ612" i="1"/>
  <c r="AZ612" i="1" s="1"/>
  <c r="AG634" i="1"/>
  <c r="AW634" i="1" s="1"/>
  <c r="AK634" i="1"/>
  <c r="BA634" i="1" s="1"/>
  <c r="AM634" i="1"/>
  <c r="BC634" i="1" s="1"/>
  <c r="AL634" i="1"/>
  <c r="BB634" i="1" s="1"/>
  <c r="AI634" i="1"/>
  <c r="AY634" i="1" s="1"/>
  <c r="AH634" i="1"/>
  <c r="AX634" i="1" s="1"/>
  <c r="AF634" i="1"/>
  <c r="AV634" i="1" s="1"/>
  <c r="AS586" i="1"/>
  <c r="BI586" i="1" s="1"/>
  <c r="AO586" i="1"/>
  <c r="BE586" i="1" s="1"/>
  <c r="AC592" i="1"/>
  <c r="AI597" i="1"/>
  <c r="AY597" i="1" s="1"/>
  <c r="AM597" i="1"/>
  <c r="BC597" i="1" s="1"/>
  <c r="AJ597" i="1"/>
  <c r="AZ597" i="1" s="1"/>
  <c r="AG600" i="1"/>
  <c r="AW600" i="1" s="1"/>
  <c r="AK600" i="1"/>
  <c r="BA600" i="1" s="1"/>
  <c r="AJ600" i="1"/>
  <c r="AZ600" i="1" s="1"/>
  <c r="AM603" i="1"/>
  <c r="BC603" i="1" s="1"/>
  <c r="AI603" i="1"/>
  <c r="AY603" i="1" s="1"/>
  <c r="AJ603" i="1"/>
  <c r="AZ603" i="1" s="1"/>
  <c r="AK606" i="1"/>
  <c r="BA606" i="1" s="1"/>
  <c r="AG606" i="1"/>
  <c r="AW606" i="1" s="1"/>
  <c r="AJ606" i="1"/>
  <c r="AZ606" i="1" s="1"/>
  <c r="AK609" i="1"/>
  <c r="BA609" i="1" s="1"/>
  <c r="AO612" i="1"/>
  <c r="BE612" i="1" s="1"/>
  <c r="AS612" i="1"/>
  <c r="BI612" i="1" s="1"/>
  <c r="AL612" i="1"/>
  <c r="BB612" i="1" s="1"/>
  <c r="AJ621" i="1"/>
  <c r="AZ621" i="1" s="1"/>
  <c r="AI621" i="1"/>
  <c r="AY621" i="1" s="1"/>
  <c r="AF621" i="1"/>
  <c r="AV621" i="1" s="1"/>
  <c r="AM621" i="1"/>
  <c r="BC621" i="1" s="1"/>
  <c r="AK621" i="1"/>
  <c r="BA621" i="1" s="1"/>
  <c r="BJ634" i="1"/>
  <c r="BI613" i="1"/>
  <c r="AM614" i="1"/>
  <c r="BC614" i="1" s="1"/>
  <c r="AQ616" i="1"/>
  <c r="BG616" i="1" s="1"/>
  <c r="AM618" i="1"/>
  <c r="BC618" i="1" s="1"/>
  <c r="AQ620" i="1"/>
  <c r="BG620" i="1" s="1"/>
  <c r="AM622" i="1"/>
  <c r="BC622" i="1" s="1"/>
  <c r="AG623" i="1"/>
  <c r="AW623" i="1" s="1"/>
  <c r="AQ624" i="1"/>
  <c r="BG624" i="1" s="1"/>
  <c r="AP626" i="1"/>
  <c r="BF626" i="1" s="1"/>
  <c r="AS629" i="1"/>
  <c r="BI629" i="1" s="1"/>
  <c r="AI630" i="1"/>
  <c r="AY630" i="1" s="1"/>
  <c r="AR630" i="1"/>
  <c r="BH630" i="1" s="1"/>
  <c r="AR632" i="1"/>
  <c r="BH632" i="1" s="1"/>
  <c r="AP634" i="1"/>
  <c r="AS636" i="1"/>
  <c r="BI636" i="1" s="1"/>
  <c r="AO636" i="1"/>
  <c r="BE636" i="1" s="1"/>
  <c r="AP640" i="1"/>
  <c r="BF640" i="1" s="1"/>
  <c r="AF643" i="1"/>
  <c r="AV643" i="1" s="1"/>
  <c r="AF646" i="1"/>
  <c r="AV646" i="1" s="1"/>
  <c r="AI647" i="1"/>
  <c r="AY647" i="1" s="1"/>
  <c r="AM647" i="1"/>
  <c r="BC647" i="1" s="1"/>
  <c r="AJ647" i="1"/>
  <c r="AZ647" i="1" s="1"/>
  <c r="AF649" i="1"/>
  <c r="AV649" i="1" s="1"/>
  <c r="AG650" i="1"/>
  <c r="AW650" i="1" s="1"/>
  <c r="AK650" i="1"/>
  <c r="BA650" i="1" s="1"/>
  <c r="AJ650" i="1"/>
  <c r="AZ650" i="1" s="1"/>
  <c r="AF652" i="1"/>
  <c r="AV652" i="1" s="1"/>
  <c r="AM653" i="1"/>
  <c r="BC653" i="1" s="1"/>
  <c r="AI653" i="1"/>
  <c r="AY653" i="1" s="1"/>
  <c r="AJ653" i="1"/>
  <c r="AZ653" i="1" s="1"/>
  <c r="BK677" i="1"/>
  <c r="AF712" i="1"/>
  <c r="AV712" i="1" s="1"/>
  <c r="AM712" i="1"/>
  <c r="BC712" i="1" s="1"/>
  <c r="AL712" i="1"/>
  <c r="BB712" i="1" s="1"/>
  <c r="AK712" i="1"/>
  <c r="BA712" i="1" s="1"/>
  <c r="AJ712" i="1"/>
  <c r="AZ712" i="1" s="1"/>
  <c r="AI712" i="1"/>
  <c r="AY712" i="1" s="1"/>
  <c r="AG712" i="1"/>
  <c r="AW712" i="1" s="1"/>
  <c r="AH712" i="1"/>
  <c r="AX712" i="1" s="1"/>
  <c r="AH623" i="1"/>
  <c r="AX623" i="1" s="1"/>
  <c r="AS630" i="1"/>
  <c r="BI630" i="1" s="1"/>
  <c r="AQ634" i="1"/>
  <c r="AI635" i="1"/>
  <c r="AY635" i="1" s="1"/>
  <c r="AM635" i="1"/>
  <c r="BC635" i="1" s="1"/>
  <c r="AJ635" i="1"/>
  <c r="AZ635" i="1" s="1"/>
  <c r="AG638" i="1"/>
  <c r="AW638" i="1" s="1"/>
  <c r="AK638" i="1"/>
  <c r="BA638" i="1" s="1"/>
  <c r="AJ638" i="1"/>
  <c r="AZ638" i="1" s="1"/>
  <c r="AQ640" i="1"/>
  <c r="BG640" i="1" s="1"/>
  <c r="AM641" i="1"/>
  <c r="BC641" i="1" s="1"/>
  <c r="AI641" i="1"/>
  <c r="AY641" i="1" s="1"/>
  <c r="AJ641" i="1"/>
  <c r="AZ641" i="1" s="1"/>
  <c r="AK644" i="1"/>
  <c r="BA644" i="1" s="1"/>
  <c r="AG644" i="1"/>
  <c r="AW644" i="1" s="1"/>
  <c r="AJ644" i="1"/>
  <c r="AZ644" i="1" s="1"/>
  <c r="AO650" i="1"/>
  <c r="BE650" i="1" s="1"/>
  <c r="AS650" i="1"/>
  <c r="BI650" i="1" s="1"/>
  <c r="AF728" i="1"/>
  <c r="AV728" i="1" s="1"/>
  <c r="AM728" i="1"/>
  <c r="BC728" i="1" s="1"/>
  <c r="AL728" i="1"/>
  <c r="BB728" i="1" s="1"/>
  <c r="AK728" i="1"/>
  <c r="BA728" i="1" s="1"/>
  <c r="AJ728" i="1"/>
  <c r="AZ728" i="1" s="1"/>
  <c r="AI728" i="1"/>
  <c r="AY728" i="1" s="1"/>
  <c r="AG728" i="1"/>
  <c r="AW728" i="1" s="1"/>
  <c r="AH728" i="1"/>
  <c r="AX728" i="1" s="1"/>
  <c r="AQ575" i="1"/>
  <c r="BG575" i="1" s="1"/>
  <c r="AQ579" i="1"/>
  <c r="BG579" i="1" s="1"/>
  <c r="AQ583" i="1"/>
  <c r="BG583" i="1" s="1"/>
  <c r="AQ587" i="1"/>
  <c r="BG587" i="1" s="1"/>
  <c r="AQ591" i="1"/>
  <c r="BG591" i="1" s="1"/>
  <c r="AQ595" i="1"/>
  <c r="BG595" i="1" s="1"/>
  <c r="AQ599" i="1"/>
  <c r="BG599" i="1" s="1"/>
  <c r="AQ603" i="1"/>
  <c r="BG603" i="1" s="1"/>
  <c r="AQ607" i="1"/>
  <c r="BG607" i="1" s="1"/>
  <c r="AQ611" i="1"/>
  <c r="BG611" i="1" s="1"/>
  <c r="AG614" i="1"/>
  <c r="AW614" i="1" s="1"/>
  <c r="AQ615" i="1"/>
  <c r="BG615" i="1" s="1"/>
  <c r="AK616" i="1"/>
  <c r="BA616" i="1" s="1"/>
  <c r="AS616" i="1"/>
  <c r="BI616" i="1" s="1"/>
  <c r="AG618" i="1"/>
  <c r="AW618" i="1" s="1"/>
  <c r="AQ619" i="1"/>
  <c r="BG619" i="1" s="1"/>
  <c r="AK620" i="1"/>
  <c r="BA620" i="1" s="1"/>
  <c r="AS620" i="1"/>
  <c r="BI620" i="1" s="1"/>
  <c r="AG622" i="1"/>
  <c r="AW622" i="1" s="1"/>
  <c r="AI623" i="1"/>
  <c r="AY623" i="1" s="1"/>
  <c r="AQ623" i="1"/>
  <c r="BG623" i="1" s="1"/>
  <c r="AK624" i="1"/>
  <c r="BA624" i="1" s="1"/>
  <c r="AS624" i="1"/>
  <c r="BI624" i="1" s="1"/>
  <c r="AI626" i="1"/>
  <c r="AY626" i="1" s="1"/>
  <c r="AR626" i="1"/>
  <c r="BH626" i="1" s="1"/>
  <c r="AK630" i="1"/>
  <c r="BA630" i="1" s="1"/>
  <c r="AT630" i="1"/>
  <c r="BJ630" i="1" s="1"/>
  <c r="AH631" i="1"/>
  <c r="AX631" i="1" s="1"/>
  <c r="AK632" i="1"/>
  <c r="BA632" i="1" s="1"/>
  <c r="AG632" i="1"/>
  <c r="AW632" i="1" s="1"/>
  <c r="AJ632" i="1"/>
  <c r="AZ632" i="1" s="1"/>
  <c r="AR634" i="1"/>
  <c r="AK635" i="1"/>
  <c r="BA635" i="1" s="1"/>
  <c r="AN636" i="1"/>
  <c r="BD636" i="1" s="1"/>
  <c r="AO638" i="1"/>
  <c r="BE638" i="1" s="1"/>
  <c r="AS638" i="1"/>
  <c r="BI638" i="1" s="1"/>
  <c r="AL638" i="1"/>
  <c r="BB638" i="1" s="1"/>
  <c r="AR640" i="1"/>
  <c r="BH640" i="1" s="1"/>
  <c r="AK641" i="1"/>
  <c r="BA641" i="1" s="1"/>
  <c r="AS644" i="1"/>
  <c r="BI644" i="1" s="1"/>
  <c r="AO644" i="1"/>
  <c r="BE644" i="1" s="1"/>
  <c r="AL644" i="1"/>
  <c r="BB644" i="1" s="1"/>
  <c r="AL647" i="1"/>
  <c r="BB647" i="1" s="1"/>
  <c r="AM650" i="1"/>
  <c r="BC650" i="1" s="1"/>
  <c r="AF651" i="1"/>
  <c r="AV651" i="1" s="1"/>
  <c r="AL653" i="1"/>
  <c r="BB653" i="1" s="1"/>
  <c r="AF654" i="1"/>
  <c r="AV654" i="1" s="1"/>
  <c r="AI655" i="1"/>
  <c r="AY655" i="1" s="1"/>
  <c r="AM655" i="1"/>
  <c r="BC655" i="1" s="1"/>
  <c r="AJ655" i="1"/>
  <c r="AZ655" i="1" s="1"/>
  <c r="BI676" i="1"/>
  <c r="BD613" i="1"/>
  <c r="AH614" i="1"/>
  <c r="AX614" i="1" s="1"/>
  <c r="AT616" i="1"/>
  <c r="BJ616" i="1" s="1"/>
  <c r="AH618" i="1"/>
  <c r="AX618" i="1" s="1"/>
  <c r="AT620" i="1"/>
  <c r="BJ620" i="1" s="1"/>
  <c r="AH622" i="1"/>
  <c r="AX622" i="1" s="1"/>
  <c r="AJ623" i="1"/>
  <c r="AZ623" i="1" s="1"/>
  <c r="AT624" i="1"/>
  <c r="BJ624" i="1" s="1"/>
  <c r="AS626" i="1"/>
  <c r="BI626" i="1" s="1"/>
  <c r="AU630" i="1"/>
  <c r="BK630" i="1" s="1"/>
  <c r="AS632" i="1"/>
  <c r="BI632" i="1" s="1"/>
  <c r="AO632" i="1"/>
  <c r="BE632" i="1" s="1"/>
  <c r="AL635" i="1"/>
  <c r="BB635" i="1" s="1"/>
  <c r="AM638" i="1"/>
  <c r="BC638" i="1" s="1"/>
  <c r="AL641" i="1"/>
  <c r="BB641" i="1" s="1"/>
  <c r="AI643" i="1"/>
  <c r="AY643" i="1" s="1"/>
  <c r="AM643" i="1"/>
  <c r="BC643" i="1" s="1"/>
  <c r="AJ643" i="1"/>
  <c r="AZ643" i="1" s="1"/>
  <c r="AM644" i="1"/>
  <c r="BC644" i="1" s="1"/>
  <c r="AG646" i="1"/>
  <c r="AW646" i="1" s="1"/>
  <c r="AK646" i="1"/>
  <c r="BA646" i="1" s="1"/>
  <c r="AJ646" i="1"/>
  <c r="AZ646" i="1" s="1"/>
  <c r="AM649" i="1"/>
  <c r="BC649" i="1" s="1"/>
  <c r="AI649" i="1"/>
  <c r="AY649" i="1" s="1"/>
  <c r="AJ649" i="1"/>
  <c r="AZ649" i="1" s="1"/>
  <c r="AN650" i="1"/>
  <c r="BD650" i="1" s="1"/>
  <c r="AK652" i="1"/>
  <c r="BA652" i="1" s="1"/>
  <c r="AG652" i="1"/>
  <c r="AW652" i="1" s="1"/>
  <c r="AJ652" i="1"/>
  <c r="AZ652" i="1" s="1"/>
  <c r="BG655" i="1"/>
  <c r="BG679" i="1"/>
  <c r="AL655" i="1"/>
  <c r="BB655" i="1" s="1"/>
  <c r="AO658" i="1"/>
  <c r="BE658" i="1" s="1"/>
  <c r="AN658" i="1"/>
  <c r="BD658" i="1" s="1"/>
  <c r="AU658" i="1"/>
  <c r="BK658" i="1" s="1"/>
  <c r="AT658" i="1"/>
  <c r="BJ658" i="1" s="1"/>
  <c r="AS658" i="1"/>
  <c r="BI658" i="1" s="1"/>
  <c r="AR658" i="1"/>
  <c r="BH658" i="1" s="1"/>
  <c r="AP658" i="1"/>
  <c r="BF658" i="1" s="1"/>
  <c r="AQ658" i="1"/>
  <c r="BG658" i="1" s="1"/>
  <c r="AO634" i="1"/>
  <c r="AS634" i="1"/>
  <c r="AS640" i="1"/>
  <c r="BI640" i="1" s="1"/>
  <c r="AO640" i="1"/>
  <c r="BE640" i="1" s="1"/>
  <c r="AI651" i="1"/>
  <c r="AY651" i="1" s="1"/>
  <c r="AM651" i="1"/>
  <c r="BC651" i="1" s="1"/>
  <c r="AJ651" i="1"/>
  <c r="AZ651" i="1" s="1"/>
  <c r="AG654" i="1"/>
  <c r="AW654" i="1" s="1"/>
  <c r="AK654" i="1"/>
  <c r="BA654" i="1" s="1"/>
  <c r="AJ654" i="1"/>
  <c r="AZ654" i="1" s="1"/>
  <c r="AO662" i="1"/>
  <c r="BE662" i="1" s="1"/>
  <c r="AN662" i="1"/>
  <c r="BD662" i="1" s="1"/>
  <c r="AU662" i="1"/>
  <c r="BK662" i="1" s="1"/>
  <c r="AT662" i="1"/>
  <c r="BJ662" i="1" s="1"/>
  <c r="AS662" i="1"/>
  <c r="BI662" i="1" s="1"/>
  <c r="AR662" i="1"/>
  <c r="BH662" i="1" s="1"/>
  <c r="AP662" i="1"/>
  <c r="BF662" i="1" s="1"/>
  <c r="AQ662" i="1"/>
  <c r="BG662" i="1" s="1"/>
  <c r="BC676" i="1"/>
  <c r="AK614" i="1"/>
  <c r="BA614" i="1" s="1"/>
  <c r="AG616" i="1"/>
  <c r="AW616" i="1" s="1"/>
  <c r="AO616" i="1"/>
  <c r="BE616" i="1" s="1"/>
  <c r="AK618" i="1"/>
  <c r="BA618" i="1" s="1"/>
  <c r="AG620" i="1"/>
  <c r="AW620" i="1" s="1"/>
  <c r="AO620" i="1"/>
  <c r="BE620" i="1" s="1"/>
  <c r="AK622" i="1"/>
  <c r="BA622" i="1" s="1"/>
  <c r="AM623" i="1"/>
  <c r="BC623" i="1" s="1"/>
  <c r="AU623" i="1"/>
  <c r="BK623" i="1" s="1"/>
  <c r="AG624" i="1"/>
  <c r="AW624" i="1" s="1"/>
  <c r="AO624" i="1"/>
  <c r="BE624" i="1" s="1"/>
  <c r="AM626" i="1"/>
  <c r="BC626" i="1" s="1"/>
  <c r="AI628" i="1"/>
  <c r="AY628" i="1" s="1"/>
  <c r="AR628" i="1"/>
  <c r="BH628" i="1" s="1"/>
  <c r="AH629" i="1"/>
  <c r="AX629" i="1" s="1"/>
  <c r="AQ629" i="1"/>
  <c r="BG629" i="1" s="1"/>
  <c r="AF630" i="1"/>
  <c r="AV630" i="1" s="1"/>
  <c r="AP630" i="1"/>
  <c r="BF630" i="1" s="1"/>
  <c r="AM631" i="1"/>
  <c r="BC631" i="1" s="1"/>
  <c r="AP632" i="1"/>
  <c r="BF632" i="1" s="1"/>
  <c r="AC634" i="1"/>
  <c r="AF635" i="1"/>
  <c r="AV635" i="1" s="1"/>
  <c r="AT636" i="1"/>
  <c r="BJ636" i="1" s="1"/>
  <c r="AF638" i="1"/>
  <c r="AV638" i="1" s="1"/>
  <c r="AQ638" i="1"/>
  <c r="BG638" i="1" s="1"/>
  <c r="AI639" i="1"/>
  <c r="AY639" i="1" s="1"/>
  <c r="AM639" i="1"/>
  <c r="BC639" i="1" s="1"/>
  <c r="AJ639" i="1"/>
  <c r="AZ639" i="1" s="1"/>
  <c r="AF641" i="1"/>
  <c r="AV641" i="1" s="1"/>
  <c r="AG642" i="1"/>
  <c r="AW642" i="1" s="1"/>
  <c r="AK642" i="1"/>
  <c r="BA642" i="1" s="1"/>
  <c r="AJ642" i="1"/>
  <c r="AZ642" i="1" s="1"/>
  <c r="AF644" i="1"/>
  <c r="AV644" i="1" s="1"/>
  <c r="AQ644" i="1"/>
  <c r="BG644" i="1" s="1"/>
  <c r="AM645" i="1"/>
  <c r="BC645" i="1" s="1"/>
  <c r="AI645" i="1"/>
  <c r="AY645" i="1" s="1"/>
  <c r="AJ645" i="1"/>
  <c r="AZ645" i="1" s="1"/>
  <c r="AG647" i="1"/>
  <c r="AW647" i="1" s="1"/>
  <c r="AK648" i="1"/>
  <c r="BA648" i="1" s="1"/>
  <c r="AG648" i="1"/>
  <c r="AW648" i="1" s="1"/>
  <c r="AJ648" i="1"/>
  <c r="AZ648" i="1" s="1"/>
  <c r="AH650" i="1"/>
  <c r="AX650" i="1" s="1"/>
  <c r="AR650" i="1"/>
  <c r="BH650" i="1" s="1"/>
  <c r="AK651" i="1"/>
  <c r="BA651" i="1" s="1"/>
  <c r="AG653" i="1"/>
  <c r="AW653" i="1" s="1"/>
  <c r="AO654" i="1"/>
  <c r="BE654" i="1" s="1"/>
  <c r="AS654" i="1"/>
  <c r="BI654" i="1" s="1"/>
  <c r="AL654" i="1"/>
  <c r="BB654" i="1" s="1"/>
  <c r="AO666" i="1"/>
  <c r="BE666" i="1" s="1"/>
  <c r="AN666" i="1"/>
  <c r="BD666" i="1" s="1"/>
  <c r="AU666" i="1"/>
  <c r="BK666" i="1" s="1"/>
  <c r="AT666" i="1"/>
  <c r="BJ666" i="1" s="1"/>
  <c r="AS666" i="1"/>
  <c r="BI666" i="1" s="1"/>
  <c r="AR666" i="1"/>
  <c r="BH666" i="1" s="1"/>
  <c r="AP666" i="1"/>
  <c r="BF666" i="1" s="1"/>
  <c r="AQ666" i="1"/>
  <c r="BG666" i="1" s="1"/>
  <c r="BK676" i="1"/>
  <c r="AO678" i="1"/>
  <c r="BE678" i="1" s="1"/>
  <c r="AN678" i="1"/>
  <c r="BD678" i="1" s="1"/>
  <c r="AU678" i="1"/>
  <c r="AT678" i="1"/>
  <c r="AS678" i="1"/>
  <c r="AR678" i="1"/>
  <c r="AP678" i="1"/>
  <c r="BF678" i="1" s="1"/>
  <c r="AO682" i="1"/>
  <c r="BE682" i="1" s="1"/>
  <c r="AN682" i="1"/>
  <c r="BD682" i="1" s="1"/>
  <c r="AU682" i="1"/>
  <c r="BK682" i="1" s="1"/>
  <c r="AT682" i="1"/>
  <c r="BJ682" i="1" s="1"/>
  <c r="AS682" i="1"/>
  <c r="BI682" i="1" s="1"/>
  <c r="AR682" i="1"/>
  <c r="BH682" i="1" s="1"/>
  <c r="AP682" i="1"/>
  <c r="BF682" i="1" s="1"/>
  <c r="AO686" i="1"/>
  <c r="BE686" i="1" s="1"/>
  <c r="AN686" i="1"/>
  <c r="BD686" i="1" s="1"/>
  <c r="AU686" i="1"/>
  <c r="BK686" i="1" s="1"/>
  <c r="AT686" i="1"/>
  <c r="BJ686" i="1" s="1"/>
  <c r="AS686" i="1"/>
  <c r="BI686" i="1" s="1"/>
  <c r="AR686" i="1"/>
  <c r="BH686" i="1" s="1"/>
  <c r="AP686" i="1"/>
  <c r="BF686" i="1" s="1"/>
  <c r="AN700" i="1"/>
  <c r="BD700" i="1" s="1"/>
  <c r="AU700" i="1"/>
  <c r="BK700" i="1" s="1"/>
  <c r="AS700" i="1"/>
  <c r="BI700" i="1" s="1"/>
  <c r="AO700" i="1"/>
  <c r="BE700" i="1" s="1"/>
  <c r="AT700" i="1"/>
  <c r="BJ700" i="1" s="1"/>
  <c r="AR700" i="1"/>
  <c r="BH700" i="1" s="1"/>
  <c r="AP700" i="1"/>
  <c r="BF700" i="1" s="1"/>
  <c r="AF748" i="1"/>
  <c r="AV748" i="1" s="1"/>
  <c r="AM748" i="1"/>
  <c r="BC748" i="1" s="1"/>
  <c r="AL748" i="1"/>
  <c r="BB748" i="1" s="1"/>
  <c r="AK748" i="1"/>
  <c r="BA748" i="1" s="1"/>
  <c r="AJ748" i="1"/>
  <c r="AZ748" i="1" s="1"/>
  <c r="AI748" i="1"/>
  <c r="AY748" i="1" s="1"/>
  <c r="AG748" i="1"/>
  <c r="AW748" i="1" s="1"/>
  <c r="AH748" i="1"/>
  <c r="AX748" i="1" s="1"/>
  <c r="BH613" i="1"/>
  <c r="AN626" i="1"/>
  <c r="BD626" i="1" s="1"/>
  <c r="AT628" i="1"/>
  <c r="BJ628" i="1" s="1"/>
  <c r="AI629" i="1"/>
  <c r="AY629" i="1" s="1"/>
  <c r="AR629" i="1"/>
  <c r="BH629" i="1" s="1"/>
  <c r="AH630" i="1"/>
  <c r="AX630" i="1" s="1"/>
  <c r="AQ630" i="1"/>
  <c r="BG630" i="1" s="1"/>
  <c r="AF632" i="1"/>
  <c r="AV632" i="1" s="1"/>
  <c r="AQ632" i="1"/>
  <c r="BG632" i="1" s="1"/>
  <c r="AM633" i="1"/>
  <c r="BC633" i="1" s="1"/>
  <c r="AI633" i="1"/>
  <c r="AY633" i="1" s="1"/>
  <c r="AJ633" i="1"/>
  <c r="AZ633" i="1" s="1"/>
  <c r="AN634" i="1"/>
  <c r="AG635" i="1"/>
  <c r="AW635" i="1" s="1"/>
  <c r="AK636" i="1"/>
  <c r="BA636" i="1" s="1"/>
  <c r="AG636" i="1"/>
  <c r="AW636" i="1" s="1"/>
  <c r="AJ636" i="1"/>
  <c r="AZ636" i="1" s="1"/>
  <c r="AU636" i="1"/>
  <c r="BK636" i="1" s="1"/>
  <c r="AH638" i="1"/>
  <c r="AX638" i="1" s="1"/>
  <c r="AR638" i="1"/>
  <c r="BH638" i="1" s="1"/>
  <c r="AN640" i="1"/>
  <c r="BD640" i="1" s="1"/>
  <c r="AG641" i="1"/>
  <c r="AW641" i="1" s="1"/>
  <c r="AO642" i="1"/>
  <c r="BE642" i="1" s="1"/>
  <c r="AS642" i="1"/>
  <c r="BI642" i="1" s="1"/>
  <c r="AH644" i="1"/>
  <c r="AX644" i="1" s="1"/>
  <c r="AR644" i="1"/>
  <c r="BH644" i="1" s="1"/>
  <c r="AH647" i="1"/>
  <c r="AX647" i="1" s="1"/>
  <c r="AS648" i="1"/>
  <c r="BI648" i="1" s="1"/>
  <c r="AO648" i="1"/>
  <c r="BE648" i="1" s="1"/>
  <c r="AI650" i="1"/>
  <c r="AY650" i="1" s="1"/>
  <c r="AT650" i="1"/>
  <c r="BJ650" i="1" s="1"/>
  <c r="AL651" i="1"/>
  <c r="BB651" i="1" s="1"/>
  <c r="AH653" i="1"/>
  <c r="AX653" i="1" s="1"/>
  <c r="AM654" i="1"/>
  <c r="BC654" i="1" s="1"/>
  <c r="AF655" i="1"/>
  <c r="AV655" i="1" s="1"/>
  <c r="AO670" i="1"/>
  <c r="BE670" i="1" s="1"/>
  <c r="AN670" i="1"/>
  <c r="BD670" i="1" s="1"/>
  <c r="AU670" i="1"/>
  <c r="BK670" i="1" s="1"/>
  <c r="AT670" i="1"/>
  <c r="BJ670" i="1" s="1"/>
  <c r="AS670" i="1"/>
  <c r="BI670" i="1" s="1"/>
  <c r="AR670" i="1"/>
  <c r="BH670" i="1" s="1"/>
  <c r="AP670" i="1"/>
  <c r="BF670" i="1" s="1"/>
  <c r="AQ670" i="1"/>
  <c r="BG670" i="1" s="1"/>
  <c r="AO674" i="1"/>
  <c r="BE674" i="1" s="1"/>
  <c r="AN674" i="1"/>
  <c r="BD674" i="1" s="1"/>
  <c r="AU674" i="1"/>
  <c r="BK674" i="1" s="1"/>
  <c r="AT674" i="1"/>
  <c r="BJ674" i="1" s="1"/>
  <c r="AS674" i="1"/>
  <c r="BI674" i="1" s="1"/>
  <c r="AR674" i="1"/>
  <c r="BH674" i="1" s="1"/>
  <c r="AP674" i="1"/>
  <c r="BF674" i="1" s="1"/>
  <c r="AQ674" i="1"/>
  <c r="BG674" i="1" s="1"/>
  <c r="AQ678" i="1"/>
  <c r="AQ682" i="1"/>
  <c r="BG682" i="1" s="1"/>
  <c r="AQ686" i="1"/>
  <c r="BG686" i="1" s="1"/>
  <c r="BH655" i="1"/>
  <c r="AT656" i="1"/>
  <c r="BJ656" i="1" s="1"/>
  <c r="AF657" i="1"/>
  <c r="AV657" i="1" s="1"/>
  <c r="AH658" i="1"/>
  <c r="AX658" i="1" s="1"/>
  <c r="AJ659" i="1"/>
  <c r="AZ659" i="1" s="1"/>
  <c r="AT660" i="1"/>
  <c r="BJ660" i="1" s="1"/>
  <c r="AF661" i="1"/>
  <c r="AV661" i="1" s="1"/>
  <c r="AH662" i="1"/>
  <c r="AX662" i="1" s="1"/>
  <c r="AJ663" i="1"/>
  <c r="AZ663" i="1" s="1"/>
  <c r="AT664" i="1"/>
  <c r="BJ664" i="1" s="1"/>
  <c r="AF665" i="1"/>
  <c r="AV665" i="1" s="1"/>
  <c r="AH666" i="1"/>
  <c r="AX666" i="1" s="1"/>
  <c r="AJ667" i="1"/>
  <c r="AZ667" i="1" s="1"/>
  <c r="AT668" i="1"/>
  <c r="BJ668" i="1" s="1"/>
  <c r="AF669" i="1"/>
  <c r="AV669" i="1" s="1"/>
  <c r="AH670" i="1"/>
  <c r="AX670" i="1" s="1"/>
  <c r="AJ671" i="1"/>
  <c r="AZ671" i="1" s="1"/>
  <c r="AT672" i="1"/>
  <c r="BJ672" i="1" s="1"/>
  <c r="AF673" i="1"/>
  <c r="AV673" i="1" s="1"/>
  <c r="AN673" i="1"/>
  <c r="BD673" i="1" s="1"/>
  <c r="AH674" i="1"/>
  <c r="AX674" i="1" s="1"/>
  <c r="AJ675" i="1"/>
  <c r="AZ675" i="1" s="1"/>
  <c r="AT676" i="1"/>
  <c r="AF677" i="1"/>
  <c r="AV677" i="1" s="1"/>
  <c r="AN677" i="1"/>
  <c r="BD677" i="1" s="1"/>
  <c r="AH678" i="1"/>
  <c r="AX678" i="1" s="1"/>
  <c r="AJ679" i="1"/>
  <c r="AZ679" i="1" s="1"/>
  <c r="BH679" i="1"/>
  <c r="AT680" i="1"/>
  <c r="BJ680" i="1" s="1"/>
  <c r="AF681" i="1"/>
  <c r="AV681" i="1" s="1"/>
  <c r="AN681" i="1"/>
  <c r="BD681" i="1" s="1"/>
  <c r="AH682" i="1"/>
  <c r="AX682" i="1" s="1"/>
  <c r="AJ683" i="1"/>
  <c r="AZ683" i="1" s="1"/>
  <c r="AT684" i="1"/>
  <c r="BJ684" i="1" s="1"/>
  <c r="AF685" i="1"/>
  <c r="AV685" i="1" s="1"/>
  <c r="AN685" i="1"/>
  <c r="BD685" i="1" s="1"/>
  <c r="AH686" i="1"/>
  <c r="AX686" i="1" s="1"/>
  <c r="AM687" i="1"/>
  <c r="BC687" i="1" s="1"/>
  <c r="AO689" i="1"/>
  <c r="BE689" i="1" s="1"/>
  <c r="AU689" i="1"/>
  <c r="BK689" i="1" s="1"/>
  <c r="AU692" i="1"/>
  <c r="BK692" i="1" s="1"/>
  <c r="AS692" i="1"/>
  <c r="BI692" i="1" s="1"/>
  <c r="AI694" i="1"/>
  <c r="AY694" i="1" s="1"/>
  <c r="AG694" i="1"/>
  <c r="AW694" i="1" s="1"/>
  <c r="AJ694" i="1"/>
  <c r="AZ694" i="1" s="1"/>
  <c r="AM695" i="1"/>
  <c r="BC695" i="1" s="1"/>
  <c r="AR697" i="1"/>
  <c r="BH697" i="1" s="1"/>
  <c r="AL699" i="1"/>
  <c r="BB699" i="1" s="1"/>
  <c r="AK699" i="1"/>
  <c r="BA699" i="1" s="1"/>
  <c r="AI699" i="1"/>
  <c r="AY699" i="1" s="1"/>
  <c r="AJ699" i="1"/>
  <c r="AZ699" i="1" s="1"/>
  <c r="AF700" i="1"/>
  <c r="AV700" i="1" s="1"/>
  <c r="AM700" i="1"/>
  <c r="BC700" i="1" s="1"/>
  <c r="AK700" i="1"/>
  <c r="BA700" i="1" s="1"/>
  <c r="AG700" i="1"/>
  <c r="AW700" i="1" s="1"/>
  <c r="BJ655" i="1"/>
  <c r="AN656" i="1"/>
  <c r="BD656" i="1" s="1"/>
  <c r="AH657" i="1"/>
  <c r="AX657" i="1" s="1"/>
  <c r="AL659" i="1"/>
  <c r="BB659" i="1" s="1"/>
  <c r="AN660" i="1"/>
  <c r="BD660" i="1" s="1"/>
  <c r="AH661" i="1"/>
  <c r="AX661" i="1" s="1"/>
  <c r="AL663" i="1"/>
  <c r="BB663" i="1" s="1"/>
  <c r="AN664" i="1"/>
  <c r="BD664" i="1" s="1"/>
  <c r="AH665" i="1"/>
  <c r="AX665" i="1" s="1"/>
  <c r="AL667" i="1"/>
  <c r="BB667" i="1" s="1"/>
  <c r="AN668" i="1"/>
  <c r="BD668" i="1" s="1"/>
  <c r="AH669" i="1"/>
  <c r="AX669" i="1" s="1"/>
  <c r="AL671" i="1"/>
  <c r="BB671" i="1" s="1"/>
  <c r="AN672" i="1"/>
  <c r="BD672" i="1" s="1"/>
  <c r="AH673" i="1"/>
  <c r="AX673" i="1" s="1"/>
  <c r="AL675" i="1"/>
  <c r="BB675" i="1" s="1"/>
  <c r="AN676" i="1"/>
  <c r="AV676" i="1"/>
  <c r="AH677" i="1"/>
  <c r="AX677" i="1" s="1"/>
  <c r="AL679" i="1"/>
  <c r="BB679" i="1" s="1"/>
  <c r="BJ679" i="1"/>
  <c r="AN680" i="1"/>
  <c r="BD680" i="1" s="1"/>
  <c r="AH681" i="1"/>
  <c r="AX681" i="1" s="1"/>
  <c r="AL683" i="1"/>
  <c r="BB683" i="1" s="1"/>
  <c r="AN684" i="1"/>
  <c r="BD684" i="1" s="1"/>
  <c r="AH685" i="1"/>
  <c r="AX685" i="1" s="1"/>
  <c r="AK691" i="1"/>
  <c r="BA691" i="1" s="1"/>
  <c r="AI691" i="1"/>
  <c r="AY691" i="1" s="1"/>
  <c r="AJ691" i="1"/>
  <c r="AZ691" i="1" s="1"/>
  <c r="AJ702" i="1"/>
  <c r="AZ702" i="1" s="1"/>
  <c r="AI702" i="1"/>
  <c r="AY702" i="1" s="1"/>
  <c r="AG702" i="1"/>
  <c r="AW702" i="1" s="1"/>
  <c r="AK702" i="1"/>
  <c r="BA702" i="1" s="1"/>
  <c r="AL702" i="1"/>
  <c r="BB702" i="1" s="1"/>
  <c r="AL703" i="1"/>
  <c r="BB703" i="1" s="1"/>
  <c r="AK703" i="1"/>
  <c r="BA703" i="1" s="1"/>
  <c r="AI703" i="1"/>
  <c r="AY703" i="1" s="1"/>
  <c r="AM703" i="1"/>
  <c r="BC703" i="1" s="1"/>
  <c r="AJ703" i="1"/>
  <c r="AZ703" i="1" s="1"/>
  <c r="AJ706" i="1"/>
  <c r="AZ706" i="1" s="1"/>
  <c r="AI706" i="1"/>
  <c r="AY706" i="1" s="1"/>
  <c r="AG706" i="1"/>
  <c r="AW706" i="1" s="1"/>
  <c r="AF706" i="1"/>
  <c r="AV706" i="1" s="1"/>
  <c r="AM706" i="1"/>
  <c r="BC706" i="1" s="1"/>
  <c r="AK706" i="1"/>
  <c r="BA706" i="1" s="1"/>
  <c r="AF744" i="1"/>
  <c r="AV744" i="1" s="1"/>
  <c r="AM744" i="1"/>
  <c r="BC744" i="1" s="1"/>
  <c r="AL744" i="1"/>
  <c r="BB744" i="1" s="1"/>
  <c r="AK744" i="1"/>
  <c r="BA744" i="1" s="1"/>
  <c r="AJ744" i="1"/>
  <c r="AZ744" i="1" s="1"/>
  <c r="AI744" i="1"/>
  <c r="AY744" i="1" s="1"/>
  <c r="AG744" i="1"/>
  <c r="AW744" i="1" s="1"/>
  <c r="AQ633" i="1"/>
  <c r="BG633" i="1" s="1"/>
  <c r="AQ637" i="1"/>
  <c r="BG637" i="1" s="1"/>
  <c r="AQ641" i="1"/>
  <c r="BG641" i="1" s="1"/>
  <c r="AQ645" i="1"/>
  <c r="BG645" i="1" s="1"/>
  <c r="AQ649" i="1"/>
  <c r="BG649" i="1" s="1"/>
  <c r="AQ653" i="1"/>
  <c r="BG653" i="1" s="1"/>
  <c r="AG656" i="1"/>
  <c r="AW656" i="1" s="1"/>
  <c r="AO656" i="1"/>
  <c r="BE656" i="1" s="1"/>
  <c r="AI657" i="1"/>
  <c r="AY657" i="1" s="1"/>
  <c r="AQ657" i="1"/>
  <c r="BG657" i="1" s="1"/>
  <c r="AK658" i="1"/>
  <c r="BA658" i="1" s="1"/>
  <c r="AM659" i="1"/>
  <c r="BC659" i="1" s="1"/>
  <c r="AO660" i="1"/>
  <c r="BE660" i="1" s="1"/>
  <c r="AI661" i="1"/>
  <c r="AY661" i="1" s="1"/>
  <c r="AQ661" i="1"/>
  <c r="BG661" i="1" s="1"/>
  <c r="AK662" i="1"/>
  <c r="BA662" i="1" s="1"/>
  <c r="AM663" i="1"/>
  <c r="BC663" i="1" s="1"/>
  <c r="AO664" i="1"/>
  <c r="BE664" i="1" s="1"/>
  <c r="AI665" i="1"/>
  <c r="AY665" i="1" s="1"/>
  <c r="AQ665" i="1"/>
  <c r="BG665" i="1" s="1"/>
  <c r="AK666" i="1"/>
  <c r="BA666" i="1" s="1"/>
  <c r="AM667" i="1"/>
  <c r="BC667" i="1" s="1"/>
  <c r="AO668" i="1"/>
  <c r="BE668" i="1" s="1"/>
  <c r="AI669" i="1"/>
  <c r="AY669" i="1" s="1"/>
  <c r="AQ669" i="1"/>
  <c r="BG669" i="1" s="1"/>
  <c r="AK670" i="1"/>
  <c r="BA670" i="1" s="1"/>
  <c r="AM671" i="1"/>
  <c r="BC671" i="1" s="1"/>
  <c r="AO672" i="1"/>
  <c r="BE672" i="1" s="1"/>
  <c r="AI673" i="1"/>
  <c r="AY673" i="1" s="1"/>
  <c r="AQ673" i="1"/>
  <c r="BG673" i="1" s="1"/>
  <c r="AK674" i="1"/>
  <c r="BA674" i="1" s="1"/>
  <c r="AM675" i="1"/>
  <c r="BC675" i="1" s="1"/>
  <c r="AO676" i="1"/>
  <c r="BE676" i="1" s="1"/>
  <c r="AI677" i="1"/>
  <c r="AY677" i="1" s="1"/>
  <c r="AQ677" i="1"/>
  <c r="AM679" i="1"/>
  <c r="BC679" i="1" s="1"/>
  <c r="BK679" i="1"/>
  <c r="AO680" i="1"/>
  <c r="BE680" i="1" s="1"/>
  <c r="AI681" i="1"/>
  <c r="AY681" i="1" s="1"/>
  <c r="AQ681" i="1"/>
  <c r="BG681" i="1" s="1"/>
  <c r="AM683" i="1"/>
  <c r="BC683" i="1" s="1"/>
  <c r="AO684" i="1"/>
  <c r="BE684" i="1" s="1"/>
  <c r="AI685" i="1"/>
  <c r="AY685" i="1" s="1"/>
  <c r="AQ685" i="1"/>
  <c r="BG685" i="1" s="1"/>
  <c r="AF687" i="1"/>
  <c r="AV687" i="1" s="1"/>
  <c r="AM688" i="1"/>
  <c r="BC688" i="1" s="1"/>
  <c r="AK688" i="1"/>
  <c r="BA688" i="1" s="1"/>
  <c r="AJ688" i="1"/>
  <c r="AZ688" i="1" s="1"/>
  <c r="AL691" i="1"/>
  <c r="BB691" i="1" s="1"/>
  <c r="AG693" i="1"/>
  <c r="AW693" i="1" s="1"/>
  <c r="AM693" i="1"/>
  <c r="BC693" i="1" s="1"/>
  <c r="AJ693" i="1"/>
  <c r="AZ693" i="1" s="1"/>
  <c r="AF695" i="1"/>
  <c r="AV695" i="1" s="1"/>
  <c r="AM696" i="1"/>
  <c r="BC696" i="1" s="1"/>
  <c r="AK696" i="1"/>
  <c r="BA696" i="1" s="1"/>
  <c r="AJ696" i="1"/>
  <c r="AZ696" i="1" s="1"/>
  <c r="AF698" i="1"/>
  <c r="AV698" i="1" s="1"/>
  <c r="AM702" i="1"/>
  <c r="BC702" i="1" s="1"/>
  <c r="AF708" i="1"/>
  <c r="AV708" i="1" s="1"/>
  <c r="AM708" i="1"/>
  <c r="BC708" i="1" s="1"/>
  <c r="AL708" i="1"/>
  <c r="BB708" i="1" s="1"/>
  <c r="AK708" i="1"/>
  <c r="BA708" i="1" s="1"/>
  <c r="AJ708" i="1"/>
  <c r="AZ708" i="1" s="1"/>
  <c r="AI708" i="1"/>
  <c r="AY708" i="1" s="1"/>
  <c r="AG708" i="1"/>
  <c r="AW708" i="1" s="1"/>
  <c r="AF724" i="1"/>
  <c r="AV724" i="1" s="1"/>
  <c r="AM724" i="1"/>
  <c r="BC724" i="1" s="1"/>
  <c r="AL724" i="1"/>
  <c r="BB724" i="1" s="1"/>
  <c r="AK724" i="1"/>
  <c r="BA724" i="1" s="1"/>
  <c r="AJ724" i="1"/>
  <c r="AZ724" i="1" s="1"/>
  <c r="AI724" i="1"/>
  <c r="AY724" i="1" s="1"/>
  <c r="AG724" i="1"/>
  <c r="AW724" i="1" s="1"/>
  <c r="AF732" i="1"/>
  <c r="AV732" i="1" s="1"/>
  <c r="AM732" i="1"/>
  <c r="BC732" i="1" s="1"/>
  <c r="AL732" i="1"/>
  <c r="BB732" i="1" s="1"/>
  <c r="AK732" i="1"/>
  <c r="BA732" i="1" s="1"/>
  <c r="AJ732" i="1"/>
  <c r="AZ732" i="1" s="1"/>
  <c r="AI732" i="1"/>
  <c r="AY732" i="1" s="1"/>
  <c r="AG732" i="1"/>
  <c r="AW732" i="1" s="1"/>
  <c r="BD655" i="1"/>
  <c r="AH656" i="1"/>
  <c r="AX656" i="1" s="1"/>
  <c r="AP656" i="1"/>
  <c r="BF656" i="1" s="1"/>
  <c r="AJ657" i="1"/>
  <c r="AZ657" i="1" s="1"/>
  <c r="AR657" i="1"/>
  <c r="BH657" i="1" s="1"/>
  <c r="AL658" i="1"/>
  <c r="BB658" i="1" s="1"/>
  <c r="AF659" i="1"/>
  <c r="AV659" i="1" s="1"/>
  <c r="AH660" i="1"/>
  <c r="AX660" i="1" s="1"/>
  <c r="AP660" i="1"/>
  <c r="BF660" i="1" s="1"/>
  <c r="AJ661" i="1"/>
  <c r="AZ661" i="1" s="1"/>
  <c r="AR661" i="1"/>
  <c r="BH661" i="1" s="1"/>
  <c r="AL662" i="1"/>
  <c r="BB662" i="1" s="1"/>
  <c r="AF663" i="1"/>
  <c r="AV663" i="1" s="1"/>
  <c r="AH664" i="1"/>
  <c r="AX664" i="1" s="1"/>
  <c r="AP664" i="1"/>
  <c r="BF664" i="1" s="1"/>
  <c r="AJ665" i="1"/>
  <c r="AZ665" i="1" s="1"/>
  <c r="AR665" i="1"/>
  <c r="BH665" i="1" s="1"/>
  <c r="AL666" i="1"/>
  <c r="BB666" i="1" s="1"/>
  <c r="AF667" i="1"/>
  <c r="AV667" i="1" s="1"/>
  <c r="AH668" i="1"/>
  <c r="AX668" i="1" s="1"/>
  <c r="AP668" i="1"/>
  <c r="BF668" i="1" s="1"/>
  <c r="AJ669" i="1"/>
  <c r="AZ669" i="1" s="1"/>
  <c r="AR669" i="1"/>
  <c r="BH669" i="1" s="1"/>
  <c r="AL670" i="1"/>
  <c r="BB670" i="1" s="1"/>
  <c r="AF671" i="1"/>
  <c r="AV671" i="1" s="1"/>
  <c r="AH672" i="1"/>
  <c r="AX672" i="1" s="1"/>
  <c r="AP672" i="1"/>
  <c r="BF672" i="1" s="1"/>
  <c r="AJ673" i="1"/>
  <c r="AZ673" i="1" s="1"/>
  <c r="AR673" i="1"/>
  <c r="BH673" i="1" s="1"/>
  <c r="AL674" i="1"/>
  <c r="BB674" i="1" s="1"/>
  <c r="AF675" i="1"/>
  <c r="AV675" i="1" s="1"/>
  <c r="AH676" i="1"/>
  <c r="AX676" i="1" s="1"/>
  <c r="AP676" i="1"/>
  <c r="BF676" i="1" s="1"/>
  <c r="AJ677" i="1"/>
  <c r="AZ677" i="1" s="1"/>
  <c r="AR677" i="1"/>
  <c r="AL678" i="1"/>
  <c r="BB678" i="1" s="1"/>
  <c r="AF679" i="1"/>
  <c r="AV679" i="1" s="1"/>
  <c r="AH680" i="1"/>
  <c r="AX680" i="1" s="1"/>
  <c r="AP680" i="1"/>
  <c r="BF680" i="1" s="1"/>
  <c r="AJ681" i="1"/>
  <c r="AZ681" i="1" s="1"/>
  <c r="AR681" i="1"/>
  <c r="BH681" i="1" s="1"/>
  <c r="AL682" i="1"/>
  <c r="BB682" i="1" s="1"/>
  <c r="AF683" i="1"/>
  <c r="AV683" i="1" s="1"/>
  <c r="AH684" i="1"/>
  <c r="AX684" i="1" s="1"/>
  <c r="AP684" i="1"/>
  <c r="BF684" i="1" s="1"/>
  <c r="AJ685" i="1"/>
  <c r="AZ685" i="1" s="1"/>
  <c r="AR685" i="1"/>
  <c r="BH685" i="1" s="1"/>
  <c r="AL686" i="1"/>
  <c r="BB686" i="1" s="1"/>
  <c r="AG687" i="1"/>
  <c r="AW687" i="1" s="1"/>
  <c r="AU688" i="1"/>
  <c r="BK688" i="1" s="1"/>
  <c r="AS688" i="1"/>
  <c r="BI688" i="1" s="1"/>
  <c r="AL688" i="1"/>
  <c r="BB688" i="1" s="1"/>
  <c r="AQ689" i="1"/>
  <c r="BG689" i="1" s="1"/>
  <c r="AI690" i="1"/>
  <c r="AY690" i="1" s="1"/>
  <c r="AG690" i="1"/>
  <c r="AW690" i="1" s="1"/>
  <c r="AJ690" i="1"/>
  <c r="AZ690" i="1" s="1"/>
  <c r="AM691" i="1"/>
  <c r="BC691" i="1" s="1"/>
  <c r="AQ692" i="1"/>
  <c r="BG692" i="1" s="1"/>
  <c r="AO693" i="1"/>
  <c r="BE693" i="1" s="1"/>
  <c r="AU693" i="1"/>
  <c r="BK693" i="1" s="1"/>
  <c r="AK693" i="1"/>
  <c r="BA693" i="1" s="1"/>
  <c r="AN696" i="1"/>
  <c r="BD696" i="1" s="1"/>
  <c r="AU696" i="1"/>
  <c r="BK696" i="1" s="1"/>
  <c r="AS696" i="1"/>
  <c r="BI696" i="1" s="1"/>
  <c r="AL696" i="1"/>
  <c r="BB696" i="1" s="1"/>
  <c r="AH700" i="1"/>
  <c r="AX700" i="1" s="1"/>
  <c r="AF740" i="1"/>
  <c r="AV740" i="1" s="1"/>
  <c r="AM740" i="1"/>
  <c r="BC740" i="1" s="1"/>
  <c r="AL740" i="1"/>
  <c r="BB740" i="1" s="1"/>
  <c r="AK740" i="1"/>
  <c r="BA740" i="1" s="1"/>
  <c r="AJ740" i="1"/>
  <c r="AZ740" i="1" s="1"/>
  <c r="AI740" i="1"/>
  <c r="AY740" i="1" s="1"/>
  <c r="AG740" i="1"/>
  <c r="AW740" i="1" s="1"/>
  <c r="AP750" i="1"/>
  <c r="BF750" i="1" s="1"/>
  <c r="AT750" i="1"/>
  <c r="BJ750" i="1" s="1"/>
  <c r="AR750" i="1"/>
  <c r="BH750" i="1" s="1"/>
  <c r="AQ750" i="1"/>
  <c r="BG750" i="1" s="1"/>
  <c r="AO750" i="1"/>
  <c r="BE750" i="1" s="1"/>
  <c r="AN750" i="1"/>
  <c r="BD750" i="1" s="1"/>
  <c r="AS750" i="1"/>
  <c r="BI750" i="1" s="1"/>
  <c r="AJ759" i="1"/>
  <c r="AZ759" i="1" s="1"/>
  <c r="AG759" i="1"/>
  <c r="AW759" i="1" s="1"/>
  <c r="AF759" i="1"/>
  <c r="AV759" i="1" s="1"/>
  <c r="AM759" i="1"/>
  <c r="BC759" i="1" s="1"/>
  <c r="AI759" i="1"/>
  <c r="AY759" i="1" s="1"/>
  <c r="AH759" i="1"/>
  <c r="AX759" i="1" s="1"/>
  <c r="AK759" i="1"/>
  <c r="BA759" i="1" s="1"/>
  <c r="BE655" i="1"/>
  <c r="AQ656" i="1"/>
  <c r="BG656" i="1" s="1"/>
  <c r="AG659" i="1"/>
  <c r="AW659" i="1" s="1"/>
  <c r="AQ660" i="1"/>
  <c r="BG660" i="1" s="1"/>
  <c r="AG663" i="1"/>
  <c r="AW663" i="1" s="1"/>
  <c r="AQ664" i="1"/>
  <c r="BG664" i="1" s="1"/>
  <c r="AG667" i="1"/>
  <c r="AW667" i="1" s="1"/>
  <c r="AQ668" i="1"/>
  <c r="BG668" i="1" s="1"/>
  <c r="AG671" i="1"/>
  <c r="AW671" i="1" s="1"/>
  <c r="AQ672" i="1"/>
  <c r="BG672" i="1" s="1"/>
  <c r="AG675" i="1"/>
  <c r="AW675" i="1" s="1"/>
  <c r="AQ676" i="1"/>
  <c r="BI677" i="1"/>
  <c r="AG679" i="1"/>
  <c r="AW679" i="1" s="1"/>
  <c r="AQ680" i="1"/>
  <c r="BG680" i="1" s="1"/>
  <c r="AG683" i="1"/>
  <c r="AW683" i="1" s="1"/>
  <c r="AQ684" i="1"/>
  <c r="BG684" i="1" s="1"/>
  <c r="AP697" i="1"/>
  <c r="BF697" i="1" s="1"/>
  <c r="AO697" i="1"/>
  <c r="BE697" i="1" s="1"/>
  <c r="AU697" i="1"/>
  <c r="BK697" i="1" s="1"/>
  <c r="AJ698" i="1"/>
  <c r="AZ698" i="1" s="1"/>
  <c r="AI698" i="1"/>
  <c r="AY698" i="1" s="1"/>
  <c r="AG698" i="1"/>
  <c r="AW698" i="1" s="1"/>
  <c r="AK698" i="1"/>
  <c r="BA698" i="1" s="1"/>
  <c r="AF704" i="1"/>
  <c r="AV704" i="1" s="1"/>
  <c r="AM704" i="1"/>
  <c r="BC704" i="1" s="1"/>
  <c r="AK704" i="1"/>
  <c r="BA704" i="1" s="1"/>
  <c r="AJ704" i="1"/>
  <c r="AZ704" i="1" s="1"/>
  <c r="AI704" i="1"/>
  <c r="AY704" i="1" s="1"/>
  <c r="AG704" i="1"/>
  <c r="AW704" i="1" s="1"/>
  <c r="AF720" i="1"/>
  <c r="AV720" i="1" s="1"/>
  <c r="AM720" i="1"/>
  <c r="BC720" i="1" s="1"/>
  <c r="AL720" i="1"/>
  <c r="BB720" i="1" s="1"/>
  <c r="AK720" i="1"/>
  <c r="BA720" i="1" s="1"/>
  <c r="AJ720" i="1"/>
  <c r="AZ720" i="1" s="1"/>
  <c r="AI720" i="1"/>
  <c r="AY720" i="1" s="1"/>
  <c r="AG720" i="1"/>
  <c r="AW720" i="1" s="1"/>
  <c r="AP766" i="1"/>
  <c r="BF766" i="1" s="1"/>
  <c r="AU766" i="1"/>
  <c r="BK766" i="1" s="1"/>
  <c r="AT766" i="1"/>
  <c r="BJ766" i="1" s="1"/>
  <c r="AS766" i="1"/>
  <c r="BI766" i="1" s="1"/>
  <c r="AR766" i="1"/>
  <c r="BH766" i="1" s="1"/>
  <c r="AQ766" i="1"/>
  <c r="BG766" i="1" s="1"/>
  <c r="AO766" i="1"/>
  <c r="BE766" i="1" s="1"/>
  <c r="AN766" i="1"/>
  <c r="BD766" i="1" s="1"/>
  <c r="BF655" i="1"/>
  <c r="AH659" i="1"/>
  <c r="AX659" i="1" s="1"/>
  <c r="AH663" i="1"/>
  <c r="AX663" i="1" s="1"/>
  <c r="AH667" i="1"/>
  <c r="AX667" i="1" s="1"/>
  <c r="AH671" i="1"/>
  <c r="AX671" i="1" s="1"/>
  <c r="AH675" i="1"/>
  <c r="AX675" i="1" s="1"/>
  <c r="AR676" i="1"/>
  <c r="BJ677" i="1"/>
  <c r="AH679" i="1"/>
  <c r="AX679" i="1" s="1"/>
  <c r="AR680" i="1"/>
  <c r="BH680" i="1" s="1"/>
  <c r="AH683" i="1"/>
  <c r="AX683" i="1" s="1"/>
  <c r="AR684" i="1"/>
  <c r="BH684" i="1" s="1"/>
  <c r="AK687" i="1"/>
  <c r="BA687" i="1" s="1"/>
  <c r="AI687" i="1"/>
  <c r="AY687" i="1" s="1"/>
  <c r="AJ687" i="1"/>
  <c r="AZ687" i="1" s="1"/>
  <c r="AK695" i="1"/>
  <c r="BA695" i="1" s="1"/>
  <c r="AI695" i="1"/>
  <c r="AY695" i="1" s="1"/>
  <c r="AJ695" i="1"/>
  <c r="AZ695" i="1" s="1"/>
  <c r="AN697" i="1"/>
  <c r="BD697" i="1" s="1"/>
  <c r="AL698" i="1"/>
  <c r="BB698" i="1" s="1"/>
  <c r="AH744" i="1"/>
  <c r="AX744" i="1" s="1"/>
  <c r="AJ755" i="1"/>
  <c r="AZ755" i="1" s="1"/>
  <c r="AG755" i="1"/>
  <c r="AW755" i="1" s="1"/>
  <c r="AF755" i="1"/>
  <c r="AV755" i="1" s="1"/>
  <c r="AH755" i="1"/>
  <c r="AX755" i="1" s="1"/>
  <c r="AM755" i="1"/>
  <c r="BC755" i="1" s="1"/>
  <c r="AL755" i="1"/>
  <c r="BB755" i="1" s="1"/>
  <c r="AI755" i="1"/>
  <c r="AY755" i="1" s="1"/>
  <c r="AS687" i="1"/>
  <c r="BI687" i="1" s="1"/>
  <c r="AQ687" i="1"/>
  <c r="BG687" i="1" s="1"/>
  <c r="AL687" i="1"/>
  <c r="BB687" i="1" s="1"/>
  <c r="AF688" i="1"/>
  <c r="AV688" i="1" s="1"/>
  <c r="AP688" i="1"/>
  <c r="BF688" i="1" s="1"/>
  <c r="AG689" i="1"/>
  <c r="AW689" i="1" s="1"/>
  <c r="AM689" i="1"/>
  <c r="BC689" i="1" s="1"/>
  <c r="AJ689" i="1"/>
  <c r="AZ689" i="1" s="1"/>
  <c r="AT689" i="1"/>
  <c r="BJ689" i="1" s="1"/>
  <c r="AM690" i="1"/>
  <c r="BC690" i="1" s="1"/>
  <c r="AF691" i="1"/>
  <c r="AV691" i="1" s="1"/>
  <c r="AM692" i="1"/>
  <c r="BC692" i="1" s="1"/>
  <c r="AK692" i="1"/>
  <c r="BA692" i="1" s="1"/>
  <c r="AJ692" i="1"/>
  <c r="AZ692" i="1" s="1"/>
  <c r="AP693" i="1"/>
  <c r="BF693" i="1" s="1"/>
  <c r="AH694" i="1"/>
  <c r="AX694" i="1" s="1"/>
  <c r="AL695" i="1"/>
  <c r="BB695" i="1" s="1"/>
  <c r="AF696" i="1"/>
  <c r="AV696" i="1" s="1"/>
  <c r="AQ696" i="1"/>
  <c r="BG696" i="1" s="1"/>
  <c r="AQ697" i="1"/>
  <c r="BG697" i="1" s="1"/>
  <c r="AM698" i="1"/>
  <c r="BC698" i="1" s="1"/>
  <c r="AH699" i="1"/>
  <c r="AX699" i="1" s="1"/>
  <c r="AL700" i="1"/>
  <c r="BB700" i="1" s="1"/>
  <c r="AF703" i="1"/>
  <c r="AV703" i="1" s="1"/>
  <c r="AH706" i="1"/>
  <c r="AX706" i="1" s="1"/>
  <c r="AH708" i="1"/>
  <c r="AX708" i="1" s="1"/>
  <c r="AF716" i="1"/>
  <c r="AV716" i="1" s="1"/>
  <c r="AM716" i="1"/>
  <c r="BC716" i="1" s="1"/>
  <c r="AL716" i="1"/>
  <c r="BB716" i="1" s="1"/>
  <c r="AK716" i="1"/>
  <c r="BA716" i="1" s="1"/>
  <c r="AJ716" i="1"/>
  <c r="AZ716" i="1" s="1"/>
  <c r="AI716" i="1"/>
  <c r="AY716" i="1" s="1"/>
  <c r="AG716" i="1"/>
  <c r="AW716" i="1" s="1"/>
  <c r="AH724" i="1"/>
  <c r="AX724" i="1" s="1"/>
  <c r="AH732" i="1"/>
  <c r="AX732" i="1" s="1"/>
  <c r="AF736" i="1"/>
  <c r="AV736" i="1" s="1"/>
  <c r="AM736" i="1"/>
  <c r="BC736" i="1" s="1"/>
  <c r="AL736" i="1"/>
  <c r="BB736" i="1" s="1"/>
  <c r="AK736" i="1"/>
  <c r="BA736" i="1" s="1"/>
  <c r="AJ736" i="1"/>
  <c r="AZ736" i="1" s="1"/>
  <c r="AI736" i="1"/>
  <c r="AY736" i="1" s="1"/>
  <c r="AG736" i="1"/>
  <c r="AW736" i="1" s="1"/>
  <c r="AS774" i="1"/>
  <c r="BI774" i="1" s="1"/>
  <c r="AQ774" i="1"/>
  <c r="BG774" i="1" s="1"/>
  <c r="AN774" i="1"/>
  <c r="BD774" i="1" s="1"/>
  <c r="AU774" i="1"/>
  <c r="BK774" i="1" s="1"/>
  <c r="AT774" i="1"/>
  <c r="BJ774" i="1" s="1"/>
  <c r="AR774" i="1"/>
  <c r="BH774" i="1" s="1"/>
  <c r="AP774" i="1"/>
  <c r="BF774" i="1" s="1"/>
  <c r="AO774" i="1"/>
  <c r="BE774" i="1" s="1"/>
  <c r="AQ701" i="1"/>
  <c r="BG701" i="1" s="1"/>
  <c r="AO704" i="1"/>
  <c r="BE704" i="1" s="1"/>
  <c r="AQ705" i="1"/>
  <c r="BG705" i="1" s="1"/>
  <c r="AM707" i="1"/>
  <c r="BC707" i="1" s="1"/>
  <c r="AO708" i="1"/>
  <c r="BE708" i="1" s="1"/>
  <c r="AQ709" i="1"/>
  <c r="BG709" i="1" s="1"/>
  <c r="AK710" i="1"/>
  <c r="BA710" i="1" s="1"/>
  <c r="AM711" i="1"/>
  <c r="BC711" i="1" s="1"/>
  <c r="AO712" i="1"/>
  <c r="BE712" i="1" s="1"/>
  <c r="AQ713" i="1"/>
  <c r="BG713" i="1" s="1"/>
  <c r="AK714" i="1"/>
  <c r="BA714" i="1" s="1"/>
  <c r="AM715" i="1"/>
  <c r="BC715" i="1" s="1"/>
  <c r="AO716" i="1"/>
  <c r="BE716" i="1" s="1"/>
  <c r="AQ717" i="1"/>
  <c r="AK718" i="1"/>
  <c r="BA718" i="1" s="1"/>
  <c r="AM719" i="1"/>
  <c r="BC719" i="1" s="1"/>
  <c r="AO720" i="1"/>
  <c r="BE720" i="1" s="1"/>
  <c r="AQ721" i="1"/>
  <c r="BG721" i="1" s="1"/>
  <c r="AK722" i="1"/>
  <c r="BA722" i="1" s="1"/>
  <c r="AM723" i="1"/>
  <c r="BC723" i="1" s="1"/>
  <c r="AO724" i="1"/>
  <c r="BE724" i="1" s="1"/>
  <c r="AQ725" i="1"/>
  <c r="BG725" i="1" s="1"/>
  <c r="AK726" i="1"/>
  <c r="BA726" i="1" s="1"/>
  <c r="AM727" i="1"/>
  <c r="BC727" i="1" s="1"/>
  <c r="AO728" i="1"/>
  <c r="BE728" i="1" s="1"/>
  <c r="AQ729" i="1"/>
  <c r="BG729" i="1" s="1"/>
  <c r="AK730" i="1"/>
  <c r="BA730" i="1" s="1"/>
  <c r="AM731" i="1"/>
  <c r="BC731" i="1" s="1"/>
  <c r="AO732" i="1"/>
  <c r="BE732" i="1" s="1"/>
  <c r="AQ733" i="1"/>
  <c r="BG733" i="1" s="1"/>
  <c r="AK734" i="1"/>
  <c r="BA734" i="1" s="1"/>
  <c r="AM735" i="1"/>
  <c r="BC735" i="1" s="1"/>
  <c r="AO736" i="1"/>
  <c r="BE736" i="1" s="1"/>
  <c r="AQ737" i="1"/>
  <c r="BG737" i="1" s="1"/>
  <c r="AK738" i="1"/>
  <c r="BA738" i="1" s="1"/>
  <c r="AO740" i="1"/>
  <c r="BE740" i="1" s="1"/>
  <c r="AQ741" i="1"/>
  <c r="BG741" i="1" s="1"/>
  <c r="AO744" i="1"/>
  <c r="BE744" i="1" s="1"/>
  <c r="AQ745" i="1"/>
  <c r="BG745" i="1" s="1"/>
  <c r="AO748" i="1"/>
  <c r="BE748" i="1" s="1"/>
  <c r="BH758" i="1"/>
  <c r="AR767" i="1"/>
  <c r="BH767" i="1" s="1"/>
  <c r="AO767" i="1"/>
  <c r="BE767" i="1" s="1"/>
  <c r="AN767" i="1"/>
  <c r="BD767" i="1" s="1"/>
  <c r="AU767" i="1"/>
  <c r="BK767" i="1" s="1"/>
  <c r="AP767" i="1"/>
  <c r="BF767" i="1" s="1"/>
  <c r="AU778" i="1"/>
  <c r="BK778" i="1" s="1"/>
  <c r="AS778" i="1"/>
  <c r="BI778" i="1" s="1"/>
  <c r="AN778" i="1"/>
  <c r="BD778" i="1" s="1"/>
  <c r="AT778" i="1"/>
  <c r="BJ778" i="1" s="1"/>
  <c r="AR778" i="1"/>
  <c r="BH778" i="1" s="1"/>
  <c r="AQ778" i="1"/>
  <c r="BG778" i="1" s="1"/>
  <c r="AF785" i="1"/>
  <c r="AV785" i="1" s="1"/>
  <c r="AL785" i="1"/>
  <c r="BB785" i="1" s="1"/>
  <c r="AK785" i="1"/>
  <c r="BA785" i="1" s="1"/>
  <c r="AI785" i="1"/>
  <c r="AY785" i="1" s="1"/>
  <c r="AJ785" i="1"/>
  <c r="AZ785" i="1" s="1"/>
  <c r="AG785" i="1"/>
  <c r="AW785" i="1" s="1"/>
  <c r="AR787" i="1"/>
  <c r="BH787" i="1" s="1"/>
  <c r="AP787" i="1"/>
  <c r="BF787" i="1" s="1"/>
  <c r="AO787" i="1"/>
  <c r="BE787" i="1" s="1"/>
  <c r="AU787" i="1"/>
  <c r="BK787" i="1" s="1"/>
  <c r="AQ787" i="1"/>
  <c r="BG787" i="1" s="1"/>
  <c r="AN787" i="1"/>
  <c r="BD787" i="1" s="1"/>
  <c r="AR791" i="1"/>
  <c r="BH791" i="1" s="1"/>
  <c r="AP791" i="1"/>
  <c r="BF791" i="1" s="1"/>
  <c r="AO791" i="1"/>
  <c r="BE791" i="1" s="1"/>
  <c r="AU791" i="1"/>
  <c r="BK791" i="1" s="1"/>
  <c r="AT791" i="1"/>
  <c r="BJ791" i="1" s="1"/>
  <c r="AS791" i="1"/>
  <c r="BI791" i="1" s="1"/>
  <c r="AN791" i="1"/>
  <c r="BD791" i="1" s="1"/>
  <c r="AQ704" i="1"/>
  <c r="BG704" i="1" s="1"/>
  <c r="AQ708" i="1"/>
  <c r="BG708" i="1" s="1"/>
  <c r="AM710" i="1"/>
  <c r="BC710" i="1" s="1"/>
  <c r="AQ712" i="1"/>
  <c r="BG712" i="1" s="1"/>
  <c r="AM714" i="1"/>
  <c r="BC714" i="1" s="1"/>
  <c r="AQ716" i="1"/>
  <c r="BG716" i="1" s="1"/>
  <c r="BI717" i="1"/>
  <c r="AM718" i="1"/>
  <c r="BC718" i="1" s="1"/>
  <c r="AQ720" i="1"/>
  <c r="BG720" i="1" s="1"/>
  <c r="AM722" i="1"/>
  <c r="BC722" i="1" s="1"/>
  <c r="AQ724" i="1"/>
  <c r="BG724" i="1" s="1"/>
  <c r="AM726" i="1"/>
  <c r="BC726" i="1" s="1"/>
  <c r="AQ728" i="1"/>
  <c r="BG728" i="1" s="1"/>
  <c r="AM730" i="1"/>
  <c r="BC730" i="1" s="1"/>
  <c r="AQ732" i="1"/>
  <c r="BG732" i="1" s="1"/>
  <c r="AQ736" i="1"/>
  <c r="BG736" i="1" s="1"/>
  <c r="AQ740" i="1"/>
  <c r="BG740" i="1" s="1"/>
  <c r="AQ744" i="1"/>
  <c r="BG744" i="1" s="1"/>
  <c r="AQ748" i="1"/>
  <c r="BG748" i="1" s="1"/>
  <c r="AF749" i="1"/>
  <c r="AV749" i="1" s="1"/>
  <c r="AJ749" i="1"/>
  <c r="AZ749" i="1" s="1"/>
  <c r="AI749" i="1"/>
  <c r="AY749" i="1" s="1"/>
  <c r="AR755" i="1"/>
  <c r="BH755" i="1" s="1"/>
  <c r="AO755" i="1"/>
  <c r="BE755" i="1" s="1"/>
  <c r="AN755" i="1"/>
  <c r="BD755" i="1" s="1"/>
  <c r="AR759" i="1"/>
  <c r="BH759" i="1" s="1"/>
  <c r="AO759" i="1"/>
  <c r="BE759" i="1" s="1"/>
  <c r="AN759" i="1"/>
  <c r="BD759" i="1" s="1"/>
  <c r="AU759" i="1"/>
  <c r="BK759" i="1" s="1"/>
  <c r="AP759" i="1"/>
  <c r="BF759" i="1" s="1"/>
  <c r="AF765" i="1"/>
  <c r="AV765" i="1" s="1"/>
  <c r="AK765" i="1"/>
  <c r="BA765" i="1" s="1"/>
  <c r="AJ765" i="1"/>
  <c r="AZ765" i="1" s="1"/>
  <c r="AI765" i="1"/>
  <c r="AY765" i="1" s="1"/>
  <c r="AL765" i="1"/>
  <c r="BB765" i="1" s="1"/>
  <c r="AF773" i="1"/>
  <c r="AV773" i="1" s="1"/>
  <c r="AK773" i="1"/>
  <c r="BA773" i="1" s="1"/>
  <c r="AJ773" i="1"/>
  <c r="AZ773" i="1" s="1"/>
  <c r="AI773" i="1"/>
  <c r="AY773" i="1" s="1"/>
  <c r="AL773" i="1"/>
  <c r="BB773" i="1" s="1"/>
  <c r="AF775" i="1"/>
  <c r="AV775" i="1" s="1"/>
  <c r="AT787" i="1"/>
  <c r="BJ787" i="1" s="1"/>
  <c r="AR704" i="1"/>
  <c r="BH704" i="1" s="1"/>
  <c r="AH707" i="1"/>
  <c r="AX707" i="1" s="1"/>
  <c r="AR708" i="1"/>
  <c r="BH708" i="1" s="1"/>
  <c r="AF710" i="1"/>
  <c r="AV710" i="1" s="1"/>
  <c r="AH711" i="1"/>
  <c r="AX711" i="1" s="1"/>
  <c r="AR712" i="1"/>
  <c r="BH712" i="1" s="1"/>
  <c r="AF714" i="1"/>
  <c r="AV714" i="1" s="1"/>
  <c r="AH715" i="1"/>
  <c r="AX715" i="1" s="1"/>
  <c r="AR716" i="1"/>
  <c r="BH716" i="1" s="1"/>
  <c r="BJ717" i="1"/>
  <c r="AF718" i="1"/>
  <c r="AV718" i="1" s="1"/>
  <c r="AH719" i="1"/>
  <c r="AX719" i="1" s="1"/>
  <c r="AR720" i="1"/>
  <c r="BH720" i="1" s="1"/>
  <c r="AF722" i="1"/>
  <c r="AV722" i="1" s="1"/>
  <c r="AH723" i="1"/>
  <c r="AX723" i="1" s="1"/>
  <c r="AR724" i="1"/>
  <c r="BH724" i="1" s="1"/>
  <c r="AF726" i="1"/>
  <c r="AV726" i="1" s="1"/>
  <c r="AH727" i="1"/>
  <c r="AX727" i="1" s="1"/>
  <c r="AR728" i="1"/>
  <c r="BH728" i="1" s="1"/>
  <c r="AT729" i="1"/>
  <c r="BJ729" i="1" s="1"/>
  <c r="AF730" i="1"/>
  <c r="AV730" i="1" s="1"/>
  <c r="AH731" i="1"/>
  <c r="AX731" i="1" s="1"/>
  <c r="AR732" i="1"/>
  <c r="BH732" i="1" s="1"/>
  <c r="AT733" i="1"/>
  <c r="BJ733" i="1" s="1"/>
  <c r="AF734" i="1"/>
  <c r="AV734" i="1" s="1"/>
  <c r="AH735" i="1"/>
  <c r="AX735" i="1" s="1"/>
  <c r="AR736" i="1"/>
  <c r="BH736" i="1" s="1"/>
  <c r="AT737" i="1"/>
  <c r="BJ737" i="1" s="1"/>
  <c r="AF738" i="1"/>
  <c r="AV738" i="1" s="1"/>
  <c r="AH739" i="1"/>
  <c r="AX739" i="1" s="1"/>
  <c r="AR740" i="1"/>
  <c r="BH740" i="1" s="1"/>
  <c r="AT741" i="1"/>
  <c r="BJ741" i="1" s="1"/>
  <c r="AF742" i="1"/>
  <c r="AV742" i="1" s="1"/>
  <c r="AH743" i="1"/>
  <c r="AX743" i="1" s="1"/>
  <c r="AR744" i="1"/>
  <c r="BH744" i="1" s="1"/>
  <c r="AT745" i="1"/>
  <c r="BJ745" i="1" s="1"/>
  <c r="AF746" i="1"/>
  <c r="AV746" i="1" s="1"/>
  <c r="AH747" i="1"/>
  <c r="AX747" i="1" s="1"/>
  <c r="AR748" i="1"/>
  <c r="BH748" i="1" s="1"/>
  <c r="AN749" i="1"/>
  <c r="BD749" i="1" s="1"/>
  <c r="AR749" i="1"/>
  <c r="BH749" i="1" s="1"/>
  <c r="AK749" i="1"/>
  <c r="BA749" i="1" s="1"/>
  <c r="AU749" i="1"/>
  <c r="BK749" i="1" s="1"/>
  <c r="AP758" i="1"/>
  <c r="BF758" i="1" s="1"/>
  <c r="AU758" i="1"/>
  <c r="AT758" i="1"/>
  <c r="AS758" i="1"/>
  <c r="AQ759" i="1"/>
  <c r="BG759" i="1" s="1"/>
  <c r="AM765" i="1"/>
  <c r="BC765" i="1" s="1"/>
  <c r="AT767" i="1"/>
  <c r="BJ767" i="1" s="1"/>
  <c r="AJ771" i="1"/>
  <c r="AZ771" i="1" s="1"/>
  <c r="AG771" i="1"/>
  <c r="AW771" i="1" s="1"/>
  <c r="AF771" i="1"/>
  <c r="AV771" i="1" s="1"/>
  <c r="AM771" i="1"/>
  <c r="BC771" i="1" s="1"/>
  <c r="AL771" i="1"/>
  <c r="BB771" i="1" s="1"/>
  <c r="AM773" i="1"/>
  <c r="BC773" i="1" s="1"/>
  <c r="AP786" i="1"/>
  <c r="BF786" i="1" s="1"/>
  <c r="AN786" i="1"/>
  <c r="BD786" i="1" s="1"/>
  <c r="AU786" i="1"/>
  <c r="BK786" i="1" s="1"/>
  <c r="AS786" i="1"/>
  <c r="BI786" i="1" s="1"/>
  <c r="AT786" i="1"/>
  <c r="BJ786" i="1" s="1"/>
  <c r="AR786" i="1"/>
  <c r="BH786" i="1" s="1"/>
  <c r="AQ786" i="1"/>
  <c r="BG786" i="1" s="1"/>
  <c r="AO786" i="1"/>
  <c r="BE786" i="1" s="1"/>
  <c r="AO690" i="1"/>
  <c r="BE690" i="1" s="1"/>
  <c r="AQ691" i="1"/>
  <c r="BG691" i="1" s="1"/>
  <c r="AO694" i="1"/>
  <c r="BE694" i="1" s="1"/>
  <c r="AQ695" i="1"/>
  <c r="BG695" i="1" s="1"/>
  <c r="AM697" i="1"/>
  <c r="BC697" i="1" s="1"/>
  <c r="AO698" i="1"/>
  <c r="BE698" i="1" s="1"/>
  <c r="AQ699" i="1"/>
  <c r="BG699" i="1" s="1"/>
  <c r="AM701" i="1"/>
  <c r="BC701" i="1" s="1"/>
  <c r="AU701" i="1"/>
  <c r="BK701" i="1" s="1"/>
  <c r="AO702" i="1"/>
  <c r="BE702" i="1" s="1"/>
  <c r="AQ703" i="1"/>
  <c r="BG703" i="1" s="1"/>
  <c r="AS704" i="1"/>
  <c r="BI704" i="1" s="1"/>
  <c r="AM705" i="1"/>
  <c r="BC705" i="1" s="1"/>
  <c r="AU705" i="1"/>
  <c r="BK705" i="1" s="1"/>
  <c r="AO706" i="1"/>
  <c r="BE706" i="1" s="1"/>
  <c r="AI707" i="1"/>
  <c r="AY707" i="1" s="1"/>
  <c r="AQ707" i="1"/>
  <c r="BG707" i="1" s="1"/>
  <c r="AS708" i="1"/>
  <c r="BI708" i="1" s="1"/>
  <c r="AM709" i="1"/>
  <c r="BC709" i="1" s="1"/>
  <c r="AU709" i="1"/>
  <c r="BK709" i="1" s="1"/>
  <c r="AG710" i="1"/>
  <c r="AW710" i="1" s="1"/>
  <c r="AO710" i="1"/>
  <c r="BE710" i="1" s="1"/>
  <c r="AI711" i="1"/>
  <c r="AY711" i="1" s="1"/>
  <c r="AQ711" i="1"/>
  <c r="BG711" i="1" s="1"/>
  <c r="AS712" i="1"/>
  <c r="BI712" i="1" s="1"/>
  <c r="AM713" i="1"/>
  <c r="BC713" i="1" s="1"/>
  <c r="AU713" i="1"/>
  <c r="BK713" i="1" s="1"/>
  <c r="AG714" i="1"/>
  <c r="AW714" i="1" s="1"/>
  <c r="AO714" i="1"/>
  <c r="BE714" i="1" s="1"/>
  <c r="AI715" i="1"/>
  <c r="AY715" i="1" s="1"/>
  <c r="AQ715" i="1"/>
  <c r="BG715" i="1" s="1"/>
  <c r="AS716" i="1"/>
  <c r="BI716" i="1" s="1"/>
  <c r="AM717" i="1"/>
  <c r="AU717" i="1"/>
  <c r="AG718" i="1"/>
  <c r="AW718" i="1" s="1"/>
  <c r="AO718" i="1"/>
  <c r="BE718" i="1" s="1"/>
  <c r="AI719" i="1"/>
  <c r="AY719" i="1" s="1"/>
  <c r="AQ719" i="1"/>
  <c r="BG719" i="1" s="1"/>
  <c r="AS720" i="1"/>
  <c r="BI720" i="1" s="1"/>
  <c r="AM721" i="1"/>
  <c r="BC721" i="1" s="1"/>
  <c r="AU721" i="1"/>
  <c r="BK721" i="1" s="1"/>
  <c r="AG722" i="1"/>
  <c r="AW722" i="1" s="1"/>
  <c r="AO722" i="1"/>
  <c r="BE722" i="1" s="1"/>
  <c r="AI723" i="1"/>
  <c r="AY723" i="1" s="1"/>
  <c r="AQ723" i="1"/>
  <c r="BG723" i="1" s="1"/>
  <c r="AS724" i="1"/>
  <c r="BI724" i="1" s="1"/>
  <c r="AM725" i="1"/>
  <c r="BC725" i="1" s="1"/>
  <c r="AU725" i="1"/>
  <c r="BK725" i="1" s="1"/>
  <c r="AG726" i="1"/>
  <c r="AW726" i="1" s="1"/>
  <c r="AO726" i="1"/>
  <c r="BE726" i="1" s="1"/>
  <c r="AI727" i="1"/>
  <c r="AY727" i="1" s="1"/>
  <c r="AQ727" i="1"/>
  <c r="BG727" i="1" s="1"/>
  <c r="AS728" i="1"/>
  <c r="BI728" i="1" s="1"/>
  <c r="AM729" i="1"/>
  <c r="BC729" i="1" s="1"/>
  <c r="AU729" i="1"/>
  <c r="BK729" i="1" s="1"/>
  <c r="AG730" i="1"/>
  <c r="AW730" i="1" s="1"/>
  <c r="AO730" i="1"/>
  <c r="BE730" i="1" s="1"/>
  <c r="AI731" i="1"/>
  <c r="AY731" i="1" s="1"/>
  <c r="AQ731" i="1"/>
  <c r="BG731" i="1" s="1"/>
  <c r="AS732" i="1"/>
  <c r="BI732" i="1" s="1"/>
  <c r="AM733" i="1"/>
  <c r="BC733" i="1" s="1"/>
  <c r="AU733" i="1"/>
  <c r="BK733" i="1" s="1"/>
  <c r="AG734" i="1"/>
  <c r="AW734" i="1" s="1"/>
  <c r="AO734" i="1"/>
  <c r="BE734" i="1" s="1"/>
  <c r="AI735" i="1"/>
  <c r="AY735" i="1" s="1"/>
  <c r="AQ735" i="1"/>
  <c r="BG735" i="1" s="1"/>
  <c r="AS736" i="1"/>
  <c r="BI736" i="1" s="1"/>
  <c r="AM737" i="1"/>
  <c r="BC737" i="1" s="1"/>
  <c r="AU737" i="1"/>
  <c r="BK737" i="1" s="1"/>
  <c r="AG738" i="1"/>
  <c r="AW738" i="1" s="1"/>
  <c r="AO738" i="1"/>
  <c r="BE738" i="1" s="1"/>
  <c r="AI739" i="1"/>
  <c r="AY739" i="1" s="1"/>
  <c r="AQ739" i="1"/>
  <c r="BG739" i="1" s="1"/>
  <c r="AS740" i="1"/>
  <c r="BI740" i="1" s="1"/>
  <c r="AM741" i="1"/>
  <c r="BC741" i="1" s="1"/>
  <c r="AU741" i="1"/>
  <c r="BK741" i="1" s="1"/>
  <c r="AG742" i="1"/>
  <c r="AW742" i="1" s="1"/>
  <c r="AO742" i="1"/>
  <c r="BE742" i="1" s="1"/>
  <c r="AI743" i="1"/>
  <c r="AY743" i="1" s="1"/>
  <c r="AQ743" i="1"/>
  <c r="BG743" i="1" s="1"/>
  <c r="AS744" i="1"/>
  <c r="BI744" i="1" s="1"/>
  <c r="AU745" i="1"/>
  <c r="BK745" i="1" s="1"/>
  <c r="AG746" i="1"/>
  <c r="AW746" i="1" s="1"/>
  <c r="AO746" i="1"/>
  <c r="BE746" i="1" s="1"/>
  <c r="AI747" i="1"/>
  <c r="AY747" i="1" s="1"/>
  <c r="AQ747" i="1"/>
  <c r="BG747" i="1" s="1"/>
  <c r="AS748" i="1"/>
  <c r="BI748" i="1" s="1"/>
  <c r="AL749" i="1"/>
  <c r="BB749" i="1" s="1"/>
  <c r="AF753" i="1"/>
  <c r="AV753" i="1" s="1"/>
  <c r="AK753" i="1"/>
  <c r="BA753" i="1" s="1"/>
  <c r="AJ753" i="1"/>
  <c r="AZ753" i="1" s="1"/>
  <c r="AI753" i="1"/>
  <c r="AY753" i="1" s="1"/>
  <c r="AP755" i="1"/>
  <c r="BF755" i="1" s="1"/>
  <c r="AF757" i="1"/>
  <c r="AV757" i="1" s="1"/>
  <c r="AK757" i="1"/>
  <c r="BA757" i="1" s="1"/>
  <c r="AJ757" i="1"/>
  <c r="AZ757" i="1" s="1"/>
  <c r="AI757" i="1"/>
  <c r="AY757" i="1" s="1"/>
  <c r="AL757" i="1"/>
  <c r="BB757" i="1" s="1"/>
  <c r="AS759" i="1"/>
  <c r="BI759" i="1" s="1"/>
  <c r="AJ763" i="1"/>
  <c r="AZ763" i="1" s="1"/>
  <c r="AG763" i="1"/>
  <c r="AW763" i="1" s="1"/>
  <c r="AF763" i="1"/>
  <c r="AV763" i="1" s="1"/>
  <c r="AM763" i="1"/>
  <c r="BC763" i="1" s="1"/>
  <c r="AL763" i="1"/>
  <c r="BB763" i="1" s="1"/>
  <c r="AR771" i="1"/>
  <c r="BH771" i="1" s="1"/>
  <c r="AO771" i="1"/>
  <c r="BE771" i="1" s="1"/>
  <c r="AN771" i="1"/>
  <c r="BD771" i="1" s="1"/>
  <c r="AU771" i="1"/>
  <c r="BK771" i="1" s="1"/>
  <c r="AP771" i="1"/>
  <c r="BF771" i="1" s="1"/>
  <c r="AG779" i="1"/>
  <c r="AW779" i="1" s="1"/>
  <c r="AM779" i="1"/>
  <c r="BC779" i="1" s="1"/>
  <c r="AH779" i="1"/>
  <c r="AX779" i="1" s="1"/>
  <c r="AL779" i="1"/>
  <c r="BB779" i="1" s="1"/>
  <c r="AK779" i="1"/>
  <c r="BA779" i="1" s="1"/>
  <c r="AR803" i="1"/>
  <c r="BH803" i="1" s="1"/>
  <c r="AP803" i="1"/>
  <c r="BF803" i="1" s="1"/>
  <c r="AO803" i="1"/>
  <c r="BE803" i="1" s="1"/>
  <c r="AN803" i="1"/>
  <c r="BD803" i="1" s="1"/>
  <c r="AU803" i="1"/>
  <c r="BK803" i="1" s="1"/>
  <c r="AT803" i="1"/>
  <c r="BJ803" i="1" s="1"/>
  <c r="AQ803" i="1"/>
  <c r="BG803" i="1" s="1"/>
  <c r="AH710" i="1"/>
  <c r="AX710" i="1" s="1"/>
  <c r="AH714" i="1"/>
  <c r="AX714" i="1" s="1"/>
  <c r="AH718" i="1"/>
  <c r="AX718" i="1" s="1"/>
  <c r="AH722" i="1"/>
  <c r="AX722" i="1" s="1"/>
  <c r="AH726" i="1"/>
  <c r="AX726" i="1" s="1"/>
  <c r="AT728" i="1"/>
  <c r="BJ728" i="1" s="1"/>
  <c r="AH730" i="1"/>
  <c r="AX730" i="1" s="1"/>
  <c r="AT732" i="1"/>
  <c r="BJ732" i="1" s="1"/>
  <c r="AH734" i="1"/>
  <c r="AX734" i="1" s="1"/>
  <c r="AT736" i="1"/>
  <c r="BJ736" i="1" s="1"/>
  <c r="AN737" i="1"/>
  <c r="BD737" i="1" s="1"/>
  <c r="AH738" i="1"/>
  <c r="AX738" i="1" s="1"/>
  <c r="AT740" i="1"/>
  <c r="BJ740" i="1" s="1"/>
  <c r="AN741" i="1"/>
  <c r="BD741" i="1" s="1"/>
  <c r="AH742" i="1"/>
  <c r="AX742" i="1" s="1"/>
  <c r="AT744" i="1"/>
  <c r="BJ744" i="1" s="1"/>
  <c r="AN745" i="1"/>
  <c r="BD745" i="1" s="1"/>
  <c r="AH746" i="1"/>
  <c r="AX746" i="1" s="1"/>
  <c r="AU748" i="1"/>
  <c r="BK748" i="1" s="1"/>
  <c r="AM749" i="1"/>
  <c r="BC749" i="1" s="1"/>
  <c r="AN753" i="1"/>
  <c r="BD753" i="1" s="1"/>
  <c r="AS753" i="1"/>
  <c r="BI753" i="1" s="1"/>
  <c r="AR753" i="1"/>
  <c r="BH753" i="1" s="1"/>
  <c r="AQ755" i="1"/>
  <c r="BG755" i="1" s="1"/>
  <c r="AN758" i="1"/>
  <c r="BD758" i="1" s="1"/>
  <c r="AT759" i="1"/>
  <c r="BJ759" i="1" s="1"/>
  <c r="AR763" i="1"/>
  <c r="BH763" i="1" s="1"/>
  <c r="AO763" i="1"/>
  <c r="BE763" i="1" s="1"/>
  <c r="AN763" i="1"/>
  <c r="BD763" i="1" s="1"/>
  <c r="AU763" i="1"/>
  <c r="BK763" i="1" s="1"/>
  <c r="AP763" i="1"/>
  <c r="BF763" i="1" s="1"/>
  <c r="AP770" i="1"/>
  <c r="BF770" i="1" s="1"/>
  <c r="AU770" i="1"/>
  <c r="BK770" i="1" s="1"/>
  <c r="AT770" i="1"/>
  <c r="BJ770" i="1" s="1"/>
  <c r="AS770" i="1"/>
  <c r="BI770" i="1" s="1"/>
  <c r="AM775" i="1"/>
  <c r="BC775" i="1" s="1"/>
  <c r="AG775" i="1"/>
  <c r="AW775" i="1" s="1"/>
  <c r="AL775" i="1"/>
  <c r="BB775" i="1" s="1"/>
  <c r="AK775" i="1"/>
  <c r="BA775" i="1" s="1"/>
  <c r="AJ775" i="1"/>
  <c r="AZ775" i="1" s="1"/>
  <c r="AO778" i="1"/>
  <c r="BE778" i="1" s="1"/>
  <c r="AL784" i="1"/>
  <c r="BB784" i="1" s="1"/>
  <c r="AJ784" i="1"/>
  <c r="AZ784" i="1" s="1"/>
  <c r="AI784" i="1"/>
  <c r="AY784" i="1" s="1"/>
  <c r="AG784" i="1"/>
  <c r="AW784" i="1" s="1"/>
  <c r="AH784" i="1"/>
  <c r="AX784" i="1" s="1"/>
  <c r="AM784" i="1"/>
  <c r="BC784" i="1" s="1"/>
  <c r="AH785" i="1"/>
  <c r="AX785" i="1" s="1"/>
  <c r="AG697" i="1"/>
  <c r="AW697" i="1" s="1"/>
  <c r="AG701" i="1"/>
  <c r="AW701" i="1" s="1"/>
  <c r="AO701" i="1"/>
  <c r="BE701" i="1" s="1"/>
  <c r="AU704" i="1"/>
  <c r="BK704" i="1" s="1"/>
  <c r="AG705" i="1"/>
  <c r="AW705" i="1" s="1"/>
  <c r="AO705" i="1"/>
  <c r="BE705" i="1" s="1"/>
  <c r="AK707" i="1"/>
  <c r="BA707" i="1" s="1"/>
  <c r="AU708" i="1"/>
  <c r="BK708" i="1" s="1"/>
  <c r="AG709" i="1"/>
  <c r="AW709" i="1" s="1"/>
  <c r="AO709" i="1"/>
  <c r="BE709" i="1" s="1"/>
  <c r="AI710" i="1"/>
  <c r="AY710" i="1" s="1"/>
  <c r="AK711" i="1"/>
  <c r="BA711" i="1" s="1"/>
  <c r="AU712" i="1"/>
  <c r="BK712" i="1" s="1"/>
  <c r="AG713" i="1"/>
  <c r="AW713" i="1" s="1"/>
  <c r="AO713" i="1"/>
  <c r="BE713" i="1" s="1"/>
  <c r="AI714" i="1"/>
  <c r="AY714" i="1" s="1"/>
  <c r="AK715" i="1"/>
  <c r="BA715" i="1" s="1"/>
  <c r="AU716" i="1"/>
  <c r="BK716" i="1" s="1"/>
  <c r="AG717" i="1"/>
  <c r="AW717" i="1" s="1"/>
  <c r="AO717" i="1"/>
  <c r="BE717" i="1" s="1"/>
  <c r="AI718" i="1"/>
  <c r="AY718" i="1" s="1"/>
  <c r="AK719" i="1"/>
  <c r="BA719" i="1" s="1"/>
  <c r="AU720" i="1"/>
  <c r="BK720" i="1" s="1"/>
  <c r="AG721" i="1"/>
  <c r="AW721" i="1" s="1"/>
  <c r="AO721" i="1"/>
  <c r="BE721" i="1" s="1"/>
  <c r="AI722" i="1"/>
  <c r="AY722" i="1" s="1"/>
  <c r="AK723" i="1"/>
  <c r="BA723" i="1" s="1"/>
  <c r="AU724" i="1"/>
  <c r="BK724" i="1" s="1"/>
  <c r="AG725" i="1"/>
  <c r="AW725" i="1" s="1"/>
  <c r="AO725" i="1"/>
  <c r="BE725" i="1" s="1"/>
  <c r="AI726" i="1"/>
  <c r="AY726" i="1" s="1"/>
  <c r="AK727" i="1"/>
  <c r="BA727" i="1" s="1"/>
  <c r="AU728" i="1"/>
  <c r="BK728" i="1" s="1"/>
  <c r="AG729" i="1"/>
  <c r="AW729" i="1" s="1"/>
  <c r="AO729" i="1"/>
  <c r="BE729" i="1" s="1"/>
  <c r="AI730" i="1"/>
  <c r="AY730" i="1" s="1"/>
  <c r="AQ730" i="1"/>
  <c r="BG730" i="1" s="1"/>
  <c r="AK731" i="1"/>
  <c r="BA731" i="1" s="1"/>
  <c r="AS731" i="1"/>
  <c r="BI731" i="1" s="1"/>
  <c r="AU732" i="1"/>
  <c r="BK732" i="1" s="1"/>
  <c r="AG733" i="1"/>
  <c r="AW733" i="1" s="1"/>
  <c r="AO733" i="1"/>
  <c r="BE733" i="1" s="1"/>
  <c r="AI734" i="1"/>
  <c r="AY734" i="1" s="1"/>
  <c r="AQ734" i="1"/>
  <c r="BG734" i="1" s="1"/>
  <c r="AK735" i="1"/>
  <c r="BA735" i="1" s="1"/>
  <c r="AU736" i="1"/>
  <c r="BK736" i="1" s="1"/>
  <c r="AO737" i="1"/>
  <c r="BE737" i="1" s="1"/>
  <c r="AI738" i="1"/>
  <c r="AY738" i="1" s="1"/>
  <c r="AQ738" i="1"/>
  <c r="BG738" i="1" s="1"/>
  <c r="AK739" i="1"/>
  <c r="BA739" i="1" s="1"/>
  <c r="AU740" i="1"/>
  <c r="BK740" i="1" s="1"/>
  <c r="AO741" i="1"/>
  <c r="BE741" i="1" s="1"/>
  <c r="AI742" i="1"/>
  <c r="AY742" i="1" s="1"/>
  <c r="AQ742" i="1"/>
  <c r="BG742" i="1" s="1"/>
  <c r="AK743" i="1"/>
  <c r="BA743" i="1" s="1"/>
  <c r="AU744" i="1"/>
  <c r="BK744" i="1" s="1"/>
  <c r="AO745" i="1"/>
  <c r="BE745" i="1" s="1"/>
  <c r="AI746" i="1"/>
  <c r="AY746" i="1" s="1"/>
  <c r="AQ746" i="1"/>
  <c r="BG746" i="1" s="1"/>
  <c r="AK747" i="1"/>
  <c r="BA747" i="1" s="1"/>
  <c r="AO749" i="1"/>
  <c r="BE749" i="1" s="1"/>
  <c r="AJ751" i="1"/>
  <c r="AZ751" i="1" s="1"/>
  <c r="AF751" i="1"/>
  <c r="AV751" i="1" s="1"/>
  <c r="AI751" i="1"/>
  <c r="AY751" i="1" s="1"/>
  <c r="AS755" i="1"/>
  <c r="BI755" i="1" s="1"/>
  <c r="AO758" i="1"/>
  <c r="BE758" i="1" s="1"/>
  <c r="AP762" i="1"/>
  <c r="BF762" i="1" s="1"/>
  <c r="AU762" i="1"/>
  <c r="BK762" i="1" s="1"/>
  <c r="AT762" i="1"/>
  <c r="BJ762" i="1" s="1"/>
  <c r="AS762" i="1"/>
  <c r="BI762" i="1" s="1"/>
  <c r="AQ763" i="1"/>
  <c r="BG763" i="1" s="1"/>
  <c r="AF769" i="1"/>
  <c r="AV769" i="1" s="1"/>
  <c r="AK769" i="1"/>
  <c r="BA769" i="1" s="1"/>
  <c r="AJ769" i="1"/>
  <c r="AZ769" i="1" s="1"/>
  <c r="AI769" i="1"/>
  <c r="AY769" i="1" s="1"/>
  <c r="AL769" i="1"/>
  <c r="BB769" i="1" s="1"/>
  <c r="AP778" i="1"/>
  <c r="BF778" i="1" s="1"/>
  <c r="AM785" i="1"/>
  <c r="BC785" i="1" s="1"/>
  <c r="AP802" i="1"/>
  <c r="BF802" i="1" s="1"/>
  <c r="AN802" i="1"/>
  <c r="BD802" i="1" s="1"/>
  <c r="AU802" i="1"/>
  <c r="BK802" i="1" s="1"/>
  <c r="AT802" i="1"/>
  <c r="BJ802" i="1" s="1"/>
  <c r="AS802" i="1"/>
  <c r="BI802" i="1" s="1"/>
  <c r="AQ802" i="1"/>
  <c r="BG802" i="1" s="1"/>
  <c r="AO802" i="1"/>
  <c r="BE802" i="1" s="1"/>
  <c r="AN748" i="1"/>
  <c r="BD748" i="1" s="1"/>
  <c r="AP749" i="1"/>
  <c r="BF749" i="1" s="1"/>
  <c r="AR751" i="1"/>
  <c r="BH751" i="1" s="1"/>
  <c r="AO751" i="1"/>
  <c r="BE751" i="1" s="1"/>
  <c r="AN751" i="1"/>
  <c r="BD751" i="1" s="1"/>
  <c r="AK751" i="1"/>
  <c r="BA751" i="1" s="1"/>
  <c r="AO753" i="1"/>
  <c r="BE753" i="1" s="1"/>
  <c r="AP754" i="1"/>
  <c r="BF754" i="1" s="1"/>
  <c r="AU754" i="1"/>
  <c r="BK754" i="1" s="1"/>
  <c r="AT754" i="1"/>
  <c r="BJ754" i="1" s="1"/>
  <c r="AT755" i="1"/>
  <c r="BJ755" i="1" s="1"/>
  <c r="AQ758" i="1"/>
  <c r="AF761" i="1"/>
  <c r="AV761" i="1" s="1"/>
  <c r="AK761" i="1"/>
  <c r="BA761" i="1" s="1"/>
  <c r="AJ761" i="1"/>
  <c r="AZ761" i="1" s="1"/>
  <c r="AI761" i="1"/>
  <c r="AY761" i="1" s="1"/>
  <c r="AL761" i="1"/>
  <c r="BB761" i="1" s="1"/>
  <c r="AS763" i="1"/>
  <c r="BI763" i="1" s="1"/>
  <c r="AJ767" i="1"/>
  <c r="AZ767" i="1" s="1"/>
  <c r="AG767" i="1"/>
  <c r="AW767" i="1" s="1"/>
  <c r="AF767" i="1"/>
  <c r="AV767" i="1" s="1"/>
  <c r="AM767" i="1"/>
  <c r="BC767" i="1" s="1"/>
  <c r="AL767" i="1"/>
  <c r="BB767" i="1" s="1"/>
  <c r="AM769" i="1"/>
  <c r="BC769" i="1" s="1"/>
  <c r="AN770" i="1"/>
  <c r="BD770" i="1" s="1"/>
  <c r="AT771" i="1"/>
  <c r="BJ771" i="1" s="1"/>
  <c r="AR795" i="1"/>
  <c r="BH795" i="1" s="1"/>
  <c r="AP795" i="1"/>
  <c r="BF795" i="1" s="1"/>
  <c r="AO795" i="1"/>
  <c r="BE795" i="1" s="1"/>
  <c r="AU795" i="1"/>
  <c r="BK795" i="1" s="1"/>
  <c r="AT795" i="1"/>
  <c r="BJ795" i="1" s="1"/>
  <c r="AS795" i="1"/>
  <c r="BI795" i="1" s="1"/>
  <c r="AQ795" i="1"/>
  <c r="BG795" i="1" s="1"/>
  <c r="AN795" i="1"/>
  <c r="BD795" i="1" s="1"/>
  <c r="AL800" i="1"/>
  <c r="BB800" i="1" s="1"/>
  <c r="AJ800" i="1"/>
  <c r="AZ800" i="1" s="1"/>
  <c r="AI800" i="1"/>
  <c r="AY800" i="1" s="1"/>
  <c r="AG800" i="1"/>
  <c r="AW800" i="1" s="1"/>
  <c r="AM800" i="1"/>
  <c r="BC800" i="1" s="1"/>
  <c r="AH800" i="1"/>
  <c r="AX800" i="1" s="1"/>
  <c r="AF800" i="1"/>
  <c r="AV800" i="1" s="1"/>
  <c r="AR802" i="1"/>
  <c r="BH802" i="1" s="1"/>
  <c r="AQ757" i="1"/>
  <c r="BG757" i="1" s="1"/>
  <c r="AQ761" i="1"/>
  <c r="BG761" i="1" s="1"/>
  <c r="AQ765" i="1"/>
  <c r="BG765" i="1" s="1"/>
  <c r="AQ769" i="1"/>
  <c r="BG769" i="1" s="1"/>
  <c r="AQ773" i="1"/>
  <c r="BG773" i="1" s="1"/>
  <c r="AS775" i="1"/>
  <c r="BI775" i="1" s="1"/>
  <c r="AI776" i="1"/>
  <c r="AY776" i="1" s="1"/>
  <c r="AG778" i="1"/>
  <c r="AW778" i="1" s="1"/>
  <c r="AO779" i="1"/>
  <c r="BE779" i="1" s="1"/>
  <c r="AU779" i="1"/>
  <c r="BK779" i="1" s="1"/>
  <c r="AJ783" i="1"/>
  <c r="AZ783" i="1" s="1"/>
  <c r="AG783" i="1"/>
  <c r="AW783" i="1" s="1"/>
  <c r="AM783" i="1"/>
  <c r="BC783" i="1" s="1"/>
  <c r="AK783" i="1"/>
  <c r="BA783" i="1" s="1"/>
  <c r="AL788" i="1"/>
  <c r="BB788" i="1" s="1"/>
  <c r="AJ788" i="1"/>
  <c r="AZ788" i="1" s="1"/>
  <c r="AI788" i="1"/>
  <c r="AY788" i="1" s="1"/>
  <c r="AG788" i="1"/>
  <c r="AW788" i="1" s="1"/>
  <c r="AK788" i="1"/>
  <c r="BA788" i="1" s="1"/>
  <c r="AF789" i="1"/>
  <c r="AV789" i="1" s="1"/>
  <c r="AL789" i="1"/>
  <c r="BB789" i="1" s="1"/>
  <c r="AK789" i="1"/>
  <c r="BA789" i="1" s="1"/>
  <c r="AI789" i="1"/>
  <c r="AY789" i="1" s="1"/>
  <c r="AM789" i="1"/>
  <c r="BC789" i="1" s="1"/>
  <c r="AR799" i="1"/>
  <c r="AP799" i="1"/>
  <c r="BF799" i="1" s="1"/>
  <c r="AO799" i="1"/>
  <c r="BE799" i="1" s="1"/>
  <c r="AU799" i="1"/>
  <c r="AN799" i="1"/>
  <c r="AG801" i="1"/>
  <c r="AW801" i="1" s="1"/>
  <c r="AG805" i="1"/>
  <c r="AW805" i="1" s="1"/>
  <c r="AL750" i="1"/>
  <c r="BB750" i="1" s="1"/>
  <c r="AH752" i="1"/>
  <c r="AX752" i="1" s="1"/>
  <c r="AP752" i="1"/>
  <c r="BF752" i="1" s="1"/>
  <c r="AL754" i="1"/>
  <c r="BB754" i="1" s="1"/>
  <c r="AH756" i="1"/>
  <c r="AX756" i="1" s="1"/>
  <c r="AP756" i="1"/>
  <c r="BF756" i="1" s="1"/>
  <c r="AR757" i="1"/>
  <c r="BH757" i="1" s="1"/>
  <c r="AL758" i="1"/>
  <c r="BB758" i="1" s="1"/>
  <c r="AH760" i="1"/>
  <c r="AX760" i="1" s="1"/>
  <c r="AP760" i="1"/>
  <c r="BF760" i="1" s="1"/>
  <c r="AR761" i="1"/>
  <c r="BH761" i="1" s="1"/>
  <c r="AL762" i="1"/>
  <c r="BB762" i="1" s="1"/>
  <c r="AH764" i="1"/>
  <c r="AX764" i="1" s="1"/>
  <c r="AP764" i="1"/>
  <c r="BF764" i="1" s="1"/>
  <c r="AR765" i="1"/>
  <c r="BH765" i="1" s="1"/>
  <c r="AL766" i="1"/>
  <c r="BB766" i="1" s="1"/>
  <c r="AP768" i="1"/>
  <c r="BF768" i="1" s="1"/>
  <c r="AR769" i="1"/>
  <c r="BH769" i="1" s="1"/>
  <c r="AL770" i="1"/>
  <c r="BB770" i="1" s="1"/>
  <c r="AP772" i="1"/>
  <c r="BF772" i="1" s="1"/>
  <c r="AR773" i="1"/>
  <c r="BH773" i="1" s="1"/>
  <c r="AM774" i="1"/>
  <c r="BC774" i="1" s="1"/>
  <c r="AT775" i="1"/>
  <c r="BJ775" i="1" s="1"/>
  <c r="AJ776" i="1"/>
  <c r="AZ776" i="1" s="1"/>
  <c r="AS776" i="1"/>
  <c r="BI776" i="1" s="1"/>
  <c r="AG777" i="1"/>
  <c r="AW777" i="1" s="1"/>
  <c r="AH778" i="1"/>
  <c r="AX778" i="1" s="1"/>
  <c r="AP782" i="1"/>
  <c r="BF782" i="1" s="1"/>
  <c r="AU782" i="1"/>
  <c r="BK782" i="1" s="1"/>
  <c r="AS782" i="1"/>
  <c r="BI782" i="1" s="1"/>
  <c r="AN782" i="1"/>
  <c r="BD782" i="1" s="1"/>
  <c r="AR783" i="1"/>
  <c r="BH783" i="1" s="1"/>
  <c r="AP783" i="1"/>
  <c r="BF783" i="1" s="1"/>
  <c r="AO783" i="1"/>
  <c r="BE783" i="1" s="1"/>
  <c r="AU783" i="1"/>
  <c r="BK783" i="1" s="1"/>
  <c r="AL783" i="1"/>
  <c r="BB783" i="1" s="1"/>
  <c r="AM788" i="1"/>
  <c r="BC788" i="1" s="1"/>
  <c r="AP790" i="1"/>
  <c r="BF790" i="1" s="1"/>
  <c r="AN790" i="1"/>
  <c r="BD790" i="1" s="1"/>
  <c r="AU790" i="1"/>
  <c r="BK790" i="1" s="1"/>
  <c r="AS790" i="1"/>
  <c r="BI790" i="1" s="1"/>
  <c r="AO790" i="1"/>
  <c r="BE790" i="1" s="1"/>
  <c r="AF793" i="1"/>
  <c r="AV793" i="1" s="1"/>
  <c r="AL793" i="1"/>
  <c r="BB793" i="1" s="1"/>
  <c r="AK793" i="1"/>
  <c r="BA793" i="1" s="1"/>
  <c r="AI793" i="1"/>
  <c r="AY793" i="1" s="1"/>
  <c r="AM793" i="1"/>
  <c r="BC793" i="1" s="1"/>
  <c r="AF796" i="1"/>
  <c r="AV796" i="1" s="1"/>
  <c r="AQ799" i="1"/>
  <c r="AH801" i="1"/>
  <c r="AX801" i="1" s="1"/>
  <c r="AH805" i="1"/>
  <c r="AX805" i="1" s="1"/>
  <c r="AQ752" i="1"/>
  <c r="BG752" i="1" s="1"/>
  <c r="AQ756" i="1"/>
  <c r="BG756" i="1" s="1"/>
  <c r="AS757" i="1"/>
  <c r="BI757" i="1" s="1"/>
  <c r="BC758" i="1"/>
  <c r="AQ760" i="1"/>
  <c r="BG760" i="1" s="1"/>
  <c r="AS761" i="1"/>
  <c r="BI761" i="1" s="1"/>
  <c r="AQ764" i="1"/>
  <c r="BG764" i="1" s="1"/>
  <c r="AS765" i="1"/>
  <c r="BI765" i="1" s="1"/>
  <c r="AQ768" i="1"/>
  <c r="BG768" i="1" s="1"/>
  <c r="AS769" i="1"/>
  <c r="BI769" i="1" s="1"/>
  <c r="AQ772" i="1"/>
  <c r="BG772" i="1" s="1"/>
  <c r="AS773" i="1"/>
  <c r="BI773" i="1" s="1"/>
  <c r="AK776" i="1"/>
  <c r="BA776" i="1" s="1"/>
  <c r="AH777" i="1"/>
  <c r="AX777" i="1" s="1"/>
  <c r="AN779" i="1"/>
  <c r="BD779" i="1" s="1"/>
  <c r="AL780" i="1"/>
  <c r="BB780" i="1" s="1"/>
  <c r="AI780" i="1"/>
  <c r="AY780" i="1" s="1"/>
  <c r="AG780" i="1"/>
  <c r="AW780" i="1" s="1"/>
  <c r="AJ780" i="1"/>
  <c r="AZ780" i="1" s="1"/>
  <c r="AL792" i="1"/>
  <c r="BB792" i="1" s="1"/>
  <c r="AJ792" i="1"/>
  <c r="AZ792" i="1" s="1"/>
  <c r="AI792" i="1"/>
  <c r="AY792" i="1" s="1"/>
  <c r="AG792" i="1"/>
  <c r="AW792" i="1" s="1"/>
  <c r="AK792" i="1"/>
  <c r="BA792" i="1" s="1"/>
  <c r="AP794" i="1"/>
  <c r="BF794" i="1" s="1"/>
  <c r="AN794" i="1"/>
  <c r="BD794" i="1" s="1"/>
  <c r="AU794" i="1"/>
  <c r="BK794" i="1" s="1"/>
  <c r="AS794" i="1"/>
  <c r="BI794" i="1" s="1"/>
  <c r="AO794" i="1"/>
  <c r="BE794" i="1" s="1"/>
  <c r="AF797" i="1"/>
  <c r="AV797" i="1" s="1"/>
  <c r="AL797" i="1"/>
  <c r="BB797" i="1" s="1"/>
  <c r="AK797" i="1"/>
  <c r="BA797" i="1" s="1"/>
  <c r="AI797" i="1"/>
  <c r="AY797" i="1" s="1"/>
  <c r="AM797" i="1"/>
  <c r="BC797" i="1" s="1"/>
  <c r="AS799" i="1"/>
  <c r="AF819" i="1"/>
  <c r="AV819" i="1" s="1"/>
  <c r="AM819" i="1"/>
  <c r="BC819" i="1" s="1"/>
  <c r="AL819" i="1"/>
  <c r="BB819" i="1" s="1"/>
  <c r="AK819" i="1"/>
  <c r="BA819" i="1" s="1"/>
  <c r="AG819" i="1"/>
  <c r="AW819" i="1" s="1"/>
  <c r="AI819" i="1"/>
  <c r="AY819" i="1" s="1"/>
  <c r="AH819" i="1"/>
  <c r="AX819" i="1" s="1"/>
  <c r="AM778" i="1"/>
  <c r="BC778" i="1" s="1"/>
  <c r="AK778" i="1"/>
  <c r="BA778" i="1" s="1"/>
  <c r="AJ778" i="1"/>
  <c r="AZ778" i="1" s="1"/>
  <c r="AL796" i="1"/>
  <c r="BB796" i="1" s="1"/>
  <c r="AJ796" i="1"/>
  <c r="AZ796" i="1" s="1"/>
  <c r="AI796" i="1"/>
  <c r="AY796" i="1" s="1"/>
  <c r="AG796" i="1"/>
  <c r="AW796" i="1" s="1"/>
  <c r="AK796" i="1"/>
  <c r="BA796" i="1" s="1"/>
  <c r="AP798" i="1"/>
  <c r="BF798" i="1" s="1"/>
  <c r="AN798" i="1"/>
  <c r="BD798" i="1" s="1"/>
  <c r="AU798" i="1"/>
  <c r="BK798" i="1" s="1"/>
  <c r="AS798" i="1"/>
  <c r="BI798" i="1" s="1"/>
  <c r="AO798" i="1"/>
  <c r="BE798" i="1" s="1"/>
  <c r="BJ799" i="1"/>
  <c r="AF801" i="1"/>
  <c r="AV801" i="1" s="1"/>
  <c r="AL801" i="1"/>
  <c r="BB801" i="1" s="1"/>
  <c r="AK801" i="1"/>
  <c r="BA801" i="1" s="1"/>
  <c r="AI801" i="1"/>
  <c r="AY801" i="1" s="1"/>
  <c r="AM801" i="1"/>
  <c r="BC801" i="1" s="1"/>
  <c r="AF805" i="1"/>
  <c r="AV805" i="1" s="1"/>
  <c r="AL805" i="1"/>
  <c r="BB805" i="1" s="1"/>
  <c r="AK805" i="1"/>
  <c r="BA805" i="1" s="1"/>
  <c r="AJ805" i="1"/>
  <c r="AZ805" i="1" s="1"/>
  <c r="AI805" i="1"/>
  <c r="AY805" i="1" s="1"/>
  <c r="AR809" i="1"/>
  <c r="BH809" i="1" s="1"/>
  <c r="AP809" i="1"/>
  <c r="BF809" i="1" s="1"/>
  <c r="AS809" i="1"/>
  <c r="BI809" i="1" s="1"/>
  <c r="AU809" i="1"/>
  <c r="BK809" i="1" s="1"/>
  <c r="AT809" i="1"/>
  <c r="BJ809" i="1" s="1"/>
  <c r="AQ809" i="1"/>
  <c r="BG809" i="1" s="1"/>
  <c r="AO809" i="1"/>
  <c r="BE809" i="1" s="1"/>
  <c r="AN809" i="1"/>
  <c r="BD809" i="1" s="1"/>
  <c r="AG878" i="1"/>
  <c r="AW878" i="1" s="1"/>
  <c r="AL878" i="1"/>
  <c r="BB878" i="1" s="1"/>
  <c r="AF878" i="1"/>
  <c r="AV878" i="1" s="1"/>
  <c r="AM878" i="1"/>
  <c r="BC878" i="1" s="1"/>
  <c r="AK878" i="1"/>
  <c r="BA878" i="1" s="1"/>
  <c r="AI878" i="1"/>
  <c r="AY878" i="1" s="1"/>
  <c r="AJ878" i="1"/>
  <c r="AZ878" i="1" s="1"/>
  <c r="AH878" i="1"/>
  <c r="AX878" i="1" s="1"/>
  <c r="AH774" i="1"/>
  <c r="AX774" i="1" s="1"/>
  <c r="AP775" i="1"/>
  <c r="BF775" i="1" s="1"/>
  <c r="AL777" i="1"/>
  <c r="BB777" i="1" s="1"/>
  <c r="AR779" i="1"/>
  <c r="BH779" i="1" s="1"/>
  <c r="AF781" i="1"/>
  <c r="AV781" i="1" s="1"/>
  <c r="AK781" i="1"/>
  <c r="BA781" i="1" s="1"/>
  <c r="AI781" i="1"/>
  <c r="AY781" i="1" s="1"/>
  <c r="AL781" i="1"/>
  <c r="BB781" i="1" s="1"/>
  <c r="AF783" i="1"/>
  <c r="AV783" i="1" s="1"/>
  <c r="AG789" i="1"/>
  <c r="AW789" i="1" s="1"/>
  <c r="AT794" i="1"/>
  <c r="BJ794" i="1" s="1"/>
  <c r="AR798" i="1"/>
  <c r="BH798" i="1" s="1"/>
  <c r="AN823" i="1"/>
  <c r="BD823" i="1" s="1"/>
  <c r="AU823" i="1"/>
  <c r="BK823" i="1" s="1"/>
  <c r="AT823" i="1"/>
  <c r="BJ823" i="1" s="1"/>
  <c r="AS823" i="1"/>
  <c r="BI823" i="1" s="1"/>
  <c r="AO823" i="1"/>
  <c r="BE823" i="1" s="1"/>
  <c r="AP823" i="1"/>
  <c r="BF823" i="1" s="1"/>
  <c r="AO780" i="1"/>
  <c r="BE780" i="1" s="1"/>
  <c r="AK782" i="1"/>
  <c r="BA782" i="1" s="1"/>
  <c r="AO784" i="1"/>
  <c r="BE784" i="1" s="1"/>
  <c r="AK786" i="1"/>
  <c r="BA786" i="1" s="1"/>
  <c r="AM787" i="1"/>
  <c r="BC787" i="1" s="1"/>
  <c r="AO788" i="1"/>
  <c r="BE788" i="1" s="1"/>
  <c r="AK790" i="1"/>
  <c r="BA790" i="1" s="1"/>
  <c r="AM791" i="1"/>
  <c r="BC791" i="1" s="1"/>
  <c r="AO792" i="1"/>
  <c r="BE792" i="1" s="1"/>
  <c r="AK794" i="1"/>
  <c r="BA794" i="1" s="1"/>
  <c r="AM795" i="1"/>
  <c r="BC795" i="1" s="1"/>
  <c r="AO796" i="1"/>
  <c r="BE796" i="1" s="1"/>
  <c r="AK798" i="1"/>
  <c r="BA798" i="1" s="1"/>
  <c r="AM799" i="1"/>
  <c r="BC799" i="1" s="1"/>
  <c r="AO800" i="1"/>
  <c r="BE800" i="1" s="1"/>
  <c r="AK802" i="1"/>
  <c r="BA802" i="1" s="1"/>
  <c r="AM803" i="1"/>
  <c r="BC803" i="1" s="1"/>
  <c r="AG804" i="1"/>
  <c r="AW804" i="1" s="1"/>
  <c r="AO804" i="1"/>
  <c r="BE804" i="1" s="1"/>
  <c r="AO806" i="1"/>
  <c r="BE806" i="1" s="1"/>
  <c r="AP808" i="1"/>
  <c r="BF808" i="1" s="1"/>
  <c r="AN808" i="1"/>
  <c r="BD808" i="1" s="1"/>
  <c r="AU808" i="1"/>
  <c r="BK808" i="1" s="1"/>
  <c r="AL810" i="1"/>
  <c r="BB810" i="1" s="1"/>
  <c r="AJ810" i="1"/>
  <c r="AZ810" i="1" s="1"/>
  <c r="AM810" i="1"/>
  <c r="BC810" i="1" s="1"/>
  <c r="AH810" i="1"/>
  <c r="AX810" i="1" s="1"/>
  <c r="AR813" i="1"/>
  <c r="BH813" i="1" s="1"/>
  <c r="AP813" i="1"/>
  <c r="BF813" i="1" s="1"/>
  <c r="AS813" i="1"/>
  <c r="BI813" i="1" s="1"/>
  <c r="AF815" i="1"/>
  <c r="AV815" i="1" s="1"/>
  <c r="AM815" i="1"/>
  <c r="BC815" i="1" s="1"/>
  <c r="AL815" i="1"/>
  <c r="BB815" i="1" s="1"/>
  <c r="AK815" i="1"/>
  <c r="BA815" i="1" s="1"/>
  <c r="AG815" i="1"/>
  <c r="AW815" i="1" s="1"/>
  <c r="AN819" i="1"/>
  <c r="BD819" i="1" s="1"/>
  <c r="AU819" i="1"/>
  <c r="BK819" i="1" s="1"/>
  <c r="AT819" i="1"/>
  <c r="BJ819" i="1" s="1"/>
  <c r="AS819" i="1"/>
  <c r="BI819" i="1" s="1"/>
  <c r="AO819" i="1"/>
  <c r="BE819" i="1" s="1"/>
  <c r="AQ819" i="1"/>
  <c r="BG819" i="1" s="1"/>
  <c r="AH827" i="1"/>
  <c r="AX827" i="1" s="1"/>
  <c r="AH831" i="1"/>
  <c r="AX831" i="1" s="1"/>
  <c r="AH835" i="1"/>
  <c r="AX835" i="1" s="1"/>
  <c r="AH839" i="1"/>
  <c r="AX839" i="1" s="1"/>
  <c r="BH840" i="1"/>
  <c r="AP865" i="1"/>
  <c r="BF865" i="1" s="1"/>
  <c r="AO865" i="1"/>
  <c r="BE865" i="1" s="1"/>
  <c r="AN865" i="1"/>
  <c r="BD865" i="1" s="1"/>
  <c r="AU865" i="1"/>
  <c r="BK865" i="1" s="1"/>
  <c r="AT865" i="1"/>
  <c r="BJ865" i="1" s="1"/>
  <c r="AR865" i="1"/>
  <c r="BH865" i="1" s="1"/>
  <c r="AS865" i="1"/>
  <c r="BI865" i="1" s="1"/>
  <c r="AQ865" i="1"/>
  <c r="BG865" i="1" s="1"/>
  <c r="AH804" i="1"/>
  <c r="AX804" i="1" s="1"/>
  <c r="AP806" i="1"/>
  <c r="BF806" i="1" s="1"/>
  <c r="AF807" i="1"/>
  <c r="AV807" i="1" s="1"/>
  <c r="AL807" i="1"/>
  <c r="BB807" i="1" s="1"/>
  <c r="AI807" i="1"/>
  <c r="AY807" i="1" s="1"/>
  <c r="AT810" i="1"/>
  <c r="BJ810" i="1" s="1"/>
  <c r="AR810" i="1"/>
  <c r="BH810" i="1" s="1"/>
  <c r="AU810" i="1"/>
  <c r="BK810" i="1" s="1"/>
  <c r="AN815" i="1"/>
  <c r="BD815" i="1" s="1"/>
  <c r="AU815" i="1"/>
  <c r="BK815" i="1" s="1"/>
  <c r="AT815" i="1"/>
  <c r="BJ815" i="1" s="1"/>
  <c r="AS815" i="1"/>
  <c r="BI815" i="1" s="1"/>
  <c r="AO815" i="1"/>
  <c r="BE815" i="1" s="1"/>
  <c r="AQ815" i="1"/>
  <c r="BG815" i="1" s="1"/>
  <c r="AL826" i="1"/>
  <c r="BB826" i="1" s="1"/>
  <c r="AK826" i="1"/>
  <c r="BA826" i="1" s="1"/>
  <c r="AJ826" i="1"/>
  <c r="AZ826" i="1" s="1"/>
  <c r="AI826" i="1"/>
  <c r="AY826" i="1" s="1"/>
  <c r="AM826" i="1"/>
  <c r="BC826" i="1" s="1"/>
  <c r="AH826" i="1"/>
  <c r="AX826" i="1" s="1"/>
  <c r="AL830" i="1"/>
  <c r="BB830" i="1" s="1"/>
  <c r="AK830" i="1"/>
  <c r="BA830" i="1" s="1"/>
  <c r="AJ830" i="1"/>
  <c r="AZ830" i="1" s="1"/>
  <c r="AI830" i="1"/>
  <c r="AY830" i="1" s="1"/>
  <c r="AM830" i="1"/>
  <c r="BC830" i="1" s="1"/>
  <c r="AH830" i="1"/>
  <c r="AX830" i="1" s="1"/>
  <c r="AL834" i="1"/>
  <c r="BB834" i="1" s="1"/>
  <c r="AK834" i="1"/>
  <c r="BA834" i="1" s="1"/>
  <c r="AJ834" i="1"/>
  <c r="AZ834" i="1" s="1"/>
  <c r="AI834" i="1"/>
  <c r="AY834" i="1" s="1"/>
  <c r="AM834" i="1"/>
  <c r="BC834" i="1" s="1"/>
  <c r="AH834" i="1"/>
  <c r="AX834" i="1" s="1"/>
  <c r="AL838" i="1"/>
  <c r="BB838" i="1" s="1"/>
  <c r="AK838" i="1"/>
  <c r="BA838" i="1" s="1"/>
  <c r="AJ838" i="1"/>
  <c r="AZ838" i="1" s="1"/>
  <c r="AI838" i="1"/>
  <c r="AY838" i="1" s="1"/>
  <c r="AM838" i="1"/>
  <c r="BC838" i="1" s="1"/>
  <c r="AH838" i="1"/>
  <c r="AX838" i="1" s="1"/>
  <c r="AJ846" i="1"/>
  <c r="AZ846" i="1" s="1"/>
  <c r="AI846" i="1"/>
  <c r="AY846" i="1" s="1"/>
  <c r="AM846" i="1"/>
  <c r="BC846" i="1" s="1"/>
  <c r="AL846" i="1"/>
  <c r="BB846" i="1" s="1"/>
  <c r="AK846" i="1"/>
  <c r="BA846" i="1" s="1"/>
  <c r="AF846" i="1"/>
  <c r="AV846" i="1" s="1"/>
  <c r="AL851" i="1"/>
  <c r="BB851" i="1" s="1"/>
  <c r="AK851" i="1"/>
  <c r="BA851" i="1" s="1"/>
  <c r="AF851" i="1"/>
  <c r="AV851" i="1" s="1"/>
  <c r="AH851" i="1"/>
  <c r="AX851" i="1" s="1"/>
  <c r="AG851" i="1"/>
  <c r="AW851" i="1" s="1"/>
  <c r="AI851" i="1"/>
  <c r="AY851" i="1" s="1"/>
  <c r="AM782" i="1"/>
  <c r="BC782" i="1" s="1"/>
  <c r="AM786" i="1"/>
  <c r="BC786" i="1" s="1"/>
  <c r="AG787" i="1"/>
  <c r="AW787" i="1" s="1"/>
  <c r="AM790" i="1"/>
  <c r="BC790" i="1" s="1"/>
  <c r="AG791" i="1"/>
  <c r="AW791" i="1" s="1"/>
  <c r="AQ792" i="1"/>
  <c r="BG792" i="1" s="1"/>
  <c r="AM794" i="1"/>
  <c r="BC794" i="1" s="1"/>
  <c r="AG795" i="1"/>
  <c r="AW795" i="1" s="1"/>
  <c r="AQ796" i="1"/>
  <c r="BG796" i="1" s="1"/>
  <c r="AM798" i="1"/>
  <c r="BC798" i="1" s="1"/>
  <c r="AG799" i="1"/>
  <c r="AW799" i="1" s="1"/>
  <c r="AQ800" i="1"/>
  <c r="BG800" i="1" s="1"/>
  <c r="AM802" i="1"/>
  <c r="BC802" i="1" s="1"/>
  <c r="AG803" i="1"/>
  <c r="AW803" i="1" s="1"/>
  <c r="AI804" i="1"/>
  <c r="AY804" i="1" s="1"/>
  <c r="AQ804" i="1"/>
  <c r="BG804" i="1" s="1"/>
  <c r="AQ806" i="1"/>
  <c r="BG806" i="1" s="1"/>
  <c r="AN807" i="1"/>
  <c r="BD807" i="1" s="1"/>
  <c r="AT807" i="1"/>
  <c r="BJ807" i="1" s="1"/>
  <c r="AJ807" i="1"/>
  <c r="AZ807" i="1" s="1"/>
  <c r="AU807" i="1"/>
  <c r="BK807" i="1" s="1"/>
  <c r="AF811" i="1"/>
  <c r="AV811" i="1" s="1"/>
  <c r="AL811" i="1"/>
  <c r="BB811" i="1" s="1"/>
  <c r="AG811" i="1"/>
  <c r="AW811" i="1" s="1"/>
  <c r="AJ811" i="1"/>
  <c r="AZ811" i="1" s="1"/>
  <c r="AL814" i="1"/>
  <c r="BB814" i="1" s="1"/>
  <c r="AJ814" i="1"/>
  <c r="AZ814" i="1" s="1"/>
  <c r="AI814" i="1"/>
  <c r="AY814" i="1" s="1"/>
  <c r="AM814" i="1"/>
  <c r="BC814" i="1" s="1"/>
  <c r="AH814" i="1"/>
  <c r="AX814" i="1" s="1"/>
  <c r="AR815" i="1"/>
  <c r="BH815" i="1" s="1"/>
  <c r="AF818" i="1"/>
  <c r="AV818" i="1" s="1"/>
  <c r="AL843" i="1"/>
  <c r="BB843" i="1" s="1"/>
  <c r="AK843" i="1"/>
  <c r="BA843" i="1" s="1"/>
  <c r="AG843" i="1"/>
  <c r="AW843" i="1" s="1"/>
  <c r="AF843" i="1"/>
  <c r="AV843" i="1" s="1"/>
  <c r="AM843" i="1"/>
  <c r="BC843" i="1" s="1"/>
  <c r="AH843" i="1"/>
  <c r="AX843" i="1" s="1"/>
  <c r="AT851" i="1"/>
  <c r="BJ851" i="1" s="1"/>
  <c r="AS851" i="1"/>
  <c r="BI851" i="1" s="1"/>
  <c r="AN851" i="1"/>
  <c r="BD851" i="1" s="1"/>
  <c r="AU851" i="1"/>
  <c r="BK851" i="1" s="1"/>
  <c r="AR851" i="1"/>
  <c r="BH851" i="1" s="1"/>
  <c r="AQ851" i="1"/>
  <c r="BG851" i="1" s="1"/>
  <c r="AP851" i="1"/>
  <c r="BF851" i="1" s="1"/>
  <c r="AO851" i="1"/>
  <c r="BE851" i="1" s="1"/>
  <c r="AH787" i="1"/>
  <c r="AX787" i="1" s="1"/>
  <c r="AH791" i="1"/>
  <c r="AX791" i="1" s="1"/>
  <c r="AH795" i="1"/>
  <c r="AX795" i="1" s="1"/>
  <c r="AH799" i="1"/>
  <c r="AX799" i="1" s="1"/>
  <c r="AH803" i="1"/>
  <c r="AX803" i="1" s="1"/>
  <c r="AJ804" i="1"/>
  <c r="AZ804" i="1" s="1"/>
  <c r="AL806" i="1"/>
  <c r="BB806" i="1" s="1"/>
  <c r="AJ806" i="1"/>
  <c r="AZ806" i="1" s="1"/>
  <c r="AH806" i="1"/>
  <c r="AX806" i="1" s="1"/>
  <c r="AK807" i="1"/>
  <c r="BA807" i="1" s="1"/>
  <c r="AN810" i="1"/>
  <c r="BD810" i="1" s="1"/>
  <c r="AN811" i="1"/>
  <c r="BD811" i="1" s="1"/>
  <c r="AT811" i="1"/>
  <c r="BJ811" i="1" s="1"/>
  <c r="AO811" i="1"/>
  <c r="BE811" i="1" s="1"/>
  <c r="AK814" i="1"/>
  <c r="BA814" i="1" s="1"/>
  <c r="AL822" i="1"/>
  <c r="BB822" i="1" s="1"/>
  <c r="AK822" i="1"/>
  <c r="BA822" i="1" s="1"/>
  <c r="AJ822" i="1"/>
  <c r="AZ822" i="1" s="1"/>
  <c r="AI822" i="1"/>
  <c r="AY822" i="1" s="1"/>
  <c r="AM822" i="1"/>
  <c r="BC822" i="1" s="1"/>
  <c r="AH822" i="1"/>
  <c r="AX822" i="1" s="1"/>
  <c r="AF827" i="1"/>
  <c r="AV827" i="1" s="1"/>
  <c r="AM827" i="1"/>
  <c r="BC827" i="1" s="1"/>
  <c r="AL827" i="1"/>
  <c r="BB827" i="1" s="1"/>
  <c r="AK827" i="1"/>
  <c r="BA827" i="1" s="1"/>
  <c r="AG827" i="1"/>
  <c r="AW827" i="1" s="1"/>
  <c r="AF831" i="1"/>
  <c r="AV831" i="1" s="1"/>
  <c r="AM831" i="1"/>
  <c r="BC831" i="1" s="1"/>
  <c r="AL831" i="1"/>
  <c r="BB831" i="1" s="1"/>
  <c r="AK831" i="1"/>
  <c r="BA831" i="1" s="1"/>
  <c r="AG831" i="1"/>
  <c r="AW831" i="1" s="1"/>
  <c r="AF835" i="1"/>
  <c r="AV835" i="1" s="1"/>
  <c r="AM835" i="1"/>
  <c r="BC835" i="1" s="1"/>
  <c r="AL835" i="1"/>
  <c r="BB835" i="1" s="1"/>
  <c r="AK835" i="1"/>
  <c r="BA835" i="1" s="1"/>
  <c r="AG835" i="1"/>
  <c r="AW835" i="1" s="1"/>
  <c r="AF839" i="1"/>
  <c r="AV839" i="1" s="1"/>
  <c r="AM839" i="1"/>
  <c r="BC839" i="1" s="1"/>
  <c r="AL839" i="1"/>
  <c r="BB839" i="1" s="1"/>
  <c r="AK839" i="1"/>
  <c r="BA839" i="1" s="1"/>
  <c r="AG839" i="1"/>
  <c r="AW839" i="1" s="1"/>
  <c r="AT843" i="1"/>
  <c r="BJ843" i="1" s="1"/>
  <c r="AS843" i="1"/>
  <c r="BI843" i="1" s="1"/>
  <c r="AQ843" i="1"/>
  <c r="BG843" i="1" s="1"/>
  <c r="AP843" i="1"/>
  <c r="BF843" i="1" s="1"/>
  <c r="AO843" i="1"/>
  <c r="BE843" i="1" s="1"/>
  <c r="AN843" i="1"/>
  <c r="BD843" i="1" s="1"/>
  <c r="AR843" i="1"/>
  <c r="BH843" i="1" s="1"/>
  <c r="AT847" i="1"/>
  <c r="BJ847" i="1" s="1"/>
  <c r="AS847" i="1"/>
  <c r="BI847" i="1" s="1"/>
  <c r="AR847" i="1"/>
  <c r="BH847" i="1" s="1"/>
  <c r="AQ847" i="1"/>
  <c r="BG847" i="1" s="1"/>
  <c r="AP847" i="1"/>
  <c r="BF847" i="1" s="1"/>
  <c r="AO847" i="1"/>
  <c r="BE847" i="1" s="1"/>
  <c r="AN847" i="1"/>
  <c r="BD847" i="1" s="1"/>
  <c r="AU847" i="1"/>
  <c r="BK847" i="1" s="1"/>
  <c r="AP857" i="1"/>
  <c r="BF857" i="1" s="1"/>
  <c r="AO857" i="1"/>
  <c r="BE857" i="1" s="1"/>
  <c r="AU857" i="1"/>
  <c r="BK857" i="1" s="1"/>
  <c r="AR857" i="1"/>
  <c r="BH857" i="1" s="1"/>
  <c r="AT857" i="1"/>
  <c r="BJ857" i="1" s="1"/>
  <c r="AS857" i="1"/>
  <c r="BI857" i="1" s="1"/>
  <c r="AQ857" i="1"/>
  <c r="BG857" i="1" s="1"/>
  <c r="AN857" i="1"/>
  <c r="BD857" i="1" s="1"/>
  <c r="AT806" i="1"/>
  <c r="BJ806" i="1" s="1"/>
  <c r="AR806" i="1"/>
  <c r="BH806" i="1" s="1"/>
  <c r="AU806" i="1"/>
  <c r="BK806" i="1" s="1"/>
  <c r="AM807" i="1"/>
  <c r="BC807" i="1" s="1"/>
  <c r="AO810" i="1"/>
  <c r="BE810" i="1" s="1"/>
  <c r="AL818" i="1"/>
  <c r="BB818" i="1" s="1"/>
  <c r="AK818" i="1"/>
  <c r="BA818" i="1" s="1"/>
  <c r="AJ818" i="1"/>
  <c r="AZ818" i="1" s="1"/>
  <c r="AI818" i="1"/>
  <c r="AY818" i="1" s="1"/>
  <c r="AM818" i="1"/>
  <c r="BC818" i="1" s="1"/>
  <c r="AH818" i="1"/>
  <c r="AX818" i="1" s="1"/>
  <c r="AN827" i="1"/>
  <c r="BD827" i="1" s="1"/>
  <c r="AU827" i="1"/>
  <c r="BK827" i="1" s="1"/>
  <c r="AT827" i="1"/>
  <c r="BJ827" i="1" s="1"/>
  <c r="AS827" i="1"/>
  <c r="BI827" i="1" s="1"/>
  <c r="AO827" i="1"/>
  <c r="BE827" i="1" s="1"/>
  <c r="AQ827" i="1"/>
  <c r="BG827" i="1" s="1"/>
  <c r="AN831" i="1"/>
  <c r="BD831" i="1" s="1"/>
  <c r="AU831" i="1"/>
  <c r="BK831" i="1" s="1"/>
  <c r="AT831" i="1"/>
  <c r="BJ831" i="1" s="1"/>
  <c r="AS831" i="1"/>
  <c r="BI831" i="1" s="1"/>
  <c r="AO831" i="1"/>
  <c r="BE831" i="1" s="1"/>
  <c r="AQ831" i="1"/>
  <c r="BG831" i="1" s="1"/>
  <c r="AN835" i="1"/>
  <c r="BD835" i="1" s="1"/>
  <c r="AU835" i="1"/>
  <c r="BK835" i="1" s="1"/>
  <c r="AT835" i="1"/>
  <c r="BJ835" i="1" s="1"/>
  <c r="AS835" i="1"/>
  <c r="BI835" i="1" s="1"/>
  <c r="AO835" i="1"/>
  <c r="BE835" i="1" s="1"/>
  <c r="AQ835" i="1"/>
  <c r="BG835" i="1" s="1"/>
  <c r="AN839" i="1"/>
  <c r="BD839" i="1" s="1"/>
  <c r="AU839" i="1"/>
  <c r="BK839" i="1" s="1"/>
  <c r="AT839" i="1"/>
  <c r="BJ839" i="1" s="1"/>
  <c r="AS839" i="1"/>
  <c r="BI839" i="1" s="1"/>
  <c r="AO839" i="1"/>
  <c r="BE839" i="1" s="1"/>
  <c r="AQ839" i="1"/>
  <c r="BG839" i="1" s="1"/>
  <c r="AK806" i="1"/>
  <c r="BA806" i="1" s="1"/>
  <c r="AP810" i="1"/>
  <c r="BF810" i="1" s="1"/>
  <c r="AP811" i="1"/>
  <c r="BF811" i="1" s="1"/>
  <c r="AF823" i="1"/>
  <c r="AV823" i="1" s="1"/>
  <c r="AM823" i="1"/>
  <c r="BC823" i="1" s="1"/>
  <c r="AL823" i="1"/>
  <c r="BB823" i="1" s="1"/>
  <c r="AK823" i="1"/>
  <c r="BA823" i="1" s="1"/>
  <c r="AG823" i="1"/>
  <c r="AW823" i="1" s="1"/>
  <c r="AR827" i="1"/>
  <c r="BH827" i="1" s="1"/>
  <c r="AR831" i="1"/>
  <c r="BH831" i="1" s="1"/>
  <c r="AR835" i="1"/>
  <c r="BH835" i="1" s="1"/>
  <c r="AR839" i="1"/>
  <c r="BH839" i="1" s="1"/>
  <c r="AN864" i="1"/>
  <c r="BD864" i="1" s="1"/>
  <c r="AU864" i="1"/>
  <c r="BK864" i="1" s="1"/>
  <c r="AT864" i="1"/>
  <c r="BJ864" i="1" s="1"/>
  <c r="AS864" i="1"/>
  <c r="BI864" i="1" s="1"/>
  <c r="AR864" i="1"/>
  <c r="BH864" i="1" s="1"/>
  <c r="AP864" i="1"/>
  <c r="BF864" i="1" s="1"/>
  <c r="AQ864" i="1"/>
  <c r="BG864" i="1" s="1"/>
  <c r="AO864" i="1"/>
  <c r="BE864" i="1" s="1"/>
  <c r="AQ812" i="1"/>
  <c r="BG812" i="1" s="1"/>
  <c r="AU814" i="1"/>
  <c r="BK814" i="1" s="1"/>
  <c r="AQ816" i="1"/>
  <c r="BG816" i="1" s="1"/>
  <c r="AS817" i="1"/>
  <c r="BI817" i="1" s="1"/>
  <c r="AU818" i="1"/>
  <c r="BK818" i="1" s="1"/>
  <c r="AQ820" i="1"/>
  <c r="BG820" i="1" s="1"/>
  <c r="AS821" i="1"/>
  <c r="BI821" i="1" s="1"/>
  <c r="AU822" i="1"/>
  <c r="BK822" i="1" s="1"/>
  <c r="AQ824" i="1"/>
  <c r="BG824" i="1" s="1"/>
  <c r="AS825" i="1"/>
  <c r="BI825" i="1" s="1"/>
  <c r="AU826" i="1"/>
  <c r="BK826" i="1" s="1"/>
  <c r="AQ828" i="1"/>
  <c r="BG828" i="1" s="1"/>
  <c r="AS829" i="1"/>
  <c r="BI829" i="1" s="1"/>
  <c r="AU830" i="1"/>
  <c r="BK830" i="1" s="1"/>
  <c r="AQ832" i="1"/>
  <c r="BG832" i="1" s="1"/>
  <c r="AS833" i="1"/>
  <c r="BI833" i="1" s="1"/>
  <c r="AU834" i="1"/>
  <c r="BK834" i="1" s="1"/>
  <c r="AQ836" i="1"/>
  <c r="BG836" i="1" s="1"/>
  <c r="AS837" i="1"/>
  <c r="BI837" i="1" s="1"/>
  <c r="AU838" i="1"/>
  <c r="BK838" i="1" s="1"/>
  <c r="AQ840" i="1"/>
  <c r="AL844" i="1"/>
  <c r="BB844" i="1" s="1"/>
  <c r="AL847" i="1"/>
  <c r="BB847" i="1" s="1"/>
  <c r="AK847" i="1"/>
  <c r="BA847" i="1" s="1"/>
  <c r="AI847" i="1"/>
  <c r="AY847" i="1" s="1"/>
  <c r="AO848" i="1"/>
  <c r="BE848" i="1" s="1"/>
  <c r="AM850" i="1"/>
  <c r="BC850" i="1" s="1"/>
  <c r="AN860" i="1"/>
  <c r="BD860" i="1" s="1"/>
  <c r="AU860" i="1"/>
  <c r="BK860" i="1" s="1"/>
  <c r="AT860" i="1"/>
  <c r="BJ860" i="1" s="1"/>
  <c r="AS860" i="1"/>
  <c r="BI860" i="1" s="1"/>
  <c r="AR860" i="1"/>
  <c r="BH860" i="1" s="1"/>
  <c r="AP860" i="1"/>
  <c r="BF860" i="1" s="1"/>
  <c r="AO860" i="1"/>
  <c r="BE860" i="1" s="1"/>
  <c r="AJ842" i="1"/>
  <c r="AZ842" i="1" s="1"/>
  <c r="AI842" i="1"/>
  <c r="AY842" i="1" s="1"/>
  <c r="AH842" i="1"/>
  <c r="AX842" i="1" s="1"/>
  <c r="AP849" i="1"/>
  <c r="BF849" i="1" s="1"/>
  <c r="AO849" i="1"/>
  <c r="BE849" i="1" s="1"/>
  <c r="AR849" i="1"/>
  <c r="BH849" i="1" s="1"/>
  <c r="AU849" i="1"/>
  <c r="BK849" i="1" s="1"/>
  <c r="AN852" i="1"/>
  <c r="BD852" i="1" s="1"/>
  <c r="AU852" i="1"/>
  <c r="BK852" i="1" s="1"/>
  <c r="AP852" i="1"/>
  <c r="BF852" i="1" s="1"/>
  <c r="AQ814" i="1"/>
  <c r="BG814" i="1" s="1"/>
  <c r="AO817" i="1"/>
  <c r="BE817" i="1" s="1"/>
  <c r="AQ818" i="1"/>
  <c r="BG818" i="1" s="1"/>
  <c r="AO821" i="1"/>
  <c r="BE821" i="1" s="1"/>
  <c r="AQ822" i="1"/>
  <c r="BG822" i="1" s="1"/>
  <c r="AO825" i="1"/>
  <c r="BE825" i="1" s="1"/>
  <c r="AQ826" i="1"/>
  <c r="BG826" i="1" s="1"/>
  <c r="AQ830" i="1"/>
  <c r="BG830" i="1" s="1"/>
  <c r="AQ834" i="1"/>
  <c r="BG834" i="1" s="1"/>
  <c r="AQ838" i="1"/>
  <c r="BG838" i="1" s="1"/>
  <c r="AK842" i="1"/>
  <c r="BA842" i="1" s="1"/>
  <c r="AP845" i="1"/>
  <c r="BF845" i="1" s="1"/>
  <c r="AO845" i="1"/>
  <c r="BE845" i="1" s="1"/>
  <c r="AT845" i="1"/>
  <c r="BJ845" i="1" s="1"/>
  <c r="AO852" i="1"/>
  <c r="BE852" i="1" s="1"/>
  <c r="AP853" i="1"/>
  <c r="BF853" i="1" s="1"/>
  <c r="AO853" i="1"/>
  <c r="BE853" i="1" s="1"/>
  <c r="AR853" i="1"/>
  <c r="BH853" i="1" s="1"/>
  <c r="AN856" i="1"/>
  <c r="BD856" i="1" s="1"/>
  <c r="AU856" i="1"/>
  <c r="BK856" i="1" s="1"/>
  <c r="AS856" i="1"/>
  <c r="BI856" i="1" s="1"/>
  <c r="AP856" i="1"/>
  <c r="BF856" i="1" s="1"/>
  <c r="AO856" i="1"/>
  <c r="BE856" i="1" s="1"/>
  <c r="AP869" i="1"/>
  <c r="BF869" i="1" s="1"/>
  <c r="AO869" i="1"/>
  <c r="BE869" i="1" s="1"/>
  <c r="AN869" i="1"/>
  <c r="BD869" i="1" s="1"/>
  <c r="AU869" i="1"/>
  <c r="BK869" i="1" s="1"/>
  <c r="AT869" i="1"/>
  <c r="BJ869" i="1" s="1"/>
  <c r="AR869" i="1"/>
  <c r="BH869" i="1" s="1"/>
  <c r="AT876" i="1"/>
  <c r="BJ876" i="1" s="1"/>
  <c r="AO876" i="1"/>
  <c r="BE876" i="1" s="1"/>
  <c r="AN876" i="1"/>
  <c r="BD876" i="1" s="1"/>
  <c r="AU876" i="1"/>
  <c r="BK876" i="1" s="1"/>
  <c r="AS876" i="1"/>
  <c r="BI876" i="1" s="1"/>
  <c r="AQ876" i="1"/>
  <c r="BG876" i="1" s="1"/>
  <c r="AI879" i="1"/>
  <c r="AY879" i="1" s="1"/>
  <c r="AJ879" i="1"/>
  <c r="AZ879" i="1" s="1"/>
  <c r="AG879" i="1"/>
  <c r="AW879" i="1" s="1"/>
  <c r="AF879" i="1"/>
  <c r="AV879" i="1" s="1"/>
  <c r="AM879" i="1"/>
  <c r="BC879" i="1" s="1"/>
  <c r="AK879" i="1"/>
  <c r="BA879" i="1" s="1"/>
  <c r="AU897" i="1"/>
  <c r="BK897" i="1" s="1"/>
  <c r="AS897" i="1"/>
  <c r="BI897" i="1" s="1"/>
  <c r="AO897" i="1"/>
  <c r="BE897" i="1" s="1"/>
  <c r="AN897" i="1"/>
  <c r="BD897" i="1" s="1"/>
  <c r="AT897" i="1"/>
  <c r="BJ897" i="1" s="1"/>
  <c r="AP897" i="1"/>
  <c r="BF897" i="1" s="1"/>
  <c r="AQ897" i="1"/>
  <c r="BG897" i="1" s="1"/>
  <c r="AF808" i="1"/>
  <c r="AV808" i="1" s="1"/>
  <c r="AH809" i="1"/>
  <c r="AX809" i="1" s="1"/>
  <c r="AF812" i="1"/>
  <c r="AV812" i="1" s="1"/>
  <c r="AN812" i="1"/>
  <c r="BD812" i="1" s="1"/>
  <c r="AH813" i="1"/>
  <c r="AX813" i="1" s="1"/>
  <c r="AR814" i="1"/>
  <c r="BH814" i="1" s="1"/>
  <c r="AF816" i="1"/>
  <c r="AV816" i="1" s="1"/>
  <c r="AN816" i="1"/>
  <c r="BD816" i="1" s="1"/>
  <c r="AH817" i="1"/>
  <c r="AX817" i="1" s="1"/>
  <c r="AP817" i="1"/>
  <c r="BF817" i="1" s="1"/>
  <c r="AR818" i="1"/>
  <c r="BH818" i="1" s="1"/>
  <c r="AF820" i="1"/>
  <c r="AV820" i="1" s="1"/>
  <c r="AN820" i="1"/>
  <c r="BD820" i="1" s="1"/>
  <c r="AH821" i="1"/>
  <c r="AX821" i="1" s="1"/>
  <c r="AP821" i="1"/>
  <c r="BF821" i="1" s="1"/>
  <c r="AR822" i="1"/>
  <c r="BH822" i="1" s="1"/>
  <c r="AF824" i="1"/>
  <c r="AV824" i="1" s="1"/>
  <c r="AN824" i="1"/>
  <c r="BD824" i="1" s="1"/>
  <c r="AH825" i="1"/>
  <c r="AX825" i="1" s="1"/>
  <c r="AP825" i="1"/>
  <c r="BF825" i="1" s="1"/>
  <c r="AR826" i="1"/>
  <c r="BH826" i="1" s="1"/>
  <c r="AF828" i="1"/>
  <c r="AV828" i="1" s="1"/>
  <c r="AN828" i="1"/>
  <c r="BD828" i="1" s="1"/>
  <c r="AP829" i="1"/>
  <c r="BF829" i="1" s="1"/>
  <c r="AR830" i="1"/>
  <c r="BH830" i="1" s="1"/>
  <c r="AF832" i="1"/>
  <c r="AV832" i="1" s="1"/>
  <c r="AN832" i="1"/>
  <c r="BD832" i="1" s="1"/>
  <c r="AP833" i="1"/>
  <c r="BF833" i="1" s="1"/>
  <c r="AR834" i="1"/>
  <c r="BH834" i="1" s="1"/>
  <c r="AF836" i="1"/>
  <c r="AV836" i="1" s="1"/>
  <c r="AN836" i="1"/>
  <c r="BD836" i="1" s="1"/>
  <c r="AP837" i="1"/>
  <c r="BF837" i="1" s="1"/>
  <c r="AR838" i="1"/>
  <c r="BH838" i="1" s="1"/>
  <c r="AF840" i="1"/>
  <c r="AV840" i="1" s="1"/>
  <c r="AN840" i="1"/>
  <c r="BD840" i="1" s="1"/>
  <c r="AP841" i="1"/>
  <c r="BF841" i="1" s="1"/>
  <c r="AO841" i="1"/>
  <c r="BE841" i="1" s="1"/>
  <c r="AT841" i="1"/>
  <c r="BJ841" i="1" s="1"/>
  <c r="AL842" i="1"/>
  <c r="BB842" i="1" s="1"/>
  <c r="AU845" i="1"/>
  <c r="BK845" i="1" s="1"/>
  <c r="AF847" i="1"/>
  <c r="AV847" i="1" s="1"/>
  <c r="AF848" i="1"/>
  <c r="AV848" i="1" s="1"/>
  <c r="AM848" i="1"/>
  <c r="BC848" i="1" s="1"/>
  <c r="AJ848" i="1"/>
  <c r="AZ848" i="1" s="1"/>
  <c r="AQ852" i="1"/>
  <c r="BG852" i="1" s="1"/>
  <c r="AQ856" i="1"/>
  <c r="BG856" i="1" s="1"/>
  <c r="AN868" i="1"/>
  <c r="BD868" i="1" s="1"/>
  <c r="AU868" i="1"/>
  <c r="BK868" i="1" s="1"/>
  <c r="AT868" i="1"/>
  <c r="BJ868" i="1" s="1"/>
  <c r="AS868" i="1"/>
  <c r="BI868" i="1" s="1"/>
  <c r="AR868" i="1"/>
  <c r="BH868" i="1" s="1"/>
  <c r="AP868" i="1"/>
  <c r="BF868" i="1" s="1"/>
  <c r="AO868" i="1"/>
  <c r="BE868" i="1" s="1"/>
  <c r="AT872" i="1"/>
  <c r="BJ872" i="1" s="1"/>
  <c r="AO872" i="1"/>
  <c r="BE872" i="1" s="1"/>
  <c r="AN872" i="1"/>
  <c r="BD872" i="1" s="1"/>
  <c r="AU872" i="1"/>
  <c r="BK872" i="1" s="1"/>
  <c r="AS872" i="1"/>
  <c r="BI872" i="1" s="1"/>
  <c r="AQ872" i="1"/>
  <c r="BG872" i="1" s="1"/>
  <c r="AR875" i="1"/>
  <c r="BH875" i="1" s="1"/>
  <c r="AQ875" i="1"/>
  <c r="BG875" i="1" s="1"/>
  <c r="AP875" i="1"/>
  <c r="BF875" i="1" s="1"/>
  <c r="AO875" i="1"/>
  <c r="BE875" i="1" s="1"/>
  <c r="AN875" i="1"/>
  <c r="BD875" i="1" s="1"/>
  <c r="AT875" i="1"/>
  <c r="BJ875" i="1" s="1"/>
  <c r="AP876" i="1"/>
  <c r="BF876" i="1" s="1"/>
  <c r="BG881" i="1"/>
  <c r="AQ817" i="1"/>
  <c r="BG817" i="1" s="1"/>
  <c r="AQ821" i="1"/>
  <c r="BG821" i="1" s="1"/>
  <c r="AS822" i="1"/>
  <c r="BI822" i="1" s="1"/>
  <c r="AQ825" i="1"/>
  <c r="BG825" i="1" s="1"/>
  <c r="AS826" i="1"/>
  <c r="BI826" i="1" s="1"/>
  <c r="AQ829" i="1"/>
  <c r="BG829" i="1" s="1"/>
  <c r="AS830" i="1"/>
  <c r="BI830" i="1" s="1"/>
  <c r="AQ833" i="1"/>
  <c r="BG833" i="1" s="1"/>
  <c r="AS834" i="1"/>
  <c r="BI834" i="1" s="1"/>
  <c r="AQ837" i="1"/>
  <c r="BG837" i="1" s="1"/>
  <c r="AS838" i="1"/>
  <c r="BI838" i="1" s="1"/>
  <c r="AM842" i="1"/>
  <c r="BC842" i="1" s="1"/>
  <c r="AF844" i="1"/>
  <c r="AV844" i="1" s="1"/>
  <c r="AM844" i="1"/>
  <c r="BC844" i="1" s="1"/>
  <c r="AJ844" i="1"/>
  <c r="AZ844" i="1" s="1"/>
  <c r="AN848" i="1"/>
  <c r="BD848" i="1" s="1"/>
  <c r="AU848" i="1"/>
  <c r="BK848" i="1" s="1"/>
  <c r="AJ850" i="1"/>
  <c r="AZ850" i="1" s="1"/>
  <c r="AI850" i="1"/>
  <c r="AY850" i="1" s="1"/>
  <c r="AL850" i="1"/>
  <c r="BB850" i="1" s="1"/>
  <c r="AH850" i="1"/>
  <c r="AX850" i="1" s="1"/>
  <c r="AR852" i="1"/>
  <c r="BH852" i="1" s="1"/>
  <c r="AJ854" i="1"/>
  <c r="AZ854" i="1" s="1"/>
  <c r="AI854" i="1"/>
  <c r="AY854" i="1" s="1"/>
  <c r="AG854" i="1"/>
  <c r="AW854" i="1" s="1"/>
  <c r="AL854" i="1"/>
  <c r="BB854" i="1" s="1"/>
  <c r="AK854" i="1"/>
  <c r="BA854" i="1" s="1"/>
  <c r="AL855" i="1"/>
  <c r="BB855" i="1" s="1"/>
  <c r="AK855" i="1"/>
  <c r="BA855" i="1" s="1"/>
  <c r="AI855" i="1"/>
  <c r="AY855" i="1" s="1"/>
  <c r="AF855" i="1"/>
  <c r="AV855" i="1" s="1"/>
  <c r="AM855" i="1"/>
  <c r="BC855" i="1" s="1"/>
  <c r="AR856" i="1"/>
  <c r="BH856" i="1" s="1"/>
  <c r="AQ869" i="1"/>
  <c r="BG869" i="1" s="1"/>
  <c r="AR871" i="1"/>
  <c r="BH871" i="1" s="1"/>
  <c r="AQ871" i="1"/>
  <c r="BG871" i="1" s="1"/>
  <c r="AP871" i="1"/>
  <c r="BF871" i="1" s="1"/>
  <c r="AO871" i="1"/>
  <c r="BE871" i="1" s="1"/>
  <c r="AN871" i="1"/>
  <c r="BD871" i="1" s="1"/>
  <c r="AT871" i="1"/>
  <c r="BJ871" i="1" s="1"/>
  <c r="AR876" i="1"/>
  <c r="BH876" i="1" s="1"/>
  <c r="AN844" i="1"/>
  <c r="BD844" i="1" s="1"/>
  <c r="AU844" i="1"/>
  <c r="BK844" i="1" s="1"/>
  <c r="AK844" i="1"/>
  <c r="BA844" i="1" s="1"/>
  <c r="AH847" i="1"/>
  <c r="AX847" i="1" s="1"/>
  <c r="AN849" i="1"/>
  <c r="BD849" i="1" s="1"/>
  <c r="AK850" i="1"/>
  <c r="BA850" i="1" s="1"/>
  <c r="AS852" i="1"/>
  <c r="BI852" i="1" s="1"/>
  <c r="AN853" i="1"/>
  <c r="BD853" i="1" s="1"/>
  <c r="AM854" i="1"/>
  <c r="BC854" i="1" s="1"/>
  <c r="AT856" i="1"/>
  <c r="BJ856" i="1" s="1"/>
  <c r="AJ858" i="1"/>
  <c r="AZ858" i="1" s="1"/>
  <c r="AI858" i="1"/>
  <c r="AY858" i="1" s="1"/>
  <c r="AG858" i="1"/>
  <c r="AW858" i="1" s="1"/>
  <c r="AL858" i="1"/>
  <c r="BB858" i="1" s="1"/>
  <c r="AK858" i="1"/>
  <c r="BA858" i="1" s="1"/>
  <c r="AP861" i="1"/>
  <c r="BF861" i="1" s="1"/>
  <c r="AO861" i="1"/>
  <c r="BE861" i="1" s="1"/>
  <c r="AN861" i="1"/>
  <c r="BD861" i="1" s="1"/>
  <c r="AU861" i="1"/>
  <c r="BK861" i="1" s="1"/>
  <c r="AT861" i="1"/>
  <c r="BJ861" i="1" s="1"/>
  <c r="AR861" i="1"/>
  <c r="BH861" i="1" s="1"/>
  <c r="AS869" i="1"/>
  <c r="BI869" i="1" s="1"/>
  <c r="AS871" i="1"/>
  <c r="BI871" i="1" s="1"/>
  <c r="AG886" i="1"/>
  <c r="AW886" i="1" s="1"/>
  <c r="AM886" i="1"/>
  <c r="BC886" i="1" s="1"/>
  <c r="AH886" i="1"/>
  <c r="AX886" i="1" s="1"/>
  <c r="AF886" i="1"/>
  <c r="AV886" i="1" s="1"/>
  <c r="AL886" i="1"/>
  <c r="BB886" i="1" s="1"/>
  <c r="AI886" i="1"/>
  <c r="AY886" i="1" s="1"/>
  <c r="AK886" i="1"/>
  <c r="BA886" i="1" s="1"/>
  <c r="AI899" i="1"/>
  <c r="AY899" i="1" s="1"/>
  <c r="AG899" i="1"/>
  <c r="AW899" i="1" s="1"/>
  <c r="AL899" i="1"/>
  <c r="BB899" i="1" s="1"/>
  <c r="AK899" i="1"/>
  <c r="BA899" i="1" s="1"/>
  <c r="AH899" i="1"/>
  <c r="AX899" i="1" s="1"/>
  <c r="AF899" i="1"/>
  <c r="AV899" i="1" s="1"/>
  <c r="AM899" i="1"/>
  <c r="BC899" i="1" s="1"/>
  <c r="AH852" i="1"/>
  <c r="AX852" i="1" s="1"/>
  <c r="AN855" i="1"/>
  <c r="BD855" i="1" s="1"/>
  <c r="AH856" i="1"/>
  <c r="AX856" i="1" s="1"/>
  <c r="AF859" i="1"/>
  <c r="AV859" i="1" s="1"/>
  <c r="AN859" i="1"/>
  <c r="BD859" i="1" s="1"/>
  <c r="AH860" i="1"/>
  <c r="AX860" i="1" s="1"/>
  <c r="AL862" i="1"/>
  <c r="BB862" i="1" s="1"/>
  <c r="AF863" i="1"/>
  <c r="AV863" i="1" s="1"/>
  <c r="AN863" i="1"/>
  <c r="BD863" i="1" s="1"/>
  <c r="AH864" i="1"/>
  <c r="AX864" i="1" s="1"/>
  <c r="AL866" i="1"/>
  <c r="BB866" i="1" s="1"/>
  <c r="AF867" i="1"/>
  <c r="AV867" i="1" s="1"/>
  <c r="AN867" i="1"/>
  <c r="BD867" i="1" s="1"/>
  <c r="AH868" i="1"/>
  <c r="AX868" i="1" s="1"/>
  <c r="AM870" i="1"/>
  <c r="BC870" i="1" s="1"/>
  <c r="AH872" i="1"/>
  <c r="AX872" i="1" s="1"/>
  <c r="AG873" i="1"/>
  <c r="AW873" i="1" s="1"/>
  <c r="AP873" i="1"/>
  <c r="BF873" i="1" s="1"/>
  <c r="AH876" i="1"/>
  <c r="AX876" i="1" s="1"/>
  <c r="AG877" i="1"/>
  <c r="AW877" i="1" s="1"/>
  <c r="AF881" i="1"/>
  <c r="AV881" i="1" s="1"/>
  <c r="AG892" i="1"/>
  <c r="AW892" i="1" s="1"/>
  <c r="AU893" i="1"/>
  <c r="BK893" i="1" s="1"/>
  <c r="AS893" i="1"/>
  <c r="BI893" i="1" s="1"/>
  <c r="AT893" i="1"/>
  <c r="BJ893" i="1" s="1"/>
  <c r="AQ893" i="1"/>
  <c r="BG893" i="1" s="1"/>
  <c r="AP893" i="1"/>
  <c r="BF893" i="1" s="1"/>
  <c r="AN893" i="1"/>
  <c r="BD893" i="1" s="1"/>
  <c r="AH859" i="1"/>
  <c r="AX859" i="1" s="1"/>
  <c r="AF862" i="1"/>
  <c r="AV862" i="1" s="1"/>
  <c r="AH863" i="1"/>
  <c r="AX863" i="1" s="1"/>
  <c r="AF866" i="1"/>
  <c r="AV866" i="1" s="1"/>
  <c r="AH867" i="1"/>
  <c r="AX867" i="1" s="1"/>
  <c r="AF870" i="1"/>
  <c r="AV870" i="1" s="1"/>
  <c r="AI873" i="1"/>
  <c r="AY873" i="1" s="1"/>
  <c r="AI877" i="1"/>
  <c r="AY877" i="1" s="1"/>
  <c r="AO878" i="1"/>
  <c r="BE878" i="1" s="1"/>
  <c r="AU878" i="1"/>
  <c r="BK878" i="1" s="1"/>
  <c r="AI880" i="1"/>
  <c r="AY880" i="1" s="1"/>
  <c r="AJ881" i="1"/>
  <c r="AZ881" i="1" s="1"/>
  <c r="AG882" i="1"/>
  <c r="AW882" i="1" s="1"/>
  <c r="AM882" i="1"/>
  <c r="BC882" i="1" s="1"/>
  <c r="AL882" i="1"/>
  <c r="BB882" i="1" s="1"/>
  <c r="AI882" i="1"/>
  <c r="AY882" i="1" s="1"/>
  <c r="AO886" i="1"/>
  <c r="BE886" i="1" s="1"/>
  <c r="AU886" i="1"/>
  <c r="BK886" i="1" s="1"/>
  <c r="AR886" i="1"/>
  <c r="BH886" i="1" s="1"/>
  <c r="AQ886" i="1"/>
  <c r="BG886" i="1" s="1"/>
  <c r="AP886" i="1"/>
  <c r="BF886" i="1" s="1"/>
  <c r="AO902" i="1"/>
  <c r="BE902" i="1" s="1"/>
  <c r="AR902" i="1"/>
  <c r="BH902" i="1" s="1"/>
  <c r="AP902" i="1"/>
  <c r="BF902" i="1" s="1"/>
  <c r="AS902" i="1"/>
  <c r="BI902" i="1" s="1"/>
  <c r="AQ902" i="1"/>
  <c r="BG902" i="1" s="1"/>
  <c r="AT902" i="1"/>
  <c r="BJ902" i="1" s="1"/>
  <c r="AO910" i="1"/>
  <c r="BE910" i="1" s="1"/>
  <c r="AT910" i="1"/>
  <c r="BJ910" i="1" s="1"/>
  <c r="AS910" i="1"/>
  <c r="BI910" i="1" s="1"/>
  <c r="AR910" i="1"/>
  <c r="BH910" i="1" s="1"/>
  <c r="AQ910" i="1"/>
  <c r="BG910" i="1" s="1"/>
  <c r="AP910" i="1"/>
  <c r="BF910" i="1" s="1"/>
  <c r="AN910" i="1"/>
  <c r="BD910" i="1" s="1"/>
  <c r="AU910" i="1"/>
  <c r="BK910" i="1" s="1"/>
  <c r="AQ855" i="1"/>
  <c r="BG855" i="1" s="1"/>
  <c r="AI859" i="1"/>
  <c r="AY859" i="1" s="1"/>
  <c r="AQ859" i="1"/>
  <c r="BG859" i="1" s="1"/>
  <c r="AG862" i="1"/>
  <c r="AW862" i="1" s="1"/>
  <c r="AI863" i="1"/>
  <c r="AY863" i="1" s="1"/>
  <c r="AQ863" i="1"/>
  <c r="BG863" i="1" s="1"/>
  <c r="AG866" i="1"/>
  <c r="AW866" i="1" s="1"/>
  <c r="AI867" i="1"/>
  <c r="AY867" i="1" s="1"/>
  <c r="AQ867" i="1"/>
  <c r="BG867" i="1" s="1"/>
  <c r="AG870" i="1"/>
  <c r="AW870" i="1" s="1"/>
  <c r="AJ873" i="1"/>
  <c r="AZ873" i="1" s="1"/>
  <c r="AS873" i="1"/>
  <c r="BI873" i="1" s="1"/>
  <c r="AU877" i="1"/>
  <c r="BK877" i="1" s="1"/>
  <c r="AN877" i="1"/>
  <c r="BD877" i="1" s="1"/>
  <c r="AJ877" i="1"/>
  <c r="AZ877" i="1" s="1"/>
  <c r="AS877" i="1"/>
  <c r="BI877" i="1" s="1"/>
  <c r="AO882" i="1"/>
  <c r="BE882" i="1" s="1"/>
  <c r="AU882" i="1"/>
  <c r="BK882" i="1" s="1"/>
  <c r="AN882" i="1"/>
  <c r="BD882" i="1" s="1"/>
  <c r="AS882" i="1"/>
  <c r="BI882" i="1" s="1"/>
  <c r="AQ882" i="1"/>
  <c r="BG882" i="1" s="1"/>
  <c r="AS886" i="1"/>
  <c r="BI886" i="1" s="1"/>
  <c r="AM889" i="1"/>
  <c r="BC889" i="1" s="1"/>
  <c r="AK889" i="1"/>
  <c r="BA889" i="1" s="1"/>
  <c r="AG889" i="1"/>
  <c r="AW889" i="1" s="1"/>
  <c r="AF889" i="1"/>
  <c r="AV889" i="1" s="1"/>
  <c r="AL889" i="1"/>
  <c r="BB889" i="1" s="1"/>
  <c r="AI895" i="1"/>
  <c r="AY895" i="1" s="1"/>
  <c r="AG895" i="1"/>
  <c r="AW895" i="1" s="1"/>
  <c r="AH895" i="1"/>
  <c r="AX895" i="1" s="1"/>
  <c r="AF895" i="1"/>
  <c r="AV895" i="1" s="1"/>
  <c r="AM895" i="1"/>
  <c r="BC895" i="1" s="1"/>
  <c r="AH862" i="1"/>
  <c r="AX862" i="1" s="1"/>
  <c r="AH866" i="1"/>
  <c r="AX866" i="1" s="1"/>
  <c r="AI870" i="1"/>
  <c r="AY870" i="1" s="1"/>
  <c r="AK880" i="1"/>
  <c r="BA880" i="1" s="1"/>
  <c r="AH880" i="1"/>
  <c r="AX880" i="1" s="1"/>
  <c r="AG880" i="1"/>
  <c r="AW880" i="1" s="1"/>
  <c r="AL880" i="1"/>
  <c r="BB880" i="1" s="1"/>
  <c r="AM881" i="1"/>
  <c r="BC881" i="1" s="1"/>
  <c r="AK881" i="1"/>
  <c r="BA881" i="1" s="1"/>
  <c r="AI881" i="1"/>
  <c r="AY881" i="1" s="1"/>
  <c r="AH881" i="1"/>
  <c r="AX881" i="1" s="1"/>
  <c r="AK892" i="1"/>
  <c r="BA892" i="1" s="1"/>
  <c r="AI892" i="1"/>
  <c r="AY892" i="1" s="1"/>
  <c r="AF892" i="1"/>
  <c r="AV892" i="1" s="1"/>
  <c r="AM892" i="1"/>
  <c r="BC892" i="1" s="1"/>
  <c r="AL892" i="1"/>
  <c r="BB892" i="1" s="1"/>
  <c r="AQ842" i="1"/>
  <c r="BG842" i="1" s="1"/>
  <c r="AQ846" i="1"/>
  <c r="BG846" i="1" s="1"/>
  <c r="AQ850" i="1"/>
  <c r="BG850" i="1" s="1"/>
  <c r="AM852" i="1"/>
  <c r="BC852" i="1" s="1"/>
  <c r="AG853" i="1"/>
  <c r="AW853" i="1" s="1"/>
  <c r="AQ854" i="1"/>
  <c r="BG854" i="1" s="1"/>
  <c r="AS855" i="1"/>
  <c r="BI855" i="1" s="1"/>
  <c r="AM856" i="1"/>
  <c r="BC856" i="1" s="1"/>
  <c r="AG857" i="1"/>
  <c r="AW857" i="1" s="1"/>
  <c r="AQ858" i="1"/>
  <c r="BG858" i="1" s="1"/>
  <c r="AK859" i="1"/>
  <c r="BA859" i="1" s="1"/>
  <c r="AS859" i="1"/>
  <c r="BI859" i="1" s="1"/>
  <c r="AM860" i="1"/>
  <c r="BC860" i="1" s="1"/>
  <c r="AG861" i="1"/>
  <c r="AW861" i="1" s="1"/>
  <c r="AI862" i="1"/>
  <c r="AY862" i="1" s="1"/>
  <c r="AQ862" i="1"/>
  <c r="BG862" i="1" s="1"/>
  <c r="AK863" i="1"/>
  <c r="BA863" i="1" s="1"/>
  <c r="AS863" i="1"/>
  <c r="BI863" i="1" s="1"/>
  <c r="AM864" i="1"/>
  <c r="BC864" i="1" s="1"/>
  <c r="AG865" i="1"/>
  <c r="AW865" i="1" s="1"/>
  <c r="AI866" i="1"/>
  <c r="AY866" i="1" s="1"/>
  <c r="AK867" i="1"/>
  <c r="BA867" i="1" s="1"/>
  <c r="AS867" i="1"/>
  <c r="BI867" i="1" s="1"/>
  <c r="AM868" i="1"/>
  <c r="BC868" i="1" s="1"/>
  <c r="AG869" i="1"/>
  <c r="AW869" i="1" s="1"/>
  <c r="AJ870" i="1"/>
  <c r="AZ870" i="1" s="1"/>
  <c r="AS870" i="1"/>
  <c r="BI870" i="1" s="1"/>
  <c r="AG871" i="1"/>
  <c r="AW871" i="1" s="1"/>
  <c r="AL873" i="1"/>
  <c r="BB873" i="1" s="1"/>
  <c r="AU873" i="1"/>
  <c r="BK873" i="1" s="1"/>
  <c r="AS874" i="1"/>
  <c r="BI874" i="1" s="1"/>
  <c r="AG875" i="1"/>
  <c r="AW875" i="1" s="1"/>
  <c r="AL877" i="1"/>
  <c r="BB877" i="1" s="1"/>
  <c r="AP878" i="1"/>
  <c r="BF878" i="1" s="1"/>
  <c r="AS880" i="1"/>
  <c r="BI880" i="1" s="1"/>
  <c r="AQ880" i="1"/>
  <c r="BG880" i="1" s="1"/>
  <c r="AP880" i="1"/>
  <c r="BF880" i="1" s="1"/>
  <c r="AM880" i="1"/>
  <c r="BC880" i="1" s="1"/>
  <c r="AU881" i="1"/>
  <c r="BK881" i="1" s="1"/>
  <c r="AS881" i="1"/>
  <c r="AT881" i="1"/>
  <c r="AR881" i="1"/>
  <c r="AO881" i="1"/>
  <c r="BE881" i="1" s="1"/>
  <c r="AT882" i="1"/>
  <c r="BJ882" i="1" s="1"/>
  <c r="AI883" i="1"/>
  <c r="AY883" i="1" s="1"/>
  <c r="AG883" i="1"/>
  <c r="AW883" i="1" s="1"/>
  <c r="AF883" i="1"/>
  <c r="AV883" i="1" s="1"/>
  <c r="AL883" i="1"/>
  <c r="BB883" i="1" s="1"/>
  <c r="AM883" i="1"/>
  <c r="BC883" i="1" s="1"/>
  <c r="AK884" i="1"/>
  <c r="BA884" i="1" s="1"/>
  <c r="AI884" i="1"/>
  <c r="AY884" i="1" s="1"/>
  <c r="AH884" i="1"/>
  <c r="AX884" i="1" s="1"/>
  <c r="AG884" i="1"/>
  <c r="AW884" i="1" s="1"/>
  <c r="AM884" i="1"/>
  <c r="BC884" i="1" s="1"/>
  <c r="AM885" i="1"/>
  <c r="BC885" i="1" s="1"/>
  <c r="AK885" i="1"/>
  <c r="BA885" i="1" s="1"/>
  <c r="AL885" i="1"/>
  <c r="BB885" i="1" s="1"/>
  <c r="AH885" i="1"/>
  <c r="AX885" i="1" s="1"/>
  <c r="AO898" i="1"/>
  <c r="BE898" i="1" s="1"/>
  <c r="AU898" i="1"/>
  <c r="BK898" i="1" s="1"/>
  <c r="AS898" i="1"/>
  <c r="BI898" i="1" s="1"/>
  <c r="AR898" i="1"/>
  <c r="BH898" i="1" s="1"/>
  <c r="AP898" i="1"/>
  <c r="BF898" i="1" s="1"/>
  <c r="AN898" i="1"/>
  <c r="BD898" i="1" s="1"/>
  <c r="AT898" i="1"/>
  <c r="BJ898" i="1" s="1"/>
  <c r="AU902" i="1"/>
  <c r="BK902" i="1" s="1"/>
  <c r="AK904" i="1"/>
  <c r="BA904" i="1" s="1"/>
  <c r="AL904" i="1"/>
  <c r="BB904" i="1" s="1"/>
  <c r="AH904" i="1"/>
  <c r="AX904" i="1" s="1"/>
  <c r="AG904" i="1"/>
  <c r="AW904" i="1" s="1"/>
  <c r="AI904" i="1"/>
  <c r="AY904" i="1" s="1"/>
  <c r="AK870" i="1"/>
  <c r="BA870" i="1" s="1"/>
  <c r="AH871" i="1"/>
  <c r="AX871" i="1" s="1"/>
  <c r="AF872" i="1"/>
  <c r="AV872" i="1" s="1"/>
  <c r="AM873" i="1"/>
  <c r="BC873" i="1" s="1"/>
  <c r="AH875" i="1"/>
  <c r="AX875" i="1" s="1"/>
  <c r="AF876" i="1"/>
  <c r="AV876" i="1" s="1"/>
  <c r="AM877" i="1"/>
  <c r="BC877" i="1" s="1"/>
  <c r="AQ878" i="1"/>
  <c r="BG878" i="1" s="1"/>
  <c r="AF882" i="1"/>
  <c r="AV882" i="1" s="1"/>
  <c r="AK888" i="1"/>
  <c r="BA888" i="1" s="1"/>
  <c r="AI888" i="1"/>
  <c r="AY888" i="1" s="1"/>
  <c r="AM888" i="1"/>
  <c r="BC888" i="1" s="1"/>
  <c r="AL888" i="1"/>
  <c r="BB888" i="1" s="1"/>
  <c r="AG888" i="1"/>
  <c r="AW888" i="1" s="1"/>
  <c r="AS904" i="1"/>
  <c r="BI904" i="1" s="1"/>
  <c r="AN904" i="1"/>
  <c r="BD904" i="1" s="1"/>
  <c r="AU904" i="1"/>
  <c r="BK904" i="1" s="1"/>
  <c r="AT904" i="1"/>
  <c r="BJ904" i="1" s="1"/>
  <c r="AR904" i="1"/>
  <c r="BH904" i="1" s="1"/>
  <c r="AP904" i="1"/>
  <c r="BF904" i="1" s="1"/>
  <c r="AO904" i="1"/>
  <c r="BE904" i="1" s="1"/>
  <c r="AG898" i="1"/>
  <c r="AW898" i="1" s="1"/>
  <c r="AM898" i="1"/>
  <c r="BC898" i="1" s="1"/>
  <c r="AJ898" i="1"/>
  <c r="AZ898" i="1" s="1"/>
  <c r="AU909" i="1"/>
  <c r="BK909" i="1" s="1"/>
  <c r="AO909" i="1"/>
  <c r="BE909" i="1" s="1"/>
  <c r="AN909" i="1"/>
  <c r="BD909" i="1" s="1"/>
  <c r="AG910" i="1"/>
  <c r="AW910" i="1" s="1"/>
  <c r="AM910" i="1"/>
  <c r="BC910" i="1" s="1"/>
  <c r="AK910" i="1"/>
  <c r="BA910" i="1" s="1"/>
  <c r="AI910" i="1"/>
  <c r="AY910" i="1" s="1"/>
  <c r="AI915" i="1"/>
  <c r="AY915" i="1" s="1"/>
  <c r="AM915" i="1"/>
  <c r="BC915" i="1" s="1"/>
  <c r="AK915" i="1"/>
  <c r="BA915" i="1" s="1"/>
  <c r="AH915" i="1"/>
  <c r="AX915" i="1" s="1"/>
  <c r="AK920" i="1"/>
  <c r="BA920" i="1" s="1"/>
  <c r="AL920" i="1"/>
  <c r="BB920" i="1" s="1"/>
  <c r="AJ920" i="1"/>
  <c r="AZ920" i="1" s="1"/>
  <c r="AU889" i="1"/>
  <c r="BK889" i="1" s="1"/>
  <c r="AS889" i="1"/>
  <c r="BI889" i="1" s="1"/>
  <c r="AI891" i="1"/>
  <c r="AY891" i="1" s="1"/>
  <c r="AG891" i="1"/>
  <c r="AW891" i="1" s="1"/>
  <c r="AJ891" i="1"/>
  <c r="AZ891" i="1" s="1"/>
  <c r="AG894" i="1"/>
  <c r="AW894" i="1" s="1"/>
  <c r="AM894" i="1"/>
  <c r="BC894" i="1" s="1"/>
  <c r="AJ894" i="1"/>
  <c r="AZ894" i="1" s="1"/>
  <c r="AM905" i="1"/>
  <c r="BC905" i="1" s="1"/>
  <c r="AL905" i="1"/>
  <c r="BB905" i="1" s="1"/>
  <c r="AJ905" i="1"/>
  <c r="AZ905" i="1" s="1"/>
  <c r="AK905" i="1"/>
  <c r="BA905" i="1" s="1"/>
  <c r="AR909" i="1"/>
  <c r="BH909" i="1" s="1"/>
  <c r="AS912" i="1"/>
  <c r="BI912" i="1" s="1"/>
  <c r="AR912" i="1"/>
  <c r="BH912" i="1" s="1"/>
  <c r="AP912" i="1"/>
  <c r="BF912" i="1" s="1"/>
  <c r="AH914" i="1"/>
  <c r="AX914" i="1" s="1"/>
  <c r="AO918" i="1"/>
  <c r="BE918" i="1" s="1"/>
  <c r="AR918" i="1"/>
  <c r="BH918" i="1" s="1"/>
  <c r="AP918" i="1"/>
  <c r="BF918" i="1" s="1"/>
  <c r="AG919" i="1"/>
  <c r="AW919" i="1" s="1"/>
  <c r="AS920" i="1"/>
  <c r="BI920" i="1" s="1"/>
  <c r="AN920" i="1"/>
  <c r="BD920" i="1" s="1"/>
  <c r="AU920" i="1"/>
  <c r="BK920" i="1" s="1"/>
  <c r="AM920" i="1"/>
  <c r="BC920" i="1" s="1"/>
  <c r="AO894" i="1"/>
  <c r="BE894" i="1" s="1"/>
  <c r="AU894" i="1"/>
  <c r="BK894" i="1" s="1"/>
  <c r="AM897" i="1"/>
  <c r="BC897" i="1" s="1"/>
  <c r="AK897" i="1"/>
  <c r="BA897" i="1" s="1"/>
  <c r="AJ897" i="1"/>
  <c r="AZ897" i="1" s="1"/>
  <c r="AK900" i="1"/>
  <c r="BA900" i="1" s="1"/>
  <c r="AL900" i="1"/>
  <c r="BB900" i="1" s="1"/>
  <c r="AI900" i="1"/>
  <c r="AY900" i="1" s="1"/>
  <c r="AJ900" i="1"/>
  <c r="AZ900" i="1" s="1"/>
  <c r="AI903" i="1"/>
  <c r="AY903" i="1" s="1"/>
  <c r="AF903" i="1"/>
  <c r="AV903" i="1" s="1"/>
  <c r="AM903" i="1"/>
  <c r="BC903" i="1" s="1"/>
  <c r="AJ903" i="1"/>
  <c r="AZ903" i="1" s="1"/>
  <c r="AS909" i="1"/>
  <c r="BI909" i="1" s="1"/>
  <c r="AM913" i="1"/>
  <c r="BC913" i="1" s="1"/>
  <c r="AH913" i="1"/>
  <c r="AX913" i="1" s="1"/>
  <c r="AF913" i="1"/>
  <c r="AV913" i="1" s="1"/>
  <c r="AK913" i="1"/>
  <c r="BA913" i="1" s="1"/>
  <c r="AM921" i="1"/>
  <c r="BC921" i="1" s="1"/>
  <c r="AL921" i="1"/>
  <c r="BB921" i="1" s="1"/>
  <c r="AJ921" i="1"/>
  <c r="AZ921" i="1" s="1"/>
  <c r="AK921" i="1"/>
  <c r="BA921" i="1" s="1"/>
  <c r="AU913" i="1"/>
  <c r="BK913" i="1" s="1"/>
  <c r="AQ913" i="1"/>
  <c r="BG913" i="1" s="1"/>
  <c r="AO913" i="1"/>
  <c r="BE913" i="1" s="1"/>
  <c r="AG914" i="1"/>
  <c r="AW914" i="1" s="1"/>
  <c r="AF914" i="1"/>
  <c r="AV914" i="1" s="1"/>
  <c r="AM914" i="1"/>
  <c r="BC914" i="1" s="1"/>
  <c r="AJ914" i="1"/>
  <c r="AZ914" i="1" s="1"/>
  <c r="AI919" i="1"/>
  <c r="AY919" i="1" s="1"/>
  <c r="AF919" i="1"/>
  <c r="AV919" i="1" s="1"/>
  <c r="AM919" i="1"/>
  <c r="BC919" i="1" s="1"/>
  <c r="AJ919" i="1"/>
  <c r="AZ919" i="1" s="1"/>
  <c r="AU885" i="1"/>
  <c r="BK885" i="1" s="1"/>
  <c r="AS885" i="1"/>
  <c r="BI885" i="1" s="1"/>
  <c r="AI887" i="1"/>
  <c r="AY887" i="1" s="1"/>
  <c r="AG887" i="1"/>
  <c r="AW887" i="1" s="1"/>
  <c r="AJ887" i="1"/>
  <c r="AZ887" i="1" s="1"/>
  <c r="AP889" i="1"/>
  <c r="BF889" i="1" s="1"/>
  <c r="AG890" i="1"/>
  <c r="AW890" i="1" s="1"/>
  <c r="AM890" i="1"/>
  <c r="BC890" i="1" s="1"/>
  <c r="AJ890" i="1"/>
  <c r="AZ890" i="1" s="1"/>
  <c r="AM891" i="1"/>
  <c r="BC891" i="1" s="1"/>
  <c r="AN894" i="1"/>
  <c r="BD894" i="1" s="1"/>
  <c r="AH898" i="1"/>
  <c r="AX898" i="1" s="1"/>
  <c r="AM901" i="1"/>
  <c r="BC901" i="1" s="1"/>
  <c r="AJ901" i="1"/>
  <c r="AZ901" i="1" s="1"/>
  <c r="AH901" i="1"/>
  <c r="AX901" i="1" s="1"/>
  <c r="AK901" i="1"/>
  <c r="BA901" i="1" s="1"/>
  <c r="AL903" i="1"/>
  <c r="BB903" i="1" s="1"/>
  <c r="AO906" i="1"/>
  <c r="BE906" i="1" s="1"/>
  <c r="AT906" i="1"/>
  <c r="BJ906" i="1" s="1"/>
  <c r="AR906" i="1"/>
  <c r="BH906" i="1" s="1"/>
  <c r="AK908" i="1"/>
  <c r="BA908" i="1" s="1"/>
  <c r="AG908" i="1"/>
  <c r="AW908" i="1" s="1"/>
  <c r="AL908" i="1"/>
  <c r="BB908" i="1" s="1"/>
  <c r="AF910" i="1"/>
  <c r="AV910" i="1" s="1"/>
  <c r="AO912" i="1"/>
  <c r="BE912" i="1" s="1"/>
  <c r="AN913" i="1"/>
  <c r="BD913" i="1" s="1"/>
  <c r="AO914" i="1"/>
  <c r="BE914" i="1" s="1"/>
  <c r="AP914" i="1"/>
  <c r="BF914" i="1" s="1"/>
  <c r="AK914" i="1"/>
  <c r="BA914" i="1" s="1"/>
  <c r="AF915" i="1"/>
  <c r="AV915" i="1" s="1"/>
  <c r="AS916" i="1"/>
  <c r="BI916" i="1" s="1"/>
  <c r="AU916" i="1"/>
  <c r="BK916" i="1" s="1"/>
  <c r="AR916" i="1"/>
  <c r="BH916" i="1" s="1"/>
  <c r="AN918" i="1"/>
  <c r="BD918" i="1" s="1"/>
  <c r="AK919" i="1"/>
  <c r="BA919" i="1" s="1"/>
  <c r="AF920" i="1"/>
  <c r="AV920" i="1" s="1"/>
  <c r="AQ920" i="1"/>
  <c r="BG920" i="1" s="1"/>
  <c r="AN885" i="1"/>
  <c r="BD885" i="1" s="1"/>
  <c r="AK887" i="1"/>
  <c r="BA887" i="1" s="1"/>
  <c r="AQ889" i="1"/>
  <c r="BG889" i="1" s="1"/>
  <c r="AO890" i="1"/>
  <c r="BE890" i="1" s="1"/>
  <c r="AU890" i="1"/>
  <c r="BK890" i="1" s="1"/>
  <c r="AK890" i="1"/>
  <c r="BA890" i="1" s="1"/>
  <c r="AM893" i="1"/>
  <c r="BC893" i="1" s="1"/>
  <c r="AK893" i="1"/>
  <c r="BA893" i="1" s="1"/>
  <c r="AJ893" i="1"/>
  <c r="AZ893" i="1" s="1"/>
  <c r="AP894" i="1"/>
  <c r="BF894" i="1" s="1"/>
  <c r="AK896" i="1"/>
  <c r="BA896" i="1" s="1"/>
  <c r="AI896" i="1"/>
  <c r="AY896" i="1" s="1"/>
  <c r="AJ896" i="1"/>
  <c r="AZ896" i="1" s="1"/>
  <c r="AI898" i="1"/>
  <c r="AY898" i="1" s="1"/>
  <c r="AL901" i="1"/>
  <c r="BB901" i="1" s="1"/>
  <c r="AF905" i="1"/>
  <c r="AV905" i="1" s="1"/>
  <c r="AS908" i="1"/>
  <c r="BI908" i="1" s="1"/>
  <c r="AP908" i="1"/>
  <c r="BF908" i="1" s="1"/>
  <c r="AN908" i="1"/>
  <c r="BD908" i="1" s="1"/>
  <c r="AM908" i="1"/>
  <c r="BC908" i="1" s="1"/>
  <c r="AM909" i="1"/>
  <c r="BC909" i="1" s="1"/>
  <c r="AF909" i="1"/>
  <c r="AV909" i="1" s="1"/>
  <c r="AL909" i="1"/>
  <c r="BB909" i="1" s="1"/>
  <c r="AK909" i="1"/>
  <c r="BA909" i="1" s="1"/>
  <c r="AH910" i="1"/>
  <c r="AX910" i="1" s="1"/>
  <c r="AQ912" i="1"/>
  <c r="BG912" i="1" s="1"/>
  <c r="AP913" i="1"/>
  <c r="BF913" i="1" s="1"/>
  <c r="AL914" i="1"/>
  <c r="BB914" i="1" s="1"/>
  <c r="AG915" i="1"/>
  <c r="AW915" i="1" s="1"/>
  <c r="AN916" i="1"/>
  <c r="BD916" i="1" s="1"/>
  <c r="AM917" i="1"/>
  <c r="BC917" i="1" s="1"/>
  <c r="AJ917" i="1"/>
  <c r="AZ917" i="1" s="1"/>
  <c r="AH917" i="1"/>
  <c r="AX917" i="1" s="1"/>
  <c r="AK917" i="1"/>
  <c r="BA917" i="1" s="1"/>
  <c r="AQ918" i="1"/>
  <c r="BG918" i="1" s="1"/>
  <c r="AL919" i="1"/>
  <c r="BB919" i="1" s="1"/>
  <c r="AG920" i="1"/>
  <c r="AW920" i="1" s="1"/>
  <c r="AR920" i="1"/>
  <c r="BH920" i="1" s="1"/>
  <c r="AQ884" i="1"/>
  <c r="BG884" i="1" s="1"/>
  <c r="AQ888" i="1"/>
  <c r="BG888" i="1" s="1"/>
  <c r="AQ892" i="1"/>
  <c r="BG892" i="1" s="1"/>
  <c r="AQ896" i="1"/>
  <c r="BG896" i="1" s="1"/>
  <c r="AR900" i="1"/>
  <c r="BH900" i="1" s="1"/>
  <c r="AS905" i="1"/>
  <c r="BI905" i="1" s="1"/>
  <c r="AI906" i="1"/>
  <c r="AY906" i="1" s="1"/>
  <c r="AH911" i="1"/>
  <c r="AX911" i="1" s="1"/>
  <c r="AI916" i="1"/>
  <c r="AY916" i="1" s="1"/>
  <c r="AS921" i="1"/>
  <c r="BI921" i="1" s="1"/>
  <c r="AU900" i="1"/>
  <c r="BK900" i="1" s="1"/>
  <c r="AS901" i="1"/>
  <c r="BI901" i="1" s="1"/>
  <c r="AI902" i="1"/>
  <c r="AY902" i="1" s="1"/>
  <c r="AK906" i="1"/>
  <c r="BA906" i="1" s="1"/>
  <c r="AH907" i="1"/>
  <c r="AX907" i="1" s="1"/>
  <c r="AK911" i="1"/>
  <c r="BA911" i="1" s="1"/>
  <c r="AI912" i="1"/>
  <c r="AY912" i="1" s="1"/>
  <c r="AL916" i="1"/>
  <c r="BB916" i="1" s="1"/>
  <c r="AS917" i="1"/>
  <c r="BI917" i="1" s="1"/>
  <c r="AI918" i="1"/>
  <c r="AY918" i="1" s="1"/>
  <c r="BG799" i="1" l="1"/>
  <c r="BE382" i="1"/>
  <c r="BC445" i="1"/>
  <c r="AV424" i="1"/>
  <c r="BI298" i="1"/>
  <c r="BE445" i="1"/>
  <c r="BD256" i="1"/>
  <c r="BH214" i="1"/>
  <c r="BF193" i="1"/>
  <c r="AV172" i="1"/>
  <c r="BH277" i="1"/>
  <c r="AW172" i="1"/>
  <c r="BF172" i="1"/>
  <c r="BE151" i="1"/>
  <c r="BK151" i="1"/>
  <c r="BE130" i="1"/>
  <c r="BE25" i="1"/>
  <c r="AX46" i="1"/>
  <c r="BC25" i="1"/>
  <c r="BK67" i="1"/>
  <c r="AW88" i="1"/>
  <c r="AW3" i="1"/>
  <c r="AX193" i="1"/>
  <c r="BH193" i="1"/>
  <c r="BC172" i="1"/>
  <c r="BI277" i="1"/>
  <c r="BJ193" i="1"/>
  <c r="AW151" i="1"/>
  <c r="BC151" i="1"/>
  <c r="BE88" i="1"/>
  <c r="BF130" i="1"/>
  <c r="BF25" i="1"/>
  <c r="BD67" i="1"/>
  <c r="BE67" i="1"/>
  <c r="BI799" i="1"/>
  <c r="BE319" i="1"/>
  <c r="AW424" i="1"/>
  <c r="BJ758" i="1"/>
  <c r="BG676" i="1"/>
  <c r="BJ592" i="1"/>
  <c r="BD508" i="1"/>
  <c r="BC529" i="1"/>
  <c r="BF487" i="1"/>
  <c r="BC466" i="1"/>
  <c r="AW445" i="1"/>
  <c r="BH298" i="1"/>
  <c r="BF256" i="1"/>
  <c r="BG445" i="1"/>
  <c r="BE193" i="1"/>
  <c r="BJ277" i="1"/>
  <c r="BG235" i="1"/>
  <c r="BG6" i="1"/>
  <c r="BH130" i="1"/>
  <c r="AX25" i="1"/>
  <c r="BD25" i="1"/>
  <c r="BE46" i="1"/>
  <c r="BK5" i="1"/>
  <c r="BC67" i="1"/>
  <c r="BG717" i="1"/>
  <c r="BG678" i="1"/>
  <c r="BG592" i="1"/>
  <c r="BI758" i="1"/>
  <c r="BH634" i="1"/>
  <c r="BH592" i="1"/>
  <c r="BD361" i="1"/>
  <c r="AV445" i="1"/>
  <c r="BD799" i="1"/>
  <c r="BK508" i="1"/>
  <c r="BH508" i="1"/>
  <c r="BF382" i="1"/>
  <c r="BC424" i="1"/>
  <c r="BF445" i="1"/>
  <c r="BF298" i="1"/>
  <c r="BJ235" i="1"/>
  <c r="BH6" i="1"/>
  <c r="AV25" i="1"/>
  <c r="AW46" i="1"/>
  <c r="AW67" i="1"/>
  <c r="BK6" i="1"/>
  <c r="BJ487" i="1"/>
  <c r="BG634" i="1"/>
  <c r="BE487" i="1"/>
  <c r="BK466" i="1"/>
  <c r="BK758" i="1"/>
  <c r="BH677" i="1"/>
  <c r="BH678" i="1"/>
  <c r="BK799" i="1"/>
  <c r="BD676" i="1"/>
  <c r="BI678" i="1"/>
  <c r="BF571" i="1"/>
  <c r="BG529" i="1"/>
  <c r="BI592" i="1"/>
  <c r="BI550" i="1"/>
  <c r="BH445" i="1"/>
  <c r="BJ298" i="1"/>
  <c r="BH256" i="1"/>
  <c r="BI445" i="1"/>
  <c r="BD172" i="1"/>
  <c r="BE277" i="1"/>
  <c r="BF151" i="1"/>
  <c r="AV130" i="1"/>
  <c r="BD235" i="1"/>
  <c r="BI6" i="1"/>
  <c r="BI4" i="1"/>
  <c r="BK46" i="1"/>
  <c r="BH881" i="1"/>
  <c r="BE592" i="1"/>
  <c r="BF550" i="1"/>
  <c r="BD550" i="1"/>
  <c r="AW466" i="1"/>
  <c r="AW487" i="1"/>
  <c r="BE361" i="1"/>
  <c r="BH403" i="1"/>
  <c r="BE298" i="1"/>
  <c r="AX424" i="1"/>
  <c r="BJ445" i="1"/>
  <c r="BK172" i="1"/>
  <c r="AX172" i="1"/>
  <c r="BE235" i="1"/>
  <c r="BH67" i="1"/>
  <c r="BG5" i="1"/>
  <c r="BI130" i="1"/>
  <c r="BH46" i="1"/>
  <c r="BC109" i="1"/>
  <c r="BC46" i="1"/>
  <c r="BI5" i="1"/>
  <c r="BG840" i="1"/>
  <c r="BG677" i="1"/>
  <c r="BJ678" i="1"/>
  <c r="BJ881" i="1"/>
  <c r="BG758" i="1"/>
  <c r="BK717" i="1"/>
  <c r="BJ676" i="1"/>
  <c r="BK678" i="1"/>
  <c r="BI634" i="1"/>
  <c r="BE550" i="1"/>
  <c r="BC508" i="1"/>
  <c r="BC487" i="1"/>
  <c r="BG403" i="1"/>
  <c r="BE403" i="1"/>
  <c r="BI361" i="1"/>
  <c r="BK445" i="1"/>
  <c r="AW130" i="1"/>
  <c r="BI193" i="1"/>
  <c r="BG193" i="1"/>
  <c r="BC130" i="1"/>
  <c r="BF235" i="1"/>
  <c r="BG109" i="1"/>
  <c r="AX3" i="1"/>
  <c r="BK130" i="1"/>
  <c r="BF67" i="1"/>
  <c r="BI25" i="1"/>
  <c r="BI881" i="1"/>
  <c r="BH799" i="1"/>
  <c r="BC717" i="1"/>
  <c r="BH676" i="1"/>
  <c r="BD634" i="1"/>
  <c r="BE634" i="1"/>
  <c r="BF634" i="1"/>
  <c r="BD592" i="1"/>
  <c r="AV508" i="1"/>
  <c r="AX466" i="1"/>
  <c r="BI487" i="1"/>
  <c r="BG256" i="1"/>
  <c r="BD445" i="1"/>
  <c r="BF277" i="1"/>
  <c r="BG172" i="1"/>
  <c r="BI235" i="1"/>
  <c r="BI67" i="1"/>
  <c r="BG25" i="1"/>
  <c r="BD130" i="1"/>
  <c r="BG67" i="1"/>
  <c r="BG46" i="1"/>
  <c r="BF46" i="1"/>
  <c r="BK25" i="1"/>
  <c r="BG4" i="1"/>
  <c r="BC3" i="1"/>
</calcChain>
</file>

<file path=xl/sharedStrings.xml><?xml version="1.0" encoding="utf-8"?>
<sst xmlns="http://schemas.openxmlformats.org/spreadsheetml/2006/main" count="2760" uniqueCount="384">
  <si>
    <t>LOAD-BASED</t>
  </si>
  <si>
    <t>BRANCH-AND-CUT(CL)</t>
  </si>
  <si>
    <t>BRANCH-AND-PRICE(DRC)</t>
  </si>
  <si>
    <t>ABS</t>
  </si>
  <si>
    <t>CCJ</t>
  </si>
  <si>
    <t>ILS</t>
  </si>
  <si>
    <t>SA</t>
  </si>
  <si>
    <t>KS</t>
  </si>
  <si>
    <t>BESTExact</t>
  </si>
  <si>
    <t>BESTHeu</t>
  </si>
  <si>
    <t>BESTOpt</t>
  </si>
  <si>
    <t>GapKSOpt</t>
  </si>
  <si>
    <t>BESTUB</t>
  </si>
  <si>
    <t>GKSUB</t>
  </si>
  <si>
    <t>GAP wrt BEST EXACT</t>
  </si>
  <si>
    <t>GAP wrt HEU</t>
  </si>
  <si>
    <t>#Best vrt BEST</t>
  </si>
  <si>
    <t>GAP wrt KS</t>
  </si>
  <si>
    <t>Instance</t>
  </si>
  <si>
    <t>Size</t>
  </si>
  <si>
    <t>COSTS</t>
  </si>
  <si>
    <t>T</t>
  </si>
  <si>
    <t>N</t>
  </si>
  <si>
    <t>K</t>
  </si>
  <si>
    <t>sLB</t>
  </si>
  <si>
    <t>sLBLB</t>
  </si>
  <si>
    <t>tLB</t>
  </si>
  <si>
    <t>sCL</t>
  </si>
  <si>
    <t>LB</t>
  </si>
  <si>
    <t>tCL</t>
  </si>
  <si>
    <t>sDRC</t>
  </si>
  <si>
    <t>LB-G</t>
  </si>
  <si>
    <t>tDRC</t>
  </si>
  <si>
    <t>sABS</t>
  </si>
  <si>
    <t>tABS</t>
  </si>
  <si>
    <t>sCCJ</t>
  </si>
  <si>
    <t>tCCJ</t>
  </si>
  <si>
    <t>sILS</t>
  </si>
  <si>
    <t>tILS</t>
  </si>
  <si>
    <t>sSA</t>
  </si>
  <si>
    <t>tSA</t>
  </si>
  <si>
    <t>sKS</t>
  </si>
  <si>
    <t>tKS</t>
  </si>
  <si>
    <t>BestSol</t>
  </si>
  <si>
    <t>BSHeu</t>
  </si>
  <si>
    <t>BSOpt</t>
  </si>
  <si>
    <t>GKSOpt</t>
  </si>
  <si>
    <t>sLBGB</t>
  </si>
  <si>
    <t>sCLGB</t>
  </si>
  <si>
    <t>sDRCGB</t>
  </si>
  <si>
    <t>sABSGB</t>
  </si>
  <si>
    <t>sCCJGB</t>
  </si>
  <si>
    <t>sILSGB</t>
  </si>
  <si>
    <t>sSAGB</t>
  </si>
  <si>
    <t>sKSGB</t>
  </si>
  <si>
    <t>sLBGKS</t>
  </si>
  <si>
    <t>sCLGKS</t>
  </si>
  <si>
    <t>sDRCGKS</t>
  </si>
  <si>
    <t>sABSGKS</t>
  </si>
  <si>
    <t>sCCJGKS</t>
  </si>
  <si>
    <t>sILSGKS</t>
  </si>
  <si>
    <t>sSAGKS</t>
  </si>
  <si>
    <t>sKSGKS</t>
  </si>
  <si>
    <t>sNBLB</t>
  </si>
  <si>
    <t>sNBCL</t>
  </si>
  <si>
    <t>sNBDRC</t>
  </si>
  <si>
    <t>sNBABS</t>
  </si>
  <si>
    <t>sNBCCJ</t>
  </si>
  <si>
    <t>sNBILS</t>
  </si>
  <si>
    <t>sNBSA</t>
  </si>
  <si>
    <t>sNBKS</t>
  </si>
  <si>
    <t>sNKLB</t>
  </si>
  <si>
    <t>sNKCL</t>
  </si>
  <si>
    <t>sNKDRC</t>
  </si>
  <si>
    <t>sNKABS</t>
  </si>
  <si>
    <t>sNKCCJ</t>
  </si>
  <si>
    <t>sNKILS</t>
  </si>
  <si>
    <t>sNKSA</t>
  </si>
  <si>
    <t>sNKKS</t>
  </si>
  <si>
    <t>abs1n5_1</t>
  </si>
  <si>
    <t>S</t>
  </si>
  <si>
    <t>HC</t>
  </si>
  <si>
    <t>abs1n5_2</t>
  </si>
  <si>
    <t>abs1n5_3</t>
  </si>
  <si>
    <t>abs1n5_4</t>
  </si>
  <si>
    <t>abs2n5_1</t>
  </si>
  <si>
    <t>abs2n5_2</t>
  </si>
  <si>
    <t>abs2n5_3</t>
  </si>
  <si>
    <t>abs2n5_4</t>
  </si>
  <si>
    <t>abs3n5_1</t>
  </si>
  <si>
    <t>abs3n5_2</t>
  </si>
  <si>
    <t>abs3n5_3</t>
  </si>
  <si>
    <t>abs3n5_4</t>
  </si>
  <si>
    <t>abs4n5_1</t>
  </si>
  <si>
    <t>abs4n5_2</t>
  </si>
  <si>
    <t>abs4n5_3</t>
  </si>
  <si>
    <t>abs4n5_4</t>
  </si>
  <si>
    <t>abs5n5_1</t>
  </si>
  <si>
    <t>abs5n5_2</t>
  </si>
  <si>
    <t>abs5n5_3</t>
  </si>
  <si>
    <t>abs5n5_4</t>
  </si>
  <si>
    <t xml:space="preserve"> </t>
  </si>
  <si>
    <t>abs1n10_1</t>
  </si>
  <si>
    <t>abs1n10_2</t>
  </si>
  <si>
    <t>abs1n10_3</t>
  </si>
  <si>
    <t>abs1n10_4</t>
  </si>
  <si>
    <t>abs2n10_1</t>
  </si>
  <si>
    <t>abs2n10_2</t>
  </si>
  <si>
    <t>abs2n10_3</t>
  </si>
  <si>
    <t>abs2n10_4</t>
  </si>
  <si>
    <t>abs3n10_1</t>
  </si>
  <si>
    <t>abs3n10_2</t>
  </si>
  <si>
    <t>abs3n10_3</t>
  </si>
  <si>
    <t>abs3n10_4</t>
  </si>
  <si>
    <t>abs4n10_1</t>
  </si>
  <si>
    <t>abs4n10_2</t>
  </si>
  <si>
    <t>abs4n10_3</t>
  </si>
  <si>
    <t>abs4n10_4</t>
  </si>
  <si>
    <t>abs5n10_1</t>
  </si>
  <si>
    <t>abs5n10_2</t>
  </si>
  <si>
    <t>abs5n10_3</t>
  </si>
  <si>
    <t>abs5n10_4</t>
  </si>
  <si>
    <t>abs1n15_1</t>
  </si>
  <si>
    <t>abs1n15_2</t>
  </si>
  <si>
    <t>abs1n15_3</t>
  </si>
  <si>
    <t>abs1n15_4</t>
  </si>
  <si>
    <t>abs2n15_1</t>
  </si>
  <si>
    <t>abs2n15_2</t>
  </si>
  <si>
    <t>abs2n15_3</t>
  </si>
  <si>
    <t>abs2n15_4</t>
  </si>
  <si>
    <t>abs3n15_1</t>
  </si>
  <si>
    <t>abs3n15_2</t>
  </si>
  <si>
    <t>abs3n15_3</t>
  </si>
  <si>
    <t>abs3n15_4</t>
  </si>
  <si>
    <t>abs4n15_1</t>
  </si>
  <si>
    <t>abs4n15_2</t>
  </si>
  <si>
    <t>abs4n15_3</t>
  </si>
  <si>
    <t>abs4n15_4</t>
  </si>
  <si>
    <t>abs5n15_1</t>
  </si>
  <si>
    <t>abs5n15_2</t>
  </si>
  <si>
    <t>abs5n15_3</t>
  </si>
  <si>
    <t>abs5n15_4</t>
  </si>
  <si>
    <t>abs1n20_1</t>
  </si>
  <si>
    <t>abs1n20_2</t>
  </si>
  <si>
    <t>abs1n20_3</t>
  </si>
  <si>
    <t>abs1n20_4</t>
  </si>
  <si>
    <t>abs2n20_1</t>
  </si>
  <si>
    <t>abs2n20_2</t>
  </si>
  <si>
    <t>abs2n20_3</t>
  </si>
  <si>
    <t>abs2n20_4</t>
  </si>
  <si>
    <t>abs3n20_1</t>
  </si>
  <si>
    <t>abs3n20_2</t>
  </si>
  <si>
    <t>abs3n20_3</t>
  </si>
  <si>
    <t>abs3n20_4</t>
  </si>
  <si>
    <t>abs4n20_1</t>
  </si>
  <si>
    <t>abs4n20_2</t>
  </si>
  <si>
    <t>abs4n20_3</t>
  </si>
  <si>
    <t>abs4n20_4</t>
  </si>
  <si>
    <t>abs5n20_1</t>
  </si>
  <si>
    <t>abs5n20_2</t>
  </si>
  <si>
    <t>abs5n20_3</t>
  </si>
  <si>
    <t>abs5n20_4</t>
  </si>
  <si>
    <t>abs1n25_1</t>
  </si>
  <si>
    <t>abs1n25_2</t>
  </si>
  <si>
    <t>abs1n25_3</t>
  </si>
  <si>
    <t>abs1n25_4</t>
  </si>
  <si>
    <t>abs2n25_1</t>
  </si>
  <si>
    <t>abs2n25_2</t>
  </si>
  <si>
    <t>abs2n25_3</t>
  </si>
  <si>
    <t>abs2n25_4</t>
  </si>
  <si>
    <t>abs3n25_1</t>
  </si>
  <si>
    <t>abs3n25_2</t>
  </si>
  <si>
    <t>abs3n25_3</t>
  </si>
  <si>
    <t>abs3n25_4</t>
  </si>
  <si>
    <t>abs4n25_1</t>
  </si>
  <si>
    <t>abs4n25_2</t>
  </si>
  <si>
    <t>abs4n25_3</t>
  </si>
  <si>
    <t>abs4n25_4</t>
  </si>
  <si>
    <t>abs5n25_1</t>
  </si>
  <si>
    <t>abs5n25_2</t>
  </si>
  <si>
    <t>abs5n25_3</t>
  </si>
  <si>
    <t>abs5n25_4</t>
  </si>
  <si>
    <t>abs1n30_1</t>
  </si>
  <si>
    <t>abs1n30_2</t>
  </si>
  <si>
    <t>abs1n30_3</t>
  </si>
  <si>
    <t>abs1n30_4</t>
  </si>
  <si>
    <t>abs2n30_1</t>
  </si>
  <si>
    <t>abs2n30_2</t>
  </si>
  <si>
    <t>abs2n30_3</t>
  </si>
  <si>
    <t>abs2n30_4</t>
  </si>
  <si>
    <t>abs3n30_1</t>
  </si>
  <si>
    <t>abs3n30_2</t>
  </si>
  <si>
    <t>abs3n30_3</t>
  </si>
  <si>
    <t>abs3n30_4</t>
  </si>
  <si>
    <t>abs4n30_1</t>
  </si>
  <si>
    <t>abs4n30_2</t>
  </si>
  <si>
    <t>abs4n30_3</t>
  </si>
  <si>
    <t>abs4n30_4</t>
  </si>
  <si>
    <t>abs5n30_1</t>
  </si>
  <si>
    <t>abs5n30_2</t>
  </si>
  <si>
    <t>abs5n30_3</t>
  </si>
  <si>
    <t>abs5n30_4</t>
  </si>
  <si>
    <t>abs1n35_1</t>
  </si>
  <si>
    <t>abs1n35_2</t>
  </si>
  <si>
    <t>abs1n35_3</t>
  </si>
  <si>
    <t>abs1n35_4</t>
  </si>
  <si>
    <t>abs2n35_1</t>
  </si>
  <si>
    <t>abs2n35_2</t>
  </si>
  <si>
    <t>abs2n35_3</t>
  </si>
  <si>
    <t>abs2n35_4</t>
  </si>
  <si>
    <t>abs3n35_1</t>
  </si>
  <si>
    <t>abs3n35_2</t>
  </si>
  <si>
    <t>abs3n35_3</t>
  </si>
  <si>
    <t>abs3n35_4</t>
  </si>
  <si>
    <t>abs4n35_1</t>
  </si>
  <si>
    <t>abs4n35_2</t>
  </si>
  <si>
    <t>abs4n35_3</t>
  </si>
  <si>
    <t>abs4n35_4</t>
  </si>
  <si>
    <t>abs5n35_1</t>
  </si>
  <si>
    <t>abs5n35_2</t>
  </si>
  <si>
    <t>abs5n35_3</t>
  </si>
  <si>
    <t>abs5n35_4</t>
  </si>
  <si>
    <t>abs1n40_1</t>
  </si>
  <si>
    <t>abs1n40_2</t>
  </si>
  <si>
    <t>abs1n40_3</t>
  </si>
  <si>
    <t>abs1n40_4</t>
  </si>
  <si>
    <t>abs2n40_1</t>
  </si>
  <si>
    <t>abs2n40_2</t>
  </si>
  <si>
    <t>abs2n40_3</t>
  </si>
  <si>
    <t>abs2n40_4</t>
  </si>
  <si>
    <t>abs3n40_1</t>
  </si>
  <si>
    <t>abs3n40_2</t>
  </si>
  <si>
    <t>abs3n40_3</t>
  </si>
  <si>
    <t>abs3n40_4</t>
  </si>
  <si>
    <t>abs4n40_1</t>
  </si>
  <si>
    <t>abs4n40_2</t>
  </si>
  <si>
    <t>abs4n40_3</t>
  </si>
  <si>
    <t>abs4n40_4</t>
  </si>
  <si>
    <t>abs5n40_1</t>
  </si>
  <si>
    <t>abs5n40_2</t>
  </si>
  <si>
    <t>abs5n40_3</t>
  </si>
  <si>
    <t>abs5n40_4</t>
  </si>
  <si>
    <t>abs1n45_1</t>
  </si>
  <si>
    <t>abs1n45_2</t>
  </si>
  <si>
    <t>abs1n45_3</t>
  </si>
  <si>
    <t>abs1n45_4</t>
  </si>
  <si>
    <t>abs2n45_1</t>
  </si>
  <si>
    <t>abs2n45_2</t>
  </si>
  <si>
    <t>abs2n45_3</t>
  </si>
  <si>
    <t>abs2n45_4</t>
  </si>
  <si>
    <t>abs3n45_1</t>
  </si>
  <si>
    <t>abs3n45_2</t>
  </si>
  <si>
    <t>abs3n45_3</t>
  </si>
  <si>
    <t>abs3n45_4</t>
  </si>
  <si>
    <t>abs4n45_1</t>
  </si>
  <si>
    <t>abs4n45_2</t>
  </si>
  <si>
    <t>abs4n45_3</t>
  </si>
  <si>
    <t>abs4n45_4</t>
  </si>
  <si>
    <t>abs5n45_1</t>
  </si>
  <si>
    <t>abs5n45_2</t>
  </si>
  <si>
    <t>abs5n45_3</t>
  </si>
  <si>
    <t>abs5n45_4</t>
  </si>
  <si>
    <t>abs1n50_1</t>
  </si>
  <si>
    <t>abs1n50_2</t>
  </si>
  <si>
    <t>abs1n50_3</t>
  </si>
  <si>
    <t>abs1n50_4</t>
  </si>
  <si>
    <t>abs2n50_1</t>
  </si>
  <si>
    <t>abs2n50_2</t>
  </si>
  <si>
    <t>abs2n50_3</t>
  </si>
  <si>
    <t>abs2n50_4</t>
  </si>
  <si>
    <t>abs3n50_1</t>
  </si>
  <si>
    <t>abs3n50_2</t>
  </si>
  <si>
    <t>abs3n50_3</t>
  </si>
  <si>
    <t>abs3n50_4</t>
  </si>
  <si>
    <t>abs4n50_1</t>
  </si>
  <si>
    <t>abs4n50_2</t>
  </si>
  <si>
    <t>abs4n50_3</t>
  </si>
  <si>
    <t>abs4n50_4</t>
  </si>
  <si>
    <t>abs5n50_1</t>
  </si>
  <si>
    <t>abs5n50_2</t>
  </si>
  <si>
    <t>abs5n50_3</t>
  </si>
  <si>
    <t>abs5n50_4</t>
  </si>
  <si>
    <t>LC</t>
  </si>
  <si>
    <t>L</t>
  </si>
  <si>
    <t>abs6n50_1</t>
  </si>
  <si>
    <t>abs6n50_2</t>
  </si>
  <si>
    <t>abs6n50_3</t>
  </si>
  <si>
    <t>abs6n50_4</t>
  </si>
  <si>
    <t>abs7n50_1</t>
  </si>
  <si>
    <t>abs7n50_2</t>
  </si>
  <si>
    <t>abs7n50_3</t>
  </si>
  <si>
    <t>abs7n50_4</t>
  </si>
  <si>
    <t>abs8n50_1</t>
  </si>
  <si>
    <t>abs8n50_2</t>
  </si>
  <si>
    <t>abs8n50_3</t>
  </si>
  <si>
    <t>abs8n50_4</t>
  </si>
  <si>
    <t>abs9n50_1</t>
  </si>
  <si>
    <t>abs9n50_2</t>
  </si>
  <si>
    <t>abs9n50_3</t>
  </si>
  <si>
    <t>abs9n50_4</t>
  </si>
  <si>
    <t>abs10n50_1</t>
  </si>
  <si>
    <t>abs10n50_2</t>
  </si>
  <si>
    <t>abs10n50_3</t>
  </si>
  <si>
    <t>abs10n50_4</t>
  </si>
  <si>
    <t>abs1n100_1</t>
  </si>
  <si>
    <t>abs1n100_2</t>
  </si>
  <si>
    <t>abs1n100_3</t>
  </si>
  <si>
    <t>abs1n100_4</t>
  </si>
  <si>
    <t>abs2n100_1</t>
  </si>
  <si>
    <t>abs2n100_2</t>
  </si>
  <si>
    <t>abs2n100_3</t>
  </si>
  <si>
    <t>abs2n100_4</t>
  </si>
  <si>
    <t>abs3n100_1</t>
  </si>
  <si>
    <t>abs3n100_2</t>
  </si>
  <si>
    <t>abs3n100_3</t>
  </si>
  <si>
    <t>abs3n100_4</t>
  </si>
  <si>
    <t>abs4n100_1</t>
  </si>
  <si>
    <t>abs4n100_2</t>
  </si>
  <si>
    <t>abs4n100_3</t>
  </si>
  <si>
    <t>abs4n100_4</t>
  </si>
  <si>
    <t>abs5n100_1</t>
  </si>
  <si>
    <t>abs5n100_2</t>
  </si>
  <si>
    <t>abs5n100_3</t>
  </si>
  <si>
    <t>abs5n100_4</t>
  </si>
  <si>
    <t>abs6n100_1</t>
  </si>
  <si>
    <t>abs6n100_2</t>
  </si>
  <si>
    <t>abs6n100_3</t>
  </si>
  <si>
    <t>abs6n100_4</t>
  </si>
  <si>
    <t>abs7n100_1</t>
  </si>
  <si>
    <t>abs7n100_2</t>
  </si>
  <si>
    <t>abs7n100_3</t>
  </si>
  <si>
    <t>abs7n100_4</t>
  </si>
  <si>
    <t>abs8n100_1</t>
  </si>
  <si>
    <t>abs8n100_2</t>
  </si>
  <si>
    <t>abs8n100_3</t>
  </si>
  <si>
    <t>abs8n100_4</t>
  </si>
  <si>
    <t>abs9n100_1</t>
  </si>
  <si>
    <t>abs9n100_2</t>
  </si>
  <si>
    <t>abs9n100_3</t>
  </si>
  <si>
    <t>abs9n100_4</t>
  </si>
  <si>
    <t>abs10n100_1</t>
  </si>
  <si>
    <t>abs10n100_2</t>
  </si>
  <si>
    <t>abs10n100_3</t>
  </si>
  <si>
    <t>abs10n100_4</t>
  </si>
  <si>
    <t>abs1n200_1</t>
  </si>
  <si>
    <t>abs1n200_2</t>
  </si>
  <si>
    <t>abs1n200_3</t>
  </si>
  <si>
    <t>abs1n200_4</t>
  </si>
  <si>
    <t>abs2n200_1</t>
  </si>
  <si>
    <t>abs2n200_2</t>
  </si>
  <si>
    <t>abs2n200_3</t>
  </si>
  <si>
    <t>abs2n200_4</t>
  </si>
  <si>
    <t>abs3n200_1</t>
  </si>
  <si>
    <t>abs3n200_2</t>
  </si>
  <si>
    <t>abs3n200_3</t>
  </si>
  <si>
    <t>abs3n200_4</t>
  </si>
  <si>
    <t>abs4n200_1</t>
  </si>
  <si>
    <t>abs4n200_2</t>
  </si>
  <si>
    <t>abs4n200_3</t>
  </si>
  <si>
    <t>abs4n200_4</t>
  </si>
  <si>
    <t>abs5n200_1</t>
  </si>
  <si>
    <t>abs5n200_2</t>
  </si>
  <si>
    <t>abs5n200_3</t>
  </si>
  <si>
    <t>abs5n200_4</t>
  </si>
  <si>
    <t>abs6n200_1</t>
  </si>
  <si>
    <t>abs6n200_2</t>
  </si>
  <si>
    <t>abs6n200_3</t>
  </si>
  <si>
    <t>abs6n200_4</t>
  </si>
  <si>
    <t>abs7n200_1</t>
  </si>
  <si>
    <t>abs7n200_2</t>
  </si>
  <si>
    <t>abs7n200_3</t>
  </si>
  <si>
    <t>abs7n200_4</t>
  </si>
  <si>
    <t>abs8n200_1</t>
  </si>
  <si>
    <t>abs8n200_2</t>
  </si>
  <si>
    <t>abs8n200_3</t>
  </si>
  <si>
    <t>abs8n200_4</t>
  </si>
  <si>
    <t>abs9n200_1</t>
  </si>
  <si>
    <t>abs9n200_2</t>
  </si>
  <si>
    <t>abs9n200_3</t>
  </si>
  <si>
    <t>abs9n200_4</t>
  </si>
  <si>
    <t>abs10n200_1</t>
  </si>
  <si>
    <t>abs10n200_2</t>
  </si>
  <si>
    <t>abs10n200_3</t>
  </si>
  <si>
    <t>abs10n200_4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</si>
</sst>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6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8"/>
      <color rgb="FF9C5700"/>
      <name val="Calibri"/>
      <family val="2"/>
      <charset val="1"/>
    </font>
    <font>
      <sz val="11"/>
      <color rgb="FF9C57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 Unicode MS"/>
      <family val="2"/>
      <charset val="1"/>
    </font>
    <font>
      <b/>
      <sz val="12"/>
      <color rgb="FF000000"/>
      <name val="Arial Unicode MS"/>
      <family val="2"/>
      <charset val="1"/>
    </font>
    <font>
      <sz val="12"/>
      <color rgb="FFFF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002060"/>
        <bgColor rgb="FF000080"/>
      </patternFill>
    </fill>
    <fill>
      <patternFill patternType="solid">
        <fgColor rgb="FFE7E6E6"/>
        <bgColor rgb="FFEDEDED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DB9CA"/>
      </patternFill>
    </fill>
    <fill>
      <patternFill patternType="solid">
        <fgColor rgb="FFF8CBAD"/>
        <bgColor rgb="FFFFCC99"/>
      </patternFill>
    </fill>
    <fill>
      <patternFill patternType="solid">
        <fgColor rgb="FFADB9CA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66FF99"/>
        <bgColor rgb="FF92D050"/>
      </patternFill>
    </fill>
    <fill>
      <patternFill patternType="solid">
        <fgColor rgb="FFFFE699"/>
        <bgColor rgb="FFFFEB9C"/>
      </patternFill>
    </fill>
    <fill>
      <patternFill patternType="solid">
        <fgColor rgb="FFA9D18E"/>
        <bgColor rgb="FFC5E0B4"/>
      </patternFill>
    </fill>
    <fill>
      <patternFill patternType="solid">
        <fgColor rgb="FFDAE3F3"/>
        <bgColor rgb="FFDEEBF7"/>
      </patternFill>
    </fill>
    <fill>
      <patternFill patternType="solid">
        <fgColor rgb="FFEDEDED"/>
        <bgColor rgb="FFF2F2F2"/>
      </patternFill>
    </fill>
    <fill>
      <patternFill patternType="solid">
        <fgColor rgb="FFF4B183"/>
        <bgColor rgb="FFFFCC99"/>
      </patternFill>
    </fill>
    <fill>
      <patternFill patternType="solid">
        <fgColor rgb="FFBF9000"/>
        <bgColor rgb="FFED7D31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D966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0">
    <xf numFmtId="0" fontId="0" fillId="0" borderId="0"/>
    <xf numFmtId="9" fontId="17" fillId="0" borderId="0" applyBorder="0" applyProtection="0"/>
    <xf numFmtId="0" fontId="17" fillId="0" borderId="0" applyBorder="0" applyProtection="0"/>
    <xf numFmtId="0" fontId="17" fillId="0" borderId="0" applyBorder="0" applyProtection="0"/>
    <xf numFmtId="0" fontId="17" fillId="0" borderId="0" applyBorder="0" applyProtection="0"/>
    <xf numFmtId="0" fontId="17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0" fontId="9" fillId="2" borderId="0" applyBorder="0" applyProtection="0"/>
    <xf numFmtId="0" fontId="16" fillId="0" borderId="0" applyBorder="0" applyProtection="0"/>
  </cellStyleXfs>
  <cellXfs count="17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2" fontId="5" fillId="7" borderId="3" xfId="0" applyNumberFormat="1" applyFont="1" applyFill="1" applyBorder="1" applyAlignment="1">
      <alignment horizontal="center" vertical="center"/>
    </xf>
    <xf numFmtId="2" fontId="5" fillId="7" borderId="4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9" borderId="6" xfId="0" applyNumberFormat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8" fillId="2" borderId="9" xfId="8" applyFont="1" applyBorder="1" applyAlignment="1" applyProtection="1">
      <alignment horizontal="center" vertical="center"/>
    </xf>
    <xf numFmtId="0" fontId="8" fillId="2" borderId="10" xfId="8" applyFont="1" applyBorder="1" applyAlignment="1" applyProtection="1">
      <alignment horizontal="center" vertical="center"/>
    </xf>
    <xf numFmtId="0" fontId="8" fillId="9" borderId="11" xfId="8" applyFont="1" applyFill="1" applyBorder="1" applyAlignment="1" applyProtection="1">
      <alignment horizontal="center" vertical="center"/>
    </xf>
    <xf numFmtId="0" fontId="8" fillId="2" borderId="6" xfId="8" applyFont="1" applyBorder="1" applyAlignment="1" applyProtection="1">
      <alignment horizontal="center" vertical="center"/>
    </xf>
    <xf numFmtId="0" fontId="8" fillId="2" borderId="0" xfId="8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14" borderId="6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1" applyNumberFormat="1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5" borderId="12" xfId="0" applyNumberFormat="1" applyFill="1" applyBorder="1" applyAlignment="1">
      <alignment horizontal="center" vertical="center"/>
    </xf>
    <xf numFmtId="10" fontId="0" fillId="0" borderId="6" xfId="1" applyNumberFormat="1" applyFont="1" applyBorder="1" applyAlignment="1" applyProtection="1">
      <alignment horizontal="center" vertical="center"/>
    </xf>
    <xf numFmtId="10" fontId="0" fillId="0" borderId="0" xfId="1" applyNumberFormat="1" applyFont="1" applyBorder="1" applyAlignment="1" applyProtection="1">
      <alignment horizontal="center" vertical="center"/>
    </xf>
    <xf numFmtId="10" fontId="0" fillId="0" borderId="7" xfId="1" applyNumberFormat="1" applyFont="1" applyBorder="1" applyAlignment="1" applyProtection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0" fontId="0" fillId="0" borderId="6" xfId="1" applyNumberFormat="1" applyFont="1" applyBorder="1" applyAlignment="1" applyProtection="1">
      <alignment horizontal="center" vertical="center"/>
    </xf>
    <xf numFmtId="0" fontId="0" fillId="0" borderId="7" xfId="1" applyNumberFormat="1" applyFont="1" applyBorder="1" applyAlignment="1" applyProtection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10" fontId="0" fillId="15" borderId="0" xfId="1" applyNumberFormat="1" applyFont="1" applyFill="1" applyBorder="1" applyAlignment="1" applyProtection="1">
      <alignment horizontal="center" vertical="center"/>
    </xf>
    <xf numFmtId="0" fontId="0" fillId="15" borderId="0" xfId="1" applyNumberFormat="1" applyFont="1" applyFill="1" applyBorder="1" applyAlignment="1" applyProtection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2" fontId="3" fillId="16" borderId="6" xfId="0" applyNumberFormat="1" applyFont="1" applyFill="1" applyBorder="1" applyAlignment="1">
      <alignment horizontal="center"/>
    </xf>
    <xf numFmtId="2" fontId="3" fillId="16" borderId="0" xfId="0" applyNumberFormat="1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2" fontId="3" fillId="16" borderId="0" xfId="0" applyNumberFormat="1" applyFont="1" applyFill="1" applyAlignment="1">
      <alignment horizontal="center"/>
    </xf>
    <xf numFmtId="0" fontId="3" fillId="16" borderId="6" xfId="0" applyFont="1" applyFill="1" applyBorder="1" applyAlignment="1">
      <alignment horizontal="center"/>
    </xf>
    <xf numFmtId="2" fontId="3" fillId="16" borderId="7" xfId="0" applyNumberFormat="1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3" fillId="17" borderId="7" xfId="0" applyFont="1" applyFill="1" applyBorder="1" applyAlignment="1">
      <alignment horizontal="center"/>
    </xf>
    <xf numFmtId="10" fontId="0" fillId="16" borderId="6" xfId="1" applyNumberFormat="1" applyFont="1" applyFill="1" applyBorder="1" applyAlignment="1" applyProtection="1">
      <alignment horizontal="center" vertical="center"/>
    </xf>
    <xf numFmtId="10" fontId="0" fillId="16" borderId="0" xfId="1" applyNumberFormat="1" applyFont="1" applyFill="1" applyBorder="1" applyAlignment="1" applyProtection="1">
      <alignment horizontal="center" vertical="center"/>
    </xf>
    <xf numFmtId="10" fontId="0" fillId="16" borderId="7" xfId="1" applyNumberFormat="1" applyFont="1" applyFill="1" applyBorder="1" applyAlignment="1" applyProtection="1">
      <alignment horizontal="center" vertical="center"/>
    </xf>
    <xf numFmtId="0" fontId="0" fillId="16" borderId="0" xfId="1" applyNumberFormat="1" applyFont="1" applyFill="1" applyBorder="1" applyAlignment="1" applyProtection="1">
      <alignment horizontal="center" vertical="center"/>
    </xf>
    <xf numFmtId="0" fontId="0" fillId="16" borderId="6" xfId="1" applyNumberFormat="1" applyFont="1" applyFill="1" applyBorder="1" applyAlignment="1" applyProtection="1">
      <alignment horizontal="center" vertical="center"/>
    </xf>
    <xf numFmtId="0" fontId="0" fillId="16" borderId="7" xfId="1" applyNumberFormat="1" applyFont="1" applyFill="1" applyBorder="1" applyAlignment="1" applyProtection="1">
      <alignment horizontal="center" vertic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0" fontId="0" fillId="7" borderId="0" xfId="1" applyNumberFormat="1" applyFont="1" applyFill="1" applyBorder="1" applyAlignment="1" applyProtection="1">
      <alignment horizontal="center" vertical="center"/>
    </xf>
    <xf numFmtId="0" fontId="0" fillId="7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2" fillId="0" borderId="6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11" fillId="7" borderId="6" xfId="0" applyNumberFormat="1" applyFont="1" applyFill="1" applyBorder="1" applyAlignment="1">
      <alignment horizontal="center"/>
    </xf>
    <xf numFmtId="2" fontId="11" fillId="7" borderId="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3" fillId="5" borderId="12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3" fillId="14" borderId="6" xfId="0" applyNumberFormat="1" applyFont="1" applyFill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10" fontId="0" fillId="18" borderId="0" xfId="1" applyNumberFormat="1" applyFont="1" applyFill="1" applyBorder="1" applyAlignment="1" applyProtection="1">
      <alignment horizontal="center" vertical="center"/>
    </xf>
    <xf numFmtId="0" fontId="0" fillId="18" borderId="0" xfId="1" applyNumberFormat="1" applyFont="1" applyFill="1" applyBorder="1" applyAlignment="1" applyProtection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1" applyNumberFormat="1" applyFont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0">
    <cellStyle name="Excel Built-in Explanatory Text" xfId="9"/>
    <cellStyle name="Excel Built-in Neutral" xfId="8"/>
    <cellStyle name="Normale" xfId="0" builtinId="0"/>
    <cellStyle name="Percentuale" xfId="1" builtinId="5"/>
    <cellStyle name="Pivot Table Category" xfId="5"/>
    <cellStyle name="Pivot Table Corner" xfId="3"/>
    <cellStyle name="Pivot Table Field" xfId="2"/>
    <cellStyle name="Pivot Table Result" xfId="7"/>
    <cellStyle name="Pivot Table Title" xfId="6"/>
    <cellStyle name="Pivot Table Value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FE699"/>
      <rgbColor rgb="FF0000FF"/>
      <rgbColor rgb="FFFFFF00"/>
      <rgbColor rgb="FFFF00FF"/>
      <rgbColor rgb="FFE7E6E6"/>
      <rgbColor rgb="FF9C0006"/>
      <rgbColor rgb="FF006100"/>
      <rgbColor rgb="FF000080"/>
      <rgbColor rgb="FF9C6500"/>
      <rgbColor rgb="FF800080"/>
      <rgbColor rgb="FFF2F2F2"/>
      <rgbColor rgb="FFADB9CA"/>
      <rgbColor rgb="FF7F7F7F"/>
      <rgbColor rgb="FF8FAADC"/>
      <rgbColor rgb="FFC55A11"/>
      <rgbColor rgb="FFFFFFCC"/>
      <rgbColor rgb="FFDEEBF7"/>
      <rgbColor rgb="FF660066"/>
      <rgbColor rgb="FFED7D31"/>
      <rgbColor rgb="FF0070C0"/>
      <rgbColor rgb="FFB4C7E7"/>
      <rgbColor rgb="FF000080"/>
      <rgbColor rgb="FFFF00FF"/>
      <rgbColor rgb="FFFFD966"/>
      <rgbColor rgb="FFEDEDED"/>
      <rgbColor rgb="FF800080"/>
      <rgbColor rgb="FF800000"/>
      <rgbColor rgb="FF008080"/>
      <rgbColor rgb="FF0000FF"/>
      <rgbColor rgb="FFD9D9D9"/>
      <rgbColor rgb="FFDAE3F3"/>
      <rgbColor rgb="FFC6EFCE"/>
      <rgbColor rgb="FFFFEB9C"/>
      <rgbColor rgb="FFC5E0B4"/>
      <rgbColor rgb="FFF4B183"/>
      <rgbColor rgb="FFB2B2B2"/>
      <rgbColor rgb="FFFFCC99"/>
      <rgbColor rgb="FFFFC7CE"/>
      <rgbColor rgb="FF66FF99"/>
      <rgbColor rgb="FF92D050"/>
      <rgbColor rgb="FFFFC000"/>
      <rgbColor rgb="FFBF9000"/>
      <rgbColor rgb="FFFA7D00"/>
      <rgbColor rgb="FFA9D18E"/>
      <rgbColor rgb="FFA5A5A5"/>
      <rgbColor rgb="FF002060"/>
      <rgbColor rgb="FF548235"/>
      <rgbColor rgb="FF003300"/>
      <rgbColor rgb="FF333300"/>
      <rgbColor rgb="FF9C5700"/>
      <rgbColor rgb="FFF8CBAD"/>
      <rgbColor rgb="FF2F5597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Base2" displayName="DataBase2" ref="A2:BK921" totalsRowShown="0">
  <autoFilter ref="A2:BK921"/>
  <tableColumns count="63">
    <tableColumn id="1" name="Instance"/>
    <tableColumn id="2" name="Size"/>
    <tableColumn id="3" name="COSTS"/>
    <tableColumn id="4" name="T"/>
    <tableColumn id="5" name="N"/>
    <tableColumn id="6" name="K"/>
    <tableColumn id="7" name="sLB"/>
    <tableColumn id="8" name="sLBLB"/>
    <tableColumn id="9" name="tLB"/>
    <tableColumn id="10" name="sCL"/>
    <tableColumn id="11" name="LB"/>
    <tableColumn id="12" name="tCL"/>
    <tableColumn id="13" name="sDRC"/>
    <tableColumn id="14" name="LB-G"/>
    <tableColumn id="15" name="tDRC"/>
    <tableColumn id="16" name="sABS"/>
    <tableColumn id="17" name="tABS"/>
    <tableColumn id="18" name="sCCJ"/>
    <tableColumn id="19" name="tCCJ"/>
    <tableColumn id="20" name="sILS"/>
    <tableColumn id="21" name="tILS"/>
    <tableColumn id="22" name="sSA"/>
    <tableColumn id="23" name="tSA"/>
    <tableColumn id="24" name="sKS"/>
    <tableColumn id="25" name="tKS"/>
    <tableColumn id="26" name="BestSol"/>
    <tableColumn id="27" name="BSHeu"/>
    <tableColumn id="28" name="BSOpt"/>
    <tableColumn id="29" name="GKSOpt"/>
    <tableColumn id="30" name="BESTUB"/>
    <tableColumn id="31" name="GKSUB"/>
    <tableColumn id="32" name="sLBGB"/>
    <tableColumn id="33" name="sCLGB"/>
    <tableColumn id="34" name="sDRCGB"/>
    <tableColumn id="35" name="sABSGB"/>
    <tableColumn id="36" name="sCCJGB"/>
    <tableColumn id="37" name="sILSGB"/>
    <tableColumn id="38" name="sSAGB"/>
    <tableColumn id="39" name="sKSGB"/>
    <tableColumn id="40" name="sLBGKS"/>
    <tableColumn id="41" name="sCLGKS"/>
    <tableColumn id="42" name="sDRCGKS"/>
    <tableColumn id="43" name="sABSGKS"/>
    <tableColumn id="44" name="sCCJGKS"/>
    <tableColumn id="45" name="sILSGKS"/>
    <tableColumn id="46" name="sSAGKS"/>
    <tableColumn id="47" name="sKSGKS"/>
    <tableColumn id="48" name="sNBLB"/>
    <tableColumn id="49" name="sNBCL"/>
    <tableColumn id="50" name="sNBDRC"/>
    <tableColumn id="51" name="sNBABS"/>
    <tableColumn id="52" name="sNBCCJ"/>
    <tableColumn id="53" name="sNBILS"/>
    <tableColumn id="54" name="sNBSA"/>
    <tableColumn id="55" name="sNBKS"/>
    <tableColumn id="56" name="sNKLB"/>
    <tableColumn id="57" name="sNKCL"/>
    <tableColumn id="58" name="sNKDRC"/>
    <tableColumn id="59" name="sNKABS"/>
    <tableColumn id="60" name="sNKCCJ"/>
    <tableColumn id="61" name="sNKILS"/>
    <tableColumn id="62" name="sNKSA"/>
    <tableColumn id="63" name="sNKK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J1419"/>
  <sheetViews>
    <sheetView tabSelected="1" zoomScale="55" zoomScaleNormal="55" workbookViewId="0">
      <pane xSplit="6" ySplit="1" topLeftCell="G338" activePane="bottomRight" state="frozen"/>
      <selection pane="topRight" activeCell="G1" sqref="G1"/>
      <selection pane="bottomLeft" activeCell="A2" sqref="A2"/>
      <selection pane="bottomRight" activeCell="M14" sqref="M14"/>
    </sheetView>
  </sheetViews>
  <sheetFormatPr defaultColWidth="10.88671875" defaultRowHeight="18" x14ac:dyDescent="0.35"/>
  <cols>
    <col min="1" max="1" width="20.5546875" style="5" customWidth="1"/>
    <col min="2" max="6" width="9.109375" style="5" customWidth="1"/>
    <col min="7" max="8" width="13.44140625" style="6" customWidth="1"/>
    <col min="9" max="9" width="13.44140625" style="7" customWidth="1"/>
    <col min="10" max="10" width="17.6640625" style="6" customWidth="1"/>
    <col min="11" max="11" width="13.44140625" style="6" customWidth="1"/>
    <col min="12" max="12" width="14.21875" style="6" customWidth="1"/>
    <col min="13" max="13" width="13.44140625" style="6" customWidth="1"/>
    <col min="14" max="14" width="14.21875" style="6" customWidth="1"/>
    <col min="15" max="16" width="13.44140625" style="6" customWidth="1"/>
    <col min="17" max="20" width="13.44140625" style="7" customWidth="1"/>
    <col min="21" max="21" width="13.44140625" style="6" customWidth="1"/>
    <col min="22" max="25" width="13.44140625" style="7" customWidth="1"/>
    <col min="26" max="31" width="15" style="8" customWidth="1"/>
    <col min="32" max="32" width="18.44140625" style="8" customWidth="1"/>
    <col min="33" max="33" width="11.6640625" style="8" customWidth="1"/>
    <col min="34" max="34" width="13.21875" style="7" customWidth="1"/>
    <col min="35" max="35" width="13" style="7" customWidth="1"/>
    <col min="36" max="36" width="12.109375" style="7" customWidth="1"/>
    <col min="37" max="38" width="11.6640625" style="7" customWidth="1"/>
    <col min="39" max="39" width="11.6640625" style="8" customWidth="1"/>
    <col min="40" max="41" width="13.44140625" style="8" customWidth="1"/>
    <col min="42" max="47" width="13.44140625" style="7" customWidth="1"/>
    <col min="48" max="48" width="18.44140625" style="8" customWidth="1"/>
    <col min="49" max="49" width="11.6640625" style="8" customWidth="1"/>
    <col min="50" max="50" width="13.21875" style="7" customWidth="1"/>
    <col min="51" max="51" width="13" style="7" customWidth="1"/>
    <col min="52" max="52" width="12.109375" style="7" customWidth="1"/>
    <col min="53" max="54" width="11.6640625" style="7" customWidth="1"/>
    <col min="55" max="55" width="11.6640625" style="8" customWidth="1"/>
    <col min="56" max="57" width="13.44140625" style="8" customWidth="1"/>
    <col min="58" max="63" width="13.44140625" style="7" customWidth="1"/>
    <col min="64" max="64" width="12.109375" style="8" customWidth="1"/>
    <col min="65" max="66" width="20.5546875" style="7" customWidth="1"/>
    <col min="67" max="67" width="13.44140625" style="7" customWidth="1"/>
    <col min="68" max="71" width="11.77734375" style="8" customWidth="1"/>
    <col min="72" max="72" width="8.6640625" style="8" customWidth="1"/>
    <col min="73" max="76" width="11.77734375" style="8" customWidth="1"/>
    <col min="77" max="77" width="9.44140625" style="8" customWidth="1"/>
    <col min="78" max="79" width="11.77734375" style="8" customWidth="1"/>
    <col min="80" max="83" width="13.44140625" style="7" customWidth="1"/>
    <col min="84" max="85" width="11.77734375" style="8" customWidth="1"/>
    <col min="86" max="86" width="8.6640625" style="8" customWidth="1"/>
    <col min="87" max="87" width="12.21875" style="8" customWidth="1"/>
    <col min="88" max="88" width="14.6640625" style="8" customWidth="1"/>
    <col min="89" max="92" width="20.5546875" style="7" customWidth="1"/>
    <col min="93" max="93" width="13.44140625" style="7" customWidth="1"/>
    <col min="94" max="105" width="12.21875" style="8" customWidth="1"/>
    <col min="106" max="109" width="13.44140625" style="7" customWidth="1"/>
    <col min="110" max="111" width="12.21875" style="8" customWidth="1"/>
    <col min="112" max="113" width="10.88671875" style="8"/>
    <col min="114" max="114" width="18.5546875" style="8" customWidth="1"/>
    <col min="115" max="118" width="20.5546875" style="7" customWidth="1"/>
    <col min="119" max="119" width="13.44140625" style="7" customWidth="1"/>
    <col min="120" max="121" width="12" style="8" customWidth="1"/>
    <col min="122" max="122" width="14" style="8" customWidth="1"/>
    <col min="123" max="123" width="13.21875" style="8" customWidth="1"/>
    <col min="124" max="124" width="14.6640625" style="8" customWidth="1"/>
    <col min="125" max="125" width="12.109375" style="8" customWidth="1"/>
    <col min="126" max="129" width="13.44140625" style="7" customWidth="1"/>
    <col min="130" max="130" width="15" style="8" customWidth="1"/>
    <col min="131" max="131" width="12.109375" style="8" customWidth="1"/>
    <col min="132" max="132" width="8.6640625" style="8" customWidth="1"/>
    <col min="133" max="133" width="11.6640625" style="8" customWidth="1"/>
    <col min="134" max="134" width="16" style="8" customWidth="1"/>
    <col min="135" max="138" width="20.5546875" style="7" customWidth="1"/>
    <col min="139" max="139" width="13.44140625" style="7" customWidth="1"/>
    <col min="140" max="145" width="13.109375" style="8" customWidth="1"/>
    <col min="146" max="149" width="13.44140625" style="7" customWidth="1"/>
    <col min="150" max="151" width="13.109375" style="8" customWidth="1"/>
    <col min="152" max="1024" width="10.88671875" style="8"/>
  </cols>
  <sheetData>
    <row r="1" spans="1:63" ht="33.6" x14ac:dyDescent="0.35">
      <c r="A1" s="4"/>
      <c r="B1" s="4"/>
      <c r="C1" s="4"/>
      <c r="D1" s="4"/>
      <c r="E1" s="4"/>
      <c r="F1" s="4"/>
      <c r="G1" s="3" t="s">
        <v>0</v>
      </c>
      <c r="H1" s="3"/>
      <c r="I1" s="3"/>
      <c r="J1" s="2" t="s">
        <v>1</v>
      </c>
      <c r="K1" s="2"/>
      <c r="L1" s="2"/>
      <c r="M1" s="2" t="s">
        <v>2</v>
      </c>
      <c r="N1" s="2"/>
      <c r="O1" s="2"/>
      <c r="P1" s="2" t="s">
        <v>3</v>
      </c>
      <c r="Q1" s="2"/>
      <c r="R1" s="2" t="s">
        <v>4</v>
      </c>
      <c r="S1" s="2"/>
      <c r="T1" s="2" t="s">
        <v>5</v>
      </c>
      <c r="U1" s="2"/>
      <c r="V1" s="2" t="s">
        <v>6</v>
      </c>
      <c r="W1" s="2"/>
      <c r="X1" s="2" t="s">
        <v>7</v>
      </c>
      <c r="Y1" s="2"/>
      <c r="Z1" s="9" t="s">
        <v>8</v>
      </c>
      <c r="AA1" s="10" t="s">
        <v>9</v>
      </c>
      <c r="AB1" s="11" t="s">
        <v>10</v>
      </c>
      <c r="AC1" s="11" t="s">
        <v>11</v>
      </c>
      <c r="AD1" s="11" t="s">
        <v>12</v>
      </c>
      <c r="AE1" s="11" t="s">
        <v>13</v>
      </c>
      <c r="AF1" s="1" t="s">
        <v>14</v>
      </c>
      <c r="AG1" s="1"/>
      <c r="AH1" s="1"/>
      <c r="AI1" s="1"/>
      <c r="AJ1" s="1"/>
      <c r="AK1" s="1"/>
      <c r="AL1" s="1"/>
      <c r="AM1" s="1"/>
      <c r="AN1" s="1" t="s">
        <v>15</v>
      </c>
      <c r="AO1" s="1"/>
      <c r="AP1" s="1"/>
      <c r="AQ1" s="1"/>
      <c r="AR1" s="1"/>
      <c r="AS1" s="1"/>
      <c r="AT1" s="1"/>
      <c r="AU1" s="1"/>
      <c r="AV1" s="1" t="s">
        <v>16</v>
      </c>
      <c r="AW1" s="1"/>
      <c r="AX1" s="1"/>
      <c r="AY1" s="1"/>
      <c r="AZ1" s="1"/>
      <c r="BA1" s="1"/>
      <c r="BB1" s="1"/>
      <c r="BC1" s="1"/>
      <c r="BD1" s="1" t="s">
        <v>17</v>
      </c>
      <c r="BE1" s="1"/>
      <c r="BF1" s="1"/>
      <c r="BG1" s="1"/>
      <c r="BH1" s="1"/>
      <c r="BI1" s="1"/>
      <c r="BJ1" s="1"/>
      <c r="BK1" s="1"/>
    </row>
    <row r="2" spans="1:63" ht="24" customHeight="1" x14ac:dyDescent="0.35">
      <c r="A2" s="12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4" t="s">
        <v>24</v>
      </c>
      <c r="H2" s="15" t="s">
        <v>25</v>
      </c>
      <c r="I2" s="16" t="s">
        <v>26</v>
      </c>
      <c r="J2" s="17" t="s">
        <v>27</v>
      </c>
      <c r="K2" s="18" t="s">
        <v>28</v>
      </c>
      <c r="L2" s="19" t="s">
        <v>29</v>
      </c>
      <c r="M2" s="17" t="s">
        <v>30</v>
      </c>
      <c r="N2" s="18" t="s">
        <v>31</v>
      </c>
      <c r="O2" s="19" t="s">
        <v>32</v>
      </c>
      <c r="P2" s="20" t="s">
        <v>33</v>
      </c>
      <c r="Q2" s="21" t="s">
        <v>34</v>
      </c>
      <c r="R2" s="22" t="s">
        <v>35</v>
      </c>
      <c r="S2" s="23" t="s">
        <v>36</v>
      </c>
      <c r="T2" s="24" t="s">
        <v>37</v>
      </c>
      <c r="U2" s="25" t="s">
        <v>38</v>
      </c>
      <c r="V2" s="26" t="s">
        <v>39</v>
      </c>
      <c r="W2" s="27" t="s">
        <v>40</v>
      </c>
      <c r="X2" s="28" t="s">
        <v>41</v>
      </c>
      <c r="Y2" s="29" t="s">
        <v>42</v>
      </c>
      <c r="Z2" s="30" t="s">
        <v>43</v>
      </c>
      <c r="AA2" s="31" t="s">
        <v>44</v>
      </c>
      <c r="AB2" s="32" t="s">
        <v>45</v>
      </c>
      <c r="AC2" s="32" t="s">
        <v>46</v>
      </c>
      <c r="AD2" s="32" t="s">
        <v>12</v>
      </c>
      <c r="AE2" s="32" t="s">
        <v>13</v>
      </c>
      <c r="AF2" s="33" t="s">
        <v>47</v>
      </c>
      <c r="AG2" s="34" t="s">
        <v>48</v>
      </c>
      <c r="AH2" s="34" t="s">
        <v>49</v>
      </c>
      <c r="AI2" s="34" t="s">
        <v>50</v>
      </c>
      <c r="AJ2" s="34" t="s">
        <v>51</v>
      </c>
      <c r="AK2" s="34" t="s">
        <v>52</v>
      </c>
      <c r="AL2" s="34" t="s">
        <v>53</v>
      </c>
      <c r="AM2" s="35" t="s">
        <v>54</v>
      </c>
      <c r="AN2" s="36" t="s">
        <v>55</v>
      </c>
      <c r="AO2" s="37" t="s">
        <v>56</v>
      </c>
      <c r="AP2" s="37" t="s">
        <v>57</v>
      </c>
      <c r="AQ2" s="37" t="s">
        <v>58</v>
      </c>
      <c r="AR2" s="37" t="s">
        <v>59</v>
      </c>
      <c r="AS2" s="37" t="s">
        <v>60</v>
      </c>
      <c r="AT2" s="37" t="s">
        <v>61</v>
      </c>
      <c r="AU2" s="37" t="s">
        <v>62</v>
      </c>
      <c r="AV2" s="33" t="s">
        <v>63</v>
      </c>
      <c r="AW2" s="34" t="s">
        <v>64</v>
      </c>
      <c r="AX2" s="34" t="s">
        <v>65</v>
      </c>
      <c r="AY2" s="34" t="s">
        <v>66</v>
      </c>
      <c r="AZ2" s="34" t="s">
        <v>67</v>
      </c>
      <c r="BA2" s="34" t="s">
        <v>68</v>
      </c>
      <c r="BB2" s="34" t="s">
        <v>69</v>
      </c>
      <c r="BC2" s="35" t="s">
        <v>70</v>
      </c>
      <c r="BD2" s="36" t="s">
        <v>71</v>
      </c>
      <c r="BE2" s="37" t="s">
        <v>72</v>
      </c>
      <c r="BF2" s="37" t="s">
        <v>73</v>
      </c>
      <c r="BG2" s="37" t="s">
        <v>74</v>
      </c>
      <c r="BH2" s="37" t="s">
        <v>75</v>
      </c>
      <c r="BI2" s="37" t="s">
        <v>76</v>
      </c>
      <c r="BJ2" s="37" t="s">
        <v>77</v>
      </c>
      <c r="BK2" s="37" t="s">
        <v>78</v>
      </c>
    </row>
    <row r="3" spans="1:63" x14ac:dyDescent="0.35">
      <c r="A3" s="38"/>
      <c r="B3" s="39"/>
      <c r="C3" s="38"/>
      <c r="D3" s="38"/>
      <c r="E3" s="38"/>
      <c r="F3" s="40"/>
      <c r="G3" s="41"/>
      <c r="H3" s="42"/>
      <c r="I3" s="43"/>
      <c r="J3" s="41"/>
      <c r="K3" s="42"/>
      <c r="L3" s="44"/>
      <c r="M3" s="41"/>
      <c r="N3" s="42"/>
      <c r="O3" s="44"/>
      <c r="P3" s="41"/>
      <c r="Q3" s="43"/>
      <c r="R3" s="45"/>
      <c r="S3" s="43"/>
      <c r="T3" s="45"/>
      <c r="U3" s="44"/>
      <c r="V3" s="45"/>
      <c r="W3" s="43"/>
      <c r="X3" s="46"/>
      <c r="Y3" s="43"/>
      <c r="Z3" s="47" t="str">
        <f t="shared" ref="Z3:Z66" si="0">IF(MIN(G3,J3,M3)&gt;0, MIN(G3,J3,M3),"")</f>
        <v/>
      </c>
      <c r="AA3" s="48" t="str">
        <f t="shared" ref="AA3:AA66" si="1">IF(MIN(P3,R3,T3,V3,X3)&gt;0, MIN(P3,R3,T3,V3,X3),"")</f>
        <v/>
      </c>
      <c r="AB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MIN(G3,J3,M3),"")</f>
        <v/>
      </c>
      <c r="AC3" s="49" t="str">
        <f>IF(OR(DataBase2[[#This Row],[sKS]] = "", DataBase2[[#This Row],[BSOpt]]=""), "", (DataBase2[[#This Row],[sKS]]-DataBase2[[#This Row],[BSOpt]])/DataBase2[[#This Row],[BSOpt]])</f>
        <v/>
      </c>
      <c r="AD3" s="49" t="str">
        <f t="shared" ref="AD3:AD66" si="2">IF(MIN(G3,J3,M3)&gt;0, MIN(G3,J3,M3),"")</f>
        <v/>
      </c>
      <c r="AE3" s="49" t="str">
        <f>IF(OR(DataBase2[[#This Row],[sKS]] = "", DataBase2[[#This Row],[BESTUB]]=""), "", (DataBase2[[#This Row],[sKS]]-DataBase2[[#This Row],[BESTUB]])/DataBase2[[#This Row],[BESTUB]])</f>
        <v/>
      </c>
      <c r="AF3" s="50" t="str">
        <f>IF(OR(DataBase2[[#This Row],[sLB]] = "", DataBase2[[#This Row],[BestSol]]=""), "", (DataBase2[[#This Row],[sLB]]-DataBase2[[#This Row],[BestSol]])/DataBase2[[#This Row],[BestSol]])</f>
        <v/>
      </c>
      <c r="AG3" s="51" t="str">
        <f>IF(OR(DataBase2[[#This Row],[sCL]] = "", DataBase2[[#This Row],[BestSol]]=""), "", (DataBase2[[#This Row],[sCL]] -DataBase2[[#This Row],[BestSol]])/DataBase2[[#This Row],[BestSol]])</f>
        <v/>
      </c>
      <c r="AH3" s="52" t="str">
        <f>IF(OR(DataBase2[[#This Row],[sDRC]]= "", DataBase2[[#This Row],[BestSol]]=""), "", (DataBase2[[#This Row],[sDRC]]-DataBase2[[#This Row],[BestSol]])/DataBase2[[#This Row],[BestSol]])</f>
        <v/>
      </c>
      <c r="AI3" s="52" t="str">
        <f>IF(OR(DataBase2[[#This Row],[sABS]]= "", DataBase2[[#This Row],[BestSol]]=""), "", (DataBase2[[#This Row],[sABS]]-DataBase2[[#This Row],[BestSol]])/DataBase2[[#This Row],[BestSol]])</f>
        <v/>
      </c>
      <c r="AJ3" s="52" t="str">
        <f>IF(OR(DataBase2[[#This Row],[sCCJ]]= "", DataBase2[[#This Row],[BestSol]]=""), "", (DataBase2[[#This Row],[sCCJ]]-DataBase2[[#This Row],[BestSol]])/DataBase2[[#This Row],[BestSol]])</f>
        <v/>
      </c>
      <c r="AK3" s="52" t="str">
        <f>IF(OR(DataBase2[[#This Row],[sILS]] = "", DataBase2[[#This Row],[BestSol]]=""), "", (DataBase2[[#This Row],[sILS]]-DataBase2[[#This Row],[BestSol]])/DataBase2[[#This Row],[BestSol]])</f>
        <v/>
      </c>
      <c r="AL3" s="52" t="str">
        <f>IF(OR(DataBase2[[#This Row],[sSA]] = "", DataBase2[[#This Row],[BestSol]]=""), "", (DataBase2[[#This Row],[sSA]]-DataBase2[[#This Row],[BestSol]])/DataBase2[[#This Row],[BestSol]])</f>
        <v/>
      </c>
      <c r="AM3" s="53" t="str">
        <f>IF(OR(DataBase2[[#This Row],[sKS]] = "", DataBase2[[#This Row],[BestSol]]=""), "", (DataBase2[[#This Row],[sKS]]-DataBase2[[#This Row],[BestSol]])/DataBase2[[#This Row],[BestSol]])</f>
        <v/>
      </c>
      <c r="AN3" s="54" t="str">
        <f>IF(OR(DataBase2[[#This Row],[sLB]] = "", DataBase2[[#This Row],[BSHeu]]=""), "", (DataBase2[[#This Row],[sLB]]-DataBase2[[#This Row],[BSHeu]])/DataBase2[[#This Row],[BSHeu]])</f>
        <v/>
      </c>
      <c r="AO3" s="55" t="str">
        <f>IF(OR(DataBase2[[#This Row],[sCL]] = "",  DataBase2[[#This Row],[BSHeu]]=""), "", (DataBase2[[#This Row],[sCL]] - DataBase2[[#This Row],[BSHeu]])/ DataBase2[[#This Row],[BSHeu]])</f>
        <v/>
      </c>
      <c r="AP3" s="56" t="str">
        <f>IF(OR(DataBase2[[#This Row],[sDRC]]= "",  DataBase2[[#This Row],[BSHeu]]=""), "", (DataBase2[[#This Row],[sDRC]]- DataBase2[[#This Row],[BSHeu]])/ DataBase2[[#This Row],[BSHeu]])</f>
        <v/>
      </c>
      <c r="AQ3" s="56" t="str">
        <f>IF(OR(DataBase2[[#This Row],[sABS]]= "",  DataBase2[[#This Row],[BSHeu]]=""), "", (DataBase2[[#This Row],[sABS]]- DataBase2[[#This Row],[BSHeu]])/ DataBase2[[#This Row],[BSHeu]])</f>
        <v/>
      </c>
      <c r="AR3" s="56" t="str">
        <f>IF(OR(DataBase2[[#This Row],[sCCJ]]= "",  DataBase2[[#This Row],[BSHeu]]=""), "", (DataBase2[[#This Row],[sCCJ]]- DataBase2[[#This Row],[BSHeu]])/ DataBase2[[#This Row],[BSHeu]])</f>
        <v/>
      </c>
      <c r="AS3" s="56" t="str">
        <f>IF(OR(DataBase2[[#This Row],[sILS]] = "",  DataBase2[[#This Row],[BSHeu]]=""), "", (DataBase2[[#This Row],[sILS]]- DataBase2[[#This Row],[BSHeu]])/ DataBase2[[#This Row],[BSHeu]])</f>
        <v/>
      </c>
      <c r="AT3" s="56" t="str">
        <f>IF(OR(DataBase2[[#This Row],[sSA]] = "",  DataBase2[[#This Row],[BSHeu]]=""), "", (DataBase2[[#This Row],[sSA]]- DataBase2[[#This Row],[BSHeu]])/ DataBase2[[#This Row],[BSHeu]])</f>
        <v/>
      </c>
      <c r="AU3" s="57" t="str">
        <f>IF(OR(DataBase2[[#This Row],[sKS]]= "",  DataBase2[[#This Row],[BSHeu]]=""), "", (DataBase2[[#This Row],[sKS]]- DataBase2[[#This Row],[BSHeu]])/ DataBase2[[#This Row],[BSHeu]])</f>
        <v/>
      </c>
      <c r="AV3" s="58" t="str">
        <f>IF(AND(DataBase2[[#This Row],[sLBGB]]&lt;=0.0001, DataBase2[[#This Row],[sLBGB]]&lt;&gt;""), 1,"")</f>
        <v/>
      </c>
      <c r="AW3" s="59" t="str">
        <f>IF(AND(DataBase2[[#This Row],[sCLGB]]&lt;=0.0001,DataBase2[[#This Row],[sCLGB]]&lt;&gt;""), 1,"")</f>
        <v/>
      </c>
      <c r="AX3" s="60" t="str">
        <f>IF(AND(DataBase2[[#This Row],[sDRCGB]]&lt;=0.0001,DataBase2[[#This Row],[sDRCGB]]&lt;&gt;""), 1,"")</f>
        <v/>
      </c>
      <c r="AY3" s="60" t="str">
        <f>IF(AND(DataBase2[[#This Row],[sABSGB]]&lt;=0.0001,DataBase2[[#This Row],[sABSGB]]&lt;&gt;""), 1,"")</f>
        <v/>
      </c>
      <c r="AZ3" s="60" t="str">
        <f>IF(AND(DataBase2[[#This Row],[sCCJGB]]&lt;=0.0001,DataBase2[[#This Row],[sCCJGB]]&lt;&gt;""), 1,"")</f>
        <v/>
      </c>
      <c r="BA3" s="60" t="str">
        <f>IF(AND(DataBase2[[#This Row],[sILSGB]]&lt;=0.0001,DataBase2[[#This Row],[sILSGB]]&lt;&gt;""), 1,"")</f>
        <v/>
      </c>
      <c r="BB3" s="60" t="str">
        <f>IF(AND(DataBase2[[#This Row],[sSAGB]]&lt;=0.0001,DataBase2[[#This Row],[sSAGB]]&lt;&gt;""), 1,"")</f>
        <v/>
      </c>
      <c r="BC3" s="58" t="str">
        <f>IF(AND(DataBase2[[#This Row],[sKSGB]]&lt;=0.0001,DataBase2[[#This Row],[sKSGB]]&lt;&gt;""), 1,"")</f>
        <v/>
      </c>
      <c r="BD3" s="61" t="str">
        <f>IF(AND(DataBase2[[#This Row],[sLBGKS]]&lt;=0.0001, DataBase2[[#This Row],[sLBGKS]]&lt;&gt;""), 1,"")</f>
        <v/>
      </c>
      <c r="BE3" s="62" t="str">
        <f>IF(AND(DataBase2[[#This Row],[sCLGKS]]&lt;=0.0001,DataBase2[[#This Row],[sCLGKS]]&lt;&gt;""), 1,"")</f>
        <v/>
      </c>
      <c r="BF3" s="63" t="str">
        <f>IF(AND(DataBase2[[#This Row],[sDRCGKS]]&lt;=0.0001,DataBase2[[#This Row],[sDRCGKS]]&lt;&gt;""), 1,"")</f>
        <v/>
      </c>
      <c r="BG3" s="63" t="str">
        <f>IF(AND(DataBase2[[#This Row],[sABSGKS]]&lt;=0.0001,DataBase2[[#This Row],[sABSGKS]]&lt;&gt;""), 1,"")</f>
        <v/>
      </c>
      <c r="BH3" s="63" t="str">
        <f>IF(AND(DataBase2[[#This Row],[sCCJGKS]]&lt;=0.0001,DataBase2[[#This Row],[sCCJGKS]]&lt;&gt;""), 1,"")</f>
        <v/>
      </c>
      <c r="BI3" s="63" t="str">
        <f>IF(AND(DataBase2[[#This Row],[sILSGKS]]&lt;=0.0001,DataBase2[[#This Row],[sILSGKS]]&lt;&gt;""), 1,"")</f>
        <v/>
      </c>
      <c r="BJ3" s="63" t="str">
        <f>IF(AND(DataBase2[[#This Row],[sSAGKS]]&lt;=0.0001,DataBase2[[#This Row],[sSAGKS]]&lt;&gt;""), 1,"")</f>
        <v/>
      </c>
      <c r="BK3" s="64" t="str">
        <f>IF(AND(DataBase2[[#This Row],[sKSGKS]]&lt;=0.0001,DataBase2[[#This Row],[sKSGKS]]&lt;&gt;""), 1,"")</f>
        <v/>
      </c>
    </row>
    <row r="4" spans="1:63" x14ac:dyDescent="0.35">
      <c r="A4" s="65" t="s">
        <v>79</v>
      </c>
      <c r="B4" s="66" t="s">
        <v>80</v>
      </c>
      <c r="C4" s="67" t="s">
        <v>81</v>
      </c>
      <c r="D4" s="67">
        <v>3</v>
      </c>
      <c r="E4" s="67">
        <v>5</v>
      </c>
      <c r="F4" s="68">
        <v>2</v>
      </c>
      <c r="G4" s="69">
        <v>2027.75</v>
      </c>
      <c r="H4" s="70">
        <v>2027.75</v>
      </c>
      <c r="I4" s="71">
        <v>0</v>
      </c>
      <c r="J4" s="69">
        <v>2027.75</v>
      </c>
      <c r="K4" s="70">
        <v>2027.75</v>
      </c>
      <c r="L4" s="71">
        <v>0</v>
      </c>
      <c r="M4" s="69">
        <v>2027.75</v>
      </c>
      <c r="N4" s="6">
        <v>2027.75</v>
      </c>
      <c r="O4" s="71">
        <v>0</v>
      </c>
      <c r="P4" s="69">
        <v>2027.75</v>
      </c>
      <c r="Q4" s="71">
        <v>0</v>
      </c>
      <c r="R4" s="72">
        <v>2027.75</v>
      </c>
      <c r="S4" s="71">
        <v>1.82</v>
      </c>
      <c r="T4" s="72">
        <v>2027.75</v>
      </c>
      <c r="U4" s="73">
        <v>150.00149999999999</v>
      </c>
      <c r="V4" s="72">
        <v>2027.75</v>
      </c>
      <c r="W4" s="73">
        <v>57.990499999999997</v>
      </c>
      <c r="X4" s="8">
        <v>2027.75</v>
      </c>
      <c r="Y4" s="8">
        <v>0</v>
      </c>
      <c r="Z4" s="74">
        <f t="shared" si="0"/>
        <v>2027.75</v>
      </c>
      <c r="AA4" s="48">
        <f t="shared" si="1"/>
        <v>2027.75</v>
      </c>
      <c r="AB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MIN(G4,J4,M4),"")</f>
        <v>2027.75</v>
      </c>
      <c r="AC4" s="49">
        <f>IF(OR(DataBase2[[#This Row],[sKS]] = "", DataBase2[[#This Row],[BSOpt]]=""), "", (DataBase2[[#This Row],[sKS]]-DataBase2[[#This Row],[BSOpt]])/DataBase2[[#This Row],[BSOpt]])</f>
        <v>0</v>
      </c>
      <c r="AD4" s="49">
        <f t="shared" si="2"/>
        <v>2027.75</v>
      </c>
      <c r="AE4" s="49">
        <f>IF(OR(DataBase2[[#This Row],[sKS]] = "", DataBase2[[#This Row],[BESTUB]]=""), "", (DataBase2[[#This Row],[sKS]]-DataBase2[[#This Row],[BESTUB]])/DataBase2[[#This Row],[BESTUB]])</f>
        <v>0</v>
      </c>
      <c r="AF4" s="75">
        <f>IF(OR(DataBase2[[#This Row],[sLB]] = "", DataBase2[[#This Row],[BestSol]]=""), "", (DataBase2[[#This Row],[sLB]]-DataBase2[[#This Row],[BestSol]])/DataBase2[[#This Row],[BestSol]])</f>
        <v>0</v>
      </c>
      <c r="AG4" s="76">
        <f>IF(OR(DataBase2[[#This Row],[sCL]] = "", DataBase2[[#This Row],[BestSol]]=""), "", (DataBase2[[#This Row],[sCL]] -DataBase2[[#This Row],[BestSol]])/DataBase2[[#This Row],[BestSol]])</f>
        <v>0</v>
      </c>
      <c r="AH4" s="76">
        <f>IF(OR(DataBase2[[#This Row],[sDRC]]= "", DataBase2[[#This Row],[BestSol]]=""), "", (DataBase2[[#This Row],[sDRC]]-DataBase2[[#This Row],[BestSol]])/DataBase2[[#This Row],[BestSol]])</f>
        <v>0</v>
      </c>
      <c r="AI4" s="76">
        <f>IF(OR(DataBase2[[#This Row],[sABS]]= "", DataBase2[[#This Row],[BestSol]]=""), "", (DataBase2[[#This Row],[sABS]]-DataBase2[[#This Row],[BestSol]])/DataBase2[[#This Row],[BestSol]])</f>
        <v>0</v>
      </c>
      <c r="AJ4" s="76">
        <f>IF(OR(DataBase2[[#This Row],[sCCJ]]= "", DataBase2[[#This Row],[BestSol]]=""), "", (DataBase2[[#This Row],[sCCJ]]-DataBase2[[#This Row],[BestSol]])/DataBase2[[#This Row],[BestSol]])</f>
        <v>0</v>
      </c>
      <c r="AK4" s="76">
        <f>IF(OR(DataBase2[[#This Row],[sILS]] = "", DataBase2[[#This Row],[BestSol]]=""), "", (DataBase2[[#This Row],[sILS]]-DataBase2[[#This Row],[BestSol]])/DataBase2[[#This Row],[BestSol]])</f>
        <v>0</v>
      </c>
      <c r="AL4" s="76">
        <f>IF(OR(DataBase2[[#This Row],[sSA]] = "", DataBase2[[#This Row],[BestSol]]=""), "", (DataBase2[[#This Row],[sSA]]-DataBase2[[#This Row],[BestSol]])/DataBase2[[#This Row],[BestSol]])</f>
        <v>0</v>
      </c>
      <c r="AM4" s="76">
        <f>IF(OR(DataBase2[[#This Row],[sKS]] = "", DataBase2[[#This Row],[BestSol]]=""), "", (DataBase2[[#This Row],[sKS]]-DataBase2[[#This Row],[BestSol]])/DataBase2[[#This Row],[BestSol]])</f>
        <v>0</v>
      </c>
      <c r="AN4" s="75">
        <f>IF(OR(DataBase2[[#This Row],[sLB]] = "", DataBase2[[#This Row],[BSHeu]]=""), "", (DataBase2[[#This Row],[sLB]]-DataBase2[[#This Row],[BSHeu]])/DataBase2[[#This Row],[BSHeu]])</f>
        <v>0</v>
      </c>
      <c r="AO4" s="76">
        <f>IF(OR(DataBase2[[#This Row],[sCL]] = "",  DataBase2[[#This Row],[BSHeu]]=""), "", (DataBase2[[#This Row],[sCL]] - DataBase2[[#This Row],[BSHeu]])/ DataBase2[[#This Row],[BSHeu]])</f>
        <v>0</v>
      </c>
      <c r="AP4" s="76">
        <f>IF(OR(DataBase2[[#This Row],[sDRC]]= "",  DataBase2[[#This Row],[BSHeu]]=""), "", (DataBase2[[#This Row],[sDRC]]- DataBase2[[#This Row],[BSHeu]])/ DataBase2[[#This Row],[BSHeu]])</f>
        <v>0</v>
      </c>
      <c r="AQ4" s="76">
        <f>IF(OR(DataBase2[[#This Row],[sABS]]= "",  DataBase2[[#This Row],[BSHeu]]=""), "", (DataBase2[[#This Row],[sABS]]- DataBase2[[#This Row],[BSHeu]])/ DataBase2[[#This Row],[BSHeu]])</f>
        <v>0</v>
      </c>
      <c r="AR4" s="76">
        <f>IF(OR(DataBase2[[#This Row],[sCCJ]]= "",  DataBase2[[#This Row],[BSHeu]]=""), "", (DataBase2[[#This Row],[sCCJ]]- DataBase2[[#This Row],[BSHeu]])/ DataBase2[[#This Row],[BSHeu]])</f>
        <v>0</v>
      </c>
      <c r="AS4" s="76">
        <f>IF(OR(DataBase2[[#This Row],[sILS]] = "",  DataBase2[[#This Row],[BSHeu]]=""), "", (DataBase2[[#This Row],[sILS]]- DataBase2[[#This Row],[BSHeu]])/ DataBase2[[#This Row],[BSHeu]])</f>
        <v>0</v>
      </c>
      <c r="AT4" s="76">
        <f>IF(OR(DataBase2[[#This Row],[sSA]] = "",  DataBase2[[#This Row],[BSHeu]]=""), "", (DataBase2[[#This Row],[sSA]]- DataBase2[[#This Row],[BSHeu]])/ DataBase2[[#This Row],[BSHeu]])</f>
        <v>0</v>
      </c>
      <c r="AU4" s="77">
        <f>IF(OR(DataBase2[[#This Row],[sKS]]= "",  DataBase2[[#This Row],[BSHeu]]=""), "", (DataBase2[[#This Row],[sKS]]- DataBase2[[#This Row],[BSHeu]])/ DataBase2[[#This Row],[BSHeu]])</f>
        <v>0</v>
      </c>
      <c r="AV4" s="78">
        <f>IF(AND(DataBase2[[#This Row],[sLBGB]]&lt;=0.0001, DataBase2[[#This Row],[sLBGB]]&lt;&gt;""), 1,"")</f>
        <v>1</v>
      </c>
      <c r="AW4" s="78">
        <f>IF(AND(DataBase2[[#This Row],[sCLGB]]&lt;=0.0001,DataBase2[[#This Row],[sCLGB]]&lt;&gt;""), 1,"")</f>
        <v>1</v>
      </c>
      <c r="AX4" s="78">
        <f>IF(AND(DataBase2[[#This Row],[sDRCGB]]&lt;=0.0001,DataBase2[[#This Row],[sDRCGB]]&lt;&gt;""), 1,"")</f>
        <v>1</v>
      </c>
      <c r="AY4" s="78">
        <f>IF(AND(DataBase2[[#This Row],[sABSGB]]&lt;=0.0001,DataBase2[[#This Row],[sABSGB]]&lt;&gt;""), 1,"")</f>
        <v>1</v>
      </c>
      <c r="AZ4" s="78">
        <f>IF(AND(DataBase2[[#This Row],[sCCJGB]]&lt;=0.0001,DataBase2[[#This Row],[sCCJGB]]&lt;&gt;""), 1,"")</f>
        <v>1</v>
      </c>
      <c r="BA4" s="78">
        <f>IF(AND(DataBase2[[#This Row],[sILSGB]]&lt;=0.0001,DataBase2[[#This Row],[sILSGB]]&lt;&gt;""), 1,"")</f>
        <v>1</v>
      </c>
      <c r="BB4" s="78">
        <f>IF(AND(DataBase2[[#This Row],[sSAGB]]&lt;=0.0001,DataBase2[[#This Row],[sSAGB]]&lt;&gt;""), 1,"")</f>
        <v>1</v>
      </c>
      <c r="BC4" s="78">
        <f>IF(AND(DataBase2[[#This Row],[sKSGB]]&lt;=0.0001,DataBase2[[#This Row],[sKSGB]]&lt;&gt;""), 1,"")</f>
        <v>1</v>
      </c>
      <c r="BD4" s="79">
        <f>IF(AND(DataBase2[[#This Row],[sLBGKS]]&lt;=0.0001, DataBase2[[#This Row],[sLBGKS]]&lt;&gt;""), 1,"")</f>
        <v>1</v>
      </c>
      <c r="BE4" s="78">
        <f>IF(AND(DataBase2[[#This Row],[sCLGKS]]&lt;=0.0001,DataBase2[[#This Row],[sCLGKS]]&lt;&gt;""), 1,"")</f>
        <v>1</v>
      </c>
      <c r="BF4" s="78">
        <f>IF(AND(DataBase2[[#This Row],[sDRCGKS]]&lt;=0.0001,DataBase2[[#This Row],[sDRCGKS]]&lt;&gt;""), 1,"")</f>
        <v>1</v>
      </c>
      <c r="BG4" s="78">
        <f>IF(AND(DataBase2[[#This Row],[sABSGKS]]&lt;=0.0001,DataBase2[[#This Row],[sABSGKS]]&lt;&gt;""), 1,"")</f>
        <v>1</v>
      </c>
      <c r="BH4" s="78">
        <f>IF(AND(DataBase2[[#This Row],[sCCJGKS]]&lt;=0.0001,DataBase2[[#This Row],[sCCJGKS]]&lt;&gt;""), 1,"")</f>
        <v>1</v>
      </c>
      <c r="BI4" s="78">
        <f>IF(AND(DataBase2[[#This Row],[sILSGKS]]&lt;=0.0001,DataBase2[[#This Row],[sILSGKS]]&lt;&gt;""), 1,"")</f>
        <v>1</v>
      </c>
      <c r="BJ4" s="78">
        <f>IF(AND(DataBase2[[#This Row],[sSAGKS]]&lt;=0.0001,DataBase2[[#This Row],[sSAGKS]]&lt;&gt;""), 1,"")</f>
        <v>1</v>
      </c>
      <c r="BK4" s="80">
        <f>IF(AND(DataBase2[[#This Row],[sKSGKS]]&lt;=0.0001,DataBase2[[#This Row],[sKSGKS]]&lt;&gt;""), 1,"")</f>
        <v>1</v>
      </c>
    </row>
    <row r="5" spans="1:63" x14ac:dyDescent="0.35">
      <c r="A5" s="65" t="s">
        <v>82</v>
      </c>
      <c r="B5" s="66" t="s">
        <v>80</v>
      </c>
      <c r="C5" s="67" t="s">
        <v>81</v>
      </c>
      <c r="D5" s="67">
        <v>3</v>
      </c>
      <c r="E5" s="67">
        <v>5</v>
      </c>
      <c r="F5" s="68">
        <v>3</v>
      </c>
      <c r="G5" s="69">
        <v>2061.27</v>
      </c>
      <c r="H5" s="70">
        <v>2061.27</v>
      </c>
      <c r="I5" s="71">
        <v>0</v>
      </c>
      <c r="J5" s="69">
        <v>2061.27</v>
      </c>
      <c r="K5" s="70">
        <v>2061.27</v>
      </c>
      <c r="L5" s="71">
        <v>0</v>
      </c>
      <c r="M5" s="69">
        <v>2061.27</v>
      </c>
      <c r="N5" s="6">
        <v>2061.27</v>
      </c>
      <c r="O5" s="71">
        <v>0</v>
      </c>
      <c r="P5" s="69">
        <v>2061.2700199999999</v>
      </c>
      <c r="Q5" s="71">
        <v>0</v>
      </c>
      <c r="R5" s="72">
        <v>2061.39</v>
      </c>
      <c r="S5" s="71">
        <v>1.84</v>
      </c>
      <c r="T5" s="72">
        <v>2061.27</v>
      </c>
      <c r="U5" s="73">
        <v>150.00149999999999</v>
      </c>
      <c r="V5" s="72">
        <v>2061.27</v>
      </c>
      <c r="W5" s="73">
        <v>66.921499999999995</v>
      </c>
      <c r="X5" s="8">
        <v>2061.27</v>
      </c>
      <c r="Y5" s="8">
        <v>0</v>
      </c>
      <c r="Z5" s="74">
        <f t="shared" si="0"/>
        <v>2061.27</v>
      </c>
      <c r="AA5" s="48">
        <f t="shared" si="1"/>
        <v>2061.27</v>
      </c>
      <c r="AB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MIN(G5,J5,M5),"")</f>
        <v>2061.27</v>
      </c>
      <c r="AC5" s="49">
        <f>IF(OR(DataBase2[[#This Row],[sKS]] = "", DataBase2[[#This Row],[BSOpt]]=""), "", (DataBase2[[#This Row],[sKS]]-DataBase2[[#This Row],[BSOpt]])/DataBase2[[#This Row],[BSOpt]])</f>
        <v>0</v>
      </c>
      <c r="AD5" s="49">
        <f t="shared" si="2"/>
        <v>2061.27</v>
      </c>
      <c r="AE5" s="49">
        <f>IF(OR(DataBase2[[#This Row],[sKS]] = "", DataBase2[[#This Row],[BESTUB]]=""), "", (DataBase2[[#This Row],[sKS]]-DataBase2[[#This Row],[BESTUB]])/DataBase2[[#This Row],[BESTUB]])</f>
        <v>0</v>
      </c>
      <c r="AF5" s="75">
        <f>IF(OR(DataBase2[[#This Row],[sLB]] = "", DataBase2[[#This Row],[BestSol]]=""), "", (DataBase2[[#This Row],[sLB]]-DataBase2[[#This Row],[BestSol]])/DataBase2[[#This Row],[BestSol]])</f>
        <v>0</v>
      </c>
      <c r="AG5" s="76">
        <f>IF(OR(DataBase2[[#This Row],[sCL]] = "", DataBase2[[#This Row],[BestSol]]=""), "", (DataBase2[[#This Row],[sCL]] -DataBase2[[#This Row],[BestSol]])/DataBase2[[#This Row],[BestSol]])</f>
        <v>0</v>
      </c>
      <c r="AH5" s="76">
        <f>IF(OR(DataBase2[[#This Row],[sDRC]]= "", DataBase2[[#This Row],[BestSol]]=""), "", (DataBase2[[#This Row],[sDRC]]-DataBase2[[#This Row],[BestSol]])/DataBase2[[#This Row],[BestSol]])</f>
        <v>0</v>
      </c>
      <c r="AI5" s="76">
        <f>IF(OR(DataBase2[[#This Row],[sABS]]= "", DataBase2[[#This Row],[BestSol]]=""), "", (DataBase2[[#This Row],[sABS]]-DataBase2[[#This Row],[BestSol]])/DataBase2[[#This Row],[BestSol]])</f>
        <v>9.7027560433639717E-9</v>
      </c>
      <c r="AJ5" s="76">
        <f>IF(OR(DataBase2[[#This Row],[sCCJ]]= "", DataBase2[[#This Row],[BestSol]]=""), "", (DataBase2[[#This Row],[sCCJ]]-DataBase2[[#This Row],[BestSol]])/DataBase2[[#This Row],[BestSol]])</f>
        <v>5.821653640711351E-5</v>
      </c>
      <c r="AK5" s="76">
        <f>IF(OR(DataBase2[[#This Row],[sILS]] = "", DataBase2[[#This Row],[BestSol]]=""), "", (DataBase2[[#This Row],[sILS]]-DataBase2[[#This Row],[BestSol]])/DataBase2[[#This Row],[BestSol]])</f>
        <v>0</v>
      </c>
      <c r="AL5" s="76">
        <f>IF(OR(DataBase2[[#This Row],[sSA]] = "", DataBase2[[#This Row],[BestSol]]=""), "", (DataBase2[[#This Row],[sSA]]-DataBase2[[#This Row],[BestSol]])/DataBase2[[#This Row],[BestSol]])</f>
        <v>0</v>
      </c>
      <c r="AM5" s="76">
        <f>IF(OR(DataBase2[[#This Row],[sKS]] = "", DataBase2[[#This Row],[BestSol]]=""), "", (DataBase2[[#This Row],[sKS]]-DataBase2[[#This Row],[BestSol]])/DataBase2[[#This Row],[BestSol]])</f>
        <v>0</v>
      </c>
      <c r="AN5" s="75">
        <f>IF(OR(DataBase2[[#This Row],[sLB]] = "", DataBase2[[#This Row],[BSHeu]]=""), "", (DataBase2[[#This Row],[sLB]]-DataBase2[[#This Row],[BSHeu]])/DataBase2[[#This Row],[BSHeu]])</f>
        <v>0</v>
      </c>
      <c r="AO5" s="76">
        <f>IF(OR(DataBase2[[#This Row],[sCL]] = "",  DataBase2[[#This Row],[BSHeu]]=""), "", (DataBase2[[#This Row],[sCL]] - DataBase2[[#This Row],[BSHeu]])/ DataBase2[[#This Row],[BSHeu]])</f>
        <v>0</v>
      </c>
      <c r="AP5" s="76">
        <f>IF(OR(DataBase2[[#This Row],[sDRC]]= "",  DataBase2[[#This Row],[BSHeu]]=""), "", (DataBase2[[#This Row],[sDRC]]- DataBase2[[#This Row],[BSHeu]])/ DataBase2[[#This Row],[BSHeu]])</f>
        <v>0</v>
      </c>
      <c r="AQ5" s="76">
        <f>IF(OR(DataBase2[[#This Row],[sABS]]= "",  DataBase2[[#This Row],[BSHeu]]=""), "", (DataBase2[[#This Row],[sABS]]- DataBase2[[#This Row],[BSHeu]])/ DataBase2[[#This Row],[BSHeu]])</f>
        <v>9.7027560433639717E-9</v>
      </c>
      <c r="AR5" s="76">
        <f>IF(OR(DataBase2[[#This Row],[sCCJ]]= "",  DataBase2[[#This Row],[BSHeu]]=""), "", (DataBase2[[#This Row],[sCCJ]]- DataBase2[[#This Row],[BSHeu]])/ DataBase2[[#This Row],[BSHeu]])</f>
        <v>5.821653640711351E-5</v>
      </c>
      <c r="AS5" s="76">
        <f>IF(OR(DataBase2[[#This Row],[sILS]] = "",  DataBase2[[#This Row],[BSHeu]]=""), "", (DataBase2[[#This Row],[sILS]]- DataBase2[[#This Row],[BSHeu]])/ DataBase2[[#This Row],[BSHeu]])</f>
        <v>0</v>
      </c>
      <c r="AT5" s="76">
        <f>IF(OR(DataBase2[[#This Row],[sSA]] = "",  DataBase2[[#This Row],[BSHeu]]=""), "", (DataBase2[[#This Row],[sSA]]- DataBase2[[#This Row],[BSHeu]])/ DataBase2[[#This Row],[BSHeu]])</f>
        <v>0</v>
      </c>
      <c r="AU5" s="77">
        <f>IF(OR(DataBase2[[#This Row],[sKS]]= "",  DataBase2[[#This Row],[BSHeu]]=""), "", (DataBase2[[#This Row],[sKS]]- DataBase2[[#This Row],[BSHeu]])/ DataBase2[[#This Row],[BSHeu]])</f>
        <v>0</v>
      </c>
      <c r="AV5" s="78">
        <f>IF(AND(DataBase2[[#This Row],[sLBGB]]&lt;=0.0001, DataBase2[[#This Row],[sLBGB]]&lt;&gt;""), 1,"")</f>
        <v>1</v>
      </c>
      <c r="AW5" s="78">
        <f>IF(AND(DataBase2[[#This Row],[sCLGB]]&lt;=0.0001,DataBase2[[#This Row],[sCLGB]]&lt;&gt;""), 1,"")</f>
        <v>1</v>
      </c>
      <c r="AX5" s="78">
        <f>IF(AND(DataBase2[[#This Row],[sDRCGB]]&lt;=0.0001,DataBase2[[#This Row],[sDRCGB]]&lt;&gt;""), 1,"")</f>
        <v>1</v>
      </c>
      <c r="AY5" s="78">
        <f>IF(AND(DataBase2[[#This Row],[sABSGB]]&lt;=0.0001,DataBase2[[#This Row],[sABSGB]]&lt;&gt;""), 1,"")</f>
        <v>1</v>
      </c>
      <c r="AZ5" s="78">
        <f>IF(AND(DataBase2[[#This Row],[sCCJGB]]&lt;=0.0001,DataBase2[[#This Row],[sCCJGB]]&lt;&gt;""), 1,"")</f>
        <v>1</v>
      </c>
      <c r="BA5" s="78">
        <f>IF(AND(DataBase2[[#This Row],[sILSGB]]&lt;=0.0001,DataBase2[[#This Row],[sILSGB]]&lt;&gt;""), 1,"")</f>
        <v>1</v>
      </c>
      <c r="BB5" s="78">
        <f>IF(AND(DataBase2[[#This Row],[sSAGB]]&lt;=0.0001,DataBase2[[#This Row],[sSAGB]]&lt;&gt;""), 1,"")</f>
        <v>1</v>
      </c>
      <c r="BC5" s="78">
        <f>IF(AND(DataBase2[[#This Row],[sKSGB]]&lt;=0.0001,DataBase2[[#This Row],[sKSGB]]&lt;&gt;""), 1,"")</f>
        <v>1</v>
      </c>
      <c r="BD5" s="79">
        <f>IF(AND(DataBase2[[#This Row],[sLBGKS]]&lt;=0.0001, DataBase2[[#This Row],[sLBGKS]]&lt;&gt;""), 1,"")</f>
        <v>1</v>
      </c>
      <c r="BE5" s="78">
        <f>IF(AND(DataBase2[[#This Row],[sCLGKS]]&lt;=0.0001,DataBase2[[#This Row],[sCLGKS]]&lt;&gt;""), 1,"")</f>
        <v>1</v>
      </c>
      <c r="BF5" s="78">
        <f>IF(AND(DataBase2[[#This Row],[sDRCGKS]]&lt;=0.0001,DataBase2[[#This Row],[sDRCGKS]]&lt;&gt;""), 1,"")</f>
        <v>1</v>
      </c>
      <c r="BG5" s="78">
        <f>IF(AND(DataBase2[[#This Row],[sABSGKS]]&lt;=0.0001,DataBase2[[#This Row],[sABSGKS]]&lt;&gt;""), 1,"")</f>
        <v>1</v>
      </c>
      <c r="BH5" s="78">
        <f>IF(AND(DataBase2[[#This Row],[sCCJGKS]]&lt;=0.0001,DataBase2[[#This Row],[sCCJGKS]]&lt;&gt;""), 1,"")</f>
        <v>1</v>
      </c>
      <c r="BI5" s="78">
        <f>IF(AND(DataBase2[[#This Row],[sILSGKS]]&lt;=0.0001,DataBase2[[#This Row],[sILSGKS]]&lt;&gt;""), 1,"")</f>
        <v>1</v>
      </c>
      <c r="BJ5" s="78">
        <f>IF(AND(DataBase2[[#This Row],[sSAGKS]]&lt;=0.0001,DataBase2[[#This Row],[sSAGKS]]&lt;&gt;""), 1,"")</f>
        <v>1</v>
      </c>
      <c r="BK5" s="80">
        <f>IF(AND(DataBase2[[#This Row],[sKSGKS]]&lt;=0.0001,DataBase2[[#This Row],[sKSGKS]]&lt;&gt;""), 1,"")</f>
        <v>1</v>
      </c>
    </row>
    <row r="6" spans="1:63" x14ac:dyDescent="0.35">
      <c r="A6" s="65" t="s">
        <v>83</v>
      </c>
      <c r="B6" s="66" t="s">
        <v>80</v>
      </c>
      <c r="C6" s="67" t="s">
        <v>81</v>
      </c>
      <c r="D6" s="67">
        <v>3</v>
      </c>
      <c r="E6" s="67">
        <v>5</v>
      </c>
      <c r="F6" s="68">
        <v>4</v>
      </c>
      <c r="G6" s="69">
        <v>2234.65</v>
      </c>
      <c r="H6" s="70">
        <v>2234.5100000000002</v>
      </c>
      <c r="I6" s="71">
        <v>0</v>
      </c>
      <c r="J6" s="69">
        <v>2234.65</v>
      </c>
      <c r="K6" s="70">
        <v>2234.65</v>
      </c>
      <c r="L6" s="71">
        <v>4</v>
      </c>
      <c r="M6" s="69">
        <v>2234.65</v>
      </c>
      <c r="N6" s="6">
        <v>2234.65</v>
      </c>
      <c r="O6" s="71">
        <v>0</v>
      </c>
      <c r="P6" s="69">
        <v>2234.6501499999999</v>
      </c>
      <c r="Q6" s="71">
        <v>2</v>
      </c>
      <c r="R6" s="72">
        <v>2235.7399999999998</v>
      </c>
      <c r="S6" s="71">
        <v>1.89</v>
      </c>
      <c r="T6" s="72">
        <v>2234.66</v>
      </c>
      <c r="U6" s="73">
        <v>150.001</v>
      </c>
      <c r="V6" s="72">
        <v>2234.65</v>
      </c>
      <c r="W6" s="73">
        <v>115.01300000000001</v>
      </c>
      <c r="X6" s="8">
        <v>2234.65</v>
      </c>
      <c r="Y6" s="8">
        <v>0</v>
      </c>
      <c r="Z6" s="74">
        <f t="shared" si="0"/>
        <v>2234.65</v>
      </c>
      <c r="AA6" s="48">
        <f t="shared" si="1"/>
        <v>2234.65</v>
      </c>
      <c r="AB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MIN(G6,J6,M6),"")</f>
        <v>2234.65</v>
      </c>
      <c r="AC6" s="49">
        <f>IF(OR(DataBase2[[#This Row],[sKS]] = "", DataBase2[[#This Row],[BSOpt]]=""), "", (DataBase2[[#This Row],[sKS]]-DataBase2[[#This Row],[BSOpt]])/DataBase2[[#This Row],[BSOpt]])</f>
        <v>0</v>
      </c>
      <c r="AD6" s="49">
        <f t="shared" si="2"/>
        <v>2234.65</v>
      </c>
      <c r="AE6" s="49">
        <f>IF(OR(DataBase2[[#This Row],[sKS]] = "", DataBase2[[#This Row],[BESTUB]]=""), "", (DataBase2[[#This Row],[sKS]]-DataBase2[[#This Row],[BESTUB]])/DataBase2[[#This Row],[BESTUB]])</f>
        <v>0</v>
      </c>
      <c r="AF6" s="75">
        <f>IF(OR(DataBase2[[#This Row],[sLB]] = "", DataBase2[[#This Row],[BestSol]]=""), "", (DataBase2[[#This Row],[sLB]]-DataBase2[[#This Row],[BestSol]])/DataBase2[[#This Row],[BestSol]])</f>
        <v>0</v>
      </c>
      <c r="AG6" s="76">
        <f>IF(OR(DataBase2[[#This Row],[sCL]] = "", DataBase2[[#This Row],[BestSol]]=""), "", (DataBase2[[#This Row],[sCL]] -DataBase2[[#This Row],[BestSol]])/DataBase2[[#This Row],[BestSol]])</f>
        <v>0</v>
      </c>
      <c r="AH6" s="76">
        <f>IF(OR(DataBase2[[#This Row],[sDRC]]= "", DataBase2[[#This Row],[BestSol]]=""), "", (DataBase2[[#This Row],[sDRC]]-DataBase2[[#This Row],[BestSol]])/DataBase2[[#This Row],[BestSol]])</f>
        <v>0</v>
      </c>
      <c r="AI6" s="76">
        <f>IF(OR(DataBase2[[#This Row],[sABS]]= "", DataBase2[[#This Row],[BestSol]]=""), "", (DataBase2[[#This Row],[sABS]]-DataBase2[[#This Row],[BestSol]])/DataBase2[[#This Row],[BestSol]])</f>
        <v>6.7124605575217623E-8</v>
      </c>
      <c r="AJ6" s="76">
        <f>IF(OR(DataBase2[[#This Row],[sCCJ]]= "", DataBase2[[#This Row],[BestSol]]=""), "", (DataBase2[[#This Row],[sCCJ]]-DataBase2[[#This Row],[BestSol]])/DataBase2[[#This Row],[BestSol]])</f>
        <v>4.8777213433857236E-4</v>
      </c>
      <c r="AK6" s="76">
        <f>IF(OR(DataBase2[[#This Row],[sILS]] = "", DataBase2[[#This Row],[BestSol]]=""), "", (DataBase2[[#This Row],[sILS]]-DataBase2[[#This Row],[BestSol]])/DataBase2[[#This Row],[BestSol]])</f>
        <v>4.4749737094236373E-6</v>
      </c>
      <c r="AL6" s="76">
        <f>IF(OR(DataBase2[[#This Row],[sSA]] = "", DataBase2[[#This Row],[BestSol]]=""), "", (DataBase2[[#This Row],[sSA]]-DataBase2[[#This Row],[BestSol]])/DataBase2[[#This Row],[BestSol]])</f>
        <v>0</v>
      </c>
      <c r="AM6" s="76">
        <f>IF(OR(DataBase2[[#This Row],[sKS]] = "", DataBase2[[#This Row],[BestSol]]=""), "", (DataBase2[[#This Row],[sKS]]-DataBase2[[#This Row],[BestSol]])/DataBase2[[#This Row],[BestSol]])</f>
        <v>0</v>
      </c>
      <c r="AN6" s="75">
        <f>IF(OR(DataBase2[[#This Row],[sLB]] = "", DataBase2[[#This Row],[BSHeu]]=""), "", (DataBase2[[#This Row],[sLB]]-DataBase2[[#This Row],[BSHeu]])/DataBase2[[#This Row],[BSHeu]])</f>
        <v>0</v>
      </c>
      <c r="AO6" s="76">
        <f>IF(OR(DataBase2[[#This Row],[sCL]] = "",  DataBase2[[#This Row],[BSHeu]]=""), "", (DataBase2[[#This Row],[sCL]] - DataBase2[[#This Row],[BSHeu]])/ DataBase2[[#This Row],[BSHeu]])</f>
        <v>0</v>
      </c>
      <c r="AP6" s="76">
        <f>IF(OR(DataBase2[[#This Row],[sDRC]]= "",  DataBase2[[#This Row],[BSHeu]]=""), "", (DataBase2[[#This Row],[sDRC]]- DataBase2[[#This Row],[BSHeu]])/ DataBase2[[#This Row],[BSHeu]])</f>
        <v>0</v>
      </c>
      <c r="AQ6" s="76">
        <f>IF(OR(DataBase2[[#This Row],[sABS]]= "",  DataBase2[[#This Row],[BSHeu]]=""), "", (DataBase2[[#This Row],[sABS]]- DataBase2[[#This Row],[BSHeu]])/ DataBase2[[#This Row],[BSHeu]])</f>
        <v>6.7124605575217623E-8</v>
      </c>
      <c r="AR6" s="76">
        <f>IF(OR(DataBase2[[#This Row],[sCCJ]]= "",  DataBase2[[#This Row],[BSHeu]]=""), "", (DataBase2[[#This Row],[sCCJ]]- DataBase2[[#This Row],[BSHeu]])/ DataBase2[[#This Row],[BSHeu]])</f>
        <v>4.8777213433857236E-4</v>
      </c>
      <c r="AS6" s="76">
        <f>IF(OR(DataBase2[[#This Row],[sILS]] = "",  DataBase2[[#This Row],[BSHeu]]=""), "", (DataBase2[[#This Row],[sILS]]- DataBase2[[#This Row],[BSHeu]])/ DataBase2[[#This Row],[BSHeu]])</f>
        <v>4.4749737094236373E-6</v>
      </c>
      <c r="AT6" s="76">
        <f>IF(OR(DataBase2[[#This Row],[sSA]] = "",  DataBase2[[#This Row],[BSHeu]]=""), "", (DataBase2[[#This Row],[sSA]]- DataBase2[[#This Row],[BSHeu]])/ DataBase2[[#This Row],[BSHeu]])</f>
        <v>0</v>
      </c>
      <c r="AU6" s="77">
        <f>IF(OR(DataBase2[[#This Row],[sKS]]= "",  DataBase2[[#This Row],[BSHeu]]=""), "", (DataBase2[[#This Row],[sKS]]- DataBase2[[#This Row],[BSHeu]])/ DataBase2[[#This Row],[BSHeu]])</f>
        <v>0</v>
      </c>
      <c r="AV6" s="78">
        <f>IF(AND(DataBase2[[#This Row],[sLBGB]]&lt;=0.0001, DataBase2[[#This Row],[sLBGB]]&lt;&gt;""), 1,"")</f>
        <v>1</v>
      </c>
      <c r="AW6" s="78">
        <f>IF(AND(DataBase2[[#This Row],[sCLGB]]&lt;=0.0001,DataBase2[[#This Row],[sCLGB]]&lt;&gt;""), 1,"")</f>
        <v>1</v>
      </c>
      <c r="AX6" s="78">
        <f>IF(AND(DataBase2[[#This Row],[sDRCGB]]&lt;=0.0001,DataBase2[[#This Row],[sDRCGB]]&lt;&gt;""), 1,"")</f>
        <v>1</v>
      </c>
      <c r="AY6" s="78">
        <f>IF(AND(DataBase2[[#This Row],[sABSGB]]&lt;=0.0001,DataBase2[[#This Row],[sABSGB]]&lt;&gt;""), 1,"")</f>
        <v>1</v>
      </c>
      <c r="AZ6" s="78" t="str">
        <f>IF(AND(DataBase2[[#This Row],[sCCJGB]]&lt;=0.0001,DataBase2[[#This Row],[sCCJGB]]&lt;&gt;""), 1,"")</f>
        <v/>
      </c>
      <c r="BA6" s="78">
        <f>IF(AND(DataBase2[[#This Row],[sILSGB]]&lt;=0.0001,DataBase2[[#This Row],[sILSGB]]&lt;&gt;""), 1,"")</f>
        <v>1</v>
      </c>
      <c r="BB6" s="78">
        <f>IF(AND(DataBase2[[#This Row],[sSAGB]]&lt;=0.0001,DataBase2[[#This Row],[sSAGB]]&lt;&gt;""), 1,"")</f>
        <v>1</v>
      </c>
      <c r="BC6" s="78">
        <f>IF(AND(DataBase2[[#This Row],[sKSGB]]&lt;=0.0001,DataBase2[[#This Row],[sKSGB]]&lt;&gt;""), 1,"")</f>
        <v>1</v>
      </c>
      <c r="BD6" s="79">
        <f>IF(AND(DataBase2[[#This Row],[sLBGKS]]&lt;=0.0001, DataBase2[[#This Row],[sLBGKS]]&lt;&gt;""), 1,"")</f>
        <v>1</v>
      </c>
      <c r="BE6" s="78">
        <f>IF(AND(DataBase2[[#This Row],[sCLGKS]]&lt;=0.0001,DataBase2[[#This Row],[sCLGKS]]&lt;&gt;""), 1,"")</f>
        <v>1</v>
      </c>
      <c r="BF6" s="78">
        <f>IF(AND(DataBase2[[#This Row],[sDRCGKS]]&lt;=0.0001,DataBase2[[#This Row],[sDRCGKS]]&lt;&gt;""), 1,"")</f>
        <v>1</v>
      </c>
      <c r="BG6" s="78">
        <f>IF(AND(DataBase2[[#This Row],[sABSGKS]]&lt;=0.0001,DataBase2[[#This Row],[sABSGKS]]&lt;&gt;""), 1,"")</f>
        <v>1</v>
      </c>
      <c r="BH6" s="78" t="str">
        <f>IF(AND(DataBase2[[#This Row],[sCCJGKS]]&lt;=0.0001,DataBase2[[#This Row],[sCCJGKS]]&lt;&gt;""), 1,"")</f>
        <v/>
      </c>
      <c r="BI6" s="78">
        <f>IF(AND(DataBase2[[#This Row],[sILSGKS]]&lt;=0.0001,DataBase2[[#This Row],[sILSGKS]]&lt;&gt;""), 1,"")</f>
        <v>1</v>
      </c>
      <c r="BJ6" s="78">
        <f>IF(AND(DataBase2[[#This Row],[sSAGKS]]&lt;=0.0001,DataBase2[[#This Row],[sSAGKS]]&lt;&gt;""), 1,"")</f>
        <v>1</v>
      </c>
      <c r="BK6" s="80">
        <f>IF(AND(DataBase2[[#This Row],[sKSGKS]]&lt;=0.0001,DataBase2[[#This Row],[sKSGKS]]&lt;&gt;""), 1,"")</f>
        <v>1</v>
      </c>
    </row>
    <row r="7" spans="1:63" x14ac:dyDescent="0.35">
      <c r="A7" s="65" t="s">
        <v>84</v>
      </c>
      <c r="B7" s="66" t="s">
        <v>80</v>
      </c>
      <c r="C7" s="67" t="s">
        <v>81</v>
      </c>
      <c r="D7" s="67">
        <v>3</v>
      </c>
      <c r="E7" s="67">
        <v>5</v>
      </c>
      <c r="F7" s="68">
        <v>5</v>
      </c>
      <c r="G7" s="69">
        <v>2361.94</v>
      </c>
      <c r="H7" s="70">
        <v>2361.94</v>
      </c>
      <c r="I7" s="71">
        <v>0</v>
      </c>
      <c r="J7" s="69">
        <v>2340.08</v>
      </c>
      <c r="K7" s="70">
        <v>2340.08</v>
      </c>
      <c r="L7" s="71">
        <v>6</v>
      </c>
      <c r="M7" s="69">
        <v>2340.08</v>
      </c>
      <c r="N7" s="6">
        <v>2340.08</v>
      </c>
      <c r="O7" s="71">
        <v>0</v>
      </c>
      <c r="P7" s="69">
        <v>2361.9399400000002</v>
      </c>
      <c r="Q7" s="71">
        <v>1</v>
      </c>
      <c r="R7" s="72">
        <v>2430.13</v>
      </c>
      <c r="S7" s="71">
        <v>1.87</v>
      </c>
      <c r="T7" s="72">
        <v>2340.08</v>
      </c>
      <c r="U7" s="73">
        <v>150.005</v>
      </c>
      <c r="V7" s="72">
        <v>2340.08</v>
      </c>
      <c r="W7" s="73">
        <v>142.50649999999999</v>
      </c>
      <c r="X7" s="8">
        <v>2361.94</v>
      </c>
      <c r="Y7" s="8">
        <v>0</v>
      </c>
      <c r="Z7" s="74">
        <f t="shared" si="0"/>
        <v>2340.08</v>
      </c>
      <c r="AA7" s="48">
        <f t="shared" si="1"/>
        <v>2340.08</v>
      </c>
      <c r="AB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MIN(G7,J7,M7),"")</f>
        <v>2340.08</v>
      </c>
      <c r="AC7" s="49">
        <f>IF(OR(DataBase2[[#This Row],[sKS]] = "", DataBase2[[#This Row],[BSOpt]]=""), "", (DataBase2[[#This Row],[sKS]]-DataBase2[[#This Row],[BSOpt]])/DataBase2[[#This Row],[BSOpt]])</f>
        <v>9.3415609722745062E-3</v>
      </c>
      <c r="AD7" s="49">
        <f t="shared" si="2"/>
        <v>2340.08</v>
      </c>
      <c r="AE7" s="49">
        <f>IF(OR(DataBase2[[#This Row],[sKS]] = "", DataBase2[[#This Row],[BESTUB]]=""), "", (DataBase2[[#This Row],[sKS]]-DataBase2[[#This Row],[BESTUB]])/DataBase2[[#This Row],[BESTUB]])</f>
        <v>9.3415609722745062E-3</v>
      </c>
      <c r="AF7" s="75">
        <f>IF(OR(DataBase2[[#This Row],[sLB]] = "", DataBase2[[#This Row],[BestSol]]=""), "", (DataBase2[[#This Row],[sLB]]-DataBase2[[#This Row],[BestSol]])/DataBase2[[#This Row],[BestSol]])</f>
        <v>9.3415609722745062E-3</v>
      </c>
      <c r="AG7" s="76">
        <f>IF(OR(DataBase2[[#This Row],[sCL]] = "", DataBase2[[#This Row],[BestSol]]=""), "", (DataBase2[[#This Row],[sCL]] -DataBase2[[#This Row],[BestSol]])/DataBase2[[#This Row],[BestSol]])</f>
        <v>0</v>
      </c>
      <c r="AH7" s="76">
        <f>IF(OR(DataBase2[[#This Row],[sDRC]]= "", DataBase2[[#This Row],[BestSol]]=""), "", (DataBase2[[#This Row],[sDRC]]-DataBase2[[#This Row],[BestSol]])/DataBase2[[#This Row],[BestSol]])</f>
        <v>0</v>
      </c>
      <c r="AI7" s="76">
        <f>IF(OR(DataBase2[[#This Row],[sABS]]= "", DataBase2[[#This Row],[BestSol]]=""), "", (DataBase2[[#This Row],[sABS]]-DataBase2[[#This Row],[BestSol]])/DataBase2[[#This Row],[BestSol]])</f>
        <v>9.3415353321255161E-3</v>
      </c>
      <c r="AJ7" s="76">
        <f>IF(OR(DataBase2[[#This Row],[sCCJ]]= "", DataBase2[[#This Row],[BestSol]]=""), "", (DataBase2[[#This Row],[sCCJ]]-DataBase2[[#This Row],[BestSol]])/DataBase2[[#This Row],[BestSol]])</f>
        <v>3.8481590372978783E-2</v>
      </c>
      <c r="AK7" s="76">
        <f>IF(OR(DataBase2[[#This Row],[sILS]] = "", DataBase2[[#This Row],[BestSol]]=""), "", (DataBase2[[#This Row],[sILS]]-DataBase2[[#This Row],[BestSol]])/DataBase2[[#This Row],[BestSol]])</f>
        <v>0</v>
      </c>
      <c r="AL7" s="76">
        <f>IF(OR(DataBase2[[#This Row],[sSA]] = "", DataBase2[[#This Row],[BestSol]]=""), "", (DataBase2[[#This Row],[sSA]]-DataBase2[[#This Row],[BestSol]])/DataBase2[[#This Row],[BestSol]])</f>
        <v>0</v>
      </c>
      <c r="AM7" s="76">
        <f>IF(OR(DataBase2[[#This Row],[sKS]] = "", DataBase2[[#This Row],[BestSol]]=""), "", (DataBase2[[#This Row],[sKS]]-DataBase2[[#This Row],[BestSol]])/DataBase2[[#This Row],[BestSol]])</f>
        <v>9.3415609722745062E-3</v>
      </c>
      <c r="AN7" s="75">
        <f>IF(OR(DataBase2[[#This Row],[sLB]] = "", DataBase2[[#This Row],[BSHeu]]=""), "", (DataBase2[[#This Row],[sLB]]-DataBase2[[#This Row],[BSHeu]])/DataBase2[[#This Row],[BSHeu]])</f>
        <v>9.3415609722745062E-3</v>
      </c>
      <c r="AO7" s="76">
        <f>IF(OR(DataBase2[[#This Row],[sCL]] = "",  DataBase2[[#This Row],[BSHeu]]=""), "", (DataBase2[[#This Row],[sCL]] - DataBase2[[#This Row],[BSHeu]])/ DataBase2[[#This Row],[BSHeu]])</f>
        <v>0</v>
      </c>
      <c r="AP7" s="76">
        <f>IF(OR(DataBase2[[#This Row],[sDRC]]= "",  DataBase2[[#This Row],[BSHeu]]=""), "", (DataBase2[[#This Row],[sDRC]]- DataBase2[[#This Row],[BSHeu]])/ DataBase2[[#This Row],[BSHeu]])</f>
        <v>0</v>
      </c>
      <c r="AQ7" s="76">
        <f>IF(OR(DataBase2[[#This Row],[sABS]]= "",  DataBase2[[#This Row],[BSHeu]]=""), "", (DataBase2[[#This Row],[sABS]]- DataBase2[[#This Row],[BSHeu]])/ DataBase2[[#This Row],[BSHeu]])</f>
        <v>9.3415353321255161E-3</v>
      </c>
      <c r="AR7" s="76">
        <f>IF(OR(DataBase2[[#This Row],[sCCJ]]= "",  DataBase2[[#This Row],[BSHeu]]=""), "", (DataBase2[[#This Row],[sCCJ]]- DataBase2[[#This Row],[BSHeu]])/ DataBase2[[#This Row],[BSHeu]])</f>
        <v>3.8481590372978783E-2</v>
      </c>
      <c r="AS7" s="76">
        <f>IF(OR(DataBase2[[#This Row],[sILS]] = "",  DataBase2[[#This Row],[BSHeu]]=""), "", (DataBase2[[#This Row],[sILS]]- DataBase2[[#This Row],[BSHeu]])/ DataBase2[[#This Row],[BSHeu]])</f>
        <v>0</v>
      </c>
      <c r="AT7" s="76">
        <f>IF(OR(DataBase2[[#This Row],[sSA]] = "",  DataBase2[[#This Row],[BSHeu]]=""), "", (DataBase2[[#This Row],[sSA]]- DataBase2[[#This Row],[BSHeu]])/ DataBase2[[#This Row],[BSHeu]])</f>
        <v>0</v>
      </c>
      <c r="AU7" s="77">
        <f>IF(OR(DataBase2[[#This Row],[sKS]]= "",  DataBase2[[#This Row],[BSHeu]]=""), "", (DataBase2[[#This Row],[sKS]]- DataBase2[[#This Row],[BSHeu]])/ DataBase2[[#This Row],[BSHeu]])</f>
        <v>9.3415609722745062E-3</v>
      </c>
      <c r="AV7" s="78" t="str">
        <f>IF(AND(DataBase2[[#This Row],[sLBGB]]&lt;=0.0001, DataBase2[[#This Row],[sLBGB]]&lt;&gt;""), 1,"")</f>
        <v/>
      </c>
      <c r="AW7" s="78">
        <f>IF(AND(DataBase2[[#This Row],[sCLGB]]&lt;=0.0001,DataBase2[[#This Row],[sCLGB]]&lt;&gt;""), 1,"")</f>
        <v>1</v>
      </c>
      <c r="AX7" s="78">
        <f>IF(AND(DataBase2[[#This Row],[sDRCGB]]&lt;=0.0001,DataBase2[[#This Row],[sDRCGB]]&lt;&gt;""), 1,"")</f>
        <v>1</v>
      </c>
      <c r="AY7" s="78" t="str">
        <f>IF(AND(DataBase2[[#This Row],[sABSGB]]&lt;=0.0001,DataBase2[[#This Row],[sABSGB]]&lt;&gt;""), 1,"")</f>
        <v/>
      </c>
      <c r="AZ7" s="78" t="str">
        <f>IF(AND(DataBase2[[#This Row],[sCCJGB]]&lt;=0.0001,DataBase2[[#This Row],[sCCJGB]]&lt;&gt;""), 1,"")</f>
        <v/>
      </c>
      <c r="BA7" s="78">
        <f>IF(AND(DataBase2[[#This Row],[sILSGB]]&lt;=0.0001,DataBase2[[#This Row],[sILSGB]]&lt;&gt;""), 1,"")</f>
        <v>1</v>
      </c>
      <c r="BB7" s="78">
        <f>IF(AND(DataBase2[[#This Row],[sSAGB]]&lt;=0.0001,DataBase2[[#This Row],[sSAGB]]&lt;&gt;""), 1,"")</f>
        <v>1</v>
      </c>
      <c r="BC7" s="78" t="str">
        <f>IF(AND(DataBase2[[#This Row],[sKSGB]]&lt;=0.0001,DataBase2[[#This Row],[sKSGB]]&lt;&gt;""), 1,"")</f>
        <v/>
      </c>
      <c r="BD7" s="79" t="str">
        <f>IF(AND(DataBase2[[#This Row],[sLBGKS]]&lt;=0.0001, DataBase2[[#This Row],[sLBGKS]]&lt;&gt;""), 1,"")</f>
        <v/>
      </c>
      <c r="BE7" s="78">
        <f>IF(AND(DataBase2[[#This Row],[sCLGKS]]&lt;=0.0001,DataBase2[[#This Row],[sCLGKS]]&lt;&gt;""), 1,"")</f>
        <v>1</v>
      </c>
      <c r="BF7" s="78">
        <f>IF(AND(DataBase2[[#This Row],[sDRCGKS]]&lt;=0.0001,DataBase2[[#This Row],[sDRCGKS]]&lt;&gt;""), 1,"")</f>
        <v>1</v>
      </c>
      <c r="BG7" s="78" t="str">
        <f>IF(AND(DataBase2[[#This Row],[sABSGKS]]&lt;=0.0001,DataBase2[[#This Row],[sABSGKS]]&lt;&gt;""), 1,"")</f>
        <v/>
      </c>
      <c r="BH7" s="78" t="str">
        <f>IF(AND(DataBase2[[#This Row],[sCCJGKS]]&lt;=0.0001,DataBase2[[#This Row],[sCCJGKS]]&lt;&gt;""), 1,"")</f>
        <v/>
      </c>
      <c r="BI7" s="78">
        <f>IF(AND(DataBase2[[#This Row],[sILSGKS]]&lt;=0.0001,DataBase2[[#This Row],[sILSGKS]]&lt;&gt;""), 1,"")</f>
        <v>1</v>
      </c>
      <c r="BJ7" s="78">
        <f>IF(AND(DataBase2[[#This Row],[sSAGKS]]&lt;=0.0001,DataBase2[[#This Row],[sSAGKS]]&lt;&gt;""), 1,"")</f>
        <v>1</v>
      </c>
      <c r="BK7" s="80" t="str">
        <f>IF(AND(DataBase2[[#This Row],[sKSGKS]]&lt;=0.0001,DataBase2[[#This Row],[sKSGKS]]&lt;&gt;""), 1,"")</f>
        <v/>
      </c>
    </row>
    <row r="8" spans="1:63" x14ac:dyDescent="0.35">
      <c r="A8" s="65" t="s">
        <v>85</v>
      </c>
      <c r="B8" s="66" t="s">
        <v>80</v>
      </c>
      <c r="C8" s="67" t="s">
        <v>81</v>
      </c>
      <c r="D8" s="67">
        <v>3</v>
      </c>
      <c r="E8" s="67">
        <v>5</v>
      </c>
      <c r="F8" s="68">
        <v>2</v>
      </c>
      <c r="G8" s="69">
        <v>1756.39</v>
      </c>
      <c r="H8" s="70">
        <v>1756.33</v>
      </c>
      <c r="I8" s="71">
        <v>0</v>
      </c>
      <c r="J8" s="69">
        <v>1756.07</v>
      </c>
      <c r="K8" s="70">
        <v>1756.07</v>
      </c>
      <c r="L8" s="71">
        <v>3</v>
      </c>
      <c r="M8" s="69">
        <v>1756.07</v>
      </c>
      <c r="N8" s="6">
        <v>1756.07</v>
      </c>
      <c r="O8" s="71">
        <v>0</v>
      </c>
      <c r="P8" s="69">
        <v>1756.3900100000001</v>
      </c>
      <c r="Q8" s="71">
        <v>2</v>
      </c>
      <c r="R8" s="72">
        <v>1978.37</v>
      </c>
      <c r="S8" s="71">
        <v>1.39</v>
      </c>
      <c r="T8" s="72">
        <v>1756.07</v>
      </c>
      <c r="U8" s="73">
        <v>150.00049999999999</v>
      </c>
      <c r="V8" s="72">
        <v>1756.07</v>
      </c>
      <c r="W8" s="73">
        <v>56.223500000000001</v>
      </c>
      <c r="X8" s="8">
        <v>1756.39</v>
      </c>
      <c r="Y8" s="8">
        <v>0</v>
      </c>
      <c r="Z8" s="74">
        <f t="shared" si="0"/>
        <v>1756.07</v>
      </c>
      <c r="AA8" s="48">
        <f t="shared" si="1"/>
        <v>1756.07</v>
      </c>
      <c r="AB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MIN(G8,J8,M8),"")</f>
        <v>1756.07</v>
      </c>
      <c r="AC8" s="49">
        <f>IF(OR(DataBase2[[#This Row],[sKS]] = "", DataBase2[[#This Row],[BSOpt]]=""), "", (DataBase2[[#This Row],[sKS]]-DataBase2[[#This Row],[BSOpt]])/DataBase2[[#This Row],[BSOpt]])</f>
        <v>1.8222508214374355E-4</v>
      </c>
      <c r="AD8" s="49">
        <f t="shared" si="2"/>
        <v>1756.07</v>
      </c>
      <c r="AE8" s="49">
        <f>IF(OR(DataBase2[[#This Row],[sKS]] = "", DataBase2[[#This Row],[BESTUB]]=""), "", (DataBase2[[#This Row],[sKS]]-DataBase2[[#This Row],[BESTUB]])/DataBase2[[#This Row],[BESTUB]])</f>
        <v>1.8222508214374355E-4</v>
      </c>
      <c r="AF8" s="75">
        <f>IF(OR(DataBase2[[#This Row],[sLB]] = "", DataBase2[[#This Row],[BestSol]]=""), "", (DataBase2[[#This Row],[sLB]]-DataBase2[[#This Row],[BestSol]])/DataBase2[[#This Row],[BestSol]])</f>
        <v>1.8222508214374355E-4</v>
      </c>
      <c r="AG8" s="76">
        <f>IF(OR(DataBase2[[#This Row],[sCL]] = "", DataBase2[[#This Row],[BestSol]]=""), "", (DataBase2[[#This Row],[sCL]] -DataBase2[[#This Row],[BestSol]])/DataBase2[[#This Row],[BestSol]])</f>
        <v>0</v>
      </c>
      <c r="AH8" s="76">
        <f>IF(OR(DataBase2[[#This Row],[sDRC]]= "", DataBase2[[#This Row],[BestSol]]=""), "", (DataBase2[[#This Row],[sDRC]]-DataBase2[[#This Row],[BestSol]])/DataBase2[[#This Row],[BestSol]])</f>
        <v>0</v>
      </c>
      <c r="AI8" s="76">
        <f>IF(OR(DataBase2[[#This Row],[sABS]]= "", DataBase2[[#This Row],[BestSol]]=""), "", (DataBase2[[#This Row],[sABS]]-DataBase2[[#This Row],[BestSol]])/DataBase2[[#This Row],[BestSol]])</f>
        <v>1.8223077667754617E-4</v>
      </c>
      <c r="AJ8" s="76">
        <f>IF(OR(DataBase2[[#This Row],[sCCJ]]= "", DataBase2[[#This Row],[BestSol]]=""), "", (DataBase2[[#This Row],[sCCJ]]-DataBase2[[#This Row],[BestSol]])/DataBase2[[#This Row],[BestSol]])</f>
        <v>0.12658948675166706</v>
      </c>
      <c r="AK8" s="76">
        <f>IF(OR(DataBase2[[#This Row],[sILS]] = "", DataBase2[[#This Row],[BestSol]]=""), "", (DataBase2[[#This Row],[sILS]]-DataBase2[[#This Row],[BestSol]])/DataBase2[[#This Row],[BestSol]])</f>
        <v>0</v>
      </c>
      <c r="AL8" s="76">
        <f>IF(OR(DataBase2[[#This Row],[sSA]] = "", DataBase2[[#This Row],[BestSol]]=""), "", (DataBase2[[#This Row],[sSA]]-DataBase2[[#This Row],[BestSol]])/DataBase2[[#This Row],[BestSol]])</f>
        <v>0</v>
      </c>
      <c r="AM8" s="76">
        <f>IF(OR(DataBase2[[#This Row],[sKS]] = "", DataBase2[[#This Row],[BestSol]]=""), "", (DataBase2[[#This Row],[sKS]]-DataBase2[[#This Row],[BestSol]])/DataBase2[[#This Row],[BestSol]])</f>
        <v>1.8222508214374355E-4</v>
      </c>
      <c r="AN8" s="75">
        <f>IF(OR(DataBase2[[#This Row],[sLB]] = "", DataBase2[[#This Row],[BSHeu]]=""), "", (DataBase2[[#This Row],[sLB]]-DataBase2[[#This Row],[BSHeu]])/DataBase2[[#This Row],[BSHeu]])</f>
        <v>1.8222508214374355E-4</v>
      </c>
      <c r="AO8" s="76">
        <f>IF(OR(DataBase2[[#This Row],[sCL]] = "",  DataBase2[[#This Row],[BSHeu]]=""), "", (DataBase2[[#This Row],[sCL]] - DataBase2[[#This Row],[BSHeu]])/ DataBase2[[#This Row],[BSHeu]])</f>
        <v>0</v>
      </c>
      <c r="AP8" s="76">
        <f>IF(OR(DataBase2[[#This Row],[sDRC]]= "",  DataBase2[[#This Row],[BSHeu]]=""), "", (DataBase2[[#This Row],[sDRC]]- DataBase2[[#This Row],[BSHeu]])/ DataBase2[[#This Row],[BSHeu]])</f>
        <v>0</v>
      </c>
      <c r="AQ8" s="76">
        <f>IF(OR(DataBase2[[#This Row],[sABS]]= "",  DataBase2[[#This Row],[BSHeu]]=""), "", (DataBase2[[#This Row],[sABS]]- DataBase2[[#This Row],[BSHeu]])/ DataBase2[[#This Row],[BSHeu]])</f>
        <v>1.8223077667754617E-4</v>
      </c>
      <c r="AR8" s="76">
        <f>IF(OR(DataBase2[[#This Row],[sCCJ]]= "",  DataBase2[[#This Row],[BSHeu]]=""), "", (DataBase2[[#This Row],[sCCJ]]- DataBase2[[#This Row],[BSHeu]])/ DataBase2[[#This Row],[BSHeu]])</f>
        <v>0.12658948675166706</v>
      </c>
      <c r="AS8" s="76">
        <f>IF(OR(DataBase2[[#This Row],[sILS]] = "",  DataBase2[[#This Row],[BSHeu]]=""), "", (DataBase2[[#This Row],[sILS]]- DataBase2[[#This Row],[BSHeu]])/ DataBase2[[#This Row],[BSHeu]])</f>
        <v>0</v>
      </c>
      <c r="AT8" s="76">
        <f>IF(OR(DataBase2[[#This Row],[sSA]] = "",  DataBase2[[#This Row],[BSHeu]]=""), "", (DataBase2[[#This Row],[sSA]]- DataBase2[[#This Row],[BSHeu]])/ DataBase2[[#This Row],[BSHeu]])</f>
        <v>0</v>
      </c>
      <c r="AU8" s="77">
        <f>IF(OR(DataBase2[[#This Row],[sKS]]= "",  DataBase2[[#This Row],[BSHeu]]=""), "", (DataBase2[[#This Row],[sKS]]- DataBase2[[#This Row],[BSHeu]])/ DataBase2[[#This Row],[BSHeu]])</f>
        <v>1.8222508214374355E-4</v>
      </c>
      <c r="AV8" s="78" t="str">
        <f>IF(AND(DataBase2[[#This Row],[sLBGB]]&lt;=0.0001, DataBase2[[#This Row],[sLBGB]]&lt;&gt;""), 1,"")</f>
        <v/>
      </c>
      <c r="AW8" s="78">
        <f>IF(AND(DataBase2[[#This Row],[sCLGB]]&lt;=0.0001,DataBase2[[#This Row],[sCLGB]]&lt;&gt;""), 1,"")</f>
        <v>1</v>
      </c>
      <c r="AX8" s="78">
        <f>IF(AND(DataBase2[[#This Row],[sDRCGB]]&lt;=0.0001,DataBase2[[#This Row],[sDRCGB]]&lt;&gt;""), 1,"")</f>
        <v>1</v>
      </c>
      <c r="AY8" s="78" t="str">
        <f>IF(AND(DataBase2[[#This Row],[sABSGB]]&lt;=0.0001,DataBase2[[#This Row],[sABSGB]]&lt;&gt;""), 1,"")</f>
        <v/>
      </c>
      <c r="AZ8" s="78" t="str">
        <f>IF(AND(DataBase2[[#This Row],[sCCJGB]]&lt;=0.0001,DataBase2[[#This Row],[sCCJGB]]&lt;&gt;""), 1,"")</f>
        <v/>
      </c>
      <c r="BA8" s="78">
        <f>IF(AND(DataBase2[[#This Row],[sILSGB]]&lt;=0.0001,DataBase2[[#This Row],[sILSGB]]&lt;&gt;""), 1,"")</f>
        <v>1</v>
      </c>
      <c r="BB8" s="78">
        <f>IF(AND(DataBase2[[#This Row],[sSAGB]]&lt;=0.0001,DataBase2[[#This Row],[sSAGB]]&lt;&gt;""), 1,"")</f>
        <v>1</v>
      </c>
      <c r="BC8" s="78" t="str">
        <f>IF(AND(DataBase2[[#This Row],[sKSGB]]&lt;=0.0001,DataBase2[[#This Row],[sKSGB]]&lt;&gt;""), 1,"")</f>
        <v/>
      </c>
      <c r="BD8" s="79" t="str">
        <f>IF(AND(DataBase2[[#This Row],[sLBGKS]]&lt;=0.0001, DataBase2[[#This Row],[sLBGKS]]&lt;&gt;""), 1,"")</f>
        <v/>
      </c>
      <c r="BE8" s="78">
        <f>IF(AND(DataBase2[[#This Row],[sCLGKS]]&lt;=0.0001,DataBase2[[#This Row],[sCLGKS]]&lt;&gt;""), 1,"")</f>
        <v>1</v>
      </c>
      <c r="BF8" s="78">
        <f>IF(AND(DataBase2[[#This Row],[sDRCGKS]]&lt;=0.0001,DataBase2[[#This Row],[sDRCGKS]]&lt;&gt;""), 1,"")</f>
        <v>1</v>
      </c>
      <c r="BG8" s="78" t="str">
        <f>IF(AND(DataBase2[[#This Row],[sABSGKS]]&lt;=0.0001,DataBase2[[#This Row],[sABSGKS]]&lt;&gt;""), 1,"")</f>
        <v/>
      </c>
      <c r="BH8" s="78" t="str">
        <f>IF(AND(DataBase2[[#This Row],[sCCJGKS]]&lt;=0.0001,DataBase2[[#This Row],[sCCJGKS]]&lt;&gt;""), 1,"")</f>
        <v/>
      </c>
      <c r="BI8" s="78">
        <f>IF(AND(DataBase2[[#This Row],[sILSGKS]]&lt;=0.0001,DataBase2[[#This Row],[sILSGKS]]&lt;&gt;""), 1,"")</f>
        <v>1</v>
      </c>
      <c r="BJ8" s="78">
        <f>IF(AND(DataBase2[[#This Row],[sSAGKS]]&lt;=0.0001,DataBase2[[#This Row],[sSAGKS]]&lt;&gt;""), 1,"")</f>
        <v>1</v>
      </c>
      <c r="BK8" s="80" t="str">
        <f>IF(AND(DataBase2[[#This Row],[sKSGKS]]&lt;=0.0001,DataBase2[[#This Row],[sKSGKS]]&lt;&gt;""), 1,"")</f>
        <v/>
      </c>
    </row>
    <row r="9" spans="1:63" x14ac:dyDescent="0.35">
      <c r="A9" s="65" t="s">
        <v>86</v>
      </c>
      <c r="B9" s="66" t="s">
        <v>80</v>
      </c>
      <c r="C9" s="67" t="s">
        <v>81</v>
      </c>
      <c r="D9" s="67">
        <v>3</v>
      </c>
      <c r="E9" s="67">
        <v>5</v>
      </c>
      <c r="F9" s="68">
        <v>3</v>
      </c>
      <c r="G9" s="69">
        <v>2156.69</v>
      </c>
      <c r="H9" s="70">
        <v>2156.48</v>
      </c>
      <c r="I9" s="71">
        <v>31</v>
      </c>
      <c r="J9" s="69">
        <v>2156.69</v>
      </c>
      <c r="K9" s="70">
        <v>2156.69</v>
      </c>
      <c r="L9" s="71">
        <v>4</v>
      </c>
      <c r="M9" s="69">
        <v>2156.69</v>
      </c>
      <c r="N9" s="6">
        <v>2156.69</v>
      </c>
      <c r="O9" s="71">
        <v>0</v>
      </c>
      <c r="P9" s="69">
        <v>2156.6899400000002</v>
      </c>
      <c r="Q9" s="71">
        <v>2</v>
      </c>
      <c r="R9" s="72">
        <v>2185.48</v>
      </c>
      <c r="S9" s="71">
        <v>1.61</v>
      </c>
      <c r="T9" s="72">
        <v>2156.69</v>
      </c>
      <c r="U9" s="73">
        <v>150</v>
      </c>
      <c r="V9" s="72">
        <v>2156.69</v>
      </c>
      <c r="W9" s="73">
        <v>64.783000000000001</v>
      </c>
      <c r="X9" s="8">
        <v>2156.69</v>
      </c>
      <c r="Y9" s="8">
        <v>33</v>
      </c>
      <c r="Z9" s="74">
        <f t="shared" si="0"/>
        <v>2156.69</v>
      </c>
      <c r="AA9" s="48">
        <f t="shared" si="1"/>
        <v>2156.6899400000002</v>
      </c>
      <c r="AB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MIN(G9,J9,M9),"")</f>
        <v>2156.69</v>
      </c>
      <c r="AC9" s="49">
        <f>IF(OR(DataBase2[[#This Row],[sKS]] = "", DataBase2[[#This Row],[BSOpt]]=""), "", (DataBase2[[#This Row],[sKS]]-DataBase2[[#This Row],[BSOpt]])/DataBase2[[#This Row],[BSOpt]])</f>
        <v>0</v>
      </c>
      <c r="AD9" s="49">
        <f t="shared" si="2"/>
        <v>2156.69</v>
      </c>
      <c r="AE9" s="49">
        <f>IF(OR(DataBase2[[#This Row],[sKS]] = "", DataBase2[[#This Row],[BESTUB]]=""), "", (DataBase2[[#This Row],[sKS]]-DataBase2[[#This Row],[BESTUB]])/DataBase2[[#This Row],[BESTUB]])</f>
        <v>0</v>
      </c>
      <c r="AF9" s="75">
        <f>IF(OR(DataBase2[[#This Row],[sLB]] = "", DataBase2[[#This Row],[BestSol]]=""), "", (DataBase2[[#This Row],[sLB]]-DataBase2[[#This Row],[BestSol]])/DataBase2[[#This Row],[BestSol]])</f>
        <v>0</v>
      </c>
      <c r="AG9" s="76">
        <f>IF(OR(DataBase2[[#This Row],[sCL]] = "", DataBase2[[#This Row],[BestSol]]=""), "", (DataBase2[[#This Row],[sCL]] -DataBase2[[#This Row],[BestSol]])/DataBase2[[#This Row],[BestSol]])</f>
        <v>0</v>
      </c>
      <c r="AH9" s="76">
        <f>IF(OR(DataBase2[[#This Row],[sDRC]]= "", DataBase2[[#This Row],[BestSol]]=""), "", (DataBase2[[#This Row],[sDRC]]-DataBase2[[#This Row],[BestSol]])/DataBase2[[#This Row],[BestSol]])</f>
        <v>0</v>
      </c>
      <c r="AI9" s="76">
        <f>IF(OR(DataBase2[[#This Row],[sABS]]= "", DataBase2[[#This Row],[BestSol]]=""), "", (DataBase2[[#This Row],[sABS]]-DataBase2[[#This Row],[BestSol]])/DataBase2[[#This Row],[BestSol]])</f>
        <v>-2.7820409909868622E-8</v>
      </c>
      <c r="AJ9" s="76">
        <f>IF(OR(DataBase2[[#This Row],[sCCJ]]= "", DataBase2[[#This Row],[BestSol]]=""), "", (DataBase2[[#This Row],[sCCJ]]-DataBase2[[#This Row],[BestSol]])/DataBase2[[#This Row],[BestSol]])</f>
        <v>1.3349160055455334E-2</v>
      </c>
      <c r="AK9" s="76">
        <f>IF(OR(DataBase2[[#This Row],[sILS]] = "", DataBase2[[#This Row],[BestSol]]=""), "", (DataBase2[[#This Row],[sILS]]-DataBase2[[#This Row],[BestSol]])/DataBase2[[#This Row],[BestSol]])</f>
        <v>0</v>
      </c>
      <c r="AL9" s="76">
        <f>IF(OR(DataBase2[[#This Row],[sSA]] = "", DataBase2[[#This Row],[BestSol]]=""), "", (DataBase2[[#This Row],[sSA]]-DataBase2[[#This Row],[BestSol]])/DataBase2[[#This Row],[BestSol]])</f>
        <v>0</v>
      </c>
      <c r="AM9" s="76">
        <f>IF(OR(DataBase2[[#This Row],[sKS]] = "", DataBase2[[#This Row],[BestSol]]=""), "", (DataBase2[[#This Row],[sKS]]-DataBase2[[#This Row],[BestSol]])/DataBase2[[#This Row],[BestSol]])</f>
        <v>0</v>
      </c>
      <c r="AN9" s="75">
        <f>IF(OR(DataBase2[[#This Row],[sLB]] = "", DataBase2[[#This Row],[BSHeu]]=""), "", (DataBase2[[#This Row],[sLB]]-DataBase2[[#This Row],[BSHeu]])/DataBase2[[#This Row],[BSHeu]])</f>
        <v>2.7820410683843853E-8</v>
      </c>
      <c r="AO9" s="76">
        <f>IF(OR(DataBase2[[#This Row],[sCL]] = "",  DataBase2[[#This Row],[BSHeu]]=""), "", (DataBase2[[#This Row],[sCL]] - DataBase2[[#This Row],[BSHeu]])/ DataBase2[[#This Row],[BSHeu]])</f>
        <v>2.7820410683843853E-8</v>
      </c>
      <c r="AP9" s="76">
        <f>IF(OR(DataBase2[[#This Row],[sDRC]]= "",  DataBase2[[#This Row],[BSHeu]]=""), "", (DataBase2[[#This Row],[sDRC]]- DataBase2[[#This Row],[BSHeu]])/ DataBase2[[#This Row],[BSHeu]])</f>
        <v>2.7820410683843853E-8</v>
      </c>
      <c r="AQ9" s="76">
        <f>IF(OR(DataBase2[[#This Row],[sABS]]= "",  DataBase2[[#This Row],[BSHeu]]=""), "", (DataBase2[[#This Row],[sABS]]- DataBase2[[#This Row],[BSHeu]])/ DataBase2[[#This Row],[BSHeu]])</f>
        <v>0</v>
      </c>
      <c r="AR9" s="76">
        <f>IF(OR(DataBase2[[#This Row],[sCCJ]]= "",  DataBase2[[#This Row],[BSHeu]]=""), "", (DataBase2[[#This Row],[sCCJ]]- DataBase2[[#This Row],[BSHeu]])/ DataBase2[[#This Row],[BSHeu]])</f>
        <v>1.3349188247245132E-2</v>
      </c>
      <c r="AS9" s="76">
        <f>IF(OR(DataBase2[[#This Row],[sILS]] = "",  DataBase2[[#This Row],[BSHeu]]=""), "", (DataBase2[[#This Row],[sILS]]- DataBase2[[#This Row],[BSHeu]])/ DataBase2[[#This Row],[BSHeu]])</f>
        <v>2.7820410683843853E-8</v>
      </c>
      <c r="AT9" s="76">
        <f>IF(OR(DataBase2[[#This Row],[sSA]] = "",  DataBase2[[#This Row],[BSHeu]]=""), "", (DataBase2[[#This Row],[sSA]]- DataBase2[[#This Row],[BSHeu]])/ DataBase2[[#This Row],[BSHeu]])</f>
        <v>2.7820410683843853E-8</v>
      </c>
      <c r="AU9" s="77">
        <f>IF(OR(DataBase2[[#This Row],[sKS]]= "",  DataBase2[[#This Row],[BSHeu]]=""), "", (DataBase2[[#This Row],[sKS]]- DataBase2[[#This Row],[BSHeu]])/ DataBase2[[#This Row],[BSHeu]])</f>
        <v>2.7820410683843853E-8</v>
      </c>
      <c r="AV9" s="78">
        <f>IF(AND(DataBase2[[#This Row],[sLBGB]]&lt;=0.0001, DataBase2[[#This Row],[sLBGB]]&lt;&gt;""), 1,"")</f>
        <v>1</v>
      </c>
      <c r="AW9" s="78">
        <f>IF(AND(DataBase2[[#This Row],[sCLGB]]&lt;=0.0001,DataBase2[[#This Row],[sCLGB]]&lt;&gt;""), 1,"")</f>
        <v>1</v>
      </c>
      <c r="AX9" s="78">
        <f>IF(AND(DataBase2[[#This Row],[sDRCGB]]&lt;=0.0001,DataBase2[[#This Row],[sDRCGB]]&lt;&gt;""), 1,"")</f>
        <v>1</v>
      </c>
      <c r="AY9" s="78">
        <f>IF(AND(DataBase2[[#This Row],[sABSGB]]&lt;=0.0001,DataBase2[[#This Row],[sABSGB]]&lt;&gt;""), 1,"")</f>
        <v>1</v>
      </c>
      <c r="AZ9" s="78" t="str">
        <f>IF(AND(DataBase2[[#This Row],[sCCJGB]]&lt;=0.0001,DataBase2[[#This Row],[sCCJGB]]&lt;&gt;""), 1,"")</f>
        <v/>
      </c>
      <c r="BA9" s="78">
        <f>IF(AND(DataBase2[[#This Row],[sILSGB]]&lt;=0.0001,DataBase2[[#This Row],[sILSGB]]&lt;&gt;""), 1,"")</f>
        <v>1</v>
      </c>
      <c r="BB9" s="78">
        <f>IF(AND(DataBase2[[#This Row],[sSAGB]]&lt;=0.0001,DataBase2[[#This Row],[sSAGB]]&lt;&gt;""), 1,"")</f>
        <v>1</v>
      </c>
      <c r="BC9" s="78">
        <f>IF(AND(DataBase2[[#This Row],[sKSGB]]&lt;=0.0001,DataBase2[[#This Row],[sKSGB]]&lt;&gt;""), 1,"")</f>
        <v>1</v>
      </c>
      <c r="BD9" s="79">
        <f>IF(AND(DataBase2[[#This Row],[sLBGKS]]&lt;=0.0001, DataBase2[[#This Row],[sLBGKS]]&lt;&gt;""), 1,"")</f>
        <v>1</v>
      </c>
      <c r="BE9" s="78">
        <f>IF(AND(DataBase2[[#This Row],[sCLGKS]]&lt;=0.0001,DataBase2[[#This Row],[sCLGKS]]&lt;&gt;""), 1,"")</f>
        <v>1</v>
      </c>
      <c r="BF9" s="78">
        <f>IF(AND(DataBase2[[#This Row],[sDRCGKS]]&lt;=0.0001,DataBase2[[#This Row],[sDRCGKS]]&lt;&gt;""), 1,"")</f>
        <v>1</v>
      </c>
      <c r="BG9" s="78">
        <f>IF(AND(DataBase2[[#This Row],[sABSGKS]]&lt;=0.0001,DataBase2[[#This Row],[sABSGKS]]&lt;&gt;""), 1,"")</f>
        <v>1</v>
      </c>
      <c r="BH9" s="78" t="str">
        <f>IF(AND(DataBase2[[#This Row],[sCCJGKS]]&lt;=0.0001,DataBase2[[#This Row],[sCCJGKS]]&lt;&gt;""), 1,"")</f>
        <v/>
      </c>
      <c r="BI9" s="78">
        <f>IF(AND(DataBase2[[#This Row],[sILSGKS]]&lt;=0.0001,DataBase2[[#This Row],[sILSGKS]]&lt;&gt;""), 1,"")</f>
        <v>1</v>
      </c>
      <c r="BJ9" s="78">
        <f>IF(AND(DataBase2[[#This Row],[sSAGKS]]&lt;=0.0001,DataBase2[[#This Row],[sSAGKS]]&lt;&gt;""), 1,"")</f>
        <v>1</v>
      </c>
      <c r="BK9" s="80">
        <f>IF(AND(DataBase2[[#This Row],[sKSGKS]]&lt;=0.0001,DataBase2[[#This Row],[sKSGKS]]&lt;&gt;""), 1,"")</f>
        <v>1</v>
      </c>
    </row>
    <row r="10" spans="1:63" x14ac:dyDescent="0.35">
      <c r="A10" s="65" t="s">
        <v>87</v>
      </c>
      <c r="B10" s="66" t="s">
        <v>80</v>
      </c>
      <c r="C10" s="67" t="s">
        <v>81</v>
      </c>
      <c r="D10" s="67">
        <v>3</v>
      </c>
      <c r="E10" s="67">
        <v>5</v>
      </c>
      <c r="F10" s="68">
        <v>4</v>
      </c>
      <c r="G10" s="69">
        <v>2386.4</v>
      </c>
      <c r="H10" s="70">
        <v>2386.4</v>
      </c>
      <c r="I10" s="71">
        <v>0</v>
      </c>
      <c r="J10" s="69">
        <v>2386.4</v>
      </c>
      <c r="K10" s="70">
        <v>2386.4</v>
      </c>
      <c r="L10" s="71">
        <v>3</v>
      </c>
      <c r="M10" s="69">
        <v>2386.4</v>
      </c>
      <c r="N10" s="6">
        <v>2386.4</v>
      </c>
      <c r="O10" s="71">
        <v>0</v>
      </c>
      <c r="P10" s="69">
        <v>2386.3998999999999</v>
      </c>
      <c r="Q10" s="71">
        <v>2</v>
      </c>
      <c r="R10" s="72">
        <v>2868.19</v>
      </c>
      <c r="S10" s="71">
        <v>1.39</v>
      </c>
      <c r="T10" s="72">
        <v>2386.4</v>
      </c>
      <c r="U10" s="73">
        <v>150.00399999999999</v>
      </c>
      <c r="V10" s="72">
        <v>2386.4</v>
      </c>
      <c r="W10" s="73">
        <v>110.60850000000001</v>
      </c>
      <c r="X10" s="8">
        <v>2386.4</v>
      </c>
      <c r="Y10" s="8">
        <v>0</v>
      </c>
      <c r="Z10" s="74">
        <f t="shared" si="0"/>
        <v>2386.4</v>
      </c>
      <c r="AA10" s="48">
        <f t="shared" si="1"/>
        <v>2386.3998999999999</v>
      </c>
      <c r="AB1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MIN(G10,J10,M10),"")</f>
        <v>2386.4</v>
      </c>
      <c r="AC10" s="49">
        <f>IF(OR(DataBase2[[#This Row],[sKS]] = "", DataBase2[[#This Row],[BSOpt]]=""), "", (DataBase2[[#This Row],[sKS]]-DataBase2[[#This Row],[BSOpt]])/DataBase2[[#This Row],[BSOpt]])</f>
        <v>0</v>
      </c>
      <c r="AD10" s="49">
        <f t="shared" si="2"/>
        <v>2386.4</v>
      </c>
      <c r="AE10" s="49">
        <f>IF(OR(DataBase2[[#This Row],[sKS]] = "", DataBase2[[#This Row],[BESTUB]]=""), "", (DataBase2[[#This Row],[sKS]]-DataBase2[[#This Row],[BESTUB]])/DataBase2[[#This Row],[BESTUB]])</f>
        <v>0</v>
      </c>
      <c r="AF10" s="75">
        <f>IF(OR(DataBase2[[#This Row],[sLB]] = "", DataBase2[[#This Row],[BestSol]]=""), "", (DataBase2[[#This Row],[sLB]]-DataBase2[[#This Row],[BestSol]])/DataBase2[[#This Row],[BestSol]])</f>
        <v>0</v>
      </c>
      <c r="AG10" s="76">
        <f>IF(OR(DataBase2[[#This Row],[sCL]] = "", DataBase2[[#This Row],[BestSol]]=""), "", (DataBase2[[#This Row],[sCL]] -DataBase2[[#This Row],[BestSol]])/DataBase2[[#This Row],[BestSol]])</f>
        <v>0</v>
      </c>
      <c r="AH10" s="76">
        <f>IF(OR(DataBase2[[#This Row],[sDRC]]= "", DataBase2[[#This Row],[BestSol]]=""), "", (DataBase2[[#This Row],[sDRC]]-DataBase2[[#This Row],[BestSol]])/DataBase2[[#This Row],[BestSol]])</f>
        <v>0</v>
      </c>
      <c r="AI10" s="76">
        <f>IF(OR(DataBase2[[#This Row],[sABS]]= "", DataBase2[[#This Row],[BestSol]]=""), "", (DataBase2[[#This Row],[sABS]]-DataBase2[[#This Row],[BestSol]])/DataBase2[[#This Row],[BestSol]])</f>
        <v>-4.1904123450499336E-8</v>
      </c>
      <c r="AJ10" s="76">
        <f>IF(OR(DataBase2[[#This Row],[sCCJ]]= "", DataBase2[[#This Row],[BestSol]]=""), "", (DataBase2[[#This Row],[sCCJ]]-DataBase2[[#This Row],[BestSol]])/DataBase2[[#This Row],[BestSol]])</f>
        <v>0.20188987596379482</v>
      </c>
      <c r="AK10" s="76">
        <f>IF(OR(DataBase2[[#This Row],[sILS]] = "", DataBase2[[#This Row],[BestSol]]=""), "", (DataBase2[[#This Row],[sILS]]-DataBase2[[#This Row],[BestSol]])/DataBase2[[#This Row],[BestSol]])</f>
        <v>0</v>
      </c>
      <c r="AL10" s="76">
        <f>IF(OR(DataBase2[[#This Row],[sSA]] = "", DataBase2[[#This Row],[BestSol]]=""), "", (DataBase2[[#This Row],[sSA]]-DataBase2[[#This Row],[BestSol]])/DataBase2[[#This Row],[BestSol]])</f>
        <v>0</v>
      </c>
      <c r="AM10" s="76">
        <f>IF(OR(DataBase2[[#This Row],[sKS]] = "", DataBase2[[#This Row],[BestSol]]=""), "", (DataBase2[[#This Row],[sKS]]-DataBase2[[#This Row],[BestSol]])/DataBase2[[#This Row],[BestSol]])</f>
        <v>0</v>
      </c>
      <c r="AN10" s="75">
        <f>IF(OR(DataBase2[[#This Row],[sLB]] = "", DataBase2[[#This Row],[BSHeu]]=""), "", (DataBase2[[#This Row],[sLB]]-DataBase2[[#This Row],[BSHeu]])/DataBase2[[#This Row],[BSHeu]])</f>
        <v>4.190412520645497E-8</v>
      </c>
      <c r="AO10" s="76">
        <f>IF(OR(DataBase2[[#This Row],[sCL]] = "",  DataBase2[[#This Row],[BSHeu]]=""), "", (DataBase2[[#This Row],[sCL]] - DataBase2[[#This Row],[BSHeu]])/ DataBase2[[#This Row],[BSHeu]])</f>
        <v>4.190412520645497E-8</v>
      </c>
      <c r="AP10" s="76">
        <f>IF(OR(DataBase2[[#This Row],[sDRC]]= "",  DataBase2[[#This Row],[BSHeu]]=""), "", (DataBase2[[#This Row],[sDRC]]- DataBase2[[#This Row],[BSHeu]])/ DataBase2[[#This Row],[BSHeu]])</f>
        <v>4.190412520645497E-8</v>
      </c>
      <c r="AQ10" s="76">
        <f>IF(OR(DataBase2[[#This Row],[sABS]]= "",  DataBase2[[#This Row],[BSHeu]]=""), "", (DataBase2[[#This Row],[sABS]]- DataBase2[[#This Row],[BSHeu]])/ DataBase2[[#This Row],[BSHeu]])</f>
        <v>0</v>
      </c>
      <c r="AR10" s="76">
        <f>IF(OR(DataBase2[[#This Row],[sCCJ]]= "",  DataBase2[[#This Row],[BSHeu]]=""), "", (DataBase2[[#This Row],[sCCJ]]- DataBase2[[#This Row],[BSHeu]])/ DataBase2[[#This Row],[BSHeu]])</f>
        <v>0.20188992632793867</v>
      </c>
      <c r="AS10" s="76">
        <f>IF(OR(DataBase2[[#This Row],[sILS]] = "",  DataBase2[[#This Row],[BSHeu]]=""), "", (DataBase2[[#This Row],[sILS]]- DataBase2[[#This Row],[BSHeu]])/ DataBase2[[#This Row],[BSHeu]])</f>
        <v>4.190412520645497E-8</v>
      </c>
      <c r="AT10" s="76">
        <f>IF(OR(DataBase2[[#This Row],[sSA]] = "",  DataBase2[[#This Row],[BSHeu]]=""), "", (DataBase2[[#This Row],[sSA]]- DataBase2[[#This Row],[BSHeu]])/ DataBase2[[#This Row],[BSHeu]])</f>
        <v>4.190412520645497E-8</v>
      </c>
      <c r="AU10" s="77">
        <f>IF(OR(DataBase2[[#This Row],[sKS]]= "",  DataBase2[[#This Row],[BSHeu]]=""), "", (DataBase2[[#This Row],[sKS]]- DataBase2[[#This Row],[BSHeu]])/ DataBase2[[#This Row],[BSHeu]])</f>
        <v>4.190412520645497E-8</v>
      </c>
      <c r="AV10" s="78">
        <f>IF(AND(DataBase2[[#This Row],[sLBGB]]&lt;=0.0001, DataBase2[[#This Row],[sLBGB]]&lt;&gt;""), 1,"")</f>
        <v>1</v>
      </c>
      <c r="AW10" s="78">
        <f>IF(AND(DataBase2[[#This Row],[sCLGB]]&lt;=0.0001,DataBase2[[#This Row],[sCLGB]]&lt;&gt;""), 1,"")</f>
        <v>1</v>
      </c>
      <c r="AX10" s="78">
        <f>IF(AND(DataBase2[[#This Row],[sDRCGB]]&lt;=0.0001,DataBase2[[#This Row],[sDRCGB]]&lt;&gt;""), 1,"")</f>
        <v>1</v>
      </c>
      <c r="AY10" s="78">
        <f>IF(AND(DataBase2[[#This Row],[sABSGB]]&lt;=0.0001,DataBase2[[#This Row],[sABSGB]]&lt;&gt;""), 1,"")</f>
        <v>1</v>
      </c>
      <c r="AZ10" s="78" t="str">
        <f>IF(AND(DataBase2[[#This Row],[sCCJGB]]&lt;=0.0001,DataBase2[[#This Row],[sCCJGB]]&lt;&gt;""), 1,"")</f>
        <v/>
      </c>
      <c r="BA10" s="78">
        <f>IF(AND(DataBase2[[#This Row],[sILSGB]]&lt;=0.0001,DataBase2[[#This Row],[sILSGB]]&lt;&gt;""), 1,"")</f>
        <v>1</v>
      </c>
      <c r="BB10" s="78">
        <f>IF(AND(DataBase2[[#This Row],[sSAGB]]&lt;=0.0001,DataBase2[[#This Row],[sSAGB]]&lt;&gt;""), 1,"")</f>
        <v>1</v>
      </c>
      <c r="BC10" s="78">
        <f>IF(AND(DataBase2[[#This Row],[sKSGB]]&lt;=0.0001,DataBase2[[#This Row],[sKSGB]]&lt;&gt;""), 1,"")</f>
        <v>1</v>
      </c>
      <c r="BD10" s="79">
        <f>IF(AND(DataBase2[[#This Row],[sLBGKS]]&lt;=0.0001, DataBase2[[#This Row],[sLBGKS]]&lt;&gt;""), 1,"")</f>
        <v>1</v>
      </c>
      <c r="BE10" s="78">
        <f>IF(AND(DataBase2[[#This Row],[sCLGKS]]&lt;=0.0001,DataBase2[[#This Row],[sCLGKS]]&lt;&gt;""), 1,"")</f>
        <v>1</v>
      </c>
      <c r="BF10" s="78">
        <f>IF(AND(DataBase2[[#This Row],[sDRCGKS]]&lt;=0.0001,DataBase2[[#This Row],[sDRCGKS]]&lt;&gt;""), 1,"")</f>
        <v>1</v>
      </c>
      <c r="BG10" s="78">
        <f>IF(AND(DataBase2[[#This Row],[sABSGKS]]&lt;=0.0001,DataBase2[[#This Row],[sABSGKS]]&lt;&gt;""), 1,"")</f>
        <v>1</v>
      </c>
      <c r="BH10" s="78" t="str">
        <f>IF(AND(DataBase2[[#This Row],[sCCJGKS]]&lt;=0.0001,DataBase2[[#This Row],[sCCJGKS]]&lt;&gt;""), 1,"")</f>
        <v/>
      </c>
      <c r="BI10" s="78">
        <f>IF(AND(DataBase2[[#This Row],[sILSGKS]]&lt;=0.0001,DataBase2[[#This Row],[sILSGKS]]&lt;&gt;""), 1,"")</f>
        <v>1</v>
      </c>
      <c r="BJ10" s="78">
        <f>IF(AND(DataBase2[[#This Row],[sSAGKS]]&lt;=0.0001,DataBase2[[#This Row],[sSAGKS]]&lt;&gt;""), 1,"")</f>
        <v>1</v>
      </c>
      <c r="BK10" s="80">
        <f>IF(AND(DataBase2[[#This Row],[sKSGKS]]&lt;=0.0001,DataBase2[[#This Row],[sKSGKS]]&lt;&gt;""), 1,"")</f>
        <v>1</v>
      </c>
    </row>
    <row r="11" spans="1:63" x14ac:dyDescent="0.35">
      <c r="A11" s="65" t="s">
        <v>88</v>
      </c>
      <c r="B11" s="66" t="s">
        <v>80</v>
      </c>
      <c r="C11" s="67" t="s">
        <v>81</v>
      </c>
      <c r="D11" s="67">
        <v>3</v>
      </c>
      <c r="E11" s="67">
        <v>5</v>
      </c>
      <c r="F11" s="68">
        <v>5</v>
      </c>
      <c r="G11" s="69">
        <v>2594.02</v>
      </c>
      <c r="H11" s="70">
        <v>2593.9</v>
      </c>
      <c r="I11" s="71">
        <v>0</v>
      </c>
      <c r="J11" s="69">
        <v>2594.02</v>
      </c>
      <c r="K11" s="70">
        <v>2594.02</v>
      </c>
      <c r="L11" s="71">
        <v>4</v>
      </c>
      <c r="M11" s="69">
        <v>2594.02</v>
      </c>
      <c r="N11" s="6">
        <v>2594.02</v>
      </c>
      <c r="O11" s="71">
        <v>0</v>
      </c>
      <c r="P11" s="69">
        <v>2594.0200199999999</v>
      </c>
      <c r="Q11" s="71">
        <v>4</v>
      </c>
      <c r="R11" s="72">
        <v>3021.87</v>
      </c>
      <c r="S11" s="71">
        <v>1.88</v>
      </c>
      <c r="T11" s="72">
        <v>2613.87</v>
      </c>
      <c r="U11" s="73">
        <v>150.0025</v>
      </c>
      <c r="V11" s="72">
        <v>2594.02</v>
      </c>
      <c r="W11" s="73">
        <v>130.03200000000001</v>
      </c>
      <c r="X11" s="8">
        <v>2594.02</v>
      </c>
      <c r="Y11" s="8">
        <v>0</v>
      </c>
      <c r="Z11" s="74">
        <f t="shared" si="0"/>
        <v>2594.02</v>
      </c>
      <c r="AA11" s="48">
        <f t="shared" si="1"/>
        <v>2594.02</v>
      </c>
      <c r="AB1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MIN(G11,J11,M11),"")</f>
        <v>2594.02</v>
      </c>
      <c r="AC11" s="49">
        <f>IF(OR(DataBase2[[#This Row],[sKS]] = "", DataBase2[[#This Row],[BSOpt]]=""), "", (DataBase2[[#This Row],[sKS]]-DataBase2[[#This Row],[BSOpt]])/DataBase2[[#This Row],[BSOpt]])</f>
        <v>0</v>
      </c>
      <c r="AD11" s="49">
        <f t="shared" si="2"/>
        <v>2594.02</v>
      </c>
      <c r="AE11" s="49">
        <f>IF(OR(DataBase2[[#This Row],[sKS]] = "", DataBase2[[#This Row],[BESTUB]]=""), "", (DataBase2[[#This Row],[sKS]]-DataBase2[[#This Row],[BESTUB]])/DataBase2[[#This Row],[BESTUB]])</f>
        <v>0</v>
      </c>
      <c r="AF11" s="75">
        <f>IF(OR(DataBase2[[#This Row],[sLB]] = "", DataBase2[[#This Row],[BestSol]]=""), "", (DataBase2[[#This Row],[sLB]]-DataBase2[[#This Row],[BestSol]])/DataBase2[[#This Row],[BestSol]])</f>
        <v>0</v>
      </c>
      <c r="AG11" s="76">
        <f>IF(OR(DataBase2[[#This Row],[sCL]] = "", DataBase2[[#This Row],[BestSol]]=""), "", (DataBase2[[#This Row],[sCL]] -DataBase2[[#This Row],[BestSol]])/DataBase2[[#This Row],[BestSol]])</f>
        <v>0</v>
      </c>
      <c r="AH11" s="76">
        <f>IF(OR(DataBase2[[#This Row],[sDRC]]= "", DataBase2[[#This Row],[BestSol]]=""), "", (DataBase2[[#This Row],[sDRC]]-DataBase2[[#This Row],[BestSol]])/DataBase2[[#This Row],[BestSol]])</f>
        <v>0</v>
      </c>
      <c r="AI11" s="76">
        <f>IF(OR(DataBase2[[#This Row],[sABS]]= "", DataBase2[[#This Row],[BestSol]]=""), "", (DataBase2[[#This Row],[sABS]]-DataBase2[[#This Row],[BestSol]])/DataBase2[[#This Row],[BestSol]])</f>
        <v>7.7100407666497774E-9</v>
      </c>
      <c r="AJ11" s="76">
        <f>IF(OR(DataBase2[[#This Row],[sCCJ]]= "", DataBase2[[#This Row],[BestSol]]=""), "", (DataBase2[[#This Row],[sCCJ]]-DataBase2[[#This Row],[BestSol]])/DataBase2[[#This Row],[BestSol]])</f>
        <v>0.16493704751698132</v>
      </c>
      <c r="AK11" s="76">
        <f>IF(OR(DataBase2[[#This Row],[sILS]] = "", DataBase2[[#This Row],[BestSol]]=""), "", (DataBase2[[#This Row],[sILS]]-DataBase2[[#This Row],[BestSol]])/DataBase2[[#This Row],[BestSol]])</f>
        <v>7.6522154802198556E-3</v>
      </c>
      <c r="AL11" s="76">
        <f>IF(OR(DataBase2[[#This Row],[sSA]] = "", DataBase2[[#This Row],[BestSol]]=""), "", (DataBase2[[#This Row],[sSA]]-DataBase2[[#This Row],[BestSol]])/DataBase2[[#This Row],[BestSol]])</f>
        <v>0</v>
      </c>
      <c r="AM11" s="76">
        <f>IF(OR(DataBase2[[#This Row],[sKS]] = "", DataBase2[[#This Row],[BestSol]]=""), "", (DataBase2[[#This Row],[sKS]]-DataBase2[[#This Row],[BestSol]])/DataBase2[[#This Row],[BestSol]])</f>
        <v>0</v>
      </c>
      <c r="AN11" s="75">
        <f>IF(OR(DataBase2[[#This Row],[sLB]] = "", DataBase2[[#This Row],[BSHeu]]=""), "", (DataBase2[[#This Row],[sLB]]-DataBase2[[#This Row],[BSHeu]])/DataBase2[[#This Row],[BSHeu]])</f>
        <v>0</v>
      </c>
      <c r="AO11" s="76">
        <f>IF(OR(DataBase2[[#This Row],[sCL]] = "",  DataBase2[[#This Row],[BSHeu]]=""), "", (DataBase2[[#This Row],[sCL]] - DataBase2[[#This Row],[BSHeu]])/ DataBase2[[#This Row],[BSHeu]])</f>
        <v>0</v>
      </c>
      <c r="AP11" s="76">
        <f>IF(OR(DataBase2[[#This Row],[sDRC]]= "",  DataBase2[[#This Row],[BSHeu]]=""), "", (DataBase2[[#This Row],[sDRC]]- DataBase2[[#This Row],[BSHeu]])/ DataBase2[[#This Row],[BSHeu]])</f>
        <v>0</v>
      </c>
      <c r="AQ11" s="76">
        <f>IF(OR(DataBase2[[#This Row],[sABS]]= "",  DataBase2[[#This Row],[BSHeu]]=""), "", (DataBase2[[#This Row],[sABS]]- DataBase2[[#This Row],[BSHeu]])/ DataBase2[[#This Row],[BSHeu]])</f>
        <v>7.7100407666497774E-9</v>
      </c>
      <c r="AR11" s="76">
        <f>IF(OR(DataBase2[[#This Row],[sCCJ]]= "",  DataBase2[[#This Row],[BSHeu]]=""), "", (DataBase2[[#This Row],[sCCJ]]- DataBase2[[#This Row],[BSHeu]])/ DataBase2[[#This Row],[BSHeu]])</f>
        <v>0.16493704751698132</v>
      </c>
      <c r="AS11" s="76">
        <f>IF(OR(DataBase2[[#This Row],[sILS]] = "",  DataBase2[[#This Row],[BSHeu]]=""), "", (DataBase2[[#This Row],[sILS]]- DataBase2[[#This Row],[BSHeu]])/ DataBase2[[#This Row],[BSHeu]])</f>
        <v>7.6522154802198556E-3</v>
      </c>
      <c r="AT11" s="76">
        <f>IF(OR(DataBase2[[#This Row],[sSA]] = "",  DataBase2[[#This Row],[BSHeu]]=""), "", (DataBase2[[#This Row],[sSA]]- DataBase2[[#This Row],[BSHeu]])/ DataBase2[[#This Row],[BSHeu]])</f>
        <v>0</v>
      </c>
      <c r="AU11" s="77">
        <f>IF(OR(DataBase2[[#This Row],[sKS]]= "",  DataBase2[[#This Row],[BSHeu]]=""), "", (DataBase2[[#This Row],[sKS]]- DataBase2[[#This Row],[BSHeu]])/ DataBase2[[#This Row],[BSHeu]])</f>
        <v>0</v>
      </c>
      <c r="AV11" s="78">
        <f>IF(AND(DataBase2[[#This Row],[sLBGB]]&lt;=0.0001, DataBase2[[#This Row],[sLBGB]]&lt;&gt;""), 1,"")</f>
        <v>1</v>
      </c>
      <c r="AW11" s="78">
        <f>IF(AND(DataBase2[[#This Row],[sCLGB]]&lt;=0.0001,DataBase2[[#This Row],[sCLGB]]&lt;&gt;""), 1,"")</f>
        <v>1</v>
      </c>
      <c r="AX11" s="78">
        <f>IF(AND(DataBase2[[#This Row],[sDRCGB]]&lt;=0.0001,DataBase2[[#This Row],[sDRCGB]]&lt;&gt;""), 1,"")</f>
        <v>1</v>
      </c>
      <c r="AY11" s="78">
        <f>IF(AND(DataBase2[[#This Row],[sABSGB]]&lt;=0.0001,DataBase2[[#This Row],[sABSGB]]&lt;&gt;""), 1,"")</f>
        <v>1</v>
      </c>
      <c r="AZ11" s="78" t="str">
        <f>IF(AND(DataBase2[[#This Row],[sCCJGB]]&lt;=0.0001,DataBase2[[#This Row],[sCCJGB]]&lt;&gt;""), 1,"")</f>
        <v/>
      </c>
      <c r="BA11" s="78" t="str">
        <f>IF(AND(DataBase2[[#This Row],[sILSGB]]&lt;=0.0001,DataBase2[[#This Row],[sILSGB]]&lt;&gt;""), 1,"")</f>
        <v/>
      </c>
      <c r="BB11" s="78">
        <f>IF(AND(DataBase2[[#This Row],[sSAGB]]&lt;=0.0001,DataBase2[[#This Row],[sSAGB]]&lt;&gt;""), 1,"")</f>
        <v>1</v>
      </c>
      <c r="BC11" s="78">
        <f>IF(AND(DataBase2[[#This Row],[sKSGB]]&lt;=0.0001,DataBase2[[#This Row],[sKSGB]]&lt;&gt;""), 1,"")</f>
        <v>1</v>
      </c>
      <c r="BD11" s="79">
        <f>IF(AND(DataBase2[[#This Row],[sLBGKS]]&lt;=0.0001, DataBase2[[#This Row],[sLBGKS]]&lt;&gt;""), 1,"")</f>
        <v>1</v>
      </c>
      <c r="BE11" s="78">
        <f>IF(AND(DataBase2[[#This Row],[sCLGKS]]&lt;=0.0001,DataBase2[[#This Row],[sCLGKS]]&lt;&gt;""), 1,"")</f>
        <v>1</v>
      </c>
      <c r="BF11" s="78">
        <f>IF(AND(DataBase2[[#This Row],[sDRCGKS]]&lt;=0.0001,DataBase2[[#This Row],[sDRCGKS]]&lt;&gt;""), 1,"")</f>
        <v>1</v>
      </c>
      <c r="BG11" s="78">
        <f>IF(AND(DataBase2[[#This Row],[sABSGKS]]&lt;=0.0001,DataBase2[[#This Row],[sABSGKS]]&lt;&gt;""), 1,"")</f>
        <v>1</v>
      </c>
      <c r="BH11" s="78" t="str">
        <f>IF(AND(DataBase2[[#This Row],[sCCJGKS]]&lt;=0.0001,DataBase2[[#This Row],[sCCJGKS]]&lt;&gt;""), 1,"")</f>
        <v/>
      </c>
      <c r="BI11" s="78" t="str">
        <f>IF(AND(DataBase2[[#This Row],[sILSGKS]]&lt;=0.0001,DataBase2[[#This Row],[sILSGKS]]&lt;&gt;""), 1,"")</f>
        <v/>
      </c>
      <c r="BJ11" s="78">
        <f>IF(AND(DataBase2[[#This Row],[sSAGKS]]&lt;=0.0001,DataBase2[[#This Row],[sSAGKS]]&lt;&gt;""), 1,"")</f>
        <v>1</v>
      </c>
      <c r="BK11" s="80">
        <f>IF(AND(DataBase2[[#This Row],[sKSGKS]]&lt;=0.0001,DataBase2[[#This Row],[sKSGKS]]&lt;&gt;""), 1,"")</f>
        <v>1</v>
      </c>
    </row>
    <row r="12" spans="1:63" x14ac:dyDescent="0.35">
      <c r="A12" s="65" t="s">
        <v>89</v>
      </c>
      <c r="B12" s="66" t="s">
        <v>80</v>
      </c>
      <c r="C12" s="67" t="s">
        <v>81</v>
      </c>
      <c r="D12" s="67">
        <v>3</v>
      </c>
      <c r="E12" s="67">
        <v>5</v>
      </c>
      <c r="F12" s="68">
        <v>2</v>
      </c>
      <c r="G12" s="69">
        <v>3290.7</v>
      </c>
      <c r="H12" s="70">
        <v>3290.39</v>
      </c>
      <c r="I12" s="71">
        <v>45</v>
      </c>
      <c r="J12" s="69">
        <v>3290.7</v>
      </c>
      <c r="K12" s="70">
        <v>3290.7</v>
      </c>
      <c r="L12" s="71">
        <v>6</v>
      </c>
      <c r="M12" s="69">
        <v>3290.7</v>
      </c>
      <c r="N12" s="6">
        <v>3290.7</v>
      </c>
      <c r="O12" s="71">
        <v>0.2</v>
      </c>
      <c r="P12" s="69">
        <v>3290.6999500000002</v>
      </c>
      <c r="Q12" s="71">
        <v>0</v>
      </c>
      <c r="R12" s="72">
        <v>3303.22</v>
      </c>
      <c r="S12" s="71">
        <v>1.52</v>
      </c>
      <c r="T12" s="72">
        <v>3303.22</v>
      </c>
      <c r="U12" s="73">
        <v>150.00049999999999</v>
      </c>
      <c r="V12" s="72">
        <v>3290.7</v>
      </c>
      <c r="W12" s="73">
        <v>77.462500000000006</v>
      </c>
      <c r="X12" s="8">
        <v>3290.7</v>
      </c>
      <c r="Y12" s="8">
        <v>31</v>
      </c>
      <c r="Z12" s="74">
        <f t="shared" si="0"/>
        <v>3290.7</v>
      </c>
      <c r="AA12" s="48">
        <f t="shared" si="1"/>
        <v>3290.6999500000002</v>
      </c>
      <c r="AB1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MIN(G12,J12,M12),"")</f>
        <v>3290.7</v>
      </c>
      <c r="AC12" s="49">
        <f>IF(OR(DataBase2[[#This Row],[sKS]] = "", DataBase2[[#This Row],[BSOpt]]=""), "", (DataBase2[[#This Row],[sKS]]-DataBase2[[#This Row],[BSOpt]])/DataBase2[[#This Row],[BSOpt]])</f>
        <v>0</v>
      </c>
      <c r="AD12" s="49">
        <f t="shared" si="2"/>
        <v>3290.7</v>
      </c>
      <c r="AE12" s="49">
        <f>IF(OR(DataBase2[[#This Row],[sKS]] = "", DataBase2[[#This Row],[BESTUB]]=""), "", (DataBase2[[#This Row],[sKS]]-DataBase2[[#This Row],[BESTUB]])/DataBase2[[#This Row],[BESTUB]])</f>
        <v>0</v>
      </c>
      <c r="AF12" s="75">
        <f>IF(OR(DataBase2[[#This Row],[sLB]] = "", DataBase2[[#This Row],[BestSol]]=""), "", (DataBase2[[#This Row],[sLB]]-DataBase2[[#This Row],[BestSol]])/DataBase2[[#This Row],[BestSol]])</f>
        <v>0</v>
      </c>
      <c r="AG12" s="76">
        <f>IF(OR(DataBase2[[#This Row],[sCL]] = "", DataBase2[[#This Row],[BestSol]]=""), "", (DataBase2[[#This Row],[sCL]] -DataBase2[[#This Row],[BestSol]])/DataBase2[[#This Row],[BestSol]])</f>
        <v>0</v>
      </c>
      <c r="AH12" s="76">
        <f>IF(OR(DataBase2[[#This Row],[sDRC]]= "", DataBase2[[#This Row],[BestSol]]=""), "", (DataBase2[[#This Row],[sDRC]]-DataBase2[[#This Row],[BestSol]])/DataBase2[[#This Row],[BestSol]])</f>
        <v>0</v>
      </c>
      <c r="AI12" s="76">
        <f>IF(OR(DataBase2[[#This Row],[sABS]]= "", DataBase2[[#This Row],[BestSol]]=""), "", (DataBase2[[#This Row],[sABS]]-DataBase2[[#This Row],[BestSol]])/DataBase2[[#This Row],[BestSol]])</f>
        <v>-1.5194335444248476E-8</v>
      </c>
      <c r="AJ12" s="76">
        <f>IF(OR(DataBase2[[#This Row],[sCCJ]]= "", DataBase2[[#This Row],[BestSol]]=""), "", (DataBase2[[#This Row],[sCCJ]]-DataBase2[[#This Row],[BestSol]])/DataBase2[[#This Row],[BestSol]])</f>
        <v>3.8046616221472582E-3</v>
      </c>
      <c r="AK12" s="76">
        <f>IF(OR(DataBase2[[#This Row],[sILS]] = "", DataBase2[[#This Row],[BestSol]]=""), "", (DataBase2[[#This Row],[sILS]]-DataBase2[[#This Row],[BestSol]])/DataBase2[[#This Row],[BestSol]])</f>
        <v>3.8046616221472582E-3</v>
      </c>
      <c r="AL12" s="76">
        <f>IF(OR(DataBase2[[#This Row],[sSA]] = "", DataBase2[[#This Row],[BestSol]]=""), "", (DataBase2[[#This Row],[sSA]]-DataBase2[[#This Row],[BestSol]])/DataBase2[[#This Row],[BestSol]])</f>
        <v>0</v>
      </c>
      <c r="AM12" s="76">
        <f>IF(OR(DataBase2[[#This Row],[sKS]] = "", DataBase2[[#This Row],[BestSol]]=""), "", (DataBase2[[#This Row],[sKS]]-DataBase2[[#This Row],[BestSol]])/DataBase2[[#This Row],[BestSol]])</f>
        <v>0</v>
      </c>
      <c r="AN12" s="75">
        <f>IF(OR(DataBase2[[#This Row],[sLB]] = "", DataBase2[[#This Row],[BSHeu]]=""), "", (DataBase2[[#This Row],[sLB]]-DataBase2[[#This Row],[BSHeu]])/DataBase2[[#This Row],[BSHeu]])</f>
        <v>1.5194335675116309E-8</v>
      </c>
      <c r="AO12" s="76">
        <f>IF(OR(DataBase2[[#This Row],[sCL]] = "",  DataBase2[[#This Row],[BSHeu]]=""), "", (DataBase2[[#This Row],[sCL]] - DataBase2[[#This Row],[BSHeu]])/ DataBase2[[#This Row],[BSHeu]])</f>
        <v>1.5194335675116309E-8</v>
      </c>
      <c r="AP12" s="76">
        <f>IF(OR(DataBase2[[#This Row],[sDRC]]= "",  DataBase2[[#This Row],[BSHeu]]=""), "", (DataBase2[[#This Row],[sDRC]]- DataBase2[[#This Row],[BSHeu]])/ DataBase2[[#This Row],[BSHeu]])</f>
        <v>1.5194335675116309E-8</v>
      </c>
      <c r="AQ12" s="76">
        <f>IF(OR(DataBase2[[#This Row],[sABS]]= "",  DataBase2[[#This Row],[BSHeu]]=""), "", (DataBase2[[#This Row],[sABS]]- DataBase2[[#This Row],[BSHeu]])/ DataBase2[[#This Row],[BSHeu]])</f>
        <v>0</v>
      </c>
      <c r="AR12" s="76">
        <f>IF(OR(DataBase2[[#This Row],[sCCJ]]= "",  DataBase2[[#This Row],[BSHeu]]=""), "", (DataBase2[[#This Row],[sCCJ]]- DataBase2[[#This Row],[BSHeu]])/ DataBase2[[#This Row],[BSHeu]])</f>
        <v>3.8046768742922392E-3</v>
      </c>
      <c r="AS12" s="76">
        <f>IF(OR(DataBase2[[#This Row],[sILS]] = "",  DataBase2[[#This Row],[BSHeu]]=""), "", (DataBase2[[#This Row],[sILS]]- DataBase2[[#This Row],[BSHeu]])/ DataBase2[[#This Row],[BSHeu]])</f>
        <v>3.8046768742922392E-3</v>
      </c>
      <c r="AT12" s="76">
        <f>IF(OR(DataBase2[[#This Row],[sSA]] = "",  DataBase2[[#This Row],[BSHeu]]=""), "", (DataBase2[[#This Row],[sSA]]- DataBase2[[#This Row],[BSHeu]])/ DataBase2[[#This Row],[BSHeu]])</f>
        <v>1.5194335675116309E-8</v>
      </c>
      <c r="AU12" s="77">
        <f>IF(OR(DataBase2[[#This Row],[sKS]]= "",  DataBase2[[#This Row],[BSHeu]]=""), "", (DataBase2[[#This Row],[sKS]]- DataBase2[[#This Row],[BSHeu]])/ DataBase2[[#This Row],[BSHeu]])</f>
        <v>1.5194335675116309E-8</v>
      </c>
      <c r="AV12" s="78">
        <f>IF(AND(DataBase2[[#This Row],[sLBGB]]&lt;=0.0001, DataBase2[[#This Row],[sLBGB]]&lt;&gt;""), 1,"")</f>
        <v>1</v>
      </c>
      <c r="AW12" s="78">
        <f>IF(AND(DataBase2[[#This Row],[sCLGB]]&lt;=0.0001,DataBase2[[#This Row],[sCLGB]]&lt;&gt;""), 1,"")</f>
        <v>1</v>
      </c>
      <c r="AX12" s="78">
        <f>IF(AND(DataBase2[[#This Row],[sDRCGB]]&lt;=0.0001,DataBase2[[#This Row],[sDRCGB]]&lt;&gt;""), 1,"")</f>
        <v>1</v>
      </c>
      <c r="AY12" s="78">
        <f>IF(AND(DataBase2[[#This Row],[sABSGB]]&lt;=0.0001,DataBase2[[#This Row],[sABSGB]]&lt;&gt;""), 1,"")</f>
        <v>1</v>
      </c>
      <c r="AZ12" s="78" t="str">
        <f>IF(AND(DataBase2[[#This Row],[sCCJGB]]&lt;=0.0001,DataBase2[[#This Row],[sCCJGB]]&lt;&gt;""), 1,"")</f>
        <v/>
      </c>
      <c r="BA12" s="78" t="str">
        <f>IF(AND(DataBase2[[#This Row],[sILSGB]]&lt;=0.0001,DataBase2[[#This Row],[sILSGB]]&lt;&gt;""), 1,"")</f>
        <v/>
      </c>
      <c r="BB12" s="78">
        <f>IF(AND(DataBase2[[#This Row],[sSAGB]]&lt;=0.0001,DataBase2[[#This Row],[sSAGB]]&lt;&gt;""), 1,"")</f>
        <v>1</v>
      </c>
      <c r="BC12" s="78">
        <f>IF(AND(DataBase2[[#This Row],[sKSGB]]&lt;=0.0001,DataBase2[[#This Row],[sKSGB]]&lt;&gt;""), 1,"")</f>
        <v>1</v>
      </c>
      <c r="BD12" s="79">
        <f>IF(AND(DataBase2[[#This Row],[sLBGKS]]&lt;=0.0001, DataBase2[[#This Row],[sLBGKS]]&lt;&gt;""), 1,"")</f>
        <v>1</v>
      </c>
      <c r="BE12" s="78">
        <f>IF(AND(DataBase2[[#This Row],[sCLGKS]]&lt;=0.0001,DataBase2[[#This Row],[sCLGKS]]&lt;&gt;""), 1,"")</f>
        <v>1</v>
      </c>
      <c r="BF12" s="78">
        <f>IF(AND(DataBase2[[#This Row],[sDRCGKS]]&lt;=0.0001,DataBase2[[#This Row],[sDRCGKS]]&lt;&gt;""), 1,"")</f>
        <v>1</v>
      </c>
      <c r="BG12" s="78">
        <f>IF(AND(DataBase2[[#This Row],[sABSGKS]]&lt;=0.0001,DataBase2[[#This Row],[sABSGKS]]&lt;&gt;""), 1,"")</f>
        <v>1</v>
      </c>
      <c r="BH12" s="78" t="str">
        <f>IF(AND(DataBase2[[#This Row],[sCCJGKS]]&lt;=0.0001,DataBase2[[#This Row],[sCCJGKS]]&lt;&gt;""), 1,"")</f>
        <v/>
      </c>
      <c r="BI12" s="78" t="str">
        <f>IF(AND(DataBase2[[#This Row],[sILSGKS]]&lt;=0.0001,DataBase2[[#This Row],[sILSGKS]]&lt;&gt;""), 1,"")</f>
        <v/>
      </c>
      <c r="BJ12" s="78">
        <f>IF(AND(DataBase2[[#This Row],[sSAGKS]]&lt;=0.0001,DataBase2[[#This Row],[sSAGKS]]&lt;&gt;""), 1,"")</f>
        <v>1</v>
      </c>
      <c r="BK12" s="80">
        <f>IF(AND(DataBase2[[#This Row],[sKSGKS]]&lt;=0.0001,DataBase2[[#This Row],[sKSGKS]]&lt;&gt;""), 1,"")</f>
        <v>1</v>
      </c>
    </row>
    <row r="13" spans="1:63" x14ac:dyDescent="0.35">
      <c r="A13" s="65" t="s">
        <v>90</v>
      </c>
      <c r="B13" s="66" t="s">
        <v>80</v>
      </c>
      <c r="C13" s="67" t="s">
        <v>81</v>
      </c>
      <c r="D13" s="67">
        <v>3</v>
      </c>
      <c r="E13" s="67">
        <v>5</v>
      </c>
      <c r="F13" s="68">
        <v>3</v>
      </c>
      <c r="G13" s="69">
        <v>3828.96</v>
      </c>
      <c r="H13" s="70">
        <v>3828.96</v>
      </c>
      <c r="I13" s="71">
        <v>0</v>
      </c>
      <c r="J13" s="69">
        <v>3828.96</v>
      </c>
      <c r="K13" s="70">
        <v>3828.96</v>
      </c>
      <c r="L13" s="71">
        <v>3</v>
      </c>
      <c r="M13" s="69">
        <v>3828.96</v>
      </c>
      <c r="N13" s="6">
        <v>3828.96</v>
      </c>
      <c r="O13" s="71">
        <v>0</v>
      </c>
      <c r="P13" s="69">
        <v>3828.9599600000001</v>
      </c>
      <c r="Q13" s="71">
        <v>0</v>
      </c>
      <c r="R13" s="72">
        <v>3868.52</v>
      </c>
      <c r="S13" s="71">
        <v>1.54</v>
      </c>
      <c r="T13" s="72">
        <v>3832.87</v>
      </c>
      <c r="U13" s="73">
        <v>150.00149999999999</v>
      </c>
      <c r="V13" s="72">
        <v>3828.96</v>
      </c>
      <c r="W13" s="73">
        <v>64.3095</v>
      </c>
      <c r="X13" s="8">
        <v>3828.96</v>
      </c>
      <c r="Y13" s="8">
        <v>0</v>
      </c>
      <c r="Z13" s="74">
        <f t="shared" si="0"/>
        <v>3828.96</v>
      </c>
      <c r="AA13" s="48">
        <f t="shared" si="1"/>
        <v>3828.9599600000001</v>
      </c>
      <c r="AB1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MIN(G13,J13,M13),"")</f>
        <v>3828.96</v>
      </c>
      <c r="AC13" s="49">
        <f>IF(OR(DataBase2[[#This Row],[sKS]] = "", DataBase2[[#This Row],[BSOpt]]=""), "", (DataBase2[[#This Row],[sKS]]-DataBase2[[#This Row],[BSOpt]])/DataBase2[[#This Row],[BSOpt]])</f>
        <v>0</v>
      </c>
      <c r="AD13" s="49">
        <f t="shared" si="2"/>
        <v>3828.96</v>
      </c>
      <c r="AE13" s="49">
        <f>IF(OR(DataBase2[[#This Row],[sKS]] = "", DataBase2[[#This Row],[BESTUB]]=""), "", (DataBase2[[#This Row],[sKS]]-DataBase2[[#This Row],[BESTUB]])/DataBase2[[#This Row],[BESTUB]])</f>
        <v>0</v>
      </c>
      <c r="AF13" s="75">
        <f>IF(OR(DataBase2[[#This Row],[sLB]] = "", DataBase2[[#This Row],[BestSol]]=""), "", (DataBase2[[#This Row],[sLB]]-DataBase2[[#This Row],[BestSol]])/DataBase2[[#This Row],[BestSol]])</f>
        <v>0</v>
      </c>
      <c r="AG13" s="76">
        <f>IF(OR(DataBase2[[#This Row],[sCL]] = "", DataBase2[[#This Row],[BestSol]]=""), "", (DataBase2[[#This Row],[sCL]] -DataBase2[[#This Row],[BestSol]])/DataBase2[[#This Row],[BestSol]])</f>
        <v>0</v>
      </c>
      <c r="AH13" s="76">
        <f>IF(OR(DataBase2[[#This Row],[sDRC]]= "", DataBase2[[#This Row],[BestSol]]=""), "", (DataBase2[[#This Row],[sDRC]]-DataBase2[[#This Row],[BestSol]])/DataBase2[[#This Row],[BestSol]])</f>
        <v>0</v>
      </c>
      <c r="AI13" s="76">
        <f>IF(OR(DataBase2[[#This Row],[sABS]]= "", DataBase2[[#This Row],[BestSol]]=""), "", (DataBase2[[#This Row],[sABS]]-DataBase2[[#This Row],[BestSol]])/DataBase2[[#This Row],[BestSol]])</f>
        <v>-1.0446700905470339E-8</v>
      </c>
      <c r="AJ13" s="76">
        <f>IF(OR(DataBase2[[#This Row],[sCCJ]]= "", DataBase2[[#This Row],[BestSol]]=""), "", (DataBase2[[#This Row],[sCCJ]]-DataBase2[[#This Row],[BestSol]])/DataBase2[[#This Row],[BestSol]])</f>
        <v>1.0331787221595405E-2</v>
      </c>
      <c r="AK13" s="76">
        <f>IF(OR(DataBase2[[#This Row],[sILS]] = "", DataBase2[[#This Row],[BestSol]]=""), "", (DataBase2[[#This Row],[sILS]]-DataBase2[[#This Row],[BestSol]])/DataBase2[[#This Row],[BestSol]])</f>
        <v>1.0211650160878813E-3</v>
      </c>
      <c r="AL13" s="76">
        <f>IF(OR(DataBase2[[#This Row],[sSA]] = "", DataBase2[[#This Row],[BestSol]]=""), "", (DataBase2[[#This Row],[sSA]]-DataBase2[[#This Row],[BestSol]])/DataBase2[[#This Row],[BestSol]])</f>
        <v>0</v>
      </c>
      <c r="AM13" s="76">
        <f>IF(OR(DataBase2[[#This Row],[sKS]] = "", DataBase2[[#This Row],[BestSol]]=""), "", (DataBase2[[#This Row],[sKS]]-DataBase2[[#This Row],[BestSol]])/DataBase2[[#This Row],[BestSol]])</f>
        <v>0</v>
      </c>
      <c r="AN13" s="75">
        <f>IF(OR(DataBase2[[#This Row],[sLB]] = "", DataBase2[[#This Row],[BSHeu]]=""), "", (DataBase2[[#This Row],[sLB]]-DataBase2[[#This Row],[BSHeu]])/DataBase2[[#This Row],[BSHeu]])</f>
        <v>1.04467010146039E-8</v>
      </c>
      <c r="AO13" s="76">
        <f>IF(OR(DataBase2[[#This Row],[sCL]] = "",  DataBase2[[#This Row],[BSHeu]]=""), "", (DataBase2[[#This Row],[sCL]] - DataBase2[[#This Row],[BSHeu]])/ DataBase2[[#This Row],[BSHeu]])</f>
        <v>1.04467010146039E-8</v>
      </c>
      <c r="AP13" s="76">
        <f>IF(OR(DataBase2[[#This Row],[sDRC]]= "",  DataBase2[[#This Row],[BSHeu]]=""), "", (DataBase2[[#This Row],[sDRC]]- DataBase2[[#This Row],[BSHeu]])/ DataBase2[[#This Row],[BSHeu]])</f>
        <v>1.04467010146039E-8</v>
      </c>
      <c r="AQ13" s="76">
        <f>IF(OR(DataBase2[[#This Row],[sABS]]= "",  DataBase2[[#This Row],[BSHeu]]=""), "", (DataBase2[[#This Row],[sABS]]- DataBase2[[#This Row],[BSHeu]])/ DataBase2[[#This Row],[BSHeu]])</f>
        <v>0</v>
      </c>
      <c r="AR13" s="76">
        <f>IF(OR(DataBase2[[#This Row],[sCCJ]]= "",  DataBase2[[#This Row],[BSHeu]]=""), "", (DataBase2[[#This Row],[sCCJ]]- DataBase2[[#This Row],[BSHeu]])/ DataBase2[[#This Row],[BSHeu]])</f>
        <v>1.0331797776229513E-2</v>
      </c>
      <c r="AS13" s="76">
        <f>IF(OR(DataBase2[[#This Row],[sILS]] = "",  DataBase2[[#This Row],[BSHeu]]=""), "", (DataBase2[[#This Row],[sILS]]- DataBase2[[#This Row],[BSHeu]])/ DataBase2[[#This Row],[BSHeu]])</f>
        <v>1.0211754734567016E-3</v>
      </c>
      <c r="AT13" s="76">
        <f>IF(OR(DataBase2[[#This Row],[sSA]] = "",  DataBase2[[#This Row],[BSHeu]]=""), "", (DataBase2[[#This Row],[sSA]]- DataBase2[[#This Row],[BSHeu]])/ DataBase2[[#This Row],[BSHeu]])</f>
        <v>1.04467010146039E-8</v>
      </c>
      <c r="AU13" s="77">
        <f>IF(OR(DataBase2[[#This Row],[sKS]]= "",  DataBase2[[#This Row],[BSHeu]]=""), "", (DataBase2[[#This Row],[sKS]]- DataBase2[[#This Row],[BSHeu]])/ DataBase2[[#This Row],[BSHeu]])</f>
        <v>1.04467010146039E-8</v>
      </c>
      <c r="AV13" s="78">
        <f>IF(AND(DataBase2[[#This Row],[sLBGB]]&lt;=0.0001, DataBase2[[#This Row],[sLBGB]]&lt;&gt;""), 1,"")</f>
        <v>1</v>
      </c>
      <c r="AW13" s="78">
        <f>IF(AND(DataBase2[[#This Row],[sCLGB]]&lt;=0.0001,DataBase2[[#This Row],[sCLGB]]&lt;&gt;""), 1,"")</f>
        <v>1</v>
      </c>
      <c r="AX13" s="78">
        <f>IF(AND(DataBase2[[#This Row],[sDRCGB]]&lt;=0.0001,DataBase2[[#This Row],[sDRCGB]]&lt;&gt;""), 1,"")</f>
        <v>1</v>
      </c>
      <c r="AY13" s="78">
        <f>IF(AND(DataBase2[[#This Row],[sABSGB]]&lt;=0.0001,DataBase2[[#This Row],[sABSGB]]&lt;&gt;""), 1,"")</f>
        <v>1</v>
      </c>
      <c r="AZ13" s="78" t="str">
        <f>IF(AND(DataBase2[[#This Row],[sCCJGB]]&lt;=0.0001,DataBase2[[#This Row],[sCCJGB]]&lt;&gt;""), 1,"")</f>
        <v/>
      </c>
      <c r="BA13" s="78" t="str">
        <f>IF(AND(DataBase2[[#This Row],[sILSGB]]&lt;=0.0001,DataBase2[[#This Row],[sILSGB]]&lt;&gt;""), 1,"")</f>
        <v/>
      </c>
      <c r="BB13" s="78">
        <f>IF(AND(DataBase2[[#This Row],[sSAGB]]&lt;=0.0001,DataBase2[[#This Row],[sSAGB]]&lt;&gt;""), 1,"")</f>
        <v>1</v>
      </c>
      <c r="BC13" s="78">
        <f>IF(AND(DataBase2[[#This Row],[sKSGB]]&lt;=0.0001,DataBase2[[#This Row],[sKSGB]]&lt;&gt;""), 1,"")</f>
        <v>1</v>
      </c>
      <c r="BD13" s="79">
        <f>IF(AND(DataBase2[[#This Row],[sLBGKS]]&lt;=0.0001, DataBase2[[#This Row],[sLBGKS]]&lt;&gt;""), 1,"")</f>
        <v>1</v>
      </c>
      <c r="BE13" s="78">
        <f>IF(AND(DataBase2[[#This Row],[sCLGKS]]&lt;=0.0001,DataBase2[[#This Row],[sCLGKS]]&lt;&gt;""), 1,"")</f>
        <v>1</v>
      </c>
      <c r="BF13" s="78">
        <f>IF(AND(DataBase2[[#This Row],[sDRCGKS]]&lt;=0.0001,DataBase2[[#This Row],[sDRCGKS]]&lt;&gt;""), 1,"")</f>
        <v>1</v>
      </c>
      <c r="BG13" s="78">
        <f>IF(AND(DataBase2[[#This Row],[sABSGKS]]&lt;=0.0001,DataBase2[[#This Row],[sABSGKS]]&lt;&gt;""), 1,"")</f>
        <v>1</v>
      </c>
      <c r="BH13" s="78" t="str">
        <f>IF(AND(DataBase2[[#This Row],[sCCJGKS]]&lt;=0.0001,DataBase2[[#This Row],[sCCJGKS]]&lt;&gt;""), 1,"")</f>
        <v/>
      </c>
      <c r="BI13" s="78" t="str">
        <f>IF(AND(DataBase2[[#This Row],[sILSGKS]]&lt;=0.0001,DataBase2[[#This Row],[sILSGKS]]&lt;&gt;""), 1,"")</f>
        <v/>
      </c>
      <c r="BJ13" s="78">
        <f>IF(AND(DataBase2[[#This Row],[sSAGKS]]&lt;=0.0001,DataBase2[[#This Row],[sSAGKS]]&lt;&gt;""), 1,"")</f>
        <v>1</v>
      </c>
      <c r="BK13" s="80">
        <f>IF(AND(DataBase2[[#This Row],[sKSGKS]]&lt;=0.0001,DataBase2[[#This Row],[sKSGKS]]&lt;&gt;""), 1,"")</f>
        <v>1</v>
      </c>
    </row>
    <row r="14" spans="1:63" x14ac:dyDescent="0.35">
      <c r="A14" s="65" t="s">
        <v>91</v>
      </c>
      <c r="B14" s="66" t="s">
        <v>80</v>
      </c>
      <c r="C14" s="67" t="s">
        <v>81</v>
      </c>
      <c r="D14" s="67">
        <v>3</v>
      </c>
      <c r="E14" s="67">
        <v>5</v>
      </c>
      <c r="F14" s="68">
        <v>4</v>
      </c>
      <c r="G14" s="69">
        <v>4445.22</v>
      </c>
      <c r="H14" s="70">
        <v>4444.78</v>
      </c>
      <c r="I14" s="71">
        <v>32</v>
      </c>
      <c r="J14" s="69">
        <v>4445.22</v>
      </c>
      <c r="K14" s="70">
        <v>4445.22</v>
      </c>
      <c r="L14" s="71">
        <v>9</v>
      </c>
      <c r="M14" s="69">
        <v>4445.22</v>
      </c>
      <c r="N14" s="6">
        <v>4445.22</v>
      </c>
      <c r="O14" s="71">
        <v>0</v>
      </c>
      <c r="P14" s="69">
        <v>4445.2202100000004</v>
      </c>
      <c r="Q14" s="71">
        <v>4</v>
      </c>
      <c r="R14" s="72">
        <v>4572.62</v>
      </c>
      <c r="S14" s="71">
        <v>1.6</v>
      </c>
      <c r="T14" s="72">
        <v>4710.26</v>
      </c>
      <c r="U14" s="73">
        <v>150.00149999999999</v>
      </c>
      <c r="V14" s="72">
        <v>4445.22</v>
      </c>
      <c r="W14" s="73">
        <v>108.49550000000001</v>
      </c>
      <c r="X14" s="8">
        <v>4445.22</v>
      </c>
      <c r="Y14" s="8">
        <v>30</v>
      </c>
      <c r="Z14" s="74">
        <f t="shared" si="0"/>
        <v>4445.22</v>
      </c>
      <c r="AA14" s="48">
        <f t="shared" si="1"/>
        <v>4445.22</v>
      </c>
      <c r="AB1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MIN(G14,J14,M14),"")</f>
        <v>4445.22</v>
      </c>
      <c r="AC14" s="49">
        <f>IF(OR(DataBase2[[#This Row],[sKS]] = "", DataBase2[[#This Row],[BSOpt]]=""), "", (DataBase2[[#This Row],[sKS]]-DataBase2[[#This Row],[BSOpt]])/DataBase2[[#This Row],[BSOpt]])</f>
        <v>0</v>
      </c>
      <c r="AD14" s="49">
        <f t="shared" si="2"/>
        <v>4445.22</v>
      </c>
      <c r="AE14" s="49">
        <f>IF(OR(DataBase2[[#This Row],[sKS]] = "", DataBase2[[#This Row],[BESTUB]]=""), "", (DataBase2[[#This Row],[sKS]]-DataBase2[[#This Row],[BESTUB]])/DataBase2[[#This Row],[BESTUB]])</f>
        <v>0</v>
      </c>
      <c r="AF14" s="75">
        <f>IF(OR(DataBase2[[#This Row],[sLB]] = "", DataBase2[[#This Row],[BestSol]]=""), "", (DataBase2[[#This Row],[sLB]]-DataBase2[[#This Row],[BestSol]])/DataBase2[[#This Row],[BestSol]])</f>
        <v>0</v>
      </c>
      <c r="AG14" s="76">
        <f>IF(OR(DataBase2[[#This Row],[sCL]] = "", DataBase2[[#This Row],[BestSol]]=""), "", (DataBase2[[#This Row],[sCL]] -DataBase2[[#This Row],[BestSol]])/DataBase2[[#This Row],[BestSol]])</f>
        <v>0</v>
      </c>
      <c r="AH14" s="76">
        <f>IF(OR(DataBase2[[#This Row],[sDRC]]= "", DataBase2[[#This Row],[BestSol]]=""), "", (DataBase2[[#This Row],[sDRC]]-DataBase2[[#This Row],[BestSol]])/DataBase2[[#This Row],[BestSol]])</f>
        <v>0</v>
      </c>
      <c r="AI14" s="76">
        <f>IF(OR(DataBase2[[#This Row],[sABS]]= "", DataBase2[[#This Row],[BestSol]]=""), "", (DataBase2[[#This Row],[sABS]]-DataBase2[[#This Row],[BestSol]])/DataBase2[[#This Row],[BestSol]])</f>
        <v>4.7241756347699774E-8</v>
      </c>
      <c r="AJ14" s="76">
        <f>IF(OR(DataBase2[[#This Row],[sCCJ]]= "", DataBase2[[#This Row],[BestSol]]=""), "", (DataBase2[[#This Row],[sCCJ]]-DataBase2[[#This Row],[BestSol]])/DataBase2[[#This Row],[BestSol]])</f>
        <v>2.8659998830204047E-2</v>
      </c>
      <c r="AK14" s="76">
        <f>IF(OR(DataBase2[[#This Row],[sILS]] = "", DataBase2[[#This Row],[BestSol]]=""), "", (DataBase2[[#This Row],[sILS]]-DataBase2[[#This Row],[BestSol]])/DataBase2[[#This Row],[BestSol]])</f>
        <v>5.9623595682553383E-2</v>
      </c>
      <c r="AL14" s="76">
        <f>IF(OR(DataBase2[[#This Row],[sSA]] = "", DataBase2[[#This Row],[BestSol]]=""), "", (DataBase2[[#This Row],[sSA]]-DataBase2[[#This Row],[BestSol]])/DataBase2[[#This Row],[BestSol]])</f>
        <v>0</v>
      </c>
      <c r="AM14" s="76">
        <f>IF(OR(DataBase2[[#This Row],[sKS]] = "", DataBase2[[#This Row],[BestSol]]=""), "", (DataBase2[[#This Row],[sKS]]-DataBase2[[#This Row],[BestSol]])/DataBase2[[#This Row],[BestSol]])</f>
        <v>0</v>
      </c>
      <c r="AN14" s="75">
        <f>IF(OR(DataBase2[[#This Row],[sLB]] = "", DataBase2[[#This Row],[BSHeu]]=""), "", (DataBase2[[#This Row],[sLB]]-DataBase2[[#This Row],[BSHeu]])/DataBase2[[#This Row],[BSHeu]])</f>
        <v>0</v>
      </c>
      <c r="AO14" s="76">
        <f>IF(OR(DataBase2[[#This Row],[sCL]] = "",  DataBase2[[#This Row],[BSHeu]]=""), "", (DataBase2[[#This Row],[sCL]] - DataBase2[[#This Row],[BSHeu]])/ DataBase2[[#This Row],[BSHeu]])</f>
        <v>0</v>
      </c>
      <c r="AP14" s="76">
        <f>IF(OR(DataBase2[[#This Row],[sDRC]]= "",  DataBase2[[#This Row],[BSHeu]]=""), "", (DataBase2[[#This Row],[sDRC]]- DataBase2[[#This Row],[BSHeu]])/ DataBase2[[#This Row],[BSHeu]])</f>
        <v>0</v>
      </c>
      <c r="AQ14" s="76">
        <f>IF(OR(DataBase2[[#This Row],[sABS]]= "",  DataBase2[[#This Row],[BSHeu]]=""), "", (DataBase2[[#This Row],[sABS]]- DataBase2[[#This Row],[BSHeu]])/ DataBase2[[#This Row],[BSHeu]])</f>
        <v>4.7241756347699774E-8</v>
      </c>
      <c r="AR14" s="76">
        <f>IF(OR(DataBase2[[#This Row],[sCCJ]]= "",  DataBase2[[#This Row],[BSHeu]]=""), "", (DataBase2[[#This Row],[sCCJ]]- DataBase2[[#This Row],[BSHeu]])/ DataBase2[[#This Row],[BSHeu]])</f>
        <v>2.8659998830204047E-2</v>
      </c>
      <c r="AS14" s="76">
        <f>IF(OR(DataBase2[[#This Row],[sILS]] = "",  DataBase2[[#This Row],[BSHeu]]=""), "", (DataBase2[[#This Row],[sILS]]- DataBase2[[#This Row],[BSHeu]])/ DataBase2[[#This Row],[BSHeu]])</f>
        <v>5.9623595682553383E-2</v>
      </c>
      <c r="AT14" s="76">
        <f>IF(OR(DataBase2[[#This Row],[sSA]] = "",  DataBase2[[#This Row],[BSHeu]]=""), "", (DataBase2[[#This Row],[sSA]]- DataBase2[[#This Row],[BSHeu]])/ DataBase2[[#This Row],[BSHeu]])</f>
        <v>0</v>
      </c>
      <c r="AU14" s="77">
        <f>IF(OR(DataBase2[[#This Row],[sKS]]= "",  DataBase2[[#This Row],[BSHeu]]=""), "", (DataBase2[[#This Row],[sKS]]- DataBase2[[#This Row],[BSHeu]])/ DataBase2[[#This Row],[BSHeu]])</f>
        <v>0</v>
      </c>
      <c r="AV14" s="78">
        <f>IF(AND(DataBase2[[#This Row],[sLBGB]]&lt;=0.0001, DataBase2[[#This Row],[sLBGB]]&lt;&gt;""), 1,"")</f>
        <v>1</v>
      </c>
      <c r="AW14" s="78">
        <f>IF(AND(DataBase2[[#This Row],[sCLGB]]&lt;=0.0001,DataBase2[[#This Row],[sCLGB]]&lt;&gt;""), 1,"")</f>
        <v>1</v>
      </c>
      <c r="AX14" s="78">
        <f>IF(AND(DataBase2[[#This Row],[sDRCGB]]&lt;=0.0001,DataBase2[[#This Row],[sDRCGB]]&lt;&gt;""), 1,"")</f>
        <v>1</v>
      </c>
      <c r="AY14" s="78">
        <f>IF(AND(DataBase2[[#This Row],[sABSGB]]&lt;=0.0001,DataBase2[[#This Row],[sABSGB]]&lt;&gt;""), 1,"")</f>
        <v>1</v>
      </c>
      <c r="AZ14" s="78" t="str">
        <f>IF(AND(DataBase2[[#This Row],[sCCJGB]]&lt;=0.0001,DataBase2[[#This Row],[sCCJGB]]&lt;&gt;""), 1,"")</f>
        <v/>
      </c>
      <c r="BA14" s="78" t="str">
        <f>IF(AND(DataBase2[[#This Row],[sILSGB]]&lt;=0.0001,DataBase2[[#This Row],[sILSGB]]&lt;&gt;""), 1,"")</f>
        <v/>
      </c>
      <c r="BB14" s="78">
        <f>IF(AND(DataBase2[[#This Row],[sSAGB]]&lt;=0.0001,DataBase2[[#This Row],[sSAGB]]&lt;&gt;""), 1,"")</f>
        <v>1</v>
      </c>
      <c r="BC14" s="78">
        <f>IF(AND(DataBase2[[#This Row],[sKSGB]]&lt;=0.0001,DataBase2[[#This Row],[sKSGB]]&lt;&gt;""), 1,"")</f>
        <v>1</v>
      </c>
      <c r="BD14" s="79">
        <f>IF(AND(DataBase2[[#This Row],[sLBGKS]]&lt;=0.0001, DataBase2[[#This Row],[sLBGKS]]&lt;&gt;""), 1,"")</f>
        <v>1</v>
      </c>
      <c r="BE14" s="78">
        <f>IF(AND(DataBase2[[#This Row],[sCLGKS]]&lt;=0.0001,DataBase2[[#This Row],[sCLGKS]]&lt;&gt;""), 1,"")</f>
        <v>1</v>
      </c>
      <c r="BF14" s="78">
        <f>IF(AND(DataBase2[[#This Row],[sDRCGKS]]&lt;=0.0001,DataBase2[[#This Row],[sDRCGKS]]&lt;&gt;""), 1,"")</f>
        <v>1</v>
      </c>
      <c r="BG14" s="78">
        <f>IF(AND(DataBase2[[#This Row],[sABSGKS]]&lt;=0.0001,DataBase2[[#This Row],[sABSGKS]]&lt;&gt;""), 1,"")</f>
        <v>1</v>
      </c>
      <c r="BH14" s="78" t="str">
        <f>IF(AND(DataBase2[[#This Row],[sCCJGKS]]&lt;=0.0001,DataBase2[[#This Row],[sCCJGKS]]&lt;&gt;""), 1,"")</f>
        <v/>
      </c>
      <c r="BI14" s="78" t="str">
        <f>IF(AND(DataBase2[[#This Row],[sILSGKS]]&lt;=0.0001,DataBase2[[#This Row],[sILSGKS]]&lt;&gt;""), 1,"")</f>
        <v/>
      </c>
      <c r="BJ14" s="78">
        <f>IF(AND(DataBase2[[#This Row],[sSAGKS]]&lt;=0.0001,DataBase2[[#This Row],[sSAGKS]]&lt;&gt;""), 1,"")</f>
        <v>1</v>
      </c>
      <c r="BK14" s="80">
        <f>IF(AND(DataBase2[[#This Row],[sKSGKS]]&lt;=0.0001,DataBase2[[#This Row],[sKSGKS]]&lt;&gt;""), 1,"")</f>
        <v>1</v>
      </c>
    </row>
    <row r="15" spans="1:63" x14ac:dyDescent="0.35">
      <c r="A15" s="65" t="s">
        <v>92</v>
      </c>
      <c r="B15" s="66" t="s">
        <v>80</v>
      </c>
      <c r="C15" s="67" t="s">
        <v>81</v>
      </c>
      <c r="D15" s="67">
        <v>3</v>
      </c>
      <c r="E15" s="67">
        <v>5</v>
      </c>
      <c r="F15" s="68">
        <v>5</v>
      </c>
      <c r="G15" s="69">
        <v>4798.59</v>
      </c>
      <c r="H15" s="70">
        <v>4798.1499999999996</v>
      </c>
      <c r="I15" s="71">
        <v>16</v>
      </c>
      <c r="J15" s="69">
        <v>4798.59</v>
      </c>
      <c r="K15" s="70">
        <v>4798.59</v>
      </c>
      <c r="L15" s="71">
        <v>6</v>
      </c>
      <c r="M15" s="69">
        <v>4798.59</v>
      </c>
      <c r="N15" s="6">
        <v>4798.59</v>
      </c>
      <c r="O15" s="71">
        <v>0.1</v>
      </c>
      <c r="P15" s="69">
        <v>4798.5898399999996</v>
      </c>
      <c r="Q15" s="71">
        <v>6</v>
      </c>
      <c r="R15" s="72">
        <v>4800.0600000000004</v>
      </c>
      <c r="S15" s="71">
        <v>1.73</v>
      </c>
      <c r="T15" s="72">
        <v>4800.0600000000004</v>
      </c>
      <c r="U15" s="73">
        <v>150.00049999999999</v>
      </c>
      <c r="V15" s="72">
        <v>4800.0600000000004</v>
      </c>
      <c r="W15" s="73">
        <v>143.23849999999999</v>
      </c>
      <c r="X15" s="8">
        <v>4798.59</v>
      </c>
      <c r="Y15" s="8">
        <v>15</v>
      </c>
      <c r="Z15" s="74">
        <f t="shared" si="0"/>
        <v>4798.59</v>
      </c>
      <c r="AA15" s="48">
        <f t="shared" si="1"/>
        <v>4798.5898399999996</v>
      </c>
      <c r="AB1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MIN(G15,J15,M15),"")</f>
        <v>4798.59</v>
      </c>
      <c r="AC15" s="49">
        <f>IF(OR(DataBase2[[#This Row],[sKS]] = "", DataBase2[[#This Row],[BSOpt]]=""), "", (DataBase2[[#This Row],[sKS]]-DataBase2[[#This Row],[BSOpt]])/DataBase2[[#This Row],[BSOpt]])</f>
        <v>0</v>
      </c>
      <c r="AD15" s="49">
        <f t="shared" si="2"/>
        <v>4798.59</v>
      </c>
      <c r="AE15" s="49">
        <f>IF(OR(DataBase2[[#This Row],[sKS]] = "", DataBase2[[#This Row],[BESTUB]]=""), "", (DataBase2[[#This Row],[sKS]]-DataBase2[[#This Row],[BESTUB]])/DataBase2[[#This Row],[BESTUB]])</f>
        <v>0</v>
      </c>
      <c r="AF15" s="75">
        <f>IF(OR(DataBase2[[#This Row],[sLB]] = "", DataBase2[[#This Row],[BestSol]]=""), "", (DataBase2[[#This Row],[sLB]]-DataBase2[[#This Row],[BestSol]])/DataBase2[[#This Row],[BestSol]])</f>
        <v>0</v>
      </c>
      <c r="AG15" s="76">
        <f>IF(OR(DataBase2[[#This Row],[sCL]] = "", DataBase2[[#This Row],[BestSol]]=""), "", (DataBase2[[#This Row],[sCL]] -DataBase2[[#This Row],[BestSol]])/DataBase2[[#This Row],[BestSol]])</f>
        <v>0</v>
      </c>
      <c r="AH15" s="76">
        <f>IF(OR(DataBase2[[#This Row],[sDRC]]= "", DataBase2[[#This Row],[BestSol]]=""), "", (DataBase2[[#This Row],[sDRC]]-DataBase2[[#This Row],[BestSol]])/DataBase2[[#This Row],[BestSol]])</f>
        <v>0</v>
      </c>
      <c r="AI15" s="76">
        <f>IF(OR(DataBase2[[#This Row],[sABS]]= "", DataBase2[[#This Row],[BestSol]]=""), "", (DataBase2[[#This Row],[sABS]]-DataBase2[[#This Row],[BestSol]])/DataBase2[[#This Row],[BestSol]])</f>
        <v>-3.3343127982497676E-8</v>
      </c>
      <c r="AJ15" s="76">
        <f>IF(OR(DataBase2[[#This Row],[sCCJ]]= "", DataBase2[[#This Row],[BestSol]]=""), "", (DataBase2[[#This Row],[sCCJ]]-DataBase2[[#This Row],[BestSol]])/DataBase2[[#This Row],[BestSol]])</f>
        <v>3.0633998737134336E-4</v>
      </c>
      <c r="AK15" s="76">
        <f>IF(OR(DataBase2[[#This Row],[sILS]] = "", DataBase2[[#This Row],[BestSol]]=""), "", (DataBase2[[#This Row],[sILS]]-DataBase2[[#This Row],[BestSol]])/DataBase2[[#This Row],[BestSol]])</f>
        <v>3.0633998737134336E-4</v>
      </c>
      <c r="AL15" s="76">
        <f>IF(OR(DataBase2[[#This Row],[sSA]] = "", DataBase2[[#This Row],[BestSol]]=""), "", (DataBase2[[#This Row],[sSA]]-DataBase2[[#This Row],[BestSol]])/DataBase2[[#This Row],[BestSol]])</f>
        <v>3.0633998737134336E-4</v>
      </c>
      <c r="AM15" s="76">
        <f>IF(OR(DataBase2[[#This Row],[sKS]] = "", DataBase2[[#This Row],[BestSol]]=""), "", (DataBase2[[#This Row],[sKS]]-DataBase2[[#This Row],[BestSol]])/DataBase2[[#This Row],[BestSol]])</f>
        <v>0</v>
      </c>
      <c r="AN15" s="75">
        <f>IF(OR(DataBase2[[#This Row],[sLB]] = "", DataBase2[[#This Row],[BSHeu]]=""), "", (DataBase2[[#This Row],[sLB]]-DataBase2[[#This Row],[BSHeu]])/DataBase2[[#This Row],[BSHeu]])</f>
        <v>3.3343129094261897E-8</v>
      </c>
      <c r="AO15" s="76">
        <f>IF(OR(DataBase2[[#This Row],[sCL]] = "",  DataBase2[[#This Row],[BSHeu]]=""), "", (DataBase2[[#This Row],[sCL]] - DataBase2[[#This Row],[BSHeu]])/ DataBase2[[#This Row],[BSHeu]])</f>
        <v>3.3343129094261897E-8</v>
      </c>
      <c r="AP15" s="76">
        <f>IF(OR(DataBase2[[#This Row],[sDRC]]= "",  DataBase2[[#This Row],[BSHeu]]=""), "", (DataBase2[[#This Row],[sDRC]]- DataBase2[[#This Row],[BSHeu]])/ DataBase2[[#This Row],[BSHeu]])</f>
        <v>3.3343129094261897E-8</v>
      </c>
      <c r="AQ15" s="76">
        <f>IF(OR(DataBase2[[#This Row],[sABS]]= "",  DataBase2[[#This Row],[BSHeu]]=""), "", (DataBase2[[#This Row],[sABS]]- DataBase2[[#This Row],[BSHeu]])/ DataBase2[[#This Row],[BSHeu]])</f>
        <v>0</v>
      </c>
      <c r="AR15" s="76">
        <f>IF(OR(DataBase2[[#This Row],[sCCJ]]= "",  DataBase2[[#This Row],[BSHeu]]=""), "", (DataBase2[[#This Row],[sCCJ]]- DataBase2[[#This Row],[BSHeu]])/ DataBase2[[#This Row],[BSHeu]])</f>
        <v>3.0637334071477137E-4</v>
      </c>
      <c r="AS15" s="76">
        <f>IF(OR(DataBase2[[#This Row],[sILS]] = "",  DataBase2[[#This Row],[BSHeu]]=""), "", (DataBase2[[#This Row],[sILS]]- DataBase2[[#This Row],[BSHeu]])/ DataBase2[[#This Row],[BSHeu]])</f>
        <v>3.0637334071477137E-4</v>
      </c>
      <c r="AT15" s="76">
        <f>IF(OR(DataBase2[[#This Row],[sSA]] = "",  DataBase2[[#This Row],[BSHeu]]=""), "", (DataBase2[[#This Row],[sSA]]- DataBase2[[#This Row],[BSHeu]])/ DataBase2[[#This Row],[BSHeu]])</f>
        <v>3.0637334071477137E-4</v>
      </c>
      <c r="AU15" s="77">
        <f>IF(OR(DataBase2[[#This Row],[sKS]]= "",  DataBase2[[#This Row],[BSHeu]]=""), "", (DataBase2[[#This Row],[sKS]]- DataBase2[[#This Row],[BSHeu]])/ DataBase2[[#This Row],[BSHeu]])</f>
        <v>3.3343129094261897E-8</v>
      </c>
      <c r="AV15" s="78">
        <f>IF(AND(DataBase2[[#This Row],[sLBGB]]&lt;=0.0001, DataBase2[[#This Row],[sLBGB]]&lt;&gt;""), 1,"")</f>
        <v>1</v>
      </c>
      <c r="AW15" s="78">
        <f>IF(AND(DataBase2[[#This Row],[sCLGB]]&lt;=0.0001,DataBase2[[#This Row],[sCLGB]]&lt;&gt;""), 1,"")</f>
        <v>1</v>
      </c>
      <c r="AX15" s="78">
        <f>IF(AND(DataBase2[[#This Row],[sDRCGB]]&lt;=0.0001,DataBase2[[#This Row],[sDRCGB]]&lt;&gt;""), 1,"")</f>
        <v>1</v>
      </c>
      <c r="AY15" s="78">
        <f>IF(AND(DataBase2[[#This Row],[sABSGB]]&lt;=0.0001,DataBase2[[#This Row],[sABSGB]]&lt;&gt;""), 1,"")</f>
        <v>1</v>
      </c>
      <c r="AZ15" s="78" t="str">
        <f>IF(AND(DataBase2[[#This Row],[sCCJGB]]&lt;=0.0001,DataBase2[[#This Row],[sCCJGB]]&lt;&gt;""), 1,"")</f>
        <v/>
      </c>
      <c r="BA15" s="78" t="str">
        <f>IF(AND(DataBase2[[#This Row],[sILSGB]]&lt;=0.0001,DataBase2[[#This Row],[sILSGB]]&lt;&gt;""), 1,"")</f>
        <v/>
      </c>
      <c r="BB15" s="78" t="str">
        <f>IF(AND(DataBase2[[#This Row],[sSAGB]]&lt;=0.0001,DataBase2[[#This Row],[sSAGB]]&lt;&gt;""), 1,"")</f>
        <v/>
      </c>
      <c r="BC15" s="78">
        <f>IF(AND(DataBase2[[#This Row],[sKSGB]]&lt;=0.0001,DataBase2[[#This Row],[sKSGB]]&lt;&gt;""), 1,"")</f>
        <v>1</v>
      </c>
      <c r="BD15" s="79">
        <f>IF(AND(DataBase2[[#This Row],[sLBGKS]]&lt;=0.0001, DataBase2[[#This Row],[sLBGKS]]&lt;&gt;""), 1,"")</f>
        <v>1</v>
      </c>
      <c r="BE15" s="78">
        <f>IF(AND(DataBase2[[#This Row],[sCLGKS]]&lt;=0.0001,DataBase2[[#This Row],[sCLGKS]]&lt;&gt;""), 1,"")</f>
        <v>1</v>
      </c>
      <c r="BF15" s="78">
        <f>IF(AND(DataBase2[[#This Row],[sDRCGKS]]&lt;=0.0001,DataBase2[[#This Row],[sDRCGKS]]&lt;&gt;""), 1,"")</f>
        <v>1</v>
      </c>
      <c r="BG15" s="78">
        <f>IF(AND(DataBase2[[#This Row],[sABSGKS]]&lt;=0.0001,DataBase2[[#This Row],[sABSGKS]]&lt;&gt;""), 1,"")</f>
        <v>1</v>
      </c>
      <c r="BH15" s="78" t="str">
        <f>IF(AND(DataBase2[[#This Row],[sCCJGKS]]&lt;=0.0001,DataBase2[[#This Row],[sCCJGKS]]&lt;&gt;""), 1,"")</f>
        <v/>
      </c>
      <c r="BI15" s="78" t="str">
        <f>IF(AND(DataBase2[[#This Row],[sILSGKS]]&lt;=0.0001,DataBase2[[#This Row],[sILSGKS]]&lt;&gt;""), 1,"")</f>
        <v/>
      </c>
      <c r="BJ15" s="78" t="str">
        <f>IF(AND(DataBase2[[#This Row],[sSAGKS]]&lt;=0.0001,DataBase2[[#This Row],[sSAGKS]]&lt;&gt;""), 1,"")</f>
        <v/>
      </c>
      <c r="BK15" s="80">
        <f>IF(AND(DataBase2[[#This Row],[sKSGKS]]&lt;=0.0001,DataBase2[[#This Row],[sKSGKS]]&lt;&gt;""), 1,"")</f>
        <v>1</v>
      </c>
    </row>
    <row r="16" spans="1:63" x14ac:dyDescent="0.35">
      <c r="A16" s="65" t="s">
        <v>93</v>
      </c>
      <c r="B16" s="66" t="s">
        <v>80</v>
      </c>
      <c r="C16" s="67" t="s">
        <v>81</v>
      </c>
      <c r="D16" s="67">
        <v>3</v>
      </c>
      <c r="E16" s="67">
        <v>5</v>
      </c>
      <c r="F16" s="68">
        <v>2</v>
      </c>
      <c r="G16" s="69">
        <v>2143.15</v>
      </c>
      <c r="H16" s="70">
        <v>2143.04</v>
      </c>
      <c r="I16" s="71">
        <v>0</v>
      </c>
      <c r="J16" s="69">
        <v>2143.15</v>
      </c>
      <c r="K16" s="70">
        <v>2143.15</v>
      </c>
      <c r="L16" s="71">
        <v>3</v>
      </c>
      <c r="M16" s="69">
        <v>2143.15</v>
      </c>
      <c r="N16" s="6">
        <v>2143.15</v>
      </c>
      <c r="O16" s="71">
        <v>0.1</v>
      </c>
      <c r="P16" s="69">
        <v>2143.1498999999999</v>
      </c>
      <c r="Q16" s="71">
        <v>0</v>
      </c>
      <c r="R16" s="72">
        <v>2143.15</v>
      </c>
      <c r="S16" s="71">
        <v>1.75</v>
      </c>
      <c r="T16" s="72">
        <v>2148.13</v>
      </c>
      <c r="U16" s="73">
        <v>150.0025</v>
      </c>
      <c r="V16" s="72">
        <v>2143.15</v>
      </c>
      <c r="W16" s="73">
        <v>80.267499999999998</v>
      </c>
      <c r="X16" s="8">
        <v>2143.15</v>
      </c>
      <c r="Y16" s="8">
        <v>0</v>
      </c>
      <c r="Z16" s="74">
        <f t="shared" si="0"/>
        <v>2143.15</v>
      </c>
      <c r="AA16" s="48">
        <f t="shared" si="1"/>
        <v>2143.1498999999999</v>
      </c>
      <c r="AB1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MIN(G16,J16,M16),"")</f>
        <v>2143.15</v>
      </c>
      <c r="AC16" s="49">
        <f>IF(OR(DataBase2[[#This Row],[sKS]] = "", DataBase2[[#This Row],[BSOpt]]=""), "", (DataBase2[[#This Row],[sKS]]-DataBase2[[#This Row],[BSOpt]])/DataBase2[[#This Row],[BSOpt]])</f>
        <v>0</v>
      </c>
      <c r="AD16" s="49">
        <f t="shared" si="2"/>
        <v>2143.15</v>
      </c>
      <c r="AE16" s="49">
        <f>IF(OR(DataBase2[[#This Row],[sKS]] = "", DataBase2[[#This Row],[BESTUB]]=""), "", (DataBase2[[#This Row],[sKS]]-DataBase2[[#This Row],[BESTUB]])/DataBase2[[#This Row],[BESTUB]])</f>
        <v>0</v>
      </c>
      <c r="AF16" s="75">
        <f>IF(OR(DataBase2[[#This Row],[sLB]] = "", DataBase2[[#This Row],[BestSol]]=""), "", (DataBase2[[#This Row],[sLB]]-DataBase2[[#This Row],[BestSol]])/DataBase2[[#This Row],[BestSol]])</f>
        <v>0</v>
      </c>
      <c r="AG16" s="76">
        <f>IF(OR(DataBase2[[#This Row],[sCL]] = "", DataBase2[[#This Row],[BestSol]]=""), "", (DataBase2[[#This Row],[sCL]] -DataBase2[[#This Row],[BestSol]])/DataBase2[[#This Row],[BestSol]])</f>
        <v>0</v>
      </c>
      <c r="AH16" s="76">
        <f>IF(OR(DataBase2[[#This Row],[sDRC]]= "", DataBase2[[#This Row],[BestSol]]=""), "", (DataBase2[[#This Row],[sDRC]]-DataBase2[[#This Row],[BestSol]])/DataBase2[[#This Row],[BestSol]])</f>
        <v>0</v>
      </c>
      <c r="AI16" s="76">
        <f>IF(OR(DataBase2[[#This Row],[sABS]]= "", DataBase2[[#This Row],[BestSol]]=""), "", (DataBase2[[#This Row],[sABS]]-DataBase2[[#This Row],[BestSol]])/DataBase2[[#This Row],[BestSol]])</f>
        <v>-4.6660289854779935E-8</v>
      </c>
      <c r="AJ16" s="76">
        <f>IF(OR(DataBase2[[#This Row],[sCCJ]]= "", DataBase2[[#This Row],[BestSol]]=""), "", (DataBase2[[#This Row],[sCCJ]]-DataBase2[[#This Row],[BestSol]])/DataBase2[[#This Row],[BestSol]])</f>
        <v>0</v>
      </c>
      <c r="AK16" s="76">
        <f>IF(OR(DataBase2[[#This Row],[sILS]] = "", DataBase2[[#This Row],[BestSol]]=""), "", (DataBase2[[#This Row],[sILS]]-DataBase2[[#This Row],[BestSol]])/DataBase2[[#This Row],[BestSol]])</f>
        <v>2.3236824300678989E-3</v>
      </c>
      <c r="AL16" s="76">
        <f>IF(OR(DataBase2[[#This Row],[sSA]] = "", DataBase2[[#This Row],[BestSol]]=""), "", (DataBase2[[#This Row],[sSA]]-DataBase2[[#This Row],[BestSol]])/DataBase2[[#This Row],[BestSol]])</f>
        <v>0</v>
      </c>
      <c r="AM16" s="76">
        <f>IF(OR(DataBase2[[#This Row],[sKS]] = "", DataBase2[[#This Row],[BestSol]]=""), "", (DataBase2[[#This Row],[sKS]]-DataBase2[[#This Row],[BestSol]])/DataBase2[[#This Row],[BestSol]])</f>
        <v>0</v>
      </c>
      <c r="AN16" s="75">
        <f>IF(OR(DataBase2[[#This Row],[sLB]] = "", DataBase2[[#This Row],[BSHeu]]=""), "", (DataBase2[[#This Row],[sLB]]-DataBase2[[#This Row],[BSHeu]])/DataBase2[[#This Row],[BSHeu]])</f>
        <v>4.6660292031962685E-8</v>
      </c>
      <c r="AO16" s="76">
        <f>IF(OR(DataBase2[[#This Row],[sCL]] = "",  DataBase2[[#This Row],[BSHeu]]=""), "", (DataBase2[[#This Row],[sCL]] - DataBase2[[#This Row],[BSHeu]])/ DataBase2[[#This Row],[BSHeu]])</f>
        <v>4.6660292031962685E-8</v>
      </c>
      <c r="AP16" s="76">
        <f>IF(OR(DataBase2[[#This Row],[sDRC]]= "",  DataBase2[[#This Row],[BSHeu]]=""), "", (DataBase2[[#This Row],[sDRC]]- DataBase2[[#This Row],[BSHeu]])/ DataBase2[[#This Row],[BSHeu]])</f>
        <v>4.6660292031962685E-8</v>
      </c>
      <c r="AQ16" s="76">
        <f>IF(OR(DataBase2[[#This Row],[sABS]]= "",  DataBase2[[#This Row],[BSHeu]]=""), "", (DataBase2[[#This Row],[sABS]]- DataBase2[[#This Row],[BSHeu]])/ DataBase2[[#This Row],[BSHeu]])</f>
        <v>0</v>
      </c>
      <c r="AR16" s="76">
        <f>IF(OR(DataBase2[[#This Row],[sCCJ]]= "",  DataBase2[[#This Row],[BSHeu]]=""), "", (DataBase2[[#This Row],[sCCJ]]- DataBase2[[#This Row],[BSHeu]])/ DataBase2[[#This Row],[BSHeu]])</f>
        <v>4.6660292031962685E-8</v>
      </c>
      <c r="AS16" s="76">
        <f>IF(OR(DataBase2[[#This Row],[sILS]] = "",  DataBase2[[#This Row],[BSHeu]]=""), "", (DataBase2[[#This Row],[sILS]]- DataBase2[[#This Row],[BSHeu]])/ DataBase2[[#This Row],[BSHeu]])</f>
        <v>2.323729198783632E-3</v>
      </c>
      <c r="AT16" s="76">
        <f>IF(OR(DataBase2[[#This Row],[sSA]] = "",  DataBase2[[#This Row],[BSHeu]]=""), "", (DataBase2[[#This Row],[sSA]]- DataBase2[[#This Row],[BSHeu]])/ DataBase2[[#This Row],[BSHeu]])</f>
        <v>4.6660292031962685E-8</v>
      </c>
      <c r="AU16" s="77">
        <f>IF(OR(DataBase2[[#This Row],[sKS]]= "",  DataBase2[[#This Row],[BSHeu]]=""), "", (DataBase2[[#This Row],[sKS]]- DataBase2[[#This Row],[BSHeu]])/ DataBase2[[#This Row],[BSHeu]])</f>
        <v>4.6660292031962685E-8</v>
      </c>
      <c r="AV16" s="78">
        <f>IF(AND(DataBase2[[#This Row],[sLBGB]]&lt;=0.0001, DataBase2[[#This Row],[sLBGB]]&lt;&gt;""), 1,"")</f>
        <v>1</v>
      </c>
      <c r="AW16" s="78">
        <f>IF(AND(DataBase2[[#This Row],[sCLGB]]&lt;=0.0001,DataBase2[[#This Row],[sCLGB]]&lt;&gt;""), 1,"")</f>
        <v>1</v>
      </c>
      <c r="AX16" s="78">
        <f>IF(AND(DataBase2[[#This Row],[sDRCGB]]&lt;=0.0001,DataBase2[[#This Row],[sDRCGB]]&lt;&gt;""), 1,"")</f>
        <v>1</v>
      </c>
      <c r="AY16" s="78">
        <f>IF(AND(DataBase2[[#This Row],[sABSGB]]&lt;=0.0001,DataBase2[[#This Row],[sABSGB]]&lt;&gt;""), 1,"")</f>
        <v>1</v>
      </c>
      <c r="AZ16" s="78">
        <f>IF(AND(DataBase2[[#This Row],[sCCJGB]]&lt;=0.0001,DataBase2[[#This Row],[sCCJGB]]&lt;&gt;""), 1,"")</f>
        <v>1</v>
      </c>
      <c r="BA16" s="78" t="str">
        <f>IF(AND(DataBase2[[#This Row],[sILSGB]]&lt;=0.0001,DataBase2[[#This Row],[sILSGB]]&lt;&gt;""), 1,"")</f>
        <v/>
      </c>
      <c r="BB16" s="78">
        <f>IF(AND(DataBase2[[#This Row],[sSAGB]]&lt;=0.0001,DataBase2[[#This Row],[sSAGB]]&lt;&gt;""), 1,"")</f>
        <v>1</v>
      </c>
      <c r="BC16" s="78">
        <f>IF(AND(DataBase2[[#This Row],[sKSGB]]&lt;=0.0001,DataBase2[[#This Row],[sKSGB]]&lt;&gt;""), 1,"")</f>
        <v>1</v>
      </c>
      <c r="BD16" s="79">
        <f>IF(AND(DataBase2[[#This Row],[sLBGKS]]&lt;=0.0001, DataBase2[[#This Row],[sLBGKS]]&lt;&gt;""), 1,"")</f>
        <v>1</v>
      </c>
      <c r="BE16" s="78">
        <f>IF(AND(DataBase2[[#This Row],[sCLGKS]]&lt;=0.0001,DataBase2[[#This Row],[sCLGKS]]&lt;&gt;""), 1,"")</f>
        <v>1</v>
      </c>
      <c r="BF16" s="78">
        <f>IF(AND(DataBase2[[#This Row],[sDRCGKS]]&lt;=0.0001,DataBase2[[#This Row],[sDRCGKS]]&lt;&gt;""), 1,"")</f>
        <v>1</v>
      </c>
      <c r="BG16" s="78">
        <f>IF(AND(DataBase2[[#This Row],[sABSGKS]]&lt;=0.0001,DataBase2[[#This Row],[sABSGKS]]&lt;&gt;""), 1,"")</f>
        <v>1</v>
      </c>
      <c r="BH16" s="78">
        <f>IF(AND(DataBase2[[#This Row],[sCCJGKS]]&lt;=0.0001,DataBase2[[#This Row],[sCCJGKS]]&lt;&gt;""), 1,"")</f>
        <v>1</v>
      </c>
      <c r="BI16" s="78" t="str">
        <f>IF(AND(DataBase2[[#This Row],[sILSGKS]]&lt;=0.0001,DataBase2[[#This Row],[sILSGKS]]&lt;&gt;""), 1,"")</f>
        <v/>
      </c>
      <c r="BJ16" s="78">
        <f>IF(AND(DataBase2[[#This Row],[sSAGKS]]&lt;=0.0001,DataBase2[[#This Row],[sSAGKS]]&lt;&gt;""), 1,"")</f>
        <v>1</v>
      </c>
      <c r="BK16" s="80">
        <f>IF(AND(DataBase2[[#This Row],[sKSGKS]]&lt;=0.0001,DataBase2[[#This Row],[sKSGKS]]&lt;&gt;""), 1,"")</f>
        <v>1</v>
      </c>
    </row>
    <row r="17" spans="1:63" x14ac:dyDescent="0.35">
      <c r="A17" s="65" t="s">
        <v>94</v>
      </c>
      <c r="B17" s="66" t="s">
        <v>80</v>
      </c>
      <c r="C17" s="67" t="s">
        <v>81</v>
      </c>
      <c r="D17" s="67">
        <v>3</v>
      </c>
      <c r="E17" s="67">
        <v>5</v>
      </c>
      <c r="F17" s="68">
        <v>3</v>
      </c>
      <c r="G17" s="69">
        <v>2716.21</v>
      </c>
      <c r="H17" s="70">
        <v>2715.94</v>
      </c>
      <c r="I17" s="71">
        <v>3</v>
      </c>
      <c r="J17" s="69">
        <v>2716.21</v>
      </c>
      <c r="K17" s="70">
        <v>2716.21</v>
      </c>
      <c r="L17" s="71">
        <v>3</v>
      </c>
      <c r="M17" s="69">
        <v>2716.21</v>
      </c>
      <c r="N17" s="6">
        <v>2716.21</v>
      </c>
      <c r="O17" s="71">
        <v>0</v>
      </c>
      <c r="P17" s="69">
        <v>2716.2099600000001</v>
      </c>
      <c r="Q17" s="71">
        <v>0</v>
      </c>
      <c r="R17" s="72">
        <v>2979.79</v>
      </c>
      <c r="S17" s="71">
        <v>2.21</v>
      </c>
      <c r="T17" s="72">
        <v>2716.77</v>
      </c>
      <c r="U17" s="73">
        <v>150.00049999999999</v>
      </c>
      <c r="V17" s="72">
        <v>2716.29</v>
      </c>
      <c r="W17" s="73">
        <v>67.939499999999995</v>
      </c>
      <c r="X17" s="8">
        <v>2716.21</v>
      </c>
      <c r="Y17" s="8">
        <v>3</v>
      </c>
      <c r="Z17" s="74">
        <f t="shared" si="0"/>
        <v>2716.21</v>
      </c>
      <c r="AA17" s="48">
        <f t="shared" si="1"/>
        <v>2716.2099600000001</v>
      </c>
      <c r="AB1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MIN(G17,J17,M17),"")</f>
        <v>2716.21</v>
      </c>
      <c r="AC17" s="49">
        <f>IF(OR(DataBase2[[#This Row],[sKS]] = "", DataBase2[[#This Row],[BSOpt]]=""), "", (DataBase2[[#This Row],[sKS]]-DataBase2[[#This Row],[BSOpt]])/DataBase2[[#This Row],[BSOpt]])</f>
        <v>0</v>
      </c>
      <c r="AD17" s="49">
        <f t="shared" si="2"/>
        <v>2716.21</v>
      </c>
      <c r="AE17" s="49">
        <f>IF(OR(DataBase2[[#This Row],[sKS]] = "", DataBase2[[#This Row],[BESTUB]]=""), "", (DataBase2[[#This Row],[sKS]]-DataBase2[[#This Row],[BESTUB]])/DataBase2[[#This Row],[BESTUB]])</f>
        <v>0</v>
      </c>
      <c r="AF17" s="75">
        <f>IF(OR(DataBase2[[#This Row],[sLB]] = "", DataBase2[[#This Row],[BestSol]]=""), "", (DataBase2[[#This Row],[sLB]]-DataBase2[[#This Row],[BestSol]])/DataBase2[[#This Row],[BestSol]])</f>
        <v>0</v>
      </c>
      <c r="AG17" s="76">
        <f>IF(OR(DataBase2[[#This Row],[sCL]] = "", DataBase2[[#This Row],[BestSol]]=""), "", (DataBase2[[#This Row],[sCL]] -DataBase2[[#This Row],[BestSol]])/DataBase2[[#This Row],[BestSol]])</f>
        <v>0</v>
      </c>
      <c r="AH17" s="76">
        <f>IF(OR(DataBase2[[#This Row],[sDRC]]= "", DataBase2[[#This Row],[BestSol]]=""), "", (DataBase2[[#This Row],[sDRC]]-DataBase2[[#This Row],[BestSol]])/DataBase2[[#This Row],[BestSol]])</f>
        <v>0</v>
      </c>
      <c r="AI17" s="76">
        <f>IF(OR(DataBase2[[#This Row],[sABS]]= "", DataBase2[[#This Row],[BestSol]]=""), "", (DataBase2[[#This Row],[sABS]]-DataBase2[[#This Row],[BestSol]])/DataBase2[[#This Row],[BestSol]])</f>
        <v>-1.4726401824236605E-8</v>
      </c>
      <c r="AJ17" s="76">
        <f>IF(OR(DataBase2[[#This Row],[sCCJ]]= "", DataBase2[[#This Row],[BestSol]]=""), "", (DataBase2[[#This Row],[sCCJ]]-DataBase2[[#This Row],[BestSol]])/DataBase2[[#This Row],[BestSol]])</f>
        <v>9.7039625065808585E-2</v>
      </c>
      <c r="AK17" s="76">
        <f>IF(OR(DataBase2[[#This Row],[sILS]] = "", DataBase2[[#This Row],[BestSol]]=""), "", (DataBase2[[#This Row],[sILS]]-DataBase2[[#This Row],[BestSol]])/DataBase2[[#This Row],[BestSol]])</f>
        <v>2.0616962605982063E-4</v>
      </c>
      <c r="AL17" s="76">
        <f>IF(OR(DataBase2[[#This Row],[sSA]] = "", DataBase2[[#This Row],[BestSol]]=""), "", (DataBase2[[#This Row],[sSA]]-DataBase2[[#This Row],[BestSol]])/DataBase2[[#This Row],[BestSol]])</f>
        <v>2.9452803722807602E-5</v>
      </c>
      <c r="AM17" s="76">
        <f>IF(OR(DataBase2[[#This Row],[sKS]] = "", DataBase2[[#This Row],[BestSol]]=""), "", (DataBase2[[#This Row],[sKS]]-DataBase2[[#This Row],[BestSol]])/DataBase2[[#This Row],[BestSol]])</f>
        <v>0</v>
      </c>
      <c r="AN17" s="75">
        <f>IF(OR(DataBase2[[#This Row],[sLB]] = "", DataBase2[[#This Row],[BSHeu]]=""), "", (DataBase2[[#This Row],[sLB]]-DataBase2[[#This Row],[BSHeu]])/DataBase2[[#This Row],[BSHeu]])</f>
        <v>1.4726402041103519E-8</v>
      </c>
      <c r="AO17" s="76">
        <f>IF(OR(DataBase2[[#This Row],[sCL]] = "",  DataBase2[[#This Row],[BSHeu]]=""), "", (DataBase2[[#This Row],[sCL]] - DataBase2[[#This Row],[BSHeu]])/ DataBase2[[#This Row],[BSHeu]])</f>
        <v>1.4726402041103519E-8</v>
      </c>
      <c r="AP17" s="76">
        <f>IF(OR(DataBase2[[#This Row],[sDRC]]= "",  DataBase2[[#This Row],[BSHeu]]=""), "", (DataBase2[[#This Row],[sDRC]]- DataBase2[[#This Row],[BSHeu]])/ DataBase2[[#This Row],[BSHeu]])</f>
        <v>1.4726402041103519E-8</v>
      </c>
      <c r="AQ17" s="76">
        <f>IF(OR(DataBase2[[#This Row],[sABS]]= "",  DataBase2[[#This Row],[BSHeu]]=""), "", (DataBase2[[#This Row],[sABS]]- DataBase2[[#This Row],[BSHeu]])/ DataBase2[[#This Row],[BSHeu]])</f>
        <v>0</v>
      </c>
      <c r="AR17" s="76">
        <f>IF(OR(DataBase2[[#This Row],[sCCJ]]= "",  DataBase2[[#This Row],[BSHeu]]=""), "", (DataBase2[[#This Row],[sCCJ]]- DataBase2[[#This Row],[BSHeu]])/ DataBase2[[#This Row],[BSHeu]])</f>
        <v>9.7039641221255149E-2</v>
      </c>
      <c r="AS17" s="76">
        <f>IF(OR(DataBase2[[#This Row],[sILS]] = "",  DataBase2[[#This Row],[BSHeu]]=""), "", (DataBase2[[#This Row],[sILS]]- DataBase2[[#This Row],[BSHeu]])/ DataBase2[[#This Row],[BSHeu]])</f>
        <v>2.0618435549799854E-4</v>
      </c>
      <c r="AT17" s="76">
        <f>IF(OR(DataBase2[[#This Row],[sSA]] = "",  DataBase2[[#This Row],[BSHeu]]=""), "", (DataBase2[[#This Row],[sSA]]- DataBase2[[#This Row],[BSHeu]])/ DataBase2[[#This Row],[BSHeu]])</f>
        <v>2.9467530558582536E-5</v>
      </c>
      <c r="AU17" s="77">
        <f>IF(OR(DataBase2[[#This Row],[sKS]]= "",  DataBase2[[#This Row],[BSHeu]]=""), "", (DataBase2[[#This Row],[sKS]]- DataBase2[[#This Row],[BSHeu]])/ DataBase2[[#This Row],[BSHeu]])</f>
        <v>1.4726402041103519E-8</v>
      </c>
      <c r="AV17" s="78">
        <f>IF(AND(DataBase2[[#This Row],[sLBGB]]&lt;=0.0001, DataBase2[[#This Row],[sLBGB]]&lt;&gt;""), 1,"")</f>
        <v>1</v>
      </c>
      <c r="AW17" s="78">
        <f>IF(AND(DataBase2[[#This Row],[sCLGB]]&lt;=0.0001,DataBase2[[#This Row],[sCLGB]]&lt;&gt;""), 1,"")</f>
        <v>1</v>
      </c>
      <c r="AX17" s="78">
        <f>IF(AND(DataBase2[[#This Row],[sDRCGB]]&lt;=0.0001,DataBase2[[#This Row],[sDRCGB]]&lt;&gt;""), 1,"")</f>
        <v>1</v>
      </c>
      <c r="AY17" s="78">
        <f>IF(AND(DataBase2[[#This Row],[sABSGB]]&lt;=0.0001,DataBase2[[#This Row],[sABSGB]]&lt;&gt;""), 1,"")</f>
        <v>1</v>
      </c>
      <c r="AZ17" s="78" t="str">
        <f>IF(AND(DataBase2[[#This Row],[sCCJGB]]&lt;=0.0001,DataBase2[[#This Row],[sCCJGB]]&lt;&gt;""), 1,"")</f>
        <v/>
      </c>
      <c r="BA17" s="78" t="str">
        <f>IF(AND(DataBase2[[#This Row],[sILSGB]]&lt;=0.0001,DataBase2[[#This Row],[sILSGB]]&lt;&gt;""), 1,"")</f>
        <v/>
      </c>
      <c r="BB17" s="78">
        <f>IF(AND(DataBase2[[#This Row],[sSAGB]]&lt;=0.0001,DataBase2[[#This Row],[sSAGB]]&lt;&gt;""), 1,"")</f>
        <v>1</v>
      </c>
      <c r="BC17" s="78">
        <f>IF(AND(DataBase2[[#This Row],[sKSGB]]&lt;=0.0001,DataBase2[[#This Row],[sKSGB]]&lt;&gt;""), 1,"")</f>
        <v>1</v>
      </c>
      <c r="BD17" s="79">
        <f>IF(AND(DataBase2[[#This Row],[sLBGKS]]&lt;=0.0001, DataBase2[[#This Row],[sLBGKS]]&lt;&gt;""), 1,"")</f>
        <v>1</v>
      </c>
      <c r="BE17" s="78">
        <f>IF(AND(DataBase2[[#This Row],[sCLGKS]]&lt;=0.0001,DataBase2[[#This Row],[sCLGKS]]&lt;&gt;""), 1,"")</f>
        <v>1</v>
      </c>
      <c r="BF17" s="78">
        <f>IF(AND(DataBase2[[#This Row],[sDRCGKS]]&lt;=0.0001,DataBase2[[#This Row],[sDRCGKS]]&lt;&gt;""), 1,"")</f>
        <v>1</v>
      </c>
      <c r="BG17" s="78">
        <f>IF(AND(DataBase2[[#This Row],[sABSGKS]]&lt;=0.0001,DataBase2[[#This Row],[sABSGKS]]&lt;&gt;""), 1,"")</f>
        <v>1</v>
      </c>
      <c r="BH17" s="78" t="str">
        <f>IF(AND(DataBase2[[#This Row],[sCCJGKS]]&lt;=0.0001,DataBase2[[#This Row],[sCCJGKS]]&lt;&gt;""), 1,"")</f>
        <v/>
      </c>
      <c r="BI17" s="78" t="str">
        <f>IF(AND(DataBase2[[#This Row],[sILSGKS]]&lt;=0.0001,DataBase2[[#This Row],[sILSGKS]]&lt;&gt;""), 1,"")</f>
        <v/>
      </c>
      <c r="BJ17" s="78">
        <f>IF(AND(DataBase2[[#This Row],[sSAGKS]]&lt;=0.0001,DataBase2[[#This Row],[sSAGKS]]&lt;&gt;""), 1,"")</f>
        <v>1</v>
      </c>
      <c r="BK17" s="80">
        <f>IF(AND(DataBase2[[#This Row],[sKSGKS]]&lt;=0.0001,DataBase2[[#This Row],[sKSGKS]]&lt;&gt;""), 1,"")</f>
        <v>1</v>
      </c>
    </row>
    <row r="18" spans="1:63" x14ac:dyDescent="0.35">
      <c r="A18" s="65" t="s">
        <v>95</v>
      </c>
      <c r="B18" s="66" t="s">
        <v>80</v>
      </c>
      <c r="C18" s="67" t="s">
        <v>81</v>
      </c>
      <c r="D18" s="67">
        <v>3</v>
      </c>
      <c r="E18" s="67">
        <v>5</v>
      </c>
      <c r="F18" s="68">
        <v>4</v>
      </c>
      <c r="G18" s="69">
        <v>3052.35</v>
      </c>
      <c r="H18" s="70">
        <v>3052.05</v>
      </c>
      <c r="I18" s="71">
        <v>0</v>
      </c>
      <c r="J18" s="69">
        <v>3052.35</v>
      </c>
      <c r="K18" s="70">
        <v>3052.35</v>
      </c>
      <c r="L18" s="71">
        <v>5</v>
      </c>
      <c r="M18" s="69">
        <v>3052.35</v>
      </c>
      <c r="N18" s="6">
        <v>3052.35</v>
      </c>
      <c r="O18" s="71">
        <v>0</v>
      </c>
      <c r="P18" s="69">
        <v>3052.3501000000001</v>
      </c>
      <c r="Q18" s="71">
        <v>2</v>
      </c>
      <c r="R18" s="72">
        <v>3146.79</v>
      </c>
      <c r="S18" s="71">
        <v>1.86</v>
      </c>
      <c r="T18" s="72">
        <v>3052.35</v>
      </c>
      <c r="U18" s="73">
        <v>150.005</v>
      </c>
      <c r="V18" s="72">
        <v>3052.35</v>
      </c>
      <c r="W18" s="73">
        <v>117.041</v>
      </c>
      <c r="X18" s="8">
        <v>3052.35</v>
      </c>
      <c r="Y18" s="8">
        <v>0</v>
      </c>
      <c r="Z18" s="74">
        <f t="shared" si="0"/>
        <v>3052.35</v>
      </c>
      <c r="AA18" s="48">
        <f t="shared" si="1"/>
        <v>3052.35</v>
      </c>
      <c r="AB1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MIN(G18,J18,M18),"")</f>
        <v>3052.35</v>
      </c>
      <c r="AC18" s="49">
        <f>IF(OR(DataBase2[[#This Row],[sKS]] = "", DataBase2[[#This Row],[BSOpt]]=""), "", (DataBase2[[#This Row],[sKS]]-DataBase2[[#This Row],[BSOpt]])/DataBase2[[#This Row],[BSOpt]])</f>
        <v>0</v>
      </c>
      <c r="AD18" s="49">
        <f t="shared" si="2"/>
        <v>3052.35</v>
      </c>
      <c r="AE18" s="49">
        <f>IF(OR(DataBase2[[#This Row],[sKS]] = "", DataBase2[[#This Row],[BESTUB]]=""), "", (DataBase2[[#This Row],[sKS]]-DataBase2[[#This Row],[BESTUB]])/DataBase2[[#This Row],[BESTUB]])</f>
        <v>0</v>
      </c>
      <c r="AF18" s="75">
        <f>IF(OR(DataBase2[[#This Row],[sLB]] = "", DataBase2[[#This Row],[BestSol]]=""), "", (DataBase2[[#This Row],[sLB]]-DataBase2[[#This Row],[BestSol]])/DataBase2[[#This Row],[BestSol]])</f>
        <v>0</v>
      </c>
      <c r="AG18" s="76">
        <f>IF(OR(DataBase2[[#This Row],[sCL]] = "", DataBase2[[#This Row],[BestSol]]=""), "", (DataBase2[[#This Row],[sCL]] -DataBase2[[#This Row],[BestSol]])/DataBase2[[#This Row],[BestSol]])</f>
        <v>0</v>
      </c>
      <c r="AH18" s="76">
        <f>IF(OR(DataBase2[[#This Row],[sDRC]]= "", DataBase2[[#This Row],[BestSol]]=""), "", (DataBase2[[#This Row],[sDRC]]-DataBase2[[#This Row],[BestSol]])/DataBase2[[#This Row],[BestSol]])</f>
        <v>0</v>
      </c>
      <c r="AI18" s="76">
        <f>IF(OR(DataBase2[[#This Row],[sABS]]= "", DataBase2[[#This Row],[BestSol]]=""), "", (DataBase2[[#This Row],[sABS]]-DataBase2[[#This Row],[BestSol]])/DataBase2[[#This Row],[BestSol]])</f>
        <v>3.2761642735030916E-8</v>
      </c>
      <c r="AJ18" s="76">
        <f>IF(OR(DataBase2[[#This Row],[sCCJ]]= "", DataBase2[[#This Row],[BestSol]]=""), "", (DataBase2[[#This Row],[sCCJ]]-DataBase2[[#This Row],[BestSol]])/DataBase2[[#This Row],[BestSol]])</f>
        <v>3.0940095336380185E-2</v>
      </c>
      <c r="AK18" s="76">
        <f>IF(OR(DataBase2[[#This Row],[sILS]] = "", DataBase2[[#This Row],[BestSol]]=""), "", (DataBase2[[#This Row],[sILS]]-DataBase2[[#This Row],[BestSol]])/DataBase2[[#This Row],[BestSol]])</f>
        <v>0</v>
      </c>
      <c r="AL18" s="76">
        <f>IF(OR(DataBase2[[#This Row],[sSA]] = "", DataBase2[[#This Row],[BestSol]]=""), "", (DataBase2[[#This Row],[sSA]]-DataBase2[[#This Row],[BestSol]])/DataBase2[[#This Row],[BestSol]])</f>
        <v>0</v>
      </c>
      <c r="AM18" s="76">
        <f>IF(OR(DataBase2[[#This Row],[sKS]] = "", DataBase2[[#This Row],[BestSol]]=""), "", (DataBase2[[#This Row],[sKS]]-DataBase2[[#This Row],[BestSol]])/DataBase2[[#This Row],[BestSol]])</f>
        <v>0</v>
      </c>
      <c r="AN18" s="75">
        <f>IF(OR(DataBase2[[#This Row],[sLB]] = "", DataBase2[[#This Row],[BSHeu]]=""), "", (DataBase2[[#This Row],[sLB]]-DataBase2[[#This Row],[BSHeu]])/DataBase2[[#This Row],[BSHeu]])</f>
        <v>0</v>
      </c>
      <c r="AO18" s="76">
        <f>IF(OR(DataBase2[[#This Row],[sCL]] = "",  DataBase2[[#This Row],[BSHeu]]=""), "", (DataBase2[[#This Row],[sCL]] - DataBase2[[#This Row],[BSHeu]])/ DataBase2[[#This Row],[BSHeu]])</f>
        <v>0</v>
      </c>
      <c r="AP18" s="76">
        <f>IF(OR(DataBase2[[#This Row],[sDRC]]= "",  DataBase2[[#This Row],[BSHeu]]=""), "", (DataBase2[[#This Row],[sDRC]]- DataBase2[[#This Row],[BSHeu]])/ DataBase2[[#This Row],[BSHeu]])</f>
        <v>0</v>
      </c>
      <c r="AQ18" s="76">
        <f>IF(OR(DataBase2[[#This Row],[sABS]]= "",  DataBase2[[#This Row],[BSHeu]]=""), "", (DataBase2[[#This Row],[sABS]]- DataBase2[[#This Row],[BSHeu]])/ DataBase2[[#This Row],[BSHeu]])</f>
        <v>3.2761642735030916E-8</v>
      </c>
      <c r="AR18" s="76">
        <f>IF(OR(DataBase2[[#This Row],[sCCJ]]= "",  DataBase2[[#This Row],[BSHeu]]=""), "", (DataBase2[[#This Row],[sCCJ]]- DataBase2[[#This Row],[BSHeu]])/ DataBase2[[#This Row],[BSHeu]])</f>
        <v>3.0940095336380185E-2</v>
      </c>
      <c r="AS18" s="76">
        <f>IF(OR(DataBase2[[#This Row],[sILS]] = "",  DataBase2[[#This Row],[BSHeu]]=""), "", (DataBase2[[#This Row],[sILS]]- DataBase2[[#This Row],[BSHeu]])/ DataBase2[[#This Row],[BSHeu]])</f>
        <v>0</v>
      </c>
      <c r="AT18" s="76">
        <f>IF(OR(DataBase2[[#This Row],[sSA]] = "",  DataBase2[[#This Row],[BSHeu]]=""), "", (DataBase2[[#This Row],[sSA]]- DataBase2[[#This Row],[BSHeu]])/ DataBase2[[#This Row],[BSHeu]])</f>
        <v>0</v>
      </c>
      <c r="AU18" s="77">
        <f>IF(OR(DataBase2[[#This Row],[sKS]]= "",  DataBase2[[#This Row],[BSHeu]]=""), "", (DataBase2[[#This Row],[sKS]]- DataBase2[[#This Row],[BSHeu]])/ DataBase2[[#This Row],[BSHeu]])</f>
        <v>0</v>
      </c>
      <c r="AV18" s="78">
        <f>IF(AND(DataBase2[[#This Row],[sLBGB]]&lt;=0.0001, DataBase2[[#This Row],[sLBGB]]&lt;&gt;""), 1,"")</f>
        <v>1</v>
      </c>
      <c r="AW18" s="78">
        <f>IF(AND(DataBase2[[#This Row],[sCLGB]]&lt;=0.0001,DataBase2[[#This Row],[sCLGB]]&lt;&gt;""), 1,"")</f>
        <v>1</v>
      </c>
      <c r="AX18" s="78">
        <f>IF(AND(DataBase2[[#This Row],[sDRCGB]]&lt;=0.0001,DataBase2[[#This Row],[sDRCGB]]&lt;&gt;""), 1,"")</f>
        <v>1</v>
      </c>
      <c r="AY18" s="78">
        <f>IF(AND(DataBase2[[#This Row],[sABSGB]]&lt;=0.0001,DataBase2[[#This Row],[sABSGB]]&lt;&gt;""), 1,"")</f>
        <v>1</v>
      </c>
      <c r="AZ18" s="78" t="str">
        <f>IF(AND(DataBase2[[#This Row],[sCCJGB]]&lt;=0.0001,DataBase2[[#This Row],[sCCJGB]]&lt;&gt;""), 1,"")</f>
        <v/>
      </c>
      <c r="BA18" s="78">
        <f>IF(AND(DataBase2[[#This Row],[sILSGB]]&lt;=0.0001,DataBase2[[#This Row],[sILSGB]]&lt;&gt;""), 1,"")</f>
        <v>1</v>
      </c>
      <c r="BB18" s="78">
        <f>IF(AND(DataBase2[[#This Row],[sSAGB]]&lt;=0.0001,DataBase2[[#This Row],[sSAGB]]&lt;&gt;""), 1,"")</f>
        <v>1</v>
      </c>
      <c r="BC18" s="78">
        <f>IF(AND(DataBase2[[#This Row],[sKSGB]]&lt;=0.0001,DataBase2[[#This Row],[sKSGB]]&lt;&gt;""), 1,"")</f>
        <v>1</v>
      </c>
      <c r="BD18" s="79">
        <f>IF(AND(DataBase2[[#This Row],[sLBGKS]]&lt;=0.0001, DataBase2[[#This Row],[sLBGKS]]&lt;&gt;""), 1,"")</f>
        <v>1</v>
      </c>
      <c r="BE18" s="78">
        <f>IF(AND(DataBase2[[#This Row],[sCLGKS]]&lt;=0.0001,DataBase2[[#This Row],[sCLGKS]]&lt;&gt;""), 1,"")</f>
        <v>1</v>
      </c>
      <c r="BF18" s="78">
        <f>IF(AND(DataBase2[[#This Row],[sDRCGKS]]&lt;=0.0001,DataBase2[[#This Row],[sDRCGKS]]&lt;&gt;""), 1,"")</f>
        <v>1</v>
      </c>
      <c r="BG18" s="78">
        <f>IF(AND(DataBase2[[#This Row],[sABSGKS]]&lt;=0.0001,DataBase2[[#This Row],[sABSGKS]]&lt;&gt;""), 1,"")</f>
        <v>1</v>
      </c>
      <c r="BH18" s="78" t="str">
        <f>IF(AND(DataBase2[[#This Row],[sCCJGKS]]&lt;=0.0001,DataBase2[[#This Row],[sCCJGKS]]&lt;&gt;""), 1,"")</f>
        <v/>
      </c>
      <c r="BI18" s="78">
        <f>IF(AND(DataBase2[[#This Row],[sILSGKS]]&lt;=0.0001,DataBase2[[#This Row],[sILSGKS]]&lt;&gt;""), 1,"")</f>
        <v>1</v>
      </c>
      <c r="BJ18" s="78">
        <f>IF(AND(DataBase2[[#This Row],[sSAGKS]]&lt;=0.0001,DataBase2[[#This Row],[sSAGKS]]&lt;&gt;""), 1,"")</f>
        <v>1</v>
      </c>
      <c r="BK18" s="80">
        <f>IF(AND(DataBase2[[#This Row],[sKSGKS]]&lt;=0.0001,DataBase2[[#This Row],[sKSGKS]]&lt;&gt;""), 1,"")</f>
        <v>1</v>
      </c>
    </row>
    <row r="19" spans="1:63" x14ac:dyDescent="0.35">
      <c r="A19" s="65" t="s">
        <v>96</v>
      </c>
      <c r="B19" s="66" t="s">
        <v>80</v>
      </c>
      <c r="C19" s="67" t="s">
        <v>81</v>
      </c>
      <c r="D19" s="67">
        <v>3</v>
      </c>
      <c r="E19" s="67">
        <v>5</v>
      </c>
      <c r="F19" s="68">
        <v>5</v>
      </c>
      <c r="G19" s="69">
        <v>3742.31</v>
      </c>
      <c r="H19" s="70">
        <v>3742.31</v>
      </c>
      <c r="I19" s="71">
        <v>0</v>
      </c>
      <c r="J19" s="69">
        <v>3741.83</v>
      </c>
      <c r="K19" s="70">
        <v>3741.83</v>
      </c>
      <c r="L19" s="71">
        <v>4</v>
      </c>
      <c r="M19" s="69">
        <v>3741.83</v>
      </c>
      <c r="N19" s="6">
        <v>3741.83</v>
      </c>
      <c r="O19" s="71">
        <v>0</v>
      </c>
      <c r="P19" s="69">
        <v>3742.3100599999998</v>
      </c>
      <c r="Q19" s="71">
        <v>2</v>
      </c>
      <c r="R19" s="72">
        <v>3813.9</v>
      </c>
      <c r="S19" s="71">
        <v>1.99</v>
      </c>
      <c r="T19" s="72">
        <v>3741.83</v>
      </c>
      <c r="U19" s="73">
        <v>150.00299999999999</v>
      </c>
      <c r="V19" s="72">
        <v>3741.83</v>
      </c>
      <c r="W19" s="73">
        <v>145.1525</v>
      </c>
      <c r="X19" s="8">
        <v>3742.31</v>
      </c>
      <c r="Y19" s="8">
        <v>0</v>
      </c>
      <c r="Z19" s="74">
        <f t="shared" si="0"/>
        <v>3741.83</v>
      </c>
      <c r="AA19" s="48">
        <f t="shared" si="1"/>
        <v>3741.83</v>
      </c>
      <c r="AB1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MIN(G19,J19,M19),"")</f>
        <v>3741.83</v>
      </c>
      <c r="AC19" s="49">
        <f>IF(OR(DataBase2[[#This Row],[sKS]] = "", DataBase2[[#This Row],[BSOpt]]=""), "", (DataBase2[[#This Row],[sKS]]-DataBase2[[#This Row],[BSOpt]])/DataBase2[[#This Row],[BSOpt]])</f>
        <v>1.2827947822322718E-4</v>
      </c>
      <c r="AD19" s="49">
        <f t="shared" si="2"/>
        <v>3741.83</v>
      </c>
      <c r="AE19" s="49">
        <f>IF(OR(DataBase2[[#This Row],[sKS]] = "", DataBase2[[#This Row],[BESTUB]]=""), "", (DataBase2[[#This Row],[sKS]]-DataBase2[[#This Row],[BESTUB]])/DataBase2[[#This Row],[BESTUB]])</f>
        <v>1.2827947822322718E-4</v>
      </c>
      <c r="AF19" s="75">
        <f>IF(OR(DataBase2[[#This Row],[sLB]] = "", DataBase2[[#This Row],[BestSol]]=""), "", (DataBase2[[#This Row],[sLB]]-DataBase2[[#This Row],[BestSol]])/DataBase2[[#This Row],[BestSol]])</f>
        <v>1.2827947822322718E-4</v>
      </c>
      <c r="AG19" s="76">
        <f>IF(OR(DataBase2[[#This Row],[sCL]] = "", DataBase2[[#This Row],[BestSol]]=""), "", (DataBase2[[#This Row],[sCL]] -DataBase2[[#This Row],[BestSol]])/DataBase2[[#This Row],[BestSol]])</f>
        <v>0</v>
      </c>
      <c r="AH19" s="76">
        <f>IF(OR(DataBase2[[#This Row],[sDRC]]= "", DataBase2[[#This Row],[BestSol]]=""), "", (DataBase2[[#This Row],[sDRC]]-DataBase2[[#This Row],[BestSol]])/DataBase2[[#This Row],[BestSol]])</f>
        <v>0</v>
      </c>
      <c r="AI19" s="76">
        <f>IF(OR(DataBase2[[#This Row],[sABS]]= "", DataBase2[[#This Row],[BestSol]]=""), "", (DataBase2[[#This Row],[sABS]]-DataBase2[[#This Row],[BestSol]])/DataBase2[[#This Row],[BestSol]])</f>
        <v>1.2829551315796461E-4</v>
      </c>
      <c r="AJ19" s="76">
        <f>IF(OR(DataBase2[[#This Row],[sCCJ]]= "", DataBase2[[#This Row],[BestSol]]=""), "", (DataBase2[[#This Row],[sCCJ]]-DataBase2[[#This Row],[BestSol]])/DataBase2[[#This Row],[BestSol]])</f>
        <v>1.9260629157390945E-2</v>
      </c>
      <c r="AK19" s="76">
        <f>IF(OR(DataBase2[[#This Row],[sILS]] = "", DataBase2[[#This Row],[BestSol]]=""), "", (DataBase2[[#This Row],[sILS]]-DataBase2[[#This Row],[BestSol]])/DataBase2[[#This Row],[BestSol]])</f>
        <v>0</v>
      </c>
      <c r="AL19" s="76">
        <f>IF(OR(DataBase2[[#This Row],[sSA]] = "", DataBase2[[#This Row],[BestSol]]=""), "", (DataBase2[[#This Row],[sSA]]-DataBase2[[#This Row],[BestSol]])/DataBase2[[#This Row],[BestSol]])</f>
        <v>0</v>
      </c>
      <c r="AM19" s="76">
        <f>IF(OR(DataBase2[[#This Row],[sKS]] = "", DataBase2[[#This Row],[BestSol]]=""), "", (DataBase2[[#This Row],[sKS]]-DataBase2[[#This Row],[BestSol]])/DataBase2[[#This Row],[BestSol]])</f>
        <v>1.2827947822322718E-4</v>
      </c>
      <c r="AN19" s="75">
        <f>IF(OR(DataBase2[[#This Row],[sLB]] = "", DataBase2[[#This Row],[BSHeu]]=""), "", (DataBase2[[#This Row],[sLB]]-DataBase2[[#This Row],[BSHeu]])/DataBase2[[#This Row],[BSHeu]])</f>
        <v>1.2827947822322718E-4</v>
      </c>
      <c r="AO19" s="76">
        <f>IF(OR(DataBase2[[#This Row],[sCL]] = "",  DataBase2[[#This Row],[BSHeu]]=""), "", (DataBase2[[#This Row],[sCL]] - DataBase2[[#This Row],[BSHeu]])/ DataBase2[[#This Row],[BSHeu]])</f>
        <v>0</v>
      </c>
      <c r="AP19" s="76">
        <f>IF(OR(DataBase2[[#This Row],[sDRC]]= "",  DataBase2[[#This Row],[BSHeu]]=""), "", (DataBase2[[#This Row],[sDRC]]- DataBase2[[#This Row],[BSHeu]])/ DataBase2[[#This Row],[BSHeu]])</f>
        <v>0</v>
      </c>
      <c r="AQ19" s="76">
        <f>IF(OR(DataBase2[[#This Row],[sABS]]= "",  DataBase2[[#This Row],[BSHeu]]=""), "", (DataBase2[[#This Row],[sABS]]- DataBase2[[#This Row],[BSHeu]])/ DataBase2[[#This Row],[BSHeu]])</f>
        <v>1.2829551315796461E-4</v>
      </c>
      <c r="AR19" s="76">
        <f>IF(OR(DataBase2[[#This Row],[sCCJ]]= "",  DataBase2[[#This Row],[BSHeu]]=""), "", (DataBase2[[#This Row],[sCCJ]]- DataBase2[[#This Row],[BSHeu]])/ DataBase2[[#This Row],[BSHeu]])</f>
        <v>1.9260629157390945E-2</v>
      </c>
      <c r="AS19" s="76">
        <f>IF(OR(DataBase2[[#This Row],[sILS]] = "",  DataBase2[[#This Row],[BSHeu]]=""), "", (DataBase2[[#This Row],[sILS]]- DataBase2[[#This Row],[BSHeu]])/ DataBase2[[#This Row],[BSHeu]])</f>
        <v>0</v>
      </c>
      <c r="AT19" s="76">
        <f>IF(OR(DataBase2[[#This Row],[sSA]] = "",  DataBase2[[#This Row],[BSHeu]]=""), "", (DataBase2[[#This Row],[sSA]]- DataBase2[[#This Row],[BSHeu]])/ DataBase2[[#This Row],[BSHeu]])</f>
        <v>0</v>
      </c>
      <c r="AU19" s="77">
        <f>IF(OR(DataBase2[[#This Row],[sKS]]= "",  DataBase2[[#This Row],[BSHeu]]=""), "", (DataBase2[[#This Row],[sKS]]- DataBase2[[#This Row],[BSHeu]])/ DataBase2[[#This Row],[BSHeu]])</f>
        <v>1.2827947822322718E-4</v>
      </c>
      <c r="AV19" s="78" t="str">
        <f>IF(AND(DataBase2[[#This Row],[sLBGB]]&lt;=0.0001, DataBase2[[#This Row],[sLBGB]]&lt;&gt;""), 1,"")</f>
        <v/>
      </c>
      <c r="AW19" s="78">
        <f>IF(AND(DataBase2[[#This Row],[sCLGB]]&lt;=0.0001,DataBase2[[#This Row],[sCLGB]]&lt;&gt;""), 1,"")</f>
        <v>1</v>
      </c>
      <c r="AX19" s="78">
        <f>IF(AND(DataBase2[[#This Row],[sDRCGB]]&lt;=0.0001,DataBase2[[#This Row],[sDRCGB]]&lt;&gt;""), 1,"")</f>
        <v>1</v>
      </c>
      <c r="AY19" s="78" t="str">
        <f>IF(AND(DataBase2[[#This Row],[sABSGB]]&lt;=0.0001,DataBase2[[#This Row],[sABSGB]]&lt;&gt;""), 1,"")</f>
        <v/>
      </c>
      <c r="AZ19" s="78" t="str">
        <f>IF(AND(DataBase2[[#This Row],[sCCJGB]]&lt;=0.0001,DataBase2[[#This Row],[sCCJGB]]&lt;&gt;""), 1,"")</f>
        <v/>
      </c>
      <c r="BA19" s="78">
        <f>IF(AND(DataBase2[[#This Row],[sILSGB]]&lt;=0.0001,DataBase2[[#This Row],[sILSGB]]&lt;&gt;""), 1,"")</f>
        <v>1</v>
      </c>
      <c r="BB19" s="78">
        <f>IF(AND(DataBase2[[#This Row],[sSAGB]]&lt;=0.0001,DataBase2[[#This Row],[sSAGB]]&lt;&gt;""), 1,"")</f>
        <v>1</v>
      </c>
      <c r="BC19" s="78" t="str">
        <f>IF(AND(DataBase2[[#This Row],[sKSGB]]&lt;=0.0001,DataBase2[[#This Row],[sKSGB]]&lt;&gt;""), 1,"")</f>
        <v/>
      </c>
      <c r="BD19" s="79" t="str">
        <f>IF(AND(DataBase2[[#This Row],[sLBGKS]]&lt;=0.0001, DataBase2[[#This Row],[sLBGKS]]&lt;&gt;""), 1,"")</f>
        <v/>
      </c>
      <c r="BE19" s="78">
        <f>IF(AND(DataBase2[[#This Row],[sCLGKS]]&lt;=0.0001,DataBase2[[#This Row],[sCLGKS]]&lt;&gt;""), 1,"")</f>
        <v>1</v>
      </c>
      <c r="BF19" s="78">
        <f>IF(AND(DataBase2[[#This Row],[sDRCGKS]]&lt;=0.0001,DataBase2[[#This Row],[sDRCGKS]]&lt;&gt;""), 1,"")</f>
        <v>1</v>
      </c>
      <c r="BG19" s="78" t="str">
        <f>IF(AND(DataBase2[[#This Row],[sABSGKS]]&lt;=0.0001,DataBase2[[#This Row],[sABSGKS]]&lt;&gt;""), 1,"")</f>
        <v/>
      </c>
      <c r="BH19" s="78" t="str">
        <f>IF(AND(DataBase2[[#This Row],[sCCJGKS]]&lt;=0.0001,DataBase2[[#This Row],[sCCJGKS]]&lt;&gt;""), 1,"")</f>
        <v/>
      </c>
      <c r="BI19" s="78">
        <f>IF(AND(DataBase2[[#This Row],[sILSGKS]]&lt;=0.0001,DataBase2[[#This Row],[sILSGKS]]&lt;&gt;""), 1,"")</f>
        <v>1</v>
      </c>
      <c r="BJ19" s="78">
        <f>IF(AND(DataBase2[[#This Row],[sSAGKS]]&lt;=0.0001,DataBase2[[#This Row],[sSAGKS]]&lt;&gt;""), 1,"")</f>
        <v>1</v>
      </c>
      <c r="BK19" s="80" t="str">
        <f>IF(AND(DataBase2[[#This Row],[sKSGKS]]&lt;=0.0001,DataBase2[[#This Row],[sKSGKS]]&lt;&gt;""), 1,"")</f>
        <v/>
      </c>
    </row>
    <row r="20" spans="1:63" x14ac:dyDescent="0.35">
      <c r="A20" s="65" t="s">
        <v>97</v>
      </c>
      <c r="B20" s="66" t="s">
        <v>80</v>
      </c>
      <c r="C20" s="67" t="s">
        <v>81</v>
      </c>
      <c r="D20" s="67">
        <v>3</v>
      </c>
      <c r="E20" s="67">
        <v>5</v>
      </c>
      <c r="F20" s="68">
        <v>2</v>
      </c>
      <c r="G20" s="69">
        <v>2023.74</v>
      </c>
      <c r="H20" s="70">
        <v>2023.74</v>
      </c>
      <c r="I20" s="71">
        <v>0</v>
      </c>
      <c r="J20" s="69">
        <v>2023.74</v>
      </c>
      <c r="K20" s="70">
        <v>2023.74</v>
      </c>
      <c r="L20" s="71">
        <v>2</v>
      </c>
      <c r="M20" s="69">
        <v>2023.74</v>
      </c>
      <c r="N20" s="6">
        <v>2023.74</v>
      </c>
      <c r="O20" s="71">
        <v>0</v>
      </c>
      <c r="P20" s="69">
        <v>2023.73999</v>
      </c>
      <c r="Q20" s="71">
        <v>0</v>
      </c>
      <c r="R20" s="72">
        <v>2023.74</v>
      </c>
      <c r="S20" s="71">
        <v>1.5</v>
      </c>
      <c r="T20" s="72">
        <v>2023.74</v>
      </c>
      <c r="U20" s="73">
        <v>150.00149999999999</v>
      </c>
      <c r="V20" s="72">
        <v>2023.74</v>
      </c>
      <c r="W20" s="73">
        <v>56.020499999999998</v>
      </c>
      <c r="X20" s="8">
        <v>2023.74</v>
      </c>
      <c r="Y20" s="8">
        <v>0</v>
      </c>
      <c r="Z20" s="74">
        <f t="shared" si="0"/>
        <v>2023.74</v>
      </c>
      <c r="AA20" s="48">
        <f t="shared" si="1"/>
        <v>2023.73999</v>
      </c>
      <c r="AB2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MIN(G20,J20,M20),"")</f>
        <v>2023.74</v>
      </c>
      <c r="AC20" s="49">
        <f>IF(OR(DataBase2[[#This Row],[sKS]] = "", DataBase2[[#This Row],[BSOpt]]=""), "", (DataBase2[[#This Row],[sKS]]-DataBase2[[#This Row],[BSOpt]])/DataBase2[[#This Row],[BSOpt]])</f>
        <v>0</v>
      </c>
      <c r="AD20" s="49">
        <f t="shared" si="2"/>
        <v>2023.74</v>
      </c>
      <c r="AE20" s="49">
        <f>IF(OR(DataBase2[[#This Row],[sKS]] = "", DataBase2[[#This Row],[BESTUB]]=""), "", (DataBase2[[#This Row],[sKS]]-DataBase2[[#This Row],[BESTUB]])/DataBase2[[#This Row],[BESTUB]])</f>
        <v>0</v>
      </c>
      <c r="AF20" s="75">
        <f>IF(OR(DataBase2[[#This Row],[sLB]] = "", DataBase2[[#This Row],[BestSol]]=""), "", (DataBase2[[#This Row],[sLB]]-DataBase2[[#This Row],[BestSol]])/DataBase2[[#This Row],[BestSol]])</f>
        <v>0</v>
      </c>
      <c r="AG20" s="76">
        <f>IF(OR(DataBase2[[#This Row],[sCL]] = "", DataBase2[[#This Row],[BestSol]]=""), "", (DataBase2[[#This Row],[sCL]] -DataBase2[[#This Row],[BestSol]])/DataBase2[[#This Row],[BestSol]])</f>
        <v>0</v>
      </c>
      <c r="AH20" s="76">
        <f>IF(OR(DataBase2[[#This Row],[sDRC]]= "", DataBase2[[#This Row],[BestSol]]=""), "", (DataBase2[[#This Row],[sDRC]]-DataBase2[[#This Row],[BestSol]])/DataBase2[[#This Row],[BestSol]])</f>
        <v>0</v>
      </c>
      <c r="AI20" s="76">
        <f>IF(OR(DataBase2[[#This Row],[sABS]]= "", DataBase2[[#This Row],[BestSol]]=""), "", (DataBase2[[#This Row],[sABS]]-DataBase2[[#This Row],[BestSol]])/DataBase2[[#This Row],[BestSol]])</f>
        <v>-4.9413462078885764E-9</v>
      </c>
      <c r="AJ20" s="76">
        <f>IF(OR(DataBase2[[#This Row],[sCCJ]]= "", DataBase2[[#This Row],[BestSol]]=""), "", (DataBase2[[#This Row],[sCCJ]]-DataBase2[[#This Row],[BestSol]])/DataBase2[[#This Row],[BestSol]])</f>
        <v>0</v>
      </c>
      <c r="AK20" s="76">
        <f>IF(OR(DataBase2[[#This Row],[sILS]] = "", DataBase2[[#This Row],[BestSol]]=""), "", (DataBase2[[#This Row],[sILS]]-DataBase2[[#This Row],[BestSol]])/DataBase2[[#This Row],[BestSol]])</f>
        <v>0</v>
      </c>
      <c r="AL20" s="76">
        <f>IF(OR(DataBase2[[#This Row],[sSA]] = "", DataBase2[[#This Row],[BestSol]]=""), "", (DataBase2[[#This Row],[sSA]]-DataBase2[[#This Row],[BestSol]])/DataBase2[[#This Row],[BestSol]])</f>
        <v>0</v>
      </c>
      <c r="AM20" s="76">
        <f>IF(OR(DataBase2[[#This Row],[sKS]] = "", DataBase2[[#This Row],[BestSol]]=""), "", (DataBase2[[#This Row],[sKS]]-DataBase2[[#This Row],[BestSol]])/DataBase2[[#This Row],[BestSol]])</f>
        <v>0</v>
      </c>
      <c r="AN20" s="75">
        <f>IF(OR(DataBase2[[#This Row],[sLB]] = "", DataBase2[[#This Row],[BSHeu]]=""), "", (DataBase2[[#This Row],[sLB]]-DataBase2[[#This Row],[BSHeu]])/DataBase2[[#This Row],[BSHeu]])</f>
        <v>4.941346232305479E-9</v>
      </c>
      <c r="AO20" s="76">
        <f>IF(OR(DataBase2[[#This Row],[sCL]] = "",  DataBase2[[#This Row],[BSHeu]]=""), "", (DataBase2[[#This Row],[sCL]] - DataBase2[[#This Row],[BSHeu]])/ DataBase2[[#This Row],[BSHeu]])</f>
        <v>4.941346232305479E-9</v>
      </c>
      <c r="AP20" s="76">
        <f>IF(OR(DataBase2[[#This Row],[sDRC]]= "",  DataBase2[[#This Row],[BSHeu]]=""), "", (DataBase2[[#This Row],[sDRC]]- DataBase2[[#This Row],[BSHeu]])/ DataBase2[[#This Row],[BSHeu]])</f>
        <v>4.941346232305479E-9</v>
      </c>
      <c r="AQ20" s="76">
        <f>IF(OR(DataBase2[[#This Row],[sABS]]= "",  DataBase2[[#This Row],[BSHeu]]=""), "", (DataBase2[[#This Row],[sABS]]- DataBase2[[#This Row],[BSHeu]])/ DataBase2[[#This Row],[BSHeu]])</f>
        <v>0</v>
      </c>
      <c r="AR20" s="76">
        <f>IF(OR(DataBase2[[#This Row],[sCCJ]]= "",  DataBase2[[#This Row],[BSHeu]]=""), "", (DataBase2[[#This Row],[sCCJ]]- DataBase2[[#This Row],[BSHeu]])/ DataBase2[[#This Row],[BSHeu]])</f>
        <v>4.941346232305479E-9</v>
      </c>
      <c r="AS20" s="76">
        <f>IF(OR(DataBase2[[#This Row],[sILS]] = "",  DataBase2[[#This Row],[BSHeu]]=""), "", (DataBase2[[#This Row],[sILS]]- DataBase2[[#This Row],[BSHeu]])/ DataBase2[[#This Row],[BSHeu]])</f>
        <v>4.941346232305479E-9</v>
      </c>
      <c r="AT20" s="76">
        <f>IF(OR(DataBase2[[#This Row],[sSA]] = "",  DataBase2[[#This Row],[BSHeu]]=""), "", (DataBase2[[#This Row],[sSA]]- DataBase2[[#This Row],[BSHeu]])/ DataBase2[[#This Row],[BSHeu]])</f>
        <v>4.941346232305479E-9</v>
      </c>
      <c r="AU20" s="77">
        <f>IF(OR(DataBase2[[#This Row],[sKS]]= "",  DataBase2[[#This Row],[BSHeu]]=""), "", (DataBase2[[#This Row],[sKS]]- DataBase2[[#This Row],[BSHeu]])/ DataBase2[[#This Row],[BSHeu]])</f>
        <v>4.941346232305479E-9</v>
      </c>
      <c r="AV20" s="78">
        <f>IF(AND(DataBase2[[#This Row],[sLBGB]]&lt;=0.0001, DataBase2[[#This Row],[sLBGB]]&lt;&gt;""), 1,"")</f>
        <v>1</v>
      </c>
      <c r="AW20" s="78">
        <f>IF(AND(DataBase2[[#This Row],[sCLGB]]&lt;=0.0001,DataBase2[[#This Row],[sCLGB]]&lt;&gt;""), 1,"")</f>
        <v>1</v>
      </c>
      <c r="AX20" s="78">
        <f>IF(AND(DataBase2[[#This Row],[sDRCGB]]&lt;=0.0001,DataBase2[[#This Row],[sDRCGB]]&lt;&gt;""), 1,"")</f>
        <v>1</v>
      </c>
      <c r="AY20" s="78">
        <f>IF(AND(DataBase2[[#This Row],[sABSGB]]&lt;=0.0001,DataBase2[[#This Row],[sABSGB]]&lt;&gt;""), 1,"")</f>
        <v>1</v>
      </c>
      <c r="AZ20" s="78">
        <f>IF(AND(DataBase2[[#This Row],[sCCJGB]]&lt;=0.0001,DataBase2[[#This Row],[sCCJGB]]&lt;&gt;""), 1,"")</f>
        <v>1</v>
      </c>
      <c r="BA20" s="78">
        <f>IF(AND(DataBase2[[#This Row],[sILSGB]]&lt;=0.0001,DataBase2[[#This Row],[sILSGB]]&lt;&gt;""), 1,"")</f>
        <v>1</v>
      </c>
      <c r="BB20" s="78">
        <f>IF(AND(DataBase2[[#This Row],[sSAGB]]&lt;=0.0001,DataBase2[[#This Row],[sSAGB]]&lt;&gt;""), 1,"")</f>
        <v>1</v>
      </c>
      <c r="BC20" s="78">
        <f>IF(AND(DataBase2[[#This Row],[sKSGB]]&lt;=0.0001,DataBase2[[#This Row],[sKSGB]]&lt;&gt;""), 1,"")</f>
        <v>1</v>
      </c>
      <c r="BD20" s="79">
        <f>IF(AND(DataBase2[[#This Row],[sLBGKS]]&lt;=0.0001, DataBase2[[#This Row],[sLBGKS]]&lt;&gt;""), 1,"")</f>
        <v>1</v>
      </c>
      <c r="BE20" s="78">
        <f>IF(AND(DataBase2[[#This Row],[sCLGKS]]&lt;=0.0001,DataBase2[[#This Row],[sCLGKS]]&lt;&gt;""), 1,"")</f>
        <v>1</v>
      </c>
      <c r="BF20" s="78">
        <f>IF(AND(DataBase2[[#This Row],[sDRCGKS]]&lt;=0.0001,DataBase2[[#This Row],[sDRCGKS]]&lt;&gt;""), 1,"")</f>
        <v>1</v>
      </c>
      <c r="BG20" s="78">
        <f>IF(AND(DataBase2[[#This Row],[sABSGKS]]&lt;=0.0001,DataBase2[[#This Row],[sABSGKS]]&lt;&gt;""), 1,"")</f>
        <v>1</v>
      </c>
      <c r="BH20" s="78">
        <f>IF(AND(DataBase2[[#This Row],[sCCJGKS]]&lt;=0.0001,DataBase2[[#This Row],[sCCJGKS]]&lt;&gt;""), 1,"")</f>
        <v>1</v>
      </c>
      <c r="BI20" s="78">
        <f>IF(AND(DataBase2[[#This Row],[sILSGKS]]&lt;=0.0001,DataBase2[[#This Row],[sILSGKS]]&lt;&gt;""), 1,"")</f>
        <v>1</v>
      </c>
      <c r="BJ20" s="78">
        <f>IF(AND(DataBase2[[#This Row],[sSAGKS]]&lt;=0.0001,DataBase2[[#This Row],[sSAGKS]]&lt;&gt;""), 1,"")</f>
        <v>1</v>
      </c>
      <c r="BK20" s="80">
        <f>IF(AND(DataBase2[[#This Row],[sKSGKS]]&lt;=0.0001,DataBase2[[#This Row],[sKSGKS]]&lt;&gt;""), 1,"")</f>
        <v>1</v>
      </c>
    </row>
    <row r="21" spans="1:63" x14ac:dyDescent="0.35">
      <c r="A21" s="65" t="s">
        <v>98</v>
      </c>
      <c r="B21" s="66" t="s">
        <v>80</v>
      </c>
      <c r="C21" s="67" t="s">
        <v>81</v>
      </c>
      <c r="D21" s="67">
        <v>3</v>
      </c>
      <c r="E21" s="67">
        <v>5</v>
      </c>
      <c r="F21" s="68">
        <v>3</v>
      </c>
      <c r="G21" s="69">
        <v>2315.04</v>
      </c>
      <c r="H21" s="70">
        <v>2314.84</v>
      </c>
      <c r="I21" s="71">
        <v>0</v>
      </c>
      <c r="J21" s="69">
        <v>2315.04</v>
      </c>
      <c r="K21" s="70">
        <v>2315.04</v>
      </c>
      <c r="L21" s="71">
        <v>3</v>
      </c>
      <c r="M21" s="69">
        <v>2315.04</v>
      </c>
      <c r="N21" s="6">
        <v>2315.04</v>
      </c>
      <c r="O21" s="71">
        <v>0</v>
      </c>
      <c r="P21" s="69">
        <v>2315.0400399999999</v>
      </c>
      <c r="Q21" s="71">
        <v>2</v>
      </c>
      <c r="R21" s="72">
        <v>2346.1799999999998</v>
      </c>
      <c r="S21" s="71">
        <v>1.21</v>
      </c>
      <c r="T21" s="72">
        <v>2324.44</v>
      </c>
      <c r="U21" s="73">
        <v>150.00149999999999</v>
      </c>
      <c r="V21" s="72">
        <v>2315.04</v>
      </c>
      <c r="W21" s="73">
        <v>66.66</v>
      </c>
      <c r="X21" s="8">
        <v>2315.04</v>
      </c>
      <c r="Y21" s="8">
        <v>0</v>
      </c>
      <c r="Z21" s="74">
        <f t="shared" si="0"/>
        <v>2315.04</v>
      </c>
      <c r="AA21" s="48">
        <f t="shared" si="1"/>
        <v>2315.04</v>
      </c>
      <c r="AB2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MIN(G21,J21,M21),"")</f>
        <v>2315.04</v>
      </c>
      <c r="AC21" s="49">
        <f>IF(OR(DataBase2[[#This Row],[sKS]] = "", DataBase2[[#This Row],[BSOpt]]=""), "", (DataBase2[[#This Row],[sKS]]-DataBase2[[#This Row],[BSOpt]])/DataBase2[[#This Row],[BSOpt]])</f>
        <v>0</v>
      </c>
      <c r="AD21" s="49">
        <f t="shared" si="2"/>
        <v>2315.04</v>
      </c>
      <c r="AE21" s="49">
        <f>IF(OR(DataBase2[[#This Row],[sKS]] = "", DataBase2[[#This Row],[BESTUB]]=""), "", (DataBase2[[#This Row],[sKS]]-DataBase2[[#This Row],[BESTUB]])/DataBase2[[#This Row],[BESTUB]])</f>
        <v>0</v>
      </c>
      <c r="AF21" s="75">
        <f>IF(OR(DataBase2[[#This Row],[sLB]] = "", DataBase2[[#This Row],[BestSol]]=""), "", (DataBase2[[#This Row],[sLB]]-DataBase2[[#This Row],[BestSol]])/DataBase2[[#This Row],[BestSol]])</f>
        <v>0</v>
      </c>
      <c r="AG21" s="76">
        <f>IF(OR(DataBase2[[#This Row],[sCL]] = "", DataBase2[[#This Row],[BestSol]]=""), "", (DataBase2[[#This Row],[sCL]] -DataBase2[[#This Row],[BestSol]])/DataBase2[[#This Row],[BestSol]])</f>
        <v>0</v>
      </c>
      <c r="AH21" s="76">
        <f>IF(OR(DataBase2[[#This Row],[sDRC]]= "", DataBase2[[#This Row],[BestSol]]=""), "", (DataBase2[[#This Row],[sDRC]]-DataBase2[[#This Row],[BestSol]])/DataBase2[[#This Row],[BestSol]])</f>
        <v>0</v>
      </c>
      <c r="AI21" s="76">
        <f>IF(OR(DataBase2[[#This Row],[sABS]]= "", DataBase2[[#This Row],[BestSol]]=""), "", (DataBase2[[#This Row],[sABS]]-DataBase2[[#This Row],[BestSol]])/DataBase2[[#This Row],[BestSol]])</f>
        <v>1.7278319121488056E-8</v>
      </c>
      <c r="AJ21" s="76">
        <f>IF(OR(DataBase2[[#This Row],[sCCJ]]= "", DataBase2[[#This Row],[BestSol]]=""), "", (DataBase2[[#This Row],[sCCJ]]-DataBase2[[#This Row],[BestSol]])/DataBase2[[#This Row],[BestSol]])</f>
        <v>1.345117147003934E-2</v>
      </c>
      <c r="AK21" s="76">
        <f>IF(OR(DataBase2[[#This Row],[sILS]] = "", DataBase2[[#This Row],[BestSol]]=""), "", (DataBase2[[#This Row],[sILS]]-DataBase2[[#This Row],[BestSol]])/DataBase2[[#This Row],[BestSol]])</f>
        <v>4.0604050038012696E-3</v>
      </c>
      <c r="AL21" s="76">
        <f>IF(OR(DataBase2[[#This Row],[sSA]] = "", DataBase2[[#This Row],[BestSol]]=""), "", (DataBase2[[#This Row],[sSA]]-DataBase2[[#This Row],[BestSol]])/DataBase2[[#This Row],[BestSol]])</f>
        <v>0</v>
      </c>
      <c r="AM21" s="76">
        <f>IF(OR(DataBase2[[#This Row],[sKS]] = "", DataBase2[[#This Row],[BestSol]]=""), "", (DataBase2[[#This Row],[sKS]]-DataBase2[[#This Row],[BestSol]])/DataBase2[[#This Row],[BestSol]])</f>
        <v>0</v>
      </c>
      <c r="AN21" s="75">
        <f>IF(OR(DataBase2[[#This Row],[sLB]] = "", DataBase2[[#This Row],[BSHeu]]=""), "", (DataBase2[[#This Row],[sLB]]-DataBase2[[#This Row],[BSHeu]])/DataBase2[[#This Row],[BSHeu]])</f>
        <v>0</v>
      </c>
      <c r="AO21" s="76">
        <f>IF(OR(DataBase2[[#This Row],[sCL]] = "",  DataBase2[[#This Row],[BSHeu]]=""), "", (DataBase2[[#This Row],[sCL]] - DataBase2[[#This Row],[BSHeu]])/ DataBase2[[#This Row],[BSHeu]])</f>
        <v>0</v>
      </c>
      <c r="AP21" s="76">
        <f>IF(OR(DataBase2[[#This Row],[sDRC]]= "",  DataBase2[[#This Row],[BSHeu]]=""), "", (DataBase2[[#This Row],[sDRC]]- DataBase2[[#This Row],[BSHeu]])/ DataBase2[[#This Row],[BSHeu]])</f>
        <v>0</v>
      </c>
      <c r="AQ21" s="76">
        <f>IF(OR(DataBase2[[#This Row],[sABS]]= "",  DataBase2[[#This Row],[BSHeu]]=""), "", (DataBase2[[#This Row],[sABS]]- DataBase2[[#This Row],[BSHeu]])/ DataBase2[[#This Row],[BSHeu]])</f>
        <v>1.7278319121488056E-8</v>
      </c>
      <c r="AR21" s="76">
        <f>IF(OR(DataBase2[[#This Row],[sCCJ]]= "",  DataBase2[[#This Row],[BSHeu]]=""), "", (DataBase2[[#This Row],[sCCJ]]- DataBase2[[#This Row],[BSHeu]])/ DataBase2[[#This Row],[BSHeu]])</f>
        <v>1.345117147003934E-2</v>
      </c>
      <c r="AS21" s="76">
        <f>IF(OR(DataBase2[[#This Row],[sILS]] = "",  DataBase2[[#This Row],[BSHeu]]=""), "", (DataBase2[[#This Row],[sILS]]- DataBase2[[#This Row],[BSHeu]])/ DataBase2[[#This Row],[BSHeu]])</f>
        <v>4.0604050038012696E-3</v>
      </c>
      <c r="AT21" s="76">
        <f>IF(OR(DataBase2[[#This Row],[sSA]] = "",  DataBase2[[#This Row],[BSHeu]]=""), "", (DataBase2[[#This Row],[sSA]]- DataBase2[[#This Row],[BSHeu]])/ DataBase2[[#This Row],[BSHeu]])</f>
        <v>0</v>
      </c>
      <c r="AU21" s="77">
        <f>IF(OR(DataBase2[[#This Row],[sKS]]= "",  DataBase2[[#This Row],[BSHeu]]=""), "", (DataBase2[[#This Row],[sKS]]- DataBase2[[#This Row],[BSHeu]])/ DataBase2[[#This Row],[BSHeu]])</f>
        <v>0</v>
      </c>
      <c r="AV21" s="78">
        <f>IF(AND(DataBase2[[#This Row],[sLBGB]]&lt;=0.0001, DataBase2[[#This Row],[sLBGB]]&lt;&gt;""), 1,"")</f>
        <v>1</v>
      </c>
      <c r="AW21" s="78">
        <f>IF(AND(DataBase2[[#This Row],[sCLGB]]&lt;=0.0001,DataBase2[[#This Row],[sCLGB]]&lt;&gt;""), 1,"")</f>
        <v>1</v>
      </c>
      <c r="AX21" s="78">
        <f>IF(AND(DataBase2[[#This Row],[sDRCGB]]&lt;=0.0001,DataBase2[[#This Row],[sDRCGB]]&lt;&gt;""), 1,"")</f>
        <v>1</v>
      </c>
      <c r="AY21" s="78">
        <f>IF(AND(DataBase2[[#This Row],[sABSGB]]&lt;=0.0001,DataBase2[[#This Row],[sABSGB]]&lt;&gt;""), 1,"")</f>
        <v>1</v>
      </c>
      <c r="AZ21" s="78" t="str">
        <f>IF(AND(DataBase2[[#This Row],[sCCJGB]]&lt;=0.0001,DataBase2[[#This Row],[sCCJGB]]&lt;&gt;""), 1,"")</f>
        <v/>
      </c>
      <c r="BA21" s="78" t="str">
        <f>IF(AND(DataBase2[[#This Row],[sILSGB]]&lt;=0.0001,DataBase2[[#This Row],[sILSGB]]&lt;&gt;""), 1,"")</f>
        <v/>
      </c>
      <c r="BB21" s="78">
        <f>IF(AND(DataBase2[[#This Row],[sSAGB]]&lt;=0.0001,DataBase2[[#This Row],[sSAGB]]&lt;&gt;""), 1,"")</f>
        <v>1</v>
      </c>
      <c r="BC21" s="78">
        <f>IF(AND(DataBase2[[#This Row],[sKSGB]]&lt;=0.0001,DataBase2[[#This Row],[sKSGB]]&lt;&gt;""), 1,"")</f>
        <v>1</v>
      </c>
      <c r="BD21" s="79">
        <f>IF(AND(DataBase2[[#This Row],[sLBGKS]]&lt;=0.0001, DataBase2[[#This Row],[sLBGKS]]&lt;&gt;""), 1,"")</f>
        <v>1</v>
      </c>
      <c r="BE21" s="78">
        <f>IF(AND(DataBase2[[#This Row],[sCLGKS]]&lt;=0.0001,DataBase2[[#This Row],[sCLGKS]]&lt;&gt;""), 1,"")</f>
        <v>1</v>
      </c>
      <c r="BF21" s="78">
        <f>IF(AND(DataBase2[[#This Row],[sDRCGKS]]&lt;=0.0001,DataBase2[[#This Row],[sDRCGKS]]&lt;&gt;""), 1,"")</f>
        <v>1</v>
      </c>
      <c r="BG21" s="78">
        <f>IF(AND(DataBase2[[#This Row],[sABSGKS]]&lt;=0.0001,DataBase2[[#This Row],[sABSGKS]]&lt;&gt;""), 1,"")</f>
        <v>1</v>
      </c>
      <c r="BH21" s="78" t="str">
        <f>IF(AND(DataBase2[[#This Row],[sCCJGKS]]&lt;=0.0001,DataBase2[[#This Row],[sCCJGKS]]&lt;&gt;""), 1,"")</f>
        <v/>
      </c>
      <c r="BI21" s="78" t="str">
        <f>IF(AND(DataBase2[[#This Row],[sILSGKS]]&lt;=0.0001,DataBase2[[#This Row],[sILSGKS]]&lt;&gt;""), 1,"")</f>
        <v/>
      </c>
      <c r="BJ21" s="78">
        <f>IF(AND(DataBase2[[#This Row],[sSAGKS]]&lt;=0.0001,DataBase2[[#This Row],[sSAGKS]]&lt;&gt;""), 1,"")</f>
        <v>1</v>
      </c>
      <c r="BK21" s="80">
        <f>IF(AND(DataBase2[[#This Row],[sKSGKS]]&lt;=0.0001,DataBase2[[#This Row],[sKSGKS]]&lt;&gt;""), 1,"")</f>
        <v>1</v>
      </c>
    </row>
    <row r="22" spans="1:63" x14ac:dyDescent="0.35">
      <c r="A22" s="65" t="s">
        <v>99</v>
      </c>
      <c r="B22" s="66" t="s">
        <v>80</v>
      </c>
      <c r="C22" s="67" t="s">
        <v>81</v>
      </c>
      <c r="D22" s="67">
        <v>3</v>
      </c>
      <c r="E22" s="67">
        <v>5</v>
      </c>
      <c r="F22" s="68">
        <v>4</v>
      </c>
      <c r="G22" s="69">
        <v>2475.88</v>
      </c>
      <c r="H22" s="70">
        <v>2475.88</v>
      </c>
      <c r="I22" s="71">
        <v>0</v>
      </c>
      <c r="J22" s="69">
        <v>2475.88</v>
      </c>
      <c r="K22" s="70">
        <v>2475.88</v>
      </c>
      <c r="L22" s="71">
        <v>3</v>
      </c>
      <c r="M22" s="69">
        <v>2475.88</v>
      </c>
      <c r="N22" s="6">
        <v>2475.88</v>
      </c>
      <c r="O22" s="71">
        <v>0</v>
      </c>
      <c r="P22" s="69">
        <v>2475.88013</v>
      </c>
      <c r="Q22" s="71">
        <v>2</v>
      </c>
      <c r="R22" s="72">
        <v>2475.88</v>
      </c>
      <c r="S22" s="71">
        <v>1.2</v>
      </c>
      <c r="T22" s="72">
        <v>2476.3000000000002</v>
      </c>
      <c r="U22" s="73">
        <v>150</v>
      </c>
      <c r="V22" s="72">
        <v>2475.88</v>
      </c>
      <c r="W22" s="73">
        <v>107.259</v>
      </c>
      <c r="X22" s="8">
        <v>2475.88</v>
      </c>
      <c r="Y22" s="8">
        <v>0</v>
      </c>
      <c r="Z22" s="74">
        <f t="shared" si="0"/>
        <v>2475.88</v>
      </c>
      <c r="AA22" s="48">
        <f t="shared" si="1"/>
        <v>2475.88</v>
      </c>
      <c r="AB2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MIN(G22,J22,M22),"")</f>
        <v>2475.88</v>
      </c>
      <c r="AC22" s="49">
        <f>IF(OR(DataBase2[[#This Row],[sKS]] = "", DataBase2[[#This Row],[BSOpt]]=""), "", (DataBase2[[#This Row],[sKS]]-DataBase2[[#This Row],[BSOpt]])/DataBase2[[#This Row],[BSOpt]])</f>
        <v>0</v>
      </c>
      <c r="AD22" s="49">
        <f t="shared" si="2"/>
        <v>2475.88</v>
      </c>
      <c r="AE22" s="49">
        <f>IF(OR(DataBase2[[#This Row],[sKS]] = "", DataBase2[[#This Row],[BESTUB]]=""), "", (DataBase2[[#This Row],[sKS]]-DataBase2[[#This Row],[BESTUB]])/DataBase2[[#This Row],[BESTUB]])</f>
        <v>0</v>
      </c>
      <c r="AF22" s="75">
        <f>IF(OR(DataBase2[[#This Row],[sLB]] = "", DataBase2[[#This Row],[BestSol]]=""), "", (DataBase2[[#This Row],[sLB]]-DataBase2[[#This Row],[BestSol]])/DataBase2[[#This Row],[BestSol]])</f>
        <v>0</v>
      </c>
      <c r="AG22" s="76">
        <f>IF(OR(DataBase2[[#This Row],[sCL]] = "", DataBase2[[#This Row],[BestSol]]=""), "", (DataBase2[[#This Row],[sCL]] -DataBase2[[#This Row],[BestSol]])/DataBase2[[#This Row],[BestSol]])</f>
        <v>0</v>
      </c>
      <c r="AH22" s="76">
        <f>IF(OR(DataBase2[[#This Row],[sDRC]]= "", DataBase2[[#This Row],[BestSol]]=""), "", (DataBase2[[#This Row],[sDRC]]-DataBase2[[#This Row],[BestSol]])/DataBase2[[#This Row],[BestSol]])</f>
        <v>0</v>
      </c>
      <c r="AI22" s="76">
        <f>IF(OR(DataBase2[[#This Row],[sABS]]= "", DataBase2[[#This Row],[BestSol]]=""), "", (DataBase2[[#This Row],[sABS]]-DataBase2[[#This Row],[BestSol]])/DataBase2[[#This Row],[BestSol]])</f>
        <v>5.2506583477048656E-8</v>
      </c>
      <c r="AJ22" s="76">
        <f>IF(OR(DataBase2[[#This Row],[sCCJ]]= "", DataBase2[[#This Row],[BestSol]]=""), "", (DataBase2[[#This Row],[sCCJ]]-DataBase2[[#This Row],[BestSol]])/DataBase2[[#This Row],[BestSol]])</f>
        <v>0</v>
      </c>
      <c r="AK22" s="76">
        <f>IF(OR(DataBase2[[#This Row],[sILS]] = "", DataBase2[[#This Row],[BestSol]]=""), "", (DataBase2[[#This Row],[sILS]]-DataBase2[[#This Row],[BestSol]])/DataBase2[[#This Row],[BestSol]])</f>
        <v>1.6963665444208635E-4</v>
      </c>
      <c r="AL22" s="76">
        <f>IF(OR(DataBase2[[#This Row],[sSA]] = "", DataBase2[[#This Row],[BestSol]]=""), "", (DataBase2[[#This Row],[sSA]]-DataBase2[[#This Row],[BestSol]])/DataBase2[[#This Row],[BestSol]])</f>
        <v>0</v>
      </c>
      <c r="AM22" s="76">
        <f>IF(OR(DataBase2[[#This Row],[sKS]] = "", DataBase2[[#This Row],[BestSol]]=""), "", (DataBase2[[#This Row],[sKS]]-DataBase2[[#This Row],[BestSol]])/DataBase2[[#This Row],[BestSol]])</f>
        <v>0</v>
      </c>
      <c r="AN22" s="75">
        <f>IF(OR(DataBase2[[#This Row],[sLB]] = "", DataBase2[[#This Row],[BSHeu]]=""), "", (DataBase2[[#This Row],[sLB]]-DataBase2[[#This Row],[BSHeu]])/DataBase2[[#This Row],[BSHeu]])</f>
        <v>0</v>
      </c>
      <c r="AO22" s="76">
        <f>IF(OR(DataBase2[[#This Row],[sCL]] = "",  DataBase2[[#This Row],[BSHeu]]=""), "", (DataBase2[[#This Row],[sCL]] - DataBase2[[#This Row],[BSHeu]])/ DataBase2[[#This Row],[BSHeu]])</f>
        <v>0</v>
      </c>
      <c r="AP22" s="76">
        <f>IF(OR(DataBase2[[#This Row],[sDRC]]= "",  DataBase2[[#This Row],[BSHeu]]=""), "", (DataBase2[[#This Row],[sDRC]]- DataBase2[[#This Row],[BSHeu]])/ DataBase2[[#This Row],[BSHeu]])</f>
        <v>0</v>
      </c>
      <c r="AQ22" s="76">
        <f>IF(OR(DataBase2[[#This Row],[sABS]]= "",  DataBase2[[#This Row],[BSHeu]]=""), "", (DataBase2[[#This Row],[sABS]]- DataBase2[[#This Row],[BSHeu]])/ DataBase2[[#This Row],[BSHeu]])</f>
        <v>5.2506583477048656E-8</v>
      </c>
      <c r="AR22" s="76">
        <f>IF(OR(DataBase2[[#This Row],[sCCJ]]= "",  DataBase2[[#This Row],[BSHeu]]=""), "", (DataBase2[[#This Row],[sCCJ]]- DataBase2[[#This Row],[BSHeu]])/ DataBase2[[#This Row],[BSHeu]])</f>
        <v>0</v>
      </c>
      <c r="AS22" s="76">
        <f>IF(OR(DataBase2[[#This Row],[sILS]] = "",  DataBase2[[#This Row],[BSHeu]]=""), "", (DataBase2[[#This Row],[sILS]]- DataBase2[[#This Row],[BSHeu]])/ DataBase2[[#This Row],[BSHeu]])</f>
        <v>1.6963665444208635E-4</v>
      </c>
      <c r="AT22" s="76">
        <f>IF(OR(DataBase2[[#This Row],[sSA]] = "",  DataBase2[[#This Row],[BSHeu]]=""), "", (DataBase2[[#This Row],[sSA]]- DataBase2[[#This Row],[BSHeu]])/ DataBase2[[#This Row],[BSHeu]])</f>
        <v>0</v>
      </c>
      <c r="AU22" s="77">
        <f>IF(OR(DataBase2[[#This Row],[sKS]]= "",  DataBase2[[#This Row],[BSHeu]]=""), "", (DataBase2[[#This Row],[sKS]]- DataBase2[[#This Row],[BSHeu]])/ DataBase2[[#This Row],[BSHeu]])</f>
        <v>0</v>
      </c>
      <c r="AV22" s="78">
        <f>IF(AND(DataBase2[[#This Row],[sLBGB]]&lt;=0.0001, DataBase2[[#This Row],[sLBGB]]&lt;&gt;""), 1,"")</f>
        <v>1</v>
      </c>
      <c r="AW22" s="78">
        <f>IF(AND(DataBase2[[#This Row],[sCLGB]]&lt;=0.0001,DataBase2[[#This Row],[sCLGB]]&lt;&gt;""), 1,"")</f>
        <v>1</v>
      </c>
      <c r="AX22" s="78">
        <f>IF(AND(DataBase2[[#This Row],[sDRCGB]]&lt;=0.0001,DataBase2[[#This Row],[sDRCGB]]&lt;&gt;""), 1,"")</f>
        <v>1</v>
      </c>
      <c r="AY22" s="78">
        <f>IF(AND(DataBase2[[#This Row],[sABSGB]]&lt;=0.0001,DataBase2[[#This Row],[sABSGB]]&lt;&gt;""), 1,"")</f>
        <v>1</v>
      </c>
      <c r="AZ22" s="78">
        <f>IF(AND(DataBase2[[#This Row],[sCCJGB]]&lt;=0.0001,DataBase2[[#This Row],[sCCJGB]]&lt;&gt;""), 1,"")</f>
        <v>1</v>
      </c>
      <c r="BA22" s="78" t="str">
        <f>IF(AND(DataBase2[[#This Row],[sILSGB]]&lt;=0.0001,DataBase2[[#This Row],[sILSGB]]&lt;&gt;""), 1,"")</f>
        <v/>
      </c>
      <c r="BB22" s="78">
        <f>IF(AND(DataBase2[[#This Row],[sSAGB]]&lt;=0.0001,DataBase2[[#This Row],[sSAGB]]&lt;&gt;""), 1,"")</f>
        <v>1</v>
      </c>
      <c r="BC22" s="78">
        <f>IF(AND(DataBase2[[#This Row],[sKSGB]]&lt;=0.0001,DataBase2[[#This Row],[sKSGB]]&lt;&gt;""), 1,"")</f>
        <v>1</v>
      </c>
      <c r="BD22" s="79">
        <f>IF(AND(DataBase2[[#This Row],[sLBGKS]]&lt;=0.0001, DataBase2[[#This Row],[sLBGKS]]&lt;&gt;""), 1,"")</f>
        <v>1</v>
      </c>
      <c r="BE22" s="78">
        <f>IF(AND(DataBase2[[#This Row],[sCLGKS]]&lt;=0.0001,DataBase2[[#This Row],[sCLGKS]]&lt;&gt;""), 1,"")</f>
        <v>1</v>
      </c>
      <c r="BF22" s="78">
        <f>IF(AND(DataBase2[[#This Row],[sDRCGKS]]&lt;=0.0001,DataBase2[[#This Row],[sDRCGKS]]&lt;&gt;""), 1,"")</f>
        <v>1</v>
      </c>
      <c r="BG22" s="78">
        <f>IF(AND(DataBase2[[#This Row],[sABSGKS]]&lt;=0.0001,DataBase2[[#This Row],[sABSGKS]]&lt;&gt;""), 1,"")</f>
        <v>1</v>
      </c>
      <c r="BH22" s="78">
        <f>IF(AND(DataBase2[[#This Row],[sCCJGKS]]&lt;=0.0001,DataBase2[[#This Row],[sCCJGKS]]&lt;&gt;""), 1,"")</f>
        <v>1</v>
      </c>
      <c r="BI22" s="78" t="str">
        <f>IF(AND(DataBase2[[#This Row],[sILSGKS]]&lt;=0.0001,DataBase2[[#This Row],[sILSGKS]]&lt;&gt;""), 1,"")</f>
        <v/>
      </c>
      <c r="BJ22" s="78">
        <f>IF(AND(DataBase2[[#This Row],[sSAGKS]]&lt;=0.0001,DataBase2[[#This Row],[sSAGKS]]&lt;&gt;""), 1,"")</f>
        <v>1</v>
      </c>
      <c r="BK22" s="80">
        <f>IF(AND(DataBase2[[#This Row],[sKSGKS]]&lt;=0.0001,DataBase2[[#This Row],[sKSGKS]]&lt;&gt;""), 1,"")</f>
        <v>1</v>
      </c>
    </row>
    <row r="23" spans="1:63" x14ac:dyDescent="0.35">
      <c r="A23" s="65" t="s">
        <v>100</v>
      </c>
      <c r="B23" s="66" t="s">
        <v>80</v>
      </c>
      <c r="C23" s="67" t="s">
        <v>81</v>
      </c>
      <c r="D23" s="67">
        <v>3</v>
      </c>
      <c r="E23" s="67">
        <v>5</v>
      </c>
      <c r="F23" s="68">
        <v>5</v>
      </c>
      <c r="G23" s="69">
        <v>2818.21</v>
      </c>
      <c r="H23" s="70">
        <v>2817.96</v>
      </c>
      <c r="I23" s="71">
        <v>5</v>
      </c>
      <c r="J23" s="69">
        <v>2818.21</v>
      </c>
      <c r="K23" s="70">
        <v>2818.21</v>
      </c>
      <c r="L23" s="71">
        <v>3</v>
      </c>
      <c r="M23" s="69">
        <v>2818.21</v>
      </c>
      <c r="N23" s="6">
        <v>2818.21</v>
      </c>
      <c r="O23" s="71">
        <v>0</v>
      </c>
      <c r="P23" s="69">
        <v>2818.2099600000001</v>
      </c>
      <c r="Q23" s="71">
        <v>4</v>
      </c>
      <c r="R23" s="72">
        <v>2818.14</v>
      </c>
      <c r="S23" s="71">
        <v>1.67</v>
      </c>
      <c r="T23" s="72">
        <v>2820.43</v>
      </c>
      <c r="U23" s="73">
        <v>150.005</v>
      </c>
      <c r="V23" s="72">
        <v>2818.21</v>
      </c>
      <c r="W23" s="73">
        <v>135.16550000000001</v>
      </c>
      <c r="X23" s="8">
        <v>2818.21</v>
      </c>
      <c r="Y23" s="8">
        <v>5</v>
      </c>
      <c r="Z23" s="74">
        <f t="shared" si="0"/>
        <v>2818.21</v>
      </c>
      <c r="AA23" s="48">
        <f t="shared" si="1"/>
        <v>2818.14</v>
      </c>
      <c r="AB2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MIN(G23,J23,M23),"")</f>
        <v>2818.21</v>
      </c>
      <c r="AC23" s="49">
        <f>IF(OR(DataBase2[[#This Row],[sKS]] = "", DataBase2[[#This Row],[BSOpt]]=""), "", (DataBase2[[#This Row],[sKS]]-DataBase2[[#This Row],[BSOpt]])/DataBase2[[#This Row],[BSOpt]])</f>
        <v>0</v>
      </c>
      <c r="AD23" s="49">
        <f t="shared" si="2"/>
        <v>2818.21</v>
      </c>
      <c r="AE23" s="49">
        <f>IF(OR(DataBase2[[#This Row],[sKS]] = "", DataBase2[[#This Row],[BESTUB]]=""), "", (DataBase2[[#This Row],[sKS]]-DataBase2[[#This Row],[BESTUB]])/DataBase2[[#This Row],[BESTUB]])</f>
        <v>0</v>
      </c>
      <c r="AF23" s="75">
        <f>IF(OR(DataBase2[[#This Row],[sLB]] = "", DataBase2[[#This Row],[BestSol]]=""), "", (DataBase2[[#This Row],[sLB]]-DataBase2[[#This Row],[BestSol]])/DataBase2[[#This Row],[BestSol]])</f>
        <v>0</v>
      </c>
      <c r="AG23" s="76">
        <f>IF(OR(DataBase2[[#This Row],[sCL]] = "", DataBase2[[#This Row],[BestSol]]=""), "", (DataBase2[[#This Row],[sCL]] -DataBase2[[#This Row],[BestSol]])/DataBase2[[#This Row],[BestSol]])</f>
        <v>0</v>
      </c>
      <c r="AH23" s="76">
        <f>IF(OR(DataBase2[[#This Row],[sDRC]]= "", DataBase2[[#This Row],[BestSol]]=""), "", (DataBase2[[#This Row],[sDRC]]-DataBase2[[#This Row],[BestSol]])/DataBase2[[#This Row],[BestSol]])</f>
        <v>0</v>
      </c>
      <c r="AI23" s="76">
        <f>IF(OR(DataBase2[[#This Row],[sABS]]= "", DataBase2[[#This Row],[BestSol]]=""), "", (DataBase2[[#This Row],[sABS]]-DataBase2[[#This Row],[BestSol]])/DataBase2[[#This Row],[BestSol]])</f>
        <v>-1.4193406417197337E-8</v>
      </c>
      <c r="AJ23" s="76">
        <f>IF(OR(DataBase2[[#This Row],[sCCJ]]= "", DataBase2[[#This Row],[BestSol]]=""), "", (DataBase2[[#This Row],[sCCJ]]-DataBase2[[#This Row],[BestSol]])/DataBase2[[#This Row],[BestSol]])</f>
        <v>-2.4838461292864517E-5</v>
      </c>
      <c r="AK23" s="76">
        <f>IF(OR(DataBase2[[#This Row],[sILS]] = "", DataBase2[[#This Row],[BestSol]]=""), "", (DataBase2[[#This Row],[sILS]]-DataBase2[[#This Row],[BestSol]])/DataBase2[[#This Row],[BestSol]])</f>
        <v>7.8773405814321854E-4</v>
      </c>
      <c r="AL23" s="76">
        <f>IF(OR(DataBase2[[#This Row],[sSA]] = "", DataBase2[[#This Row],[BestSol]]=""), "", (DataBase2[[#This Row],[sSA]]-DataBase2[[#This Row],[BestSol]])/DataBase2[[#This Row],[BestSol]])</f>
        <v>0</v>
      </c>
      <c r="AM23" s="76">
        <f>IF(OR(DataBase2[[#This Row],[sKS]] = "", DataBase2[[#This Row],[BestSol]]=""), "", (DataBase2[[#This Row],[sKS]]-DataBase2[[#This Row],[BestSol]])/DataBase2[[#This Row],[BestSol]])</f>
        <v>0</v>
      </c>
      <c r="AN23" s="75">
        <f>IF(OR(DataBase2[[#This Row],[sLB]] = "", DataBase2[[#This Row],[BSHeu]]=""), "", (DataBase2[[#This Row],[sLB]]-DataBase2[[#This Row],[BSHeu]])/DataBase2[[#This Row],[BSHeu]])</f>
        <v>2.4839078257348363E-5</v>
      </c>
      <c r="AO23" s="76">
        <f>IF(OR(DataBase2[[#This Row],[sCL]] = "",  DataBase2[[#This Row],[BSHeu]]=""), "", (DataBase2[[#This Row],[sCL]] - DataBase2[[#This Row],[BSHeu]])/ DataBase2[[#This Row],[BSHeu]])</f>
        <v>2.4839078257348363E-5</v>
      </c>
      <c r="AP23" s="76">
        <f>IF(OR(DataBase2[[#This Row],[sDRC]]= "",  DataBase2[[#This Row],[BSHeu]]=""), "", (DataBase2[[#This Row],[sDRC]]- DataBase2[[#This Row],[BSHeu]])/ DataBase2[[#This Row],[BSHeu]])</f>
        <v>2.4839078257348363E-5</v>
      </c>
      <c r="AQ23" s="76">
        <f>IF(OR(DataBase2[[#This Row],[sABS]]= "",  DataBase2[[#This Row],[BSHeu]]=""), "", (DataBase2[[#This Row],[sABS]]- DataBase2[[#This Row],[BSHeu]])/ DataBase2[[#This Row],[BSHeu]])</f>
        <v>2.482488449838003E-5</v>
      </c>
      <c r="AR23" s="76">
        <f>IF(OR(DataBase2[[#This Row],[sCCJ]]= "",  DataBase2[[#This Row],[BSHeu]]=""), "", (DataBase2[[#This Row],[sCCJ]]- DataBase2[[#This Row],[BSHeu]])/ DataBase2[[#This Row],[BSHeu]])</f>
        <v>0</v>
      </c>
      <c r="AS23" s="76">
        <f>IF(OR(DataBase2[[#This Row],[sILS]] = "",  DataBase2[[#This Row],[BSHeu]]=""), "", (DataBase2[[#This Row],[sILS]]- DataBase2[[#This Row],[BSHeu]])/ DataBase2[[#This Row],[BSHeu]])</f>
        <v>8.1259270298848307E-4</v>
      </c>
      <c r="AT23" s="76">
        <f>IF(OR(DataBase2[[#This Row],[sSA]] = "",  DataBase2[[#This Row],[BSHeu]]=""), "", (DataBase2[[#This Row],[sSA]]- DataBase2[[#This Row],[BSHeu]])/ DataBase2[[#This Row],[BSHeu]])</f>
        <v>2.4839078257348363E-5</v>
      </c>
      <c r="AU23" s="77">
        <f>IF(OR(DataBase2[[#This Row],[sKS]]= "",  DataBase2[[#This Row],[BSHeu]]=""), "", (DataBase2[[#This Row],[sKS]]- DataBase2[[#This Row],[BSHeu]])/ DataBase2[[#This Row],[BSHeu]])</f>
        <v>2.4839078257348363E-5</v>
      </c>
      <c r="AV23" s="78">
        <f>IF(AND(DataBase2[[#This Row],[sLBGB]]&lt;=0.0001, DataBase2[[#This Row],[sLBGB]]&lt;&gt;""), 1,"")</f>
        <v>1</v>
      </c>
      <c r="AW23" s="78">
        <f>IF(AND(DataBase2[[#This Row],[sCLGB]]&lt;=0.0001,DataBase2[[#This Row],[sCLGB]]&lt;&gt;""), 1,"")</f>
        <v>1</v>
      </c>
      <c r="AX23" s="78">
        <f>IF(AND(DataBase2[[#This Row],[sDRCGB]]&lt;=0.0001,DataBase2[[#This Row],[sDRCGB]]&lt;&gt;""), 1,"")</f>
        <v>1</v>
      </c>
      <c r="AY23" s="78">
        <f>IF(AND(DataBase2[[#This Row],[sABSGB]]&lt;=0.0001,DataBase2[[#This Row],[sABSGB]]&lt;&gt;""), 1,"")</f>
        <v>1</v>
      </c>
      <c r="AZ23" s="78">
        <f>IF(AND(DataBase2[[#This Row],[sCCJGB]]&lt;=0.0001,DataBase2[[#This Row],[sCCJGB]]&lt;&gt;""), 1,"")</f>
        <v>1</v>
      </c>
      <c r="BA23" s="78" t="str">
        <f>IF(AND(DataBase2[[#This Row],[sILSGB]]&lt;=0.0001,DataBase2[[#This Row],[sILSGB]]&lt;&gt;""), 1,"")</f>
        <v/>
      </c>
      <c r="BB23" s="78">
        <f>IF(AND(DataBase2[[#This Row],[sSAGB]]&lt;=0.0001,DataBase2[[#This Row],[sSAGB]]&lt;&gt;""), 1,"")</f>
        <v>1</v>
      </c>
      <c r="BC23" s="78">
        <f>IF(AND(DataBase2[[#This Row],[sKSGB]]&lt;=0.0001,DataBase2[[#This Row],[sKSGB]]&lt;&gt;""), 1,"")</f>
        <v>1</v>
      </c>
      <c r="BD23" s="79">
        <f>IF(AND(DataBase2[[#This Row],[sLBGKS]]&lt;=0.0001, DataBase2[[#This Row],[sLBGKS]]&lt;&gt;""), 1,"")</f>
        <v>1</v>
      </c>
      <c r="BE23" s="78">
        <f>IF(AND(DataBase2[[#This Row],[sCLGKS]]&lt;=0.0001,DataBase2[[#This Row],[sCLGKS]]&lt;&gt;""), 1,"")</f>
        <v>1</v>
      </c>
      <c r="BF23" s="78">
        <f>IF(AND(DataBase2[[#This Row],[sDRCGKS]]&lt;=0.0001,DataBase2[[#This Row],[sDRCGKS]]&lt;&gt;""), 1,"")</f>
        <v>1</v>
      </c>
      <c r="BG23" s="78">
        <f>IF(AND(DataBase2[[#This Row],[sABSGKS]]&lt;=0.0001,DataBase2[[#This Row],[sABSGKS]]&lt;&gt;""), 1,"")</f>
        <v>1</v>
      </c>
      <c r="BH23" s="78">
        <f>IF(AND(DataBase2[[#This Row],[sCCJGKS]]&lt;=0.0001,DataBase2[[#This Row],[sCCJGKS]]&lt;&gt;""), 1,"")</f>
        <v>1</v>
      </c>
      <c r="BI23" s="78" t="str">
        <f>IF(AND(DataBase2[[#This Row],[sILSGKS]]&lt;=0.0001,DataBase2[[#This Row],[sILSGKS]]&lt;&gt;""), 1,"")</f>
        <v/>
      </c>
      <c r="BJ23" s="78">
        <f>IF(AND(DataBase2[[#This Row],[sSAGKS]]&lt;=0.0001,DataBase2[[#This Row],[sSAGKS]]&lt;&gt;""), 1,"")</f>
        <v>1</v>
      </c>
      <c r="BK23" s="80">
        <f>IF(AND(DataBase2[[#This Row],[sKSGKS]]&lt;=0.0001,DataBase2[[#This Row],[sKSGKS]]&lt;&gt;""), 1,"")</f>
        <v>1</v>
      </c>
    </row>
    <row r="24" spans="1:63" x14ac:dyDescent="0.35">
      <c r="A24" s="65"/>
      <c r="B24" s="66"/>
      <c r="C24" s="67"/>
      <c r="D24" s="67"/>
      <c r="E24" s="67"/>
      <c r="F24" s="68"/>
      <c r="G24" s="69"/>
      <c r="H24" s="70"/>
      <c r="I24" s="71"/>
      <c r="J24" s="69"/>
      <c r="K24" s="70"/>
      <c r="L24" s="71"/>
      <c r="M24" s="69"/>
      <c r="O24" s="73"/>
      <c r="P24" s="69"/>
      <c r="Q24" s="71"/>
      <c r="R24" s="72" t="s">
        <v>101</v>
      </c>
      <c r="S24" s="71"/>
      <c r="T24" s="72"/>
      <c r="U24" s="73"/>
      <c r="V24" s="72"/>
      <c r="W24" s="73"/>
      <c r="Y24" s="71"/>
      <c r="Z24" s="74" t="str">
        <f t="shared" si="0"/>
        <v/>
      </c>
      <c r="AA24" s="48" t="str">
        <f t="shared" si="1"/>
        <v/>
      </c>
      <c r="AB2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MIN(G24,J24,M24),"")</f>
        <v/>
      </c>
      <c r="AC24" s="49" t="str">
        <f>IF(OR(DataBase2[[#This Row],[sKS]] = "", DataBase2[[#This Row],[BSOpt]]=""), "", (DataBase2[[#This Row],[sKS]]-DataBase2[[#This Row],[BSOpt]])/DataBase2[[#This Row],[BSOpt]])</f>
        <v/>
      </c>
      <c r="AD24" s="49" t="str">
        <f t="shared" si="2"/>
        <v/>
      </c>
      <c r="AE24" s="49" t="str">
        <f>IF(OR(DataBase2[[#This Row],[sKS]] = "", DataBase2[[#This Row],[BESTUB]]=""), "", (DataBase2[[#This Row],[sKS]]-DataBase2[[#This Row],[BESTUB]])/DataBase2[[#This Row],[BESTUB]])</f>
        <v/>
      </c>
      <c r="AF24" s="50" t="str">
        <f>IF(OR(DataBase2[[#This Row],[sLB]] = "", DataBase2[[#This Row],[BestSol]]=""), "", (DataBase2[[#This Row],[sLB]]-DataBase2[[#This Row],[BestSol]])/DataBase2[[#This Row],[BestSol]])</f>
        <v/>
      </c>
      <c r="AG24" s="51" t="str">
        <f>IF(OR(DataBase2[[#This Row],[sCL]] = "", DataBase2[[#This Row],[BestSol]]=""), "", (DataBase2[[#This Row],[sCL]] -DataBase2[[#This Row],[BestSol]])/DataBase2[[#This Row],[BestSol]])</f>
        <v/>
      </c>
      <c r="AH24" s="52" t="str">
        <f>IF(OR(DataBase2[[#This Row],[sDRC]]= "", DataBase2[[#This Row],[BestSol]]=""), "", (DataBase2[[#This Row],[sDRC]]-DataBase2[[#This Row],[BestSol]])/DataBase2[[#This Row],[BestSol]])</f>
        <v/>
      </c>
      <c r="AI24" s="52" t="str">
        <f>IF(OR(DataBase2[[#This Row],[sABS]]= "", DataBase2[[#This Row],[BestSol]]=""), "", (DataBase2[[#This Row],[sABS]]-DataBase2[[#This Row],[BestSol]])/DataBase2[[#This Row],[BestSol]])</f>
        <v/>
      </c>
      <c r="AJ24" s="52" t="str">
        <f>IF(OR(DataBase2[[#This Row],[sCCJ]]= "", DataBase2[[#This Row],[BestSol]]=""), "", (DataBase2[[#This Row],[sCCJ]]-DataBase2[[#This Row],[BestSol]])/DataBase2[[#This Row],[BestSol]])</f>
        <v/>
      </c>
      <c r="AK24" s="52" t="str">
        <f>IF(OR(DataBase2[[#This Row],[sILS]] = "", DataBase2[[#This Row],[BestSol]]=""), "", (DataBase2[[#This Row],[sILS]]-DataBase2[[#This Row],[BestSol]])/DataBase2[[#This Row],[BestSol]])</f>
        <v/>
      </c>
      <c r="AL24" s="52" t="str">
        <f>IF(OR(DataBase2[[#This Row],[sSA]] = "", DataBase2[[#This Row],[BestSol]]=""), "", (DataBase2[[#This Row],[sSA]]-DataBase2[[#This Row],[BestSol]])/DataBase2[[#This Row],[BestSol]])</f>
        <v/>
      </c>
      <c r="AM24" s="53" t="str">
        <f>IF(OR(DataBase2[[#This Row],[sKS]] = "", DataBase2[[#This Row],[BestSol]]=""), "", (DataBase2[[#This Row],[sKS]]-DataBase2[[#This Row],[BestSol]])/DataBase2[[#This Row],[BestSol]])</f>
        <v/>
      </c>
      <c r="AN24" s="50" t="str">
        <f>IF(OR(DataBase2[[#This Row],[sLB]] = "", DataBase2[[#This Row],[BSHeu]]=""), "", (DataBase2[[#This Row],[sLB]]-DataBase2[[#This Row],[BSHeu]])/DataBase2[[#This Row],[BSHeu]])</f>
        <v/>
      </c>
      <c r="AO24" s="53" t="str">
        <f>IF(OR(DataBase2[[#This Row],[sCL]] = "",  DataBase2[[#This Row],[BSHeu]]=""), "", (DataBase2[[#This Row],[sCL]] - DataBase2[[#This Row],[BSHeu]])/ DataBase2[[#This Row],[BSHeu]])</f>
        <v/>
      </c>
      <c r="AP24" s="81" t="str">
        <f>IF(OR(DataBase2[[#This Row],[sDRC]]= "",  DataBase2[[#This Row],[BSHeu]]=""), "", (DataBase2[[#This Row],[sDRC]]- DataBase2[[#This Row],[BSHeu]])/ DataBase2[[#This Row],[BSHeu]])</f>
        <v/>
      </c>
      <c r="AQ24" s="81" t="str">
        <f>IF(OR(DataBase2[[#This Row],[sABS]]= "",  DataBase2[[#This Row],[BSHeu]]=""), "", (DataBase2[[#This Row],[sABS]]- DataBase2[[#This Row],[BSHeu]])/ DataBase2[[#This Row],[BSHeu]])</f>
        <v/>
      </c>
      <c r="AR24" s="81" t="str">
        <f>IF(OR(DataBase2[[#This Row],[sCCJ]]= "",  DataBase2[[#This Row],[BSHeu]]=""), "", (DataBase2[[#This Row],[sCCJ]]- DataBase2[[#This Row],[BSHeu]])/ DataBase2[[#This Row],[BSHeu]])</f>
        <v/>
      </c>
      <c r="AS24" s="81" t="str">
        <f>IF(OR(DataBase2[[#This Row],[sILS]] = "",  DataBase2[[#This Row],[BSHeu]]=""), "", (DataBase2[[#This Row],[sILS]]- DataBase2[[#This Row],[BSHeu]])/ DataBase2[[#This Row],[BSHeu]])</f>
        <v/>
      </c>
      <c r="AT24" s="81" t="str">
        <f>IF(OR(DataBase2[[#This Row],[sSA]] = "",  DataBase2[[#This Row],[BSHeu]]=""), "", (DataBase2[[#This Row],[sSA]]- DataBase2[[#This Row],[BSHeu]])/ DataBase2[[#This Row],[BSHeu]])</f>
        <v/>
      </c>
      <c r="AU24" s="82" t="str">
        <f>IF(OR(DataBase2[[#This Row],[sKS]]= "",  DataBase2[[#This Row],[BSHeu]]=""), "", (DataBase2[[#This Row],[sKS]]- DataBase2[[#This Row],[BSHeu]])/ DataBase2[[#This Row],[BSHeu]])</f>
        <v/>
      </c>
      <c r="AV24" s="58" t="str">
        <f>IF(AND(DataBase2[[#This Row],[sLBGB]]&lt;=0.0001, DataBase2[[#This Row],[sLBGB]]&lt;&gt;""), 1,"")</f>
        <v/>
      </c>
      <c r="AW24" s="59" t="str">
        <f>IF(AND(DataBase2[[#This Row],[sCLGB]]&lt;=0.0001,DataBase2[[#This Row],[sCLGB]]&lt;&gt;""), 1,"")</f>
        <v/>
      </c>
      <c r="AX24" s="60" t="str">
        <f>IF(AND(DataBase2[[#This Row],[sDRCGB]]&lt;=0.0001,DataBase2[[#This Row],[sDRCGB]]&lt;&gt;""), 1,"")</f>
        <v/>
      </c>
      <c r="AY24" s="60" t="str">
        <f>IF(AND(DataBase2[[#This Row],[sABSGB]]&lt;=0.0001,DataBase2[[#This Row],[sABSGB]]&lt;&gt;""), 1,"")</f>
        <v/>
      </c>
      <c r="AZ24" s="60" t="str">
        <f>IF(AND(DataBase2[[#This Row],[sCCJGB]]&lt;=0.0001,DataBase2[[#This Row],[sCCJGB]]&lt;&gt;""), 1,"")</f>
        <v/>
      </c>
      <c r="BA24" s="60" t="str">
        <f>IF(AND(DataBase2[[#This Row],[sILSGB]]&lt;=0.0001,DataBase2[[#This Row],[sILSGB]]&lt;&gt;""), 1,"")</f>
        <v/>
      </c>
      <c r="BB24" s="60" t="str">
        <f>IF(AND(DataBase2[[#This Row],[sSAGB]]&lt;=0.0001,DataBase2[[#This Row],[sSAGB]]&lt;&gt;""), 1,"")</f>
        <v/>
      </c>
      <c r="BC24" s="58" t="str">
        <f>IF(AND(DataBase2[[#This Row],[sKSGB]]&lt;=0.0001,DataBase2[[#This Row],[sKSGB]]&lt;&gt;""), 1,"")</f>
        <v/>
      </c>
      <c r="BD24" s="83" t="str">
        <f>IF(AND(DataBase2[[#This Row],[sLBGKS]]&lt;=0.0001, DataBase2[[#This Row],[sLBGKS]]&lt;&gt;""), 1,"")</f>
        <v/>
      </c>
      <c r="BE24" s="58" t="str">
        <f>IF(AND(DataBase2[[#This Row],[sCLGKS]]&lt;=0.0001,DataBase2[[#This Row],[sCLGKS]]&lt;&gt;""), 1,"")</f>
        <v/>
      </c>
      <c r="BF24" s="84" t="str">
        <f>IF(AND(DataBase2[[#This Row],[sDRCGKS]]&lt;=0.0001,DataBase2[[#This Row],[sDRCGKS]]&lt;&gt;""), 1,"")</f>
        <v/>
      </c>
      <c r="BG24" s="84" t="str">
        <f>IF(AND(DataBase2[[#This Row],[sABSGKS]]&lt;=0.0001,DataBase2[[#This Row],[sABSGKS]]&lt;&gt;""), 1,"")</f>
        <v/>
      </c>
      <c r="BH24" s="84" t="str">
        <f>IF(AND(DataBase2[[#This Row],[sCCJGKS]]&lt;=0.0001,DataBase2[[#This Row],[sCCJGKS]]&lt;&gt;""), 1,"")</f>
        <v/>
      </c>
      <c r="BI24" s="84" t="str">
        <f>IF(AND(DataBase2[[#This Row],[sILSGKS]]&lt;=0.0001,DataBase2[[#This Row],[sILSGKS]]&lt;&gt;""), 1,"")</f>
        <v/>
      </c>
      <c r="BJ24" s="84" t="str">
        <f>IF(AND(DataBase2[[#This Row],[sSAGKS]]&lt;=0.0001,DataBase2[[#This Row],[sSAGKS]]&lt;&gt;""), 1,"")</f>
        <v/>
      </c>
      <c r="BK24" s="80" t="str">
        <f>IF(AND(DataBase2[[#This Row],[sKSGKS]]&lt;=0.0001,DataBase2[[#This Row],[sKSGKS]]&lt;&gt;""), 1,"")</f>
        <v/>
      </c>
    </row>
    <row r="25" spans="1:63" ht="21" x14ac:dyDescent="0.4">
      <c r="A25" s="65" t="s">
        <v>102</v>
      </c>
      <c r="B25" s="66" t="s">
        <v>80</v>
      </c>
      <c r="C25" s="67" t="s">
        <v>81</v>
      </c>
      <c r="D25" s="67">
        <v>3</v>
      </c>
      <c r="E25" s="67">
        <v>10</v>
      </c>
      <c r="F25" s="68">
        <v>2</v>
      </c>
      <c r="G25" s="69">
        <v>4248.38</v>
      </c>
      <c r="H25" s="70">
        <v>4217.6099999999997</v>
      </c>
      <c r="I25" s="71">
        <v>7200</v>
      </c>
      <c r="J25" s="69">
        <v>4248.38</v>
      </c>
      <c r="K25" s="70">
        <v>4248.38</v>
      </c>
      <c r="L25" s="71">
        <v>8</v>
      </c>
      <c r="M25" s="69">
        <v>4248.38</v>
      </c>
      <c r="N25" s="6">
        <v>4248.38</v>
      </c>
      <c r="O25" s="71">
        <v>0.5</v>
      </c>
      <c r="P25" s="69">
        <v>4248.3798800000004</v>
      </c>
      <c r="Q25" s="71">
        <v>39</v>
      </c>
      <c r="R25" s="72">
        <v>4302.9399999999996</v>
      </c>
      <c r="S25" s="71">
        <v>5.41</v>
      </c>
      <c r="T25" s="85">
        <v>4248.38</v>
      </c>
      <c r="U25" s="86">
        <v>150.00450000000001</v>
      </c>
      <c r="V25" s="72">
        <v>4248.38</v>
      </c>
      <c r="W25" s="73">
        <v>85.260499999999993</v>
      </c>
      <c r="X25" s="8">
        <v>4248.38</v>
      </c>
      <c r="Y25" s="8">
        <v>79</v>
      </c>
      <c r="Z25" s="74">
        <f t="shared" si="0"/>
        <v>4248.38</v>
      </c>
      <c r="AA25" s="48">
        <f t="shared" si="1"/>
        <v>4248.3798800000004</v>
      </c>
      <c r="AB2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MIN(G25,J25,M25),"")</f>
        <v>4248.38</v>
      </c>
      <c r="AC25" s="49">
        <f>IF(OR(DataBase2[[#This Row],[sKS]] = "", DataBase2[[#This Row],[BSOpt]]=""), "", (DataBase2[[#This Row],[sKS]]-DataBase2[[#This Row],[BSOpt]])/DataBase2[[#This Row],[BSOpt]])</f>
        <v>0</v>
      </c>
      <c r="AD25" s="49">
        <f t="shared" si="2"/>
        <v>4248.38</v>
      </c>
      <c r="AE25" s="49">
        <f>IF(OR(DataBase2[[#This Row],[sKS]] = "", DataBase2[[#This Row],[BESTUB]]=""), "", (DataBase2[[#This Row],[sKS]]-DataBase2[[#This Row],[BESTUB]])/DataBase2[[#This Row],[BESTUB]])</f>
        <v>0</v>
      </c>
      <c r="AF25" s="75">
        <f>IF(OR(DataBase2[[#This Row],[sLB]] = "", DataBase2[[#This Row],[BestSol]]=""), "", (DataBase2[[#This Row],[sLB]]-DataBase2[[#This Row],[BestSol]])/DataBase2[[#This Row],[BestSol]])</f>
        <v>0</v>
      </c>
      <c r="AG25" s="76">
        <f>IF(OR(DataBase2[[#This Row],[sCL]] = "", DataBase2[[#This Row],[BestSol]]=""), "", (DataBase2[[#This Row],[sCL]] -DataBase2[[#This Row],[BestSol]])/DataBase2[[#This Row],[BestSol]])</f>
        <v>0</v>
      </c>
      <c r="AH25" s="76">
        <f>IF(OR(DataBase2[[#This Row],[sDRC]]= "", DataBase2[[#This Row],[BestSol]]=""), "", (DataBase2[[#This Row],[sDRC]]-DataBase2[[#This Row],[BestSol]])/DataBase2[[#This Row],[BestSol]])</f>
        <v>0</v>
      </c>
      <c r="AI25" s="76">
        <f>IF(OR(DataBase2[[#This Row],[sABS]]= "", DataBase2[[#This Row],[BestSol]]=""), "", (DataBase2[[#This Row],[sABS]]-DataBase2[[#This Row],[BestSol]])/DataBase2[[#This Row],[BestSol]])</f>
        <v>-2.8246060780115977E-8</v>
      </c>
      <c r="AJ25" s="76">
        <f>IF(OR(DataBase2[[#This Row],[sCCJ]]= "", DataBase2[[#This Row],[BestSol]]=""), "", (DataBase2[[#This Row],[sCCJ]]-DataBase2[[#This Row],[BestSol]])/DataBase2[[#This Row],[BestSol]])</f>
        <v>1.2842542333783581E-2</v>
      </c>
      <c r="AK25" s="76">
        <f>IF(OR(DataBase2[[#This Row],[sILS]] = "", DataBase2[[#This Row],[BestSol]]=""), "", (DataBase2[[#This Row],[sILS]]-DataBase2[[#This Row],[BestSol]])/DataBase2[[#This Row],[BestSol]])</f>
        <v>0</v>
      </c>
      <c r="AL25" s="76">
        <f>IF(OR(DataBase2[[#This Row],[sSA]] = "", DataBase2[[#This Row],[BestSol]]=""), "", (DataBase2[[#This Row],[sSA]]-DataBase2[[#This Row],[BestSol]])/DataBase2[[#This Row],[BestSol]])</f>
        <v>0</v>
      </c>
      <c r="AM25" s="76">
        <f>IF(OR(DataBase2[[#This Row],[sKS]] = "", DataBase2[[#This Row],[BestSol]]=""), "", (DataBase2[[#This Row],[sKS]]-DataBase2[[#This Row],[BestSol]])/DataBase2[[#This Row],[BestSol]])</f>
        <v>0</v>
      </c>
      <c r="AN25" s="75">
        <f>IF(OR(DataBase2[[#This Row],[sLB]] = "", DataBase2[[#This Row],[BSHeu]]=""), "", (DataBase2[[#This Row],[sLB]]-DataBase2[[#This Row],[BSHeu]])/DataBase2[[#This Row],[BSHeu]])</f>
        <v>2.8246061577955951E-8</v>
      </c>
      <c r="AO25" s="76">
        <f>IF(OR(DataBase2[[#This Row],[sCL]] = "",  DataBase2[[#This Row],[BSHeu]]=""), "", (DataBase2[[#This Row],[sCL]] - DataBase2[[#This Row],[BSHeu]])/ DataBase2[[#This Row],[BSHeu]])</f>
        <v>2.8246061577955951E-8</v>
      </c>
      <c r="AP25" s="76">
        <f>IF(OR(DataBase2[[#This Row],[sDRC]]= "",  DataBase2[[#This Row],[BSHeu]]=""), "", (DataBase2[[#This Row],[sDRC]]- DataBase2[[#This Row],[BSHeu]])/ DataBase2[[#This Row],[BSHeu]])</f>
        <v>2.8246061577955951E-8</v>
      </c>
      <c r="AQ25" s="76">
        <f>IF(OR(DataBase2[[#This Row],[sABS]]= "",  DataBase2[[#This Row],[BSHeu]]=""), "", (DataBase2[[#This Row],[sABS]]- DataBase2[[#This Row],[BSHeu]])/ DataBase2[[#This Row],[BSHeu]])</f>
        <v>0</v>
      </c>
      <c r="AR25" s="76">
        <f>IF(OR(DataBase2[[#This Row],[sCCJ]]= "",  DataBase2[[#This Row],[BSHeu]]=""), "", (DataBase2[[#This Row],[sCCJ]]- DataBase2[[#This Row],[BSHeu]])/ DataBase2[[#This Row],[BSHeu]])</f>
        <v>1.28425709425964E-2</v>
      </c>
      <c r="AS25" s="76">
        <f>IF(OR(DataBase2[[#This Row],[sILS]] = "",  DataBase2[[#This Row],[BSHeu]]=""), "", (DataBase2[[#This Row],[sILS]]- DataBase2[[#This Row],[BSHeu]])/ DataBase2[[#This Row],[BSHeu]])</f>
        <v>2.8246061577955951E-8</v>
      </c>
      <c r="AT25" s="76">
        <f>IF(OR(DataBase2[[#This Row],[sSA]] = "",  DataBase2[[#This Row],[BSHeu]]=""), "", (DataBase2[[#This Row],[sSA]]- DataBase2[[#This Row],[BSHeu]])/ DataBase2[[#This Row],[BSHeu]])</f>
        <v>2.8246061577955951E-8</v>
      </c>
      <c r="AU25" s="77">
        <f>IF(OR(DataBase2[[#This Row],[sKS]]= "",  DataBase2[[#This Row],[BSHeu]]=""), "", (DataBase2[[#This Row],[sKS]]- DataBase2[[#This Row],[BSHeu]])/ DataBase2[[#This Row],[BSHeu]])</f>
        <v>2.8246061577955951E-8</v>
      </c>
      <c r="AV25" s="78">
        <f>IF(AND(DataBase2[[#This Row],[sLBGB]]&lt;=0.0001, DataBase2[[#This Row],[sLBGB]]&lt;&gt;""), 1,"")</f>
        <v>1</v>
      </c>
      <c r="AW25" s="78">
        <f>IF(AND(DataBase2[[#This Row],[sCLGB]]&lt;=0.0001,DataBase2[[#This Row],[sCLGB]]&lt;&gt;""), 1,"")</f>
        <v>1</v>
      </c>
      <c r="AX25" s="78">
        <f>IF(AND(DataBase2[[#This Row],[sDRCGB]]&lt;=0.0001,DataBase2[[#This Row],[sDRCGB]]&lt;&gt;""), 1,"")</f>
        <v>1</v>
      </c>
      <c r="AY25" s="78">
        <f>IF(AND(DataBase2[[#This Row],[sABSGB]]&lt;=0.0001,DataBase2[[#This Row],[sABSGB]]&lt;&gt;""), 1,"")</f>
        <v>1</v>
      </c>
      <c r="AZ25" s="78" t="str">
        <f>IF(AND(DataBase2[[#This Row],[sCCJGB]]&lt;=0.0001,DataBase2[[#This Row],[sCCJGB]]&lt;&gt;""), 1,"")</f>
        <v/>
      </c>
      <c r="BA25" s="78">
        <f>IF(AND(DataBase2[[#This Row],[sILSGB]]&lt;=0.0001,DataBase2[[#This Row],[sILSGB]]&lt;&gt;""), 1,"")</f>
        <v>1</v>
      </c>
      <c r="BB25" s="78">
        <f>IF(AND(DataBase2[[#This Row],[sSAGB]]&lt;=0.0001,DataBase2[[#This Row],[sSAGB]]&lt;&gt;""), 1,"")</f>
        <v>1</v>
      </c>
      <c r="BC25" s="78">
        <f>IF(AND(DataBase2[[#This Row],[sKSGB]]&lt;=0.0001,DataBase2[[#This Row],[sKSGB]]&lt;&gt;""), 1,"")</f>
        <v>1</v>
      </c>
      <c r="BD25" s="79">
        <f>IF(AND(DataBase2[[#This Row],[sLBGKS]]&lt;=0.0001, DataBase2[[#This Row],[sLBGKS]]&lt;&gt;""), 1,"")</f>
        <v>1</v>
      </c>
      <c r="BE25" s="78">
        <f>IF(AND(DataBase2[[#This Row],[sCLGKS]]&lt;=0.0001,DataBase2[[#This Row],[sCLGKS]]&lt;&gt;""), 1,"")</f>
        <v>1</v>
      </c>
      <c r="BF25" s="78">
        <f>IF(AND(DataBase2[[#This Row],[sDRCGKS]]&lt;=0.0001,DataBase2[[#This Row],[sDRCGKS]]&lt;&gt;""), 1,"")</f>
        <v>1</v>
      </c>
      <c r="BG25" s="78">
        <f>IF(AND(DataBase2[[#This Row],[sABSGKS]]&lt;=0.0001,DataBase2[[#This Row],[sABSGKS]]&lt;&gt;""), 1,"")</f>
        <v>1</v>
      </c>
      <c r="BH25" s="78" t="str">
        <f>IF(AND(DataBase2[[#This Row],[sCCJGKS]]&lt;=0.0001,DataBase2[[#This Row],[sCCJGKS]]&lt;&gt;""), 1,"")</f>
        <v/>
      </c>
      <c r="BI25" s="78">
        <f>IF(AND(DataBase2[[#This Row],[sILSGKS]]&lt;=0.0001,DataBase2[[#This Row],[sILSGKS]]&lt;&gt;""), 1,"")</f>
        <v>1</v>
      </c>
      <c r="BJ25" s="78">
        <f>IF(AND(DataBase2[[#This Row],[sSAGKS]]&lt;=0.0001,DataBase2[[#This Row],[sSAGKS]]&lt;&gt;""), 1,"")</f>
        <v>1</v>
      </c>
      <c r="BK25" s="80">
        <f>IF(AND(DataBase2[[#This Row],[sKSGKS]]&lt;=0.0001,DataBase2[[#This Row],[sKSGKS]]&lt;&gt;""), 1,"")</f>
        <v>1</v>
      </c>
    </row>
    <row r="26" spans="1:63" ht="21" x14ac:dyDescent="0.4">
      <c r="A26" s="65" t="s">
        <v>103</v>
      </c>
      <c r="B26" s="66" t="s">
        <v>80</v>
      </c>
      <c r="C26" s="67" t="s">
        <v>81</v>
      </c>
      <c r="D26" s="67">
        <v>3</v>
      </c>
      <c r="E26" s="67">
        <v>10</v>
      </c>
      <c r="F26" s="68">
        <v>3</v>
      </c>
      <c r="G26" s="69">
        <v>4722.42</v>
      </c>
      <c r="H26" s="70">
        <v>4583.26</v>
      </c>
      <c r="I26" s="71">
        <v>7200</v>
      </c>
      <c r="J26" s="69">
        <v>4722.42</v>
      </c>
      <c r="K26" s="70">
        <v>4722.42</v>
      </c>
      <c r="L26" s="71">
        <v>13</v>
      </c>
      <c r="M26" s="69">
        <v>4722.42</v>
      </c>
      <c r="N26" s="6">
        <v>4722.42</v>
      </c>
      <c r="O26" s="71">
        <v>0.2</v>
      </c>
      <c r="P26" s="69">
        <v>4722.4199200000003</v>
      </c>
      <c r="Q26" s="71">
        <v>63</v>
      </c>
      <c r="R26" s="72">
        <v>5015.9399999999996</v>
      </c>
      <c r="S26" s="71">
        <v>4.72</v>
      </c>
      <c r="T26" s="85">
        <v>4722.42</v>
      </c>
      <c r="U26" s="86">
        <v>150.00200000000001</v>
      </c>
      <c r="V26" s="72">
        <v>4722.42</v>
      </c>
      <c r="W26" s="73">
        <v>95.563000000000002</v>
      </c>
      <c r="X26" s="8">
        <v>4722.42</v>
      </c>
      <c r="Y26" s="8">
        <v>80</v>
      </c>
      <c r="Z26" s="74">
        <f t="shared" si="0"/>
        <v>4722.42</v>
      </c>
      <c r="AA26" s="48">
        <f t="shared" si="1"/>
        <v>4722.4199200000003</v>
      </c>
      <c r="AB2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MIN(G26,J26,M26),"")</f>
        <v>4722.42</v>
      </c>
      <c r="AC26" s="49">
        <f>IF(OR(DataBase2[[#This Row],[sKS]] = "", DataBase2[[#This Row],[BSOpt]]=""), "", (DataBase2[[#This Row],[sKS]]-DataBase2[[#This Row],[BSOpt]])/DataBase2[[#This Row],[BSOpt]])</f>
        <v>0</v>
      </c>
      <c r="AD26" s="49">
        <f t="shared" si="2"/>
        <v>4722.42</v>
      </c>
      <c r="AE26" s="49">
        <f>IF(OR(DataBase2[[#This Row],[sKS]] = "", DataBase2[[#This Row],[BESTUB]]=""), "", (DataBase2[[#This Row],[sKS]]-DataBase2[[#This Row],[BESTUB]])/DataBase2[[#This Row],[BESTUB]])</f>
        <v>0</v>
      </c>
      <c r="AF26" s="75">
        <f>IF(OR(DataBase2[[#This Row],[sLB]] = "", DataBase2[[#This Row],[BestSol]]=""), "", (DataBase2[[#This Row],[sLB]]-DataBase2[[#This Row],[BestSol]])/DataBase2[[#This Row],[BestSol]])</f>
        <v>0</v>
      </c>
      <c r="AG26" s="76">
        <f>IF(OR(DataBase2[[#This Row],[sCL]] = "", DataBase2[[#This Row],[BestSol]]=""), "", (DataBase2[[#This Row],[sCL]] -DataBase2[[#This Row],[BestSol]])/DataBase2[[#This Row],[BestSol]])</f>
        <v>0</v>
      </c>
      <c r="AH26" s="76">
        <f>IF(OR(DataBase2[[#This Row],[sDRC]]= "", DataBase2[[#This Row],[BestSol]]=""), "", (DataBase2[[#This Row],[sDRC]]-DataBase2[[#This Row],[BestSol]])/DataBase2[[#This Row],[BestSol]])</f>
        <v>0</v>
      </c>
      <c r="AI26" s="76">
        <f>IF(OR(DataBase2[[#This Row],[sABS]]= "", DataBase2[[#This Row],[BestSol]]=""), "", (DataBase2[[#This Row],[sABS]]-DataBase2[[#This Row],[BestSol]])/DataBase2[[#This Row],[BestSol]])</f>
        <v>-1.6940466921201294E-8</v>
      </c>
      <c r="AJ26" s="76">
        <f>IF(OR(DataBase2[[#This Row],[sCCJ]]= "", DataBase2[[#This Row],[BestSol]]=""), "", (DataBase2[[#This Row],[sCCJ]]-DataBase2[[#This Row],[BestSol]])/DataBase2[[#This Row],[BestSol]])</f>
        <v>6.2154573290812663E-2</v>
      </c>
      <c r="AK26" s="76">
        <f>IF(OR(DataBase2[[#This Row],[sILS]] = "", DataBase2[[#This Row],[BestSol]]=""), "", (DataBase2[[#This Row],[sILS]]-DataBase2[[#This Row],[BestSol]])/DataBase2[[#This Row],[BestSol]])</f>
        <v>0</v>
      </c>
      <c r="AL26" s="76">
        <f>IF(OR(DataBase2[[#This Row],[sSA]] = "", DataBase2[[#This Row],[BestSol]]=""), "", (DataBase2[[#This Row],[sSA]]-DataBase2[[#This Row],[BestSol]])/DataBase2[[#This Row],[BestSol]])</f>
        <v>0</v>
      </c>
      <c r="AM26" s="76">
        <f>IF(OR(DataBase2[[#This Row],[sKS]] = "", DataBase2[[#This Row],[BestSol]]=""), "", (DataBase2[[#This Row],[sKS]]-DataBase2[[#This Row],[BestSol]])/DataBase2[[#This Row],[BestSol]])</f>
        <v>0</v>
      </c>
      <c r="AN26" s="75">
        <f>IF(OR(DataBase2[[#This Row],[sLB]] = "", DataBase2[[#This Row],[BSHeu]]=""), "", (DataBase2[[#This Row],[sLB]]-DataBase2[[#This Row],[BSHeu]])/DataBase2[[#This Row],[BSHeu]])</f>
        <v>1.6940467208180719E-8</v>
      </c>
      <c r="AO26" s="76">
        <f>IF(OR(DataBase2[[#This Row],[sCL]] = "",  DataBase2[[#This Row],[BSHeu]]=""), "", (DataBase2[[#This Row],[sCL]] - DataBase2[[#This Row],[BSHeu]])/ DataBase2[[#This Row],[BSHeu]])</f>
        <v>1.6940467208180719E-8</v>
      </c>
      <c r="AP26" s="76">
        <f>IF(OR(DataBase2[[#This Row],[sDRC]]= "",  DataBase2[[#This Row],[BSHeu]]=""), "", (DataBase2[[#This Row],[sDRC]]- DataBase2[[#This Row],[BSHeu]])/ DataBase2[[#This Row],[BSHeu]])</f>
        <v>1.6940467208180719E-8</v>
      </c>
      <c r="AQ26" s="76">
        <f>IF(OR(DataBase2[[#This Row],[sABS]]= "",  DataBase2[[#This Row],[BSHeu]]=""), "", (DataBase2[[#This Row],[sABS]]- DataBase2[[#This Row],[BSHeu]])/ DataBase2[[#This Row],[BSHeu]])</f>
        <v>0</v>
      </c>
      <c r="AR26" s="76">
        <f>IF(OR(DataBase2[[#This Row],[sCCJ]]= "",  DataBase2[[#This Row],[BSHeu]]=""), "", (DataBase2[[#This Row],[sCCJ]]- DataBase2[[#This Row],[BSHeu]])/ DataBase2[[#This Row],[BSHeu]])</f>
        <v>6.2154591284207382E-2</v>
      </c>
      <c r="AS26" s="76">
        <f>IF(OR(DataBase2[[#This Row],[sILS]] = "",  DataBase2[[#This Row],[BSHeu]]=""), "", (DataBase2[[#This Row],[sILS]]- DataBase2[[#This Row],[BSHeu]])/ DataBase2[[#This Row],[BSHeu]])</f>
        <v>1.6940467208180719E-8</v>
      </c>
      <c r="AT26" s="76">
        <f>IF(OR(DataBase2[[#This Row],[sSA]] = "",  DataBase2[[#This Row],[BSHeu]]=""), "", (DataBase2[[#This Row],[sSA]]- DataBase2[[#This Row],[BSHeu]])/ DataBase2[[#This Row],[BSHeu]])</f>
        <v>1.6940467208180719E-8</v>
      </c>
      <c r="AU26" s="77">
        <f>IF(OR(DataBase2[[#This Row],[sKS]]= "",  DataBase2[[#This Row],[BSHeu]]=""), "", (DataBase2[[#This Row],[sKS]]- DataBase2[[#This Row],[BSHeu]])/ DataBase2[[#This Row],[BSHeu]])</f>
        <v>1.6940467208180719E-8</v>
      </c>
      <c r="AV26" s="78">
        <f>IF(AND(DataBase2[[#This Row],[sLBGB]]&lt;=0.0001, DataBase2[[#This Row],[sLBGB]]&lt;&gt;""), 1,"")</f>
        <v>1</v>
      </c>
      <c r="AW26" s="78">
        <f>IF(AND(DataBase2[[#This Row],[sCLGB]]&lt;=0.0001,DataBase2[[#This Row],[sCLGB]]&lt;&gt;""), 1,"")</f>
        <v>1</v>
      </c>
      <c r="AX26" s="78">
        <f>IF(AND(DataBase2[[#This Row],[sDRCGB]]&lt;=0.0001,DataBase2[[#This Row],[sDRCGB]]&lt;&gt;""), 1,"")</f>
        <v>1</v>
      </c>
      <c r="AY26" s="78">
        <f>IF(AND(DataBase2[[#This Row],[sABSGB]]&lt;=0.0001,DataBase2[[#This Row],[sABSGB]]&lt;&gt;""), 1,"")</f>
        <v>1</v>
      </c>
      <c r="AZ26" s="78" t="str">
        <f>IF(AND(DataBase2[[#This Row],[sCCJGB]]&lt;=0.0001,DataBase2[[#This Row],[sCCJGB]]&lt;&gt;""), 1,"")</f>
        <v/>
      </c>
      <c r="BA26" s="78">
        <f>IF(AND(DataBase2[[#This Row],[sILSGB]]&lt;=0.0001,DataBase2[[#This Row],[sILSGB]]&lt;&gt;""), 1,"")</f>
        <v>1</v>
      </c>
      <c r="BB26" s="78">
        <f>IF(AND(DataBase2[[#This Row],[sSAGB]]&lt;=0.0001,DataBase2[[#This Row],[sSAGB]]&lt;&gt;""), 1,"")</f>
        <v>1</v>
      </c>
      <c r="BC26" s="78">
        <f>IF(AND(DataBase2[[#This Row],[sKSGB]]&lt;=0.0001,DataBase2[[#This Row],[sKSGB]]&lt;&gt;""), 1,"")</f>
        <v>1</v>
      </c>
      <c r="BD26" s="79">
        <f>IF(AND(DataBase2[[#This Row],[sLBGKS]]&lt;=0.0001, DataBase2[[#This Row],[sLBGKS]]&lt;&gt;""), 1,"")</f>
        <v>1</v>
      </c>
      <c r="BE26" s="78">
        <f>IF(AND(DataBase2[[#This Row],[sCLGKS]]&lt;=0.0001,DataBase2[[#This Row],[sCLGKS]]&lt;&gt;""), 1,"")</f>
        <v>1</v>
      </c>
      <c r="BF26" s="78">
        <f>IF(AND(DataBase2[[#This Row],[sDRCGKS]]&lt;=0.0001,DataBase2[[#This Row],[sDRCGKS]]&lt;&gt;""), 1,"")</f>
        <v>1</v>
      </c>
      <c r="BG26" s="78">
        <f>IF(AND(DataBase2[[#This Row],[sABSGKS]]&lt;=0.0001,DataBase2[[#This Row],[sABSGKS]]&lt;&gt;""), 1,"")</f>
        <v>1</v>
      </c>
      <c r="BH26" s="78" t="str">
        <f>IF(AND(DataBase2[[#This Row],[sCCJGKS]]&lt;=0.0001,DataBase2[[#This Row],[sCCJGKS]]&lt;&gt;""), 1,"")</f>
        <v/>
      </c>
      <c r="BI26" s="78">
        <f>IF(AND(DataBase2[[#This Row],[sILSGKS]]&lt;=0.0001,DataBase2[[#This Row],[sILSGKS]]&lt;&gt;""), 1,"")</f>
        <v>1</v>
      </c>
      <c r="BJ26" s="78">
        <f>IF(AND(DataBase2[[#This Row],[sSAGKS]]&lt;=0.0001,DataBase2[[#This Row],[sSAGKS]]&lt;&gt;""), 1,"")</f>
        <v>1</v>
      </c>
      <c r="BK26" s="80">
        <f>IF(AND(DataBase2[[#This Row],[sKSGKS]]&lt;=0.0001,DataBase2[[#This Row],[sKSGKS]]&lt;&gt;""), 1,"")</f>
        <v>1</v>
      </c>
    </row>
    <row r="27" spans="1:63" ht="21" x14ac:dyDescent="0.4">
      <c r="A27" s="65" t="s">
        <v>104</v>
      </c>
      <c r="B27" s="66" t="s">
        <v>80</v>
      </c>
      <c r="C27" s="67" t="s">
        <v>81</v>
      </c>
      <c r="D27" s="67">
        <v>3</v>
      </c>
      <c r="E27" s="67">
        <v>10</v>
      </c>
      <c r="F27" s="68">
        <v>4</v>
      </c>
      <c r="G27" s="69">
        <v>5237.42</v>
      </c>
      <c r="H27" s="70">
        <v>5027.51</v>
      </c>
      <c r="I27" s="71">
        <v>7200</v>
      </c>
      <c r="J27" s="69">
        <v>5237.42</v>
      </c>
      <c r="K27" s="70">
        <v>5237.42</v>
      </c>
      <c r="L27" s="71">
        <v>32</v>
      </c>
      <c r="M27" s="69">
        <v>5237.42</v>
      </c>
      <c r="N27" s="6">
        <v>5237.42</v>
      </c>
      <c r="O27" s="71">
        <v>0.1</v>
      </c>
      <c r="P27" s="69">
        <v>5237.4199200000003</v>
      </c>
      <c r="Q27" s="71">
        <v>504</v>
      </c>
      <c r="R27" s="72">
        <v>5381.92</v>
      </c>
      <c r="S27" s="71">
        <v>4.33</v>
      </c>
      <c r="T27" s="85">
        <v>5237.42</v>
      </c>
      <c r="U27" s="86">
        <v>150.0025</v>
      </c>
      <c r="V27" s="72">
        <v>5237.42</v>
      </c>
      <c r="W27" s="73">
        <v>118.1105</v>
      </c>
      <c r="X27" s="8">
        <v>5237.42</v>
      </c>
      <c r="Y27" s="8">
        <v>81</v>
      </c>
      <c r="Z27" s="74">
        <f t="shared" si="0"/>
        <v>5237.42</v>
      </c>
      <c r="AA27" s="48">
        <f t="shared" si="1"/>
        <v>5237.4199200000003</v>
      </c>
      <c r="AB2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MIN(G27,J27,M27),"")</f>
        <v>5237.42</v>
      </c>
      <c r="AC27" s="49">
        <f>IF(OR(DataBase2[[#This Row],[sKS]] = "", DataBase2[[#This Row],[BSOpt]]=""), "", (DataBase2[[#This Row],[sKS]]-DataBase2[[#This Row],[BSOpt]])/DataBase2[[#This Row],[BSOpt]])</f>
        <v>0</v>
      </c>
      <c r="AD27" s="49">
        <f t="shared" si="2"/>
        <v>5237.42</v>
      </c>
      <c r="AE27" s="49">
        <f>IF(OR(DataBase2[[#This Row],[sKS]] = "", DataBase2[[#This Row],[BESTUB]]=""), "", (DataBase2[[#This Row],[sKS]]-DataBase2[[#This Row],[BESTUB]])/DataBase2[[#This Row],[BESTUB]])</f>
        <v>0</v>
      </c>
      <c r="AF27" s="75">
        <f>IF(OR(DataBase2[[#This Row],[sLB]] = "", DataBase2[[#This Row],[BestSol]]=""), "", (DataBase2[[#This Row],[sLB]]-DataBase2[[#This Row],[BestSol]])/DataBase2[[#This Row],[BestSol]])</f>
        <v>0</v>
      </c>
      <c r="AG27" s="76">
        <f>IF(OR(DataBase2[[#This Row],[sCL]] = "", DataBase2[[#This Row],[BestSol]]=""), "", (DataBase2[[#This Row],[sCL]] -DataBase2[[#This Row],[BestSol]])/DataBase2[[#This Row],[BestSol]])</f>
        <v>0</v>
      </c>
      <c r="AH27" s="76">
        <f>IF(OR(DataBase2[[#This Row],[sDRC]]= "", DataBase2[[#This Row],[BestSol]]=""), "", (DataBase2[[#This Row],[sDRC]]-DataBase2[[#This Row],[BestSol]])/DataBase2[[#This Row],[BestSol]])</f>
        <v>0</v>
      </c>
      <c r="AI27" s="76">
        <f>IF(OR(DataBase2[[#This Row],[sABS]]= "", DataBase2[[#This Row],[BestSol]]=""), "", (DataBase2[[#This Row],[sABS]]-DataBase2[[#This Row],[BestSol]])/DataBase2[[#This Row],[BestSol]])</f>
        <v>-1.5274696281378888E-8</v>
      </c>
      <c r="AJ27" s="76">
        <f>IF(OR(DataBase2[[#This Row],[sCCJ]]= "", DataBase2[[#This Row],[BestSol]]=""), "", (DataBase2[[#This Row],[sCCJ]]-DataBase2[[#This Row],[BestSol]])/DataBase2[[#This Row],[BestSol]])</f>
        <v>2.7589920227898468E-2</v>
      </c>
      <c r="AK27" s="76">
        <f>IF(OR(DataBase2[[#This Row],[sILS]] = "", DataBase2[[#This Row],[BestSol]]=""), "", (DataBase2[[#This Row],[sILS]]-DataBase2[[#This Row],[BestSol]])/DataBase2[[#This Row],[BestSol]])</f>
        <v>0</v>
      </c>
      <c r="AL27" s="76">
        <f>IF(OR(DataBase2[[#This Row],[sSA]] = "", DataBase2[[#This Row],[BestSol]]=""), "", (DataBase2[[#This Row],[sSA]]-DataBase2[[#This Row],[BestSol]])/DataBase2[[#This Row],[BestSol]])</f>
        <v>0</v>
      </c>
      <c r="AM27" s="76">
        <f>IF(OR(DataBase2[[#This Row],[sKS]] = "", DataBase2[[#This Row],[BestSol]]=""), "", (DataBase2[[#This Row],[sKS]]-DataBase2[[#This Row],[BestSol]])/DataBase2[[#This Row],[BestSol]])</f>
        <v>0</v>
      </c>
      <c r="AN27" s="75">
        <f>IF(OR(DataBase2[[#This Row],[sLB]] = "", DataBase2[[#This Row],[BSHeu]]=""), "", (DataBase2[[#This Row],[sLB]]-DataBase2[[#This Row],[BSHeu]])/DataBase2[[#This Row],[BSHeu]])</f>
        <v>1.5274696514695238E-8</v>
      </c>
      <c r="AO27" s="76">
        <f>IF(OR(DataBase2[[#This Row],[sCL]] = "",  DataBase2[[#This Row],[BSHeu]]=""), "", (DataBase2[[#This Row],[sCL]] - DataBase2[[#This Row],[BSHeu]])/ DataBase2[[#This Row],[BSHeu]])</f>
        <v>1.5274696514695238E-8</v>
      </c>
      <c r="AP27" s="76">
        <f>IF(OR(DataBase2[[#This Row],[sDRC]]= "",  DataBase2[[#This Row],[BSHeu]]=""), "", (DataBase2[[#This Row],[sDRC]]- DataBase2[[#This Row],[BSHeu]])/ DataBase2[[#This Row],[BSHeu]])</f>
        <v>1.5274696514695238E-8</v>
      </c>
      <c r="AQ27" s="76">
        <f>IF(OR(DataBase2[[#This Row],[sABS]]= "",  DataBase2[[#This Row],[BSHeu]]=""), "", (DataBase2[[#This Row],[sABS]]- DataBase2[[#This Row],[BSHeu]])/ DataBase2[[#This Row],[BSHeu]])</f>
        <v>0</v>
      </c>
      <c r="AR27" s="76">
        <f>IF(OR(DataBase2[[#This Row],[sCCJ]]= "",  DataBase2[[#This Row],[BSHeu]]=""), "", (DataBase2[[#This Row],[sCCJ]]- DataBase2[[#This Row],[BSHeu]])/ DataBase2[[#This Row],[BSHeu]])</f>
        <v>2.7589935924022643E-2</v>
      </c>
      <c r="AS27" s="76">
        <f>IF(OR(DataBase2[[#This Row],[sILS]] = "",  DataBase2[[#This Row],[BSHeu]]=""), "", (DataBase2[[#This Row],[sILS]]- DataBase2[[#This Row],[BSHeu]])/ DataBase2[[#This Row],[BSHeu]])</f>
        <v>1.5274696514695238E-8</v>
      </c>
      <c r="AT27" s="76">
        <f>IF(OR(DataBase2[[#This Row],[sSA]] = "",  DataBase2[[#This Row],[BSHeu]]=""), "", (DataBase2[[#This Row],[sSA]]- DataBase2[[#This Row],[BSHeu]])/ DataBase2[[#This Row],[BSHeu]])</f>
        <v>1.5274696514695238E-8</v>
      </c>
      <c r="AU27" s="77">
        <f>IF(OR(DataBase2[[#This Row],[sKS]]= "",  DataBase2[[#This Row],[BSHeu]]=""), "", (DataBase2[[#This Row],[sKS]]- DataBase2[[#This Row],[BSHeu]])/ DataBase2[[#This Row],[BSHeu]])</f>
        <v>1.5274696514695238E-8</v>
      </c>
      <c r="AV27" s="78">
        <f>IF(AND(DataBase2[[#This Row],[sLBGB]]&lt;=0.0001, DataBase2[[#This Row],[sLBGB]]&lt;&gt;""), 1,"")</f>
        <v>1</v>
      </c>
      <c r="AW27" s="78">
        <f>IF(AND(DataBase2[[#This Row],[sCLGB]]&lt;=0.0001,DataBase2[[#This Row],[sCLGB]]&lt;&gt;""), 1,"")</f>
        <v>1</v>
      </c>
      <c r="AX27" s="78">
        <f>IF(AND(DataBase2[[#This Row],[sDRCGB]]&lt;=0.0001,DataBase2[[#This Row],[sDRCGB]]&lt;&gt;""), 1,"")</f>
        <v>1</v>
      </c>
      <c r="AY27" s="78">
        <f>IF(AND(DataBase2[[#This Row],[sABSGB]]&lt;=0.0001,DataBase2[[#This Row],[sABSGB]]&lt;&gt;""), 1,"")</f>
        <v>1</v>
      </c>
      <c r="AZ27" s="78" t="str">
        <f>IF(AND(DataBase2[[#This Row],[sCCJGB]]&lt;=0.0001,DataBase2[[#This Row],[sCCJGB]]&lt;&gt;""), 1,"")</f>
        <v/>
      </c>
      <c r="BA27" s="78">
        <f>IF(AND(DataBase2[[#This Row],[sILSGB]]&lt;=0.0001,DataBase2[[#This Row],[sILSGB]]&lt;&gt;""), 1,"")</f>
        <v>1</v>
      </c>
      <c r="BB27" s="78">
        <f>IF(AND(DataBase2[[#This Row],[sSAGB]]&lt;=0.0001,DataBase2[[#This Row],[sSAGB]]&lt;&gt;""), 1,"")</f>
        <v>1</v>
      </c>
      <c r="BC27" s="78">
        <f>IF(AND(DataBase2[[#This Row],[sKSGB]]&lt;=0.0001,DataBase2[[#This Row],[sKSGB]]&lt;&gt;""), 1,"")</f>
        <v>1</v>
      </c>
      <c r="BD27" s="79">
        <f>IF(AND(DataBase2[[#This Row],[sLBGKS]]&lt;=0.0001, DataBase2[[#This Row],[sLBGKS]]&lt;&gt;""), 1,"")</f>
        <v>1</v>
      </c>
      <c r="BE27" s="78">
        <f>IF(AND(DataBase2[[#This Row],[sCLGKS]]&lt;=0.0001,DataBase2[[#This Row],[sCLGKS]]&lt;&gt;""), 1,"")</f>
        <v>1</v>
      </c>
      <c r="BF27" s="78">
        <f>IF(AND(DataBase2[[#This Row],[sDRCGKS]]&lt;=0.0001,DataBase2[[#This Row],[sDRCGKS]]&lt;&gt;""), 1,"")</f>
        <v>1</v>
      </c>
      <c r="BG27" s="78">
        <f>IF(AND(DataBase2[[#This Row],[sABSGKS]]&lt;=0.0001,DataBase2[[#This Row],[sABSGKS]]&lt;&gt;""), 1,"")</f>
        <v>1</v>
      </c>
      <c r="BH27" s="78" t="str">
        <f>IF(AND(DataBase2[[#This Row],[sCCJGKS]]&lt;=0.0001,DataBase2[[#This Row],[sCCJGKS]]&lt;&gt;""), 1,"")</f>
        <v/>
      </c>
      <c r="BI27" s="78">
        <f>IF(AND(DataBase2[[#This Row],[sILSGKS]]&lt;=0.0001,DataBase2[[#This Row],[sILSGKS]]&lt;&gt;""), 1,"")</f>
        <v>1</v>
      </c>
      <c r="BJ27" s="78">
        <f>IF(AND(DataBase2[[#This Row],[sSAGKS]]&lt;=0.0001,DataBase2[[#This Row],[sSAGKS]]&lt;&gt;""), 1,"")</f>
        <v>1</v>
      </c>
      <c r="BK27" s="80">
        <f>IF(AND(DataBase2[[#This Row],[sKSGKS]]&lt;=0.0001,DataBase2[[#This Row],[sKSGKS]]&lt;&gt;""), 1,"")</f>
        <v>1</v>
      </c>
    </row>
    <row r="28" spans="1:63" ht="21" x14ac:dyDescent="0.4">
      <c r="A28" s="65" t="s">
        <v>105</v>
      </c>
      <c r="B28" s="66" t="s">
        <v>80</v>
      </c>
      <c r="C28" s="67" t="s">
        <v>81</v>
      </c>
      <c r="D28" s="67">
        <v>3</v>
      </c>
      <c r="E28" s="67">
        <v>10</v>
      </c>
      <c r="F28" s="68">
        <v>5</v>
      </c>
      <c r="G28" s="69">
        <v>5712.99</v>
      </c>
      <c r="H28" s="70">
        <v>5571.28</v>
      </c>
      <c r="I28" s="71">
        <v>7200</v>
      </c>
      <c r="J28" s="69">
        <v>5712.99</v>
      </c>
      <c r="K28" s="70">
        <v>5712.99</v>
      </c>
      <c r="L28" s="71">
        <v>138</v>
      </c>
      <c r="M28" s="69">
        <v>5712.99</v>
      </c>
      <c r="N28" s="6">
        <v>5712.99</v>
      </c>
      <c r="O28" s="71">
        <v>0.2</v>
      </c>
      <c r="P28" s="69">
        <v>5717.9902300000003</v>
      </c>
      <c r="Q28" s="71">
        <v>1805</v>
      </c>
      <c r="R28" s="72">
        <v>5917.87</v>
      </c>
      <c r="S28" s="71">
        <v>3.53</v>
      </c>
      <c r="T28" s="85">
        <v>5771.91</v>
      </c>
      <c r="U28" s="86">
        <v>150.006</v>
      </c>
      <c r="V28" s="72">
        <v>5771.91</v>
      </c>
      <c r="W28" s="73">
        <v>135.59899999999999</v>
      </c>
      <c r="X28" s="8">
        <v>5712.99</v>
      </c>
      <c r="Y28" s="8">
        <v>105</v>
      </c>
      <c r="Z28" s="74">
        <f t="shared" si="0"/>
        <v>5712.99</v>
      </c>
      <c r="AA28" s="48">
        <f t="shared" si="1"/>
        <v>5712.99</v>
      </c>
      <c r="AB2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MIN(G28,J28,M28),"")</f>
        <v>5712.99</v>
      </c>
      <c r="AC28" s="49">
        <f>IF(OR(DataBase2[[#This Row],[sKS]] = "", DataBase2[[#This Row],[BSOpt]]=""), "", (DataBase2[[#This Row],[sKS]]-DataBase2[[#This Row],[BSOpt]])/DataBase2[[#This Row],[BSOpt]])</f>
        <v>0</v>
      </c>
      <c r="AD28" s="49">
        <f t="shared" si="2"/>
        <v>5712.99</v>
      </c>
      <c r="AE28" s="49">
        <f>IF(OR(DataBase2[[#This Row],[sKS]] = "", DataBase2[[#This Row],[BESTUB]]=""), "", (DataBase2[[#This Row],[sKS]]-DataBase2[[#This Row],[BESTUB]])/DataBase2[[#This Row],[BESTUB]])</f>
        <v>0</v>
      </c>
      <c r="AF28" s="75">
        <f>IF(OR(DataBase2[[#This Row],[sLB]] = "", DataBase2[[#This Row],[BestSol]]=""), "", (DataBase2[[#This Row],[sLB]]-DataBase2[[#This Row],[BestSol]])/DataBase2[[#This Row],[BestSol]])</f>
        <v>0</v>
      </c>
      <c r="AG28" s="76">
        <f>IF(OR(DataBase2[[#This Row],[sCL]] = "", DataBase2[[#This Row],[BestSol]]=""), "", (DataBase2[[#This Row],[sCL]] -DataBase2[[#This Row],[BestSol]])/DataBase2[[#This Row],[BestSol]])</f>
        <v>0</v>
      </c>
      <c r="AH28" s="76">
        <f>IF(OR(DataBase2[[#This Row],[sDRC]]= "", DataBase2[[#This Row],[BestSol]]=""), "", (DataBase2[[#This Row],[sDRC]]-DataBase2[[#This Row],[BestSol]])/DataBase2[[#This Row],[BestSol]])</f>
        <v>0</v>
      </c>
      <c r="AI28" s="76">
        <f>IF(OR(DataBase2[[#This Row],[sABS]]= "", DataBase2[[#This Row],[BestSol]]=""), "", (DataBase2[[#This Row],[sABS]]-DataBase2[[#This Row],[BestSol]])/DataBase2[[#This Row],[BestSol]])</f>
        <v>8.7523871037767549E-4</v>
      </c>
      <c r="AJ28" s="76">
        <f>IF(OR(DataBase2[[#This Row],[sCCJ]]= "", DataBase2[[#This Row],[BestSol]]=""), "", (DataBase2[[#This Row],[sCCJ]]-DataBase2[[#This Row],[BestSol]])/DataBase2[[#This Row],[BestSol]])</f>
        <v>3.5862131738371696E-2</v>
      </c>
      <c r="AK28" s="76">
        <f>IF(OR(DataBase2[[#This Row],[sILS]] = "", DataBase2[[#This Row],[BestSol]]=""), "", (DataBase2[[#This Row],[sILS]]-DataBase2[[#This Row],[BestSol]])/DataBase2[[#This Row],[BestSol]])</f>
        <v>1.0313338549516117E-2</v>
      </c>
      <c r="AL28" s="76">
        <f>IF(OR(DataBase2[[#This Row],[sSA]] = "", DataBase2[[#This Row],[BestSol]]=""), "", (DataBase2[[#This Row],[sSA]]-DataBase2[[#This Row],[BestSol]])/DataBase2[[#This Row],[BestSol]])</f>
        <v>1.0313338549516117E-2</v>
      </c>
      <c r="AM28" s="76">
        <f>IF(OR(DataBase2[[#This Row],[sKS]] = "", DataBase2[[#This Row],[BestSol]]=""), "", (DataBase2[[#This Row],[sKS]]-DataBase2[[#This Row],[BestSol]])/DataBase2[[#This Row],[BestSol]])</f>
        <v>0</v>
      </c>
      <c r="AN28" s="75">
        <f>IF(OR(DataBase2[[#This Row],[sLB]] = "", DataBase2[[#This Row],[BSHeu]]=""), "", (DataBase2[[#This Row],[sLB]]-DataBase2[[#This Row],[BSHeu]])/DataBase2[[#This Row],[BSHeu]])</f>
        <v>0</v>
      </c>
      <c r="AO28" s="76">
        <f>IF(OR(DataBase2[[#This Row],[sCL]] = "",  DataBase2[[#This Row],[BSHeu]]=""), "", (DataBase2[[#This Row],[sCL]] - DataBase2[[#This Row],[BSHeu]])/ DataBase2[[#This Row],[BSHeu]])</f>
        <v>0</v>
      </c>
      <c r="AP28" s="76">
        <f>IF(OR(DataBase2[[#This Row],[sDRC]]= "",  DataBase2[[#This Row],[BSHeu]]=""), "", (DataBase2[[#This Row],[sDRC]]- DataBase2[[#This Row],[BSHeu]])/ DataBase2[[#This Row],[BSHeu]])</f>
        <v>0</v>
      </c>
      <c r="AQ28" s="76">
        <f>IF(OR(DataBase2[[#This Row],[sABS]]= "",  DataBase2[[#This Row],[BSHeu]]=""), "", (DataBase2[[#This Row],[sABS]]- DataBase2[[#This Row],[BSHeu]])/ DataBase2[[#This Row],[BSHeu]])</f>
        <v>8.7523871037767549E-4</v>
      </c>
      <c r="AR28" s="76">
        <f>IF(OR(DataBase2[[#This Row],[sCCJ]]= "",  DataBase2[[#This Row],[BSHeu]]=""), "", (DataBase2[[#This Row],[sCCJ]]- DataBase2[[#This Row],[BSHeu]])/ DataBase2[[#This Row],[BSHeu]])</f>
        <v>3.5862131738371696E-2</v>
      </c>
      <c r="AS28" s="76">
        <f>IF(OR(DataBase2[[#This Row],[sILS]] = "",  DataBase2[[#This Row],[BSHeu]]=""), "", (DataBase2[[#This Row],[sILS]]- DataBase2[[#This Row],[BSHeu]])/ DataBase2[[#This Row],[BSHeu]])</f>
        <v>1.0313338549516117E-2</v>
      </c>
      <c r="AT28" s="76">
        <f>IF(OR(DataBase2[[#This Row],[sSA]] = "",  DataBase2[[#This Row],[BSHeu]]=""), "", (DataBase2[[#This Row],[sSA]]- DataBase2[[#This Row],[BSHeu]])/ DataBase2[[#This Row],[BSHeu]])</f>
        <v>1.0313338549516117E-2</v>
      </c>
      <c r="AU28" s="77">
        <f>IF(OR(DataBase2[[#This Row],[sKS]]= "",  DataBase2[[#This Row],[BSHeu]]=""), "", (DataBase2[[#This Row],[sKS]]- DataBase2[[#This Row],[BSHeu]])/ DataBase2[[#This Row],[BSHeu]])</f>
        <v>0</v>
      </c>
      <c r="AV28" s="78">
        <f>IF(AND(DataBase2[[#This Row],[sLBGB]]&lt;=0.0001, DataBase2[[#This Row],[sLBGB]]&lt;&gt;""), 1,"")</f>
        <v>1</v>
      </c>
      <c r="AW28" s="78">
        <f>IF(AND(DataBase2[[#This Row],[sCLGB]]&lt;=0.0001,DataBase2[[#This Row],[sCLGB]]&lt;&gt;""), 1,"")</f>
        <v>1</v>
      </c>
      <c r="AX28" s="78">
        <f>IF(AND(DataBase2[[#This Row],[sDRCGB]]&lt;=0.0001,DataBase2[[#This Row],[sDRCGB]]&lt;&gt;""), 1,"")</f>
        <v>1</v>
      </c>
      <c r="AY28" s="78" t="str">
        <f>IF(AND(DataBase2[[#This Row],[sABSGB]]&lt;=0.0001,DataBase2[[#This Row],[sABSGB]]&lt;&gt;""), 1,"")</f>
        <v/>
      </c>
      <c r="AZ28" s="78" t="str">
        <f>IF(AND(DataBase2[[#This Row],[sCCJGB]]&lt;=0.0001,DataBase2[[#This Row],[sCCJGB]]&lt;&gt;""), 1,"")</f>
        <v/>
      </c>
      <c r="BA28" s="78" t="str">
        <f>IF(AND(DataBase2[[#This Row],[sILSGB]]&lt;=0.0001,DataBase2[[#This Row],[sILSGB]]&lt;&gt;""), 1,"")</f>
        <v/>
      </c>
      <c r="BB28" s="78" t="str">
        <f>IF(AND(DataBase2[[#This Row],[sSAGB]]&lt;=0.0001,DataBase2[[#This Row],[sSAGB]]&lt;&gt;""), 1,"")</f>
        <v/>
      </c>
      <c r="BC28" s="78">
        <f>IF(AND(DataBase2[[#This Row],[sKSGB]]&lt;=0.0001,DataBase2[[#This Row],[sKSGB]]&lt;&gt;""), 1,"")</f>
        <v>1</v>
      </c>
      <c r="BD28" s="79">
        <f>IF(AND(DataBase2[[#This Row],[sLBGKS]]&lt;=0.0001, DataBase2[[#This Row],[sLBGKS]]&lt;&gt;""), 1,"")</f>
        <v>1</v>
      </c>
      <c r="BE28" s="78">
        <f>IF(AND(DataBase2[[#This Row],[sCLGKS]]&lt;=0.0001,DataBase2[[#This Row],[sCLGKS]]&lt;&gt;""), 1,"")</f>
        <v>1</v>
      </c>
      <c r="BF28" s="78">
        <f>IF(AND(DataBase2[[#This Row],[sDRCGKS]]&lt;=0.0001,DataBase2[[#This Row],[sDRCGKS]]&lt;&gt;""), 1,"")</f>
        <v>1</v>
      </c>
      <c r="BG28" s="78" t="str">
        <f>IF(AND(DataBase2[[#This Row],[sABSGKS]]&lt;=0.0001,DataBase2[[#This Row],[sABSGKS]]&lt;&gt;""), 1,"")</f>
        <v/>
      </c>
      <c r="BH28" s="78" t="str">
        <f>IF(AND(DataBase2[[#This Row],[sCCJGKS]]&lt;=0.0001,DataBase2[[#This Row],[sCCJGKS]]&lt;&gt;""), 1,"")</f>
        <v/>
      </c>
      <c r="BI28" s="78" t="str">
        <f>IF(AND(DataBase2[[#This Row],[sILSGKS]]&lt;=0.0001,DataBase2[[#This Row],[sILSGKS]]&lt;&gt;""), 1,"")</f>
        <v/>
      </c>
      <c r="BJ28" s="78" t="str">
        <f>IF(AND(DataBase2[[#This Row],[sSAGKS]]&lt;=0.0001,DataBase2[[#This Row],[sSAGKS]]&lt;&gt;""), 1,"")</f>
        <v/>
      </c>
      <c r="BK28" s="80">
        <f>IF(AND(DataBase2[[#This Row],[sKSGKS]]&lt;=0.0001,DataBase2[[#This Row],[sKSGKS]]&lt;&gt;""), 1,"")</f>
        <v>1</v>
      </c>
    </row>
    <row r="29" spans="1:63" ht="21" x14ac:dyDescent="0.4">
      <c r="A29" s="65" t="s">
        <v>106</v>
      </c>
      <c r="B29" s="66" t="s">
        <v>80</v>
      </c>
      <c r="C29" s="67" t="s">
        <v>81</v>
      </c>
      <c r="D29" s="67">
        <v>3</v>
      </c>
      <c r="E29" s="67">
        <v>10</v>
      </c>
      <c r="F29" s="68">
        <v>2</v>
      </c>
      <c r="G29" s="69">
        <v>4437.91</v>
      </c>
      <c r="H29" s="70">
        <v>4437.49</v>
      </c>
      <c r="I29" s="71">
        <v>6</v>
      </c>
      <c r="J29" s="69">
        <v>4437.78</v>
      </c>
      <c r="K29" s="70">
        <v>4437.78</v>
      </c>
      <c r="L29" s="71">
        <v>6</v>
      </c>
      <c r="M29" s="69">
        <v>4437.78</v>
      </c>
      <c r="N29" s="6">
        <v>4437.78</v>
      </c>
      <c r="O29" s="71">
        <v>0.3</v>
      </c>
      <c r="P29" s="69">
        <v>4437.9101600000004</v>
      </c>
      <c r="Q29" s="71">
        <v>8</v>
      </c>
      <c r="R29" s="72">
        <v>4437.8500000000004</v>
      </c>
      <c r="S29" s="71">
        <v>5.21</v>
      </c>
      <c r="T29" s="85">
        <v>4439.1099999999997</v>
      </c>
      <c r="U29" s="86">
        <v>150.00049999999999</v>
      </c>
      <c r="V29" s="72">
        <v>4437.78</v>
      </c>
      <c r="W29" s="73">
        <v>80.566999999999993</v>
      </c>
      <c r="X29" s="8">
        <v>4437.91</v>
      </c>
      <c r="Y29" s="8">
        <v>7</v>
      </c>
      <c r="Z29" s="74">
        <f t="shared" si="0"/>
        <v>4437.78</v>
      </c>
      <c r="AA29" s="48">
        <f t="shared" si="1"/>
        <v>4437.78</v>
      </c>
      <c r="AB2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MIN(G29,J29,M29),"")</f>
        <v>4437.78</v>
      </c>
      <c r="AC29" s="49">
        <f>IF(OR(DataBase2[[#This Row],[sKS]] = "", DataBase2[[#This Row],[BSOpt]]=""), "", (DataBase2[[#This Row],[sKS]]-DataBase2[[#This Row],[BSOpt]])/DataBase2[[#This Row],[BSOpt]])</f>
        <v>2.9293926242425073E-5</v>
      </c>
      <c r="AD29" s="49">
        <f t="shared" si="2"/>
        <v>4437.78</v>
      </c>
      <c r="AE29" s="49">
        <f>IF(OR(DataBase2[[#This Row],[sKS]] = "", DataBase2[[#This Row],[BESTUB]]=""), "", (DataBase2[[#This Row],[sKS]]-DataBase2[[#This Row],[BESTUB]])/DataBase2[[#This Row],[BESTUB]])</f>
        <v>2.9293926242425073E-5</v>
      </c>
      <c r="AF29" s="75">
        <f>IF(OR(DataBase2[[#This Row],[sLB]] = "", DataBase2[[#This Row],[BestSol]]=""), "", (DataBase2[[#This Row],[sLB]]-DataBase2[[#This Row],[BestSol]])/DataBase2[[#This Row],[BestSol]])</f>
        <v>2.9293926242425073E-5</v>
      </c>
      <c r="AG29" s="76">
        <f>IF(OR(DataBase2[[#This Row],[sCL]] = "", DataBase2[[#This Row],[BestSol]]=""), "", (DataBase2[[#This Row],[sCL]] -DataBase2[[#This Row],[BestSol]])/DataBase2[[#This Row],[BestSol]])</f>
        <v>0</v>
      </c>
      <c r="AH29" s="76">
        <f>IF(OR(DataBase2[[#This Row],[sDRC]]= "", DataBase2[[#This Row],[BestSol]]=""), "", (DataBase2[[#This Row],[sDRC]]-DataBase2[[#This Row],[BestSol]])/DataBase2[[#This Row],[BestSol]])</f>
        <v>0</v>
      </c>
      <c r="AI29" s="76">
        <f>IF(OR(DataBase2[[#This Row],[sABS]]= "", DataBase2[[#This Row],[BestSol]]=""), "", (DataBase2[[#This Row],[sABS]]-DataBase2[[#This Row],[BestSol]])/DataBase2[[#This Row],[BestSol]])</f>
        <v>2.9329980305606561E-5</v>
      </c>
      <c r="AJ29" s="76">
        <f>IF(OR(DataBase2[[#This Row],[sCCJ]]= "", DataBase2[[#This Row],[BestSol]]=""), "", (DataBase2[[#This Row],[sCCJ]]-DataBase2[[#This Row],[BestSol]])/DataBase2[[#This Row],[BestSol]])</f>
        <v>1.577365259220116E-5</v>
      </c>
      <c r="AK29" s="76">
        <f>IF(OR(DataBase2[[#This Row],[sILS]] = "", DataBase2[[#This Row],[BestSol]]=""), "", (DataBase2[[#This Row],[sILS]]-DataBase2[[#This Row],[BestSol]])/DataBase2[[#This Row],[BestSol]])</f>
        <v>2.9969939924915777E-4</v>
      </c>
      <c r="AL29" s="76">
        <f>IF(OR(DataBase2[[#This Row],[sSA]] = "", DataBase2[[#This Row],[BestSol]]=""), "", (DataBase2[[#This Row],[sSA]]-DataBase2[[#This Row],[BestSol]])/DataBase2[[#This Row],[BestSol]])</f>
        <v>0</v>
      </c>
      <c r="AM29" s="76">
        <f>IF(OR(DataBase2[[#This Row],[sKS]] = "", DataBase2[[#This Row],[BestSol]]=""), "", (DataBase2[[#This Row],[sKS]]-DataBase2[[#This Row],[BestSol]])/DataBase2[[#This Row],[BestSol]])</f>
        <v>2.9293926242425073E-5</v>
      </c>
      <c r="AN29" s="75">
        <f>IF(OR(DataBase2[[#This Row],[sLB]] = "", DataBase2[[#This Row],[BSHeu]]=""), "", (DataBase2[[#This Row],[sLB]]-DataBase2[[#This Row],[BSHeu]])/DataBase2[[#This Row],[BSHeu]])</f>
        <v>2.9293926242425073E-5</v>
      </c>
      <c r="AO29" s="76">
        <f>IF(OR(DataBase2[[#This Row],[sCL]] = "",  DataBase2[[#This Row],[BSHeu]]=""), "", (DataBase2[[#This Row],[sCL]] - DataBase2[[#This Row],[BSHeu]])/ DataBase2[[#This Row],[BSHeu]])</f>
        <v>0</v>
      </c>
      <c r="AP29" s="76">
        <f>IF(OR(DataBase2[[#This Row],[sDRC]]= "",  DataBase2[[#This Row],[BSHeu]]=""), "", (DataBase2[[#This Row],[sDRC]]- DataBase2[[#This Row],[BSHeu]])/ DataBase2[[#This Row],[BSHeu]])</f>
        <v>0</v>
      </c>
      <c r="AQ29" s="76">
        <f>IF(OR(DataBase2[[#This Row],[sABS]]= "",  DataBase2[[#This Row],[BSHeu]]=""), "", (DataBase2[[#This Row],[sABS]]- DataBase2[[#This Row],[BSHeu]])/ DataBase2[[#This Row],[BSHeu]])</f>
        <v>2.9329980305606561E-5</v>
      </c>
      <c r="AR29" s="76">
        <f>IF(OR(DataBase2[[#This Row],[sCCJ]]= "",  DataBase2[[#This Row],[BSHeu]]=""), "", (DataBase2[[#This Row],[sCCJ]]- DataBase2[[#This Row],[BSHeu]])/ DataBase2[[#This Row],[BSHeu]])</f>
        <v>1.577365259220116E-5</v>
      </c>
      <c r="AS29" s="76">
        <f>IF(OR(DataBase2[[#This Row],[sILS]] = "",  DataBase2[[#This Row],[BSHeu]]=""), "", (DataBase2[[#This Row],[sILS]]- DataBase2[[#This Row],[BSHeu]])/ DataBase2[[#This Row],[BSHeu]])</f>
        <v>2.9969939924915777E-4</v>
      </c>
      <c r="AT29" s="76">
        <f>IF(OR(DataBase2[[#This Row],[sSA]] = "",  DataBase2[[#This Row],[BSHeu]]=""), "", (DataBase2[[#This Row],[sSA]]- DataBase2[[#This Row],[BSHeu]])/ DataBase2[[#This Row],[BSHeu]])</f>
        <v>0</v>
      </c>
      <c r="AU29" s="77">
        <f>IF(OR(DataBase2[[#This Row],[sKS]]= "",  DataBase2[[#This Row],[BSHeu]]=""), "", (DataBase2[[#This Row],[sKS]]- DataBase2[[#This Row],[BSHeu]])/ DataBase2[[#This Row],[BSHeu]])</f>
        <v>2.9293926242425073E-5</v>
      </c>
      <c r="AV29" s="78">
        <f>IF(AND(DataBase2[[#This Row],[sLBGB]]&lt;=0.0001, DataBase2[[#This Row],[sLBGB]]&lt;&gt;""), 1,"")</f>
        <v>1</v>
      </c>
      <c r="AW29" s="78">
        <f>IF(AND(DataBase2[[#This Row],[sCLGB]]&lt;=0.0001,DataBase2[[#This Row],[sCLGB]]&lt;&gt;""), 1,"")</f>
        <v>1</v>
      </c>
      <c r="AX29" s="78">
        <f>IF(AND(DataBase2[[#This Row],[sDRCGB]]&lt;=0.0001,DataBase2[[#This Row],[sDRCGB]]&lt;&gt;""), 1,"")</f>
        <v>1</v>
      </c>
      <c r="AY29" s="78">
        <f>IF(AND(DataBase2[[#This Row],[sABSGB]]&lt;=0.0001,DataBase2[[#This Row],[sABSGB]]&lt;&gt;""), 1,"")</f>
        <v>1</v>
      </c>
      <c r="AZ29" s="78">
        <f>IF(AND(DataBase2[[#This Row],[sCCJGB]]&lt;=0.0001,DataBase2[[#This Row],[sCCJGB]]&lt;&gt;""), 1,"")</f>
        <v>1</v>
      </c>
      <c r="BA29" s="78" t="str">
        <f>IF(AND(DataBase2[[#This Row],[sILSGB]]&lt;=0.0001,DataBase2[[#This Row],[sILSGB]]&lt;&gt;""), 1,"")</f>
        <v/>
      </c>
      <c r="BB29" s="78">
        <f>IF(AND(DataBase2[[#This Row],[sSAGB]]&lt;=0.0001,DataBase2[[#This Row],[sSAGB]]&lt;&gt;""), 1,"")</f>
        <v>1</v>
      </c>
      <c r="BC29" s="78">
        <f>IF(AND(DataBase2[[#This Row],[sKSGB]]&lt;=0.0001,DataBase2[[#This Row],[sKSGB]]&lt;&gt;""), 1,"")</f>
        <v>1</v>
      </c>
      <c r="BD29" s="79">
        <f>IF(AND(DataBase2[[#This Row],[sLBGKS]]&lt;=0.0001, DataBase2[[#This Row],[sLBGKS]]&lt;&gt;""), 1,"")</f>
        <v>1</v>
      </c>
      <c r="BE29" s="78">
        <f>IF(AND(DataBase2[[#This Row],[sCLGKS]]&lt;=0.0001,DataBase2[[#This Row],[sCLGKS]]&lt;&gt;""), 1,"")</f>
        <v>1</v>
      </c>
      <c r="BF29" s="78">
        <f>IF(AND(DataBase2[[#This Row],[sDRCGKS]]&lt;=0.0001,DataBase2[[#This Row],[sDRCGKS]]&lt;&gt;""), 1,"")</f>
        <v>1</v>
      </c>
      <c r="BG29" s="78">
        <f>IF(AND(DataBase2[[#This Row],[sABSGKS]]&lt;=0.0001,DataBase2[[#This Row],[sABSGKS]]&lt;&gt;""), 1,"")</f>
        <v>1</v>
      </c>
      <c r="BH29" s="78">
        <f>IF(AND(DataBase2[[#This Row],[sCCJGKS]]&lt;=0.0001,DataBase2[[#This Row],[sCCJGKS]]&lt;&gt;""), 1,"")</f>
        <v>1</v>
      </c>
      <c r="BI29" s="78" t="str">
        <f>IF(AND(DataBase2[[#This Row],[sILSGKS]]&lt;=0.0001,DataBase2[[#This Row],[sILSGKS]]&lt;&gt;""), 1,"")</f>
        <v/>
      </c>
      <c r="BJ29" s="78">
        <f>IF(AND(DataBase2[[#This Row],[sSAGKS]]&lt;=0.0001,DataBase2[[#This Row],[sSAGKS]]&lt;&gt;""), 1,"")</f>
        <v>1</v>
      </c>
      <c r="BK29" s="80">
        <f>IF(AND(DataBase2[[#This Row],[sKSGKS]]&lt;=0.0001,DataBase2[[#This Row],[sKSGKS]]&lt;&gt;""), 1,"")</f>
        <v>1</v>
      </c>
    </row>
    <row r="30" spans="1:63" ht="21" x14ac:dyDescent="0.4">
      <c r="A30" s="65" t="s">
        <v>107</v>
      </c>
      <c r="B30" s="66" t="s">
        <v>80</v>
      </c>
      <c r="C30" s="67" t="s">
        <v>81</v>
      </c>
      <c r="D30" s="67">
        <v>3</v>
      </c>
      <c r="E30" s="67">
        <v>10</v>
      </c>
      <c r="F30" s="68">
        <v>3</v>
      </c>
      <c r="G30" s="69">
        <v>5100.49</v>
      </c>
      <c r="H30" s="70">
        <v>5053.05</v>
      </c>
      <c r="I30" s="71">
        <v>7200</v>
      </c>
      <c r="J30" s="69">
        <v>5100.49</v>
      </c>
      <c r="K30" s="70">
        <v>5100.49</v>
      </c>
      <c r="L30" s="71">
        <v>13</v>
      </c>
      <c r="M30" s="69">
        <v>5100.49</v>
      </c>
      <c r="N30" s="6">
        <v>5100.49</v>
      </c>
      <c r="O30" s="71">
        <v>0.2</v>
      </c>
      <c r="P30" s="69">
        <v>5100.4902300000003</v>
      </c>
      <c r="Q30" s="71">
        <v>50</v>
      </c>
      <c r="R30" s="72">
        <v>5100.47</v>
      </c>
      <c r="S30" s="71">
        <v>4.0599999999999996</v>
      </c>
      <c r="T30" s="85">
        <v>5102.72</v>
      </c>
      <c r="U30" s="86">
        <v>150.001</v>
      </c>
      <c r="V30" s="72">
        <v>5100.49</v>
      </c>
      <c r="W30" s="73">
        <v>94.864000000000004</v>
      </c>
      <c r="X30" s="8">
        <v>5100.49</v>
      </c>
      <c r="Y30" s="8">
        <v>115</v>
      </c>
      <c r="Z30" s="74">
        <f t="shared" si="0"/>
        <v>5100.49</v>
      </c>
      <c r="AA30" s="48">
        <f t="shared" si="1"/>
        <v>5100.47</v>
      </c>
      <c r="AB3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MIN(G30,J30,M30),"")</f>
        <v>5100.49</v>
      </c>
      <c r="AC30" s="49">
        <f>IF(OR(DataBase2[[#This Row],[sKS]] = "", DataBase2[[#This Row],[BSOpt]]=""), "", (DataBase2[[#This Row],[sKS]]-DataBase2[[#This Row],[BSOpt]])/DataBase2[[#This Row],[BSOpt]])</f>
        <v>0</v>
      </c>
      <c r="AD30" s="49">
        <f t="shared" si="2"/>
        <v>5100.49</v>
      </c>
      <c r="AE30" s="49">
        <f>IF(OR(DataBase2[[#This Row],[sKS]] = "", DataBase2[[#This Row],[BESTUB]]=""), "", (DataBase2[[#This Row],[sKS]]-DataBase2[[#This Row],[BESTUB]])/DataBase2[[#This Row],[BESTUB]])</f>
        <v>0</v>
      </c>
      <c r="AF30" s="75">
        <f>IF(OR(DataBase2[[#This Row],[sLB]] = "", DataBase2[[#This Row],[BestSol]]=""), "", (DataBase2[[#This Row],[sLB]]-DataBase2[[#This Row],[BestSol]])/DataBase2[[#This Row],[BestSol]])</f>
        <v>0</v>
      </c>
      <c r="AG30" s="76">
        <f>IF(OR(DataBase2[[#This Row],[sCL]] = "", DataBase2[[#This Row],[BestSol]]=""), "", (DataBase2[[#This Row],[sCL]] -DataBase2[[#This Row],[BestSol]])/DataBase2[[#This Row],[BestSol]])</f>
        <v>0</v>
      </c>
      <c r="AH30" s="76">
        <f>IF(OR(DataBase2[[#This Row],[sDRC]]= "", DataBase2[[#This Row],[BestSol]]=""), "", (DataBase2[[#This Row],[sDRC]]-DataBase2[[#This Row],[BestSol]])/DataBase2[[#This Row],[BestSol]])</f>
        <v>0</v>
      </c>
      <c r="AI30" s="76">
        <f>IF(OR(DataBase2[[#This Row],[sABS]]= "", DataBase2[[#This Row],[BestSol]]=""), "", (DataBase2[[#This Row],[sABS]]-DataBase2[[#This Row],[BestSol]])/DataBase2[[#This Row],[BestSol]])</f>
        <v>4.5093706792126682E-8</v>
      </c>
      <c r="AJ30" s="76">
        <f>IF(OR(DataBase2[[#This Row],[sCCJ]]= "", DataBase2[[#This Row],[BestSol]]=""), "", (DataBase2[[#This Row],[sCCJ]]-DataBase2[[#This Row],[BestSol]])/DataBase2[[#This Row],[BestSol]])</f>
        <v>-3.9211918853927886E-6</v>
      </c>
      <c r="AK30" s="76">
        <f>IF(OR(DataBase2[[#This Row],[sILS]] = "", DataBase2[[#This Row],[BestSol]]=""), "", (DataBase2[[#This Row],[sILS]]-DataBase2[[#This Row],[BestSol]])/DataBase2[[#This Row],[BestSol]])</f>
        <v>4.3721289523172737E-4</v>
      </c>
      <c r="AL30" s="76">
        <f>IF(OR(DataBase2[[#This Row],[sSA]] = "", DataBase2[[#This Row],[BestSol]]=""), "", (DataBase2[[#This Row],[sSA]]-DataBase2[[#This Row],[BestSol]])/DataBase2[[#This Row],[BestSol]])</f>
        <v>0</v>
      </c>
      <c r="AM30" s="76">
        <f>IF(OR(DataBase2[[#This Row],[sKS]] = "", DataBase2[[#This Row],[BestSol]]=""), "", (DataBase2[[#This Row],[sKS]]-DataBase2[[#This Row],[BestSol]])/DataBase2[[#This Row],[BestSol]])</f>
        <v>0</v>
      </c>
      <c r="AN30" s="75">
        <f>IF(OR(DataBase2[[#This Row],[sLB]] = "", DataBase2[[#This Row],[BSHeu]]=""), "", (DataBase2[[#This Row],[sLB]]-DataBase2[[#This Row],[BSHeu]])/DataBase2[[#This Row],[BSHeu]])</f>
        <v>3.9212072611988823E-6</v>
      </c>
      <c r="AO30" s="76">
        <f>IF(OR(DataBase2[[#This Row],[sCL]] = "",  DataBase2[[#This Row],[BSHeu]]=""), "", (DataBase2[[#This Row],[sCL]] - DataBase2[[#This Row],[BSHeu]])/ DataBase2[[#This Row],[BSHeu]])</f>
        <v>3.9212072611988823E-6</v>
      </c>
      <c r="AP30" s="76">
        <f>IF(OR(DataBase2[[#This Row],[sDRC]]= "",  DataBase2[[#This Row],[BSHeu]]=""), "", (DataBase2[[#This Row],[sDRC]]- DataBase2[[#This Row],[BSHeu]])/ DataBase2[[#This Row],[BSHeu]])</f>
        <v>3.9212072611988823E-6</v>
      </c>
      <c r="AQ30" s="76">
        <f>IF(OR(DataBase2[[#This Row],[sABS]]= "",  DataBase2[[#This Row],[BSHeu]]=""), "", (DataBase2[[#This Row],[sABS]]- DataBase2[[#This Row],[BSHeu]])/ DataBase2[[#This Row],[BSHeu]])</f>
        <v>3.9663011448127793E-6</v>
      </c>
      <c r="AR30" s="76">
        <f>IF(OR(DataBase2[[#This Row],[sCCJ]]= "",  DataBase2[[#This Row],[BSHeu]]=""), "", (DataBase2[[#This Row],[sCCJ]]- DataBase2[[#This Row],[BSHeu]])/ DataBase2[[#This Row],[BSHeu]])</f>
        <v>0</v>
      </c>
      <c r="AS30" s="76">
        <f>IF(OR(DataBase2[[#This Row],[sILS]] = "",  DataBase2[[#This Row],[BSHeu]]=""), "", (DataBase2[[#This Row],[sILS]]- DataBase2[[#This Row],[BSHeu]])/ DataBase2[[#This Row],[BSHeu]])</f>
        <v>4.4113581689530568E-4</v>
      </c>
      <c r="AT30" s="76">
        <f>IF(OR(DataBase2[[#This Row],[sSA]] = "",  DataBase2[[#This Row],[BSHeu]]=""), "", (DataBase2[[#This Row],[sSA]]- DataBase2[[#This Row],[BSHeu]])/ DataBase2[[#This Row],[BSHeu]])</f>
        <v>3.9212072611988823E-6</v>
      </c>
      <c r="AU30" s="77">
        <f>IF(OR(DataBase2[[#This Row],[sKS]]= "",  DataBase2[[#This Row],[BSHeu]]=""), "", (DataBase2[[#This Row],[sKS]]- DataBase2[[#This Row],[BSHeu]])/ DataBase2[[#This Row],[BSHeu]])</f>
        <v>3.9212072611988823E-6</v>
      </c>
      <c r="AV30" s="78">
        <f>IF(AND(DataBase2[[#This Row],[sLBGB]]&lt;=0.0001, DataBase2[[#This Row],[sLBGB]]&lt;&gt;""), 1,"")</f>
        <v>1</v>
      </c>
      <c r="AW30" s="78">
        <f>IF(AND(DataBase2[[#This Row],[sCLGB]]&lt;=0.0001,DataBase2[[#This Row],[sCLGB]]&lt;&gt;""), 1,"")</f>
        <v>1</v>
      </c>
      <c r="AX30" s="78">
        <f>IF(AND(DataBase2[[#This Row],[sDRCGB]]&lt;=0.0001,DataBase2[[#This Row],[sDRCGB]]&lt;&gt;""), 1,"")</f>
        <v>1</v>
      </c>
      <c r="AY30" s="78">
        <f>IF(AND(DataBase2[[#This Row],[sABSGB]]&lt;=0.0001,DataBase2[[#This Row],[sABSGB]]&lt;&gt;""), 1,"")</f>
        <v>1</v>
      </c>
      <c r="AZ30" s="78">
        <f>IF(AND(DataBase2[[#This Row],[sCCJGB]]&lt;=0.0001,DataBase2[[#This Row],[sCCJGB]]&lt;&gt;""), 1,"")</f>
        <v>1</v>
      </c>
      <c r="BA30" s="78" t="str">
        <f>IF(AND(DataBase2[[#This Row],[sILSGB]]&lt;=0.0001,DataBase2[[#This Row],[sILSGB]]&lt;&gt;""), 1,"")</f>
        <v/>
      </c>
      <c r="BB30" s="78">
        <f>IF(AND(DataBase2[[#This Row],[sSAGB]]&lt;=0.0001,DataBase2[[#This Row],[sSAGB]]&lt;&gt;""), 1,"")</f>
        <v>1</v>
      </c>
      <c r="BC30" s="78">
        <f>IF(AND(DataBase2[[#This Row],[sKSGB]]&lt;=0.0001,DataBase2[[#This Row],[sKSGB]]&lt;&gt;""), 1,"")</f>
        <v>1</v>
      </c>
      <c r="BD30" s="79">
        <f>IF(AND(DataBase2[[#This Row],[sLBGKS]]&lt;=0.0001, DataBase2[[#This Row],[sLBGKS]]&lt;&gt;""), 1,"")</f>
        <v>1</v>
      </c>
      <c r="BE30" s="78">
        <f>IF(AND(DataBase2[[#This Row],[sCLGKS]]&lt;=0.0001,DataBase2[[#This Row],[sCLGKS]]&lt;&gt;""), 1,"")</f>
        <v>1</v>
      </c>
      <c r="BF30" s="78">
        <f>IF(AND(DataBase2[[#This Row],[sDRCGKS]]&lt;=0.0001,DataBase2[[#This Row],[sDRCGKS]]&lt;&gt;""), 1,"")</f>
        <v>1</v>
      </c>
      <c r="BG30" s="78">
        <f>IF(AND(DataBase2[[#This Row],[sABSGKS]]&lt;=0.0001,DataBase2[[#This Row],[sABSGKS]]&lt;&gt;""), 1,"")</f>
        <v>1</v>
      </c>
      <c r="BH30" s="78">
        <f>IF(AND(DataBase2[[#This Row],[sCCJGKS]]&lt;=0.0001,DataBase2[[#This Row],[sCCJGKS]]&lt;&gt;""), 1,"")</f>
        <v>1</v>
      </c>
      <c r="BI30" s="78" t="str">
        <f>IF(AND(DataBase2[[#This Row],[sILSGKS]]&lt;=0.0001,DataBase2[[#This Row],[sILSGKS]]&lt;&gt;""), 1,"")</f>
        <v/>
      </c>
      <c r="BJ30" s="78">
        <f>IF(AND(DataBase2[[#This Row],[sSAGKS]]&lt;=0.0001,DataBase2[[#This Row],[sSAGKS]]&lt;&gt;""), 1,"")</f>
        <v>1</v>
      </c>
      <c r="BK30" s="80">
        <f>IF(AND(DataBase2[[#This Row],[sKSGKS]]&lt;=0.0001,DataBase2[[#This Row],[sKSGKS]]&lt;&gt;""), 1,"")</f>
        <v>1</v>
      </c>
    </row>
    <row r="31" spans="1:63" ht="21" x14ac:dyDescent="0.4">
      <c r="A31" s="65" t="s">
        <v>108</v>
      </c>
      <c r="B31" s="66" t="s">
        <v>80</v>
      </c>
      <c r="C31" s="67" t="s">
        <v>81</v>
      </c>
      <c r="D31" s="67">
        <v>3</v>
      </c>
      <c r="E31" s="67">
        <v>10</v>
      </c>
      <c r="F31" s="68">
        <v>4</v>
      </c>
      <c r="G31" s="69">
        <v>5896.55</v>
      </c>
      <c r="H31" s="70">
        <v>5662.28</v>
      </c>
      <c r="I31" s="71">
        <v>7200</v>
      </c>
      <c r="J31" s="69">
        <v>5896.55</v>
      </c>
      <c r="K31" s="70">
        <v>5896.55</v>
      </c>
      <c r="L31" s="71">
        <v>172</v>
      </c>
      <c r="M31" s="69">
        <v>5896.55</v>
      </c>
      <c r="N31" s="6">
        <v>5896.55</v>
      </c>
      <c r="O31" s="71">
        <v>6.6</v>
      </c>
      <c r="P31" s="69">
        <v>5905.9799800000001</v>
      </c>
      <c r="Q31" s="71">
        <v>1805</v>
      </c>
      <c r="R31" s="72">
        <v>6260.99</v>
      </c>
      <c r="S31" s="71">
        <v>3.84</v>
      </c>
      <c r="T31" s="85">
        <v>5898.76</v>
      </c>
      <c r="U31" s="86">
        <v>150.00149999999999</v>
      </c>
      <c r="V31" s="72">
        <v>5896.55</v>
      </c>
      <c r="W31" s="73">
        <v>117.93</v>
      </c>
      <c r="X31" s="8">
        <v>5896.55</v>
      </c>
      <c r="Y31" s="8">
        <v>144</v>
      </c>
      <c r="Z31" s="74">
        <f t="shared" si="0"/>
        <v>5896.55</v>
      </c>
      <c r="AA31" s="48">
        <f t="shared" si="1"/>
        <v>5896.55</v>
      </c>
      <c r="AB3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MIN(G31,J31,M31),"")</f>
        <v>5896.55</v>
      </c>
      <c r="AC31" s="49">
        <f>IF(OR(DataBase2[[#This Row],[sKS]] = "", DataBase2[[#This Row],[BSOpt]]=""), "", (DataBase2[[#This Row],[sKS]]-DataBase2[[#This Row],[BSOpt]])/DataBase2[[#This Row],[BSOpt]])</f>
        <v>0</v>
      </c>
      <c r="AD31" s="49">
        <f t="shared" si="2"/>
        <v>5896.55</v>
      </c>
      <c r="AE31" s="49">
        <f>IF(OR(DataBase2[[#This Row],[sKS]] = "", DataBase2[[#This Row],[BESTUB]]=""), "", (DataBase2[[#This Row],[sKS]]-DataBase2[[#This Row],[BESTUB]])/DataBase2[[#This Row],[BESTUB]])</f>
        <v>0</v>
      </c>
      <c r="AF31" s="75">
        <f>IF(OR(DataBase2[[#This Row],[sLB]] = "", DataBase2[[#This Row],[BestSol]]=""), "", (DataBase2[[#This Row],[sLB]]-DataBase2[[#This Row],[BestSol]])/DataBase2[[#This Row],[BestSol]])</f>
        <v>0</v>
      </c>
      <c r="AG31" s="76">
        <f>IF(OR(DataBase2[[#This Row],[sCL]] = "", DataBase2[[#This Row],[BestSol]]=""), "", (DataBase2[[#This Row],[sCL]] -DataBase2[[#This Row],[BestSol]])/DataBase2[[#This Row],[BestSol]])</f>
        <v>0</v>
      </c>
      <c r="AH31" s="76">
        <f>IF(OR(DataBase2[[#This Row],[sDRC]]= "", DataBase2[[#This Row],[BestSol]]=""), "", (DataBase2[[#This Row],[sDRC]]-DataBase2[[#This Row],[BestSol]])/DataBase2[[#This Row],[BestSol]])</f>
        <v>0</v>
      </c>
      <c r="AI31" s="76">
        <f>IF(OR(DataBase2[[#This Row],[sABS]]= "", DataBase2[[#This Row],[BestSol]]=""), "", (DataBase2[[#This Row],[sABS]]-DataBase2[[#This Row],[BestSol]])/DataBase2[[#This Row],[BestSol]])</f>
        <v>1.5992368418820983E-3</v>
      </c>
      <c r="AJ31" s="76">
        <f>IF(OR(DataBase2[[#This Row],[sCCJ]]= "", DataBase2[[#This Row],[BestSol]]=""), "", (DataBase2[[#This Row],[sCCJ]]-DataBase2[[#This Row],[BestSol]])/DataBase2[[#This Row],[BestSol]])</f>
        <v>6.1805632106909904E-2</v>
      </c>
      <c r="AK31" s="76">
        <f>IF(OR(DataBase2[[#This Row],[sILS]] = "", DataBase2[[#This Row],[BestSol]]=""), "", (DataBase2[[#This Row],[sILS]]-DataBase2[[#This Row],[BestSol]])/DataBase2[[#This Row],[BestSol]])</f>
        <v>3.7479543122674044E-4</v>
      </c>
      <c r="AL31" s="76">
        <f>IF(OR(DataBase2[[#This Row],[sSA]] = "", DataBase2[[#This Row],[BestSol]]=""), "", (DataBase2[[#This Row],[sSA]]-DataBase2[[#This Row],[BestSol]])/DataBase2[[#This Row],[BestSol]])</f>
        <v>0</v>
      </c>
      <c r="AM31" s="76">
        <f>IF(OR(DataBase2[[#This Row],[sKS]] = "", DataBase2[[#This Row],[BestSol]]=""), "", (DataBase2[[#This Row],[sKS]]-DataBase2[[#This Row],[BestSol]])/DataBase2[[#This Row],[BestSol]])</f>
        <v>0</v>
      </c>
      <c r="AN31" s="75">
        <f>IF(OR(DataBase2[[#This Row],[sLB]] = "", DataBase2[[#This Row],[BSHeu]]=""), "", (DataBase2[[#This Row],[sLB]]-DataBase2[[#This Row],[BSHeu]])/DataBase2[[#This Row],[BSHeu]])</f>
        <v>0</v>
      </c>
      <c r="AO31" s="76">
        <f>IF(OR(DataBase2[[#This Row],[sCL]] = "",  DataBase2[[#This Row],[BSHeu]]=""), "", (DataBase2[[#This Row],[sCL]] - DataBase2[[#This Row],[BSHeu]])/ DataBase2[[#This Row],[BSHeu]])</f>
        <v>0</v>
      </c>
      <c r="AP31" s="76">
        <f>IF(OR(DataBase2[[#This Row],[sDRC]]= "",  DataBase2[[#This Row],[BSHeu]]=""), "", (DataBase2[[#This Row],[sDRC]]- DataBase2[[#This Row],[BSHeu]])/ DataBase2[[#This Row],[BSHeu]])</f>
        <v>0</v>
      </c>
      <c r="AQ31" s="76">
        <f>IF(OR(DataBase2[[#This Row],[sABS]]= "",  DataBase2[[#This Row],[BSHeu]]=""), "", (DataBase2[[#This Row],[sABS]]- DataBase2[[#This Row],[BSHeu]])/ DataBase2[[#This Row],[BSHeu]])</f>
        <v>1.5992368418820983E-3</v>
      </c>
      <c r="AR31" s="76">
        <f>IF(OR(DataBase2[[#This Row],[sCCJ]]= "",  DataBase2[[#This Row],[BSHeu]]=""), "", (DataBase2[[#This Row],[sCCJ]]- DataBase2[[#This Row],[BSHeu]])/ DataBase2[[#This Row],[BSHeu]])</f>
        <v>6.1805632106909904E-2</v>
      </c>
      <c r="AS31" s="76">
        <f>IF(OR(DataBase2[[#This Row],[sILS]] = "",  DataBase2[[#This Row],[BSHeu]]=""), "", (DataBase2[[#This Row],[sILS]]- DataBase2[[#This Row],[BSHeu]])/ DataBase2[[#This Row],[BSHeu]])</f>
        <v>3.7479543122674044E-4</v>
      </c>
      <c r="AT31" s="76">
        <f>IF(OR(DataBase2[[#This Row],[sSA]] = "",  DataBase2[[#This Row],[BSHeu]]=""), "", (DataBase2[[#This Row],[sSA]]- DataBase2[[#This Row],[BSHeu]])/ DataBase2[[#This Row],[BSHeu]])</f>
        <v>0</v>
      </c>
      <c r="AU31" s="77">
        <f>IF(OR(DataBase2[[#This Row],[sKS]]= "",  DataBase2[[#This Row],[BSHeu]]=""), "", (DataBase2[[#This Row],[sKS]]- DataBase2[[#This Row],[BSHeu]])/ DataBase2[[#This Row],[BSHeu]])</f>
        <v>0</v>
      </c>
      <c r="AV31" s="78">
        <f>IF(AND(DataBase2[[#This Row],[sLBGB]]&lt;=0.0001, DataBase2[[#This Row],[sLBGB]]&lt;&gt;""), 1,"")</f>
        <v>1</v>
      </c>
      <c r="AW31" s="78">
        <f>IF(AND(DataBase2[[#This Row],[sCLGB]]&lt;=0.0001,DataBase2[[#This Row],[sCLGB]]&lt;&gt;""), 1,"")</f>
        <v>1</v>
      </c>
      <c r="AX31" s="78">
        <f>IF(AND(DataBase2[[#This Row],[sDRCGB]]&lt;=0.0001,DataBase2[[#This Row],[sDRCGB]]&lt;&gt;""), 1,"")</f>
        <v>1</v>
      </c>
      <c r="AY31" s="78" t="str">
        <f>IF(AND(DataBase2[[#This Row],[sABSGB]]&lt;=0.0001,DataBase2[[#This Row],[sABSGB]]&lt;&gt;""), 1,"")</f>
        <v/>
      </c>
      <c r="AZ31" s="78" t="str">
        <f>IF(AND(DataBase2[[#This Row],[sCCJGB]]&lt;=0.0001,DataBase2[[#This Row],[sCCJGB]]&lt;&gt;""), 1,"")</f>
        <v/>
      </c>
      <c r="BA31" s="78" t="str">
        <f>IF(AND(DataBase2[[#This Row],[sILSGB]]&lt;=0.0001,DataBase2[[#This Row],[sILSGB]]&lt;&gt;""), 1,"")</f>
        <v/>
      </c>
      <c r="BB31" s="78">
        <f>IF(AND(DataBase2[[#This Row],[sSAGB]]&lt;=0.0001,DataBase2[[#This Row],[sSAGB]]&lt;&gt;""), 1,"")</f>
        <v>1</v>
      </c>
      <c r="BC31" s="78">
        <f>IF(AND(DataBase2[[#This Row],[sKSGB]]&lt;=0.0001,DataBase2[[#This Row],[sKSGB]]&lt;&gt;""), 1,"")</f>
        <v>1</v>
      </c>
      <c r="BD31" s="79">
        <f>IF(AND(DataBase2[[#This Row],[sLBGKS]]&lt;=0.0001, DataBase2[[#This Row],[sLBGKS]]&lt;&gt;""), 1,"")</f>
        <v>1</v>
      </c>
      <c r="BE31" s="78">
        <f>IF(AND(DataBase2[[#This Row],[sCLGKS]]&lt;=0.0001,DataBase2[[#This Row],[sCLGKS]]&lt;&gt;""), 1,"")</f>
        <v>1</v>
      </c>
      <c r="BF31" s="78">
        <f>IF(AND(DataBase2[[#This Row],[sDRCGKS]]&lt;=0.0001,DataBase2[[#This Row],[sDRCGKS]]&lt;&gt;""), 1,"")</f>
        <v>1</v>
      </c>
      <c r="BG31" s="78" t="str">
        <f>IF(AND(DataBase2[[#This Row],[sABSGKS]]&lt;=0.0001,DataBase2[[#This Row],[sABSGKS]]&lt;&gt;""), 1,"")</f>
        <v/>
      </c>
      <c r="BH31" s="78" t="str">
        <f>IF(AND(DataBase2[[#This Row],[sCCJGKS]]&lt;=0.0001,DataBase2[[#This Row],[sCCJGKS]]&lt;&gt;""), 1,"")</f>
        <v/>
      </c>
      <c r="BI31" s="78" t="str">
        <f>IF(AND(DataBase2[[#This Row],[sILSGKS]]&lt;=0.0001,DataBase2[[#This Row],[sILSGKS]]&lt;&gt;""), 1,"")</f>
        <v/>
      </c>
      <c r="BJ31" s="78">
        <f>IF(AND(DataBase2[[#This Row],[sSAGKS]]&lt;=0.0001,DataBase2[[#This Row],[sSAGKS]]&lt;&gt;""), 1,"")</f>
        <v>1</v>
      </c>
      <c r="BK31" s="80">
        <f>IF(AND(DataBase2[[#This Row],[sKSGKS]]&lt;=0.0001,DataBase2[[#This Row],[sKSGKS]]&lt;&gt;""), 1,"")</f>
        <v>1</v>
      </c>
    </row>
    <row r="32" spans="1:63" ht="21" x14ac:dyDescent="0.4">
      <c r="A32" s="65" t="s">
        <v>109</v>
      </c>
      <c r="B32" s="66" t="s">
        <v>80</v>
      </c>
      <c r="C32" s="67" t="s">
        <v>81</v>
      </c>
      <c r="D32" s="67">
        <v>3</v>
      </c>
      <c r="E32" s="67">
        <v>10</v>
      </c>
      <c r="F32" s="68">
        <v>5</v>
      </c>
      <c r="G32" s="69">
        <v>6318.13</v>
      </c>
      <c r="H32" s="70">
        <v>6061.89</v>
      </c>
      <c r="I32" s="71">
        <v>7200</v>
      </c>
      <c r="J32" s="69">
        <v>6318.13</v>
      </c>
      <c r="K32" s="70">
        <v>6318.13</v>
      </c>
      <c r="L32" s="71">
        <v>100</v>
      </c>
      <c r="M32" s="69">
        <v>6318.13</v>
      </c>
      <c r="N32" s="6">
        <v>6318.13</v>
      </c>
      <c r="O32" s="71">
        <v>0.2</v>
      </c>
      <c r="P32" s="69">
        <v>6318.1298800000004</v>
      </c>
      <c r="Q32" s="71">
        <v>1804</v>
      </c>
      <c r="R32" s="72">
        <v>6666.62</v>
      </c>
      <c r="S32" s="71">
        <v>3.12</v>
      </c>
      <c r="T32" s="85">
        <v>6505.49</v>
      </c>
      <c r="U32" s="86">
        <v>150.00299999999999</v>
      </c>
      <c r="V32" s="72">
        <v>6318.13</v>
      </c>
      <c r="W32" s="73">
        <v>132.42500000000001</v>
      </c>
      <c r="X32" s="8">
        <v>6321.09</v>
      </c>
      <c r="Y32" s="8">
        <v>115</v>
      </c>
      <c r="Z32" s="74">
        <f t="shared" si="0"/>
        <v>6318.13</v>
      </c>
      <c r="AA32" s="48">
        <f t="shared" si="1"/>
        <v>6318.1298800000004</v>
      </c>
      <c r="AB3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MIN(G32,J32,M32),"")</f>
        <v>6318.13</v>
      </c>
      <c r="AC32" s="49">
        <f>IF(OR(DataBase2[[#This Row],[sKS]] = "", DataBase2[[#This Row],[BSOpt]]=""), "", (DataBase2[[#This Row],[sKS]]-DataBase2[[#This Row],[BSOpt]])/DataBase2[[#This Row],[BSOpt]])</f>
        <v>4.6849305095020781E-4</v>
      </c>
      <c r="AD32" s="49">
        <f t="shared" si="2"/>
        <v>6318.13</v>
      </c>
      <c r="AE32" s="49">
        <f>IF(OR(DataBase2[[#This Row],[sKS]] = "", DataBase2[[#This Row],[BESTUB]]=""), "", (DataBase2[[#This Row],[sKS]]-DataBase2[[#This Row],[BESTUB]])/DataBase2[[#This Row],[BESTUB]])</f>
        <v>4.6849305095020781E-4</v>
      </c>
      <c r="AF32" s="75">
        <f>IF(OR(DataBase2[[#This Row],[sLB]] = "", DataBase2[[#This Row],[BestSol]]=""), "", (DataBase2[[#This Row],[sLB]]-DataBase2[[#This Row],[BestSol]])/DataBase2[[#This Row],[BestSol]])</f>
        <v>0</v>
      </c>
      <c r="AG32" s="76">
        <f>IF(OR(DataBase2[[#This Row],[sCL]] = "", DataBase2[[#This Row],[BestSol]]=""), "", (DataBase2[[#This Row],[sCL]] -DataBase2[[#This Row],[BestSol]])/DataBase2[[#This Row],[BestSol]])</f>
        <v>0</v>
      </c>
      <c r="AH32" s="76">
        <f>IF(OR(DataBase2[[#This Row],[sDRC]]= "", DataBase2[[#This Row],[BestSol]]=""), "", (DataBase2[[#This Row],[sDRC]]-DataBase2[[#This Row],[BestSol]])/DataBase2[[#This Row],[BestSol]])</f>
        <v>0</v>
      </c>
      <c r="AI32" s="76">
        <f>IF(OR(DataBase2[[#This Row],[sABS]]= "", DataBase2[[#This Row],[BestSol]]=""), "", (DataBase2[[#This Row],[sABS]]-DataBase2[[#This Row],[BestSol]])/DataBase2[[#This Row],[BestSol]])</f>
        <v>-1.8992961477055571E-8</v>
      </c>
      <c r="AJ32" s="76">
        <f>IF(OR(DataBase2[[#This Row],[sCCJ]]= "", DataBase2[[#This Row],[BestSol]]=""), "", (DataBase2[[#This Row],[sCCJ]]-DataBase2[[#This Row],[BestSol]])/DataBase2[[#This Row],[BestSol]])</f>
        <v>5.5157143015417499E-2</v>
      </c>
      <c r="AK32" s="76">
        <f>IF(OR(DataBase2[[#This Row],[sILS]] = "", DataBase2[[#This Row],[BestSol]]=""), "", (DataBase2[[#This Row],[sILS]]-DataBase2[[#This Row],[BestSol]])/DataBase2[[#This Row],[BestSol]])</f>
        <v>2.9654343927712736E-2</v>
      </c>
      <c r="AL32" s="76">
        <f>IF(OR(DataBase2[[#This Row],[sSA]] = "", DataBase2[[#This Row],[BestSol]]=""), "", (DataBase2[[#This Row],[sSA]]-DataBase2[[#This Row],[BestSol]])/DataBase2[[#This Row],[BestSol]])</f>
        <v>0</v>
      </c>
      <c r="AM32" s="76">
        <f>IF(OR(DataBase2[[#This Row],[sKS]] = "", DataBase2[[#This Row],[BestSol]]=""), "", (DataBase2[[#This Row],[sKS]]-DataBase2[[#This Row],[BestSol]])/DataBase2[[#This Row],[BestSol]])</f>
        <v>4.6849305095020781E-4</v>
      </c>
      <c r="AN32" s="75">
        <f>IF(OR(DataBase2[[#This Row],[sLB]] = "", DataBase2[[#This Row],[BSHeu]]=""), "", (DataBase2[[#This Row],[sLB]]-DataBase2[[#This Row],[BSHeu]])/DataBase2[[#This Row],[BSHeu]])</f>
        <v>1.8992961837788166E-8</v>
      </c>
      <c r="AO32" s="76">
        <f>IF(OR(DataBase2[[#This Row],[sCL]] = "",  DataBase2[[#This Row],[BSHeu]]=""), "", (DataBase2[[#This Row],[sCL]] - DataBase2[[#This Row],[BSHeu]])/ DataBase2[[#This Row],[BSHeu]])</f>
        <v>1.8992961837788166E-8</v>
      </c>
      <c r="AP32" s="76">
        <f>IF(OR(DataBase2[[#This Row],[sDRC]]= "",  DataBase2[[#This Row],[BSHeu]]=""), "", (DataBase2[[#This Row],[sDRC]]- DataBase2[[#This Row],[BSHeu]])/ DataBase2[[#This Row],[BSHeu]])</f>
        <v>1.8992961837788166E-8</v>
      </c>
      <c r="AQ32" s="76">
        <f>IF(OR(DataBase2[[#This Row],[sABS]]= "",  DataBase2[[#This Row],[BSHeu]]=""), "", (DataBase2[[#This Row],[sABS]]- DataBase2[[#This Row],[BSHeu]])/ DataBase2[[#This Row],[BSHeu]])</f>
        <v>0</v>
      </c>
      <c r="AR32" s="76">
        <f>IF(OR(DataBase2[[#This Row],[sCCJ]]= "",  DataBase2[[#This Row],[BSHeu]]=""), "", (DataBase2[[#This Row],[sCCJ]]- DataBase2[[#This Row],[BSHeu]])/ DataBase2[[#This Row],[BSHeu]])</f>
        <v>5.515716305597685E-2</v>
      </c>
      <c r="AS32" s="76">
        <f>IF(OR(DataBase2[[#This Row],[sILS]] = "",  DataBase2[[#This Row],[BSHeu]]=""), "", (DataBase2[[#This Row],[sILS]]- DataBase2[[#This Row],[BSHeu]])/ DataBase2[[#This Row],[BSHeu]])</f>
        <v>2.9654363483898397E-2</v>
      </c>
      <c r="AT32" s="76">
        <f>IF(OR(DataBase2[[#This Row],[sSA]] = "",  DataBase2[[#This Row],[BSHeu]]=""), "", (DataBase2[[#This Row],[sSA]]- DataBase2[[#This Row],[BSHeu]])/ DataBase2[[#This Row],[BSHeu]])</f>
        <v>1.8992961837788166E-8</v>
      </c>
      <c r="AU32" s="77">
        <f>IF(OR(DataBase2[[#This Row],[sKS]]= "",  DataBase2[[#This Row],[BSHeu]]=""), "", (DataBase2[[#This Row],[sKS]]- DataBase2[[#This Row],[BSHeu]])/ DataBase2[[#This Row],[BSHeu]])</f>
        <v>4.6851205281011623E-4</v>
      </c>
      <c r="AV32" s="78">
        <f>IF(AND(DataBase2[[#This Row],[sLBGB]]&lt;=0.0001, DataBase2[[#This Row],[sLBGB]]&lt;&gt;""), 1,"")</f>
        <v>1</v>
      </c>
      <c r="AW32" s="78">
        <f>IF(AND(DataBase2[[#This Row],[sCLGB]]&lt;=0.0001,DataBase2[[#This Row],[sCLGB]]&lt;&gt;""), 1,"")</f>
        <v>1</v>
      </c>
      <c r="AX32" s="78">
        <f>IF(AND(DataBase2[[#This Row],[sDRCGB]]&lt;=0.0001,DataBase2[[#This Row],[sDRCGB]]&lt;&gt;""), 1,"")</f>
        <v>1</v>
      </c>
      <c r="AY32" s="78">
        <f>IF(AND(DataBase2[[#This Row],[sABSGB]]&lt;=0.0001,DataBase2[[#This Row],[sABSGB]]&lt;&gt;""), 1,"")</f>
        <v>1</v>
      </c>
      <c r="AZ32" s="78" t="str">
        <f>IF(AND(DataBase2[[#This Row],[sCCJGB]]&lt;=0.0001,DataBase2[[#This Row],[sCCJGB]]&lt;&gt;""), 1,"")</f>
        <v/>
      </c>
      <c r="BA32" s="78" t="str">
        <f>IF(AND(DataBase2[[#This Row],[sILSGB]]&lt;=0.0001,DataBase2[[#This Row],[sILSGB]]&lt;&gt;""), 1,"")</f>
        <v/>
      </c>
      <c r="BB32" s="78">
        <f>IF(AND(DataBase2[[#This Row],[sSAGB]]&lt;=0.0001,DataBase2[[#This Row],[sSAGB]]&lt;&gt;""), 1,"")</f>
        <v>1</v>
      </c>
      <c r="BC32" s="78" t="str">
        <f>IF(AND(DataBase2[[#This Row],[sKSGB]]&lt;=0.0001,DataBase2[[#This Row],[sKSGB]]&lt;&gt;""), 1,"")</f>
        <v/>
      </c>
      <c r="BD32" s="79">
        <f>IF(AND(DataBase2[[#This Row],[sLBGKS]]&lt;=0.0001, DataBase2[[#This Row],[sLBGKS]]&lt;&gt;""), 1,"")</f>
        <v>1</v>
      </c>
      <c r="BE32" s="78">
        <f>IF(AND(DataBase2[[#This Row],[sCLGKS]]&lt;=0.0001,DataBase2[[#This Row],[sCLGKS]]&lt;&gt;""), 1,"")</f>
        <v>1</v>
      </c>
      <c r="BF32" s="78">
        <f>IF(AND(DataBase2[[#This Row],[sDRCGKS]]&lt;=0.0001,DataBase2[[#This Row],[sDRCGKS]]&lt;&gt;""), 1,"")</f>
        <v>1</v>
      </c>
      <c r="BG32" s="78">
        <f>IF(AND(DataBase2[[#This Row],[sABSGKS]]&lt;=0.0001,DataBase2[[#This Row],[sABSGKS]]&lt;&gt;""), 1,"")</f>
        <v>1</v>
      </c>
      <c r="BH32" s="78" t="str">
        <f>IF(AND(DataBase2[[#This Row],[sCCJGKS]]&lt;=0.0001,DataBase2[[#This Row],[sCCJGKS]]&lt;&gt;""), 1,"")</f>
        <v/>
      </c>
      <c r="BI32" s="78" t="str">
        <f>IF(AND(DataBase2[[#This Row],[sILSGKS]]&lt;=0.0001,DataBase2[[#This Row],[sILSGKS]]&lt;&gt;""), 1,"")</f>
        <v/>
      </c>
      <c r="BJ32" s="78">
        <f>IF(AND(DataBase2[[#This Row],[sSAGKS]]&lt;=0.0001,DataBase2[[#This Row],[sSAGKS]]&lt;&gt;""), 1,"")</f>
        <v>1</v>
      </c>
      <c r="BK32" s="80" t="str">
        <f>IF(AND(DataBase2[[#This Row],[sKSGKS]]&lt;=0.0001,DataBase2[[#This Row],[sKSGKS]]&lt;&gt;""), 1,"")</f>
        <v/>
      </c>
    </row>
    <row r="33" spans="1:63" ht="21" x14ac:dyDescent="0.4">
      <c r="A33" s="65" t="s">
        <v>110</v>
      </c>
      <c r="B33" s="66" t="s">
        <v>80</v>
      </c>
      <c r="C33" s="67" t="s">
        <v>81</v>
      </c>
      <c r="D33" s="67">
        <v>3</v>
      </c>
      <c r="E33" s="67">
        <v>10</v>
      </c>
      <c r="F33" s="68">
        <v>2</v>
      </c>
      <c r="G33" s="69">
        <v>3755.23</v>
      </c>
      <c r="H33" s="70">
        <v>3754.89</v>
      </c>
      <c r="I33" s="71">
        <v>1</v>
      </c>
      <c r="J33" s="69">
        <v>3755.13</v>
      </c>
      <c r="K33" s="70">
        <v>3755.13</v>
      </c>
      <c r="L33" s="71">
        <v>6</v>
      </c>
      <c r="M33" s="69">
        <v>3755.13</v>
      </c>
      <c r="N33" s="6">
        <v>3755.13</v>
      </c>
      <c r="O33" s="71">
        <v>0.2</v>
      </c>
      <c r="P33" s="69">
        <v>3755.2299800000001</v>
      </c>
      <c r="Q33" s="71">
        <v>7</v>
      </c>
      <c r="R33" s="72">
        <v>3765.24</v>
      </c>
      <c r="S33" s="71">
        <v>4.47</v>
      </c>
      <c r="T33" s="85">
        <v>3755.13</v>
      </c>
      <c r="U33" s="86">
        <v>150</v>
      </c>
      <c r="V33" s="72">
        <v>3755.13</v>
      </c>
      <c r="W33" s="73">
        <v>69.635000000000005</v>
      </c>
      <c r="X33" s="8">
        <v>3755.23</v>
      </c>
      <c r="Y33" s="8">
        <v>2</v>
      </c>
      <c r="Z33" s="74">
        <f t="shared" si="0"/>
        <v>3755.13</v>
      </c>
      <c r="AA33" s="48">
        <f t="shared" si="1"/>
        <v>3755.13</v>
      </c>
      <c r="AB3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MIN(G33,J33,M33),"")</f>
        <v>3755.13</v>
      </c>
      <c r="AC33" s="49">
        <f>IF(OR(DataBase2[[#This Row],[sKS]] = "", DataBase2[[#This Row],[BSOpt]]=""), "", (DataBase2[[#This Row],[sKS]]-DataBase2[[#This Row],[BSOpt]])/DataBase2[[#This Row],[BSOpt]])</f>
        <v>2.6630236503106162E-5</v>
      </c>
      <c r="AD33" s="49">
        <f t="shared" si="2"/>
        <v>3755.13</v>
      </c>
      <c r="AE33" s="49">
        <f>IF(OR(DataBase2[[#This Row],[sKS]] = "", DataBase2[[#This Row],[BESTUB]]=""), "", (DataBase2[[#This Row],[sKS]]-DataBase2[[#This Row],[BESTUB]])/DataBase2[[#This Row],[BESTUB]])</f>
        <v>2.6630236503106162E-5</v>
      </c>
      <c r="AF33" s="75">
        <f>IF(OR(DataBase2[[#This Row],[sLB]] = "", DataBase2[[#This Row],[BestSol]]=""), "", (DataBase2[[#This Row],[sLB]]-DataBase2[[#This Row],[BestSol]])/DataBase2[[#This Row],[BestSol]])</f>
        <v>2.6630236503106162E-5</v>
      </c>
      <c r="AG33" s="76">
        <f>IF(OR(DataBase2[[#This Row],[sCL]] = "", DataBase2[[#This Row],[BestSol]]=""), "", (DataBase2[[#This Row],[sCL]] -DataBase2[[#This Row],[BestSol]])/DataBase2[[#This Row],[BestSol]])</f>
        <v>0</v>
      </c>
      <c r="AH33" s="76">
        <f>IF(OR(DataBase2[[#This Row],[sDRC]]= "", DataBase2[[#This Row],[BestSol]]=""), "", (DataBase2[[#This Row],[sDRC]]-DataBase2[[#This Row],[BestSol]])/DataBase2[[#This Row],[BestSol]])</f>
        <v>0</v>
      </c>
      <c r="AI33" s="76">
        <f>IF(OR(DataBase2[[#This Row],[sABS]]= "", DataBase2[[#This Row],[BestSol]]=""), "", (DataBase2[[#This Row],[sABS]]-DataBase2[[#This Row],[BestSol]])/DataBase2[[#This Row],[BestSol]])</f>
        <v>2.6624910455818984E-5</v>
      </c>
      <c r="AJ33" s="76">
        <f>IF(OR(DataBase2[[#This Row],[sCCJ]]= "", DataBase2[[#This Row],[BestSol]]=""), "", (DataBase2[[#This Row],[sCCJ]]-DataBase2[[#This Row],[BestSol]])/DataBase2[[#This Row],[BestSol]])</f>
        <v>2.6923169104663947E-3</v>
      </c>
      <c r="AK33" s="76">
        <f>IF(OR(DataBase2[[#This Row],[sILS]] = "", DataBase2[[#This Row],[BestSol]]=""), "", (DataBase2[[#This Row],[sILS]]-DataBase2[[#This Row],[BestSol]])/DataBase2[[#This Row],[BestSol]])</f>
        <v>0</v>
      </c>
      <c r="AL33" s="76">
        <f>IF(OR(DataBase2[[#This Row],[sSA]] = "", DataBase2[[#This Row],[BestSol]]=""), "", (DataBase2[[#This Row],[sSA]]-DataBase2[[#This Row],[BestSol]])/DataBase2[[#This Row],[BestSol]])</f>
        <v>0</v>
      </c>
      <c r="AM33" s="76">
        <f>IF(OR(DataBase2[[#This Row],[sKS]] = "", DataBase2[[#This Row],[BestSol]]=""), "", (DataBase2[[#This Row],[sKS]]-DataBase2[[#This Row],[BestSol]])/DataBase2[[#This Row],[BestSol]])</f>
        <v>2.6630236503106162E-5</v>
      </c>
      <c r="AN33" s="75">
        <f>IF(OR(DataBase2[[#This Row],[sLB]] = "", DataBase2[[#This Row],[BSHeu]]=""), "", (DataBase2[[#This Row],[sLB]]-DataBase2[[#This Row],[BSHeu]])/DataBase2[[#This Row],[BSHeu]])</f>
        <v>2.6630236503106162E-5</v>
      </c>
      <c r="AO33" s="76">
        <f>IF(OR(DataBase2[[#This Row],[sCL]] = "",  DataBase2[[#This Row],[BSHeu]]=""), "", (DataBase2[[#This Row],[sCL]] - DataBase2[[#This Row],[BSHeu]])/ DataBase2[[#This Row],[BSHeu]])</f>
        <v>0</v>
      </c>
      <c r="AP33" s="76">
        <f>IF(OR(DataBase2[[#This Row],[sDRC]]= "",  DataBase2[[#This Row],[BSHeu]]=""), "", (DataBase2[[#This Row],[sDRC]]- DataBase2[[#This Row],[BSHeu]])/ DataBase2[[#This Row],[BSHeu]])</f>
        <v>0</v>
      </c>
      <c r="AQ33" s="76">
        <f>IF(OR(DataBase2[[#This Row],[sABS]]= "",  DataBase2[[#This Row],[BSHeu]]=""), "", (DataBase2[[#This Row],[sABS]]- DataBase2[[#This Row],[BSHeu]])/ DataBase2[[#This Row],[BSHeu]])</f>
        <v>2.6624910455818984E-5</v>
      </c>
      <c r="AR33" s="76">
        <f>IF(OR(DataBase2[[#This Row],[sCCJ]]= "",  DataBase2[[#This Row],[BSHeu]]=""), "", (DataBase2[[#This Row],[sCCJ]]- DataBase2[[#This Row],[BSHeu]])/ DataBase2[[#This Row],[BSHeu]])</f>
        <v>2.6923169104663947E-3</v>
      </c>
      <c r="AS33" s="76">
        <f>IF(OR(DataBase2[[#This Row],[sILS]] = "",  DataBase2[[#This Row],[BSHeu]]=""), "", (DataBase2[[#This Row],[sILS]]- DataBase2[[#This Row],[BSHeu]])/ DataBase2[[#This Row],[BSHeu]])</f>
        <v>0</v>
      </c>
      <c r="AT33" s="76">
        <f>IF(OR(DataBase2[[#This Row],[sSA]] = "",  DataBase2[[#This Row],[BSHeu]]=""), "", (DataBase2[[#This Row],[sSA]]- DataBase2[[#This Row],[BSHeu]])/ DataBase2[[#This Row],[BSHeu]])</f>
        <v>0</v>
      </c>
      <c r="AU33" s="77">
        <f>IF(OR(DataBase2[[#This Row],[sKS]]= "",  DataBase2[[#This Row],[BSHeu]]=""), "", (DataBase2[[#This Row],[sKS]]- DataBase2[[#This Row],[BSHeu]])/ DataBase2[[#This Row],[BSHeu]])</f>
        <v>2.6630236503106162E-5</v>
      </c>
      <c r="AV33" s="78">
        <f>IF(AND(DataBase2[[#This Row],[sLBGB]]&lt;=0.0001, DataBase2[[#This Row],[sLBGB]]&lt;&gt;""), 1,"")</f>
        <v>1</v>
      </c>
      <c r="AW33" s="78">
        <f>IF(AND(DataBase2[[#This Row],[sCLGB]]&lt;=0.0001,DataBase2[[#This Row],[sCLGB]]&lt;&gt;""), 1,"")</f>
        <v>1</v>
      </c>
      <c r="AX33" s="78">
        <f>IF(AND(DataBase2[[#This Row],[sDRCGB]]&lt;=0.0001,DataBase2[[#This Row],[sDRCGB]]&lt;&gt;""), 1,"")</f>
        <v>1</v>
      </c>
      <c r="AY33" s="78">
        <f>IF(AND(DataBase2[[#This Row],[sABSGB]]&lt;=0.0001,DataBase2[[#This Row],[sABSGB]]&lt;&gt;""), 1,"")</f>
        <v>1</v>
      </c>
      <c r="AZ33" s="78" t="str">
        <f>IF(AND(DataBase2[[#This Row],[sCCJGB]]&lt;=0.0001,DataBase2[[#This Row],[sCCJGB]]&lt;&gt;""), 1,"")</f>
        <v/>
      </c>
      <c r="BA33" s="78">
        <f>IF(AND(DataBase2[[#This Row],[sILSGB]]&lt;=0.0001,DataBase2[[#This Row],[sILSGB]]&lt;&gt;""), 1,"")</f>
        <v>1</v>
      </c>
      <c r="BB33" s="78">
        <f>IF(AND(DataBase2[[#This Row],[sSAGB]]&lt;=0.0001,DataBase2[[#This Row],[sSAGB]]&lt;&gt;""), 1,"")</f>
        <v>1</v>
      </c>
      <c r="BC33" s="78">
        <f>IF(AND(DataBase2[[#This Row],[sKSGB]]&lt;=0.0001,DataBase2[[#This Row],[sKSGB]]&lt;&gt;""), 1,"")</f>
        <v>1</v>
      </c>
      <c r="BD33" s="79">
        <f>IF(AND(DataBase2[[#This Row],[sLBGKS]]&lt;=0.0001, DataBase2[[#This Row],[sLBGKS]]&lt;&gt;""), 1,"")</f>
        <v>1</v>
      </c>
      <c r="BE33" s="78">
        <f>IF(AND(DataBase2[[#This Row],[sCLGKS]]&lt;=0.0001,DataBase2[[#This Row],[sCLGKS]]&lt;&gt;""), 1,"")</f>
        <v>1</v>
      </c>
      <c r="BF33" s="78">
        <f>IF(AND(DataBase2[[#This Row],[sDRCGKS]]&lt;=0.0001,DataBase2[[#This Row],[sDRCGKS]]&lt;&gt;""), 1,"")</f>
        <v>1</v>
      </c>
      <c r="BG33" s="78">
        <f>IF(AND(DataBase2[[#This Row],[sABSGKS]]&lt;=0.0001,DataBase2[[#This Row],[sABSGKS]]&lt;&gt;""), 1,"")</f>
        <v>1</v>
      </c>
      <c r="BH33" s="78" t="str">
        <f>IF(AND(DataBase2[[#This Row],[sCCJGKS]]&lt;=0.0001,DataBase2[[#This Row],[sCCJGKS]]&lt;&gt;""), 1,"")</f>
        <v/>
      </c>
      <c r="BI33" s="78">
        <f>IF(AND(DataBase2[[#This Row],[sILSGKS]]&lt;=0.0001,DataBase2[[#This Row],[sILSGKS]]&lt;&gt;""), 1,"")</f>
        <v>1</v>
      </c>
      <c r="BJ33" s="78">
        <f>IF(AND(DataBase2[[#This Row],[sSAGKS]]&lt;=0.0001,DataBase2[[#This Row],[sSAGKS]]&lt;&gt;""), 1,"")</f>
        <v>1</v>
      </c>
      <c r="BK33" s="80">
        <f>IF(AND(DataBase2[[#This Row],[sKSGKS]]&lt;=0.0001,DataBase2[[#This Row],[sKSGKS]]&lt;&gt;""), 1,"")</f>
        <v>1</v>
      </c>
    </row>
    <row r="34" spans="1:63" ht="21" x14ac:dyDescent="0.4">
      <c r="A34" s="65" t="s">
        <v>111</v>
      </c>
      <c r="B34" s="66" t="s">
        <v>80</v>
      </c>
      <c r="C34" s="67" t="s">
        <v>81</v>
      </c>
      <c r="D34" s="67">
        <v>3</v>
      </c>
      <c r="E34" s="67">
        <v>10</v>
      </c>
      <c r="F34" s="68">
        <v>3</v>
      </c>
      <c r="G34" s="69">
        <v>4191.25</v>
      </c>
      <c r="H34" s="70">
        <v>4116.13</v>
      </c>
      <c r="I34" s="71">
        <v>7199</v>
      </c>
      <c r="J34" s="69">
        <v>4191.25</v>
      </c>
      <c r="K34" s="70">
        <v>4191.25</v>
      </c>
      <c r="L34" s="71">
        <v>17</v>
      </c>
      <c r="M34" s="69">
        <v>4191.25</v>
      </c>
      <c r="N34" s="6">
        <v>4191.25</v>
      </c>
      <c r="O34" s="71">
        <v>0.3</v>
      </c>
      <c r="P34" s="69">
        <v>4191.25</v>
      </c>
      <c r="Q34" s="71">
        <v>25</v>
      </c>
      <c r="R34" s="72">
        <v>4279.55</v>
      </c>
      <c r="S34" s="71">
        <v>4.63</v>
      </c>
      <c r="T34" s="85">
        <v>4226.2700000000004</v>
      </c>
      <c r="U34" s="86">
        <v>150.00450000000001</v>
      </c>
      <c r="V34" s="72">
        <v>4191.25</v>
      </c>
      <c r="W34" s="73">
        <v>78.966999999999999</v>
      </c>
      <c r="X34" s="8">
        <v>4191.25</v>
      </c>
      <c r="Y34" s="8">
        <v>108</v>
      </c>
      <c r="Z34" s="74">
        <f t="shared" si="0"/>
        <v>4191.25</v>
      </c>
      <c r="AA34" s="48">
        <f t="shared" si="1"/>
        <v>4191.25</v>
      </c>
      <c r="AB3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MIN(G34,J34,M34),"")</f>
        <v>4191.25</v>
      </c>
      <c r="AC34" s="49">
        <f>IF(OR(DataBase2[[#This Row],[sKS]] = "", DataBase2[[#This Row],[BSOpt]]=""), "", (DataBase2[[#This Row],[sKS]]-DataBase2[[#This Row],[BSOpt]])/DataBase2[[#This Row],[BSOpt]])</f>
        <v>0</v>
      </c>
      <c r="AD34" s="49">
        <f t="shared" si="2"/>
        <v>4191.25</v>
      </c>
      <c r="AE34" s="49">
        <f>IF(OR(DataBase2[[#This Row],[sKS]] = "", DataBase2[[#This Row],[BESTUB]]=""), "", (DataBase2[[#This Row],[sKS]]-DataBase2[[#This Row],[BESTUB]])/DataBase2[[#This Row],[BESTUB]])</f>
        <v>0</v>
      </c>
      <c r="AF34" s="75">
        <f>IF(OR(DataBase2[[#This Row],[sLB]] = "", DataBase2[[#This Row],[BestSol]]=""), "", (DataBase2[[#This Row],[sLB]]-DataBase2[[#This Row],[BestSol]])/DataBase2[[#This Row],[BestSol]])</f>
        <v>0</v>
      </c>
      <c r="AG34" s="76">
        <f>IF(OR(DataBase2[[#This Row],[sCL]] = "", DataBase2[[#This Row],[BestSol]]=""), "", (DataBase2[[#This Row],[sCL]] -DataBase2[[#This Row],[BestSol]])/DataBase2[[#This Row],[BestSol]])</f>
        <v>0</v>
      </c>
      <c r="AH34" s="76">
        <f>IF(OR(DataBase2[[#This Row],[sDRC]]= "", DataBase2[[#This Row],[BestSol]]=""), "", (DataBase2[[#This Row],[sDRC]]-DataBase2[[#This Row],[BestSol]])/DataBase2[[#This Row],[BestSol]])</f>
        <v>0</v>
      </c>
      <c r="AI34" s="76">
        <f>IF(OR(DataBase2[[#This Row],[sABS]]= "", DataBase2[[#This Row],[BestSol]]=""), "", (DataBase2[[#This Row],[sABS]]-DataBase2[[#This Row],[BestSol]])/DataBase2[[#This Row],[BestSol]])</f>
        <v>0</v>
      </c>
      <c r="AJ34" s="76">
        <f>IF(OR(DataBase2[[#This Row],[sCCJ]]= "", DataBase2[[#This Row],[BestSol]]=""), "", (DataBase2[[#This Row],[sCCJ]]-DataBase2[[#This Row],[BestSol]])/DataBase2[[#This Row],[BestSol]])</f>
        <v>2.1067700566656768E-2</v>
      </c>
      <c r="AK34" s="76">
        <f>IF(OR(DataBase2[[#This Row],[sILS]] = "", DataBase2[[#This Row],[BestSol]]=""), "", (DataBase2[[#This Row],[sILS]]-DataBase2[[#This Row],[BestSol]])/DataBase2[[#This Row],[BestSol]])</f>
        <v>8.3555025350433489E-3</v>
      </c>
      <c r="AL34" s="76">
        <f>IF(OR(DataBase2[[#This Row],[sSA]] = "", DataBase2[[#This Row],[BestSol]]=""), "", (DataBase2[[#This Row],[sSA]]-DataBase2[[#This Row],[BestSol]])/DataBase2[[#This Row],[BestSol]])</f>
        <v>0</v>
      </c>
      <c r="AM34" s="76">
        <f>IF(OR(DataBase2[[#This Row],[sKS]] = "", DataBase2[[#This Row],[BestSol]]=""), "", (DataBase2[[#This Row],[sKS]]-DataBase2[[#This Row],[BestSol]])/DataBase2[[#This Row],[BestSol]])</f>
        <v>0</v>
      </c>
      <c r="AN34" s="75">
        <f>IF(OR(DataBase2[[#This Row],[sLB]] = "", DataBase2[[#This Row],[BSHeu]]=""), "", (DataBase2[[#This Row],[sLB]]-DataBase2[[#This Row],[BSHeu]])/DataBase2[[#This Row],[BSHeu]])</f>
        <v>0</v>
      </c>
      <c r="AO34" s="76">
        <f>IF(OR(DataBase2[[#This Row],[sCL]] = "",  DataBase2[[#This Row],[BSHeu]]=""), "", (DataBase2[[#This Row],[sCL]] - DataBase2[[#This Row],[BSHeu]])/ DataBase2[[#This Row],[BSHeu]])</f>
        <v>0</v>
      </c>
      <c r="AP34" s="76">
        <f>IF(OR(DataBase2[[#This Row],[sDRC]]= "",  DataBase2[[#This Row],[BSHeu]]=""), "", (DataBase2[[#This Row],[sDRC]]- DataBase2[[#This Row],[BSHeu]])/ DataBase2[[#This Row],[BSHeu]])</f>
        <v>0</v>
      </c>
      <c r="AQ34" s="76">
        <f>IF(OR(DataBase2[[#This Row],[sABS]]= "",  DataBase2[[#This Row],[BSHeu]]=""), "", (DataBase2[[#This Row],[sABS]]- DataBase2[[#This Row],[BSHeu]])/ DataBase2[[#This Row],[BSHeu]])</f>
        <v>0</v>
      </c>
      <c r="AR34" s="76">
        <f>IF(OR(DataBase2[[#This Row],[sCCJ]]= "",  DataBase2[[#This Row],[BSHeu]]=""), "", (DataBase2[[#This Row],[sCCJ]]- DataBase2[[#This Row],[BSHeu]])/ DataBase2[[#This Row],[BSHeu]])</f>
        <v>2.1067700566656768E-2</v>
      </c>
      <c r="AS34" s="76">
        <f>IF(OR(DataBase2[[#This Row],[sILS]] = "",  DataBase2[[#This Row],[BSHeu]]=""), "", (DataBase2[[#This Row],[sILS]]- DataBase2[[#This Row],[BSHeu]])/ DataBase2[[#This Row],[BSHeu]])</f>
        <v>8.3555025350433489E-3</v>
      </c>
      <c r="AT34" s="76">
        <f>IF(OR(DataBase2[[#This Row],[sSA]] = "",  DataBase2[[#This Row],[BSHeu]]=""), "", (DataBase2[[#This Row],[sSA]]- DataBase2[[#This Row],[BSHeu]])/ DataBase2[[#This Row],[BSHeu]])</f>
        <v>0</v>
      </c>
      <c r="AU34" s="77">
        <f>IF(OR(DataBase2[[#This Row],[sKS]]= "",  DataBase2[[#This Row],[BSHeu]]=""), "", (DataBase2[[#This Row],[sKS]]- DataBase2[[#This Row],[BSHeu]])/ DataBase2[[#This Row],[BSHeu]])</f>
        <v>0</v>
      </c>
      <c r="AV34" s="78">
        <f>IF(AND(DataBase2[[#This Row],[sLBGB]]&lt;=0.0001, DataBase2[[#This Row],[sLBGB]]&lt;&gt;""), 1,"")</f>
        <v>1</v>
      </c>
      <c r="AW34" s="78">
        <f>IF(AND(DataBase2[[#This Row],[sCLGB]]&lt;=0.0001,DataBase2[[#This Row],[sCLGB]]&lt;&gt;""), 1,"")</f>
        <v>1</v>
      </c>
      <c r="AX34" s="78">
        <f>IF(AND(DataBase2[[#This Row],[sDRCGB]]&lt;=0.0001,DataBase2[[#This Row],[sDRCGB]]&lt;&gt;""), 1,"")</f>
        <v>1</v>
      </c>
      <c r="AY34" s="78">
        <f>IF(AND(DataBase2[[#This Row],[sABSGB]]&lt;=0.0001,DataBase2[[#This Row],[sABSGB]]&lt;&gt;""), 1,"")</f>
        <v>1</v>
      </c>
      <c r="AZ34" s="78" t="str">
        <f>IF(AND(DataBase2[[#This Row],[sCCJGB]]&lt;=0.0001,DataBase2[[#This Row],[sCCJGB]]&lt;&gt;""), 1,"")</f>
        <v/>
      </c>
      <c r="BA34" s="78" t="str">
        <f>IF(AND(DataBase2[[#This Row],[sILSGB]]&lt;=0.0001,DataBase2[[#This Row],[sILSGB]]&lt;&gt;""), 1,"")</f>
        <v/>
      </c>
      <c r="BB34" s="78">
        <f>IF(AND(DataBase2[[#This Row],[sSAGB]]&lt;=0.0001,DataBase2[[#This Row],[sSAGB]]&lt;&gt;""), 1,"")</f>
        <v>1</v>
      </c>
      <c r="BC34" s="78">
        <f>IF(AND(DataBase2[[#This Row],[sKSGB]]&lt;=0.0001,DataBase2[[#This Row],[sKSGB]]&lt;&gt;""), 1,"")</f>
        <v>1</v>
      </c>
      <c r="BD34" s="79">
        <f>IF(AND(DataBase2[[#This Row],[sLBGKS]]&lt;=0.0001, DataBase2[[#This Row],[sLBGKS]]&lt;&gt;""), 1,"")</f>
        <v>1</v>
      </c>
      <c r="BE34" s="78">
        <f>IF(AND(DataBase2[[#This Row],[sCLGKS]]&lt;=0.0001,DataBase2[[#This Row],[sCLGKS]]&lt;&gt;""), 1,"")</f>
        <v>1</v>
      </c>
      <c r="BF34" s="78">
        <f>IF(AND(DataBase2[[#This Row],[sDRCGKS]]&lt;=0.0001,DataBase2[[#This Row],[sDRCGKS]]&lt;&gt;""), 1,"")</f>
        <v>1</v>
      </c>
      <c r="BG34" s="78">
        <f>IF(AND(DataBase2[[#This Row],[sABSGKS]]&lt;=0.0001,DataBase2[[#This Row],[sABSGKS]]&lt;&gt;""), 1,"")</f>
        <v>1</v>
      </c>
      <c r="BH34" s="78" t="str">
        <f>IF(AND(DataBase2[[#This Row],[sCCJGKS]]&lt;=0.0001,DataBase2[[#This Row],[sCCJGKS]]&lt;&gt;""), 1,"")</f>
        <v/>
      </c>
      <c r="BI34" s="78" t="str">
        <f>IF(AND(DataBase2[[#This Row],[sILSGKS]]&lt;=0.0001,DataBase2[[#This Row],[sILSGKS]]&lt;&gt;""), 1,"")</f>
        <v/>
      </c>
      <c r="BJ34" s="78">
        <f>IF(AND(DataBase2[[#This Row],[sSAGKS]]&lt;=0.0001,DataBase2[[#This Row],[sSAGKS]]&lt;&gt;""), 1,"")</f>
        <v>1</v>
      </c>
      <c r="BK34" s="80">
        <f>IF(AND(DataBase2[[#This Row],[sKSGKS]]&lt;=0.0001,DataBase2[[#This Row],[sKSGKS]]&lt;&gt;""), 1,"")</f>
        <v>1</v>
      </c>
    </row>
    <row r="35" spans="1:63" ht="21" x14ac:dyDescent="0.4">
      <c r="A35" s="65" t="s">
        <v>112</v>
      </c>
      <c r="B35" s="66" t="s">
        <v>80</v>
      </c>
      <c r="C35" s="67" t="s">
        <v>81</v>
      </c>
      <c r="D35" s="67">
        <v>3</v>
      </c>
      <c r="E35" s="67">
        <v>10</v>
      </c>
      <c r="F35" s="68">
        <v>4</v>
      </c>
      <c r="G35" s="69">
        <v>4510.57</v>
      </c>
      <c r="H35" s="70">
        <v>4436.38</v>
      </c>
      <c r="I35" s="71">
        <v>7200</v>
      </c>
      <c r="J35" s="69">
        <v>4510.1499999999996</v>
      </c>
      <c r="K35" s="70">
        <v>4510.1499999999996</v>
      </c>
      <c r="L35" s="71">
        <v>12</v>
      </c>
      <c r="M35" s="69">
        <v>4510.1499999999996</v>
      </c>
      <c r="N35" s="6">
        <v>4510.1499999999996</v>
      </c>
      <c r="O35" s="71">
        <v>0.2</v>
      </c>
      <c r="P35" s="69">
        <v>4510.5698199999997</v>
      </c>
      <c r="Q35" s="71">
        <v>71</v>
      </c>
      <c r="R35" s="72">
        <v>4720.8900000000003</v>
      </c>
      <c r="S35" s="71">
        <v>4.04</v>
      </c>
      <c r="T35" s="85">
        <v>4650.01</v>
      </c>
      <c r="U35" s="86">
        <v>150.001</v>
      </c>
      <c r="V35" s="72">
        <v>4510.1499999999996</v>
      </c>
      <c r="W35" s="73">
        <v>134.06299999999999</v>
      </c>
      <c r="X35" s="8">
        <v>4510.57</v>
      </c>
      <c r="Y35" s="8">
        <v>110</v>
      </c>
      <c r="Z35" s="74">
        <f t="shared" si="0"/>
        <v>4510.1499999999996</v>
      </c>
      <c r="AA35" s="48">
        <f t="shared" si="1"/>
        <v>4510.1499999999996</v>
      </c>
      <c r="AB3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MIN(G35,J35,M35),"")</f>
        <v>4510.1499999999996</v>
      </c>
      <c r="AC35" s="49">
        <f>IF(OR(DataBase2[[#This Row],[sKS]] = "", DataBase2[[#This Row],[BSOpt]]=""), "", (DataBase2[[#This Row],[sKS]]-DataBase2[[#This Row],[BSOpt]])/DataBase2[[#This Row],[BSOpt]])</f>
        <v>9.3123288582435789E-5</v>
      </c>
      <c r="AD35" s="49">
        <f t="shared" si="2"/>
        <v>4510.1499999999996</v>
      </c>
      <c r="AE35" s="49">
        <f>IF(OR(DataBase2[[#This Row],[sKS]] = "", DataBase2[[#This Row],[BESTUB]]=""), "", (DataBase2[[#This Row],[sKS]]-DataBase2[[#This Row],[BESTUB]])/DataBase2[[#This Row],[BESTUB]])</f>
        <v>9.3123288582435789E-5</v>
      </c>
      <c r="AF35" s="75">
        <f>IF(OR(DataBase2[[#This Row],[sLB]] = "", DataBase2[[#This Row],[BestSol]]=""), "", (DataBase2[[#This Row],[sLB]]-DataBase2[[#This Row],[BestSol]])/DataBase2[[#This Row],[BestSol]])</f>
        <v>9.3123288582435789E-5</v>
      </c>
      <c r="AG35" s="76">
        <f>IF(OR(DataBase2[[#This Row],[sCL]] = "", DataBase2[[#This Row],[BestSol]]=""), "", (DataBase2[[#This Row],[sCL]] -DataBase2[[#This Row],[BestSol]])/DataBase2[[#This Row],[BestSol]])</f>
        <v>0</v>
      </c>
      <c r="AH35" s="76">
        <f>IF(OR(DataBase2[[#This Row],[sDRC]]= "", DataBase2[[#This Row],[BestSol]]=""), "", (DataBase2[[#This Row],[sDRC]]-DataBase2[[#This Row],[BestSol]])/DataBase2[[#This Row],[BestSol]])</f>
        <v>0</v>
      </c>
      <c r="AI35" s="76">
        <f>IF(OR(DataBase2[[#This Row],[sABS]]= "", DataBase2[[#This Row],[BestSol]]=""), "", (DataBase2[[#This Row],[sABS]]-DataBase2[[#This Row],[BestSol]])/DataBase2[[#This Row],[BestSol]])</f>
        <v>9.3083378601614689E-5</v>
      </c>
      <c r="AJ35" s="76">
        <f>IF(OR(DataBase2[[#This Row],[sCCJ]]= "", DataBase2[[#This Row],[BestSol]]=""), "", (DataBase2[[#This Row],[sCCJ]]-DataBase2[[#This Row],[BestSol]])/DataBase2[[#This Row],[BestSol]])</f>
        <v>4.672571865680758E-2</v>
      </c>
      <c r="AK35" s="76">
        <f>IF(OR(DataBase2[[#This Row],[sILS]] = "", DataBase2[[#This Row],[BestSol]]=""), "", (DataBase2[[#This Row],[sILS]]-DataBase2[[#This Row],[BestSol]])/DataBase2[[#This Row],[BestSol]])</f>
        <v>3.1010055097945875E-2</v>
      </c>
      <c r="AL35" s="76">
        <f>IF(OR(DataBase2[[#This Row],[sSA]] = "", DataBase2[[#This Row],[BestSol]]=""), "", (DataBase2[[#This Row],[sSA]]-DataBase2[[#This Row],[BestSol]])/DataBase2[[#This Row],[BestSol]])</f>
        <v>0</v>
      </c>
      <c r="AM35" s="76">
        <f>IF(OR(DataBase2[[#This Row],[sKS]] = "", DataBase2[[#This Row],[BestSol]]=""), "", (DataBase2[[#This Row],[sKS]]-DataBase2[[#This Row],[BestSol]])/DataBase2[[#This Row],[BestSol]])</f>
        <v>9.3123288582435789E-5</v>
      </c>
      <c r="AN35" s="75">
        <f>IF(OR(DataBase2[[#This Row],[sLB]] = "", DataBase2[[#This Row],[BSHeu]]=""), "", (DataBase2[[#This Row],[sLB]]-DataBase2[[#This Row],[BSHeu]])/DataBase2[[#This Row],[BSHeu]])</f>
        <v>9.3123288582435789E-5</v>
      </c>
      <c r="AO35" s="76">
        <f>IF(OR(DataBase2[[#This Row],[sCL]] = "",  DataBase2[[#This Row],[BSHeu]]=""), "", (DataBase2[[#This Row],[sCL]] - DataBase2[[#This Row],[BSHeu]])/ DataBase2[[#This Row],[BSHeu]])</f>
        <v>0</v>
      </c>
      <c r="AP35" s="76">
        <f>IF(OR(DataBase2[[#This Row],[sDRC]]= "",  DataBase2[[#This Row],[BSHeu]]=""), "", (DataBase2[[#This Row],[sDRC]]- DataBase2[[#This Row],[BSHeu]])/ DataBase2[[#This Row],[BSHeu]])</f>
        <v>0</v>
      </c>
      <c r="AQ35" s="76">
        <f>IF(OR(DataBase2[[#This Row],[sABS]]= "",  DataBase2[[#This Row],[BSHeu]]=""), "", (DataBase2[[#This Row],[sABS]]- DataBase2[[#This Row],[BSHeu]])/ DataBase2[[#This Row],[BSHeu]])</f>
        <v>9.3083378601614689E-5</v>
      </c>
      <c r="AR35" s="76">
        <f>IF(OR(DataBase2[[#This Row],[sCCJ]]= "",  DataBase2[[#This Row],[BSHeu]]=""), "", (DataBase2[[#This Row],[sCCJ]]- DataBase2[[#This Row],[BSHeu]])/ DataBase2[[#This Row],[BSHeu]])</f>
        <v>4.672571865680758E-2</v>
      </c>
      <c r="AS35" s="76">
        <f>IF(OR(DataBase2[[#This Row],[sILS]] = "",  DataBase2[[#This Row],[BSHeu]]=""), "", (DataBase2[[#This Row],[sILS]]- DataBase2[[#This Row],[BSHeu]])/ DataBase2[[#This Row],[BSHeu]])</f>
        <v>3.1010055097945875E-2</v>
      </c>
      <c r="AT35" s="76">
        <f>IF(OR(DataBase2[[#This Row],[sSA]] = "",  DataBase2[[#This Row],[BSHeu]]=""), "", (DataBase2[[#This Row],[sSA]]- DataBase2[[#This Row],[BSHeu]])/ DataBase2[[#This Row],[BSHeu]])</f>
        <v>0</v>
      </c>
      <c r="AU35" s="77">
        <f>IF(OR(DataBase2[[#This Row],[sKS]]= "",  DataBase2[[#This Row],[BSHeu]]=""), "", (DataBase2[[#This Row],[sKS]]- DataBase2[[#This Row],[BSHeu]])/ DataBase2[[#This Row],[BSHeu]])</f>
        <v>9.3123288582435789E-5</v>
      </c>
      <c r="AV35" s="78">
        <f>IF(AND(DataBase2[[#This Row],[sLBGB]]&lt;=0.0001, DataBase2[[#This Row],[sLBGB]]&lt;&gt;""), 1,"")</f>
        <v>1</v>
      </c>
      <c r="AW35" s="78">
        <f>IF(AND(DataBase2[[#This Row],[sCLGB]]&lt;=0.0001,DataBase2[[#This Row],[sCLGB]]&lt;&gt;""), 1,"")</f>
        <v>1</v>
      </c>
      <c r="AX35" s="78">
        <f>IF(AND(DataBase2[[#This Row],[sDRCGB]]&lt;=0.0001,DataBase2[[#This Row],[sDRCGB]]&lt;&gt;""), 1,"")</f>
        <v>1</v>
      </c>
      <c r="AY35" s="78">
        <f>IF(AND(DataBase2[[#This Row],[sABSGB]]&lt;=0.0001,DataBase2[[#This Row],[sABSGB]]&lt;&gt;""), 1,"")</f>
        <v>1</v>
      </c>
      <c r="AZ35" s="78" t="str">
        <f>IF(AND(DataBase2[[#This Row],[sCCJGB]]&lt;=0.0001,DataBase2[[#This Row],[sCCJGB]]&lt;&gt;""), 1,"")</f>
        <v/>
      </c>
      <c r="BA35" s="78" t="str">
        <f>IF(AND(DataBase2[[#This Row],[sILSGB]]&lt;=0.0001,DataBase2[[#This Row],[sILSGB]]&lt;&gt;""), 1,"")</f>
        <v/>
      </c>
      <c r="BB35" s="78">
        <f>IF(AND(DataBase2[[#This Row],[sSAGB]]&lt;=0.0001,DataBase2[[#This Row],[sSAGB]]&lt;&gt;""), 1,"")</f>
        <v>1</v>
      </c>
      <c r="BC35" s="78">
        <f>IF(AND(DataBase2[[#This Row],[sKSGB]]&lt;=0.0001,DataBase2[[#This Row],[sKSGB]]&lt;&gt;""), 1,"")</f>
        <v>1</v>
      </c>
      <c r="BD35" s="79">
        <f>IF(AND(DataBase2[[#This Row],[sLBGKS]]&lt;=0.0001, DataBase2[[#This Row],[sLBGKS]]&lt;&gt;""), 1,"")</f>
        <v>1</v>
      </c>
      <c r="BE35" s="78">
        <f>IF(AND(DataBase2[[#This Row],[sCLGKS]]&lt;=0.0001,DataBase2[[#This Row],[sCLGKS]]&lt;&gt;""), 1,"")</f>
        <v>1</v>
      </c>
      <c r="BF35" s="78">
        <f>IF(AND(DataBase2[[#This Row],[sDRCGKS]]&lt;=0.0001,DataBase2[[#This Row],[sDRCGKS]]&lt;&gt;""), 1,"")</f>
        <v>1</v>
      </c>
      <c r="BG35" s="78">
        <f>IF(AND(DataBase2[[#This Row],[sABSGKS]]&lt;=0.0001,DataBase2[[#This Row],[sABSGKS]]&lt;&gt;""), 1,"")</f>
        <v>1</v>
      </c>
      <c r="BH35" s="78" t="str">
        <f>IF(AND(DataBase2[[#This Row],[sCCJGKS]]&lt;=0.0001,DataBase2[[#This Row],[sCCJGKS]]&lt;&gt;""), 1,"")</f>
        <v/>
      </c>
      <c r="BI35" s="78" t="str">
        <f>IF(AND(DataBase2[[#This Row],[sILSGKS]]&lt;=0.0001,DataBase2[[#This Row],[sILSGKS]]&lt;&gt;""), 1,"")</f>
        <v/>
      </c>
      <c r="BJ35" s="78">
        <f>IF(AND(DataBase2[[#This Row],[sSAGKS]]&lt;=0.0001,DataBase2[[#This Row],[sSAGKS]]&lt;&gt;""), 1,"")</f>
        <v>1</v>
      </c>
      <c r="BK35" s="80">
        <f>IF(AND(DataBase2[[#This Row],[sKSGKS]]&lt;=0.0001,DataBase2[[#This Row],[sKSGKS]]&lt;&gt;""), 1,"")</f>
        <v>1</v>
      </c>
    </row>
    <row r="36" spans="1:63" ht="21" x14ac:dyDescent="0.4">
      <c r="A36" s="65" t="s">
        <v>113</v>
      </c>
      <c r="B36" s="66" t="s">
        <v>80</v>
      </c>
      <c r="C36" s="67" t="s">
        <v>81</v>
      </c>
      <c r="D36" s="67">
        <v>3</v>
      </c>
      <c r="E36" s="67">
        <v>10</v>
      </c>
      <c r="F36" s="68">
        <v>5</v>
      </c>
      <c r="G36" s="69">
        <v>4940.37</v>
      </c>
      <c r="H36" s="70">
        <v>4780.46</v>
      </c>
      <c r="I36" s="71">
        <v>7200</v>
      </c>
      <c r="J36" s="69">
        <v>4940.37</v>
      </c>
      <c r="K36" s="70">
        <v>4940.37</v>
      </c>
      <c r="L36" s="71">
        <v>83</v>
      </c>
      <c r="M36" s="69">
        <v>4940.37</v>
      </c>
      <c r="N36" s="6">
        <v>4940.37</v>
      </c>
      <c r="O36" s="71">
        <v>2.1</v>
      </c>
      <c r="P36" s="69">
        <v>4940.3701199999996</v>
      </c>
      <c r="Q36" s="71">
        <v>1151</v>
      </c>
      <c r="R36" s="72">
        <v>5086.1899999999996</v>
      </c>
      <c r="S36" s="71">
        <v>3.29</v>
      </c>
      <c r="T36" s="85">
        <v>4986.7299999999996</v>
      </c>
      <c r="U36" s="86">
        <v>150.00200000000001</v>
      </c>
      <c r="V36" s="72">
        <v>4991.97</v>
      </c>
      <c r="W36" s="73">
        <v>150.06549999999999</v>
      </c>
      <c r="X36" s="8">
        <v>4945.17</v>
      </c>
      <c r="Y36" s="8">
        <v>113</v>
      </c>
      <c r="Z36" s="74">
        <f t="shared" si="0"/>
        <v>4940.37</v>
      </c>
      <c r="AA36" s="48">
        <f t="shared" si="1"/>
        <v>4940.3701199999996</v>
      </c>
      <c r="AB3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MIN(G36,J36,M36),"")</f>
        <v>4940.37</v>
      </c>
      <c r="AC36" s="49">
        <f>IF(OR(DataBase2[[#This Row],[sKS]] = "", DataBase2[[#This Row],[BSOpt]]=""), "", (DataBase2[[#This Row],[sKS]]-DataBase2[[#This Row],[BSOpt]])/DataBase2[[#This Row],[BSOpt]])</f>
        <v>9.7158714833103235E-4</v>
      </c>
      <c r="AD36" s="49">
        <f t="shared" si="2"/>
        <v>4940.37</v>
      </c>
      <c r="AE36" s="49">
        <f>IF(OR(DataBase2[[#This Row],[sKS]] = "", DataBase2[[#This Row],[BESTUB]]=""), "", (DataBase2[[#This Row],[sKS]]-DataBase2[[#This Row],[BESTUB]])/DataBase2[[#This Row],[BESTUB]])</f>
        <v>9.7158714833103235E-4</v>
      </c>
      <c r="AF36" s="75">
        <f>IF(OR(DataBase2[[#This Row],[sLB]] = "", DataBase2[[#This Row],[BestSol]]=""), "", (DataBase2[[#This Row],[sLB]]-DataBase2[[#This Row],[BestSol]])/DataBase2[[#This Row],[BestSol]])</f>
        <v>0</v>
      </c>
      <c r="AG36" s="76">
        <f>IF(OR(DataBase2[[#This Row],[sCL]] = "", DataBase2[[#This Row],[BestSol]]=""), "", (DataBase2[[#This Row],[sCL]] -DataBase2[[#This Row],[BestSol]])/DataBase2[[#This Row],[BestSol]])</f>
        <v>0</v>
      </c>
      <c r="AH36" s="76">
        <f>IF(OR(DataBase2[[#This Row],[sDRC]]= "", DataBase2[[#This Row],[BestSol]]=""), "", (DataBase2[[#This Row],[sDRC]]-DataBase2[[#This Row],[BestSol]])/DataBase2[[#This Row],[BestSol]])</f>
        <v>0</v>
      </c>
      <c r="AI36" s="76">
        <f>IF(OR(DataBase2[[#This Row],[sABS]]= "", DataBase2[[#This Row],[BestSol]]=""), "", (DataBase2[[#This Row],[sABS]]-DataBase2[[#This Row],[BestSol]])/DataBase2[[#This Row],[BestSol]])</f>
        <v>2.4289678646949343E-8</v>
      </c>
      <c r="AJ36" s="76">
        <f>IF(OR(DataBase2[[#This Row],[sCCJ]]= "", DataBase2[[#This Row],[BestSol]]=""), "", (DataBase2[[#This Row],[sCCJ]]-DataBase2[[#This Row],[BestSol]])/DataBase2[[#This Row],[BestSol]])</f>
        <v>2.9516007910338642E-2</v>
      </c>
      <c r="AK36" s="76">
        <f>IF(OR(DataBase2[[#This Row],[sILS]] = "", DataBase2[[#This Row],[BestSol]]=""), "", (DataBase2[[#This Row],[sILS]]-DataBase2[[#This Row],[BestSol]])/DataBase2[[#This Row],[BestSol]])</f>
        <v>9.3839125409634645E-3</v>
      </c>
      <c r="AL36" s="76">
        <f>IF(OR(DataBase2[[#This Row],[sSA]] = "", DataBase2[[#This Row],[BestSol]]=""), "", (DataBase2[[#This Row],[sSA]]-DataBase2[[#This Row],[BestSol]])/DataBase2[[#This Row],[BestSol]])</f>
        <v>1.0444561844558276E-2</v>
      </c>
      <c r="AM36" s="76">
        <f>IF(OR(DataBase2[[#This Row],[sKS]] = "", DataBase2[[#This Row],[BestSol]]=""), "", (DataBase2[[#This Row],[sKS]]-DataBase2[[#This Row],[BestSol]])/DataBase2[[#This Row],[BestSol]])</f>
        <v>9.7158714833103235E-4</v>
      </c>
      <c r="AN36" s="75">
        <f>IF(OR(DataBase2[[#This Row],[sLB]] = "", DataBase2[[#This Row],[BSHeu]]=""), "", (DataBase2[[#This Row],[sLB]]-DataBase2[[#This Row],[BSHeu]])/DataBase2[[#This Row],[BSHeu]])</f>
        <v>-2.4289678056960869E-8</v>
      </c>
      <c r="AO36" s="76">
        <f>IF(OR(DataBase2[[#This Row],[sCL]] = "",  DataBase2[[#This Row],[BSHeu]]=""), "", (DataBase2[[#This Row],[sCL]] - DataBase2[[#This Row],[BSHeu]])/ DataBase2[[#This Row],[BSHeu]])</f>
        <v>-2.4289678056960869E-8</v>
      </c>
      <c r="AP36" s="76">
        <f>IF(OR(DataBase2[[#This Row],[sDRC]]= "",  DataBase2[[#This Row],[BSHeu]]=""), "", (DataBase2[[#This Row],[sDRC]]- DataBase2[[#This Row],[BSHeu]])/ DataBase2[[#This Row],[BSHeu]])</f>
        <v>-2.4289678056960869E-8</v>
      </c>
      <c r="AQ36" s="76">
        <f>IF(OR(DataBase2[[#This Row],[sABS]]= "",  DataBase2[[#This Row],[BSHeu]]=""), "", (DataBase2[[#This Row],[sABS]]- DataBase2[[#This Row],[BSHeu]])/ DataBase2[[#This Row],[BSHeu]])</f>
        <v>0</v>
      </c>
      <c r="AR36" s="76">
        <f>IF(OR(DataBase2[[#This Row],[sCCJ]]= "",  DataBase2[[#This Row],[BSHeu]]=""), "", (DataBase2[[#This Row],[sCCJ]]- DataBase2[[#This Row],[BSHeu]])/ DataBase2[[#This Row],[BSHeu]])</f>
        <v>2.9515982903726253E-2</v>
      </c>
      <c r="AS36" s="76">
        <f>IF(OR(DataBase2[[#This Row],[sILS]] = "",  DataBase2[[#This Row],[BSHeu]]=""), "", (DataBase2[[#This Row],[sILS]]- DataBase2[[#This Row],[BSHeu]])/ DataBase2[[#This Row],[BSHeu]])</f>
        <v>9.3838880233531943E-3</v>
      </c>
      <c r="AT36" s="76">
        <f>IF(OR(DataBase2[[#This Row],[sSA]] = "",  DataBase2[[#This Row],[BSHeu]]=""), "", (DataBase2[[#This Row],[sSA]]- DataBase2[[#This Row],[BSHeu]])/ DataBase2[[#This Row],[BSHeu]])</f>
        <v>1.0444537301185173E-2</v>
      </c>
      <c r="AU36" s="77">
        <f>IF(OR(DataBase2[[#This Row],[sKS]]= "",  DataBase2[[#This Row],[BSHeu]]=""), "", (DataBase2[[#This Row],[sKS]]- DataBase2[[#This Row],[BSHeu]])/ DataBase2[[#This Row],[BSHeu]])</f>
        <v>9.7156283505343626E-4</v>
      </c>
      <c r="AV36" s="78">
        <f>IF(AND(DataBase2[[#This Row],[sLBGB]]&lt;=0.0001, DataBase2[[#This Row],[sLBGB]]&lt;&gt;""), 1,"")</f>
        <v>1</v>
      </c>
      <c r="AW36" s="78">
        <f>IF(AND(DataBase2[[#This Row],[sCLGB]]&lt;=0.0001,DataBase2[[#This Row],[sCLGB]]&lt;&gt;""), 1,"")</f>
        <v>1</v>
      </c>
      <c r="AX36" s="78">
        <f>IF(AND(DataBase2[[#This Row],[sDRCGB]]&lt;=0.0001,DataBase2[[#This Row],[sDRCGB]]&lt;&gt;""), 1,"")</f>
        <v>1</v>
      </c>
      <c r="AY36" s="78">
        <f>IF(AND(DataBase2[[#This Row],[sABSGB]]&lt;=0.0001,DataBase2[[#This Row],[sABSGB]]&lt;&gt;""), 1,"")</f>
        <v>1</v>
      </c>
      <c r="AZ36" s="78" t="str">
        <f>IF(AND(DataBase2[[#This Row],[sCCJGB]]&lt;=0.0001,DataBase2[[#This Row],[sCCJGB]]&lt;&gt;""), 1,"")</f>
        <v/>
      </c>
      <c r="BA36" s="78" t="str">
        <f>IF(AND(DataBase2[[#This Row],[sILSGB]]&lt;=0.0001,DataBase2[[#This Row],[sILSGB]]&lt;&gt;""), 1,"")</f>
        <v/>
      </c>
      <c r="BB36" s="78" t="str">
        <f>IF(AND(DataBase2[[#This Row],[sSAGB]]&lt;=0.0001,DataBase2[[#This Row],[sSAGB]]&lt;&gt;""), 1,"")</f>
        <v/>
      </c>
      <c r="BC36" s="78" t="str">
        <f>IF(AND(DataBase2[[#This Row],[sKSGB]]&lt;=0.0001,DataBase2[[#This Row],[sKSGB]]&lt;&gt;""), 1,"")</f>
        <v/>
      </c>
      <c r="BD36" s="79">
        <f>IF(AND(DataBase2[[#This Row],[sLBGKS]]&lt;=0.0001, DataBase2[[#This Row],[sLBGKS]]&lt;&gt;""), 1,"")</f>
        <v>1</v>
      </c>
      <c r="BE36" s="78">
        <f>IF(AND(DataBase2[[#This Row],[sCLGKS]]&lt;=0.0001,DataBase2[[#This Row],[sCLGKS]]&lt;&gt;""), 1,"")</f>
        <v>1</v>
      </c>
      <c r="BF36" s="78">
        <f>IF(AND(DataBase2[[#This Row],[sDRCGKS]]&lt;=0.0001,DataBase2[[#This Row],[sDRCGKS]]&lt;&gt;""), 1,"")</f>
        <v>1</v>
      </c>
      <c r="BG36" s="78">
        <f>IF(AND(DataBase2[[#This Row],[sABSGKS]]&lt;=0.0001,DataBase2[[#This Row],[sABSGKS]]&lt;&gt;""), 1,"")</f>
        <v>1</v>
      </c>
      <c r="BH36" s="78" t="str">
        <f>IF(AND(DataBase2[[#This Row],[sCCJGKS]]&lt;=0.0001,DataBase2[[#This Row],[sCCJGKS]]&lt;&gt;""), 1,"")</f>
        <v/>
      </c>
      <c r="BI36" s="78" t="str">
        <f>IF(AND(DataBase2[[#This Row],[sILSGKS]]&lt;=0.0001,DataBase2[[#This Row],[sILSGKS]]&lt;&gt;""), 1,"")</f>
        <v/>
      </c>
      <c r="BJ36" s="78" t="str">
        <f>IF(AND(DataBase2[[#This Row],[sSAGKS]]&lt;=0.0001,DataBase2[[#This Row],[sSAGKS]]&lt;&gt;""), 1,"")</f>
        <v/>
      </c>
      <c r="BK36" s="80" t="str">
        <f>IF(AND(DataBase2[[#This Row],[sKSGKS]]&lt;=0.0001,DataBase2[[#This Row],[sKSGKS]]&lt;&gt;""), 1,"")</f>
        <v/>
      </c>
    </row>
    <row r="37" spans="1:63" ht="21" x14ac:dyDescent="0.4">
      <c r="A37" s="65" t="s">
        <v>114</v>
      </c>
      <c r="B37" s="66" t="s">
        <v>80</v>
      </c>
      <c r="C37" s="67" t="s">
        <v>81</v>
      </c>
      <c r="D37" s="67">
        <v>3</v>
      </c>
      <c r="E37" s="67">
        <v>10</v>
      </c>
      <c r="F37" s="68">
        <v>2</v>
      </c>
      <c r="G37" s="69">
        <v>4051.83</v>
      </c>
      <c r="H37" s="70">
        <v>4013.16</v>
      </c>
      <c r="I37" s="71">
        <v>7200</v>
      </c>
      <c r="J37" s="69">
        <v>4051.83</v>
      </c>
      <c r="K37" s="70">
        <v>4051.83</v>
      </c>
      <c r="L37" s="71">
        <v>5</v>
      </c>
      <c r="M37" s="69">
        <v>4051.83</v>
      </c>
      <c r="N37" s="6">
        <v>4051.83</v>
      </c>
      <c r="O37" s="71">
        <v>2.2000000000000002</v>
      </c>
      <c r="P37" s="69">
        <v>4051.8300800000002</v>
      </c>
      <c r="Q37" s="71">
        <v>10</v>
      </c>
      <c r="R37" s="72">
        <v>4160.05</v>
      </c>
      <c r="S37" s="71">
        <v>5.95</v>
      </c>
      <c r="T37" s="85">
        <v>4051.83</v>
      </c>
      <c r="U37" s="86">
        <v>150.00200000000001</v>
      </c>
      <c r="V37" s="72">
        <v>4051.83</v>
      </c>
      <c r="W37" s="73">
        <v>70.283500000000004</v>
      </c>
      <c r="X37" s="8">
        <v>4051.83</v>
      </c>
      <c r="Y37" s="8">
        <v>89</v>
      </c>
      <c r="Z37" s="74">
        <f t="shared" si="0"/>
        <v>4051.83</v>
      </c>
      <c r="AA37" s="48">
        <f t="shared" si="1"/>
        <v>4051.83</v>
      </c>
      <c r="AB3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MIN(G37,J37,M37),"")</f>
        <v>4051.83</v>
      </c>
      <c r="AC37" s="49">
        <f>IF(OR(DataBase2[[#This Row],[sKS]] = "", DataBase2[[#This Row],[BSOpt]]=""), "", (DataBase2[[#This Row],[sKS]]-DataBase2[[#This Row],[BSOpt]])/DataBase2[[#This Row],[BSOpt]])</f>
        <v>0</v>
      </c>
      <c r="AD37" s="49">
        <f t="shared" si="2"/>
        <v>4051.83</v>
      </c>
      <c r="AE37" s="49">
        <f>IF(OR(DataBase2[[#This Row],[sKS]] = "", DataBase2[[#This Row],[BESTUB]]=""), "", (DataBase2[[#This Row],[sKS]]-DataBase2[[#This Row],[BESTUB]])/DataBase2[[#This Row],[BESTUB]])</f>
        <v>0</v>
      </c>
      <c r="AF37" s="75">
        <f>IF(OR(DataBase2[[#This Row],[sLB]] = "", DataBase2[[#This Row],[BestSol]]=""), "", (DataBase2[[#This Row],[sLB]]-DataBase2[[#This Row],[BestSol]])/DataBase2[[#This Row],[BestSol]])</f>
        <v>0</v>
      </c>
      <c r="AG37" s="76">
        <f>IF(OR(DataBase2[[#This Row],[sCL]] = "", DataBase2[[#This Row],[BestSol]]=""), "", (DataBase2[[#This Row],[sCL]] -DataBase2[[#This Row],[BestSol]])/DataBase2[[#This Row],[BestSol]])</f>
        <v>0</v>
      </c>
      <c r="AH37" s="76">
        <f>IF(OR(DataBase2[[#This Row],[sDRC]]= "", DataBase2[[#This Row],[BestSol]]=""), "", (DataBase2[[#This Row],[sDRC]]-DataBase2[[#This Row],[BestSol]])/DataBase2[[#This Row],[BestSol]])</f>
        <v>0</v>
      </c>
      <c r="AI37" s="76">
        <f>IF(OR(DataBase2[[#This Row],[sABS]]= "", DataBase2[[#This Row],[BestSol]]=""), "", (DataBase2[[#This Row],[sABS]]-DataBase2[[#This Row],[BestSol]])/DataBase2[[#This Row],[BestSol]])</f>
        <v>1.9744165044625952E-8</v>
      </c>
      <c r="AJ37" s="76">
        <f>IF(OR(DataBase2[[#This Row],[sCCJ]]= "", DataBase2[[#This Row],[BestSol]]=""), "", (DataBase2[[#This Row],[sCCJ]]-DataBase2[[#This Row],[BestSol]])/DataBase2[[#This Row],[BestSol]])</f>
        <v>2.670891917972873E-2</v>
      </c>
      <c r="AK37" s="76">
        <f>IF(OR(DataBase2[[#This Row],[sILS]] = "", DataBase2[[#This Row],[BestSol]]=""), "", (DataBase2[[#This Row],[sILS]]-DataBase2[[#This Row],[BestSol]])/DataBase2[[#This Row],[BestSol]])</f>
        <v>0</v>
      </c>
      <c r="AL37" s="76">
        <f>IF(OR(DataBase2[[#This Row],[sSA]] = "", DataBase2[[#This Row],[BestSol]]=""), "", (DataBase2[[#This Row],[sSA]]-DataBase2[[#This Row],[BestSol]])/DataBase2[[#This Row],[BestSol]])</f>
        <v>0</v>
      </c>
      <c r="AM37" s="76">
        <f>IF(OR(DataBase2[[#This Row],[sKS]] = "", DataBase2[[#This Row],[BestSol]]=""), "", (DataBase2[[#This Row],[sKS]]-DataBase2[[#This Row],[BestSol]])/DataBase2[[#This Row],[BestSol]])</f>
        <v>0</v>
      </c>
      <c r="AN37" s="75">
        <f>IF(OR(DataBase2[[#This Row],[sLB]] = "", DataBase2[[#This Row],[BSHeu]]=""), "", (DataBase2[[#This Row],[sLB]]-DataBase2[[#This Row],[BSHeu]])/DataBase2[[#This Row],[BSHeu]])</f>
        <v>0</v>
      </c>
      <c r="AO37" s="76">
        <f>IF(OR(DataBase2[[#This Row],[sCL]] = "",  DataBase2[[#This Row],[BSHeu]]=""), "", (DataBase2[[#This Row],[sCL]] - DataBase2[[#This Row],[BSHeu]])/ DataBase2[[#This Row],[BSHeu]])</f>
        <v>0</v>
      </c>
      <c r="AP37" s="76">
        <f>IF(OR(DataBase2[[#This Row],[sDRC]]= "",  DataBase2[[#This Row],[BSHeu]]=""), "", (DataBase2[[#This Row],[sDRC]]- DataBase2[[#This Row],[BSHeu]])/ DataBase2[[#This Row],[BSHeu]])</f>
        <v>0</v>
      </c>
      <c r="AQ37" s="76">
        <f>IF(OR(DataBase2[[#This Row],[sABS]]= "",  DataBase2[[#This Row],[BSHeu]]=""), "", (DataBase2[[#This Row],[sABS]]- DataBase2[[#This Row],[BSHeu]])/ DataBase2[[#This Row],[BSHeu]])</f>
        <v>1.9744165044625952E-8</v>
      </c>
      <c r="AR37" s="76">
        <f>IF(OR(DataBase2[[#This Row],[sCCJ]]= "",  DataBase2[[#This Row],[BSHeu]]=""), "", (DataBase2[[#This Row],[sCCJ]]- DataBase2[[#This Row],[BSHeu]])/ DataBase2[[#This Row],[BSHeu]])</f>
        <v>2.670891917972873E-2</v>
      </c>
      <c r="AS37" s="76">
        <f>IF(OR(DataBase2[[#This Row],[sILS]] = "",  DataBase2[[#This Row],[BSHeu]]=""), "", (DataBase2[[#This Row],[sILS]]- DataBase2[[#This Row],[BSHeu]])/ DataBase2[[#This Row],[BSHeu]])</f>
        <v>0</v>
      </c>
      <c r="AT37" s="76">
        <f>IF(OR(DataBase2[[#This Row],[sSA]] = "",  DataBase2[[#This Row],[BSHeu]]=""), "", (DataBase2[[#This Row],[sSA]]- DataBase2[[#This Row],[BSHeu]])/ DataBase2[[#This Row],[BSHeu]])</f>
        <v>0</v>
      </c>
      <c r="AU37" s="77">
        <f>IF(OR(DataBase2[[#This Row],[sKS]]= "",  DataBase2[[#This Row],[BSHeu]]=""), "", (DataBase2[[#This Row],[sKS]]- DataBase2[[#This Row],[BSHeu]])/ DataBase2[[#This Row],[BSHeu]])</f>
        <v>0</v>
      </c>
      <c r="AV37" s="78">
        <f>IF(AND(DataBase2[[#This Row],[sLBGB]]&lt;=0.0001, DataBase2[[#This Row],[sLBGB]]&lt;&gt;""), 1,"")</f>
        <v>1</v>
      </c>
      <c r="AW37" s="78">
        <f>IF(AND(DataBase2[[#This Row],[sCLGB]]&lt;=0.0001,DataBase2[[#This Row],[sCLGB]]&lt;&gt;""), 1,"")</f>
        <v>1</v>
      </c>
      <c r="AX37" s="78">
        <f>IF(AND(DataBase2[[#This Row],[sDRCGB]]&lt;=0.0001,DataBase2[[#This Row],[sDRCGB]]&lt;&gt;""), 1,"")</f>
        <v>1</v>
      </c>
      <c r="AY37" s="78">
        <f>IF(AND(DataBase2[[#This Row],[sABSGB]]&lt;=0.0001,DataBase2[[#This Row],[sABSGB]]&lt;&gt;""), 1,"")</f>
        <v>1</v>
      </c>
      <c r="AZ37" s="78" t="str">
        <f>IF(AND(DataBase2[[#This Row],[sCCJGB]]&lt;=0.0001,DataBase2[[#This Row],[sCCJGB]]&lt;&gt;""), 1,"")</f>
        <v/>
      </c>
      <c r="BA37" s="78">
        <f>IF(AND(DataBase2[[#This Row],[sILSGB]]&lt;=0.0001,DataBase2[[#This Row],[sILSGB]]&lt;&gt;""), 1,"")</f>
        <v>1</v>
      </c>
      <c r="BB37" s="78">
        <f>IF(AND(DataBase2[[#This Row],[sSAGB]]&lt;=0.0001,DataBase2[[#This Row],[sSAGB]]&lt;&gt;""), 1,"")</f>
        <v>1</v>
      </c>
      <c r="BC37" s="78">
        <f>IF(AND(DataBase2[[#This Row],[sKSGB]]&lt;=0.0001,DataBase2[[#This Row],[sKSGB]]&lt;&gt;""), 1,"")</f>
        <v>1</v>
      </c>
      <c r="BD37" s="79">
        <f>IF(AND(DataBase2[[#This Row],[sLBGKS]]&lt;=0.0001, DataBase2[[#This Row],[sLBGKS]]&lt;&gt;""), 1,"")</f>
        <v>1</v>
      </c>
      <c r="BE37" s="78">
        <f>IF(AND(DataBase2[[#This Row],[sCLGKS]]&lt;=0.0001,DataBase2[[#This Row],[sCLGKS]]&lt;&gt;""), 1,"")</f>
        <v>1</v>
      </c>
      <c r="BF37" s="78">
        <f>IF(AND(DataBase2[[#This Row],[sDRCGKS]]&lt;=0.0001,DataBase2[[#This Row],[sDRCGKS]]&lt;&gt;""), 1,"")</f>
        <v>1</v>
      </c>
      <c r="BG37" s="78">
        <f>IF(AND(DataBase2[[#This Row],[sABSGKS]]&lt;=0.0001,DataBase2[[#This Row],[sABSGKS]]&lt;&gt;""), 1,"")</f>
        <v>1</v>
      </c>
      <c r="BH37" s="78" t="str">
        <f>IF(AND(DataBase2[[#This Row],[sCCJGKS]]&lt;=0.0001,DataBase2[[#This Row],[sCCJGKS]]&lt;&gt;""), 1,"")</f>
        <v/>
      </c>
      <c r="BI37" s="78">
        <f>IF(AND(DataBase2[[#This Row],[sILSGKS]]&lt;=0.0001,DataBase2[[#This Row],[sILSGKS]]&lt;&gt;""), 1,"")</f>
        <v>1</v>
      </c>
      <c r="BJ37" s="78">
        <f>IF(AND(DataBase2[[#This Row],[sSAGKS]]&lt;=0.0001,DataBase2[[#This Row],[sSAGKS]]&lt;&gt;""), 1,"")</f>
        <v>1</v>
      </c>
      <c r="BK37" s="80">
        <f>IF(AND(DataBase2[[#This Row],[sKSGKS]]&lt;=0.0001,DataBase2[[#This Row],[sKSGKS]]&lt;&gt;""), 1,"")</f>
        <v>1</v>
      </c>
    </row>
    <row r="38" spans="1:63" ht="21" x14ac:dyDescent="0.4">
      <c r="A38" s="65" t="s">
        <v>115</v>
      </c>
      <c r="B38" s="66" t="s">
        <v>80</v>
      </c>
      <c r="C38" s="67" t="s">
        <v>81</v>
      </c>
      <c r="D38" s="67">
        <v>3</v>
      </c>
      <c r="E38" s="67">
        <v>10</v>
      </c>
      <c r="F38" s="68">
        <v>3</v>
      </c>
      <c r="G38" s="69">
        <v>4743.88</v>
      </c>
      <c r="H38" s="70">
        <v>4543.1099999999997</v>
      </c>
      <c r="I38" s="71">
        <v>7200</v>
      </c>
      <c r="J38" s="69">
        <v>4743.88</v>
      </c>
      <c r="K38" s="70">
        <v>4743.88</v>
      </c>
      <c r="L38" s="71">
        <v>12</v>
      </c>
      <c r="M38" s="69">
        <v>4743.88</v>
      </c>
      <c r="N38" s="6">
        <v>4743.88</v>
      </c>
      <c r="O38" s="71">
        <v>23.6</v>
      </c>
      <c r="P38" s="69">
        <v>4743.8798800000004</v>
      </c>
      <c r="Q38" s="71">
        <v>92</v>
      </c>
      <c r="R38" s="72">
        <v>4974.5</v>
      </c>
      <c r="S38" s="71">
        <v>4.6399999999999997</v>
      </c>
      <c r="T38" s="85">
        <v>4749.91</v>
      </c>
      <c r="U38" s="86">
        <v>150.00399999999999</v>
      </c>
      <c r="V38" s="72">
        <v>4825.41</v>
      </c>
      <c r="W38" s="73">
        <v>97.944000000000003</v>
      </c>
      <c r="X38" s="8">
        <v>4743.88</v>
      </c>
      <c r="Y38" s="8">
        <v>120</v>
      </c>
      <c r="Z38" s="74">
        <f t="shared" si="0"/>
        <v>4743.88</v>
      </c>
      <c r="AA38" s="48">
        <f t="shared" si="1"/>
        <v>4743.8798800000004</v>
      </c>
      <c r="AB3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MIN(G38,J38,M38),"")</f>
        <v>4743.88</v>
      </c>
      <c r="AC38" s="49">
        <f>IF(OR(DataBase2[[#This Row],[sKS]] = "", DataBase2[[#This Row],[BSOpt]]=""), "", (DataBase2[[#This Row],[sKS]]-DataBase2[[#This Row],[BSOpt]])/DataBase2[[#This Row],[BSOpt]])</f>
        <v>0</v>
      </c>
      <c r="AD38" s="49">
        <f t="shared" si="2"/>
        <v>4743.88</v>
      </c>
      <c r="AE38" s="49">
        <f>IF(OR(DataBase2[[#This Row],[sKS]] = "", DataBase2[[#This Row],[BESTUB]]=""), "", (DataBase2[[#This Row],[sKS]]-DataBase2[[#This Row],[BESTUB]])/DataBase2[[#This Row],[BESTUB]])</f>
        <v>0</v>
      </c>
      <c r="AF38" s="75">
        <f>IF(OR(DataBase2[[#This Row],[sLB]] = "", DataBase2[[#This Row],[BestSol]]=""), "", (DataBase2[[#This Row],[sLB]]-DataBase2[[#This Row],[BestSol]])/DataBase2[[#This Row],[BestSol]])</f>
        <v>0</v>
      </c>
      <c r="AG38" s="76">
        <f>IF(OR(DataBase2[[#This Row],[sCL]] = "", DataBase2[[#This Row],[BestSol]]=""), "", (DataBase2[[#This Row],[sCL]] -DataBase2[[#This Row],[BestSol]])/DataBase2[[#This Row],[BestSol]])</f>
        <v>0</v>
      </c>
      <c r="AH38" s="76">
        <f>IF(OR(DataBase2[[#This Row],[sDRC]]= "", DataBase2[[#This Row],[BestSol]]=""), "", (DataBase2[[#This Row],[sDRC]]-DataBase2[[#This Row],[BestSol]])/DataBase2[[#This Row],[BestSol]])</f>
        <v>0</v>
      </c>
      <c r="AI38" s="76">
        <f>IF(OR(DataBase2[[#This Row],[sABS]]= "", DataBase2[[#This Row],[BestSol]]=""), "", (DataBase2[[#This Row],[sABS]]-DataBase2[[#This Row],[BestSol]])/DataBase2[[#This Row],[BestSol]])</f>
        <v>-2.5295749407031611E-8</v>
      </c>
      <c r="AJ38" s="76">
        <f>IF(OR(DataBase2[[#This Row],[sCCJ]]= "", DataBase2[[#This Row],[BestSol]]=""), "", (DataBase2[[#This Row],[sCCJ]]-DataBase2[[#This Row],[BestSol]])/DataBase2[[#This Row],[BestSol]])</f>
        <v>4.8614214524819323E-2</v>
      </c>
      <c r="AK38" s="76">
        <f>IF(OR(DataBase2[[#This Row],[sILS]] = "", DataBase2[[#This Row],[BestSol]]=""), "", (DataBase2[[#This Row],[sILS]]-DataBase2[[#This Row],[BestSol]])/DataBase2[[#This Row],[BestSol]])</f>
        <v>1.2711114109125326E-3</v>
      </c>
      <c r="AL38" s="76">
        <f>IF(OR(DataBase2[[#This Row],[sSA]] = "", DataBase2[[#This Row],[BestSol]]=""), "", (DataBase2[[#This Row],[sSA]]-DataBase2[[#This Row],[BestSol]])/DataBase2[[#This Row],[BestSol]])</f>
        <v>1.7186353786352047E-2</v>
      </c>
      <c r="AM38" s="76">
        <f>IF(OR(DataBase2[[#This Row],[sKS]] = "", DataBase2[[#This Row],[BestSol]]=""), "", (DataBase2[[#This Row],[sKS]]-DataBase2[[#This Row],[BestSol]])/DataBase2[[#This Row],[BestSol]])</f>
        <v>0</v>
      </c>
      <c r="AN38" s="75">
        <f>IF(OR(DataBase2[[#This Row],[sLB]] = "", DataBase2[[#This Row],[BSHeu]]=""), "", (DataBase2[[#This Row],[sLB]]-DataBase2[[#This Row],[BSHeu]])/DataBase2[[#This Row],[BSHeu]])</f>
        <v>2.5295750046906567E-8</v>
      </c>
      <c r="AO38" s="76">
        <f>IF(OR(DataBase2[[#This Row],[sCL]] = "",  DataBase2[[#This Row],[BSHeu]]=""), "", (DataBase2[[#This Row],[sCL]] - DataBase2[[#This Row],[BSHeu]])/ DataBase2[[#This Row],[BSHeu]])</f>
        <v>2.5295750046906567E-8</v>
      </c>
      <c r="AP38" s="76">
        <f>IF(OR(DataBase2[[#This Row],[sDRC]]= "",  DataBase2[[#This Row],[BSHeu]]=""), "", (DataBase2[[#This Row],[sDRC]]- DataBase2[[#This Row],[BSHeu]])/ DataBase2[[#This Row],[BSHeu]])</f>
        <v>2.5295750046906567E-8</v>
      </c>
      <c r="AQ38" s="76">
        <f>IF(OR(DataBase2[[#This Row],[sABS]]= "",  DataBase2[[#This Row],[BSHeu]]=""), "", (DataBase2[[#This Row],[sABS]]- DataBase2[[#This Row],[BSHeu]])/ DataBase2[[#This Row],[BSHeu]])</f>
        <v>0</v>
      </c>
      <c r="AR38" s="76">
        <f>IF(OR(DataBase2[[#This Row],[sCCJ]]= "",  DataBase2[[#This Row],[BSHeu]]=""), "", (DataBase2[[#This Row],[sCCJ]]- DataBase2[[#This Row],[BSHeu]])/ DataBase2[[#This Row],[BSHeu]])</f>
        <v>4.861424105030239E-2</v>
      </c>
      <c r="AS38" s="76">
        <f>IF(OR(DataBase2[[#This Row],[sILS]] = "",  DataBase2[[#This Row],[BSHeu]]=""), "", (DataBase2[[#This Row],[sILS]]- DataBase2[[#This Row],[BSHeu]])/ DataBase2[[#This Row],[BSHeu]])</f>
        <v>1.2711367388162961E-3</v>
      </c>
      <c r="AT38" s="76">
        <f>IF(OR(DataBase2[[#This Row],[sSA]] = "",  DataBase2[[#This Row],[BSHeu]]=""), "", (DataBase2[[#This Row],[sSA]]- DataBase2[[#This Row],[BSHeu]])/ DataBase2[[#This Row],[BSHeu]])</f>
        <v>1.7186379516843802E-2</v>
      </c>
      <c r="AU38" s="77">
        <f>IF(OR(DataBase2[[#This Row],[sKS]]= "",  DataBase2[[#This Row],[BSHeu]]=""), "", (DataBase2[[#This Row],[sKS]]- DataBase2[[#This Row],[BSHeu]])/ DataBase2[[#This Row],[BSHeu]])</f>
        <v>2.5295750046906567E-8</v>
      </c>
      <c r="AV38" s="78">
        <f>IF(AND(DataBase2[[#This Row],[sLBGB]]&lt;=0.0001, DataBase2[[#This Row],[sLBGB]]&lt;&gt;""), 1,"")</f>
        <v>1</v>
      </c>
      <c r="AW38" s="78">
        <f>IF(AND(DataBase2[[#This Row],[sCLGB]]&lt;=0.0001,DataBase2[[#This Row],[sCLGB]]&lt;&gt;""), 1,"")</f>
        <v>1</v>
      </c>
      <c r="AX38" s="78">
        <f>IF(AND(DataBase2[[#This Row],[sDRCGB]]&lt;=0.0001,DataBase2[[#This Row],[sDRCGB]]&lt;&gt;""), 1,"")</f>
        <v>1</v>
      </c>
      <c r="AY38" s="78">
        <f>IF(AND(DataBase2[[#This Row],[sABSGB]]&lt;=0.0001,DataBase2[[#This Row],[sABSGB]]&lt;&gt;""), 1,"")</f>
        <v>1</v>
      </c>
      <c r="AZ38" s="78" t="str">
        <f>IF(AND(DataBase2[[#This Row],[sCCJGB]]&lt;=0.0001,DataBase2[[#This Row],[sCCJGB]]&lt;&gt;""), 1,"")</f>
        <v/>
      </c>
      <c r="BA38" s="78" t="str">
        <f>IF(AND(DataBase2[[#This Row],[sILSGB]]&lt;=0.0001,DataBase2[[#This Row],[sILSGB]]&lt;&gt;""), 1,"")</f>
        <v/>
      </c>
      <c r="BB38" s="78" t="str">
        <f>IF(AND(DataBase2[[#This Row],[sSAGB]]&lt;=0.0001,DataBase2[[#This Row],[sSAGB]]&lt;&gt;""), 1,"")</f>
        <v/>
      </c>
      <c r="BC38" s="78">
        <f>IF(AND(DataBase2[[#This Row],[sKSGB]]&lt;=0.0001,DataBase2[[#This Row],[sKSGB]]&lt;&gt;""), 1,"")</f>
        <v>1</v>
      </c>
      <c r="BD38" s="79">
        <f>IF(AND(DataBase2[[#This Row],[sLBGKS]]&lt;=0.0001, DataBase2[[#This Row],[sLBGKS]]&lt;&gt;""), 1,"")</f>
        <v>1</v>
      </c>
      <c r="BE38" s="78">
        <f>IF(AND(DataBase2[[#This Row],[sCLGKS]]&lt;=0.0001,DataBase2[[#This Row],[sCLGKS]]&lt;&gt;""), 1,"")</f>
        <v>1</v>
      </c>
      <c r="BF38" s="78">
        <f>IF(AND(DataBase2[[#This Row],[sDRCGKS]]&lt;=0.0001,DataBase2[[#This Row],[sDRCGKS]]&lt;&gt;""), 1,"")</f>
        <v>1</v>
      </c>
      <c r="BG38" s="78">
        <f>IF(AND(DataBase2[[#This Row],[sABSGKS]]&lt;=0.0001,DataBase2[[#This Row],[sABSGKS]]&lt;&gt;""), 1,"")</f>
        <v>1</v>
      </c>
      <c r="BH38" s="78" t="str">
        <f>IF(AND(DataBase2[[#This Row],[sCCJGKS]]&lt;=0.0001,DataBase2[[#This Row],[sCCJGKS]]&lt;&gt;""), 1,"")</f>
        <v/>
      </c>
      <c r="BI38" s="78" t="str">
        <f>IF(AND(DataBase2[[#This Row],[sILSGKS]]&lt;=0.0001,DataBase2[[#This Row],[sILSGKS]]&lt;&gt;""), 1,"")</f>
        <v/>
      </c>
      <c r="BJ38" s="78" t="str">
        <f>IF(AND(DataBase2[[#This Row],[sSAGKS]]&lt;=0.0001,DataBase2[[#This Row],[sSAGKS]]&lt;&gt;""), 1,"")</f>
        <v/>
      </c>
      <c r="BK38" s="80">
        <f>IF(AND(DataBase2[[#This Row],[sKSGKS]]&lt;=0.0001,DataBase2[[#This Row],[sKSGKS]]&lt;&gt;""), 1,"")</f>
        <v>1</v>
      </c>
    </row>
    <row r="39" spans="1:63" ht="21" x14ac:dyDescent="0.4">
      <c r="A39" s="65" t="s">
        <v>116</v>
      </c>
      <c r="B39" s="66" t="s">
        <v>80</v>
      </c>
      <c r="C39" s="67" t="s">
        <v>81</v>
      </c>
      <c r="D39" s="67">
        <v>3</v>
      </c>
      <c r="E39" s="67">
        <v>10</v>
      </c>
      <c r="F39" s="68">
        <v>4</v>
      </c>
      <c r="G39" s="69">
        <v>5243.54</v>
      </c>
      <c r="H39" s="70">
        <v>5035.88</v>
      </c>
      <c r="I39" s="71">
        <v>7200</v>
      </c>
      <c r="J39" s="69">
        <v>5243.27</v>
      </c>
      <c r="K39" s="70">
        <v>5243.27</v>
      </c>
      <c r="L39" s="71">
        <v>30</v>
      </c>
      <c r="M39" s="69">
        <v>5243.27</v>
      </c>
      <c r="N39" s="6">
        <v>5243.27</v>
      </c>
      <c r="O39" s="71">
        <v>11.5</v>
      </c>
      <c r="P39" s="69">
        <v>5243.5400399999999</v>
      </c>
      <c r="Q39" s="71">
        <v>103</v>
      </c>
      <c r="R39" s="72">
        <v>5443.16</v>
      </c>
      <c r="S39" s="71">
        <v>4.8499999999999996</v>
      </c>
      <c r="T39" s="85">
        <v>5266.93</v>
      </c>
      <c r="U39" s="86">
        <v>150.00049999999999</v>
      </c>
      <c r="V39" s="72">
        <v>5313.15</v>
      </c>
      <c r="W39" s="73">
        <v>125.111</v>
      </c>
      <c r="X39" s="8">
        <v>5243.54</v>
      </c>
      <c r="Y39" s="8">
        <v>112</v>
      </c>
      <c r="Z39" s="74">
        <f t="shared" si="0"/>
        <v>5243.27</v>
      </c>
      <c r="AA39" s="48">
        <f t="shared" si="1"/>
        <v>5243.54</v>
      </c>
      <c r="AB3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MIN(G39,J39,M39),"")</f>
        <v>5243.27</v>
      </c>
      <c r="AC39" s="49">
        <f>IF(OR(DataBase2[[#This Row],[sKS]] = "", DataBase2[[#This Row],[BSOpt]]=""), "", (DataBase2[[#This Row],[sKS]]-DataBase2[[#This Row],[BSOpt]])/DataBase2[[#This Row],[BSOpt]])</f>
        <v>5.1494582579101787E-5</v>
      </c>
      <c r="AD39" s="49">
        <f t="shared" si="2"/>
        <v>5243.27</v>
      </c>
      <c r="AE39" s="49">
        <f>IF(OR(DataBase2[[#This Row],[sKS]] = "", DataBase2[[#This Row],[BESTUB]]=""), "", (DataBase2[[#This Row],[sKS]]-DataBase2[[#This Row],[BESTUB]])/DataBase2[[#This Row],[BESTUB]])</f>
        <v>5.1494582579101787E-5</v>
      </c>
      <c r="AF39" s="75">
        <f>IF(OR(DataBase2[[#This Row],[sLB]] = "", DataBase2[[#This Row],[BestSol]]=""), "", (DataBase2[[#This Row],[sLB]]-DataBase2[[#This Row],[BestSol]])/DataBase2[[#This Row],[BestSol]])</f>
        <v>5.1494582579101787E-5</v>
      </c>
      <c r="AG39" s="76">
        <f>IF(OR(DataBase2[[#This Row],[sCL]] = "", DataBase2[[#This Row],[BestSol]]=""), "", (DataBase2[[#This Row],[sCL]] -DataBase2[[#This Row],[BestSol]])/DataBase2[[#This Row],[BestSol]])</f>
        <v>0</v>
      </c>
      <c r="AH39" s="76">
        <f>IF(OR(DataBase2[[#This Row],[sDRC]]= "", DataBase2[[#This Row],[BestSol]]=""), "", (DataBase2[[#This Row],[sDRC]]-DataBase2[[#This Row],[BestSol]])/DataBase2[[#This Row],[BestSol]])</f>
        <v>0</v>
      </c>
      <c r="AI39" s="76">
        <f>IF(OR(DataBase2[[#This Row],[sABS]]= "", DataBase2[[#This Row],[BestSol]]=""), "", (DataBase2[[#This Row],[sABS]]-DataBase2[[#This Row],[BestSol]])/DataBase2[[#This Row],[BestSol]])</f>
        <v>5.1502211406131298E-5</v>
      </c>
      <c r="AJ39" s="76">
        <f>IF(OR(DataBase2[[#This Row],[sCCJ]]= "", DataBase2[[#This Row],[BestSol]]=""), "", (DataBase2[[#This Row],[sCCJ]]-DataBase2[[#This Row],[BestSol]])/DataBase2[[#This Row],[BestSol]])</f>
        <v>3.812315596946169E-2</v>
      </c>
      <c r="AK39" s="76">
        <f>IF(OR(DataBase2[[#This Row],[sILS]] = "", DataBase2[[#This Row],[BestSol]]=""), "", (DataBase2[[#This Row],[sILS]]-DataBase2[[#This Row],[BestSol]])/DataBase2[[#This Row],[BestSol]])</f>
        <v>4.5124511993469441E-3</v>
      </c>
      <c r="AL39" s="76">
        <f>IF(OR(DataBase2[[#This Row],[sSA]] = "", DataBase2[[#This Row],[BestSol]]=""), "", (DataBase2[[#This Row],[sSA]]-DataBase2[[#This Row],[BestSol]])/DataBase2[[#This Row],[BestSol]])</f>
        <v>1.3327560854199611E-2</v>
      </c>
      <c r="AM39" s="76">
        <f>IF(OR(DataBase2[[#This Row],[sKS]] = "", DataBase2[[#This Row],[BestSol]]=""), "", (DataBase2[[#This Row],[sKS]]-DataBase2[[#This Row],[BestSol]])/DataBase2[[#This Row],[BestSol]])</f>
        <v>5.1494582579101787E-5</v>
      </c>
      <c r="AN39" s="75">
        <f>IF(OR(DataBase2[[#This Row],[sLB]] = "", DataBase2[[#This Row],[BSHeu]]=""), "", (DataBase2[[#This Row],[sLB]]-DataBase2[[#This Row],[BSHeu]])/DataBase2[[#This Row],[BSHeu]])</f>
        <v>0</v>
      </c>
      <c r="AO39" s="76">
        <f>IF(OR(DataBase2[[#This Row],[sCL]] = "",  DataBase2[[#This Row],[BSHeu]]=""), "", (DataBase2[[#This Row],[sCL]] - DataBase2[[#This Row],[BSHeu]])/ DataBase2[[#This Row],[BSHeu]])</f>
        <v>-5.1491931023607539E-5</v>
      </c>
      <c r="AP39" s="76">
        <f>IF(OR(DataBase2[[#This Row],[sDRC]]= "",  DataBase2[[#This Row],[BSHeu]]=""), "", (DataBase2[[#This Row],[sDRC]]- DataBase2[[#This Row],[BSHeu]])/ DataBase2[[#This Row],[BSHeu]])</f>
        <v>-5.1491931023607539E-5</v>
      </c>
      <c r="AQ39" s="76">
        <f>IF(OR(DataBase2[[#This Row],[sABS]]= "",  DataBase2[[#This Row],[BSHeu]]=""), "", (DataBase2[[#This Row],[sABS]]- DataBase2[[#This Row],[BSHeu]])/ DataBase2[[#This Row],[BSHeu]])</f>
        <v>7.6284342064730522E-9</v>
      </c>
      <c r="AR39" s="76">
        <f>IF(OR(DataBase2[[#This Row],[sCCJ]]= "",  DataBase2[[#This Row],[BSHeu]]=""), "", (DataBase2[[#This Row],[sCCJ]]- DataBase2[[#This Row],[BSHeu]])/ DataBase2[[#This Row],[BSHeu]])</f>
        <v>3.8069701003520501E-2</v>
      </c>
      <c r="AS39" s="76">
        <f>IF(OR(DataBase2[[#This Row],[sILS]] = "",  DataBase2[[#This Row],[BSHeu]]=""), "", (DataBase2[[#This Row],[sILS]]- DataBase2[[#This Row],[BSHeu]])/ DataBase2[[#This Row],[BSHeu]])</f>
        <v>4.4607269134974321E-3</v>
      </c>
      <c r="AT39" s="76">
        <f>IF(OR(DataBase2[[#This Row],[sSA]] = "",  DataBase2[[#This Row],[BSHeu]]=""), "", (DataBase2[[#This Row],[sSA]]- DataBase2[[#This Row],[BSHeu]])/ DataBase2[[#This Row],[BSHeu]])</f>
        <v>1.3275382661331787E-2</v>
      </c>
      <c r="AU39" s="77">
        <f>IF(OR(DataBase2[[#This Row],[sKS]]= "",  DataBase2[[#This Row],[BSHeu]]=""), "", (DataBase2[[#This Row],[sKS]]- DataBase2[[#This Row],[BSHeu]])/ DataBase2[[#This Row],[BSHeu]])</f>
        <v>0</v>
      </c>
      <c r="AV39" s="78">
        <f>IF(AND(DataBase2[[#This Row],[sLBGB]]&lt;=0.0001, DataBase2[[#This Row],[sLBGB]]&lt;&gt;""), 1,"")</f>
        <v>1</v>
      </c>
      <c r="AW39" s="78">
        <f>IF(AND(DataBase2[[#This Row],[sCLGB]]&lt;=0.0001,DataBase2[[#This Row],[sCLGB]]&lt;&gt;""), 1,"")</f>
        <v>1</v>
      </c>
      <c r="AX39" s="78">
        <f>IF(AND(DataBase2[[#This Row],[sDRCGB]]&lt;=0.0001,DataBase2[[#This Row],[sDRCGB]]&lt;&gt;""), 1,"")</f>
        <v>1</v>
      </c>
      <c r="AY39" s="78">
        <f>IF(AND(DataBase2[[#This Row],[sABSGB]]&lt;=0.0001,DataBase2[[#This Row],[sABSGB]]&lt;&gt;""), 1,"")</f>
        <v>1</v>
      </c>
      <c r="AZ39" s="78" t="str">
        <f>IF(AND(DataBase2[[#This Row],[sCCJGB]]&lt;=0.0001,DataBase2[[#This Row],[sCCJGB]]&lt;&gt;""), 1,"")</f>
        <v/>
      </c>
      <c r="BA39" s="78" t="str">
        <f>IF(AND(DataBase2[[#This Row],[sILSGB]]&lt;=0.0001,DataBase2[[#This Row],[sILSGB]]&lt;&gt;""), 1,"")</f>
        <v/>
      </c>
      <c r="BB39" s="78" t="str">
        <f>IF(AND(DataBase2[[#This Row],[sSAGB]]&lt;=0.0001,DataBase2[[#This Row],[sSAGB]]&lt;&gt;""), 1,"")</f>
        <v/>
      </c>
      <c r="BC39" s="78">
        <f>IF(AND(DataBase2[[#This Row],[sKSGB]]&lt;=0.0001,DataBase2[[#This Row],[sKSGB]]&lt;&gt;""), 1,"")</f>
        <v>1</v>
      </c>
      <c r="BD39" s="79">
        <f>IF(AND(DataBase2[[#This Row],[sLBGKS]]&lt;=0.0001, DataBase2[[#This Row],[sLBGKS]]&lt;&gt;""), 1,"")</f>
        <v>1</v>
      </c>
      <c r="BE39" s="78">
        <f>IF(AND(DataBase2[[#This Row],[sCLGKS]]&lt;=0.0001,DataBase2[[#This Row],[sCLGKS]]&lt;&gt;""), 1,"")</f>
        <v>1</v>
      </c>
      <c r="BF39" s="78">
        <f>IF(AND(DataBase2[[#This Row],[sDRCGKS]]&lt;=0.0001,DataBase2[[#This Row],[sDRCGKS]]&lt;&gt;""), 1,"")</f>
        <v>1</v>
      </c>
      <c r="BG39" s="78">
        <f>IF(AND(DataBase2[[#This Row],[sABSGKS]]&lt;=0.0001,DataBase2[[#This Row],[sABSGKS]]&lt;&gt;""), 1,"")</f>
        <v>1</v>
      </c>
      <c r="BH39" s="78" t="str">
        <f>IF(AND(DataBase2[[#This Row],[sCCJGKS]]&lt;=0.0001,DataBase2[[#This Row],[sCCJGKS]]&lt;&gt;""), 1,"")</f>
        <v/>
      </c>
      <c r="BI39" s="78" t="str">
        <f>IF(AND(DataBase2[[#This Row],[sILSGKS]]&lt;=0.0001,DataBase2[[#This Row],[sILSGKS]]&lt;&gt;""), 1,"")</f>
        <v/>
      </c>
      <c r="BJ39" s="78" t="str">
        <f>IF(AND(DataBase2[[#This Row],[sSAGKS]]&lt;=0.0001,DataBase2[[#This Row],[sSAGKS]]&lt;&gt;""), 1,"")</f>
        <v/>
      </c>
      <c r="BK39" s="80">
        <f>IF(AND(DataBase2[[#This Row],[sKSGKS]]&lt;=0.0001,DataBase2[[#This Row],[sKSGKS]]&lt;&gt;""), 1,"")</f>
        <v>1</v>
      </c>
    </row>
    <row r="40" spans="1:63" ht="21" x14ac:dyDescent="0.4">
      <c r="A40" s="65" t="s">
        <v>117</v>
      </c>
      <c r="B40" s="66" t="s">
        <v>80</v>
      </c>
      <c r="C40" s="67" t="s">
        <v>81</v>
      </c>
      <c r="D40" s="67">
        <v>3</v>
      </c>
      <c r="E40" s="67">
        <v>10</v>
      </c>
      <c r="F40" s="68">
        <v>5</v>
      </c>
      <c r="G40" s="69">
        <v>5717.36</v>
      </c>
      <c r="H40" s="70">
        <v>5565.72</v>
      </c>
      <c r="I40" s="71">
        <v>7200</v>
      </c>
      <c r="J40" s="69">
        <v>5717.36</v>
      </c>
      <c r="K40" s="70">
        <v>5717.36</v>
      </c>
      <c r="L40" s="71">
        <v>29</v>
      </c>
      <c r="M40" s="69">
        <v>5717.36</v>
      </c>
      <c r="N40" s="6">
        <v>5717.36</v>
      </c>
      <c r="O40" s="71">
        <v>5.2</v>
      </c>
      <c r="P40" s="69">
        <v>5717.3598599999996</v>
      </c>
      <c r="Q40" s="71">
        <v>276</v>
      </c>
      <c r="R40" s="72">
        <v>6102.35</v>
      </c>
      <c r="S40" s="71">
        <v>4.2699999999999996</v>
      </c>
      <c r="T40" s="85">
        <v>5936.07</v>
      </c>
      <c r="U40" s="86">
        <v>150.00149999999999</v>
      </c>
      <c r="V40" s="72">
        <v>5817.58</v>
      </c>
      <c r="W40" s="73">
        <v>138.7115</v>
      </c>
      <c r="X40" s="8">
        <v>5717.36</v>
      </c>
      <c r="Y40" s="8">
        <v>114</v>
      </c>
      <c r="Z40" s="74">
        <f t="shared" si="0"/>
        <v>5717.36</v>
      </c>
      <c r="AA40" s="48">
        <f t="shared" si="1"/>
        <v>5717.3598599999996</v>
      </c>
      <c r="AB4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MIN(G40,J40,M40),"")</f>
        <v>5717.36</v>
      </c>
      <c r="AC40" s="49">
        <f>IF(OR(DataBase2[[#This Row],[sKS]] = "", DataBase2[[#This Row],[BSOpt]]=""), "", (DataBase2[[#This Row],[sKS]]-DataBase2[[#This Row],[BSOpt]])/DataBase2[[#This Row],[BSOpt]])</f>
        <v>0</v>
      </c>
      <c r="AD40" s="49">
        <f t="shared" si="2"/>
        <v>5717.36</v>
      </c>
      <c r="AE40" s="49">
        <f>IF(OR(DataBase2[[#This Row],[sKS]] = "", DataBase2[[#This Row],[BESTUB]]=""), "", (DataBase2[[#This Row],[sKS]]-DataBase2[[#This Row],[BESTUB]])/DataBase2[[#This Row],[BESTUB]])</f>
        <v>0</v>
      </c>
      <c r="AF40" s="75">
        <f>IF(OR(DataBase2[[#This Row],[sLB]] = "", DataBase2[[#This Row],[BestSol]]=""), "", (DataBase2[[#This Row],[sLB]]-DataBase2[[#This Row],[BestSol]])/DataBase2[[#This Row],[BestSol]])</f>
        <v>0</v>
      </c>
      <c r="AG40" s="76">
        <f>IF(OR(DataBase2[[#This Row],[sCL]] = "", DataBase2[[#This Row],[BestSol]]=""), "", (DataBase2[[#This Row],[sCL]] -DataBase2[[#This Row],[BestSol]])/DataBase2[[#This Row],[BestSol]])</f>
        <v>0</v>
      </c>
      <c r="AH40" s="76">
        <f>IF(OR(DataBase2[[#This Row],[sDRC]]= "", DataBase2[[#This Row],[BestSol]]=""), "", (DataBase2[[#This Row],[sDRC]]-DataBase2[[#This Row],[BestSol]])/DataBase2[[#This Row],[BestSol]])</f>
        <v>0</v>
      </c>
      <c r="AI40" s="76">
        <f>IF(OR(DataBase2[[#This Row],[sABS]]= "", DataBase2[[#This Row],[BestSol]]=""), "", (DataBase2[[#This Row],[sABS]]-DataBase2[[#This Row],[BestSol]])/DataBase2[[#This Row],[BestSol]])</f>
        <v>-2.4486826105279595E-8</v>
      </c>
      <c r="AJ40" s="76">
        <f>IF(OR(DataBase2[[#This Row],[sCCJ]]= "", DataBase2[[#This Row],[BestSol]]=""), "", (DataBase2[[#This Row],[sCCJ]]-DataBase2[[#This Row],[BestSol]])/DataBase2[[#This Row],[BestSol]])</f>
        <v>6.7337022681797323E-2</v>
      </c>
      <c r="AK40" s="76">
        <f>IF(OR(DataBase2[[#This Row],[sILS]] = "", DataBase2[[#This Row],[BestSol]]=""), "", (DataBase2[[#This Row],[sILS]]-DataBase2[[#This Row],[BestSol]])/DataBase2[[#This Row],[BestSol]])</f>
        <v>3.8253669525795134E-2</v>
      </c>
      <c r="AL40" s="76">
        <f>IF(OR(DataBase2[[#This Row],[sSA]] = "", DataBase2[[#This Row],[BestSol]]=""), "", (DataBase2[[#This Row],[sSA]]-DataBase2[[#This Row],[BestSol]])/DataBase2[[#This Row],[BestSol]])</f>
        <v>1.7529069360683998E-2</v>
      </c>
      <c r="AM40" s="76">
        <f>IF(OR(DataBase2[[#This Row],[sKS]] = "", DataBase2[[#This Row],[BestSol]]=""), "", (DataBase2[[#This Row],[sKS]]-DataBase2[[#This Row],[BestSol]])/DataBase2[[#This Row],[BestSol]])</f>
        <v>0</v>
      </c>
      <c r="AN40" s="75">
        <f>IF(OR(DataBase2[[#This Row],[sLB]] = "", DataBase2[[#This Row],[BSHeu]]=""), "", (DataBase2[[#This Row],[sLB]]-DataBase2[[#This Row],[BSHeu]])/DataBase2[[#This Row],[BSHeu]])</f>
        <v>2.4486826704884262E-8</v>
      </c>
      <c r="AO40" s="76">
        <f>IF(OR(DataBase2[[#This Row],[sCL]] = "",  DataBase2[[#This Row],[BSHeu]]=""), "", (DataBase2[[#This Row],[sCL]] - DataBase2[[#This Row],[BSHeu]])/ DataBase2[[#This Row],[BSHeu]])</f>
        <v>2.4486826704884262E-8</v>
      </c>
      <c r="AP40" s="76">
        <f>IF(OR(DataBase2[[#This Row],[sDRC]]= "",  DataBase2[[#This Row],[BSHeu]]=""), "", (DataBase2[[#This Row],[sDRC]]- DataBase2[[#This Row],[BSHeu]])/ DataBase2[[#This Row],[BSHeu]])</f>
        <v>2.4486826704884262E-8</v>
      </c>
      <c r="AQ40" s="76">
        <f>IF(OR(DataBase2[[#This Row],[sABS]]= "",  DataBase2[[#This Row],[BSHeu]]=""), "", (DataBase2[[#This Row],[sABS]]- DataBase2[[#This Row],[BSHeu]])/ DataBase2[[#This Row],[BSHeu]])</f>
        <v>0</v>
      </c>
      <c r="AR40" s="76">
        <f>IF(OR(DataBase2[[#This Row],[sCCJ]]= "",  DataBase2[[#This Row],[BSHeu]]=""), "", (DataBase2[[#This Row],[sCCJ]]- DataBase2[[#This Row],[BSHeu]])/ DataBase2[[#This Row],[BSHeu]])</f>
        <v>6.7337048817494027E-2</v>
      </c>
      <c r="AS40" s="76">
        <f>IF(OR(DataBase2[[#This Row],[sILS]] = "",  DataBase2[[#This Row],[BSHeu]]=""), "", (DataBase2[[#This Row],[sILS]]- DataBase2[[#This Row],[BSHeu]])/ DataBase2[[#This Row],[BSHeu]])</f>
        <v>3.8253694949332812E-2</v>
      </c>
      <c r="AT40" s="76">
        <f>IF(OR(DataBase2[[#This Row],[sSA]] = "",  DataBase2[[#This Row],[BSHeu]]=""), "", (DataBase2[[#This Row],[sSA]]- DataBase2[[#This Row],[BSHeu]])/ DataBase2[[#This Row],[BSHeu]])</f>
        <v>1.7529094276741986E-2</v>
      </c>
      <c r="AU40" s="77">
        <f>IF(OR(DataBase2[[#This Row],[sKS]]= "",  DataBase2[[#This Row],[BSHeu]]=""), "", (DataBase2[[#This Row],[sKS]]- DataBase2[[#This Row],[BSHeu]])/ DataBase2[[#This Row],[BSHeu]])</f>
        <v>2.4486826704884262E-8</v>
      </c>
      <c r="AV40" s="78">
        <f>IF(AND(DataBase2[[#This Row],[sLBGB]]&lt;=0.0001, DataBase2[[#This Row],[sLBGB]]&lt;&gt;""), 1,"")</f>
        <v>1</v>
      </c>
      <c r="AW40" s="78">
        <f>IF(AND(DataBase2[[#This Row],[sCLGB]]&lt;=0.0001,DataBase2[[#This Row],[sCLGB]]&lt;&gt;""), 1,"")</f>
        <v>1</v>
      </c>
      <c r="AX40" s="78">
        <f>IF(AND(DataBase2[[#This Row],[sDRCGB]]&lt;=0.0001,DataBase2[[#This Row],[sDRCGB]]&lt;&gt;""), 1,"")</f>
        <v>1</v>
      </c>
      <c r="AY40" s="78">
        <f>IF(AND(DataBase2[[#This Row],[sABSGB]]&lt;=0.0001,DataBase2[[#This Row],[sABSGB]]&lt;&gt;""), 1,"")</f>
        <v>1</v>
      </c>
      <c r="AZ40" s="78" t="str">
        <f>IF(AND(DataBase2[[#This Row],[sCCJGB]]&lt;=0.0001,DataBase2[[#This Row],[sCCJGB]]&lt;&gt;""), 1,"")</f>
        <v/>
      </c>
      <c r="BA40" s="78" t="str">
        <f>IF(AND(DataBase2[[#This Row],[sILSGB]]&lt;=0.0001,DataBase2[[#This Row],[sILSGB]]&lt;&gt;""), 1,"")</f>
        <v/>
      </c>
      <c r="BB40" s="78" t="str">
        <f>IF(AND(DataBase2[[#This Row],[sSAGB]]&lt;=0.0001,DataBase2[[#This Row],[sSAGB]]&lt;&gt;""), 1,"")</f>
        <v/>
      </c>
      <c r="BC40" s="78">
        <f>IF(AND(DataBase2[[#This Row],[sKSGB]]&lt;=0.0001,DataBase2[[#This Row],[sKSGB]]&lt;&gt;""), 1,"")</f>
        <v>1</v>
      </c>
      <c r="BD40" s="79">
        <f>IF(AND(DataBase2[[#This Row],[sLBGKS]]&lt;=0.0001, DataBase2[[#This Row],[sLBGKS]]&lt;&gt;""), 1,"")</f>
        <v>1</v>
      </c>
      <c r="BE40" s="78">
        <f>IF(AND(DataBase2[[#This Row],[sCLGKS]]&lt;=0.0001,DataBase2[[#This Row],[sCLGKS]]&lt;&gt;""), 1,"")</f>
        <v>1</v>
      </c>
      <c r="BF40" s="78">
        <f>IF(AND(DataBase2[[#This Row],[sDRCGKS]]&lt;=0.0001,DataBase2[[#This Row],[sDRCGKS]]&lt;&gt;""), 1,"")</f>
        <v>1</v>
      </c>
      <c r="BG40" s="78">
        <f>IF(AND(DataBase2[[#This Row],[sABSGKS]]&lt;=0.0001,DataBase2[[#This Row],[sABSGKS]]&lt;&gt;""), 1,"")</f>
        <v>1</v>
      </c>
      <c r="BH40" s="78" t="str">
        <f>IF(AND(DataBase2[[#This Row],[sCCJGKS]]&lt;=0.0001,DataBase2[[#This Row],[sCCJGKS]]&lt;&gt;""), 1,"")</f>
        <v/>
      </c>
      <c r="BI40" s="78" t="str">
        <f>IF(AND(DataBase2[[#This Row],[sILSGKS]]&lt;=0.0001,DataBase2[[#This Row],[sILSGKS]]&lt;&gt;""), 1,"")</f>
        <v/>
      </c>
      <c r="BJ40" s="78" t="str">
        <f>IF(AND(DataBase2[[#This Row],[sSAGKS]]&lt;=0.0001,DataBase2[[#This Row],[sSAGKS]]&lt;&gt;""), 1,"")</f>
        <v/>
      </c>
      <c r="BK40" s="80">
        <f>IF(AND(DataBase2[[#This Row],[sKSGKS]]&lt;=0.0001,DataBase2[[#This Row],[sKSGKS]]&lt;&gt;""), 1,"")</f>
        <v>1</v>
      </c>
    </row>
    <row r="41" spans="1:63" ht="21" x14ac:dyDescent="0.4">
      <c r="A41" s="65" t="s">
        <v>118</v>
      </c>
      <c r="B41" s="66" t="s">
        <v>80</v>
      </c>
      <c r="C41" s="67" t="s">
        <v>81</v>
      </c>
      <c r="D41" s="67">
        <v>3</v>
      </c>
      <c r="E41" s="67">
        <v>10</v>
      </c>
      <c r="F41" s="68">
        <v>2</v>
      </c>
      <c r="G41" s="69">
        <v>4113.4399999999996</v>
      </c>
      <c r="H41" s="70">
        <v>4113.05</v>
      </c>
      <c r="I41" s="71">
        <v>1</v>
      </c>
      <c r="J41" s="69">
        <v>4113.4399999999996</v>
      </c>
      <c r="K41" s="70">
        <v>4113.4399999999996</v>
      </c>
      <c r="L41" s="71">
        <v>4</v>
      </c>
      <c r="M41" s="69">
        <v>4113.4399999999996</v>
      </c>
      <c r="N41" s="6">
        <v>4113.4399999999996</v>
      </c>
      <c r="O41" s="71">
        <v>0.1</v>
      </c>
      <c r="P41" s="69">
        <v>4113.4399400000002</v>
      </c>
      <c r="Q41" s="71">
        <v>5</v>
      </c>
      <c r="R41" s="72">
        <v>4250.51</v>
      </c>
      <c r="S41" s="71">
        <v>5.22</v>
      </c>
      <c r="T41" s="85">
        <v>4113.4399999999996</v>
      </c>
      <c r="U41" s="86">
        <v>150.00399999999999</v>
      </c>
      <c r="V41" s="72">
        <v>4113.4399999999996</v>
      </c>
      <c r="W41" s="73">
        <v>85.359499999999997</v>
      </c>
      <c r="X41" s="8">
        <v>4113.4399999999996</v>
      </c>
      <c r="Y41" s="8">
        <v>2</v>
      </c>
      <c r="Z41" s="74">
        <f t="shared" si="0"/>
        <v>4113.4399999999996</v>
      </c>
      <c r="AA41" s="48">
        <f t="shared" si="1"/>
        <v>4113.4399400000002</v>
      </c>
      <c r="AB4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MIN(G41,J41,M41),"")</f>
        <v>4113.4399999999996</v>
      </c>
      <c r="AC41" s="49">
        <f>IF(OR(DataBase2[[#This Row],[sKS]] = "", DataBase2[[#This Row],[BSOpt]]=""), "", (DataBase2[[#This Row],[sKS]]-DataBase2[[#This Row],[BSOpt]])/DataBase2[[#This Row],[BSOpt]])</f>
        <v>0</v>
      </c>
      <c r="AD41" s="49">
        <f t="shared" si="2"/>
        <v>4113.4399999999996</v>
      </c>
      <c r="AE41" s="49">
        <f>IF(OR(DataBase2[[#This Row],[sKS]] = "", DataBase2[[#This Row],[BESTUB]]=""), "", (DataBase2[[#This Row],[sKS]]-DataBase2[[#This Row],[BESTUB]])/DataBase2[[#This Row],[BESTUB]])</f>
        <v>0</v>
      </c>
      <c r="AF41" s="75">
        <f>IF(OR(DataBase2[[#This Row],[sLB]] = "", DataBase2[[#This Row],[BestSol]]=""), "", (DataBase2[[#This Row],[sLB]]-DataBase2[[#This Row],[BestSol]])/DataBase2[[#This Row],[BestSol]])</f>
        <v>0</v>
      </c>
      <c r="AG41" s="76">
        <f>IF(OR(DataBase2[[#This Row],[sCL]] = "", DataBase2[[#This Row],[BestSol]]=""), "", (DataBase2[[#This Row],[sCL]] -DataBase2[[#This Row],[BestSol]])/DataBase2[[#This Row],[BestSol]])</f>
        <v>0</v>
      </c>
      <c r="AH41" s="76">
        <f>IF(OR(DataBase2[[#This Row],[sDRC]]= "", DataBase2[[#This Row],[BestSol]]=""), "", (DataBase2[[#This Row],[sDRC]]-DataBase2[[#This Row],[BestSol]])/DataBase2[[#This Row],[BestSol]])</f>
        <v>0</v>
      </c>
      <c r="AI41" s="76">
        <f>IF(OR(DataBase2[[#This Row],[sABS]]= "", DataBase2[[#This Row],[BestSol]]=""), "", (DataBase2[[#This Row],[sABS]]-DataBase2[[#This Row],[BestSol]])/DataBase2[[#This Row],[BestSol]])</f>
        <v>-1.4586331487457509E-8</v>
      </c>
      <c r="AJ41" s="76">
        <f>IF(OR(DataBase2[[#This Row],[sCCJ]]= "", DataBase2[[#This Row],[BestSol]]=""), "", (DataBase2[[#This Row],[sCCJ]]-DataBase2[[#This Row],[BestSol]])/DataBase2[[#This Row],[BestSol]])</f>
        <v>3.3322474619783111E-2</v>
      </c>
      <c r="AK41" s="76">
        <f>IF(OR(DataBase2[[#This Row],[sILS]] = "", DataBase2[[#This Row],[BestSol]]=""), "", (DataBase2[[#This Row],[sILS]]-DataBase2[[#This Row],[BestSol]])/DataBase2[[#This Row],[BestSol]])</f>
        <v>0</v>
      </c>
      <c r="AL41" s="76">
        <f>IF(OR(DataBase2[[#This Row],[sSA]] = "", DataBase2[[#This Row],[BestSol]]=""), "", (DataBase2[[#This Row],[sSA]]-DataBase2[[#This Row],[BestSol]])/DataBase2[[#This Row],[BestSol]])</f>
        <v>0</v>
      </c>
      <c r="AM41" s="76">
        <f>IF(OR(DataBase2[[#This Row],[sKS]] = "", DataBase2[[#This Row],[BestSol]]=""), "", (DataBase2[[#This Row],[sKS]]-DataBase2[[#This Row],[BestSol]])/DataBase2[[#This Row],[BestSol]])</f>
        <v>0</v>
      </c>
      <c r="AN41" s="75">
        <f>IF(OR(DataBase2[[#This Row],[sLB]] = "", DataBase2[[#This Row],[BSHeu]]=""), "", (DataBase2[[#This Row],[sLB]]-DataBase2[[#This Row],[BSHeu]])/DataBase2[[#This Row],[BSHeu]])</f>
        <v>1.4586331700218578E-8</v>
      </c>
      <c r="AO41" s="76">
        <f>IF(OR(DataBase2[[#This Row],[sCL]] = "",  DataBase2[[#This Row],[BSHeu]]=""), "", (DataBase2[[#This Row],[sCL]] - DataBase2[[#This Row],[BSHeu]])/ DataBase2[[#This Row],[BSHeu]])</f>
        <v>1.4586331700218578E-8</v>
      </c>
      <c r="AP41" s="76">
        <f>IF(OR(DataBase2[[#This Row],[sDRC]]= "",  DataBase2[[#This Row],[BSHeu]]=""), "", (DataBase2[[#This Row],[sDRC]]- DataBase2[[#This Row],[BSHeu]])/ DataBase2[[#This Row],[BSHeu]])</f>
        <v>1.4586331700218578E-8</v>
      </c>
      <c r="AQ41" s="76">
        <f>IF(OR(DataBase2[[#This Row],[sABS]]= "",  DataBase2[[#This Row],[BSHeu]]=""), "", (DataBase2[[#This Row],[sABS]]- DataBase2[[#This Row],[BSHeu]])/ DataBase2[[#This Row],[BSHeu]])</f>
        <v>0</v>
      </c>
      <c r="AR41" s="76">
        <f>IF(OR(DataBase2[[#This Row],[sCCJ]]= "",  DataBase2[[#This Row],[BSHeu]]=""), "", (DataBase2[[#This Row],[sCCJ]]- DataBase2[[#This Row],[BSHeu]])/ DataBase2[[#This Row],[BSHeu]])</f>
        <v>3.332248969216748E-2</v>
      </c>
      <c r="AS41" s="76">
        <f>IF(OR(DataBase2[[#This Row],[sILS]] = "",  DataBase2[[#This Row],[BSHeu]]=""), "", (DataBase2[[#This Row],[sILS]]- DataBase2[[#This Row],[BSHeu]])/ DataBase2[[#This Row],[BSHeu]])</f>
        <v>1.4586331700218578E-8</v>
      </c>
      <c r="AT41" s="76">
        <f>IF(OR(DataBase2[[#This Row],[sSA]] = "",  DataBase2[[#This Row],[BSHeu]]=""), "", (DataBase2[[#This Row],[sSA]]- DataBase2[[#This Row],[BSHeu]])/ DataBase2[[#This Row],[BSHeu]])</f>
        <v>1.4586331700218578E-8</v>
      </c>
      <c r="AU41" s="77">
        <f>IF(OR(DataBase2[[#This Row],[sKS]]= "",  DataBase2[[#This Row],[BSHeu]]=""), "", (DataBase2[[#This Row],[sKS]]- DataBase2[[#This Row],[BSHeu]])/ DataBase2[[#This Row],[BSHeu]])</f>
        <v>1.4586331700218578E-8</v>
      </c>
      <c r="AV41" s="78">
        <f>IF(AND(DataBase2[[#This Row],[sLBGB]]&lt;=0.0001, DataBase2[[#This Row],[sLBGB]]&lt;&gt;""), 1,"")</f>
        <v>1</v>
      </c>
      <c r="AW41" s="78">
        <f>IF(AND(DataBase2[[#This Row],[sCLGB]]&lt;=0.0001,DataBase2[[#This Row],[sCLGB]]&lt;&gt;""), 1,"")</f>
        <v>1</v>
      </c>
      <c r="AX41" s="78">
        <f>IF(AND(DataBase2[[#This Row],[sDRCGB]]&lt;=0.0001,DataBase2[[#This Row],[sDRCGB]]&lt;&gt;""), 1,"")</f>
        <v>1</v>
      </c>
      <c r="AY41" s="78">
        <f>IF(AND(DataBase2[[#This Row],[sABSGB]]&lt;=0.0001,DataBase2[[#This Row],[sABSGB]]&lt;&gt;""), 1,"")</f>
        <v>1</v>
      </c>
      <c r="AZ41" s="78" t="str">
        <f>IF(AND(DataBase2[[#This Row],[sCCJGB]]&lt;=0.0001,DataBase2[[#This Row],[sCCJGB]]&lt;&gt;""), 1,"")</f>
        <v/>
      </c>
      <c r="BA41" s="78">
        <f>IF(AND(DataBase2[[#This Row],[sILSGB]]&lt;=0.0001,DataBase2[[#This Row],[sILSGB]]&lt;&gt;""), 1,"")</f>
        <v>1</v>
      </c>
      <c r="BB41" s="78">
        <f>IF(AND(DataBase2[[#This Row],[sSAGB]]&lt;=0.0001,DataBase2[[#This Row],[sSAGB]]&lt;&gt;""), 1,"")</f>
        <v>1</v>
      </c>
      <c r="BC41" s="78">
        <f>IF(AND(DataBase2[[#This Row],[sKSGB]]&lt;=0.0001,DataBase2[[#This Row],[sKSGB]]&lt;&gt;""), 1,"")</f>
        <v>1</v>
      </c>
      <c r="BD41" s="79">
        <f>IF(AND(DataBase2[[#This Row],[sLBGKS]]&lt;=0.0001, DataBase2[[#This Row],[sLBGKS]]&lt;&gt;""), 1,"")</f>
        <v>1</v>
      </c>
      <c r="BE41" s="78">
        <f>IF(AND(DataBase2[[#This Row],[sCLGKS]]&lt;=0.0001,DataBase2[[#This Row],[sCLGKS]]&lt;&gt;""), 1,"")</f>
        <v>1</v>
      </c>
      <c r="BF41" s="78">
        <f>IF(AND(DataBase2[[#This Row],[sDRCGKS]]&lt;=0.0001,DataBase2[[#This Row],[sDRCGKS]]&lt;&gt;""), 1,"")</f>
        <v>1</v>
      </c>
      <c r="BG41" s="78">
        <f>IF(AND(DataBase2[[#This Row],[sABSGKS]]&lt;=0.0001,DataBase2[[#This Row],[sABSGKS]]&lt;&gt;""), 1,"")</f>
        <v>1</v>
      </c>
      <c r="BH41" s="78" t="str">
        <f>IF(AND(DataBase2[[#This Row],[sCCJGKS]]&lt;=0.0001,DataBase2[[#This Row],[sCCJGKS]]&lt;&gt;""), 1,"")</f>
        <v/>
      </c>
      <c r="BI41" s="78">
        <f>IF(AND(DataBase2[[#This Row],[sILSGKS]]&lt;=0.0001,DataBase2[[#This Row],[sILSGKS]]&lt;&gt;""), 1,"")</f>
        <v>1</v>
      </c>
      <c r="BJ41" s="78">
        <f>IF(AND(DataBase2[[#This Row],[sSAGKS]]&lt;=0.0001,DataBase2[[#This Row],[sSAGKS]]&lt;&gt;""), 1,"")</f>
        <v>1</v>
      </c>
      <c r="BK41" s="80">
        <f>IF(AND(DataBase2[[#This Row],[sKSGKS]]&lt;=0.0001,DataBase2[[#This Row],[sKSGKS]]&lt;&gt;""), 1,"")</f>
        <v>1</v>
      </c>
    </row>
    <row r="42" spans="1:63" ht="21" x14ac:dyDescent="0.4">
      <c r="A42" s="65" t="s">
        <v>119</v>
      </c>
      <c r="B42" s="66" t="s">
        <v>80</v>
      </c>
      <c r="C42" s="67" t="s">
        <v>81</v>
      </c>
      <c r="D42" s="67">
        <v>3</v>
      </c>
      <c r="E42" s="67">
        <v>10</v>
      </c>
      <c r="F42" s="68">
        <v>3</v>
      </c>
      <c r="G42" s="69">
        <v>4407.1000000000004</v>
      </c>
      <c r="H42" s="70">
        <v>4392.66</v>
      </c>
      <c r="I42" s="71">
        <v>7200</v>
      </c>
      <c r="J42" s="69">
        <v>4407.1000000000004</v>
      </c>
      <c r="K42" s="70">
        <v>4407.1000000000004</v>
      </c>
      <c r="L42" s="71">
        <v>8</v>
      </c>
      <c r="M42" s="69">
        <v>4407.1000000000004</v>
      </c>
      <c r="N42" s="6">
        <v>4407.1000000000004</v>
      </c>
      <c r="O42" s="71">
        <v>0</v>
      </c>
      <c r="P42" s="69">
        <v>4407.1000999999997</v>
      </c>
      <c r="Q42" s="71">
        <v>16</v>
      </c>
      <c r="R42" s="72">
        <v>4407.1000000000004</v>
      </c>
      <c r="S42" s="71">
        <v>3.54</v>
      </c>
      <c r="T42" s="85">
        <v>4421.0600000000004</v>
      </c>
      <c r="U42" s="86">
        <v>150.00200000000001</v>
      </c>
      <c r="V42" s="72">
        <v>4407.1000000000004</v>
      </c>
      <c r="W42" s="73">
        <v>93.146000000000001</v>
      </c>
      <c r="X42" s="8">
        <v>4407.1000000000004</v>
      </c>
      <c r="Y42" s="8">
        <v>113</v>
      </c>
      <c r="Z42" s="74">
        <f t="shared" si="0"/>
        <v>4407.1000000000004</v>
      </c>
      <c r="AA42" s="48">
        <f t="shared" si="1"/>
        <v>4407.1000000000004</v>
      </c>
      <c r="AB4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MIN(G42,J42,M42),"")</f>
        <v>4407.1000000000004</v>
      </c>
      <c r="AC42" s="49">
        <f>IF(OR(DataBase2[[#This Row],[sKS]] = "", DataBase2[[#This Row],[BSOpt]]=""), "", (DataBase2[[#This Row],[sKS]]-DataBase2[[#This Row],[BSOpt]])/DataBase2[[#This Row],[BSOpt]])</f>
        <v>0</v>
      </c>
      <c r="AD42" s="49">
        <f t="shared" si="2"/>
        <v>4407.1000000000004</v>
      </c>
      <c r="AE42" s="49">
        <f>IF(OR(DataBase2[[#This Row],[sKS]] = "", DataBase2[[#This Row],[BESTUB]]=""), "", (DataBase2[[#This Row],[sKS]]-DataBase2[[#This Row],[BESTUB]])/DataBase2[[#This Row],[BESTUB]])</f>
        <v>0</v>
      </c>
      <c r="AF42" s="75">
        <f>IF(OR(DataBase2[[#This Row],[sLB]] = "", DataBase2[[#This Row],[BestSol]]=""), "", (DataBase2[[#This Row],[sLB]]-DataBase2[[#This Row],[BestSol]])/DataBase2[[#This Row],[BestSol]])</f>
        <v>0</v>
      </c>
      <c r="AG42" s="76">
        <f>IF(OR(DataBase2[[#This Row],[sCL]] = "", DataBase2[[#This Row],[BestSol]]=""), "", (DataBase2[[#This Row],[sCL]] -DataBase2[[#This Row],[BestSol]])/DataBase2[[#This Row],[BestSol]])</f>
        <v>0</v>
      </c>
      <c r="AH42" s="76">
        <f>IF(OR(DataBase2[[#This Row],[sDRC]]= "", DataBase2[[#This Row],[BestSol]]=""), "", (DataBase2[[#This Row],[sDRC]]-DataBase2[[#This Row],[BestSol]])/DataBase2[[#This Row],[BestSol]])</f>
        <v>0</v>
      </c>
      <c r="AI42" s="76">
        <f>IF(OR(DataBase2[[#This Row],[sABS]]= "", DataBase2[[#This Row],[BestSol]]=""), "", (DataBase2[[#This Row],[sABS]]-DataBase2[[#This Row],[BestSol]])/DataBase2[[#This Row],[BestSol]])</f>
        <v>2.2690658095522431E-8</v>
      </c>
      <c r="AJ42" s="76">
        <f>IF(OR(DataBase2[[#This Row],[sCCJ]]= "", DataBase2[[#This Row],[BestSol]]=""), "", (DataBase2[[#This Row],[sCCJ]]-DataBase2[[#This Row],[BestSol]])/DataBase2[[#This Row],[BestSol]])</f>
        <v>0</v>
      </c>
      <c r="AK42" s="76">
        <f>IF(OR(DataBase2[[#This Row],[sILS]] = "", DataBase2[[#This Row],[BestSol]]=""), "", (DataBase2[[#This Row],[sILS]]-DataBase2[[#This Row],[BestSol]])/DataBase2[[#This Row],[BestSol]])</f>
        <v>3.1676158925370507E-3</v>
      </c>
      <c r="AL42" s="76">
        <f>IF(OR(DataBase2[[#This Row],[sSA]] = "", DataBase2[[#This Row],[BestSol]]=""), "", (DataBase2[[#This Row],[sSA]]-DataBase2[[#This Row],[BestSol]])/DataBase2[[#This Row],[BestSol]])</f>
        <v>0</v>
      </c>
      <c r="AM42" s="76">
        <f>IF(OR(DataBase2[[#This Row],[sKS]] = "", DataBase2[[#This Row],[BestSol]]=""), "", (DataBase2[[#This Row],[sKS]]-DataBase2[[#This Row],[BestSol]])/DataBase2[[#This Row],[BestSol]])</f>
        <v>0</v>
      </c>
      <c r="AN42" s="75">
        <f>IF(OR(DataBase2[[#This Row],[sLB]] = "", DataBase2[[#This Row],[BSHeu]]=""), "", (DataBase2[[#This Row],[sLB]]-DataBase2[[#This Row],[BSHeu]])/DataBase2[[#This Row],[BSHeu]])</f>
        <v>0</v>
      </c>
      <c r="AO42" s="76">
        <f>IF(OR(DataBase2[[#This Row],[sCL]] = "",  DataBase2[[#This Row],[BSHeu]]=""), "", (DataBase2[[#This Row],[sCL]] - DataBase2[[#This Row],[BSHeu]])/ DataBase2[[#This Row],[BSHeu]])</f>
        <v>0</v>
      </c>
      <c r="AP42" s="76">
        <f>IF(OR(DataBase2[[#This Row],[sDRC]]= "",  DataBase2[[#This Row],[BSHeu]]=""), "", (DataBase2[[#This Row],[sDRC]]- DataBase2[[#This Row],[BSHeu]])/ DataBase2[[#This Row],[BSHeu]])</f>
        <v>0</v>
      </c>
      <c r="AQ42" s="76">
        <f>IF(OR(DataBase2[[#This Row],[sABS]]= "",  DataBase2[[#This Row],[BSHeu]]=""), "", (DataBase2[[#This Row],[sABS]]- DataBase2[[#This Row],[BSHeu]])/ DataBase2[[#This Row],[BSHeu]])</f>
        <v>2.2690658095522431E-8</v>
      </c>
      <c r="AR42" s="76">
        <f>IF(OR(DataBase2[[#This Row],[sCCJ]]= "",  DataBase2[[#This Row],[BSHeu]]=""), "", (DataBase2[[#This Row],[sCCJ]]- DataBase2[[#This Row],[BSHeu]])/ DataBase2[[#This Row],[BSHeu]])</f>
        <v>0</v>
      </c>
      <c r="AS42" s="76">
        <f>IF(OR(DataBase2[[#This Row],[sILS]] = "",  DataBase2[[#This Row],[BSHeu]]=""), "", (DataBase2[[#This Row],[sILS]]- DataBase2[[#This Row],[BSHeu]])/ DataBase2[[#This Row],[BSHeu]])</f>
        <v>3.1676158925370507E-3</v>
      </c>
      <c r="AT42" s="76">
        <f>IF(OR(DataBase2[[#This Row],[sSA]] = "",  DataBase2[[#This Row],[BSHeu]]=""), "", (DataBase2[[#This Row],[sSA]]- DataBase2[[#This Row],[BSHeu]])/ DataBase2[[#This Row],[BSHeu]])</f>
        <v>0</v>
      </c>
      <c r="AU42" s="77">
        <f>IF(OR(DataBase2[[#This Row],[sKS]]= "",  DataBase2[[#This Row],[BSHeu]]=""), "", (DataBase2[[#This Row],[sKS]]- DataBase2[[#This Row],[BSHeu]])/ DataBase2[[#This Row],[BSHeu]])</f>
        <v>0</v>
      </c>
      <c r="AV42" s="78">
        <f>IF(AND(DataBase2[[#This Row],[sLBGB]]&lt;=0.0001, DataBase2[[#This Row],[sLBGB]]&lt;&gt;""), 1,"")</f>
        <v>1</v>
      </c>
      <c r="AW42" s="78">
        <f>IF(AND(DataBase2[[#This Row],[sCLGB]]&lt;=0.0001,DataBase2[[#This Row],[sCLGB]]&lt;&gt;""), 1,"")</f>
        <v>1</v>
      </c>
      <c r="AX42" s="78">
        <f>IF(AND(DataBase2[[#This Row],[sDRCGB]]&lt;=0.0001,DataBase2[[#This Row],[sDRCGB]]&lt;&gt;""), 1,"")</f>
        <v>1</v>
      </c>
      <c r="AY42" s="78">
        <f>IF(AND(DataBase2[[#This Row],[sABSGB]]&lt;=0.0001,DataBase2[[#This Row],[sABSGB]]&lt;&gt;""), 1,"")</f>
        <v>1</v>
      </c>
      <c r="AZ42" s="78">
        <f>IF(AND(DataBase2[[#This Row],[sCCJGB]]&lt;=0.0001,DataBase2[[#This Row],[sCCJGB]]&lt;&gt;""), 1,"")</f>
        <v>1</v>
      </c>
      <c r="BA42" s="78" t="str">
        <f>IF(AND(DataBase2[[#This Row],[sILSGB]]&lt;=0.0001,DataBase2[[#This Row],[sILSGB]]&lt;&gt;""), 1,"")</f>
        <v/>
      </c>
      <c r="BB42" s="78">
        <f>IF(AND(DataBase2[[#This Row],[sSAGB]]&lt;=0.0001,DataBase2[[#This Row],[sSAGB]]&lt;&gt;""), 1,"")</f>
        <v>1</v>
      </c>
      <c r="BC42" s="78">
        <f>IF(AND(DataBase2[[#This Row],[sKSGB]]&lt;=0.0001,DataBase2[[#This Row],[sKSGB]]&lt;&gt;""), 1,"")</f>
        <v>1</v>
      </c>
      <c r="BD42" s="79">
        <f>IF(AND(DataBase2[[#This Row],[sLBGKS]]&lt;=0.0001, DataBase2[[#This Row],[sLBGKS]]&lt;&gt;""), 1,"")</f>
        <v>1</v>
      </c>
      <c r="BE42" s="78">
        <f>IF(AND(DataBase2[[#This Row],[sCLGKS]]&lt;=0.0001,DataBase2[[#This Row],[sCLGKS]]&lt;&gt;""), 1,"")</f>
        <v>1</v>
      </c>
      <c r="BF42" s="78">
        <f>IF(AND(DataBase2[[#This Row],[sDRCGKS]]&lt;=0.0001,DataBase2[[#This Row],[sDRCGKS]]&lt;&gt;""), 1,"")</f>
        <v>1</v>
      </c>
      <c r="BG42" s="78">
        <f>IF(AND(DataBase2[[#This Row],[sABSGKS]]&lt;=0.0001,DataBase2[[#This Row],[sABSGKS]]&lt;&gt;""), 1,"")</f>
        <v>1</v>
      </c>
      <c r="BH42" s="78">
        <f>IF(AND(DataBase2[[#This Row],[sCCJGKS]]&lt;=0.0001,DataBase2[[#This Row],[sCCJGKS]]&lt;&gt;""), 1,"")</f>
        <v>1</v>
      </c>
      <c r="BI42" s="78" t="str">
        <f>IF(AND(DataBase2[[#This Row],[sILSGKS]]&lt;=0.0001,DataBase2[[#This Row],[sILSGKS]]&lt;&gt;""), 1,"")</f>
        <v/>
      </c>
      <c r="BJ42" s="78">
        <f>IF(AND(DataBase2[[#This Row],[sSAGKS]]&lt;=0.0001,DataBase2[[#This Row],[sSAGKS]]&lt;&gt;""), 1,"")</f>
        <v>1</v>
      </c>
      <c r="BK42" s="80">
        <f>IF(AND(DataBase2[[#This Row],[sKSGKS]]&lt;=0.0001,DataBase2[[#This Row],[sKSGKS]]&lt;&gt;""), 1,"")</f>
        <v>1</v>
      </c>
    </row>
    <row r="43" spans="1:63" ht="21" x14ac:dyDescent="0.4">
      <c r="A43" s="65" t="s">
        <v>120</v>
      </c>
      <c r="B43" s="66" t="s">
        <v>80</v>
      </c>
      <c r="C43" s="67" t="s">
        <v>81</v>
      </c>
      <c r="D43" s="67">
        <v>3</v>
      </c>
      <c r="E43" s="67">
        <v>10</v>
      </c>
      <c r="F43" s="68">
        <v>4</v>
      </c>
      <c r="G43" s="69">
        <v>4827.04</v>
      </c>
      <c r="H43" s="70">
        <v>4730.1499999999996</v>
      </c>
      <c r="I43" s="71">
        <v>7200</v>
      </c>
      <c r="J43" s="69">
        <v>4827.04</v>
      </c>
      <c r="K43" s="70">
        <v>4827.04</v>
      </c>
      <c r="L43" s="71">
        <v>24</v>
      </c>
      <c r="M43" s="69">
        <v>4827.04</v>
      </c>
      <c r="N43" s="6">
        <v>4827.04</v>
      </c>
      <c r="O43" s="71">
        <v>3.1</v>
      </c>
      <c r="P43" s="69">
        <v>4827.0400399999999</v>
      </c>
      <c r="Q43" s="71">
        <v>284</v>
      </c>
      <c r="R43" s="72">
        <v>4891.12</v>
      </c>
      <c r="S43" s="71">
        <v>3.78</v>
      </c>
      <c r="T43" s="85">
        <v>4871.75</v>
      </c>
      <c r="U43" s="86">
        <v>150.00550000000001</v>
      </c>
      <c r="V43" s="72">
        <v>4869.28</v>
      </c>
      <c r="W43" s="73">
        <v>115.26049999999999</v>
      </c>
      <c r="X43" s="8">
        <v>4827.04</v>
      </c>
      <c r="Y43" s="8">
        <v>109</v>
      </c>
      <c r="Z43" s="74">
        <f t="shared" si="0"/>
        <v>4827.04</v>
      </c>
      <c r="AA43" s="48">
        <f t="shared" si="1"/>
        <v>4827.04</v>
      </c>
      <c r="AB4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MIN(G43,J43,M43),"")</f>
        <v>4827.04</v>
      </c>
      <c r="AC43" s="49">
        <f>IF(OR(DataBase2[[#This Row],[sKS]] = "", DataBase2[[#This Row],[BSOpt]]=""), "", (DataBase2[[#This Row],[sKS]]-DataBase2[[#This Row],[BSOpt]])/DataBase2[[#This Row],[BSOpt]])</f>
        <v>0</v>
      </c>
      <c r="AD43" s="49">
        <f t="shared" si="2"/>
        <v>4827.04</v>
      </c>
      <c r="AE43" s="49">
        <f>IF(OR(DataBase2[[#This Row],[sKS]] = "", DataBase2[[#This Row],[BESTUB]]=""), "", (DataBase2[[#This Row],[sKS]]-DataBase2[[#This Row],[BESTUB]])/DataBase2[[#This Row],[BESTUB]])</f>
        <v>0</v>
      </c>
      <c r="AF43" s="75">
        <f>IF(OR(DataBase2[[#This Row],[sLB]] = "", DataBase2[[#This Row],[BestSol]]=""), "", (DataBase2[[#This Row],[sLB]]-DataBase2[[#This Row],[BestSol]])/DataBase2[[#This Row],[BestSol]])</f>
        <v>0</v>
      </c>
      <c r="AG43" s="76">
        <f>IF(OR(DataBase2[[#This Row],[sCL]] = "", DataBase2[[#This Row],[BestSol]]=""), "", (DataBase2[[#This Row],[sCL]] -DataBase2[[#This Row],[BestSol]])/DataBase2[[#This Row],[BestSol]])</f>
        <v>0</v>
      </c>
      <c r="AH43" s="76">
        <f>IF(OR(DataBase2[[#This Row],[sDRC]]= "", DataBase2[[#This Row],[BestSol]]=""), "", (DataBase2[[#This Row],[sDRC]]-DataBase2[[#This Row],[BestSol]])/DataBase2[[#This Row],[BestSol]])</f>
        <v>0</v>
      </c>
      <c r="AI43" s="76">
        <f>IF(OR(DataBase2[[#This Row],[sABS]]= "", DataBase2[[#This Row],[BestSol]]=""), "", (DataBase2[[#This Row],[sABS]]-DataBase2[[#This Row],[BestSol]])/DataBase2[[#This Row],[BestSol]])</f>
        <v>8.2866518402602236E-9</v>
      </c>
      <c r="AJ43" s="76">
        <f>IF(OR(DataBase2[[#This Row],[sCCJ]]= "", DataBase2[[#This Row],[BestSol]]=""), "", (DataBase2[[#This Row],[sCCJ]]-DataBase2[[#This Row],[BestSol]])/DataBase2[[#This Row],[BestSol]])</f>
        <v>1.3275216281613562E-2</v>
      </c>
      <c r="AK43" s="76">
        <f>IF(OR(DataBase2[[#This Row],[sILS]] = "", DataBase2[[#This Row],[BestSol]]=""), "", (DataBase2[[#This Row],[sILS]]-DataBase2[[#This Row],[BestSol]])/DataBase2[[#This Row],[BestSol]])</f>
        <v>9.262405117836197E-3</v>
      </c>
      <c r="AL43" s="76">
        <f>IF(OR(DataBase2[[#This Row],[sSA]] = "", DataBase2[[#This Row],[BestSol]]=""), "", (DataBase2[[#This Row],[sSA]]-DataBase2[[#This Row],[BestSol]])/DataBase2[[#This Row],[BestSol]])</f>
        <v>8.7507043654081549E-3</v>
      </c>
      <c r="AM43" s="76">
        <f>IF(OR(DataBase2[[#This Row],[sKS]] = "", DataBase2[[#This Row],[BestSol]]=""), "", (DataBase2[[#This Row],[sKS]]-DataBase2[[#This Row],[BestSol]])/DataBase2[[#This Row],[BestSol]])</f>
        <v>0</v>
      </c>
      <c r="AN43" s="75">
        <f>IF(OR(DataBase2[[#This Row],[sLB]] = "", DataBase2[[#This Row],[BSHeu]]=""), "", (DataBase2[[#This Row],[sLB]]-DataBase2[[#This Row],[BSHeu]])/DataBase2[[#This Row],[BSHeu]])</f>
        <v>0</v>
      </c>
      <c r="AO43" s="76">
        <f>IF(OR(DataBase2[[#This Row],[sCL]] = "",  DataBase2[[#This Row],[BSHeu]]=""), "", (DataBase2[[#This Row],[sCL]] - DataBase2[[#This Row],[BSHeu]])/ DataBase2[[#This Row],[BSHeu]])</f>
        <v>0</v>
      </c>
      <c r="AP43" s="76">
        <f>IF(OR(DataBase2[[#This Row],[sDRC]]= "",  DataBase2[[#This Row],[BSHeu]]=""), "", (DataBase2[[#This Row],[sDRC]]- DataBase2[[#This Row],[BSHeu]])/ DataBase2[[#This Row],[BSHeu]])</f>
        <v>0</v>
      </c>
      <c r="AQ43" s="76">
        <f>IF(OR(DataBase2[[#This Row],[sABS]]= "",  DataBase2[[#This Row],[BSHeu]]=""), "", (DataBase2[[#This Row],[sABS]]- DataBase2[[#This Row],[BSHeu]])/ DataBase2[[#This Row],[BSHeu]])</f>
        <v>8.2866518402602236E-9</v>
      </c>
      <c r="AR43" s="76">
        <f>IF(OR(DataBase2[[#This Row],[sCCJ]]= "",  DataBase2[[#This Row],[BSHeu]]=""), "", (DataBase2[[#This Row],[sCCJ]]- DataBase2[[#This Row],[BSHeu]])/ DataBase2[[#This Row],[BSHeu]])</f>
        <v>1.3275216281613562E-2</v>
      </c>
      <c r="AS43" s="76">
        <f>IF(OR(DataBase2[[#This Row],[sILS]] = "",  DataBase2[[#This Row],[BSHeu]]=""), "", (DataBase2[[#This Row],[sILS]]- DataBase2[[#This Row],[BSHeu]])/ DataBase2[[#This Row],[BSHeu]])</f>
        <v>9.262405117836197E-3</v>
      </c>
      <c r="AT43" s="76">
        <f>IF(OR(DataBase2[[#This Row],[sSA]] = "",  DataBase2[[#This Row],[BSHeu]]=""), "", (DataBase2[[#This Row],[sSA]]- DataBase2[[#This Row],[BSHeu]])/ DataBase2[[#This Row],[BSHeu]])</f>
        <v>8.7507043654081549E-3</v>
      </c>
      <c r="AU43" s="77">
        <f>IF(OR(DataBase2[[#This Row],[sKS]]= "",  DataBase2[[#This Row],[BSHeu]]=""), "", (DataBase2[[#This Row],[sKS]]- DataBase2[[#This Row],[BSHeu]])/ DataBase2[[#This Row],[BSHeu]])</f>
        <v>0</v>
      </c>
      <c r="AV43" s="78">
        <f>IF(AND(DataBase2[[#This Row],[sLBGB]]&lt;=0.0001, DataBase2[[#This Row],[sLBGB]]&lt;&gt;""), 1,"")</f>
        <v>1</v>
      </c>
      <c r="AW43" s="78">
        <f>IF(AND(DataBase2[[#This Row],[sCLGB]]&lt;=0.0001,DataBase2[[#This Row],[sCLGB]]&lt;&gt;""), 1,"")</f>
        <v>1</v>
      </c>
      <c r="AX43" s="78">
        <f>IF(AND(DataBase2[[#This Row],[sDRCGB]]&lt;=0.0001,DataBase2[[#This Row],[sDRCGB]]&lt;&gt;""), 1,"")</f>
        <v>1</v>
      </c>
      <c r="AY43" s="78">
        <f>IF(AND(DataBase2[[#This Row],[sABSGB]]&lt;=0.0001,DataBase2[[#This Row],[sABSGB]]&lt;&gt;""), 1,"")</f>
        <v>1</v>
      </c>
      <c r="AZ43" s="78" t="str">
        <f>IF(AND(DataBase2[[#This Row],[sCCJGB]]&lt;=0.0001,DataBase2[[#This Row],[sCCJGB]]&lt;&gt;""), 1,"")</f>
        <v/>
      </c>
      <c r="BA43" s="78" t="str">
        <f>IF(AND(DataBase2[[#This Row],[sILSGB]]&lt;=0.0001,DataBase2[[#This Row],[sILSGB]]&lt;&gt;""), 1,"")</f>
        <v/>
      </c>
      <c r="BB43" s="78" t="str">
        <f>IF(AND(DataBase2[[#This Row],[sSAGB]]&lt;=0.0001,DataBase2[[#This Row],[sSAGB]]&lt;&gt;""), 1,"")</f>
        <v/>
      </c>
      <c r="BC43" s="78">
        <f>IF(AND(DataBase2[[#This Row],[sKSGB]]&lt;=0.0001,DataBase2[[#This Row],[sKSGB]]&lt;&gt;""), 1,"")</f>
        <v>1</v>
      </c>
      <c r="BD43" s="79">
        <f>IF(AND(DataBase2[[#This Row],[sLBGKS]]&lt;=0.0001, DataBase2[[#This Row],[sLBGKS]]&lt;&gt;""), 1,"")</f>
        <v>1</v>
      </c>
      <c r="BE43" s="78">
        <f>IF(AND(DataBase2[[#This Row],[sCLGKS]]&lt;=0.0001,DataBase2[[#This Row],[sCLGKS]]&lt;&gt;""), 1,"")</f>
        <v>1</v>
      </c>
      <c r="BF43" s="78">
        <f>IF(AND(DataBase2[[#This Row],[sDRCGKS]]&lt;=0.0001,DataBase2[[#This Row],[sDRCGKS]]&lt;&gt;""), 1,"")</f>
        <v>1</v>
      </c>
      <c r="BG43" s="78">
        <f>IF(AND(DataBase2[[#This Row],[sABSGKS]]&lt;=0.0001,DataBase2[[#This Row],[sABSGKS]]&lt;&gt;""), 1,"")</f>
        <v>1</v>
      </c>
      <c r="BH43" s="78" t="str">
        <f>IF(AND(DataBase2[[#This Row],[sCCJGKS]]&lt;=0.0001,DataBase2[[#This Row],[sCCJGKS]]&lt;&gt;""), 1,"")</f>
        <v/>
      </c>
      <c r="BI43" s="78" t="str">
        <f>IF(AND(DataBase2[[#This Row],[sILSGKS]]&lt;=0.0001,DataBase2[[#This Row],[sILSGKS]]&lt;&gt;""), 1,"")</f>
        <v/>
      </c>
      <c r="BJ43" s="78" t="str">
        <f>IF(AND(DataBase2[[#This Row],[sSAGKS]]&lt;=0.0001,DataBase2[[#This Row],[sSAGKS]]&lt;&gt;""), 1,"")</f>
        <v/>
      </c>
      <c r="BK43" s="80">
        <f>IF(AND(DataBase2[[#This Row],[sKSGKS]]&lt;=0.0001,DataBase2[[#This Row],[sKSGKS]]&lt;&gt;""), 1,"")</f>
        <v>1</v>
      </c>
    </row>
    <row r="44" spans="1:63" ht="21" x14ac:dyDescent="0.4">
      <c r="A44" s="65" t="s">
        <v>121</v>
      </c>
      <c r="B44" s="66" t="s">
        <v>80</v>
      </c>
      <c r="C44" s="67" t="s">
        <v>81</v>
      </c>
      <c r="D44" s="67">
        <v>3</v>
      </c>
      <c r="E44" s="67">
        <v>10</v>
      </c>
      <c r="F44" s="68">
        <v>5</v>
      </c>
      <c r="G44" s="69">
        <v>4954.12</v>
      </c>
      <c r="H44" s="70">
        <v>4854.9399999999996</v>
      </c>
      <c r="I44" s="71">
        <v>7200</v>
      </c>
      <c r="J44" s="69">
        <v>4954.12</v>
      </c>
      <c r="K44" s="70">
        <v>4954.12</v>
      </c>
      <c r="L44" s="71">
        <v>26</v>
      </c>
      <c r="M44" s="69">
        <v>4954.12</v>
      </c>
      <c r="N44" s="6">
        <v>4954.12</v>
      </c>
      <c r="O44" s="71">
        <v>0</v>
      </c>
      <c r="P44" s="69">
        <v>4954.1201199999996</v>
      </c>
      <c r="Q44" s="71">
        <v>199</v>
      </c>
      <c r="R44" s="72">
        <v>5110.8900000000003</v>
      </c>
      <c r="S44" s="71">
        <v>3.46</v>
      </c>
      <c r="T44" s="85">
        <v>4954.12</v>
      </c>
      <c r="U44" s="86">
        <v>150.0025</v>
      </c>
      <c r="V44" s="72">
        <v>4954.12</v>
      </c>
      <c r="W44" s="73">
        <v>136.40100000000001</v>
      </c>
      <c r="X44" s="8">
        <v>4954.12</v>
      </c>
      <c r="Y44" s="8">
        <v>107</v>
      </c>
      <c r="Z44" s="74">
        <f t="shared" si="0"/>
        <v>4954.12</v>
      </c>
      <c r="AA44" s="48">
        <f t="shared" si="1"/>
        <v>4954.12</v>
      </c>
      <c r="AB4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MIN(G44,J44,M44),"")</f>
        <v>4954.12</v>
      </c>
      <c r="AC44" s="49">
        <f>IF(OR(DataBase2[[#This Row],[sKS]] = "", DataBase2[[#This Row],[BSOpt]]=""), "", (DataBase2[[#This Row],[sKS]]-DataBase2[[#This Row],[BSOpt]])/DataBase2[[#This Row],[BSOpt]])</f>
        <v>0</v>
      </c>
      <c r="AD44" s="49">
        <f t="shared" si="2"/>
        <v>4954.12</v>
      </c>
      <c r="AE44" s="49">
        <f>IF(OR(DataBase2[[#This Row],[sKS]] = "", DataBase2[[#This Row],[BESTUB]]=""), "", (DataBase2[[#This Row],[sKS]]-DataBase2[[#This Row],[BESTUB]])/DataBase2[[#This Row],[BESTUB]])</f>
        <v>0</v>
      </c>
      <c r="AF44" s="75">
        <f>IF(OR(DataBase2[[#This Row],[sLB]] = "", DataBase2[[#This Row],[BestSol]]=""), "", (DataBase2[[#This Row],[sLB]]-DataBase2[[#This Row],[BestSol]])/DataBase2[[#This Row],[BestSol]])</f>
        <v>0</v>
      </c>
      <c r="AG44" s="76">
        <f>IF(OR(DataBase2[[#This Row],[sCL]] = "", DataBase2[[#This Row],[BestSol]]=""), "", (DataBase2[[#This Row],[sCL]] -DataBase2[[#This Row],[BestSol]])/DataBase2[[#This Row],[BestSol]])</f>
        <v>0</v>
      </c>
      <c r="AH44" s="76">
        <f>IF(OR(DataBase2[[#This Row],[sDRC]]= "", DataBase2[[#This Row],[BestSol]]=""), "", (DataBase2[[#This Row],[sDRC]]-DataBase2[[#This Row],[BestSol]])/DataBase2[[#This Row],[BestSol]])</f>
        <v>0</v>
      </c>
      <c r="AI44" s="76">
        <f>IF(OR(DataBase2[[#This Row],[sABS]]= "", DataBase2[[#This Row],[BestSol]]=""), "", (DataBase2[[#This Row],[sABS]]-DataBase2[[#This Row],[BestSol]])/DataBase2[[#This Row],[BestSol]])</f>
        <v>2.4222263428626906E-8</v>
      </c>
      <c r="AJ44" s="76">
        <f>IF(OR(DataBase2[[#This Row],[sCCJ]]= "", DataBase2[[#This Row],[BestSol]]=""), "", (DataBase2[[#This Row],[sCCJ]]-DataBase2[[#This Row],[BestSol]])/DataBase2[[#This Row],[BestSol]])</f>
        <v>3.1644368727443105E-2</v>
      </c>
      <c r="AK44" s="76">
        <f>IF(OR(DataBase2[[#This Row],[sILS]] = "", DataBase2[[#This Row],[BestSol]]=""), "", (DataBase2[[#This Row],[sILS]]-DataBase2[[#This Row],[BestSol]])/DataBase2[[#This Row],[BestSol]])</f>
        <v>0</v>
      </c>
      <c r="AL44" s="76">
        <f>IF(OR(DataBase2[[#This Row],[sSA]] = "", DataBase2[[#This Row],[BestSol]]=""), "", (DataBase2[[#This Row],[sSA]]-DataBase2[[#This Row],[BestSol]])/DataBase2[[#This Row],[BestSol]])</f>
        <v>0</v>
      </c>
      <c r="AM44" s="76">
        <f>IF(OR(DataBase2[[#This Row],[sKS]] = "", DataBase2[[#This Row],[BestSol]]=""), "", (DataBase2[[#This Row],[sKS]]-DataBase2[[#This Row],[BestSol]])/DataBase2[[#This Row],[BestSol]])</f>
        <v>0</v>
      </c>
      <c r="AN44" s="75">
        <f>IF(OR(DataBase2[[#This Row],[sLB]] = "", DataBase2[[#This Row],[BSHeu]]=""), "", (DataBase2[[#This Row],[sLB]]-DataBase2[[#This Row],[BSHeu]])/DataBase2[[#This Row],[BSHeu]])</f>
        <v>0</v>
      </c>
      <c r="AO44" s="76">
        <f>IF(OR(DataBase2[[#This Row],[sCL]] = "",  DataBase2[[#This Row],[BSHeu]]=""), "", (DataBase2[[#This Row],[sCL]] - DataBase2[[#This Row],[BSHeu]])/ DataBase2[[#This Row],[BSHeu]])</f>
        <v>0</v>
      </c>
      <c r="AP44" s="76">
        <f>IF(OR(DataBase2[[#This Row],[sDRC]]= "",  DataBase2[[#This Row],[BSHeu]]=""), "", (DataBase2[[#This Row],[sDRC]]- DataBase2[[#This Row],[BSHeu]])/ DataBase2[[#This Row],[BSHeu]])</f>
        <v>0</v>
      </c>
      <c r="AQ44" s="76">
        <f>IF(OR(DataBase2[[#This Row],[sABS]]= "",  DataBase2[[#This Row],[BSHeu]]=""), "", (DataBase2[[#This Row],[sABS]]- DataBase2[[#This Row],[BSHeu]])/ DataBase2[[#This Row],[BSHeu]])</f>
        <v>2.4222263428626906E-8</v>
      </c>
      <c r="AR44" s="76">
        <f>IF(OR(DataBase2[[#This Row],[sCCJ]]= "",  DataBase2[[#This Row],[BSHeu]]=""), "", (DataBase2[[#This Row],[sCCJ]]- DataBase2[[#This Row],[BSHeu]])/ DataBase2[[#This Row],[BSHeu]])</f>
        <v>3.1644368727443105E-2</v>
      </c>
      <c r="AS44" s="76">
        <f>IF(OR(DataBase2[[#This Row],[sILS]] = "",  DataBase2[[#This Row],[BSHeu]]=""), "", (DataBase2[[#This Row],[sILS]]- DataBase2[[#This Row],[BSHeu]])/ DataBase2[[#This Row],[BSHeu]])</f>
        <v>0</v>
      </c>
      <c r="AT44" s="76">
        <f>IF(OR(DataBase2[[#This Row],[sSA]] = "",  DataBase2[[#This Row],[BSHeu]]=""), "", (DataBase2[[#This Row],[sSA]]- DataBase2[[#This Row],[BSHeu]])/ DataBase2[[#This Row],[BSHeu]])</f>
        <v>0</v>
      </c>
      <c r="AU44" s="77">
        <f>IF(OR(DataBase2[[#This Row],[sKS]]= "",  DataBase2[[#This Row],[BSHeu]]=""), "", (DataBase2[[#This Row],[sKS]]- DataBase2[[#This Row],[BSHeu]])/ DataBase2[[#This Row],[BSHeu]])</f>
        <v>0</v>
      </c>
      <c r="AV44" s="78">
        <f>IF(AND(DataBase2[[#This Row],[sLBGB]]&lt;=0.0001, DataBase2[[#This Row],[sLBGB]]&lt;&gt;""), 1,"")</f>
        <v>1</v>
      </c>
      <c r="AW44" s="78">
        <f>IF(AND(DataBase2[[#This Row],[sCLGB]]&lt;=0.0001,DataBase2[[#This Row],[sCLGB]]&lt;&gt;""), 1,"")</f>
        <v>1</v>
      </c>
      <c r="AX44" s="78">
        <f>IF(AND(DataBase2[[#This Row],[sDRCGB]]&lt;=0.0001,DataBase2[[#This Row],[sDRCGB]]&lt;&gt;""), 1,"")</f>
        <v>1</v>
      </c>
      <c r="AY44" s="78">
        <f>IF(AND(DataBase2[[#This Row],[sABSGB]]&lt;=0.0001,DataBase2[[#This Row],[sABSGB]]&lt;&gt;""), 1,"")</f>
        <v>1</v>
      </c>
      <c r="AZ44" s="78" t="str">
        <f>IF(AND(DataBase2[[#This Row],[sCCJGB]]&lt;=0.0001,DataBase2[[#This Row],[sCCJGB]]&lt;&gt;""), 1,"")</f>
        <v/>
      </c>
      <c r="BA44" s="78">
        <f>IF(AND(DataBase2[[#This Row],[sILSGB]]&lt;=0.0001,DataBase2[[#This Row],[sILSGB]]&lt;&gt;""), 1,"")</f>
        <v>1</v>
      </c>
      <c r="BB44" s="78">
        <f>IF(AND(DataBase2[[#This Row],[sSAGB]]&lt;=0.0001,DataBase2[[#This Row],[sSAGB]]&lt;&gt;""), 1,"")</f>
        <v>1</v>
      </c>
      <c r="BC44" s="78">
        <f>IF(AND(DataBase2[[#This Row],[sKSGB]]&lt;=0.0001,DataBase2[[#This Row],[sKSGB]]&lt;&gt;""), 1,"")</f>
        <v>1</v>
      </c>
      <c r="BD44" s="79">
        <f>IF(AND(DataBase2[[#This Row],[sLBGKS]]&lt;=0.0001, DataBase2[[#This Row],[sLBGKS]]&lt;&gt;""), 1,"")</f>
        <v>1</v>
      </c>
      <c r="BE44" s="78">
        <f>IF(AND(DataBase2[[#This Row],[sCLGKS]]&lt;=0.0001,DataBase2[[#This Row],[sCLGKS]]&lt;&gt;""), 1,"")</f>
        <v>1</v>
      </c>
      <c r="BF44" s="78">
        <f>IF(AND(DataBase2[[#This Row],[sDRCGKS]]&lt;=0.0001,DataBase2[[#This Row],[sDRCGKS]]&lt;&gt;""), 1,"")</f>
        <v>1</v>
      </c>
      <c r="BG44" s="78">
        <f>IF(AND(DataBase2[[#This Row],[sABSGKS]]&lt;=0.0001,DataBase2[[#This Row],[sABSGKS]]&lt;&gt;""), 1,"")</f>
        <v>1</v>
      </c>
      <c r="BH44" s="78" t="str">
        <f>IF(AND(DataBase2[[#This Row],[sCCJGKS]]&lt;=0.0001,DataBase2[[#This Row],[sCCJGKS]]&lt;&gt;""), 1,"")</f>
        <v/>
      </c>
      <c r="BI44" s="78">
        <f>IF(AND(DataBase2[[#This Row],[sILSGKS]]&lt;=0.0001,DataBase2[[#This Row],[sILSGKS]]&lt;&gt;""), 1,"")</f>
        <v>1</v>
      </c>
      <c r="BJ44" s="78">
        <f>IF(AND(DataBase2[[#This Row],[sSAGKS]]&lt;=0.0001,DataBase2[[#This Row],[sSAGKS]]&lt;&gt;""), 1,"")</f>
        <v>1</v>
      </c>
      <c r="BK44" s="80">
        <f>IF(AND(DataBase2[[#This Row],[sKSGKS]]&lt;=0.0001,DataBase2[[#This Row],[sKSGKS]]&lt;&gt;""), 1,"")</f>
        <v>1</v>
      </c>
    </row>
    <row r="45" spans="1:63" x14ac:dyDescent="0.35">
      <c r="A45" s="65"/>
      <c r="B45" s="66"/>
      <c r="C45" s="67"/>
      <c r="D45" s="67"/>
      <c r="E45" s="67"/>
      <c r="F45" s="68"/>
      <c r="G45" s="69"/>
      <c r="H45" s="70"/>
      <c r="I45" s="71"/>
      <c r="J45" s="69"/>
      <c r="K45" s="70"/>
      <c r="L45" s="71"/>
      <c r="M45" s="69"/>
      <c r="O45" s="73"/>
      <c r="P45" s="69"/>
      <c r="Q45" s="71"/>
      <c r="R45" s="72" t="s">
        <v>101</v>
      </c>
      <c r="S45" s="71"/>
      <c r="T45" s="72"/>
      <c r="U45" s="73"/>
      <c r="V45" s="72"/>
      <c r="W45" s="73"/>
      <c r="Y45" s="71"/>
      <c r="Z45" s="74" t="str">
        <f t="shared" si="0"/>
        <v/>
      </c>
      <c r="AA45" s="48" t="str">
        <f t="shared" si="1"/>
        <v/>
      </c>
      <c r="AB4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MIN(G45,J45,M45),"")</f>
        <v/>
      </c>
      <c r="AC45" s="49" t="str">
        <f>IF(OR(DataBase2[[#This Row],[sKS]] = "", DataBase2[[#This Row],[BSOpt]]=""), "", (DataBase2[[#This Row],[sKS]]-DataBase2[[#This Row],[BSOpt]])/DataBase2[[#This Row],[BSOpt]])</f>
        <v/>
      </c>
      <c r="AD45" s="49" t="str">
        <f t="shared" si="2"/>
        <v/>
      </c>
      <c r="AE45" s="49" t="str">
        <f>IF(OR(DataBase2[[#This Row],[sKS]] = "", DataBase2[[#This Row],[BESTUB]]=""), "", (DataBase2[[#This Row],[sKS]]-DataBase2[[#This Row],[BESTUB]])/DataBase2[[#This Row],[BESTUB]])</f>
        <v/>
      </c>
      <c r="AF45" s="50" t="str">
        <f>IF(OR(DataBase2[[#This Row],[sLB]] = "", DataBase2[[#This Row],[BestSol]]=""), "", (DataBase2[[#This Row],[sLB]]-DataBase2[[#This Row],[BestSol]])/DataBase2[[#This Row],[BestSol]])</f>
        <v/>
      </c>
      <c r="AG45" s="51" t="str">
        <f>IF(OR(DataBase2[[#This Row],[sCL]] = "", DataBase2[[#This Row],[BestSol]]=""), "", (DataBase2[[#This Row],[sCL]] -DataBase2[[#This Row],[BestSol]])/DataBase2[[#This Row],[BestSol]])</f>
        <v/>
      </c>
      <c r="AH45" s="52" t="str">
        <f>IF(OR(DataBase2[[#This Row],[sDRC]]= "", DataBase2[[#This Row],[BestSol]]=""), "", (DataBase2[[#This Row],[sDRC]]-DataBase2[[#This Row],[BestSol]])/DataBase2[[#This Row],[BestSol]])</f>
        <v/>
      </c>
      <c r="AI45" s="52" t="str">
        <f>IF(OR(DataBase2[[#This Row],[sABS]]= "", DataBase2[[#This Row],[BestSol]]=""), "", (DataBase2[[#This Row],[sABS]]-DataBase2[[#This Row],[BestSol]])/DataBase2[[#This Row],[BestSol]])</f>
        <v/>
      </c>
      <c r="AJ45" s="52" t="str">
        <f>IF(OR(DataBase2[[#This Row],[sCCJ]]= "", DataBase2[[#This Row],[BestSol]]=""), "", (DataBase2[[#This Row],[sCCJ]]-DataBase2[[#This Row],[BestSol]])/DataBase2[[#This Row],[BestSol]])</f>
        <v/>
      </c>
      <c r="AK45" s="52" t="str">
        <f>IF(OR(DataBase2[[#This Row],[sILS]] = "", DataBase2[[#This Row],[BestSol]]=""), "", (DataBase2[[#This Row],[sILS]]-DataBase2[[#This Row],[BestSol]])/DataBase2[[#This Row],[BestSol]])</f>
        <v/>
      </c>
      <c r="AL45" s="52" t="str">
        <f>IF(OR(DataBase2[[#This Row],[sSA]] = "", DataBase2[[#This Row],[BestSol]]=""), "", (DataBase2[[#This Row],[sSA]]-DataBase2[[#This Row],[BestSol]])/DataBase2[[#This Row],[BestSol]])</f>
        <v/>
      </c>
      <c r="AM45" s="53" t="str">
        <f>IF(OR(DataBase2[[#This Row],[sKS]] = "", DataBase2[[#This Row],[BestSol]]=""), "", (DataBase2[[#This Row],[sKS]]-DataBase2[[#This Row],[BestSol]])/DataBase2[[#This Row],[BestSol]])</f>
        <v/>
      </c>
      <c r="AN45" s="50" t="str">
        <f>IF(OR(DataBase2[[#This Row],[sLB]] = "", DataBase2[[#This Row],[BSHeu]]=""), "", (DataBase2[[#This Row],[sLB]]-DataBase2[[#This Row],[BSHeu]])/DataBase2[[#This Row],[BSHeu]])</f>
        <v/>
      </c>
      <c r="AO45" s="53" t="str">
        <f>IF(OR(DataBase2[[#This Row],[sCL]] = "",  DataBase2[[#This Row],[BSHeu]]=""), "", (DataBase2[[#This Row],[sCL]] - DataBase2[[#This Row],[BSHeu]])/ DataBase2[[#This Row],[BSHeu]])</f>
        <v/>
      </c>
      <c r="AP45" s="81" t="str">
        <f>IF(OR(DataBase2[[#This Row],[sDRC]]= "",  DataBase2[[#This Row],[BSHeu]]=""), "", (DataBase2[[#This Row],[sDRC]]- DataBase2[[#This Row],[BSHeu]])/ DataBase2[[#This Row],[BSHeu]])</f>
        <v/>
      </c>
      <c r="AQ45" s="81" t="str">
        <f>IF(OR(DataBase2[[#This Row],[sABS]]= "",  DataBase2[[#This Row],[BSHeu]]=""), "", (DataBase2[[#This Row],[sABS]]- DataBase2[[#This Row],[BSHeu]])/ DataBase2[[#This Row],[BSHeu]])</f>
        <v/>
      </c>
      <c r="AR45" s="81" t="str">
        <f>IF(OR(DataBase2[[#This Row],[sCCJ]]= "",  DataBase2[[#This Row],[BSHeu]]=""), "", (DataBase2[[#This Row],[sCCJ]]- DataBase2[[#This Row],[BSHeu]])/ DataBase2[[#This Row],[BSHeu]])</f>
        <v/>
      </c>
      <c r="AS45" s="81" t="str">
        <f>IF(OR(DataBase2[[#This Row],[sILS]] = "",  DataBase2[[#This Row],[BSHeu]]=""), "", (DataBase2[[#This Row],[sILS]]- DataBase2[[#This Row],[BSHeu]])/ DataBase2[[#This Row],[BSHeu]])</f>
        <v/>
      </c>
      <c r="AT45" s="81" t="str">
        <f>IF(OR(DataBase2[[#This Row],[sSA]] = "",  DataBase2[[#This Row],[BSHeu]]=""), "", (DataBase2[[#This Row],[sSA]]- DataBase2[[#This Row],[BSHeu]])/ DataBase2[[#This Row],[BSHeu]])</f>
        <v/>
      </c>
      <c r="AU45" s="82" t="str">
        <f>IF(OR(DataBase2[[#This Row],[sKS]]= "",  DataBase2[[#This Row],[BSHeu]]=""), "", (DataBase2[[#This Row],[sKS]]- DataBase2[[#This Row],[BSHeu]])/ DataBase2[[#This Row],[BSHeu]])</f>
        <v/>
      </c>
      <c r="AV45" s="58" t="str">
        <f>IF(AND(DataBase2[[#This Row],[sLBGB]]&lt;=0.0001, DataBase2[[#This Row],[sLBGB]]&lt;&gt;""), 1,"")</f>
        <v/>
      </c>
      <c r="AW45" s="59" t="str">
        <f>IF(AND(DataBase2[[#This Row],[sCLGB]]&lt;=0.0001,DataBase2[[#This Row],[sCLGB]]&lt;&gt;""), 1,"")</f>
        <v/>
      </c>
      <c r="AX45" s="60" t="str">
        <f>IF(AND(DataBase2[[#This Row],[sDRCGB]]&lt;=0.0001,DataBase2[[#This Row],[sDRCGB]]&lt;&gt;""), 1,"")</f>
        <v/>
      </c>
      <c r="AY45" s="60" t="str">
        <f>IF(AND(DataBase2[[#This Row],[sABSGB]]&lt;=0.0001,DataBase2[[#This Row],[sABSGB]]&lt;&gt;""), 1,"")</f>
        <v/>
      </c>
      <c r="AZ45" s="60" t="str">
        <f>IF(AND(DataBase2[[#This Row],[sCCJGB]]&lt;=0.0001,DataBase2[[#This Row],[sCCJGB]]&lt;&gt;""), 1,"")</f>
        <v/>
      </c>
      <c r="BA45" s="60" t="str">
        <f>IF(AND(DataBase2[[#This Row],[sILSGB]]&lt;=0.0001,DataBase2[[#This Row],[sILSGB]]&lt;&gt;""), 1,"")</f>
        <v/>
      </c>
      <c r="BB45" s="60" t="str">
        <f>IF(AND(DataBase2[[#This Row],[sSAGB]]&lt;=0.0001,DataBase2[[#This Row],[sSAGB]]&lt;&gt;""), 1,"")</f>
        <v/>
      </c>
      <c r="BC45" s="58" t="str">
        <f>IF(AND(DataBase2[[#This Row],[sKSGB]]&lt;=0.0001,DataBase2[[#This Row],[sKSGB]]&lt;&gt;""), 1,"")</f>
        <v/>
      </c>
      <c r="BD45" s="83" t="str">
        <f>IF(AND(DataBase2[[#This Row],[sLBGKS]]&lt;=0.0001, DataBase2[[#This Row],[sLBGKS]]&lt;&gt;""), 1,"")</f>
        <v/>
      </c>
      <c r="BE45" s="58" t="str">
        <f>IF(AND(DataBase2[[#This Row],[sCLGKS]]&lt;=0.0001,DataBase2[[#This Row],[sCLGKS]]&lt;&gt;""), 1,"")</f>
        <v/>
      </c>
      <c r="BF45" s="84" t="str">
        <f>IF(AND(DataBase2[[#This Row],[sDRCGKS]]&lt;=0.0001,DataBase2[[#This Row],[sDRCGKS]]&lt;&gt;""), 1,"")</f>
        <v/>
      </c>
      <c r="BG45" s="84" t="str">
        <f>IF(AND(DataBase2[[#This Row],[sABSGKS]]&lt;=0.0001,DataBase2[[#This Row],[sABSGKS]]&lt;&gt;""), 1,"")</f>
        <v/>
      </c>
      <c r="BH45" s="84" t="str">
        <f>IF(AND(DataBase2[[#This Row],[sCCJGKS]]&lt;=0.0001,DataBase2[[#This Row],[sCCJGKS]]&lt;&gt;""), 1,"")</f>
        <v/>
      </c>
      <c r="BI45" s="84" t="str">
        <f>IF(AND(DataBase2[[#This Row],[sILSGKS]]&lt;=0.0001,DataBase2[[#This Row],[sILSGKS]]&lt;&gt;""), 1,"")</f>
        <v/>
      </c>
      <c r="BJ45" s="84" t="str">
        <f>IF(AND(DataBase2[[#This Row],[sSAGKS]]&lt;=0.0001,DataBase2[[#This Row],[sSAGKS]]&lt;&gt;""), 1,"")</f>
        <v/>
      </c>
      <c r="BK45" s="80" t="str">
        <f>IF(AND(DataBase2[[#This Row],[sKSGKS]]&lt;=0.0001,DataBase2[[#This Row],[sKSGKS]]&lt;&gt;""), 1,"")</f>
        <v/>
      </c>
    </row>
    <row r="46" spans="1:63" ht="21" x14ac:dyDescent="0.4">
      <c r="A46" s="65" t="s">
        <v>122</v>
      </c>
      <c r="B46" s="66" t="s">
        <v>80</v>
      </c>
      <c r="C46" s="67" t="s">
        <v>81</v>
      </c>
      <c r="D46" s="67">
        <v>3</v>
      </c>
      <c r="E46" s="67">
        <v>15</v>
      </c>
      <c r="F46" s="68">
        <v>2</v>
      </c>
      <c r="G46" s="69">
        <v>4802.57</v>
      </c>
      <c r="H46" s="70">
        <v>4802.09</v>
      </c>
      <c r="I46" s="71">
        <v>1553</v>
      </c>
      <c r="J46" s="69">
        <v>4802.17</v>
      </c>
      <c r="K46" s="70">
        <v>4802.17</v>
      </c>
      <c r="L46" s="71">
        <v>11</v>
      </c>
      <c r="M46" s="69">
        <v>4802.17</v>
      </c>
      <c r="N46" s="6">
        <v>4802.17</v>
      </c>
      <c r="O46" s="71">
        <v>0.2</v>
      </c>
      <c r="P46" s="69">
        <v>4802.5703100000001</v>
      </c>
      <c r="Q46" s="71">
        <v>113</v>
      </c>
      <c r="R46" s="72">
        <v>4802.37</v>
      </c>
      <c r="S46" s="71">
        <v>12.87</v>
      </c>
      <c r="T46" s="85">
        <v>4802.17</v>
      </c>
      <c r="U46" s="86">
        <v>150.00200000000001</v>
      </c>
      <c r="V46" s="72">
        <v>4802.17</v>
      </c>
      <c r="W46" s="73">
        <v>80.656499999999994</v>
      </c>
      <c r="X46" s="7">
        <v>4802.57</v>
      </c>
      <c r="Y46" s="71">
        <v>79</v>
      </c>
      <c r="Z46" s="74">
        <f t="shared" si="0"/>
        <v>4802.17</v>
      </c>
      <c r="AA46" s="48">
        <f t="shared" si="1"/>
        <v>4802.17</v>
      </c>
      <c r="AB4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MIN(G46,J46,M46),"")</f>
        <v>4802.17</v>
      </c>
      <c r="AC46" s="49">
        <f>IF(OR(DataBase2[[#This Row],[sKS]] = "", DataBase2[[#This Row],[BSOpt]]=""), "", (DataBase2[[#This Row],[sKS]]-DataBase2[[#This Row],[BSOpt]])/DataBase2[[#This Row],[BSOpt]])</f>
        <v>8.3295676746061921E-5</v>
      </c>
      <c r="AD46" s="49">
        <f t="shared" si="2"/>
        <v>4802.17</v>
      </c>
      <c r="AE46" s="49">
        <f>IF(OR(DataBase2[[#This Row],[sKS]] = "", DataBase2[[#This Row],[BESTUB]]=""), "", (DataBase2[[#This Row],[sKS]]-DataBase2[[#This Row],[BESTUB]])/DataBase2[[#This Row],[BESTUB]])</f>
        <v>8.3295676746061921E-5</v>
      </c>
      <c r="AF46" s="75">
        <f>IF(OR(DataBase2[[#This Row],[sLB]] = "", DataBase2[[#This Row],[BestSol]]=""), "", (DataBase2[[#This Row],[sLB]]-DataBase2[[#This Row],[BestSol]])/DataBase2[[#This Row],[BestSol]])</f>
        <v>8.3295676746061921E-5</v>
      </c>
      <c r="AG46" s="76">
        <f>IF(OR(DataBase2[[#This Row],[sCL]] = "", DataBase2[[#This Row],[BestSol]]=""), "", (DataBase2[[#This Row],[sCL]] -DataBase2[[#This Row],[BestSol]])/DataBase2[[#This Row],[BestSol]])</f>
        <v>0</v>
      </c>
      <c r="AH46" s="76">
        <f>IF(OR(DataBase2[[#This Row],[sDRC]]= "", DataBase2[[#This Row],[BestSol]]=""), "", (DataBase2[[#This Row],[sDRC]]-DataBase2[[#This Row],[BestSol]])/DataBase2[[#This Row],[BestSol]])</f>
        <v>0</v>
      </c>
      <c r="AI46" s="76">
        <f>IF(OR(DataBase2[[#This Row],[sABS]]= "", DataBase2[[#This Row],[BestSol]]=""), "", (DataBase2[[#This Row],[sABS]]-DataBase2[[#This Row],[BestSol]])/DataBase2[[#This Row],[BestSol]])</f>
        <v>8.3360230895613936E-5</v>
      </c>
      <c r="AJ46" s="76">
        <f>IF(OR(DataBase2[[#This Row],[sCCJ]]= "", DataBase2[[#This Row],[BestSol]]=""), "", (DataBase2[[#This Row],[sCCJ]]-DataBase2[[#This Row],[BestSol]])/DataBase2[[#This Row],[BestSol]])</f>
        <v>4.1647838373030961E-5</v>
      </c>
      <c r="AK46" s="76">
        <f>IF(OR(DataBase2[[#This Row],[sILS]] = "", DataBase2[[#This Row],[BestSol]]=""), "", (DataBase2[[#This Row],[sILS]]-DataBase2[[#This Row],[BestSol]])/DataBase2[[#This Row],[BestSol]])</f>
        <v>0</v>
      </c>
      <c r="AL46" s="76">
        <f>IF(OR(DataBase2[[#This Row],[sSA]] = "", DataBase2[[#This Row],[BestSol]]=""), "", (DataBase2[[#This Row],[sSA]]-DataBase2[[#This Row],[BestSol]])/DataBase2[[#This Row],[BestSol]])</f>
        <v>0</v>
      </c>
      <c r="AM46" s="76">
        <f>IF(OR(DataBase2[[#This Row],[sKS]] = "", DataBase2[[#This Row],[BestSol]]=""), "", (DataBase2[[#This Row],[sKS]]-DataBase2[[#This Row],[BestSol]])/DataBase2[[#This Row],[BestSol]])</f>
        <v>8.3295676746061921E-5</v>
      </c>
      <c r="AN46" s="75">
        <f>IF(OR(DataBase2[[#This Row],[sLB]] = "", DataBase2[[#This Row],[BSHeu]]=""), "", (DataBase2[[#This Row],[sLB]]-DataBase2[[#This Row],[BSHeu]])/DataBase2[[#This Row],[BSHeu]])</f>
        <v>8.3295676746061921E-5</v>
      </c>
      <c r="AO46" s="76">
        <f>IF(OR(DataBase2[[#This Row],[sCL]] = "",  DataBase2[[#This Row],[BSHeu]]=""), "", (DataBase2[[#This Row],[sCL]] - DataBase2[[#This Row],[BSHeu]])/ DataBase2[[#This Row],[BSHeu]])</f>
        <v>0</v>
      </c>
      <c r="AP46" s="76">
        <f>IF(OR(DataBase2[[#This Row],[sDRC]]= "",  DataBase2[[#This Row],[BSHeu]]=""), "", (DataBase2[[#This Row],[sDRC]]- DataBase2[[#This Row],[BSHeu]])/ DataBase2[[#This Row],[BSHeu]])</f>
        <v>0</v>
      </c>
      <c r="AQ46" s="76">
        <f>IF(OR(DataBase2[[#This Row],[sABS]]= "",  DataBase2[[#This Row],[BSHeu]]=""), "", (DataBase2[[#This Row],[sABS]]- DataBase2[[#This Row],[BSHeu]])/ DataBase2[[#This Row],[BSHeu]])</f>
        <v>8.3360230895613936E-5</v>
      </c>
      <c r="AR46" s="76">
        <f>IF(OR(DataBase2[[#This Row],[sCCJ]]= "",  DataBase2[[#This Row],[BSHeu]]=""), "", (DataBase2[[#This Row],[sCCJ]]- DataBase2[[#This Row],[BSHeu]])/ DataBase2[[#This Row],[BSHeu]])</f>
        <v>4.1647838373030961E-5</v>
      </c>
      <c r="AS46" s="76">
        <f>IF(OR(DataBase2[[#This Row],[sILS]] = "",  DataBase2[[#This Row],[BSHeu]]=""), "", (DataBase2[[#This Row],[sILS]]- DataBase2[[#This Row],[BSHeu]])/ DataBase2[[#This Row],[BSHeu]])</f>
        <v>0</v>
      </c>
      <c r="AT46" s="76">
        <f>IF(OR(DataBase2[[#This Row],[sSA]] = "",  DataBase2[[#This Row],[BSHeu]]=""), "", (DataBase2[[#This Row],[sSA]]- DataBase2[[#This Row],[BSHeu]])/ DataBase2[[#This Row],[BSHeu]])</f>
        <v>0</v>
      </c>
      <c r="AU46" s="77">
        <f>IF(OR(DataBase2[[#This Row],[sKS]]= "",  DataBase2[[#This Row],[BSHeu]]=""), "", (DataBase2[[#This Row],[sKS]]- DataBase2[[#This Row],[BSHeu]])/ DataBase2[[#This Row],[BSHeu]])</f>
        <v>8.3295676746061921E-5</v>
      </c>
      <c r="AV46" s="78">
        <f>IF(AND(DataBase2[[#This Row],[sLBGB]]&lt;=0.0001, DataBase2[[#This Row],[sLBGB]]&lt;&gt;""), 1,"")</f>
        <v>1</v>
      </c>
      <c r="AW46" s="78">
        <f>IF(AND(DataBase2[[#This Row],[sCLGB]]&lt;=0.0001,DataBase2[[#This Row],[sCLGB]]&lt;&gt;""), 1,"")</f>
        <v>1</v>
      </c>
      <c r="AX46" s="78">
        <f>IF(AND(DataBase2[[#This Row],[sDRCGB]]&lt;=0.0001,DataBase2[[#This Row],[sDRCGB]]&lt;&gt;""), 1,"")</f>
        <v>1</v>
      </c>
      <c r="AY46" s="78">
        <f>IF(AND(DataBase2[[#This Row],[sABSGB]]&lt;=0.0001,DataBase2[[#This Row],[sABSGB]]&lt;&gt;""), 1,"")</f>
        <v>1</v>
      </c>
      <c r="AZ46" s="78">
        <f>IF(AND(DataBase2[[#This Row],[sCCJGB]]&lt;=0.0001,DataBase2[[#This Row],[sCCJGB]]&lt;&gt;""), 1,"")</f>
        <v>1</v>
      </c>
      <c r="BA46" s="78">
        <f>IF(AND(DataBase2[[#This Row],[sILSGB]]&lt;=0.0001,DataBase2[[#This Row],[sILSGB]]&lt;&gt;""), 1,"")</f>
        <v>1</v>
      </c>
      <c r="BB46" s="78">
        <f>IF(AND(DataBase2[[#This Row],[sSAGB]]&lt;=0.0001,DataBase2[[#This Row],[sSAGB]]&lt;&gt;""), 1,"")</f>
        <v>1</v>
      </c>
      <c r="BC46" s="78">
        <f>IF(AND(DataBase2[[#This Row],[sKSGB]]&lt;=0.0001,DataBase2[[#This Row],[sKSGB]]&lt;&gt;""), 1,"")</f>
        <v>1</v>
      </c>
      <c r="BD46" s="79">
        <f>IF(AND(DataBase2[[#This Row],[sLBGKS]]&lt;=0.0001, DataBase2[[#This Row],[sLBGKS]]&lt;&gt;""), 1,"")</f>
        <v>1</v>
      </c>
      <c r="BE46" s="78">
        <f>IF(AND(DataBase2[[#This Row],[sCLGKS]]&lt;=0.0001,DataBase2[[#This Row],[sCLGKS]]&lt;&gt;""), 1,"")</f>
        <v>1</v>
      </c>
      <c r="BF46" s="78">
        <f>IF(AND(DataBase2[[#This Row],[sDRCGKS]]&lt;=0.0001,DataBase2[[#This Row],[sDRCGKS]]&lt;&gt;""), 1,"")</f>
        <v>1</v>
      </c>
      <c r="BG46" s="78">
        <f>IF(AND(DataBase2[[#This Row],[sABSGKS]]&lt;=0.0001,DataBase2[[#This Row],[sABSGKS]]&lt;&gt;""), 1,"")</f>
        <v>1</v>
      </c>
      <c r="BH46" s="78">
        <f>IF(AND(DataBase2[[#This Row],[sCCJGKS]]&lt;=0.0001,DataBase2[[#This Row],[sCCJGKS]]&lt;&gt;""), 1,"")</f>
        <v>1</v>
      </c>
      <c r="BI46" s="78">
        <f>IF(AND(DataBase2[[#This Row],[sILSGKS]]&lt;=0.0001,DataBase2[[#This Row],[sILSGKS]]&lt;&gt;""), 1,"")</f>
        <v>1</v>
      </c>
      <c r="BJ46" s="78">
        <f>IF(AND(DataBase2[[#This Row],[sSAGKS]]&lt;=0.0001,DataBase2[[#This Row],[sSAGKS]]&lt;&gt;""), 1,"")</f>
        <v>1</v>
      </c>
      <c r="BK46" s="80">
        <f>IF(AND(DataBase2[[#This Row],[sKSGKS]]&lt;=0.0001,DataBase2[[#This Row],[sKSGKS]]&lt;&gt;""), 1,"")</f>
        <v>1</v>
      </c>
    </row>
    <row r="47" spans="1:63" ht="21" x14ac:dyDescent="0.4">
      <c r="A47" s="65" t="s">
        <v>123</v>
      </c>
      <c r="B47" s="66" t="s">
        <v>80</v>
      </c>
      <c r="C47" s="67" t="s">
        <v>81</v>
      </c>
      <c r="D47" s="67">
        <v>3</v>
      </c>
      <c r="E47" s="67">
        <v>15</v>
      </c>
      <c r="F47" s="68">
        <v>3</v>
      </c>
      <c r="G47" s="69">
        <v>5289.53</v>
      </c>
      <c r="H47" s="70">
        <v>5089.17</v>
      </c>
      <c r="I47" s="71">
        <v>7199</v>
      </c>
      <c r="J47" s="69">
        <v>5289.53</v>
      </c>
      <c r="K47" s="70">
        <v>5289.53</v>
      </c>
      <c r="L47" s="71">
        <v>16</v>
      </c>
      <c r="M47" s="69">
        <v>5289.53</v>
      </c>
      <c r="N47" s="6">
        <v>5289.53</v>
      </c>
      <c r="O47" s="71">
        <v>24</v>
      </c>
      <c r="P47" s="69">
        <v>5289.5302700000002</v>
      </c>
      <c r="Q47" s="71">
        <v>227</v>
      </c>
      <c r="R47" s="72">
        <v>5299.17</v>
      </c>
      <c r="S47" s="71">
        <v>14.84</v>
      </c>
      <c r="T47" s="85">
        <v>5289.53</v>
      </c>
      <c r="U47" s="86">
        <v>150.005</v>
      </c>
      <c r="V47" s="72">
        <v>5289.53</v>
      </c>
      <c r="W47" s="73">
        <v>113.64749999999999</v>
      </c>
      <c r="X47" s="7">
        <v>5289.53</v>
      </c>
      <c r="Y47" s="71">
        <v>98</v>
      </c>
      <c r="Z47" s="74">
        <f t="shared" si="0"/>
        <v>5289.53</v>
      </c>
      <c r="AA47" s="48">
        <f t="shared" si="1"/>
        <v>5289.53</v>
      </c>
      <c r="AB4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MIN(G47,J47,M47),"")</f>
        <v>5289.53</v>
      </c>
      <c r="AC47" s="49">
        <f>IF(OR(DataBase2[[#This Row],[sKS]] = "", DataBase2[[#This Row],[BSOpt]]=""), "", (DataBase2[[#This Row],[sKS]]-DataBase2[[#This Row],[BSOpt]])/DataBase2[[#This Row],[BSOpt]])</f>
        <v>0</v>
      </c>
      <c r="AD47" s="49">
        <f t="shared" si="2"/>
        <v>5289.53</v>
      </c>
      <c r="AE47" s="49">
        <f>IF(OR(DataBase2[[#This Row],[sKS]] = "", DataBase2[[#This Row],[BESTUB]]=""), "", (DataBase2[[#This Row],[sKS]]-DataBase2[[#This Row],[BESTUB]])/DataBase2[[#This Row],[BESTUB]])</f>
        <v>0</v>
      </c>
      <c r="AF47" s="75">
        <f>IF(OR(DataBase2[[#This Row],[sLB]] = "", DataBase2[[#This Row],[BestSol]]=""), "", (DataBase2[[#This Row],[sLB]]-DataBase2[[#This Row],[BestSol]])/DataBase2[[#This Row],[BestSol]])</f>
        <v>0</v>
      </c>
      <c r="AG47" s="76">
        <f>IF(OR(DataBase2[[#This Row],[sCL]] = "", DataBase2[[#This Row],[BestSol]]=""), "", (DataBase2[[#This Row],[sCL]] -DataBase2[[#This Row],[BestSol]])/DataBase2[[#This Row],[BestSol]])</f>
        <v>0</v>
      </c>
      <c r="AH47" s="76">
        <f>IF(OR(DataBase2[[#This Row],[sDRC]]= "", DataBase2[[#This Row],[BestSol]]=""), "", (DataBase2[[#This Row],[sDRC]]-DataBase2[[#This Row],[BestSol]])/DataBase2[[#This Row],[BestSol]])</f>
        <v>0</v>
      </c>
      <c r="AI47" s="76">
        <f>IF(OR(DataBase2[[#This Row],[sABS]]= "", DataBase2[[#This Row],[BestSol]]=""), "", (DataBase2[[#This Row],[sABS]]-DataBase2[[#This Row],[BestSol]])/DataBase2[[#This Row],[BestSol]])</f>
        <v>5.1044232749447292E-8</v>
      </c>
      <c r="AJ47" s="76">
        <f>IF(OR(DataBase2[[#This Row],[sCCJ]]= "", DataBase2[[#This Row],[BestSol]]=""), "", (DataBase2[[#This Row],[sCCJ]]-DataBase2[[#This Row],[BestSol]])/DataBase2[[#This Row],[BestSol]])</f>
        <v>1.8224681587967794E-3</v>
      </c>
      <c r="AK47" s="76">
        <f>IF(OR(DataBase2[[#This Row],[sILS]] = "", DataBase2[[#This Row],[BestSol]]=""), "", (DataBase2[[#This Row],[sILS]]-DataBase2[[#This Row],[BestSol]])/DataBase2[[#This Row],[BestSol]])</f>
        <v>0</v>
      </c>
      <c r="AL47" s="76">
        <f>IF(OR(DataBase2[[#This Row],[sSA]] = "", DataBase2[[#This Row],[BestSol]]=""), "", (DataBase2[[#This Row],[sSA]]-DataBase2[[#This Row],[BestSol]])/DataBase2[[#This Row],[BestSol]])</f>
        <v>0</v>
      </c>
      <c r="AM47" s="76">
        <f>IF(OR(DataBase2[[#This Row],[sKS]] = "", DataBase2[[#This Row],[BestSol]]=""), "", (DataBase2[[#This Row],[sKS]]-DataBase2[[#This Row],[BestSol]])/DataBase2[[#This Row],[BestSol]])</f>
        <v>0</v>
      </c>
      <c r="AN47" s="75">
        <f>IF(OR(DataBase2[[#This Row],[sLB]] = "", DataBase2[[#This Row],[BSHeu]]=""), "", (DataBase2[[#This Row],[sLB]]-DataBase2[[#This Row],[BSHeu]])/DataBase2[[#This Row],[BSHeu]])</f>
        <v>0</v>
      </c>
      <c r="AO47" s="76">
        <f>IF(OR(DataBase2[[#This Row],[sCL]] = "",  DataBase2[[#This Row],[BSHeu]]=""), "", (DataBase2[[#This Row],[sCL]] - DataBase2[[#This Row],[BSHeu]])/ DataBase2[[#This Row],[BSHeu]])</f>
        <v>0</v>
      </c>
      <c r="AP47" s="76">
        <f>IF(OR(DataBase2[[#This Row],[sDRC]]= "",  DataBase2[[#This Row],[BSHeu]]=""), "", (DataBase2[[#This Row],[sDRC]]- DataBase2[[#This Row],[BSHeu]])/ DataBase2[[#This Row],[BSHeu]])</f>
        <v>0</v>
      </c>
      <c r="AQ47" s="76">
        <f>IF(OR(DataBase2[[#This Row],[sABS]]= "",  DataBase2[[#This Row],[BSHeu]]=""), "", (DataBase2[[#This Row],[sABS]]- DataBase2[[#This Row],[BSHeu]])/ DataBase2[[#This Row],[BSHeu]])</f>
        <v>5.1044232749447292E-8</v>
      </c>
      <c r="AR47" s="76">
        <f>IF(OR(DataBase2[[#This Row],[sCCJ]]= "",  DataBase2[[#This Row],[BSHeu]]=""), "", (DataBase2[[#This Row],[sCCJ]]- DataBase2[[#This Row],[BSHeu]])/ DataBase2[[#This Row],[BSHeu]])</f>
        <v>1.8224681587967794E-3</v>
      </c>
      <c r="AS47" s="76">
        <f>IF(OR(DataBase2[[#This Row],[sILS]] = "",  DataBase2[[#This Row],[BSHeu]]=""), "", (DataBase2[[#This Row],[sILS]]- DataBase2[[#This Row],[BSHeu]])/ DataBase2[[#This Row],[BSHeu]])</f>
        <v>0</v>
      </c>
      <c r="AT47" s="76">
        <f>IF(OR(DataBase2[[#This Row],[sSA]] = "",  DataBase2[[#This Row],[BSHeu]]=""), "", (DataBase2[[#This Row],[sSA]]- DataBase2[[#This Row],[BSHeu]])/ DataBase2[[#This Row],[BSHeu]])</f>
        <v>0</v>
      </c>
      <c r="AU47" s="77">
        <f>IF(OR(DataBase2[[#This Row],[sKS]]= "",  DataBase2[[#This Row],[BSHeu]]=""), "", (DataBase2[[#This Row],[sKS]]- DataBase2[[#This Row],[BSHeu]])/ DataBase2[[#This Row],[BSHeu]])</f>
        <v>0</v>
      </c>
      <c r="AV47" s="78">
        <f>IF(AND(DataBase2[[#This Row],[sLBGB]]&lt;=0.0001, DataBase2[[#This Row],[sLBGB]]&lt;&gt;""), 1,"")</f>
        <v>1</v>
      </c>
      <c r="AW47" s="78">
        <f>IF(AND(DataBase2[[#This Row],[sCLGB]]&lt;=0.0001,DataBase2[[#This Row],[sCLGB]]&lt;&gt;""), 1,"")</f>
        <v>1</v>
      </c>
      <c r="AX47" s="78">
        <f>IF(AND(DataBase2[[#This Row],[sDRCGB]]&lt;=0.0001,DataBase2[[#This Row],[sDRCGB]]&lt;&gt;""), 1,"")</f>
        <v>1</v>
      </c>
      <c r="AY47" s="78">
        <f>IF(AND(DataBase2[[#This Row],[sABSGB]]&lt;=0.0001,DataBase2[[#This Row],[sABSGB]]&lt;&gt;""), 1,"")</f>
        <v>1</v>
      </c>
      <c r="AZ47" s="78" t="str">
        <f>IF(AND(DataBase2[[#This Row],[sCCJGB]]&lt;=0.0001,DataBase2[[#This Row],[sCCJGB]]&lt;&gt;""), 1,"")</f>
        <v/>
      </c>
      <c r="BA47" s="78">
        <f>IF(AND(DataBase2[[#This Row],[sILSGB]]&lt;=0.0001,DataBase2[[#This Row],[sILSGB]]&lt;&gt;""), 1,"")</f>
        <v>1</v>
      </c>
      <c r="BB47" s="78">
        <f>IF(AND(DataBase2[[#This Row],[sSAGB]]&lt;=0.0001,DataBase2[[#This Row],[sSAGB]]&lt;&gt;""), 1,"")</f>
        <v>1</v>
      </c>
      <c r="BC47" s="78">
        <f>IF(AND(DataBase2[[#This Row],[sKSGB]]&lt;=0.0001,DataBase2[[#This Row],[sKSGB]]&lt;&gt;""), 1,"")</f>
        <v>1</v>
      </c>
      <c r="BD47" s="79">
        <f>IF(AND(DataBase2[[#This Row],[sLBGKS]]&lt;=0.0001, DataBase2[[#This Row],[sLBGKS]]&lt;&gt;""), 1,"")</f>
        <v>1</v>
      </c>
      <c r="BE47" s="78">
        <f>IF(AND(DataBase2[[#This Row],[sCLGKS]]&lt;=0.0001,DataBase2[[#This Row],[sCLGKS]]&lt;&gt;""), 1,"")</f>
        <v>1</v>
      </c>
      <c r="BF47" s="78">
        <f>IF(AND(DataBase2[[#This Row],[sDRCGKS]]&lt;=0.0001,DataBase2[[#This Row],[sDRCGKS]]&lt;&gt;""), 1,"")</f>
        <v>1</v>
      </c>
      <c r="BG47" s="78">
        <f>IF(AND(DataBase2[[#This Row],[sABSGKS]]&lt;=0.0001,DataBase2[[#This Row],[sABSGKS]]&lt;&gt;""), 1,"")</f>
        <v>1</v>
      </c>
      <c r="BH47" s="78" t="str">
        <f>IF(AND(DataBase2[[#This Row],[sCCJGKS]]&lt;=0.0001,DataBase2[[#This Row],[sCCJGKS]]&lt;&gt;""), 1,"")</f>
        <v/>
      </c>
      <c r="BI47" s="78">
        <f>IF(AND(DataBase2[[#This Row],[sILSGKS]]&lt;=0.0001,DataBase2[[#This Row],[sILSGKS]]&lt;&gt;""), 1,"")</f>
        <v>1</v>
      </c>
      <c r="BJ47" s="78">
        <f>IF(AND(DataBase2[[#This Row],[sSAGKS]]&lt;=0.0001,DataBase2[[#This Row],[sSAGKS]]&lt;&gt;""), 1,"")</f>
        <v>1</v>
      </c>
      <c r="BK47" s="80">
        <f>IF(AND(DataBase2[[#This Row],[sKSGKS]]&lt;=0.0001,DataBase2[[#This Row],[sKSGKS]]&lt;&gt;""), 1,"")</f>
        <v>1</v>
      </c>
    </row>
    <row r="48" spans="1:63" ht="21" x14ac:dyDescent="0.4">
      <c r="A48" s="65" t="s">
        <v>124</v>
      </c>
      <c r="B48" s="66" t="s">
        <v>80</v>
      </c>
      <c r="C48" s="67" t="s">
        <v>81</v>
      </c>
      <c r="D48" s="67">
        <v>3</v>
      </c>
      <c r="E48" s="67">
        <v>15</v>
      </c>
      <c r="F48" s="68">
        <v>4</v>
      </c>
      <c r="G48" s="69">
        <v>5658.34</v>
      </c>
      <c r="H48" s="70">
        <v>5422.67</v>
      </c>
      <c r="I48" s="71">
        <v>7200</v>
      </c>
      <c r="J48" s="69">
        <v>5657.94</v>
      </c>
      <c r="K48" s="70">
        <v>5657.94</v>
      </c>
      <c r="L48" s="71">
        <v>70</v>
      </c>
      <c r="M48" s="69">
        <v>5657.94</v>
      </c>
      <c r="N48" s="6">
        <v>5657.94</v>
      </c>
      <c r="O48" s="71">
        <v>28.9</v>
      </c>
      <c r="P48" s="69">
        <v>5658.34033</v>
      </c>
      <c r="Q48" s="71">
        <v>1196</v>
      </c>
      <c r="R48" s="72">
        <v>5700.21</v>
      </c>
      <c r="S48" s="71">
        <v>11.18</v>
      </c>
      <c r="T48" s="85">
        <v>5657.94</v>
      </c>
      <c r="U48" s="86">
        <v>150.00299999999999</v>
      </c>
      <c r="V48" s="72">
        <v>5657.94</v>
      </c>
      <c r="W48" s="73">
        <v>130.3015</v>
      </c>
      <c r="X48" s="8">
        <v>5658.34</v>
      </c>
      <c r="Y48" s="8">
        <v>115</v>
      </c>
      <c r="Z48" s="74">
        <f t="shared" si="0"/>
        <v>5657.94</v>
      </c>
      <c r="AA48" s="48">
        <f t="shared" si="1"/>
        <v>5657.94</v>
      </c>
      <c r="AB4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MIN(G48,J48,M48),"")</f>
        <v>5657.94</v>
      </c>
      <c r="AC48" s="49">
        <f>IF(OR(DataBase2[[#This Row],[sKS]] = "", DataBase2[[#This Row],[BSOpt]]=""), "", (DataBase2[[#This Row],[sKS]]-DataBase2[[#This Row],[BSOpt]])/DataBase2[[#This Row],[BSOpt]])</f>
        <v>7.0697108841830369E-5</v>
      </c>
      <c r="AD48" s="49">
        <f t="shared" si="2"/>
        <v>5657.94</v>
      </c>
      <c r="AE48" s="49">
        <f>IF(OR(DataBase2[[#This Row],[sKS]] = "", DataBase2[[#This Row],[BESTUB]]=""), "", (DataBase2[[#This Row],[sKS]]-DataBase2[[#This Row],[BESTUB]])/DataBase2[[#This Row],[BESTUB]])</f>
        <v>7.0697108841830369E-5</v>
      </c>
      <c r="AF48" s="75">
        <f>IF(OR(DataBase2[[#This Row],[sLB]] = "", DataBase2[[#This Row],[BestSol]]=""), "", (DataBase2[[#This Row],[sLB]]-DataBase2[[#This Row],[BestSol]])/DataBase2[[#This Row],[BestSol]])</f>
        <v>7.0697108841830369E-5</v>
      </c>
      <c r="AG48" s="76">
        <f>IF(OR(DataBase2[[#This Row],[sCL]] = "", DataBase2[[#This Row],[BestSol]]=""), "", (DataBase2[[#This Row],[sCL]] -DataBase2[[#This Row],[BestSol]])/DataBase2[[#This Row],[BestSol]])</f>
        <v>0</v>
      </c>
      <c r="AH48" s="76">
        <f>IF(OR(DataBase2[[#This Row],[sDRC]]= "", DataBase2[[#This Row],[BestSol]]=""), "", (DataBase2[[#This Row],[sDRC]]-DataBase2[[#This Row],[BestSol]])/DataBase2[[#This Row],[BestSol]])</f>
        <v>0</v>
      </c>
      <c r="AI48" s="76">
        <f>IF(OR(DataBase2[[#This Row],[sABS]]= "", DataBase2[[#This Row],[BestSol]]=""), "", (DataBase2[[#This Row],[sABS]]-DataBase2[[#This Row],[BestSol]])/DataBase2[[#This Row],[BestSol]])</f>
        <v>7.075543395659811E-5</v>
      </c>
      <c r="AJ48" s="76">
        <f>IF(OR(DataBase2[[#This Row],[sCCJ]]= "", DataBase2[[#This Row],[BestSol]]=""), "", (DataBase2[[#This Row],[sCCJ]]-DataBase2[[#This Row],[BestSol]])/DataBase2[[#This Row],[BestSol]])</f>
        <v>7.4709169768503092E-3</v>
      </c>
      <c r="AK48" s="76">
        <f>IF(OR(DataBase2[[#This Row],[sILS]] = "", DataBase2[[#This Row],[BestSol]]=""), "", (DataBase2[[#This Row],[sILS]]-DataBase2[[#This Row],[BestSol]])/DataBase2[[#This Row],[BestSol]])</f>
        <v>0</v>
      </c>
      <c r="AL48" s="76">
        <f>IF(OR(DataBase2[[#This Row],[sSA]] = "", DataBase2[[#This Row],[BestSol]]=""), "", (DataBase2[[#This Row],[sSA]]-DataBase2[[#This Row],[BestSol]])/DataBase2[[#This Row],[BestSol]])</f>
        <v>0</v>
      </c>
      <c r="AM48" s="76">
        <f>IF(OR(DataBase2[[#This Row],[sKS]] = "", DataBase2[[#This Row],[BestSol]]=""), "", (DataBase2[[#This Row],[sKS]]-DataBase2[[#This Row],[BestSol]])/DataBase2[[#This Row],[BestSol]])</f>
        <v>7.0697108841830369E-5</v>
      </c>
      <c r="AN48" s="75">
        <f>IF(OR(DataBase2[[#This Row],[sLB]] = "", DataBase2[[#This Row],[BSHeu]]=""), "", (DataBase2[[#This Row],[sLB]]-DataBase2[[#This Row],[BSHeu]])/DataBase2[[#This Row],[BSHeu]])</f>
        <v>7.0697108841830369E-5</v>
      </c>
      <c r="AO48" s="76">
        <f>IF(OR(DataBase2[[#This Row],[sCL]] = "",  DataBase2[[#This Row],[BSHeu]]=""), "", (DataBase2[[#This Row],[sCL]] - DataBase2[[#This Row],[BSHeu]])/ DataBase2[[#This Row],[BSHeu]])</f>
        <v>0</v>
      </c>
      <c r="AP48" s="76">
        <f>IF(OR(DataBase2[[#This Row],[sDRC]]= "",  DataBase2[[#This Row],[BSHeu]]=""), "", (DataBase2[[#This Row],[sDRC]]- DataBase2[[#This Row],[BSHeu]])/ DataBase2[[#This Row],[BSHeu]])</f>
        <v>0</v>
      </c>
      <c r="AQ48" s="76">
        <f>IF(OR(DataBase2[[#This Row],[sABS]]= "",  DataBase2[[#This Row],[BSHeu]]=""), "", (DataBase2[[#This Row],[sABS]]- DataBase2[[#This Row],[BSHeu]])/ DataBase2[[#This Row],[BSHeu]])</f>
        <v>7.075543395659811E-5</v>
      </c>
      <c r="AR48" s="76">
        <f>IF(OR(DataBase2[[#This Row],[sCCJ]]= "",  DataBase2[[#This Row],[BSHeu]]=""), "", (DataBase2[[#This Row],[sCCJ]]- DataBase2[[#This Row],[BSHeu]])/ DataBase2[[#This Row],[BSHeu]])</f>
        <v>7.4709169768503092E-3</v>
      </c>
      <c r="AS48" s="76">
        <f>IF(OR(DataBase2[[#This Row],[sILS]] = "",  DataBase2[[#This Row],[BSHeu]]=""), "", (DataBase2[[#This Row],[sILS]]- DataBase2[[#This Row],[BSHeu]])/ DataBase2[[#This Row],[BSHeu]])</f>
        <v>0</v>
      </c>
      <c r="AT48" s="76">
        <f>IF(OR(DataBase2[[#This Row],[sSA]] = "",  DataBase2[[#This Row],[BSHeu]]=""), "", (DataBase2[[#This Row],[sSA]]- DataBase2[[#This Row],[BSHeu]])/ DataBase2[[#This Row],[BSHeu]])</f>
        <v>0</v>
      </c>
      <c r="AU48" s="77">
        <f>IF(OR(DataBase2[[#This Row],[sKS]]= "",  DataBase2[[#This Row],[BSHeu]]=""), "", (DataBase2[[#This Row],[sKS]]- DataBase2[[#This Row],[BSHeu]])/ DataBase2[[#This Row],[BSHeu]])</f>
        <v>7.0697108841830369E-5</v>
      </c>
      <c r="AV48" s="78">
        <f>IF(AND(DataBase2[[#This Row],[sLBGB]]&lt;=0.0001, DataBase2[[#This Row],[sLBGB]]&lt;&gt;""), 1,"")</f>
        <v>1</v>
      </c>
      <c r="AW48" s="78">
        <f>IF(AND(DataBase2[[#This Row],[sCLGB]]&lt;=0.0001,DataBase2[[#This Row],[sCLGB]]&lt;&gt;""), 1,"")</f>
        <v>1</v>
      </c>
      <c r="AX48" s="78">
        <f>IF(AND(DataBase2[[#This Row],[sDRCGB]]&lt;=0.0001,DataBase2[[#This Row],[sDRCGB]]&lt;&gt;""), 1,"")</f>
        <v>1</v>
      </c>
      <c r="AY48" s="78">
        <f>IF(AND(DataBase2[[#This Row],[sABSGB]]&lt;=0.0001,DataBase2[[#This Row],[sABSGB]]&lt;&gt;""), 1,"")</f>
        <v>1</v>
      </c>
      <c r="AZ48" s="78" t="str">
        <f>IF(AND(DataBase2[[#This Row],[sCCJGB]]&lt;=0.0001,DataBase2[[#This Row],[sCCJGB]]&lt;&gt;""), 1,"")</f>
        <v/>
      </c>
      <c r="BA48" s="78">
        <f>IF(AND(DataBase2[[#This Row],[sILSGB]]&lt;=0.0001,DataBase2[[#This Row],[sILSGB]]&lt;&gt;""), 1,"")</f>
        <v>1</v>
      </c>
      <c r="BB48" s="78">
        <f>IF(AND(DataBase2[[#This Row],[sSAGB]]&lt;=0.0001,DataBase2[[#This Row],[sSAGB]]&lt;&gt;""), 1,"")</f>
        <v>1</v>
      </c>
      <c r="BC48" s="78">
        <f>IF(AND(DataBase2[[#This Row],[sKSGB]]&lt;=0.0001,DataBase2[[#This Row],[sKSGB]]&lt;&gt;""), 1,"")</f>
        <v>1</v>
      </c>
      <c r="BD48" s="79">
        <f>IF(AND(DataBase2[[#This Row],[sLBGKS]]&lt;=0.0001, DataBase2[[#This Row],[sLBGKS]]&lt;&gt;""), 1,"")</f>
        <v>1</v>
      </c>
      <c r="BE48" s="78">
        <f>IF(AND(DataBase2[[#This Row],[sCLGKS]]&lt;=0.0001,DataBase2[[#This Row],[sCLGKS]]&lt;&gt;""), 1,"")</f>
        <v>1</v>
      </c>
      <c r="BF48" s="78">
        <f>IF(AND(DataBase2[[#This Row],[sDRCGKS]]&lt;=0.0001,DataBase2[[#This Row],[sDRCGKS]]&lt;&gt;""), 1,"")</f>
        <v>1</v>
      </c>
      <c r="BG48" s="78">
        <f>IF(AND(DataBase2[[#This Row],[sABSGKS]]&lt;=0.0001,DataBase2[[#This Row],[sABSGKS]]&lt;&gt;""), 1,"")</f>
        <v>1</v>
      </c>
      <c r="BH48" s="78" t="str">
        <f>IF(AND(DataBase2[[#This Row],[sCCJGKS]]&lt;=0.0001,DataBase2[[#This Row],[sCCJGKS]]&lt;&gt;""), 1,"")</f>
        <v/>
      </c>
      <c r="BI48" s="78">
        <f>IF(AND(DataBase2[[#This Row],[sILSGKS]]&lt;=0.0001,DataBase2[[#This Row],[sILSGKS]]&lt;&gt;""), 1,"")</f>
        <v>1</v>
      </c>
      <c r="BJ48" s="78">
        <f>IF(AND(DataBase2[[#This Row],[sSAGKS]]&lt;=0.0001,DataBase2[[#This Row],[sSAGKS]]&lt;&gt;""), 1,"")</f>
        <v>1</v>
      </c>
      <c r="BK48" s="80">
        <f>IF(AND(DataBase2[[#This Row],[sKSGKS]]&lt;=0.0001,DataBase2[[#This Row],[sKSGKS]]&lt;&gt;""), 1,"")</f>
        <v>1</v>
      </c>
    </row>
    <row r="49" spans="1:63" ht="21" x14ac:dyDescent="0.4">
      <c r="A49" s="65" t="s">
        <v>125</v>
      </c>
      <c r="B49" s="66" t="s">
        <v>80</v>
      </c>
      <c r="C49" s="67" t="s">
        <v>81</v>
      </c>
      <c r="D49" s="67">
        <v>3</v>
      </c>
      <c r="E49" s="67">
        <v>15</v>
      </c>
      <c r="F49" s="68">
        <v>5</v>
      </c>
      <c r="G49" s="69">
        <v>6071.3</v>
      </c>
      <c r="H49" s="70">
        <v>5785.02</v>
      </c>
      <c r="I49" s="71">
        <v>7200</v>
      </c>
      <c r="J49" s="69">
        <v>6070.3</v>
      </c>
      <c r="K49" s="70">
        <v>6070.3</v>
      </c>
      <c r="L49" s="71">
        <v>823</v>
      </c>
      <c r="M49" s="69">
        <v>6070.3</v>
      </c>
      <c r="N49" s="6">
        <v>6070.3</v>
      </c>
      <c r="O49" s="71">
        <v>7.6</v>
      </c>
      <c r="P49" s="69">
        <v>6073.7802700000002</v>
      </c>
      <c r="Q49" s="71">
        <v>1817</v>
      </c>
      <c r="R49" s="72">
        <v>6096.63</v>
      </c>
      <c r="S49" s="71">
        <v>11.15</v>
      </c>
      <c r="T49" s="85">
        <v>6070.3</v>
      </c>
      <c r="U49" s="86">
        <v>150.00649999999999</v>
      </c>
      <c r="V49" s="72">
        <v>6070.3</v>
      </c>
      <c r="W49" s="73">
        <v>149.261</v>
      </c>
      <c r="X49" s="8">
        <v>6071.3</v>
      </c>
      <c r="Y49" s="8">
        <v>128</v>
      </c>
      <c r="Z49" s="74">
        <f t="shared" si="0"/>
        <v>6070.3</v>
      </c>
      <c r="AA49" s="48">
        <f t="shared" si="1"/>
        <v>6070.3</v>
      </c>
      <c r="AB4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MIN(G49,J49,M49),"")</f>
        <v>6070.3</v>
      </c>
      <c r="AC49" s="49">
        <f>IF(OR(DataBase2[[#This Row],[sKS]] = "", DataBase2[[#This Row],[BSOpt]]=""), "", (DataBase2[[#This Row],[sKS]]-DataBase2[[#This Row],[BSOpt]])/DataBase2[[#This Row],[BSOpt]])</f>
        <v>1.6473650396191291E-4</v>
      </c>
      <c r="AD49" s="49">
        <f t="shared" si="2"/>
        <v>6070.3</v>
      </c>
      <c r="AE49" s="49">
        <f>IF(OR(DataBase2[[#This Row],[sKS]] = "", DataBase2[[#This Row],[BESTUB]]=""), "", (DataBase2[[#This Row],[sKS]]-DataBase2[[#This Row],[BESTUB]])/DataBase2[[#This Row],[BESTUB]])</f>
        <v>1.6473650396191291E-4</v>
      </c>
      <c r="AF49" s="75">
        <f>IF(OR(DataBase2[[#This Row],[sLB]] = "", DataBase2[[#This Row],[BestSol]]=""), "", (DataBase2[[#This Row],[sLB]]-DataBase2[[#This Row],[BestSol]])/DataBase2[[#This Row],[BestSol]])</f>
        <v>1.6473650396191291E-4</v>
      </c>
      <c r="AG49" s="76">
        <f>IF(OR(DataBase2[[#This Row],[sCL]] = "", DataBase2[[#This Row],[BestSol]]=""), "", (DataBase2[[#This Row],[sCL]] -DataBase2[[#This Row],[BestSol]])/DataBase2[[#This Row],[BestSol]])</f>
        <v>0</v>
      </c>
      <c r="AH49" s="76">
        <f>IF(OR(DataBase2[[#This Row],[sDRC]]= "", DataBase2[[#This Row],[BestSol]]=""), "", (DataBase2[[#This Row],[sDRC]]-DataBase2[[#This Row],[BestSol]])/DataBase2[[#This Row],[BestSol]])</f>
        <v>0</v>
      </c>
      <c r="AI49" s="76">
        <f>IF(OR(DataBase2[[#This Row],[sABS]]= "", DataBase2[[#This Row],[BestSol]]=""), "", (DataBase2[[#This Row],[sABS]]-DataBase2[[#This Row],[BestSol]])/DataBase2[[#This Row],[BestSol]])</f>
        <v>5.7332751264352973E-4</v>
      </c>
      <c r="AJ49" s="76">
        <f>IF(OR(DataBase2[[#This Row],[sCCJ]]= "", DataBase2[[#This Row],[BestSol]]=""), "", (DataBase2[[#This Row],[sCCJ]]-DataBase2[[#This Row],[BestSol]])/DataBase2[[#This Row],[BestSol]])</f>
        <v>4.337512149317155E-3</v>
      </c>
      <c r="AK49" s="76">
        <f>IF(OR(DataBase2[[#This Row],[sILS]] = "", DataBase2[[#This Row],[BestSol]]=""), "", (DataBase2[[#This Row],[sILS]]-DataBase2[[#This Row],[BestSol]])/DataBase2[[#This Row],[BestSol]])</f>
        <v>0</v>
      </c>
      <c r="AL49" s="76">
        <f>IF(OR(DataBase2[[#This Row],[sSA]] = "", DataBase2[[#This Row],[BestSol]]=""), "", (DataBase2[[#This Row],[sSA]]-DataBase2[[#This Row],[BestSol]])/DataBase2[[#This Row],[BestSol]])</f>
        <v>0</v>
      </c>
      <c r="AM49" s="76">
        <f>IF(OR(DataBase2[[#This Row],[sKS]] = "", DataBase2[[#This Row],[BestSol]]=""), "", (DataBase2[[#This Row],[sKS]]-DataBase2[[#This Row],[BestSol]])/DataBase2[[#This Row],[BestSol]])</f>
        <v>1.6473650396191291E-4</v>
      </c>
      <c r="AN49" s="75">
        <f>IF(OR(DataBase2[[#This Row],[sLB]] = "", DataBase2[[#This Row],[BSHeu]]=""), "", (DataBase2[[#This Row],[sLB]]-DataBase2[[#This Row],[BSHeu]])/DataBase2[[#This Row],[BSHeu]])</f>
        <v>1.6473650396191291E-4</v>
      </c>
      <c r="AO49" s="76">
        <f>IF(OR(DataBase2[[#This Row],[sCL]] = "",  DataBase2[[#This Row],[BSHeu]]=""), "", (DataBase2[[#This Row],[sCL]] - DataBase2[[#This Row],[BSHeu]])/ DataBase2[[#This Row],[BSHeu]])</f>
        <v>0</v>
      </c>
      <c r="AP49" s="76">
        <f>IF(OR(DataBase2[[#This Row],[sDRC]]= "",  DataBase2[[#This Row],[BSHeu]]=""), "", (DataBase2[[#This Row],[sDRC]]- DataBase2[[#This Row],[BSHeu]])/ DataBase2[[#This Row],[BSHeu]])</f>
        <v>0</v>
      </c>
      <c r="AQ49" s="76">
        <f>IF(OR(DataBase2[[#This Row],[sABS]]= "",  DataBase2[[#This Row],[BSHeu]]=""), "", (DataBase2[[#This Row],[sABS]]- DataBase2[[#This Row],[BSHeu]])/ DataBase2[[#This Row],[BSHeu]])</f>
        <v>5.7332751264352973E-4</v>
      </c>
      <c r="AR49" s="76">
        <f>IF(OR(DataBase2[[#This Row],[sCCJ]]= "",  DataBase2[[#This Row],[BSHeu]]=""), "", (DataBase2[[#This Row],[sCCJ]]- DataBase2[[#This Row],[BSHeu]])/ DataBase2[[#This Row],[BSHeu]])</f>
        <v>4.337512149317155E-3</v>
      </c>
      <c r="AS49" s="76">
        <f>IF(OR(DataBase2[[#This Row],[sILS]] = "",  DataBase2[[#This Row],[BSHeu]]=""), "", (DataBase2[[#This Row],[sILS]]- DataBase2[[#This Row],[BSHeu]])/ DataBase2[[#This Row],[BSHeu]])</f>
        <v>0</v>
      </c>
      <c r="AT49" s="76">
        <f>IF(OR(DataBase2[[#This Row],[sSA]] = "",  DataBase2[[#This Row],[BSHeu]]=""), "", (DataBase2[[#This Row],[sSA]]- DataBase2[[#This Row],[BSHeu]])/ DataBase2[[#This Row],[BSHeu]])</f>
        <v>0</v>
      </c>
      <c r="AU49" s="77">
        <f>IF(OR(DataBase2[[#This Row],[sKS]]= "",  DataBase2[[#This Row],[BSHeu]]=""), "", (DataBase2[[#This Row],[sKS]]- DataBase2[[#This Row],[BSHeu]])/ DataBase2[[#This Row],[BSHeu]])</f>
        <v>1.6473650396191291E-4</v>
      </c>
      <c r="AV49" s="78" t="str">
        <f>IF(AND(DataBase2[[#This Row],[sLBGB]]&lt;=0.0001, DataBase2[[#This Row],[sLBGB]]&lt;&gt;""), 1,"")</f>
        <v/>
      </c>
      <c r="AW49" s="78">
        <f>IF(AND(DataBase2[[#This Row],[sCLGB]]&lt;=0.0001,DataBase2[[#This Row],[sCLGB]]&lt;&gt;""), 1,"")</f>
        <v>1</v>
      </c>
      <c r="AX49" s="78">
        <f>IF(AND(DataBase2[[#This Row],[sDRCGB]]&lt;=0.0001,DataBase2[[#This Row],[sDRCGB]]&lt;&gt;""), 1,"")</f>
        <v>1</v>
      </c>
      <c r="AY49" s="78" t="str">
        <f>IF(AND(DataBase2[[#This Row],[sABSGB]]&lt;=0.0001,DataBase2[[#This Row],[sABSGB]]&lt;&gt;""), 1,"")</f>
        <v/>
      </c>
      <c r="AZ49" s="78" t="str">
        <f>IF(AND(DataBase2[[#This Row],[sCCJGB]]&lt;=0.0001,DataBase2[[#This Row],[sCCJGB]]&lt;&gt;""), 1,"")</f>
        <v/>
      </c>
      <c r="BA49" s="78">
        <f>IF(AND(DataBase2[[#This Row],[sILSGB]]&lt;=0.0001,DataBase2[[#This Row],[sILSGB]]&lt;&gt;""), 1,"")</f>
        <v>1</v>
      </c>
      <c r="BB49" s="78">
        <f>IF(AND(DataBase2[[#This Row],[sSAGB]]&lt;=0.0001,DataBase2[[#This Row],[sSAGB]]&lt;&gt;""), 1,"")</f>
        <v>1</v>
      </c>
      <c r="BC49" s="78" t="str">
        <f>IF(AND(DataBase2[[#This Row],[sKSGB]]&lt;=0.0001,DataBase2[[#This Row],[sKSGB]]&lt;&gt;""), 1,"")</f>
        <v/>
      </c>
      <c r="BD49" s="79" t="str">
        <f>IF(AND(DataBase2[[#This Row],[sLBGKS]]&lt;=0.0001, DataBase2[[#This Row],[sLBGKS]]&lt;&gt;""), 1,"")</f>
        <v/>
      </c>
      <c r="BE49" s="78">
        <f>IF(AND(DataBase2[[#This Row],[sCLGKS]]&lt;=0.0001,DataBase2[[#This Row],[sCLGKS]]&lt;&gt;""), 1,"")</f>
        <v>1</v>
      </c>
      <c r="BF49" s="78">
        <f>IF(AND(DataBase2[[#This Row],[sDRCGKS]]&lt;=0.0001,DataBase2[[#This Row],[sDRCGKS]]&lt;&gt;""), 1,"")</f>
        <v>1</v>
      </c>
      <c r="BG49" s="78" t="str">
        <f>IF(AND(DataBase2[[#This Row],[sABSGKS]]&lt;=0.0001,DataBase2[[#This Row],[sABSGKS]]&lt;&gt;""), 1,"")</f>
        <v/>
      </c>
      <c r="BH49" s="78" t="str">
        <f>IF(AND(DataBase2[[#This Row],[sCCJGKS]]&lt;=0.0001,DataBase2[[#This Row],[sCCJGKS]]&lt;&gt;""), 1,"")</f>
        <v/>
      </c>
      <c r="BI49" s="78">
        <f>IF(AND(DataBase2[[#This Row],[sILSGKS]]&lt;=0.0001,DataBase2[[#This Row],[sILSGKS]]&lt;&gt;""), 1,"")</f>
        <v>1</v>
      </c>
      <c r="BJ49" s="78">
        <f>IF(AND(DataBase2[[#This Row],[sSAGKS]]&lt;=0.0001,DataBase2[[#This Row],[sSAGKS]]&lt;&gt;""), 1,"")</f>
        <v>1</v>
      </c>
      <c r="BK49" s="80" t="str">
        <f>IF(AND(DataBase2[[#This Row],[sKSGKS]]&lt;=0.0001,DataBase2[[#This Row],[sKSGKS]]&lt;&gt;""), 1,"")</f>
        <v/>
      </c>
    </row>
    <row r="50" spans="1:63" ht="21" x14ac:dyDescent="0.4">
      <c r="A50" s="65" t="s">
        <v>126</v>
      </c>
      <c r="B50" s="66" t="s">
        <v>80</v>
      </c>
      <c r="C50" s="67" t="s">
        <v>81</v>
      </c>
      <c r="D50" s="67">
        <v>3</v>
      </c>
      <c r="E50" s="67">
        <v>15</v>
      </c>
      <c r="F50" s="68">
        <v>2</v>
      </c>
      <c r="G50" s="69">
        <v>4932.9799999999996</v>
      </c>
      <c r="H50" s="70">
        <v>4864.9399999999996</v>
      </c>
      <c r="I50" s="71">
        <v>7200</v>
      </c>
      <c r="J50" s="69">
        <v>4932.66</v>
      </c>
      <c r="K50" s="70">
        <v>4932.66</v>
      </c>
      <c r="L50" s="71">
        <v>9</v>
      </c>
      <c r="M50" s="69">
        <v>4932.66</v>
      </c>
      <c r="N50" s="6">
        <v>4932.66</v>
      </c>
      <c r="O50" s="71">
        <v>7.3</v>
      </c>
      <c r="P50" s="69">
        <v>4932.9799800000001</v>
      </c>
      <c r="Q50" s="71">
        <v>32</v>
      </c>
      <c r="R50" s="72">
        <v>4942.82</v>
      </c>
      <c r="S50" s="71">
        <v>10.69</v>
      </c>
      <c r="T50" s="85">
        <v>4932.66</v>
      </c>
      <c r="U50" s="86">
        <v>150.00299999999999</v>
      </c>
      <c r="V50" s="72">
        <v>4932.66</v>
      </c>
      <c r="W50" s="73">
        <v>77.316000000000003</v>
      </c>
      <c r="X50" s="8">
        <v>4932.9799999999996</v>
      </c>
      <c r="Y50" s="8">
        <v>89</v>
      </c>
      <c r="Z50" s="74">
        <f t="shared" si="0"/>
        <v>4932.66</v>
      </c>
      <c r="AA50" s="48">
        <f t="shared" si="1"/>
        <v>4932.66</v>
      </c>
      <c r="AB5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MIN(G50,J50,M50),"")</f>
        <v>4932.66</v>
      </c>
      <c r="AC50" s="49">
        <f>IF(OR(DataBase2[[#This Row],[sKS]] = "", DataBase2[[#This Row],[BSOpt]]=""), "", (DataBase2[[#This Row],[sKS]]-DataBase2[[#This Row],[BSOpt]])/DataBase2[[#This Row],[BSOpt]])</f>
        <v>6.4873719250811728E-5</v>
      </c>
      <c r="AD50" s="49">
        <f t="shared" si="2"/>
        <v>4932.66</v>
      </c>
      <c r="AE50" s="49">
        <f>IF(OR(DataBase2[[#This Row],[sKS]] = "", DataBase2[[#This Row],[BESTUB]]=""), "", (DataBase2[[#This Row],[sKS]]-DataBase2[[#This Row],[BESTUB]])/DataBase2[[#This Row],[BESTUB]])</f>
        <v>6.4873719250811728E-5</v>
      </c>
      <c r="AF50" s="75">
        <f>IF(OR(DataBase2[[#This Row],[sLB]] = "", DataBase2[[#This Row],[BestSol]]=""), "", (DataBase2[[#This Row],[sLB]]-DataBase2[[#This Row],[BestSol]])/DataBase2[[#This Row],[BestSol]])</f>
        <v>6.4873719250811728E-5</v>
      </c>
      <c r="AG50" s="76">
        <f>IF(OR(DataBase2[[#This Row],[sCL]] = "", DataBase2[[#This Row],[BestSol]]=""), "", (DataBase2[[#This Row],[sCL]] -DataBase2[[#This Row],[BestSol]])/DataBase2[[#This Row],[BestSol]])</f>
        <v>0</v>
      </c>
      <c r="AH50" s="76">
        <f>IF(OR(DataBase2[[#This Row],[sDRC]]= "", DataBase2[[#This Row],[BestSol]]=""), "", (DataBase2[[#This Row],[sDRC]]-DataBase2[[#This Row],[BestSol]])/DataBase2[[#This Row],[BestSol]])</f>
        <v>0</v>
      </c>
      <c r="AI50" s="76">
        <f>IF(OR(DataBase2[[#This Row],[sABS]]= "", DataBase2[[#This Row],[BestSol]]=""), "", (DataBase2[[#This Row],[sABS]]-DataBase2[[#This Row],[BestSol]])/DataBase2[[#This Row],[BestSol]])</f>
        <v>6.4869664643460974E-5</v>
      </c>
      <c r="AJ50" s="76">
        <f>IF(OR(DataBase2[[#This Row],[sCCJ]]= "", DataBase2[[#This Row],[BestSol]]=""), "", (DataBase2[[#This Row],[sCCJ]]-DataBase2[[#This Row],[BestSol]])/DataBase2[[#This Row],[BestSol]])</f>
        <v>2.059740586215116E-3</v>
      </c>
      <c r="AK50" s="76">
        <f>IF(OR(DataBase2[[#This Row],[sILS]] = "", DataBase2[[#This Row],[BestSol]]=""), "", (DataBase2[[#This Row],[sILS]]-DataBase2[[#This Row],[BestSol]])/DataBase2[[#This Row],[BestSol]])</f>
        <v>0</v>
      </c>
      <c r="AL50" s="76">
        <f>IF(OR(DataBase2[[#This Row],[sSA]] = "", DataBase2[[#This Row],[BestSol]]=""), "", (DataBase2[[#This Row],[sSA]]-DataBase2[[#This Row],[BestSol]])/DataBase2[[#This Row],[BestSol]])</f>
        <v>0</v>
      </c>
      <c r="AM50" s="76">
        <f>IF(OR(DataBase2[[#This Row],[sKS]] = "", DataBase2[[#This Row],[BestSol]]=""), "", (DataBase2[[#This Row],[sKS]]-DataBase2[[#This Row],[BestSol]])/DataBase2[[#This Row],[BestSol]])</f>
        <v>6.4873719250811728E-5</v>
      </c>
      <c r="AN50" s="75">
        <f>IF(OR(DataBase2[[#This Row],[sLB]] = "", DataBase2[[#This Row],[BSHeu]]=""), "", (DataBase2[[#This Row],[sLB]]-DataBase2[[#This Row],[BSHeu]])/DataBase2[[#This Row],[BSHeu]])</f>
        <v>6.4873719250811728E-5</v>
      </c>
      <c r="AO50" s="76">
        <f>IF(OR(DataBase2[[#This Row],[sCL]] = "",  DataBase2[[#This Row],[BSHeu]]=""), "", (DataBase2[[#This Row],[sCL]] - DataBase2[[#This Row],[BSHeu]])/ DataBase2[[#This Row],[BSHeu]])</f>
        <v>0</v>
      </c>
      <c r="AP50" s="76">
        <f>IF(OR(DataBase2[[#This Row],[sDRC]]= "",  DataBase2[[#This Row],[BSHeu]]=""), "", (DataBase2[[#This Row],[sDRC]]- DataBase2[[#This Row],[BSHeu]])/ DataBase2[[#This Row],[BSHeu]])</f>
        <v>0</v>
      </c>
      <c r="AQ50" s="76">
        <f>IF(OR(DataBase2[[#This Row],[sABS]]= "",  DataBase2[[#This Row],[BSHeu]]=""), "", (DataBase2[[#This Row],[sABS]]- DataBase2[[#This Row],[BSHeu]])/ DataBase2[[#This Row],[BSHeu]])</f>
        <v>6.4869664643460974E-5</v>
      </c>
      <c r="AR50" s="76">
        <f>IF(OR(DataBase2[[#This Row],[sCCJ]]= "",  DataBase2[[#This Row],[BSHeu]]=""), "", (DataBase2[[#This Row],[sCCJ]]- DataBase2[[#This Row],[BSHeu]])/ DataBase2[[#This Row],[BSHeu]])</f>
        <v>2.059740586215116E-3</v>
      </c>
      <c r="AS50" s="76">
        <f>IF(OR(DataBase2[[#This Row],[sILS]] = "",  DataBase2[[#This Row],[BSHeu]]=""), "", (DataBase2[[#This Row],[sILS]]- DataBase2[[#This Row],[BSHeu]])/ DataBase2[[#This Row],[BSHeu]])</f>
        <v>0</v>
      </c>
      <c r="AT50" s="76">
        <f>IF(OR(DataBase2[[#This Row],[sSA]] = "",  DataBase2[[#This Row],[BSHeu]]=""), "", (DataBase2[[#This Row],[sSA]]- DataBase2[[#This Row],[BSHeu]])/ DataBase2[[#This Row],[BSHeu]])</f>
        <v>0</v>
      </c>
      <c r="AU50" s="77">
        <f>IF(OR(DataBase2[[#This Row],[sKS]]= "",  DataBase2[[#This Row],[BSHeu]]=""), "", (DataBase2[[#This Row],[sKS]]- DataBase2[[#This Row],[BSHeu]])/ DataBase2[[#This Row],[BSHeu]])</f>
        <v>6.4873719250811728E-5</v>
      </c>
      <c r="AV50" s="78">
        <f>IF(AND(DataBase2[[#This Row],[sLBGB]]&lt;=0.0001, DataBase2[[#This Row],[sLBGB]]&lt;&gt;""), 1,"")</f>
        <v>1</v>
      </c>
      <c r="AW50" s="78">
        <f>IF(AND(DataBase2[[#This Row],[sCLGB]]&lt;=0.0001,DataBase2[[#This Row],[sCLGB]]&lt;&gt;""), 1,"")</f>
        <v>1</v>
      </c>
      <c r="AX50" s="78">
        <f>IF(AND(DataBase2[[#This Row],[sDRCGB]]&lt;=0.0001,DataBase2[[#This Row],[sDRCGB]]&lt;&gt;""), 1,"")</f>
        <v>1</v>
      </c>
      <c r="AY50" s="78">
        <f>IF(AND(DataBase2[[#This Row],[sABSGB]]&lt;=0.0001,DataBase2[[#This Row],[sABSGB]]&lt;&gt;""), 1,"")</f>
        <v>1</v>
      </c>
      <c r="AZ50" s="78" t="str">
        <f>IF(AND(DataBase2[[#This Row],[sCCJGB]]&lt;=0.0001,DataBase2[[#This Row],[sCCJGB]]&lt;&gt;""), 1,"")</f>
        <v/>
      </c>
      <c r="BA50" s="78">
        <f>IF(AND(DataBase2[[#This Row],[sILSGB]]&lt;=0.0001,DataBase2[[#This Row],[sILSGB]]&lt;&gt;""), 1,"")</f>
        <v>1</v>
      </c>
      <c r="BB50" s="78">
        <f>IF(AND(DataBase2[[#This Row],[sSAGB]]&lt;=0.0001,DataBase2[[#This Row],[sSAGB]]&lt;&gt;""), 1,"")</f>
        <v>1</v>
      </c>
      <c r="BC50" s="78">
        <f>IF(AND(DataBase2[[#This Row],[sKSGB]]&lt;=0.0001,DataBase2[[#This Row],[sKSGB]]&lt;&gt;""), 1,"")</f>
        <v>1</v>
      </c>
      <c r="BD50" s="79">
        <f>IF(AND(DataBase2[[#This Row],[sLBGKS]]&lt;=0.0001, DataBase2[[#This Row],[sLBGKS]]&lt;&gt;""), 1,"")</f>
        <v>1</v>
      </c>
      <c r="BE50" s="78">
        <f>IF(AND(DataBase2[[#This Row],[sCLGKS]]&lt;=0.0001,DataBase2[[#This Row],[sCLGKS]]&lt;&gt;""), 1,"")</f>
        <v>1</v>
      </c>
      <c r="BF50" s="78">
        <f>IF(AND(DataBase2[[#This Row],[sDRCGKS]]&lt;=0.0001,DataBase2[[#This Row],[sDRCGKS]]&lt;&gt;""), 1,"")</f>
        <v>1</v>
      </c>
      <c r="BG50" s="78">
        <f>IF(AND(DataBase2[[#This Row],[sABSGKS]]&lt;=0.0001,DataBase2[[#This Row],[sABSGKS]]&lt;&gt;""), 1,"")</f>
        <v>1</v>
      </c>
      <c r="BH50" s="78" t="str">
        <f>IF(AND(DataBase2[[#This Row],[sCCJGKS]]&lt;=0.0001,DataBase2[[#This Row],[sCCJGKS]]&lt;&gt;""), 1,"")</f>
        <v/>
      </c>
      <c r="BI50" s="78">
        <f>IF(AND(DataBase2[[#This Row],[sILSGKS]]&lt;=0.0001,DataBase2[[#This Row],[sILSGKS]]&lt;&gt;""), 1,"")</f>
        <v>1</v>
      </c>
      <c r="BJ50" s="78">
        <f>IF(AND(DataBase2[[#This Row],[sSAGKS]]&lt;=0.0001,DataBase2[[#This Row],[sSAGKS]]&lt;&gt;""), 1,"")</f>
        <v>1</v>
      </c>
      <c r="BK50" s="80">
        <f>IF(AND(DataBase2[[#This Row],[sKSGKS]]&lt;=0.0001,DataBase2[[#This Row],[sKSGKS]]&lt;&gt;""), 1,"")</f>
        <v>1</v>
      </c>
    </row>
    <row r="51" spans="1:63" ht="21" x14ac:dyDescent="0.4">
      <c r="A51" s="65" t="s">
        <v>127</v>
      </c>
      <c r="B51" s="66" t="s">
        <v>80</v>
      </c>
      <c r="C51" s="67" t="s">
        <v>81</v>
      </c>
      <c r="D51" s="67">
        <v>3</v>
      </c>
      <c r="E51" s="67">
        <v>15</v>
      </c>
      <c r="F51" s="68">
        <v>3</v>
      </c>
      <c r="G51" s="69">
        <v>5150.55</v>
      </c>
      <c r="H51" s="70">
        <v>5150.04</v>
      </c>
      <c r="I51" s="71">
        <v>143</v>
      </c>
      <c r="J51" s="69">
        <v>5150.55</v>
      </c>
      <c r="K51" s="70">
        <v>5150.55</v>
      </c>
      <c r="L51" s="71">
        <v>24</v>
      </c>
      <c r="M51" s="69">
        <v>5150.55</v>
      </c>
      <c r="N51" s="6">
        <v>5150.55</v>
      </c>
      <c r="O51" s="71">
        <v>0.2</v>
      </c>
      <c r="P51" s="69">
        <v>5150.5502900000001</v>
      </c>
      <c r="Q51" s="71">
        <v>43</v>
      </c>
      <c r="R51" s="72">
        <v>5272.42</v>
      </c>
      <c r="S51" s="71">
        <v>10.09</v>
      </c>
      <c r="T51" s="85">
        <v>5150.55</v>
      </c>
      <c r="U51" s="86">
        <v>150.0025</v>
      </c>
      <c r="V51" s="72">
        <v>5150.55</v>
      </c>
      <c r="W51" s="73">
        <v>89.319500000000005</v>
      </c>
      <c r="X51" s="8">
        <v>5150.55</v>
      </c>
      <c r="Y51" s="8">
        <v>107</v>
      </c>
      <c r="Z51" s="74">
        <f t="shared" si="0"/>
        <v>5150.55</v>
      </c>
      <c r="AA51" s="48">
        <f t="shared" si="1"/>
        <v>5150.55</v>
      </c>
      <c r="AB5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MIN(G51,J51,M51),"")</f>
        <v>5150.55</v>
      </c>
      <c r="AC51" s="49">
        <f>IF(OR(DataBase2[[#This Row],[sKS]] = "", DataBase2[[#This Row],[BSOpt]]=""), "", (DataBase2[[#This Row],[sKS]]-DataBase2[[#This Row],[BSOpt]])/DataBase2[[#This Row],[BSOpt]])</f>
        <v>0</v>
      </c>
      <c r="AD51" s="49">
        <f t="shared" si="2"/>
        <v>5150.55</v>
      </c>
      <c r="AE51" s="49">
        <f>IF(OR(DataBase2[[#This Row],[sKS]] = "", DataBase2[[#This Row],[BESTUB]]=""), "", (DataBase2[[#This Row],[sKS]]-DataBase2[[#This Row],[BESTUB]])/DataBase2[[#This Row],[BESTUB]])</f>
        <v>0</v>
      </c>
      <c r="AF51" s="75">
        <f>IF(OR(DataBase2[[#This Row],[sLB]] = "", DataBase2[[#This Row],[BestSol]]=""), "", (DataBase2[[#This Row],[sLB]]-DataBase2[[#This Row],[BestSol]])/DataBase2[[#This Row],[BestSol]])</f>
        <v>0</v>
      </c>
      <c r="AG51" s="76">
        <f>IF(OR(DataBase2[[#This Row],[sCL]] = "", DataBase2[[#This Row],[BestSol]]=""), "", (DataBase2[[#This Row],[sCL]] -DataBase2[[#This Row],[BestSol]])/DataBase2[[#This Row],[BestSol]])</f>
        <v>0</v>
      </c>
      <c r="AH51" s="76">
        <f>IF(OR(DataBase2[[#This Row],[sDRC]]= "", DataBase2[[#This Row],[BestSol]]=""), "", (DataBase2[[#This Row],[sDRC]]-DataBase2[[#This Row],[BestSol]])/DataBase2[[#This Row],[BestSol]])</f>
        <v>0</v>
      </c>
      <c r="AI51" s="76">
        <f>IF(OR(DataBase2[[#This Row],[sABS]]= "", DataBase2[[#This Row],[BestSol]]=""), "", (DataBase2[[#This Row],[sABS]]-DataBase2[[#This Row],[BestSol]])/DataBase2[[#This Row],[BestSol]])</f>
        <v>5.6304666482208968E-8</v>
      </c>
      <c r="AJ51" s="76">
        <f>IF(OR(DataBase2[[#This Row],[sCCJ]]= "", DataBase2[[#This Row],[BestSol]]=""), "", (DataBase2[[#This Row],[sCCJ]]-DataBase2[[#This Row],[BestSol]])/DataBase2[[#This Row],[BestSol]])</f>
        <v>2.3661550708176774E-2</v>
      </c>
      <c r="AK51" s="76">
        <f>IF(OR(DataBase2[[#This Row],[sILS]] = "", DataBase2[[#This Row],[BestSol]]=""), "", (DataBase2[[#This Row],[sILS]]-DataBase2[[#This Row],[BestSol]])/DataBase2[[#This Row],[BestSol]])</f>
        <v>0</v>
      </c>
      <c r="AL51" s="76">
        <f>IF(OR(DataBase2[[#This Row],[sSA]] = "", DataBase2[[#This Row],[BestSol]]=""), "", (DataBase2[[#This Row],[sSA]]-DataBase2[[#This Row],[BestSol]])/DataBase2[[#This Row],[BestSol]])</f>
        <v>0</v>
      </c>
      <c r="AM51" s="76">
        <f>IF(OR(DataBase2[[#This Row],[sKS]] = "", DataBase2[[#This Row],[BestSol]]=""), "", (DataBase2[[#This Row],[sKS]]-DataBase2[[#This Row],[BestSol]])/DataBase2[[#This Row],[BestSol]])</f>
        <v>0</v>
      </c>
      <c r="AN51" s="75">
        <f>IF(OR(DataBase2[[#This Row],[sLB]] = "", DataBase2[[#This Row],[BSHeu]]=""), "", (DataBase2[[#This Row],[sLB]]-DataBase2[[#This Row],[BSHeu]])/DataBase2[[#This Row],[BSHeu]])</f>
        <v>0</v>
      </c>
      <c r="AO51" s="76">
        <f>IF(OR(DataBase2[[#This Row],[sCL]] = "",  DataBase2[[#This Row],[BSHeu]]=""), "", (DataBase2[[#This Row],[sCL]] - DataBase2[[#This Row],[BSHeu]])/ DataBase2[[#This Row],[BSHeu]])</f>
        <v>0</v>
      </c>
      <c r="AP51" s="76">
        <f>IF(OR(DataBase2[[#This Row],[sDRC]]= "",  DataBase2[[#This Row],[BSHeu]]=""), "", (DataBase2[[#This Row],[sDRC]]- DataBase2[[#This Row],[BSHeu]])/ DataBase2[[#This Row],[BSHeu]])</f>
        <v>0</v>
      </c>
      <c r="AQ51" s="76">
        <f>IF(OR(DataBase2[[#This Row],[sABS]]= "",  DataBase2[[#This Row],[BSHeu]]=""), "", (DataBase2[[#This Row],[sABS]]- DataBase2[[#This Row],[BSHeu]])/ DataBase2[[#This Row],[BSHeu]])</f>
        <v>5.6304666482208968E-8</v>
      </c>
      <c r="AR51" s="76">
        <f>IF(OR(DataBase2[[#This Row],[sCCJ]]= "",  DataBase2[[#This Row],[BSHeu]]=""), "", (DataBase2[[#This Row],[sCCJ]]- DataBase2[[#This Row],[BSHeu]])/ DataBase2[[#This Row],[BSHeu]])</f>
        <v>2.3661550708176774E-2</v>
      </c>
      <c r="AS51" s="76">
        <f>IF(OR(DataBase2[[#This Row],[sILS]] = "",  DataBase2[[#This Row],[BSHeu]]=""), "", (DataBase2[[#This Row],[sILS]]- DataBase2[[#This Row],[BSHeu]])/ DataBase2[[#This Row],[BSHeu]])</f>
        <v>0</v>
      </c>
      <c r="AT51" s="76">
        <f>IF(OR(DataBase2[[#This Row],[sSA]] = "",  DataBase2[[#This Row],[BSHeu]]=""), "", (DataBase2[[#This Row],[sSA]]- DataBase2[[#This Row],[BSHeu]])/ DataBase2[[#This Row],[BSHeu]])</f>
        <v>0</v>
      </c>
      <c r="AU51" s="77">
        <f>IF(OR(DataBase2[[#This Row],[sKS]]= "",  DataBase2[[#This Row],[BSHeu]]=""), "", (DataBase2[[#This Row],[sKS]]- DataBase2[[#This Row],[BSHeu]])/ DataBase2[[#This Row],[BSHeu]])</f>
        <v>0</v>
      </c>
      <c r="AV51" s="78">
        <f>IF(AND(DataBase2[[#This Row],[sLBGB]]&lt;=0.0001, DataBase2[[#This Row],[sLBGB]]&lt;&gt;""), 1,"")</f>
        <v>1</v>
      </c>
      <c r="AW51" s="78">
        <f>IF(AND(DataBase2[[#This Row],[sCLGB]]&lt;=0.0001,DataBase2[[#This Row],[sCLGB]]&lt;&gt;""), 1,"")</f>
        <v>1</v>
      </c>
      <c r="AX51" s="78">
        <f>IF(AND(DataBase2[[#This Row],[sDRCGB]]&lt;=0.0001,DataBase2[[#This Row],[sDRCGB]]&lt;&gt;""), 1,"")</f>
        <v>1</v>
      </c>
      <c r="AY51" s="78">
        <f>IF(AND(DataBase2[[#This Row],[sABSGB]]&lt;=0.0001,DataBase2[[#This Row],[sABSGB]]&lt;&gt;""), 1,"")</f>
        <v>1</v>
      </c>
      <c r="AZ51" s="78" t="str">
        <f>IF(AND(DataBase2[[#This Row],[sCCJGB]]&lt;=0.0001,DataBase2[[#This Row],[sCCJGB]]&lt;&gt;""), 1,"")</f>
        <v/>
      </c>
      <c r="BA51" s="78">
        <f>IF(AND(DataBase2[[#This Row],[sILSGB]]&lt;=0.0001,DataBase2[[#This Row],[sILSGB]]&lt;&gt;""), 1,"")</f>
        <v>1</v>
      </c>
      <c r="BB51" s="78">
        <f>IF(AND(DataBase2[[#This Row],[sSAGB]]&lt;=0.0001,DataBase2[[#This Row],[sSAGB]]&lt;&gt;""), 1,"")</f>
        <v>1</v>
      </c>
      <c r="BC51" s="78">
        <f>IF(AND(DataBase2[[#This Row],[sKSGB]]&lt;=0.0001,DataBase2[[#This Row],[sKSGB]]&lt;&gt;""), 1,"")</f>
        <v>1</v>
      </c>
      <c r="BD51" s="79">
        <f>IF(AND(DataBase2[[#This Row],[sLBGKS]]&lt;=0.0001, DataBase2[[#This Row],[sLBGKS]]&lt;&gt;""), 1,"")</f>
        <v>1</v>
      </c>
      <c r="BE51" s="78">
        <f>IF(AND(DataBase2[[#This Row],[sCLGKS]]&lt;=0.0001,DataBase2[[#This Row],[sCLGKS]]&lt;&gt;""), 1,"")</f>
        <v>1</v>
      </c>
      <c r="BF51" s="78">
        <f>IF(AND(DataBase2[[#This Row],[sDRCGKS]]&lt;=0.0001,DataBase2[[#This Row],[sDRCGKS]]&lt;&gt;""), 1,"")</f>
        <v>1</v>
      </c>
      <c r="BG51" s="78">
        <f>IF(AND(DataBase2[[#This Row],[sABSGKS]]&lt;=0.0001,DataBase2[[#This Row],[sABSGKS]]&lt;&gt;""), 1,"")</f>
        <v>1</v>
      </c>
      <c r="BH51" s="78" t="str">
        <f>IF(AND(DataBase2[[#This Row],[sCCJGKS]]&lt;=0.0001,DataBase2[[#This Row],[sCCJGKS]]&lt;&gt;""), 1,"")</f>
        <v/>
      </c>
      <c r="BI51" s="78">
        <f>IF(AND(DataBase2[[#This Row],[sILSGKS]]&lt;=0.0001,DataBase2[[#This Row],[sILSGKS]]&lt;&gt;""), 1,"")</f>
        <v>1</v>
      </c>
      <c r="BJ51" s="78">
        <f>IF(AND(DataBase2[[#This Row],[sSAGKS]]&lt;=0.0001,DataBase2[[#This Row],[sSAGKS]]&lt;&gt;""), 1,"")</f>
        <v>1</v>
      </c>
      <c r="BK51" s="80">
        <f>IF(AND(DataBase2[[#This Row],[sKSGKS]]&lt;=0.0001,DataBase2[[#This Row],[sKSGKS]]&lt;&gt;""), 1,"")</f>
        <v>1</v>
      </c>
    </row>
    <row r="52" spans="1:63" ht="21" x14ac:dyDescent="0.4">
      <c r="A52" s="65" t="s">
        <v>128</v>
      </c>
      <c r="B52" s="66" t="s">
        <v>80</v>
      </c>
      <c r="C52" s="67" t="s">
        <v>81</v>
      </c>
      <c r="D52" s="67">
        <v>3</v>
      </c>
      <c r="E52" s="67">
        <v>15</v>
      </c>
      <c r="F52" s="68">
        <v>4</v>
      </c>
      <c r="G52" s="69">
        <v>5785.16</v>
      </c>
      <c r="H52" s="70">
        <v>5521.84</v>
      </c>
      <c r="I52" s="71">
        <v>7200</v>
      </c>
      <c r="J52" s="69">
        <v>5785.16</v>
      </c>
      <c r="K52" s="70">
        <v>5785.16</v>
      </c>
      <c r="L52" s="71">
        <v>86</v>
      </c>
      <c r="M52" s="69">
        <v>5785.16</v>
      </c>
      <c r="N52" s="6">
        <v>5785.16</v>
      </c>
      <c r="O52" s="71">
        <v>400.5</v>
      </c>
      <c r="P52" s="69">
        <v>5785.1601600000004</v>
      </c>
      <c r="Q52" s="71">
        <v>841</v>
      </c>
      <c r="R52" s="72">
        <v>5842.08</v>
      </c>
      <c r="S52" s="71">
        <v>10.25</v>
      </c>
      <c r="T52" s="85">
        <v>5785.16</v>
      </c>
      <c r="U52" s="86">
        <v>150.00550000000001</v>
      </c>
      <c r="V52" s="72">
        <v>5785.16</v>
      </c>
      <c r="W52" s="73">
        <v>150.04900000000001</v>
      </c>
      <c r="X52" s="8">
        <v>5785.16</v>
      </c>
      <c r="Y52" s="8">
        <v>126</v>
      </c>
      <c r="Z52" s="74">
        <f t="shared" si="0"/>
        <v>5785.16</v>
      </c>
      <c r="AA52" s="48">
        <f t="shared" si="1"/>
        <v>5785.16</v>
      </c>
      <c r="AB5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MIN(G52,J52,M52),"")</f>
        <v>5785.16</v>
      </c>
      <c r="AC52" s="49">
        <f>IF(OR(DataBase2[[#This Row],[sKS]] = "", DataBase2[[#This Row],[BSOpt]]=""), "", (DataBase2[[#This Row],[sKS]]-DataBase2[[#This Row],[BSOpt]])/DataBase2[[#This Row],[BSOpt]])</f>
        <v>0</v>
      </c>
      <c r="AD52" s="49">
        <f t="shared" si="2"/>
        <v>5785.16</v>
      </c>
      <c r="AE52" s="49">
        <f>IF(OR(DataBase2[[#This Row],[sKS]] = "", DataBase2[[#This Row],[BESTUB]]=""), "", (DataBase2[[#This Row],[sKS]]-DataBase2[[#This Row],[BESTUB]])/DataBase2[[#This Row],[BESTUB]])</f>
        <v>0</v>
      </c>
      <c r="AF52" s="75">
        <f>IF(OR(DataBase2[[#This Row],[sLB]] = "", DataBase2[[#This Row],[BestSol]]=""), "", (DataBase2[[#This Row],[sLB]]-DataBase2[[#This Row],[BestSol]])/DataBase2[[#This Row],[BestSol]])</f>
        <v>0</v>
      </c>
      <c r="AG52" s="76">
        <f>IF(OR(DataBase2[[#This Row],[sCL]] = "", DataBase2[[#This Row],[BestSol]]=""), "", (DataBase2[[#This Row],[sCL]] -DataBase2[[#This Row],[BestSol]])/DataBase2[[#This Row],[BestSol]])</f>
        <v>0</v>
      </c>
      <c r="AH52" s="76">
        <f>IF(OR(DataBase2[[#This Row],[sDRC]]= "", DataBase2[[#This Row],[BestSol]]=""), "", (DataBase2[[#This Row],[sDRC]]-DataBase2[[#This Row],[BestSol]])/DataBase2[[#This Row],[BestSol]])</f>
        <v>0</v>
      </c>
      <c r="AI52" s="76">
        <f>IF(OR(DataBase2[[#This Row],[sABS]]= "", DataBase2[[#This Row],[BestSol]]=""), "", (DataBase2[[#This Row],[sABS]]-DataBase2[[#This Row],[BestSol]])/DataBase2[[#This Row],[BestSol]])</f>
        <v>2.7656970681110556E-8</v>
      </c>
      <c r="AJ52" s="76">
        <f>IF(OR(DataBase2[[#This Row],[sCCJ]]= "", DataBase2[[#This Row],[BestSol]]=""), "", (DataBase2[[#This Row],[sCCJ]]-DataBase2[[#This Row],[BestSol]])/DataBase2[[#This Row],[BestSol]])</f>
        <v>9.8389672887180431E-3</v>
      </c>
      <c r="AK52" s="76">
        <f>IF(OR(DataBase2[[#This Row],[sILS]] = "", DataBase2[[#This Row],[BestSol]]=""), "", (DataBase2[[#This Row],[sILS]]-DataBase2[[#This Row],[BestSol]])/DataBase2[[#This Row],[BestSol]])</f>
        <v>0</v>
      </c>
      <c r="AL52" s="76">
        <f>IF(OR(DataBase2[[#This Row],[sSA]] = "", DataBase2[[#This Row],[BestSol]]=""), "", (DataBase2[[#This Row],[sSA]]-DataBase2[[#This Row],[BestSol]])/DataBase2[[#This Row],[BestSol]])</f>
        <v>0</v>
      </c>
      <c r="AM52" s="76">
        <f>IF(OR(DataBase2[[#This Row],[sKS]] = "", DataBase2[[#This Row],[BestSol]]=""), "", (DataBase2[[#This Row],[sKS]]-DataBase2[[#This Row],[BestSol]])/DataBase2[[#This Row],[BestSol]])</f>
        <v>0</v>
      </c>
      <c r="AN52" s="75">
        <f>IF(OR(DataBase2[[#This Row],[sLB]] = "", DataBase2[[#This Row],[BSHeu]]=""), "", (DataBase2[[#This Row],[sLB]]-DataBase2[[#This Row],[BSHeu]])/DataBase2[[#This Row],[BSHeu]])</f>
        <v>0</v>
      </c>
      <c r="AO52" s="76">
        <f>IF(OR(DataBase2[[#This Row],[sCL]] = "",  DataBase2[[#This Row],[BSHeu]]=""), "", (DataBase2[[#This Row],[sCL]] - DataBase2[[#This Row],[BSHeu]])/ DataBase2[[#This Row],[BSHeu]])</f>
        <v>0</v>
      </c>
      <c r="AP52" s="76">
        <f>IF(OR(DataBase2[[#This Row],[sDRC]]= "",  DataBase2[[#This Row],[BSHeu]]=""), "", (DataBase2[[#This Row],[sDRC]]- DataBase2[[#This Row],[BSHeu]])/ DataBase2[[#This Row],[BSHeu]])</f>
        <v>0</v>
      </c>
      <c r="AQ52" s="76">
        <f>IF(OR(DataBase2[[#This Row],[sABS]]= "",  DataBase2[[#This Row],[BSHeu]]=""), "", (DataBase2[[#This Row],[sABS]]- DataBase2[[#This Row],[BSHeu]])/ DataBase2[[#This Row],[BSHeu]])</f>
        <v>2.7656970681110556E-8</v>
      </c>
      <c r="AR52" s="76">
        <f>IF(OR(DataBase2[[#This Row],[sCCJ]]= "",  DataBase2[[#This Row],[BSHeu]]=""), "", (DataBase2[[#This Row],[sCCJ]]- DataBase2[[#This Row],[BSHeu]])/ DataBase2[[#This Row],[BSHeu]])</f>
        <v>9.8389672887180431E-3</v>
      </c>
      <c r="AS52" s="76">
        <f>IF(OR(DataBase2[[#This Row],[sILS]] = "",  DataBase2[[#This Row],[BSHeu]]=""), "", (DataBase2[[#This Row],[sILS]]- DataBase2[[#This Row],[BSHeu]])/ DataBase2[[#This Row],[BSHeu]])</f>
        <v>0</v>
      </c>
      <c r="AT52" s="76">
        <f>IF(OR(DataBase2[[#This Row],[sSA]] = "",  DataBase2[[#This Row],[BSHeu]]=""), "", (DataBase2[[#This Row],[sSA]]- DataBase2[[#This Row],[BSHeu]])/ DataBase2[[#This Row],[BSHeu]])</f>
        <v>0</v>
      </c>
      <c r="AU52" s="77">
        <f>IF(OR(DataBase2[[#This Row],[sKS]]= "",  DataBase2[[#This Row],[BSHeu]]=""), "", (DataBase2[[#This Row],[sKS]]- DataBase2[[#This Row],[BSHeu]])/ DataBase2[[#This Row],[BSHeu]])</f>
        <v>0</v>
      </c>
      <c r="AV52" s="78">
        <f>IF(AND(DataBase2[[#This Row],[sLBGB]]&lt;=0.0001, DataBase2[[#This Row],[sLBGB]]&lt;&gt;""), 1,"")</f>
        <v>1</v>
      </c>
      <c r="AW52" s="78">
        <f>IF(AND(DataBase2[[#This Row],[sCLGB]]&lt;=0.0001,DataBase2[[#This Row],[sCLGB]]&lt;&gt;""), 1,"")</f>
        <v>1</v>
      </c>
      <c r="AX52" s="78">
        <f>IF(AND(DataBase2[[#This Row],[sDRCGB]]&lt;=0.0001,DataBase2[[#This Row],[sDRCGB]]&lt;&gt;""), 1,"")</f>
        <v>1</v>
      </c>
      <c r="AY52" s="78">
        <f>IF(AND(DataBase2[[#This Row],[sABSGB]]&lt;=0.0001,DataBase2[[#This Row],[sABSGB]]&lt;&gt;""), 1,"")</f>
        <v>1</v>
      </c>
      <c r="AZ52" s="78" t="str">
        <f>IF(AND(DataBase2[[#This Row],[sCCJGB]]&lt;=0.0001,DataBase2[[#This Row],[sCCJGB]]&lt;&gt;""), 1,"")</f>
        <v/>
      </c>
      <c r="BA52" s="78">
        <f>IF(AND(DataBase2[[#This Row],[sILSGB]]&lt;=0.0001,DataBase2[[#This Row],[sILSGB]]&lt;&gt;""), 1,"")</f>
        <v>1</v>
      </c>
      <c r="BB52" s="78">
        <f>IF(AND(DataBase2[[#This Row],[sSAGB]]&lt;=0.0001,DataBase2[[#This Row],[sSAGB]]&lt;&gt;""), 1,"")</f>
        <v>1</v>
      </c>
      <c r="BC52" s="78">
        <f>IF(AND(DataBase2[[#This Row],[sKSGB]]&lt;=0.0001,DataBase2[[#This Row],[sKSGB]]&lt;&gt;""), 1,"")</f>
        <v>1</v>
      </c>
      <c r="BD52" s="79">
        <f>IF(AND(DataBase2[[#This Row],[sLBGKS]]&lt;=0.0001, DataBase2[[#This Row],[sLBGKS]]&lt;&gt;""), 1,"")</f>
        <v>1</v>
      </c>
      <c r="BE52" s="78">
        <f>IF(AND(DataBase2[[#This Row],[sCLGKS]]&lt;=0.0001,DataBase2[[#This Row],[sCLGKS]]&lt;&gt;""), 1,"")</f>
        <v>1</v>
      </c>
      <c r="BF52" s="78">
        <f>IF(AND(DataBase2[[#This Row],[sDRCGKS]]&lt;=0.0001,DataBase2[[#This Row],[sDRCGKS]]&lt;&gt;""), 1,"")</f>
        <v>1</v>
      </c>
      <c r="BG52" s="78">
        <f>IF(AND(DataBase2[[#This Row],[sABSGKS]]&lt;=0.0001,DataBase2[[#This Row],[sABSGKS]]&lt;&gt;""), 1,"")</f>
        <v>1</v>
      </c>
      <c r="BH52" s="78" t="str">
        <f>IF(AND(DataBase2[[#This Row],[sCCJGKS]]&lt;=0.0001,DataBase2[[#This Row],[sCCJGKS]]&lt;&gt;""), 1,"")</f>
        <v/>
      </c>
      <c r="BI52" s="78">
        <f>IF(AND(DataBase2[[#This Row],[sILSGKS]]&lt;=0.0001,DataBase2[[#This Row],[sILSGKS]]&lt;&gt;""), 1,"")</f>
        <v>1</v>
      </c>
      <c r="BJ52" s="78">
        <f>IF(AND(DataBase2[[#This Row],[sSAGKS]]&lt;=0.0001,DataBase2[[#This Row],[sSAGKS]]&lt;&gt;""), 1,"")</f>
        <v>1</v>
      </c>
      <c r="BK52" s="80">
        <f>IF(AND(DataBase2[[#This Row],[sKSGKS]]&lt;=0.0001,DataBase2[[#This Row],[sKSGKS]]&lt;&gt;""), 1,"")</f>
        <v>1</v>
      </c>
    </row>
    <row r="53" spans="1:63" ht="21" x14ac:dyDescent="0.4">
      <c r="A53" s="65" t="s">
        <v>129</v>
      </c>
      <c r="B53" s="66" t="s">
        <v>80</v>
      </c>
      <c r="C53" s="67" t="s">
        <v>81</v>
      </c>
      <c r="D53" s="67">
        <v>3</v>
      </c>
      <c r="E53" s="67">
        <v>15</v>
      </c>
      <c r="F53" s="68">
        <v>5</v>
      </c>
      <c r="G53" s="69">
        <v>6273.59</v>
      </c>
      <c r="H53" s="70">
        <v>6027.72</v>
      </c>
      <c r="I53" s="71">
        <v>7200</v>
      </c>
      <c r="J53" s="69">
        <v>6273.59</v>
      </c>
      <c r="K53" s="70">
        <v>6273.59</v>
      </c>
      <c r="L53" s="71">
        <v>1983</v>
      </c>
      <c r="M53" s="69">
        <v>6273.59</v>
      </c>
      <c r="N53" s="6">
        <v>6273.59</v>
      </c>
      <c r="O53" s="71">
        <v>30.2</v>
      </c>
      <c r="P53" s="69">
        <v>6273.59033</v>
      </c>
      <c r="Q53" s="71">
        <v>1815</v>
      </c>
      <c r="R53" s="72">
        <v>6484.13</v>
      </c>
      <c r="S53" s="71">
        <v>8.4600000000000009</v>
      </c>
      <c r="T53" s="85">
        <v>6273.61</v>
      </c>
      <c r="U53" s="86">
        <v>150.00049999999999</v>
      </c>
      <c r="V53" s="72">
        <v>6273.59</v>
      </c>
      <c r="W53" s="73">
        <v>150.01400000000001</v>
      </c>
      <c r="X53" s="8">
        <v>6273.59</v>
      </c>
      <c r="Y53" s="8">
        <v>158</v>
      </c>
      <c r="Z53" s="74">
        <f t="shared" si="0"/>
        <v>6273.59</v>
      </c>
      <c r="AA53" s="48">
        <f t="shared" si="1"/>
        <v>6273.59</v>
      </c>
      <c r="AB5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MIN(G53,J53,M53),"")</f>
        <v>6273.59</v>
      </c>
      <c r="AC53" s="49">
        <f>IF(OR(DataBase2[[#This Row],[sKS]] = "", DataBase2[[#This Row],[BSOpt]]=""), "", (DataBase2[[#This Row],[sKS]]-DataBase2[[#This Row],[BSOpt]])/DataBase2[[#This Row],[BSOpt]])</f>
        <v>0</v>
      </c>
      <c r="AD53" s="49">
        <f t="shared" si="2"/>
        <v>6273.59</v>
      </c>
      <c r="AE53" s="49">
        <f>IF(OR(DataBase2[[#This Row],[sKS]] = "", DataBase2[[#This Row],[BESTUB]]=""), "", (DataBase2[[#This Row],[sKS]]-DataBase2[[#This Row],[BESTUB]])/DataBase2[[#This Row],[BESTUB]])</f>
        <v>0</v>
      </c>
      <c r="AF53" s="75">
        <f>IF(OR(DataBase2[[#This Row],[sLB]] = "", DataBase2[[#This Row],[BestSol]]=""), "", (DataBase2[[#This Row],[sLB]]-DataBase2[[#This Row],[BestSol]])/DataBase2[[#This Row],[BestSol]])</f>
        <v>0</v>
      </c>
      <c r="AG53" s="76">
        <f>IF(OR(DataBase2[[#This Row],[sCL]] = "", DataBase2[[#This Row],[BestSol]]=""), "", (DataBase2[[#This Row],[sCL]] -DataBase2[[#This Row],[BestSol]])/DataBase2[[#This Row],[BestSol]])</f>
        <v>0</v>
      </c>
      <c r="AH53" s="76">
        <f>IF(OR(DataBase2[[#This Row],[sDRC]]= "", DataBase2[[#This Row],[BestSol]]=""), "", (DataBase2[[#This Row],[sDRC]]-DataBase2[[#This Row],[BestSol]])/DataBase2[[#This Row],[BestSol]])</f>
        <v>0</v>
      </c>
      <c r="AI53" s="76">
        <f>IF(OR(DataBase2[[#This Row],[sABS]]= "", DataBase2[[#This Row],[BestSol]]=""), "", (DataBase2[[#This Row],[sABS]]-DataBase2[[#This Row],[BestSol]])/DataBase2[[#This Row],[BestSol]])</f>
        <v>5.2601461021353185E-8</v>
      </c>
      <c r="AJ53" s="76">
        <f>IF(OR(DataBase2[[#This Row],[sCCJ]]= "", DataBase2[[#This Row],[BestSol]]=""), "", (DataBase2[[#This Row],[sCCJ]]-DataBase2[[#This Row],[BestSol]])/DataBase2[[#This Row],[BestSol]])</f>
        <v>3.3559732146984413E-2</v>
      </c>
      <c r="AK53" s="76">
        <f>IF(OR(DataBase2[[#This Row],[sILS]] = "", DataBase2[[#This Row],[BestSol]]=""), "", (DataBase2[[#This Row],[sILS]]-DataBase2[[#This Row],[BestSol]])/DataBase2[[#This Row],[BestSol]])</f>
        <v>3.1879673360112892E-6</v>
      </c>
      <c r="AL53" s="76">
        <f>IF(OR(DataBase2[[#This Row],[sSA]] = "", DataBase2[[#This Row],[BestSol]]=""), "", (DataBase2[[#This Row],[sSA]]-DataBase2[[#This Row],[BestSol]])/DataBase2[[#This Row],[BestSol]])</f>
        <v>0</v>
      </c>
      <c r="AM53" s="76">
        <f>IF(OR(DataBase2[[#This Row],[sKS]] = "", DataBase2[[#This Row],[BestSol]]=""), "", (DataBase2[[#This Row],[sKS]]-DataBase2[[#This Row],[BestSol]])/DataBase2[[#This Row],[BestSol]])</f>
        <v>0</v>
      </c>
      <c r="AN53" s="75">
        <f>IF(OR(DataBase2[[#This Row],[sLB]] = "", DataBase2[[#This Row],[BSHeu]]=""), "", (DataBase2[[#This Row],[sLB]]-DataBase2[[#This Row],[BSHeu]])/DataBase2[[#This Row],[BSHeu]])</f>
        <v>0</v>
      </c>
      <c r="AO53" s="76">
        <f>IF(OR(DataBase2[[#This Row],[sCL]] = "",  DataBase2[[#This Row],[BSHeu]]=""), "", (DataBase2[[#This Row],[sCL]] - DataBase2[[#This Row],[BSHeu]])/ DataBase2[[#This Row],[BSHeu]])</f>
        <v>0</v>
      </c>
      <c r="AP53" s="76">
        <f>IF(OR(DataBase2[[#This Row],[sDRC]]= "",  DataBase2[[#This Row],[BSHeu]]=""), "", (DataBase2[[#This Row],[sDRC]]- DataBase2[[#This Row],[BSHeu]])/ DataBase2[[#This Row],[BSHeu]])</f>
        <v>0</v>
      </c>
      <c r="AQ53" s="76">
        <f>IF(OR(DataBase2[[#This Row],[sABS]]= "",  DataBase2[[#This Row],[BSHeu]]=""), "", (DataBase2[[#This Row],[sABS]]- DataBase2[[#This Row],[BSHeu]])/ DataBase2[[#This Row],[BSHeu]])</f>
        <v>5.2601461021353185E-8</v>
      </c>
      <c r="AR53" s="76">
        <f>IF(OR(DataBase2[[#This Row],[sCCJ]]= "",  DataBase2[[#This Row],[BSHeu]]=""), "", (DataBase2[[#This Row],[sCCJ]]- DataBase2[[#This Row],[BSHeu]])/ DataBase2[[#This Row],[BSHeu]])</f>
        <v>3.3559732146984413E-2</v>
      </c>
      <c r="AS53" s="76">
        <f>IF(OR(DataBase2[[#This Row],[sILS]] = "",  DataBase2[[#This Row],[BSHeu]]=""), "", (DataBase2[[#This Row],[sILS]]- DataBase2[[#This Row],[BSHeu]])/ DataBase2[[#This Row],[BSHeu]])</f>
        <v>3.1879673360112892E-6</v>
      </c>
      <c r="AT53" s="76">
        <f>IF(OR(DataBase2[[#This Row],[sSA]] = "",  DataBase2[[#This Row],[BSHeu]]=""), "", (DataBase2[[#This Row],[sSA]]- DataBase2[[#This Row],[BSHeu]])/ DataBase2[[#This Row],[BSHeu]])</f>
        <v>0</v>
      </c>
      <c r="AU53" s="77">
        <f>IF(OR(DataBase2[[#This Row],[sKS]]= "",  DataBase2[[#This Row],[BSHeu]]=""), "", (DataBase2[[#This Row],[sKS]]- DataBase2[[#This Row],[BSHeu]])/ DataBase2[[#This Row],[BSHeu]])</f>
        <v>0</v>
      </c>
      <c r="AV53" s="78">
        <f>IF(AND(DataBase2[[#This Row],[sLBGB]]&lt;=0.0001, DataBase2[[#This Row],[sLBGB]]&lt;&gt;""), 1,"")</f>
        <v>1</v>
      </c>
      <c r="AW53" s="78">
        <f>IF(AND(DataBase2[[#This Row],[sCLGB]]&lt;=0.0001,DataBase2[[#This Row],[sCLGB]]&lt;&gt;""), 1,"")</f>
        <v>1</v>
      </c>
      <c r="AX53" s="78">
        <f>IF(AND(DataBase2[[#This Row],[sDRCGB]]&lt;=0.0001,DataBase2[[#This Row],[sDRCGB]]&lt;&gt;""), 1,"")</f>
        <v>1</v>
      </c>
      <c r="AY53" s="78">
        <f>IF(AND(DataBase2[[#This Row],[sABSGB]]&lt;=0.0001,DataBase2[[#This Row],[sABSGB]]&lt;&gt;""), 1,"")</f>
        <v>1</v>
      </c>
      <c r="AZ53" s="78" t="str">
        <f>IF(AND(DataBase2[[#This Row],[sCCJGB]]&lt;=0.0001,DataBase2[[#This Row],[sCCJGB]]&lt;&gt;""), 1,"")</f>
        <v/>
      </c>
      <c r="BA53" s="78">
        <f>IF(AND(DataBase2[[#This Row],[sILSGB]]&lt;=0.0001,DataBase2[[#This Row],[sILSGB]]&lt;&gt;""), 1,"")</f>
        <v>1</v>
      </c>
      <c r="BB53" s="78">
        <f>IF(AND(DataBase2[[#This Row],[sSAGB]]&lt;=0.0001,DataBase2[[#This Row],[sSAGB]]&lt;&gt;""), 1,"")</f>
        <v>1</v>
      </c>
      <c r="BC53" s="78">
        <f>IF(AND(DataBase2[[#This Row],[sKSGB]]&lt;=0.0001,DataBase2[[#This Row],[sKSGB]]&lt;&gt;""), 1,"")</f>
        <v>1</v>
      </c>
      <c r="BD53" s="79">
        <f>IF(AND(DataBase2[[#This Row],[sLBGKS]]&lt;=0.0001, DataBase2[[#This Row],[sLBGKS]]&lt;&gt;""), 1,"")</f>
        <v>1</v>
      </c>
      <c r="BE53" s="78">
        <f>IF(AND(DataBase2[[#This Row],[sCLGKS]]&lt;=0.0001,DataBase2[[#This Row],[sCLGKS]]&lt;&gt;""), 1,"")</f>
        <v>1</v>
      </c>
      <c r="BF53" s="78">
        <f>IF(AND(DataBase2[[#This Row],[sDRCGKS]]&lt;=0.0001,DataBase2[[#This Row],[sDRCGKS]]&lt;&gt;""), 1,"")</f>
        <v>1</v>
      </c>
      <c r="BG53" s="78">
        <f>IF(AND(DataBase2[[#This Row],[sABSGKS]]&lt;=0.0001,DataBase2[[#This Row],[sABSGKS]]&lt;&gt;""), 1,"")</f>
        <v>1</v>
      </c>
      <c r="BH53" s="78" t="str">
        <f>IF(AND(DataBase2[[#This Row],[sCCJGKS]]&lt;=0.0001,DataBase2[[#This Row],[sCCJGKS]]&lt;&gt;""), 1,"")</f>
        <v/>
      </c>
      <c r="BI53" s="78">
        <f>IF(AND(DataBase2[[#This Row],[sILSGKS]]&lt;=0.0001,DataBase2[[#This Row],[sILSGKS]]&lt;&gt;""), 1,"")</f>
        <v>1</v>
      </c>
      <c r="BJ53" s="78">
        <f>IF(AND(DataBase2[[#This Row],[sSAGKS]]&lt;=0.0001,DataBase2[[#This Row],[sSAGKS]]&lt;&gt;""), 1,"")</f>
        <v>1</v>
      </c>
      <c r="BK53" s="80">
        <f>IF(AND(DataBase2[[#This Row],[sKSGKS]]&lt;=0.0001,DataBase2[[#This Row],[sKSGKS]]&lt;&gt;""), 1,"")</f>
        <v>1</v>
      </c>
    </row>
    <row r="54" spans="1:63" ht="21" x14ac:dyDescent="0.4">
      <c r="A54" s="65" t="s">
        <v>130</v>
      </c>
      <c r="B54" s="66" t="s">
        <v>80</v>
      </c>
      <c r="C54" s="67" t="s">
        <v>81</v>
      </c>
      <c r="D54" s="67">
        <v>3</v>
      </c>
      <c r="E54" s="67">
        <v>15</v>
      </c>
      <c r="F54" s="68">
        <v>2</v>
      </c>
      <c r="G54" s="69">
        <v>5557.79</v>
      </c>
      <c r="H54" s="70">
        <v>5521.67</v>
      </c>
      <c r="I54" s="71">
        <v>7200</v>
      </c>
      <c r="J54" s="69">
        <v>5557.43</v>
      </c>
      <c r="K54" s="70">
        <v>5557.43</v>
      </c>
      <c r="L54" s="71">
        <v>12</v>
      </c>
      <c r="M54" s="69">
        <v>5557.43</v>
      </c>
      <c r="N54" s="6">
        <v>5557.43</v>
      </c>
      <c r="O54" s="71">
        <v>0.3</v>
      </c>
      <c r="P54" s="69">
        <v>5557.7900399999999</v>
      </c>
      <c r="Q54" s="71">
        <v>17</v>
      </c>
      <c r="R54" s="72">
        <v>5574.8</v>
      </c>
      <c r="S54" s="71">
        <v>12.14</v>
      </c>
      <c r="T54" s="85">
        <v>5557.43</v>
      </c>
      <c r="U54" s="86">
        <v>150.0025</v>
      </c>
      <c r="V54" s="72">
        <v>5557.43</v>
      </c>
      <c r="W54" s="73">
        <v>81.224000000000004</v>
      </c>
      <c r="X54" s="8">
        <v>5557.79</v>
      </c>
      <c r="Y54" s="8">
        <v>105</v>
      </c>
      <c r="Z54" s="74">
        <f t="shared" si="0"/>
        <v>5557.43</v>
      </c>
      <c r="AA54" s="48">
        <f t="shared" si="1"/>
        <v>5557.43</v>
      </c>
      <c r="AB5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MIN(G54,J54,M54),"")</f>
        <v>5557.43</v>
      </c>
      <c r="AC54" s="49">
        <f>IF(OR(DataBase2[[#This Row],[sKS]] = "", DataBase2[[#This Row],[BSOpt]]=""), "", (DataBase2[[#This Row],[sKS]]-DataBase2[[#This Row],[BSOpt]])/DataBase2[[#This Row],[BSOpt]])</f>
        <v>6.4778143854204653E-5</v>
      </c>
      <c r="AD54" s="49">
        <f t="shared" si="2"/>
        <v>5557.43</v>
      </c>
      <c r="AE54" s="49">
        <f>IF(OR(DataBase2[[#This Row],[sKS]] = "", DataBase2[[#This Row],[BESTUB]]=""), "", (DataBase2[[#This Row],[sKS]]-DataBase2[[#This Row],[BESTUB]])/DataBase2[[#This Row],[BESTUB]])</f>
        <v>6.4778143854204653E-5</v>
      </c>
      <c r="AF54" s="75">
        <f>IF(OR(DataBase2[[#This Row],[sLB]] = "", DataBase2[[#This Row],[BestSol]]=""), "", (DataBase2[[#This Row],[sLB]]-DataBase2[[#This Row],[BestSol]])/DataBase2[[#This Row],[BestSol]])</f>
        <v>6.4778143854204653E-5</v>
      </c>
      <c r="AG54" s="76">
        <f>IF(OR(DataBase2[[#This Row],[sCL]] = "", DataBase2[[#This Row],[BestSol]]=""), "", (DataBase2[[#This Row],[sCL]] -DataBase2[[#This Row],[BestSol]])/DataBase2[[#This Row],[BestSol]])</f>
        <v>0</v>
      </c>
      <c r="AH54" s="76">
        <f>IF(OR(DataBase2[[#This Row],[sDRC]]= "", DataBase2[[#This Row],[BestSol]]=""), "", (DataBase2[[#This Row],[sDRC]]-DataBase2[[#This Row],[BestSol]])/DataBase2[[#This Row],[BestSol]])</f>
        <v>0</v>
      </c>
      <c r="AI54" s="76">
        <f>IF(OR(DataBase2[[#This Row],[sABS]]= "", DataBase2[[#This Row],[BestSol]]=""), "", (DataBase2[[#This Row],[sABS]]-DataBase2[[#This Row],[BestSol]])/DataBase2[[#This Row],[BestSol]])</f>
        <v>6.4785341425725837E-5</v>
      </c>
      <c r="AJ54" s="76">
        <f>IF(OR(DataBase2[[#This Row],[sCCJ]]= "", DataBase2[[#This Row],[BestSol]]=""), "", (DataBase2[[#This Row],[sCCJ]]-DataBase2[[#This Row],[BestSol]])/DataBase2[[#This Row],[BestSol]])</f>
        <v>3.1255454409681977E-3</v>
      </c>
      <c r="AK54" s="76">
        <f>IF(OR(DataBase2[[#This Row],[sILS]] = "", DataBase2[[#This Row],[BestSol]]=""), "", (DataBase2[[#This Row],[sILS]]-DataBase2[[#This Row],[BestSol]])/DataBase2[[#This Row],[BestSol]])</f>
        <v>0</v>
      </c>
      <c r="AL54" s="76">
        <f>IF(OR(DataBase2[[#This Row],[sSA]] = "", DataBase2[[#This Row],[BestSol]]=""), "", (DataBase2[[#This Row],[sSA]]-DataBase2[[#This Row],[BestSol]])/DataBase2[[#This Row],[BestSol]])</f>
        <v>0</v>
      </c>
      <c r="AM54" s="76">
        <f>IF(OR(DataBase2[[#This Row],[sKS]] = "", DataBase2[[#This Row],[BestSol]]=""), "", (DataBase2[[#This Row],[sKS]]-DataBase2[[#This Row],[BestSol]])/DataBase2[[#This Row],[BestSol]])</f>
        <v>6.4778143854204653E-5</v>
      </c>
      <c r="AN54" s="75">
        <f>IF(OR(DataBase2[[#This Row],[sLB]] = "", DataBase2[[#This Row],[BSHeu]]=""), "", (DataBase2[[#This Row],[sLB]]-DataBase2[[#This Row],[BSHeu]])/DataBase2[[#This Row],[BSHeu]])</f>
        <v>6.4778143854204653E-5</v>
      </c>
      <c r="AO54" s="76">
        <f>IF(OR(DataBase2[[#This Row],[sCL]] = "",  DataBase2[[#This Row],[BSHeu]]=""), "", (DataBase2[[#This Row],[sCL]] - DataBase2[[#This Row],[BSHeu]])/ DataBase2[[#This Row],[BSHeu]])</f>
        <v>0</v>
      </c>
      <c r="AP54" s="76">
        <f>IF(OR(DataBase2[[#This Row],[sDRC]]= "",  DataBase2[[#This Row],[BSHeu]]=""), "", (DataBase2[[#This Row],[sDRC]]- DataBase2[[#This Row],[BSHeu]])/ DataBase2[[#This Row],[BSHeu]])</f>
        <v>0</v>
      </c>
      <c r="AQ54" s="76">
        <f>IF(OR(DataBase2[[#This Row],[sABS]]= "",  DataBase2[[#This Row],[BSHeu]]=""), "", (DataBase2[[#This Row],[sABS]]- DataBase2[[#This Row],[BSHeu]])/ DataBase2[[#This Row],[BSHeu]])</f>
        <v>6.4785341425725837E-5</v>
      </c>
      <c r="AR54" s="76">
        <f>IF(OR(DataBase2[[#This Row],[sCCJ]]= "",  DataBase2[[#This Row],[BSHeu]]=""), "", (DataBase2[[#This Row],[sCCJ]]- DataBase2[[#This Row],[BSHeu]])/ DataBase2[[#This Row],[BSHeu]])</f>
        <v>3.1255454409681977E-3</v>
      </c>
      <c r="AS54" s="76">
        <f>IF(OR(DataBase2[[#This Row],[sILS]] = "",  DataBase2[[#This Row],[BSHeu]]=""), "", (DataBase2[[#This Row],[sILS]]- DataBase2[[#This Row],[BSHeu]])/ DataBase2[[#This Row],[BSHeu]])</f>
        <v>0</v>
      </c>
      <c r="AT54" s="76">
        <f>IF(OR(DataBase2[[#This Row],[sSA]] = "",  DataBase2[[#This Row],[BSHeu]]=""), "", (DataBase2[[#This Row],[sSA]]- DataBase2[[#This Row],[BSHeu]])/ DataBase2[[#This Row],[BSHeu]])</f>
        <v>0</v>
      </c>
      <c r="AU54" s="77">
        <f>IF(OR(DataBase2[[#This Row],[sKS]]= "",  DataBase2[[#This Row],[BSHeu]]=""), "", (DataBase2[[#This Row],[sKS]]- DataBase2[[#This Row],[BSHeu]])/ DataBase2[[#This Row],[BSHeu]])</f>
        <v>6.4778143854204653E-5</v>
      </c>
      <c r="AV54" s="78">
        <f>IF(AND(DataBase2[[#This Row],[sLBGB]]&lt;=0.0001, DataBase2[[#This Row],[sLBGB]]&lt;&gt;""), 1,"")</f>
        <v>1</v>
      </c>
      <c r="AW54" s="78">
        <f>IF(AND(DataBase2[[#This Row],[sCLGB]]&lt;=0.0001,DataBase2[[#This Row],[sCLGB]]&lt;&gt;""), 1,"")</f>
        <v>1</v>
      </c>
      <c r="AX54" s="78">
        <f>IF(AND(DataBase2[[#This Row],[sDRCGB]]&lt;=0.0001,DataBase2[[#This Row],[sDRCGB]]&lt;&gt;""), 1,"")</f>
        <v>1</v>
      </c>
      <c r="AY54" s="78">
        <f>IF(AND(DataBase2[[#This Row],[sABSGB]]&lt;=0.0001,DataBase2[[#This Row],[sABSGB]]&lt;&gt;""), 1,"")</f>
        <v>1</v>
      </c>
      <c r="AZ54" s="78" t="str">
        <f>IF(AND(DataBase2[[#This Row],[sCCJGB]]&lt;=0.0001,DataBase2[[#This Row],[sCCJGB]]&lt;&gt;""), 1,"")</f>
        <v/>
      </c>
      <c r="BA54" s="78">
        <f>IF(AND(DataBase2[[#This Row],[sILSGB]]&lt;=0.0001,DataBase2[[#This Row],[sILSGB]]&lt;&gt;""), 1,"")</f>
        <v>1</v>
      </c>
      <c r="BB54" s="78">
        <f>IF(AND(DataBase2[[#This Row],[sSAGB]]&lt;=0.0001,DataBase2[[#This Row],[sSAGB]]&lt;&gt;""), 1,"")</f>
        <v>1</v>
      </c>
      <c r="BC54" s="78">
        <f>IF(AND(DataBase2[[#This Row],[sKSGB]]&lt;=0.0001,DataBase2[[#This Row],[sKSGB]]&lt;&gt;""), 1,"")</f>
        <v>1</v>
      </c>
      <c r="BD54" s="79">
        <f>IF(AND(DataBase2[[#This Row],[sLBGKS]]&lt;=0.0001, DataBase2[[#This Row],[sLBGKS]]&lt;&gt;""), 1,"")</f>
        <v>1</v>
      </c>
      <c r="BE54" s="78">
        <f>IF(AND(DataBase2[[#This Row],[sCLGKS]]&lt;=0.0001,DataBase2[[#This Row],[sCLGKS]]&lt;&gt;""), 1,"")</f>
        <v>1</v>
      </c>
      <c r="BF54" s="78">
        <f>IF(AND(DataBase2[[#This Row],[sDRCGKS]]&lt;=0.0001,DataBase2[[#This Row],[sDRCGKS]]&lt;&gt;""), 1,"")</f>
        <v>1</v>
      </c>
      <c r="BG54" s="78">
        <f>IF(AND(DataBase2[[#This Row],[sABSGKS]]&lt;=0.0001,DataBase2[[#This Row],[sABSGKS]]&lt;&gt;""), 1,"")</f>
        <v>1</v>
      </c>
      <c r="BH54" s="78" t="str">
        <f>IF(AND(DataBase2[[#This Row],[sCCJGKS]]&lt;=0.0001,DataBase2[[#This Row],[sCCJGKS]]&lt;&gt;""), 1,"")</f>
        <v/>
      </c>
      <c r="BI54" s="78">
        <f>IF(AND(DataBase2[[#This Row],[sILSGKS]]&lt;=0.0001,DataBase2[[#This Row],[sILSGKS]]&lt;&gt;""), 1,"")</f>
        <v>1</v>
      </c>
      <c r="BJ54" s="78">
        <f>IF(AND(DataBase2[[#This Row],[sSAGKS]]&lt;=0.0001,DataBase2[[#This Row],[sSAGKS]]&lt;&gt;""), 1,"")</f>
        <v>1</v>
      </c>
      <c r="BK54" s="80">
        <f>IF(AND(DataBase2[[#This Row],[sKSGKS]]&lt;=0.0001,DataBase2[[#This Row],[sKSGKS]]&lt;&gt;""), 1,"")</f>
        <v>1</v>
      </c>
    </row>
    <row r="55" spans="1:63" ht="21" x14ac:dyDescent="0.4">
      <c r="A55" s="65" t="s">
        <v>131</v>
      </c>
      <c r="B55" s="66" t="s">
        <v>80</v>
      </c>
      <c r="C55" s="67" t="s">
        <v>81</v>
      </c>
      <c r="D55" s="67">
        <v>3</v>
      </c>
      <c r="E55" s="67">
        <v>15</v>
      </c>
      <c r="F55" s="68">
        <v>3</v>
      </c>
      <c r="G55" s="69">
        <v>5836.99</v>
      </c>
      <c r="H55" s="70">
        <v>5819.01</v>
      </c>
      <c r="I55" s="71">
        <v>7200</v>
      </c>
      <c r="J55" s="69">
        <v>5836.99</v>
      </c>
      <c r="K55" s="70">
        <v>5836.99</v>
      </c>
      <c r="L55" s="71">
        <v>14</v>
      </c>
      <c r="M55" s="69">
        <v>5836.99</v>
      </c>
      <c r="N55" s="6">
        <v>5836.99</v>
      </c>
      <c r="O55" s="71">
        <v>0.4</v>
      </c>
      <c r="P55" s="69">
        <v>5836.9902300000003</v>
      </c>
      <c r="Q55" s="71">
        <v>46</v>
      </c>
      <c r="R55" s="72">
        <v>6006.56</v>
      </c>
      <c r="S55" s="71">
        <v>13.97</v>
      </c>
      <c r="T55" s="85">
        <v>6006.68</v>
      </c>
      <c r="U55" s="86">
        <v>150.00049999999999</v>
      </c>
      <c r="V55" s="72">
        <v>5836.99</v>
      </c>
      <c r="W55" s="73">
        <v>85.620500000000007</v>
      </c>
      <c r="X55" s="8">
        <v>5836.99</v>
      </c>
      <c r="Y55" s="8">
        <v>109</v>
      </c>
      <c r="Z55" s="74">
        <f t="shared" si="0"/>
        <v>5836.99</v>
      </c>
      <c r="AA55" s="48">
        <f t="shared" si="1"/>
        <v>5836.99</v>
      </c>
      <c r="AB5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MIN(G55,J55,M55),"")</f>
        <v>5836.99</v>
      </c>
      <c r="AC55" s="49">
        <f>IF(OR(DataBase2[[#This Row],[sKS]] = "", DataBase2[[#This Row],[BSOpt]]=""), "", (DataBase2[[#This Row],[sKS]]-DataBase2[[#This Row],[BSOpt]])/DataBase2[[#This Row],[BSOpt]])</f>
        <v>0</v>
      </c>
      <c r="AD55" s="49">
        <f t="shared" si="2"/>
        <v>5836.99</v>
      </c>
      <c r="AE55" s="49">
        <f>IF(OR(DataBase2[[#This Row],[sKS]] = "", DataBase2[[#This Row],[BESTUB]]=""), "", (DataBase2[[#This Row],[sKS]]-DataBase2[[#This Row],[BESTUB]])/DataBase2[[#This Row],[BESTUB]])</f>
        <v>0</v>
      </c>
      <c r="AF55" s="75">
        <f>IF(OR(DataBase2[[#This Row],[sLB]] = "", DataBase2[[#This Row],[BestSol]]=""), "", (DataBase2[[#This Row],[sLB]]-DataBase2[[#This Row],[BestSol]])/DataBase2[[#This Row],[BestSol]])</f>
        <v>0</v>
      </c>
      <c r="AG55" s="76">
        <f>IF(OR(DataBase2[[#This Row],[sCL]] = "", DataBase2[[#This Row],[BestSol]]=""), "", (DataBase2[[#This Row],[sCL]] -DataBase2[[#This Row],[BestSol]])/DataBase2[[#This Row],[BestSol]])</f>
        <v>0</v>
      </c>
      <c r="AH55" s="76">
        <f>IF(OR(DataBase2[[#This Row],[sDRC]]= "", DataBase2[[#This Row],[BestSol]]=""), "", (DataBase2[[#This Row],[sDRC]]-DataBase2[[#This Row],[BestSol]])/DataBase2[[#This Row],[BestSol]])</f>
        <v>0</v>
      </c>
      <c r="AI55" s="76">
        <f>IF(OR(DataBase2[[#This Row],[sABS]]= "", DataBase2[[#This Row],[BestSol]]=""), "", (DataBase2[[#This Row],[sABS]]-DataBase2[[#This Row],[BestSol]])/DataBase2[[#This Row],[BestSol]])</f>
        <v>3.9403870925969415E-8</v>
      </c>
      <c r="AJ55" s="76">
        <f>IF(OR(DataBase2[[#This Row],[sCCJ]]= "", DataBase2[[#This Row],[BestSol]]=""), "", (DataBase2[[#This Row],[sCCJ]]-DataBase2[[#This Row],[BestSol]])/DataBase2[[#This Row],[BestSol]])</f>
        <v>2.905093207286643E-2</v>
      </c>
      <c r="AK55" s="76">
        <f>IF(OR(DataBase2[[#This Row],[sILS]] = "", DataBase2[[#This Row],[BestSol]]=""), "", (DataBase2[[#This Row],[sILS]]-DataBase2[[#This Row],[BestSol]])/DataBase2[[#This Row],[BestSol]])</f>
        <v>2.9071490614169377E-2</v>
      </c>
      <c r="AL55" s="76">
        <f>IF(OR(DataBase2[[#This Row],[sSA]] = "", DataBase2[[#This Row],[BestSol]]=""), "", (DataBase2[[#This Row],[sSA]]-DataBase2[[#This Row],[BestSol]])/DataBase2[[#This Row],[BestSol]])</f>
        <v>0</v>
      </c>
      <c r="AM55" s="76">
        <f>IF(OR(DataBase2[[#This Row],[sKS]] = "", DataBase2[[#This Row],[BestSol]]=""), "", (DataBase2[[#This Row],[sKS]]-DataBase2[[#This Row],[BestSol]])/DataBase2[[#This Row],[BestSol]])</f>
        <v>0</v>
      </c>
      <c r="AN55" s="75">
        <f>IF(OR(DataBase2[[#This Row],[sLB]] = "", DataBase2[[#This Row],[BSHeu]]=""), "", (DataBase2[[#This Row],[sLB]]-DataBase2[[#This Row],[BSHeu]])/DataBase2[[#This Row],[BSHeu]])</f>
        <v>0</v>
      </c>
      <c r="AO55" s="76">
        <f>IF(OR(DataBase2[[#This Row],[sCL]] = "",  DataBase2[[#This Row],[BSHeu]]=""), "", (DataBase2[[#This Row],[sCL]] - DataBase2[[#This Row],[BSHeu]])/ DataBase2[[#This Row],[BSHeu]])</f>
        <v>0</v>
      </c>
      <c r="AP55" s="76">
        <f>IF(OR(DataBase2[[#This Row],[sDRC]]= "",  DataBase2[[#This Row],[BSHeu]]=""), "", (DataBase2[[#This Row],[sDRC]]- DataBase2[[#This Row],[BSHeu]])/ DataBase2[[#This Row],[BSHeu]])</f>
        <v>0</v>
      </c>
      <c r="AQ55" s="76">
        <f>IF(OR(DataBase2[[#This Row],[sABS]]= "",  DataBase2[[#This Row],[BSHeu]]=""), "", (DataBase2[[#This Row],[sABS]]- DataBase2[[#This Row],[BSHeu]])/ DataBase2[[#This Row],[BSHeu]])</f>
        <v>3.9403870925969415E-8</v>
      </c>
      <c r="AR55" s="76">
        <f>IF(OR(DataBase2[[#This Row],[sCCJ]]= "",  DataBase2[[#This Row],[BSHeu]]=""), "", (DataBase2[[#This Row],[sCCJ]]- DataBase2[[#This Row],[BSHeu]])/ DataBase2[[#This Row],[BSHeu]])</f>
        <v>2.905093207286643E-2</v>
      </c>
      <c r="AS55" s="76">
        <f>IF(OR(DataBase2[[#This Row],[sILS]] = "",  DataBase2[[#This Row],[BSHeu]]=""), "", (DataBase2[[#This Row],[sILS]]- DataBase2[[#This Row],[BSHeu]])/ DataBase2[[#This Row],[BSHeu]])</f>
        <v>2.9071490614169377E-2</v>
      </c>
      <c r="AT55" s="76">
        <f>IF(OR(DataBase2[[#This Row],[sSA]] = "",  DataBase2[[#This Row],[BSHeu]]=""), "", (DataBase2[[#This Row],[sSA]]- DataBase2[[#This Row],[BSHeu]])/ DataBase2[[#This Row],[BSHeu]])</f>
        <v>0</v>
      </c>
      <c r="AU55" s="77">
        <f>IF(OR(DataBase2[[#This Row],[sKS]]= "",  DataBase2[[#This Row],[BSHeu]]=""), "", (DataBase2[[#This Row],[sKS]]- DataBase2[[#This Row],[BSHeu]])/ DataBase2[[#This Row],[BSHeu]])</f>
        <v>0</v>
      </c>
      <c r="AV55" s="78">
        <f>IF(AND(DataBase2[[#This Row],[sLBGB]]&lt;=0.0001, DataBase2[[#This Row],[sLBGB]]&lt;&gt;""), 1,"")</f>
        <v>1</v>
      </c>
      <c r="AW55" s="78">
        <f>IF(AND(DataBase2[[#This Row],[sCLGB]]&lt;=0.0001,DataBase2[[#This Row],[sCLGB]]&lt;&gt;""), 1,"")</f>
        <v>1</v>
      </c>
      <c r="AX55" s="78">
        <f>IF(AND(DataBase2[[#This Row],[sDRCGB]]&lt;=0.0001,DataBase2[[#This Row],[sDRCGB]]&lt;&gt;""), 1,"")</f>
        <v>1</v>
      </c>
      <c r="AY55" s="78">
        <f>IF(AND(DataBase2[[#This Row],[sABSGB]]&lt;=0.0001,DataBase2[[#This Row],[sABSGB]]&lt;&gt;""), 1,"")</f>
        <v>1</v>
      </c>
      <c r="AZ55" s="78" t="str">
        <f>IF(AND(DataBase2[[#This Row],[sCCJGB]]&lt;=0.0001,DataBase2[[#This Row],[sCCJGB]]&lt;&gt;""), 1,"")</f>
        <v/>
      </c>
      <c r="BA55" s="78" t="str">
        <f>IF(AND(DataBase2[[#This Row],[sILSGB]]&lt;=0.0001,DataBase2[[#This Row],[sILSGB]]&lt;&gt;""), 1,"")</f>
        <v/>
      </c>
      <c r="BB55" s="78">
        <f>IF(AND(DataBase2[[#This Row],[sSAGB]]&lt;=0.0001,DataBase2[[#This Row],[sSAGB]]&lt;&gt;""), 1,"")</f>
        <v>1</v>
      </c>
      <c r="BC55" s="78">
        <f>IF(AND(DataBase2[[#This Row],[sKSGB]]&lt;=0.0001,DataBase2[[#This Row],[sKSGB]]&lt;&gt;""), 1,"")</f>
        <v>1</v>
      </c>
      <c r="BD55" s="79">
        <f>IF(AND(DataBase2[[#This Row],[sLBGKS]]&lt;=0.0001, DataBase2[[#This Row],[sLBGKS]]&lt;&gt;""), 1,"")</f>
        <v>1</v>
      </c>
      <c r="BE55" s="78">
        <f>IF(AND(DataBase2[[#This Row],[sCLGKS]]&lt;=0.0001,DataBase2[[#This Row],[sCLGKS]]&lt;&gt;""), 1,"")</f>
        <v>1</v>
      </c>
      <c r="BF55" s="78">
        <f>IF(AND(DataBase2[[#This Row],[sDRCGKS]]&lt;=0.0001,DataBase2[[#This Row],[sDRCGKS]]&lt;&gt;""), 1,"")</f>
        <v>1</v>
      </c>
      <c r="BG55" s="78">
        <f>IF(AND(DataBase2[[#This Row],[sABSGKS]]&lt;=0.0001,DataBase2[[#This Row],[sABSGKS]]&lt;&gt;""), 1,"")</f>
        <v>1</v>
      </c>
      <c r="BH55" s="78" t="str">
        <f>IF(AND(DataBase2[[#This Row],[sCCJGKS]]&lt;=0.0001,DataBase2[[#This Row],[sCCJGKS]]&lt;&gt;""), 1,"")</f>
        <v/>
      </c>
      <c r="BI55" s="78" t="str">
        <f>IF(AND(DataBase2[[#This Row],[sILSGKS]]&lt;=0.0001,DataBase2[[#This Row],[sILSGKS]]&lt;&gt;""), 1,"")</f>
        <v/>
      </c>
      <c r="BJ55" s="78">
        <f>IF(AND(DataBase2[[#This Row],[sSAGKS]]&lt;=0.0001,DataBase2[[#This Row],[sSAGKS]]&lt;&gt;""), 1,"")</f>
        <v>1</v>
      </c>
      <c r="BK55" s="80">
        <f>IF(AND(DataBase2[[#This Row],[sKSGKS]]&lt;=0.0001,DataBase2[[#This Row],[sKSGKS]]&lt;&gt;""), 1,"")</f>
        <v>1</v>
      </c>
    </row>
    <row r="56" spans="1:63" ht="21" x14ac:dyDescent="0.4">
      <c r="A56" s="65" t="s">
        <v>132</v>
      </c>
      <c r="B56" s="66" t="s">
        <v>80</v>
      </c>
      <c r="C56" s="67" t="s">
        <v>81</v>
      </c>
      <c r="D56" s="67">
        <v>3</v>
      </c>
      <c r="E56" s="67">
        <v>15</v>
      </c>
      <c r="F56" s="68">
        <v>4</v>
      </c>
      <c r="G56" s="69">
        <v>6518.63</v>
      </c>
      <c r="H56" s="70">
        <v>6155.96</v>
      </c>
      <c r="I56" s="71">
        <v>7199</v>
      </c>
      <c r="J56" s="69">
        <v>6518.49</v>
      </c>
      <c r="K56" s="70">
        <v>6518.49</v>
      </c>
      <c r="L56" s="71">
        <v>122</v>
      </c>
      <c r="M56" s="69">
        <v>6518.49</v>
      </c>
      <c r="N56" s="6">
        <v>6518.49</v>
      </c>
      <c r="O56" s="71">
        <v>37.799999999999997</v>
      </c>
      <c r="P56" s="69">
        <v>6518.6298800000004</v>
      </c>
      <c r="Q56" s="71">
        <v>1819</v>
      </c>
      <c r="R56" s="72">
        <v>6656.72</v>
      </c>
      <c r="S56" s="71">
        <v>15.52</v>
      </c>
      <c r="T56" s="85">
        <v>6555.36</v>
      </c>
      <c r="U56" s="86">
        <v>150.001</v>
      </c>
      <c r="V56" s="72">
        <v>6520.59</v>
      </c>
      <c r="W56" s="73">
        <v>130.16499999999999</v>
      </c>
      <c r="X56" s="8">
        <v>6519.61</v>
      </c>
      <c r="Y56" s="8">
        <v>136</v>
      </c>
      <c r="Z56" s="74">
        <f t="shared" si="0"/>
        <v>6518.49</v>
      </c>
      <c r="AA56" s="48">
        <f t="shared" si="1"/>
        <v>6518.6298800000004</v>
      </c>
      <c r="AB5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MIN(G56,J56,M56),"")</f>
        <v>6518.49</v>
      </c>
      <c r="AC56" s="49">
        <f>IF(OR(DataBase2[[#This Row],[sKS]] = "", DataBase2[[#This Row],[BSOpt]]=""), "", (DataBase2[[#This Row],[sKS]]-DataBase2[[#This Row],[BSOpt]])/DataBase2[[#This Row],[BSOpt]])</f>
        <v>1.7181893352599925E-4</v>
      </c>
      <c r="AD56" s="49">
        <f t="shared" si="2"/>
        <v>6518.49</v>
      </c>
      <c r="AE56" s="49">
        <f>IF(OR(DataBase2[[#This Row],[sKS]] = "", DataBase2[[#This Row],[BESTUB]]=""), "", (DataBase2[[#This Row],[sKS]]-DataBase2[[#This Row],[BESTUB]])/DataBase2[[#This Row],[BESTUB]])</f>
        <v>1.7181893352599925E-4</v>
      </c>
      <c r="AF56" s="75">
        <f>IF(OR(DataBase2[[#This Row],[sLB]] = "", DataBase2[[#This Row],[BestSol]]=""), "", (DataBase2[[#This Row],[sLB]]-DataBase2[[#This Row],[BestSol]])/DataBase2[[#This Row],[BestSol]])</f>
        <v>2.1477366690802229E-5</v>
      </c>
      <c r="AG56" s="76">
        <f>IF(OR(DataBase2[[#This Row],[sCL]] = "", DataBase2[[#This Row],[BestSol]]=""), "", (DataBase2[[#This Row],[sCL]] -DataBase2[[#This Row],[BestSol]])/DataBase2[[#This Row],[BestSol]])</f>
        <v>0</v>
      </c>
      <c r="AH56" s="76">
        <f>IF(OR(DataBase2[[#This Row],[sDRC]]= "", DataBase2[[#This Row],[BestSol]]=""), "", (DataBase2[[#This Row],[sDRC]]-DataBase2[[#This Row],[BestSol]])/DataBase2[[#This Row],[BestSol]])</f>
        <v>0</v>
      </c>
      <c r="AI56" s="76">
        <f>IF(OR(DataBase2[[#This Row],[sABS]]= "", DataBase2[[#This Row],[BestSol]]=""), "", (DataBase2[[#This Row],[sABS]]-DataBase2[[#This Row],[BestSol]])/DataBase2[[#This Row],[BestSol]])</f>
        <v>2.1458957519399493E-5</v>
      </c>
      <c r="AJ56" s="76">
        <f>IF(OR(DataBase2[[#This Row],[sCCJ]]= "", DataBase2[[#This Row],[BestSol]]=""), "", (DataBase2[[#This Row],[sCCJ]]-DataBase2[[#This Row],[BestSol]])/DataBase2[[#This Row],[BestSol]])</f>
        <v>2.1205831411876135E-2</v>
      </c>
      <c r="AK56" s="76">
        <f>IF(OR(DataBase2[[#This Row],[sILS]] = "", DataBase2[[#This Row],[BestSol]]=""), "", (DataBase2[[#This Row],[sILS]]-DataBase2[[#This Row],[BestSol]])/DataBase2[[#This Row],[BestSol]])</f>
        <v>5.656217927771599E-3</v>
      </c>
      <c r="AL56" s="76">
        <f>IF(OR(DataBase2[[#This Row],[sSA]] = "", DataBase2[[#This Row],[BestSol]]=""), "", (DataBase2[[#This Row],[sSA]]-DataBase2[[#This Row],[BestSol]])/DataBase2[[#This Row],[BestSol]])</f>
        <v>3.221605003613358E-4</v>
      </c>
      <c r="AM56" s="76">
        <f>IF(OR(DataBase2[[#This Row],[sKS]] = "", DataBase2[[#This Row],[BestSol]]=""), "", (DataBase2[[#This Row],[sKS]]-DataBase2[[#This Row],[BestSol]])/DataBase2[[#This Row],[BestSol]])</f>
        <v>1.7181893352599925E-4</v>
      </c>
      <c r="AN56" s="75">
        <f>IF(OR(DataBase2[[#This Row],[sLB]] = "", DataBase2[[#This Row],[BSHeu]]=""), "", (DataBase2[[#This Row],[sLB]]-DataBase2[[#This Row],[BSHeu]])/DataBase2[[#This Row],[BSHeu]])</f>
        <v>1.840877636958721E-8</v>
      </c>
      <c r="AO56" s="76">
        <f>IF(OR(DataBase2[[#This Row],[sCL]] = "",  DataBase2[[#This Row],[BSHeu]]=""), "", (DataBase2[[#This Row],[sCL]] - DataBase2[[#This Row],[BSHeu]])/ DataBase2[[#This Row],[BSHeu]])</f>
        <v>-2.1458497042423028E-5</v>
      </c>
      <c r="AP56" s="76">
        <f>IF(OR(DataBase2[[#This Row],[sDRC]]= "",  DataBase2[[#This Row],[BSHeu]]=""), "", (DataBase2[[#This Row],[sDRC]]- DataBase2[[#This Row],[BSHeu]])/ DataBase2[[#This Row],[BSHeu]])</f>
        <v>-2.1458497042423028E-5</v>
      </c>
      <c r="AQ56" s="76">
        <f>IF(OR(DataBase2[[#This Row],[sABS]]= "",  DataBase2[[#This Row],[BSHeu]]=""), "", (DataBase2[[#This Row],[sABS]]- DataBase2[[#This Row],[BSHeu]])/ DataBase2[[#This Row],[BSHeu]])</f>
        <v>0</v>
      </c>
      <c r="AR56" s="76">
        <f>IF(OR(DataBase2[[#This Row],[sCCJ]]= "",  DataBase2[[#This Row],[BSHeu]]=""), "", (DataBase2[[#This Row],[sCCJ]]- DataBase2[[#This Row],[BSHeu]])/ DataBase2[[#This Row],[BSHeu]])</f>
        <v>2.1183917869563081E-2</v>
      </c>
      <c r="AS56" s="76">
        <f>IF(OR(DataBase2[[#This Row],[sILS]] = "",  DataBase2[[#This Row],[BSHeu]]=""), "", (DataBase2[[#This Row],[sILS]]- DataBase2[[#This Row],[BSHeu]])/ DataBase2[[#This Row],[BSHeu]])</f>
        <v>5.6346380567935022E-3</v>
      </c>
      <c r="AT56" s="76">
        <f>IF(OR(DataBase2[[#This Row],[sSA]] = "",  DataBase2[[#This Row],[BSHeu]]=""), "", (DataBase2[[#This Row],[sSA]]- DataBase2[[#This Row],[BSHeu]])/ DataBase2[[#This Row],[BSHeu]])</f>
        <v>3.0069509023876857E-4</v>
      </c>
      <c r="AU56" s="77">
        <f>IF(OR(DataBase2[[#This Row],[sKS]]= "",  DataBase2[[#This Row],[BSHeu]]=""), "", (DataBase2[[#This Row],[sKS]]- DataBase2[[#This Row],[BSHeu]])/ DataBase2[[#This Row],[BSHeu]])</f>
        <v>1.5035674950749934E-4</v>
      </c>
      <c r="AV56" s="78">
        <f>IF(AND(DataBase2[[#This Row],[sLBGB]]&lt;=0.0001, DataBase2[[#This Row],[sLBGB]]&lt;&gt;""), 1,"")</f>
        <v>1</v>
      </c>
      <c r="AW56" s="78">
        <f>IF(AND(DataBase2[[#This Row],[sCLGB]]&lt;=0.0001,DataBase2[[#This Row],[sCLGB]]&lt;&gt;""), 1,"")</f>
        <v>1</v>
      </c>
      <c r="AX56" s="78">
        <f>IF(AND(DataBase2[[#This Row],[sDRCGB]]&lt;=0.0001,DataBase2[[#This Row],[sDRCGB]]&lt;&gt;""), 1,"")</f>
        <v>1</v>
      </c>
      <c r="AY56" s="78">
        <f>IF(AND(DataBase2[[#This Row],[sABSGB]]&lt;=0.0001,DataBase2[[#This Row],[sABSGB]]&lt;&gt;""), 1,"")</f>
        <v>1</v>
      </c>
      <c r="AZ56" s="78" t="str">
        <f>IF(AND(DataBase2[[#This Row],[sCCJGB]]&lt;=0.0001,DataBase2[[#This Row],[sCCJGB]]&lt;&gt;""), 1,"")</f>
        <v/>
      </c>
      <c r="BA56" s="78" t="str">
        <f>IF(AND(DataBase2[[#This Row],[sILSGB]]&lt;=0.0001,DataBase2[[#This Row],[sILSGB]]&lt;&gt;""), 1,"")</f>
        <v/>
      </c>
      <c r="BB56" s="78" t="str">
        <f>IF(AND(DataBase2[[#This Row],[sSAGB]]&lt;=0.0001,DataBase2[[#This Row],[sSAGB]]&lt;&gt;""), 1,"")</f>
        <v/>
      </c>
      <c r="BC56" s="78" t="str">
        <f>IF(AND(DataBase2[[#This Row],[sKSGB]]&lt;=0.0001,DataBase2[[#This Row],[sKSGB]]&lt;&gt;""), 1,"")</f>
        <v/>
      </c>
      <c r="BD56" s="79">
        <f>IF(AND(DataBase2[[#This Row],[sLBGKS]]&lt;=0.0001, DataBase2[[#This Row],[sLBGKS]]&lt;&gt;""), 1,"")</f>
        <v>1</v>
      </c>
      <c r="BE56" s="78">
        <f>IF(AND(DataBase2[[#This Row],[sCLGKS]]&lt;=0.0001,DataBase2[[#This Row],[sCLGKS]]&lt;&gt;""), 1,"")</f>
        <v>1</v>
      </c>
      <c r="BF56" s="78">
        <f>IF(AND(DataBase2[[#This Row],[sDRCGKS]]&lt;=0.0001,DataBase2[[#This Row],[sDRCGKS]]&lt;&gt;""), 1,"")</f>
        <v>1</v>
      </c>
      <c r="BG56" s="78">
        <f>IF(AND(DataBase2[[#This Row],[sABSGKS]]&lt;=0.0001,DataBase2[[#This Row],[sABSGKS]]&lt;&gt;""), 1,"")</f>
        <v>1</v>
      </c>
      <c r="BH56" s="78" t="str">
        <f>IF(AND(DataBase2[[#This Row],[sCCJGKS]]&lt;=0.0001,DataBase2[[#This Row],[sCCJGKS]]&lt;&gt;""), 1,"")</f>
        <v/>
      </c>
      <c r="BI56" s="78" t="str">
        <f>IF(AND(DataBase2[[#This Row],[sILSGKS]]&lt;=0.0001,DataBase2[[#This Row],[sILSGKS]]&lt;&gt;""), 1,"")</f>
        <v/>
      </c>
      <c r="BJ56" s="78" t="str">
        <f>IF(AND(DataBase2[[#This Row],[sSAGKS]]&lt;=0.0001,DataBase2[[#This Row],[sSAGKS]]&lt;&gt;""), 1,"")</f>
        <v/>
      </c>
      <c r="BK56" s="80" t="str">
        <f>IF(AND(DataBase2[[#This Row],[sKSGKS]]&lt;=0.0001,DataBase2[[#This Row],[sKSGKS]]&lt;&gt;""), 1,"")</f>
        <v/>
      </c>
    </row>
    <row r="57" spans="1:63" ht="21" x14ac:dyDescent="0.4">
      <c r="A57" s="65" t="s">
        <v>133</v>
      </c>
      <c r="B57" s="66" t="s">
        <v>80</v>
      </c>
      <c r="C57" s="67" t="s">
        <v>81</v>
      </c>
      <c r="D57" s="67">
        <v>3</v>
      </c>
      <c r="E57" s="67">
        <v>15</v>
      </c>
      <c r="F57" s="68">
        <v>5</v>
      </c>
      <c r="G57" s="69">
        <v>6892.46</v>
      </c>
      <c r="H57" s="70">
        <v>6593.56</v>
      </c>
      <c r="I57" s="71">
        <v>7200</v>
      </c>
      <c r="J57" s="69">
        <v>6892.46</v>
      </c>
      <c r="K57" s="70">
        <v>6892.46</v>
      </c>
      <c r="L57" s="71">
        <v>755</v>
      </c>
      <c r="M57" s="69">
        <v>6892.46</v>
      </c>
      <c r="N57" s="6">
        <v>6892.46</v>
      </c>
      <c r="O57" s="71">
        <v>14.1</v>
      </c>
      <c r="P57" s="69">
        <v>6901</v>
      </c>
      <c r="Q57" s="71">
        <v>1820</v>
      </c>
      <c r="R57" s="72">
        <v>7088.22</v>
      </c>
      <c r="S57" s="71">
        <v>10.56</v>
      </c>
      <c r="T57" s="85">
        <v>6974.26</v>
      </c>
      <c r="U57" s="86">
        <v>150.00149999999999</v>
      </c>
      <c r="V57" s="72">
        <v>6974.26</v>
      </c>
      <c r="W57" s="73">
        <v>150.06049999999999</v>
      </c>
      <c r="X57" s="8">
        <v>6901.87</v>
      </c>
      <c r="Y57" s="8">
        <v>148</v>
      </c>
      <c r="Z57" s="74">
        <f t="shared" si="0"/>
        <v>6892.46</v>
      </c>
      <c r="AA57" s="48">
        <f t="shared" si="1"/>
        <v>6901</v>
      </c>
      <c r="AB5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MIN(G57,J57,M57),"")</f>
        <v>6892.46</v>
      </c>
      <c r="AC57" s="49">
        <f>IF(OR(DataBase2[[#This Row],[sKS]] = "", DataBase2[[#This Row],[BSOpt]]=""), "", (DataBase2[[#This Row],[sKS]]-DataBase2[[#This Row],[BSOpt]])/DataBase2[[#This Row],[BSOpt]])</f>
        <v>1.365260008763178E-3</v>
      </c>
      <c r="AD57" s="49">
        <f t="shared" si="2"/>
        <v>6892.46</v>
      </c>
      <c r="AE57" s="49">
        <f>IF(OR(DataBase2[[#This Row],[sKS]] = "", DataBase2[[#This Row],[BESTUB]]=""), "", (DataBase2[[#This Row],[sKS]]-DataBase2[[#This Row],[BESTUB]])/DataBase2[[#This Row],[BESTUB]])</f>
        <v>1.365260008763178E-3</v>
      </c>
      <c r="AF57" s="75">
        <f>IF(OR(DataBase2[[#This Row],[sLB]] = "", DataBase2[[#This Row],[BestSol]]=""), "", (DataBase2[[#This Row],[sLB]]-DataBase2[[#This Row],[BestSol]])/DataBase2[[#This Row],[BestSol]])</f>
        <v>0</v>
      </c>
      <c r="AG57" s="76">
        <f>IF(OR(DataBase2[[#This Row],[sCL]] = "", DataBase2[[#This Row],[BestSol]]=""), "", (DataBase2[[#This Row],[sCL]] -DataBase2[[#This Row],[BestSol]])/DataBase2[[#This Row],[BestSol]])</f>
        <v>0</v>
      </c>
      <c r="AH57" s="76">
        <f>IF(OR(DataBase2[[#This Row],[sDRC]]= "", DataBase2[[#This Row],[BestSol]]=""), "", (DataBase2[[#This Row],[sDRC]]-DataBase2[[#This Row],[BestSol]])/DataBase2[[#This Row],[BestSol]])</f>
        <v>0</v>
      </c>
      <c r="AI57" s="76">
        <f>IF(OR(DataBase2[[#This Row],[sABS]]= "", DataBase2[[#This Row],[BestSol]]=""), "", (DataBase2[[#This Row],[sABS]]-DataBase2[[#This Row],[BestSol]])/DataBase2[[#This Row],[BestSol]])</f>
        <v>1.2390351195364156E-3</v>
      </c>
      <c r="AJ57" s="76">
        <f>IF(OR(DataBase2[[#This Row],[sCCJ]]= "", DataBase2[[#This Row],[BestSol]]=""), "", (DataBase2[[#This Row],[sCCJ]]-DataBase2[[#This Row],[BestSol]])/DataBase2[[#This Row],[BestSol]])</f>
        <v>2.8402050936820848E-2</v>
      </c>
      <c r="AK57" s="76">
        <f>IF(OR(DataBase2[[#This Row],[sILS]] = "", DataBase2[[#This Row],[BestSol]]=""), "", (DataBase2[[#This Row],[sILS]]-DataBase2[[#This Row],[BestSol]])/DataBase2[[#This Row],[BestSol]])</f>
        <v>1.1868041308908601E-2</v>
      </c>
      <c r="AL57" s="76">
        <f>IF(OR(DataBase2[[#This Row],[sSA]] = "", DataBase2[[#This Row],[BestSol]]=""), "", (DataBase2[[#This Row],[sSA]]-DataBase2[[#This Row],[BestSol]])/DataBase2[[#This Row],[BestSol]])</f>
        <v>1.1868041308908601E-2</v>
      </c>
      <c r="AM57" s="76">
        <f>IF(OR(DataBase2[[#This Row],[sKS]] = "", DataBase2[[#This Row],[BestSol]]=""), "", (DataBase2[[#This Row],[sKS]]-DataBase2[[#This Row],[BestSol]])/DataBase2[[#This Row],[BestSol]])</f>
        <v>1.365260008763178E-3</v>
      </c>
      <c r="AN57" s="75">
        <f>IF(OR(DataBase2[[#This Row],[sLB]] = "", DataBase2[[#This Row],[BSHeu]]=""), "", (DataBase2[[#This Row],[sLB]]-DataBase2[[#This Row],[BSHeu]])/DataBase2[[#This Row],[BSHeu]])</f>
        <v>-1.2375018113316859E-3</v>
      </c>
      <c r="AO57" s="76">
        <f>IF(OR(DataBase2[[#This Row],[sCL]] = "",  DataBase2[[#This Row],[BSHeu]]=""), "", (DataBase2[[#This Row],[sCL]] - DataBase2[[#This Row],[BSHeu]])/ DataBase2[[#This Row],[BSHeu]])</f>
        <v>-1.2375018113316859E-3</v>
      </c>
      <c r="AP57" s="76">
        <f>IF(OR(DataBase2[[#This Row],[sDRC]]= "",  DataBase2[[#This Row],[BSHeu]]=""), "", (DataBase2[[#This Row],[sDRC]]- DataBase2[[#This Row],[BSHeu]])/ DataBase2[[#This Row],[BSHeu]])</f>
        <v>-1.2375018113316859E-3</v>
      </c>
      <c r="AQ57" s="76">
        <f>IF(OR(DataBase2[[#This Row],[sABS]]= "",  DataBase2[[#This Row],[BSHeu]]=""), "", (DataBase2[[#This Row],[sABS]]- DataBase2[[#This Row],[BSHeu]])/ DataBase2[[#This Row],[BSHeu]])</f>
        <v>0</v>
      </c>
      <c r="AR57" s="76">
        <f>IF(OR(DataBase2[[#This Row],[sCCJ]]= "",  DataBase2[[#This Row],[BSHeu]]=""), "", (DataBase2[[#This Row],[sCCJ]]- DataBase2[[#This Row],[BSHeu]])/ DataBase2[[#This Row],[BSHeu]])</f>
        <v>2.7129401536009311E-2</v>
      </c>
      <c r="AS57" s="76">
        <f>IF(OR(DataBase2[[#This Row],[sILS]] = "",  DataBase2[[#This Row],[BSHeu]]=""), "", (DataBase2[[#This Row],[sILS]]- DataBase2[[#This Row],[BSHeu]])/ DataBase2[[#This Row],[BSHeu]])</f>
        <v>1.0615852774960183E-2</v>
      </c>
      <c r="AT57" s="76">
        <f>IF(OR(DataBase2[[#This Row],[sSA]] = "",  DataBase2[[#This Row],[BSHeu]]=""), "", (DataBase2[[#This Row],[sSA]]- DataBase2[[#This Row],[BSHeu]])/ DataBase2[[#This Row],[BSHeu]])</f>
        <v>1.0615852774960183E-2</v>
      </c>
      <c r="AU57" s="77">
        <f>IF(OR(DataBase2[[#This Row],[sKS]]= "",  DataBase2[[#This Row],[BSHeu]]=""), "", (DataBase2[[#This Row],[sKS]]- DataBase2[[#This Row],[BSHeu]])/ DataBase2[[#This Row],[BSHeu]])</f>
        <v>1.2606868569770916E-4</v>
      </c>
      <c r="AV57" s="78">
        <f>IF(AND(DataBase2[[#This Row],[sLBGB]]&lt;=0.0001, DataBase2[[#This Row],[sLBGB]]&lt;&gt;""), 1,"")</f>
        <v>1</v>
      </c>
      <c r="AW57" s="78">
        <f>IF(AND(DataBase2[[#This Row],[sCLGB]]&lt;=0.0001,DataBase2[[#This Row],[sCLGB]]&lt;&gt;""), 1,"")</f>
        <v>1</v>
      </c>
      <c r="AX57" s="78">
        <f>IF(AND(DataBase2[[#This Row],[sDRCGB]]&lt;=0.0001,DataBase2[[#This Row],[sDRCGB]]&lt;&gt;""), 1,"")</f>
        <v>1</v>
      </c>
      <c r="AY57" s="78" t="str">
        <f>IF(AND(DataBase2[[#This Row],[sABSGB]]&lt;=0.0001,DataBase2[[#This Row],[sABSGB]]&lt;&gt;""), 1,"")</f>
        <v/>
      </c>
      <c r="AZ57" s="78" t="str">
        <f>IF(AND(DataBase2[[#This Row],[sCCJGB]]&lt;=0.0001,DataBase2[[#This Row],[sCCJGB]]&lt;&gt;""), 1,"")</f>
        <v/>
      </c>
      <c r="BA57" s="78" t="str">
        <f>IF(AND(DataBase2[[#This Row],[sILSGB]]&lt;=0.0001,DataBase2[[#This Row],[sILSGB]]&lt;&gt;""), 1,"")</f>
        <v/>
      </c>
      <c r="BB57" s="78" t="str">
        <f>IF(AND(DataBase2[[#This Row],[sSAGB]]&lt;=0.0001,DataBase2[[#This Row],[sSAGB]]&lt;&gt;""), 1,"")</f>
        <v/>
      </c>
      <c r="BC57" s="78" t="str">
        <f>IF(AND(DataBase2[[#This Row],[sKSGB]]&lt;=0.0001,DataBase2[[#This Row],[sKSGB]]&lt;&gt;""), 1,"")</f>
        <v/>
      </c>
      <c r="BD57" s="79">
        <f>IF(AND(DataBase2[[#This Row],[sLBGKS]]&lt;=0.0001, DataBase2[[#This Row],[sLBGKS]]&lt;&gt;""), 1,"")</f>
        <v>1</v>
      </c>
      <c r="BE57" s="78">
        <f>IF(AND(DataBase2[[#This Row],[sCLGKS]]&lt;=0.0001,DataBase2[[#This Row],[sCLGKS]]&lt;&gt;""), 1,"")</f>
        <v>1</v>
      </c>
      <c r="BF57" s="78">
        <f>IF(AND(DataBase2[[#This Row],[sDRCGKS]]&lt;=0.0001,DataBase2[[#This Row],[sDRCGKS]]&lt;&gt;""), 1,"")</f>
        <v>1</v>
      </c>
      <c r="BG57" s="78">
        <f>IF(AND(DataBase2[[#This Row],[sABSGKS]]&lt;=0.0001,DataBase2[[#This Row],[sABSGKS]]&lt;&gt;""), 1,"")</f>
        <v>1</v>
      </c>
      <c r="BH57" s="78" t="str">
        <f>IF(AND(DataBase2[[#This Row],[sCCJGKS]]&lt;=0.0001,DataBase2[[#This Row],[sCCJGKS]]&lt;&gt;""), 1,"")</f>
        <v/>
      </c>
      <c r="BI57" s="78" t="str">
        <f>IF(AND(DataBase2[[#This Row],[sILSGKS]]&lt;=0.0001,DataBase2[[#This Row],[sILSGKS]]&lt;&gt;""), 1,"")</f>
        <v/>
      </c>
      <c r="BJ57" s="78" t="str">
        <f>IF(AND(DataBase2[[#This Row],[sSAGKS]]&lt;=0.0001,DataBase2[[#This Row],[sSAGKS]]&lt;&gt;""), 1,"")</f>
        <v/>
      </c>
      <c r="BK57" s="80" t="str">
        <f>IF(AND(DataBase2[[#This Row],[sKSGKS]]&lt;=0.0001,DataBase2[[#This Row],[sKSGKS]]&lt;&gt;""), 1,"")</f>
        <v/>
      </c>
    </row>
    <row r="58" spans="1:63" ht="21" x14ac:dyDescent="0.4">
      <c r="A58" s="65" t="s">
        <v>134</v>
      </c>
      <c r="B58" s="66" t="s">
        <v>80</v>
      </c>
      <c r="C58" s="67" t="s">
        <v>81</v>
      </c>
      <c r="D58" s="67">
        <v>3</v>
      </c>
      <c r="E58" s="67">
        <v>15</v>
      </c>
      <c r="F58" s="68">
        <v>2</v>
      </c>
      <c r="G58" s="69">
        <v>4577.72</v>
      </c>
      <c r="H58" s="70">
        <v>4442.5600000000004</v>
      </c>
      <c r="I58" s="71">
        <v>7200</v>
      </c>
      <c r="J58" s="69">
        <v>4577.46</v>
      </c>
      <c r="K58" s="70">
        <v>4577.46</v>
      </c>
      <c r="L58" s="71">
        <v>10</v>
      </c>
      <c r="M58" s="69">
        <v>4577.46</v>
      </c>
      <c r="N58" s="6">
        <v>4577.46</v>
      </c>
      <c r="O58" s="71">
        <v>129.4</v>
      </c>
      <c r="P58" s="69">
        <v>4577.7202100000004</v>
      </c>
      <c r="Q58" s="71">
        <v>34</v>
      </c>
      <c r="R58" s="72">
        <v>4591.8900000000003</v>
      </c>
      <c r="S58" s="71">
        <v>14.02</v>
      </c>
      <c r="T58" s="85">
        <v>4577.46</v>
      </c>
      <c r="U58" s="86">
        <v>150.00299999999999</v>
      </c>
      <c r="V58" s="72">
        <v>4577.46</v>
      </c>
      <c r="W58" s="73">
        <v>96.968500000000006</v>
      </c>
      <c r="X58" s="8">
        <v>4577.72</v>
      </c>
      <c r="Y58" s="8">
        <v>109</v>
      </c>
      <c r="Z58" s="74">
        <f t="shared" si="0"/>
        <v>4577.46</v>
      </c>
      <c r="AA58" s="48">
        <f t="shared" si="1"/>
        <v>4577.46</v>
      </c>
      <c r="AB5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MIN(G58,J58,M58),"")</f>
        <v>4577.46</v>
      </c>
      <c r="AC58" s="49">
        <f>IF(OR(DataBase2[[#This Row],[sKS]] = "", DataBase2[[#This Row],[BSOpt]]=""), "", (DataBase2[[#This Row],[sKS]]-DataBase2[[#This Row],[BSOpt]])/DataBase2[[#This Row],[BSOpt]])</f>
        <v>5.6800059421648312E-5</v>
      </c>
      <c r="AD58" s="49">
        <f t="shared" si="2"/>
        <v>4577.46</v>
      </c>
      <c r="AE58" s="49">
        <f>IF(OR(DataBase2[[#This Row],[sKS]] = "", DataBase2[[#This Row],[BESTUB]]=""), "", (DataBase2[[#This Row],[sKS]]-DataBase2[[#This Row],[BESTUB]])/DataBase2[[#This Row],[BESTUB]])</f>
        <v>5.6800059421648312E-5</v>
      </c>
      <c r="AF58" s="75">
        <f>IF(OR(DataBase2[[#This Row],[sLB]] = "", DataBase2[[#This Row],[BestSol]]=""), "", (DataBase2[[#This Row],[sLB]]-DataBase2[[#This Row],[BestSol]])/DataBase2[[#This Row],[BestSol]])</f>
        <v>5.6800059421648312E-5</v>
      </c>
      <c r="AG58" s="76">
        <f>IF(OR(DataBase2[[#This Row],[sCL]] = "", DataBase2[[#This Row],[BestSol]]=""), "", (DataBase2[[#This Row],[sCL]] -DataBase2[[#This Row],[BestSol]])/DataBase2[[#This Row],[BestSol]])</f>
        <v>0</v>
      </c>
      <c r="AH58" s="76">
        <f>IF(OR(DataBase2[[#This Row],[sDRC]]= "", DataBase2[[#This Row],[BestSol]]=""), "", (DataBase2[[#This Row],[sDRC]]-DataBase2[[#This Row],[BestSol]])/DataBase2[[#This Row],[BestSol]])</f>
        <v>0</v>
      </c>
      <c r="AI58" s="76">
        <f>IF(OR(DataBase2[[#This Row],[sABS]]= "", DataBase2[[#This Row],[BestSol]]=""), "", (DataBase2[[#This Row],[sABS]]-DataBase2[[#This Row],[BestSol]])/DataBase2[[#This Row],[BestSol]])</f>
        <v>5.6845936392752795E-5</v>
      </c>
      <c r="AJ58" s="76">
        <f>IF(OR(DataBase2[[#This Row],[sCCJ]]= "", DataBase2[[#This Row],[BestSol]]=""), "", (DataBase2[[#This Row],[sCCJ]]-DataBase2[[#This Row],[BestSol]])/DataBase2[[#This Row],[BestSol]])</f>
        <v>3.1524032978988985E-3</v>
      </c>
      <c r="AK58" s="76">
        <f>IF(OR(DataBase2[[#This Row],[sILS]] = "", DataBase2[[#This Row],[BestSol]]=""), "", (DataBase2[[#This Row],[sILS]]-DataBase2[[#This Row],[BestSol]])/DataBase2[[#This Row],[BestSol]])</f>
        <v>0</v>
      </c>
      <c r="AL58" s="76">
        <f>IF(OR(DataBase2[[#This Row],[sSA]] = "", DataBase2[[#This Row],[BestSol]]=""), "", (DataBase2[[#This Row],[sSA]]-DataBase2[[#This Row],[BestSol]])/DataBase2[[#This Row],[BestSol]])</f>
        <v>0</v>
      </c>
      <c r="AM58" s="76">
        <f>IF(OR(DataBase2[[#This Row],[sKS]] = "", DataBase2[[#This Row],[BestSol]]=""), "", (DataBase2[[#This Row],[sKS]]-DataBase2[[#This Row],[BestSol]])/DataBase2[[#This Row],[BestSol]])</f>
        <v>5.6800059421648312E-5</v>
      </c>
      <c r="AN58" s="75">
        <f>IF(OR(DataBase2[[#This Row],[sLB]] = "", DataBase2[[#This Row],[BSHeu]]=""), "", (DataBase2[[#This Row],[sLB]]-DataBase2[[#This Row],[BSHeu]])/DataBase2[[#This Row],[BSHeu]])</f>
        <v>5.6800059421648312E-5</v>
      </c>
      <c r="AO58" s="76">
        <f>IF(OR(DataBase2[[#This Row],[sCL]] = "",  DataBase2[[#This Row],[BSHeu]]=""), "", (DataBase2[[#This Row],[sCL]] - DataBase2[[#This Row],[BSHeu]])/ DataBase2[[#This Row],[BSHeu]])</f>
        <v>0</v>
      </c>
      <c r="AP58" s="76">
        <f>IF(OR(DataBase2[[#This Row],[sDRC]]= "",  DataBase2[[#This Row],[BSHeu]]=""), "", (DataBase2[[#This Row],[sDRC]]- DataBase2[[#This Row],[BSHeu]])/ DataBase2[[#This Row],[BSHeu]])</f>
        <v>0</v>
      </c>
      <c r="AQ58" s="76">
        <f>IF(OR(DataBase2[[#This Row],[sABS]]= "",  DataBase2[[#This Row],[BSHeu]]=""), "", (DataBase2[[#This Row],[sABS]]- DataBase2[[#This Row],[BSHeu]])/ DataBase2[[#This Row],[BSHeu]])</f>
        <v>5.6845936392752795E-5</v>
      </c>
      <c r="AR58" s="76">
        <f>IF(OR(DataBase2[[#This Row],[sCCJ]]= "",  DataBase2[[#This Row],[BSHeu]]=""), "", (DataBase2[[#This Row],[sCCJ]]- DataBase2[[#This Row],[BSHeu]])/ DataBase2[[#This Row],[BSHeu]])</f>
        <v>3.1524032978988985E-3</v>
      </c>
      <c r="AS58" s="76">
        <f>IF(OR(DataBase2[[#This Row],[sILS]] = "",  DataBase2[[#This Row],[BSHeu]]=""), "", (DataBase2[[#This Row],[sILS]]- DataBase2[[#This Row],[BSHeu]])/ DataBase2[[#This Row],[BSHeu]])</f>
        <v>0</v>
      </c>
      <c r="AT58" s="76">
        <f>IF(OR(DataBase2[[#This Row],[sSA]] = "",  DataBase2[[#This Row],[BSHeu]]=""), "", (DataBase2[[#This Row],[sSA]]- DataBase2[[#This Row],[BSHeu]])/ DataBase2[[#This Row],[BSHeu]])</f>
        <v>0</v>
      </c>
      <c r="AU58" s="77">
        <f>IF(OR(DataBase2[[#This Row],[sKS]]= "",  DataBase2[[#This Row],[BSHeu]]=""), "", (DataBase2[[#This Row],[sKS]]- DataBase2[[#This Row],[BSHeu]])/ DataBase2[[#This Row],[BSHeu]])</f>
        <v>5.6800059421648312E-5</v>
      </c>
      <c r="AV58" s="78">
        <f>IF(AND(DataBase2[[#This Row],[sLBGB]]&lt;=0.0001, DataBase2[[#This Row],[sLBGB]]&lt;&gt;""), 1,"")</f>
        <v>1</v>
      </c>
      <c r="AW58" s="78">
        <f>IF(AND(DataBase2[[#This Row],[sCLGB]]&lt;=0.0001,DataBase2[[#This Row],[sCLGB]]&lt;&gt;""), 1,"")</f>
        <v>1</v>
      </c>
      <c r="AX58" s="78">
        <f>IF(AND(DataBase2[[#This Row],[sDRCGB]]&lt;=0.0001,DataBase2[[#This Row],[sDRCGB]]&lt;&gt;""), 1,"")</f>
        <v>1</v>
      </c>
      <c r="AY58" s="78">
        <f>IF(AND(DataBase2[[#This Row],[sABSGB]]&lt;=0.0001,DataBase2[[#This Row],[sABSGB]]&lt;&gt;""), 1,"")</f>
        <v>1</v>
      </c>
      <c r="AZ58" s="78" t="str">
        <f>IF(AND(DataBase2[[#This Row],[sCCJGB]]&lt;=0.0001,DataBase2[[#This Row],[sCCJGB]]&lt;&gt;""), 1,"")</f>
        <v/>
      </c>
      <c r="BA58" s="78">
        <f>IF(AND(DataBase2[[#This Row],[sILSGB]]&lt;=0.0001,DataBase2[[#This Row],[sILSGB]]&lt;&gt;""), 1,"")</f>
        <v>1</v>
      </c>
      <c r="BB58" s="78">
        <f>IF(AND(DataBase2[[#This Row],[sSAGB]]&lt;=0.0001,DataBase2[[#This Row],[sSAGB]]&lt;&gt;""), 1,"")</f>
        <v>1</v>
      </c>
      <c r="BC58" s="78">
        <f>IF(AND(DataBase2[[#This Row],[sKSGB]]&lt;=0.0001,DataBase2[[#This Row],[sKSGB]]&lt;&gt;""), 1,"")</f>
        <v>1</v>
      </c>
      <c r="BD58" s="79">
        <f>IF(AND(DataBase2[[#This Row],[sLBGKS]]&lt;=0.0001, DataBase2[[#This Row],[sLBGKS]]&lt;&gt;""), 1,"")</f>
        <v>1</v>
      </c>
      <c r="BE58" s="78">
        <f>IF(AND(DataBase2[[#This Row],[sCLGKS]]&lt;=0.0001,DataBase2[[#This Row],[sCLGKS]]&lt;&gt;""), 1,"")</f>
        <v>1</v>
      </c>
      <c r="BF58" s="78">
        <f>IF(AND(DataBase2[[#This Row],[sDRCGKS]]&lt;=0.0001,DataBase2[[#This Row],[sDRCGKS]]&lt;&gt;""), 1,"")</f>
        <v>1</v>
      </c>
      <c r="BG58" s="78">
        <f>IF(AND(DataBase2[[#This Row],[sABSGKS]]&lt;=0.0001,DataBase2[[#This Row],[sABSGKS]]&lt;&gt;""), 1,"")</f>
        <v>1</v>
      </c>
      <c r="BH58" s="78" t="str">
        <f>IF(AND(DataBase2[[#This Row],[sCCJGKS]]&lt;=0.0001,DataBase2[[#This Row],[sCCJGKS]]&lt;&gt;""), 1,"")</f>
        <v/>
      </c>
      <c r="BI58" s="78">
        <f>IF(AND(DataBase2[[#This Row],[sILSGKS]]&lt;=0.0001,DataBase2[[#This Row],[sILSGKS]]&lt;&gt;""), 1,"")</f>
        <v>1</v>
      </c>
      <c r="BJ58" s="78">
        <f>IF(AND(DataBase2[[#This Row],[sSAGKS]]&lt;=0.0001,DataBase2[[#This Row],[sSAGKS]]&lt;&gt;""), 1,"")</f>
        <v>1</v>
      </c>
      <c r="BK58" s="80">
        <f>IF(AND(DataBase2[[#This Row],[sKSGKS]]&lt;=0.0001,DataBase2[[#This Row],[sKSGKS]]&lt;&gt;""), 1,"")</f>
        <v>1</v>
      </c>
    </row>
    <row r="59" spans="1:63" ht="21" x14ac:dyDescent="0.4">
      <c r="A59" s="65" t="s">
        <v>135</v>
      </c>
      <c r="B59" s="66" t="s">
        <v>80</v>
      </c>
      <c r="C59" s="67" t="s">
        <v>81</v>
      </c>
      <c r="D59" s="67">
        <v>3</v>
      </c>
      <c r="E59" s="67">
        <v>15</v>
      </c>
      <c r="F59" s="68">
        <v>3</v>
      </c>
      <c r="G59" s="69">
        <v>4944.26</v>
      </c>
      <c r="H59" s="70">
        <v>4697.8999999999996</v>
      </c>
      <c r="I59" s="71">
        <v>7200</v>
      </c>
      <c r="J59" s="69">
        <v>4944.26</v>
      </c>
      <c r="K59" s="70">
        <v>4944.26</v>
      </c>
      <c r="L59" s="71">
        <v>16</v>
      </c>
      <c r="M59" s="69">
        <v>4944.26</v>
      </c>
      <c r="N59" s="6">
        <v>4944.26</v>
      </c>
      <c r="O59" s="71">
        <v>879.5</v>
      </c>
      <c r="P59" s="69">
        <v>4944.2602500000003</v>
      </c>
      <c r="Q59" s="71">
        <v>134</v>
      </c>
      <c r="R59" s="72">
        <v>4947.6400000000003</v>
      </c>
      <c r="S59" s="71">
        <v>11.91</v>
      </c>
      <c r="T59" s="85">
        <v>4962.54</v>
      </c>
      <c r="U59" s="86">
        <v>150.00450000000001</v>
      </c>
      <c r="V59" s="72">
        <v>4947.6400000000003</v>
      </c>
      <c r="W59" s="73">
        <v>111.163</v>
      </c>
      <c r="X59" s="8">
        <v>4946.6400000000003</v>
      </c>
      <c r="Y59" s="8">
        <v>108</v>
      </c>
      <c r="Z59" s="74">
        <f t="shared" si="0"/>
        <v>4944.26</v>
      </c>
      <c r="AA59" s="48">
        <f t="shared" si="1"/>
        <v>4944.2602500000003</v>
      </c>
      <c r="AB5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MIN(G59,J59,M59),"")</f>
        <v>4944.26</v>
      </c>
      <c r="AC59" s="49">
        <f>IF(OR(DataBase2[[#This Row],[sKS]] = "", DataBase2[[#This Row],[BSOpt]]=""), "", (DataBase2[[#This Row],[sKS]]-DataBase2[[#This Row],[BSOpt]])/DataBase2[[#This Row],[BSOpt]])</f>
        <v>4.8136627119126199E-4</v>
      </c>
      <c r="AD59" s="49">
        <f t="shared" si="2"/>
        <v>4944.26</v>
      </c>
      <c r="AE59" s="49">
        <f>IF(OR(DataBase2[[#This Row],[sKS]] = "", DataBase2[[#This Row],[BESTUB]]=""), "", (DataBase2[[#This Row],[sKS]]-DataBase2[[#This Row],[BESTUB]])/DataBase2[[#This Row],[BESTUB]])</f>
        <v>4.8136627119126199E-4</v>
      </c>
      <c r="AF59" s="75">
        <f>IF(OR(DataBase2[[#This Row],[sLB]] = "", DataBase2[[#This Row],[BestSol]]=""), "", (DataBase2[[#This Row],[sLB]]-DataBase2[[#This Row],[BestSol]])/DataBase2[[#This Row],[BestSol]])</f>
        <v>0</v>
      </c>
      <c r="AG59" s="76">
        <f>IF(OR(DataBase2[[#This Row],[sCL]] = "", DataBase2[[#This Row],[BestSol]]=""), "", (DataBase2[[#This Row],[sCL]] -DataBase2[[#This Row],[BestSol]])/DataBase2[[#This Row],[BestSol]])</f>
        <v>0</v>
      </c>
      <c r="AH59" s="76">
        <f>IF(OR(DataBase2[[#This Row],[sDRC]]= "", DataBase2[[#This Row],[BestSol]]=""), "", (DataBase2[[#This Row],[sDRC]]-DataBase2[[#This Row],[BestSol]])/DataBase2[[#This Row],[BestSol]])</f>
        <v>0</v>
      </c>
      <c r="AI59" s="76">
        <f>IF(OR(DataBase2[[#This Row],[sABS]]= "", DataBase2[[#This Row],[BestSol]]=""), "", (DataBase2[[#This Row],[sABS]]-DataBase2[[#This Row],[BestSol]])/DataBase2[[#This Row],[BestSol]])</f>
        <v>5.0563683958960831E-8</v>
      </c>
      <c r="AJ59" s="76">
        <f>IF(OR(DataBase2[[#This Row],[sCCJ]]= "", DataBase2[[#This Row],[BestSol]]=""), "", (DataBase2[[#This Row],[sCCJ]]-DataBase2[[#This Row],[BestSol]])/DataBase2[[#This Row],[BestSol]])</f>
        <v>6.8362100698590061E-4</v>
      </c>
      <c r="AK59" s="76">
        <f>IF(OR(DataBase2[[#This Row],[sILS]] = "", DataBase2[[#This Row],[BestSol]]=""), "", (DataBase2[[#This Row],[sILS]]-DataBase2[[#This Row],[BestSol]])/DataBase2[[#This Row],[BestSol]])</f>
        <v>3.6972165703259424E-3</v>
      </c>
      <c r="AL59" s="76">
        <f>IF(OR(DataBase2[[#This Row],[sSA]] = "", DataBase2[[#This Row],[BestSol]]=""), "", (DataBase2[[#This Row],[sSA]]-DataBase2[[#This Row],[BestSol]])/DataBase2[[#This Row],[BestSol]])</f>
        <v>6.8362100698590061E-4</v>
      </c>
      <c r="AM59" s="76">
        <f>IF(OR(DataBase2[[#This Row],[sKS]] = "", DataBase2[[#This Row],[BestSol]]=""), "", (DataBase2[[#This Row],[sKS]]-DataBase2[[#This Row],[BestSol]])/DataBase2[[#This Row],[BestSol]])</f>
        <v>4.8136627119126199E-4</v>
      </c>
      <c r="AN59" s="75">
        <f>IF(OR(DataBase2[[#This Row],[sLB]] = "", DataBase2[[#This Row],[BSHeu]]=""), "", (DataBase2[[#This Row],[sLB]]-DataBase2[[#This Row],[BSHeu]])/DataBase2[[#This Row],[BSHeu]])</f>
        <v>-5.0563681402274829E-8</v>
      </c>
      <c r="AO59" s="76">
        <f>IF(OR(DataBase2[[#This Row],[sCL]] = "",  DataBase2[[#This Row],[BSHeu]]=""), "", (DataBase2[[#This Row],[sCL]] - DataBase2[[#This Row],[BSHeu]])/ DataBase2[[#This Row],[BSHeu]])</f>
        <v>-5.0563681402274829E-8</v>
      </c>
      <c r="AP59" s="76">
        <f>IF(OR(DataBase2[[#This Row],[sDRC]]= "",  DataBase2[[#This Row],[BSHeu]]=""), "", (DataBase2[[#This Row],[sDRC]]- DataBase2[[#This Row],[BSHeu]])/ DataBase2[[#This Row],[BSHeu]])</f>
        <v>-5.0563681402274829E-8</v>
      </c>
      <c r="AQ59" s="76">
        <f>IF(OR(DataBase2[[#This Row],[sABS]]= "",  DataBase2[[#This Row],[BSHeu]]=""), "", (DataBase2[[#This Row],[sABS]]- DataBase2[[#This Row],[BSHeu]])/ DataBase2[[#This Row],[BSHeu]])</f>
        <v>0</v>
      </c>
      <c r="AR59" s="76">
        <f>IF(OR(DataBase2[[#This Row],[sCCJ]]= "",  DataBase2[[#This Row],[BSHeu]]=""), "", (DataBase2[[#This Row],[sCCJ]]- DataBase2[[#This Row],[BSHeu]])/ DataBase2[[#This Row],[BSHeu]])</f>
        <v>6.8357040873810357E-4</v>
      </c>
      <c r="AS59" s="76">
        <f>IF(OR(DataBase2[[#This Row],[sILS]] = "",  DataBase2[[#This Row],[BSHeu]]=""), "", (DataBase2[[#This Row],[sILS]]- DataBase2[[#This Row],[BSHeu]])/ DataBase2[[#This Row],[BSHeu]])</f>
        <v>3.6971658196996594E-3</v>
      </c>
      <c r="AT59" s="76">
        <f>IF(OR(DataBase2[[#This Row],[sSA]] = "",  DataBase2[[#This Row],[BSHeu]]=""), "", (DataBase2[[#This Row],[sSA]]- DataBase2[[#This Row],[BSHeu]])/ DataBase2[[#This Row],[BSHeu]])</f>
        <v>6.8357040873810357E-4</v>
      </c>
      <c r="AU59" s="77">
        <f>IF(OR(DataBase2[[#This Row],[sKS]]= "",  DataBase2[[#This Row],[BSHeu]]=""), "", (DataBase2[[#This Row],[sKS]]- DataBase2[[#This Row],[BSHeu]])/ DataBase2[[#This Row],[BSHeu]])</f>
        <v>4.8131568317020894E-4</v>
      </c>
      <c r="AV59" s="78">
        <f>IF(AND(DataBase2[[#This Row],[sLBGB]]&lt;=0.0001, DataBase2[[#This Row],[sLBGB]]&lt;&gt;""), 1,"")</f>
        <v>1</v>
      </c>
      <c r="AW59" s="78">
        <f>IF(AND(DataBase2[[#This Row],[sCLGB]]&lt;=0.0001,DataBase2[[#This Row],[sCLGB]]&lt;&gt;""), 1,"")</f>
        <v>1</v>
      </c>
      <c r="AX59" s="78">
        <f>IF(AND(DataBase2[[#This Row],[sDRCGB]]&lt;=0.0001,DataBase2[[#This Row],[sDRCGB]]&lt;&gt;""), 1,"")</f>
        <v>1</v>
      </c>
      <c r="AY59" s="78">
        <f>IF(AND(DataBase2[[#This Row],[sABSGB]]&lt;=0.0001,DataBase2[[#This Row],[sABSGB]]&lt;&gt;""), 1,"")</f>
        <v>1</v>
      </c>
      <c r="AZ59" s="78" t="str">
        <f>IF(AND(DataBase2[[#This Row],[sCCJGB]]&lt;=0.0001,DataBase2[[#This Row],[sCCJGB]]&lt;&gt;""), 1,"")</f>
        <v/>
      </c>
      <c r="BA59" s="78" t="str">
        <f>IF(AND(DataBase2[[#This Row],[sILSGB]]&lt;=0.0001,DataBase2[[#This Row],[sILSGB]]&lt;&gt;""), 1,"")</f>
        <v/>
      </c>
      <c r="BB59" s="78" t="str">
        <f>IF(AND(DataBase2[[#This Row],[sSAGB]]&lt;=0.0001,DataBase2[[#This Row],[sSAGB]]&lt;&gt;""), 1,"")</f>
        <v/>
      </c>
      <c r="BC59" s="78" t="str">
        <f>IF(AND(DataBase2[[#This Row],[sKSGB]]&lt;=0.0001,DataBase2[[#This Row],[sKSGB]]&lt;&gt;""), 1,"")</f>
        <v/>
      </c>
      <c r="BD59" s="79">
        <f>IF(AND(DataBase2[[#This Row],[sLBGKS]]&lt;=0.0001, DataBase2[[#This Row],[sLBGKS]]&lt;&gt;""), 1,"")</f>
        <v>1</v>
      </c>
      <c r="BE59" s="78">
        <f>IF(AND(DataBase2[[#This Row],[sCLGKS]]&lt;=0.0001,DataBase2[[#This Row],[sCLGKS]]&lt;&gt;""), 1,"")</f>
        <v>1</v>
      </c>
      <c r="BF59" s="78">
        <f>IF(AND(DataBase2[[#This Row],[sDRCGKS]]&lt;=0.0001,DataBase2[[#This Row],[sDRCGKS]]&lt;&gt;""), 1,"")</f>
        <v>1</v>
      </c>
      <c r="BG59" s="78">
        <f>IF(AND(DataBase2[[#This Row],[sABSGKS]]&lt;=0.0001,DataBase2[[#This Row],[sABSGKS]]&lt;&gt;""), 1,"")</f>
        <v>1</v>
      </c>
      <c r="BH59" s="78" t="str">
        <f>IF(AND(DataBase2[[#This Row],[sCCJGKS]]&lt;=0.0001,DataBase2[[#This Row],[sCCJGKS]]&lt;&gt;""), 1,"")</f>
        <v/>
      </c>
      <c r="BI59" s="78" t="str">
        <f>IF(AND(DataBase2[[#This Row],[sILSGKS]]&lt;=0.0001,DataBase2[[#This Row],[sILSGKS]]&lt;&gt;""), 1,"")</f>
        <v/>
      </c>
      <c r="BJ59" s="78" t="str">
        <f>IF(AND(DataBase2[[#This Row],[sSAGKS]]&lt;=0.0001,DataBase2[[#This Row],[sSAGKS]]&lt;&gt;""), 1,"")</f>
        <v/>
      </c>
      <c r="BK59" s="80" t="str">
        <f>IF(AND(DataBase2[[#This Row],[sKSGKS]]&lt;=0.0001,DataBase2[[#This Row],[sKSGKS]]&lt;&gt;""), 1,"")</f>
        <v/>
      </c>
    </row>
    <row r="60" spans="1:63" ht="21" x14ac:dyDescent="0.4">
      <c r="A60" s="65" t="s">
        <v>136</v>
      </c>
      <c r="B60" s="66" t="s">
        <v>80</v>
      </c>
      <c r="C60" s="67" t="s">
        <v>81</v>
      </c>
      <c r="D60" s="67">
        <v>3</v>
      </c>
      <c r="E60" s="67">
        <v>15</v>
      </c>
      <c r="F60" s="68">
        <v>4</v>
      </c>
      <c r="G60" s="69">
        <v>5256.56</v>
      </c>
      <c r="H60" s="70">
        <v>5065.33</v>
      </c>
      <c r="I60" s="71">
        <v>7200</v>
      </c>
      <c r="J60" s="69">
        <v>5256.56</v>
      </c>
      <c r="K60" s="70">
        <v>5256.56</v>
      </c>
      <c r="L60" s="71">
        <v>37</v>
      </c>
      <c r="M60" s="69">
        <v>5256.56</v>
      </c>
      <c r="N60" s="6">
        <v>5256.56</v>
      </c>
      <c r="O60" s="71">
        <v>33.5</v>
      </c>
      <c r="P60" s="69">
        <v>5256.5600599999998</v>
      </c>
      <c r="Q60" s="71">
        <v>307</v>
      </c>
      <c r="R60" s="72">
        <v>5330.68</v>
      </c>
      <c r="S60" s="71">
        <v>11.79</v>
      </c>
      <c r="T60" s="85">
        <v>5268.24</v>
      </c>
      <c r="U60" s="86">
        <v>150.0025</v>
      </c>
      <c r="V60" s="72">
        <v>5320.22</v>
      </c>
      <c r="W60" s="73">
        <v>125.4825</v>
      </c>
      <c r="X60" s="8">
        <v>5256.56</v>
      </c>
      <c r="Y60" s="8">
        <v>105</v>
      </c>
      <c r="Z60" s="74">
        <f t="shared" si="0"/>
        <v>5256.56</v>
      </c>
      <c r="AA60" s="48">
        <f t="shared" si="1"/>
        <v>5256.56</v>
      </c>
      <c r="AB6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MIN(G60,J60,M60),"")</f>
        <v>5256.56</v>
      </c>
      <c r="AC60" s="49">
        <f>IF(OR(DataBase2[[#This Row],[sKS]] = "", DataBase2[[#This Row],[BSOpt]]=""), "", (DataBase2[[#This Row],[sKS]]-DataBase2[[#This Row],[BSOpt]])/DataBase2[[#This Row],[BSOpt]])</f>
        <v>0</v>
      </c>
      <c r="AD60" s="49">
        <f t="shared" si="2"/>
        <v>5256.56</v>
      </c>
      <c r="AE60" s="49">
        <f>IF(OR(DataBase2[[#This Row],[sKS]] = "", DataBase2[[#This Row],[BESTUB]]=""), "", (DataBase2[[#This Row],[sKS]]-DataBase2[[#This Row],[BESTUB]])/DataBase2[[#This Row],[BESTUB]])</f>
        <v>0</v>
      </c>
      <c r="AF60" s="75">
        <f>IF(OR(DataBase2[[#This Row],[sLB]] = "", DataBase2[[#This Row],[BestSol]]=""), "", (DataBase2[[#This Row],[sLB]]-DataBase2[[#This Row],[BestSol]])/DataBase2[[#This Row],[BestSol]])</f>
        <v>0</v>
      </c>
      <c r="AG60" s="76">
        <f>IF(OR(DataBase2[[#This Row],[sCL]] = "", DataBase2[[#This Row],[BestSol]]=""), "", (DataBase2[[#This Row],[sCL]] -DataBase2[[#This Row],[BestSol]])/DataBase2[[#This Row],[BestSol]])</f>
        <v>0</v>
      </c>
      <c r="AH60" s="76">
        <f>IF(OR(DataBase2[[#This Row],[sDRC]]= "", DataBase2[[#This Row],[BestSol]]=""), "", (DataBase2[[#This Row],[sDRC]]-DataBase2[[#This Row],[BestSol]])/DataBase2[[#This Row],[BestSol]])</f>
        <v>0</v>
      </c>
      <c r="AI60" s="76">
        <f>IF(OR(DataBase2[[#This Row],[sABS]]= "", DataBase2[[#This Row],[BestSol]]=""), "", (DataBase2[[#This Row],[sABS]]-DataBase2[[#This Row],[BestSol]])/DataBase2[[#This Row],[BestSol]])</f>
        <v>1.1414308862405681E-8</v>
      </c>
      <c r="AJ60" s="76">
        <f>IF(OR(DataBase2[[#This Row],[sCCJ]]= "", DataBase2[[#This Row],[BestSol]]=""), "", (DataBase2[[#This Row],[sCCJ]]-DataBase2[[#This Row],[BestSol]])/DataBase2[[#This Row],[BestSol]])</f>
        <v>1.4100476357161315E-2</v>
      </c>
      <c r="AK60" s="76">
        <f>IF(OR(DataBase2[[#This Row],[sILS]] = "", DataBase2[[#This Row],[BestSol]]=""), "", (DataBase2[[#This Row],[sILS]]-DataBase2[[#This Row],[BestSol]])/DataBase2[[#This Row],[BestSol]])</f>
        <v>2.2219854809988624E-3</v>
      </c>
      <c r="AL60" s="76">
        <f>IF(OR(DataBase2[[#This Row],[sSA]] = "", DataBase2[[#This Row],[BestSol]]=""), "", (DataBase2[[#This Row],[sSA]]-DataBase2[[#This Row],[BestSol]])/DataBase2[[#This Row],[BestSol]])</f>
        <v>1.2110581825376263E-2</v>
      </c>
      <c r="AM60" s="76">
        <f>IF(OR(DataBase2[[#This Row],[sKS]] = "", DataBase2[[#This Row],[BestSol]]=""), "", (DataBase2[[#This Row],[sKS]]-DataBase2[[#This Row],[BestSol]])/DataBase2[[#This Row],[BestSol]])</f>
        <v>0</v>
      </c>
      <c r="AN60" s="75">
        <f>IF(OR(DataBase2[[#This Row],[sLB]] = "", DataBase2[[#This Row],[BSHeu]]=""), "", (DataBase2[[#This Row],[sLB]]-DataBase2[[#This Row],[BSHeu]])/DataBase2[[#This Row],[BSHeu]])</f>
        <v>0</v>
      </c>
      <c r="AO60" s="76">
        <f>IF(OR(DataBase2[[#This Row],[sCL]] = "",  DataBase2[[#This Row],[BSHeu]]=""), "", (DataBase2[[#This Row],[sCL]] - DataBase2[[#This Row],[BSHeu]])/ DataBase2[[#This Row],[BSHeu]])</f>
        <v>0</v>
      </c>
      <c r="AP60" s="76">
        <f>IF(OR(DataBase2[[#This Row],[sDRC]]= "",  DataBase2[[#This Row],[BSHeu]]=""), "", (DataBase2[[#This Row],[sDRC]]- DataBase2[[#This Row],[BSHeu]])/ DataBase2[[#This Row],[BSHeu]])</f>
        <v>0</v>
      </c>
      <c r="AQ60" s="76">
        <f>IF(OR(DataBase2[[#This Row],[sABS]]= "",  DataBase2[[#This Row],[BSHeu]]=""), "", (DataBase2[[#This Row],[sABS]]- DataBase2[[#This Row],[BSHeu]])/ DataBase2[[#This Row],[BSHeu]])</f>
        <v>1.1414308862405681E-8</v>
      </c>
      <c r="AR60" s="76">
        <f>IF(OR(DataBase2[[#This Row],[sCCJ]]= "",  DataBase2[[#This Row],[BSHeu]]=""), "", (DataBase2[[#This Row],[sCCJ]]- DataBase2[[#This Row],[BSHeu]])/ DataBase2[[#This Row],[BSHeu]])</f>
        <v>1.4100476357161315E-2</v>
      </c>
      <c r="AS60" s="76">
        <f>IF(OR(DataBase2[[#This Row],[sILS]] = "",  DataBase2[[#This Row],[BSHeu]]=""), "", (DataBase2[[#This Row],[sILS]]- DataBase2[[#This Row],[BSHeu]])/ DataBase2[[#This Row],[BSHeu]])</f>
        <v>2.2219854809988624E-3</v>
      </c>
      <c r="AT60" s="76">
        <f>IF(OR(DataBase2[[#This Row],[sSA]] = "",  DataBase2[[#This Row],[BSHeu]]=""), "", (DataBase2[[#This Row],[sSA]]- DataBase2[[#This Row],[BSHeu]])/ DataBase2[[#This Row],[BSHeu]])</f>
        <v>1.2110581825376263E-2</v>
      </c>
      <c r="AU60" s="77">
        <f>IF(OR(DataBase2[[#This Row],[sKS]]= "",  DataBase2[[#This Row],[BSHeu]]=""), "", (DataBase2[[#This Row],[sKS]]- DataBase2[[#This Row],[BSHeu]])/ DataBase2[[#This Row],[BSHeu]])</f>
        <v>0</v>
      </c>
      <c r="AV60" s="78">
        <f>IF(AND(DataBase2[[#This Row],[sLBGB]]&lt;=0.0001, DataBase2[[#This Row],[sLBGB]]&lt;&gt;""), 1,"")</f>
        <v>1</v>
      </c>
      <c r="AW60" s="78">
        <f>IF(AND(DataBase2[[#This Row],[sCLGB]]&lt;=0.0001,DataBase2[[#This Row],[sCLGB]]&lt;&gt;""), 1,"")</f>
        <v>1</v>
      </c>
      <c r="AX60" s="78">
        <f>IF(AND(DataBase2[[#This Row],[sDRCGB]]&lt;=0.0001,DataBase2[[#This Row],[sDRCGB]]&lt;&gt;""), 1,"")</f>
        <v>1</v>
      </c>
      <c r="AY60" s="78">
        <f>IF(AND(DataBase2[[#This Row],[sABSGB]]&lt;=0.0001,DataBase2[[#This Row],[sABSGB]]&lt;&gt;""), 1,"")</f>
        <v>1</v>
      </c>
      <c r="AZ60" s="78" t="str">
        <f>IF(AND(DataBase2[[#This Row],[sCCJGB]]&lt;=0.0001,DataBase2[[#This Row],[sCCJGB]]&lt;&gt;""), 1,"")</f>
        <v/>
      </c>
      <c r="BA60" s="78" t="str">
        <f>IF(AND(DataBase2[[#This Row],[sILSGB]]&lt;=0.0001,DataBase2[[#This Row],[sILSGB]]&lt;&gt;""), 1,"")</f>
        <v/>
      </c>
      <c r="BB60" s="78" t="str">
        <f>IF(AND(DataBase2[[#This Row],[sSAGB]]&lt;=0.0001,DataBase2[[#This Row],[sSAGB]]&lt;&gt;""), 1,"")</f>
        <v/>
      </c>
      <c r="BC60" s="78">
        <f>IF(AND(DataBase2[[#This Row],[sKSGB]]&lt;=0.0001,DataBase2[[#This Row],[sKSGB]]&lt;&gt;""), 1,"")</f>
        <v>1</v>
      </c>
      <c r="BD60" s="79">
        <f>IF(AND(DataBase2[[#This Row],[sLBGKS]]&lt;=0.0001, DataBase2[[#This Row],[sLBGKS]]&lt;&gt;""), 1,"")</f>
        <v>1</v>
      </c>
      <c r="BE60" s="78">
        <f>IF(AND(DataBase2[[#This Row],[sCLGKS]]&lt;=0.0001,DataBase2[[#This Row],[sCLGKS]]&lt;&gt;""), 1,"")</f>
        <v>1</v>
      </c>
      <c r="BF60" s="78">
        <f>IF(AND(DataBase2[[#This Row],[sDRCGKS]]&lt;=0.0001,DataBase2[[#This Row],[sDRCGKS]]&lt;&gt;""), 1,"")</f>
        <v>1</v>
      </c>
      <c r="BG60" s="78">
        <f>IF(AND(DataBase2[[#This Row],[sABSGKS]]&lt;=0.0001,DataBase2[[#This Row],[sABSGKS]]&lt;&gt;""), 1,"")</f>
        <v>1</v>
      </c>
      <c r="BH60" s="78" t="str">
        <f>IF(AND(DataBase2[[#This Row],[sCCJGKS]]&lt;=0.0001,DataBase2[[#This Row],[sCCJGKS]]&lt;&gt;""), 1,"")</f>
        <v/>
      </c>
      <c r="BI60" s="78" t="str">
        <f>IF(AND(DataBase2[[#This Row],[sILSGKS]]&lt;=0.0001,DataBase2[[#This Row],[sILSGKS]]&lt;&gt;""), 1,"")</f>
        <v/>
      </c>
      <c r="BJ60" s="78" t="str">
        <f>IF(AND(DataBase2[[#This Row],[sSAGKS]]&lt;=0.0001,DataBase2[[#This Row],[sSAGKS]]&lt;&gt;""), 1,"")</f>
        <v/>
      </c>
      <c r="BK60" s="80">
        <f>IF(AND(DataBase2[[#This Row],[sKSGKS]]&lt;=0.0001,DataBase2[[#This Row],[sKSGKS]]&lt;&gt;""), 1,"")</f>
        <v>1</v>
      </c>
    </row>
    <row r="61" spans="1:63" ht="21" x14ac:dyDescent="0.4">
      <c r="A61" s="65" t="s">
        <v>137</v>
      </c>
      <c r="B61" s="66" t="s">
        <v>80</v>
      </c>
      <c r="C61" s="67" t="s">
        <v>81</v>
      </c>
      <c r="D61" s="67">
        <v>3</v>
      </c>
      <c r="E61" s="67">
        <v>15</v>
      </c>
      <c r="F61" s="68">
        <v>5</v>
      </c>
      <c r="G61" s="69">
        <v>5627.24</v>
      </c>
      <c r="H61" s="70">
        <v>5450.81</v>
      </c>
      <c r="I61" s="71">
        <v>7200</v>
      </c>
      <c r="J61" s="69">
        <v>5627.24</v>
      </c>
      <c r="K61" s="70">
        <v>5627.24</v>
      </c>
      <c r="L61" s="71">
        <v>114</v>
      </c>
      <c r="M61" s="69">
        <v>5627.24</v>
      </c>
      <c r="N61" s="6">
        <v>5627.24</v>
      </c>
      <c r="O61" s="71">
        <v>1.8</v>
      </c>
      <c r="P61" s="69">
        <v>5627.2402300000003</v>
      </c>
      <c r="Q61" s="71">
        <v>1531</v>
      </c>
      <c r="R61" s="72">
        <v>5921.41</v>
      </c>
      <c r="S61" s="71">
        <v>8.27</v>
      </c>
      <c r="T61" s="85">
        <v>5739.26</v>
      </c>
      <c r="U61" s="86">
        <v>150.00399999999999</v>
      </c>
      <c r="V61" s="72">
        <v>5638.44</v>
      </c>
      <c r="W61" s="73">
        <v>146.85</v>
      </c>
      <c r="X61" s="8">
        <v>5630.82</v>
      </c>
      <c r="Y61" s="8">
        <v>99</v>
      </c>
      <c r="Z61" s="74">
        <f t="shared" si="0"/>
        <v>5627.24</v>
      </c>
      <c r="AA61" s="48">
        <f t="shared" si="1"/>
        <v>5627.2402300000003</v>
      </c>
      <c r="AB6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MIN(G61,J61,M61),"")</f>
        <v>5627.24</v>
      </c>
      <c r="AC61" s="49">
        <f>IF(OR(DataBase2[[#This Row],[sKS]] = "", DataBase2[[#This Row],[BSOpt]]=""), "", (DataBase2[[#This Row],[sKS]]-DataBase2[[#This Row],[BSOpt]])/DataBase2[[#This Row],[BSOpt]])</f>
        <v>6.3619109901122525E-4</v>
      </c>
      <c r="AD61" s="49">
        <f t="shared" si="2"/>
        <v>5627.24</v>
      </c>
      <c r="AE61" s="49">
        <f>IF(OR(DataBase2[[#This Row],[sKS]] = "", DataBase2[[#This Row],[BESTUB]]=""), "", (DataBase2[[#This Row],[sKS]]-DataBase2[[#This Row],[BESTUB]])/DataBase2[[#This Row],[BESTUB]])</f>
        <v>6.3619109901122525E-4</v>
      </c>
      <c r="AF61" s="75">
        <f>IF(OR(DataBase2[[#This Row],[sLB]] = "", DataBase2[[#This Row],[BestSol]]=""), "", (DataBase2[[#This Row],[sLB]]-DataBase2[[#This Row],[BestSol]])/DataBase2[[#This Row],[BestSol]])</f>
        <v>0</v>
      </c>
      <c r="AG61" s="76">
        <f>IF(OR(DataBase2[[#This Row],[sCL]] = "", DataBase2[[#This Row],[BestSol]]=""), "", (DataBase2[[#This Row],[sCL]] -DataBase2[[#This Row],[BestSol]])/DataBase2[[#This Row],[BestSol]])</f>
        <v>0</v>
      </c>
      <c r="AH61" s="76">
        <f>IF(OR(DataBase2[[#This Row],[sDRC]]= "", DataBase2[[#This Row],[BestSol]]=""), "", (DataBase2[[#This Row],[sDRC]]-DataBase2[[#This Row],[BestSol]])/DataBase2[[#This Row],[BestSol]])</f>
        <v>0</v>
      </c>
      <c r="AI61" s="76">
        <f>IF(OR(DataBase2[[#This Row],[sABS]]= "", DataBase2[[#This Row],[BestSol]]=""), "", (DataBase2[[#This Row],[sABS]]-DataBase2[[#This Row],[BestSol]])/DataBase2[[#This Row],[BestSol]])</f>
        <v>4.0872612605144657E-8</v>
      </c>
      <c r="AJ61" s="76">
        <f>IF(OR(DataBase2[[#This Row],[sCCJ]]= "", DataBase2[[#This Row],[BestSol]]=""), "", (DataBase2[[#This Row],[sCCJ]]-DataBase2[[#This Row],[BestSol]])/DataBase2[[#This Row],[BestSol]])</f>
        <v>5.227607139556871E-2</v>
      </c>
      <c r="AK61" s="76">
        <f>IF(OR(DataBase2[[#This Row],[sILS]] = "", DataBase2[[#This Row],[BestSol]]=""), "", (DataBase2[[#This Row],[sILS]]-DataBase2[[#This Row],[BestSol]])/DataBase2[[#This Row],[BestSol]])</f>
        <v>1.9906739360681335E-2</v>
      </c>
      <c r="AL61" s="76">
        <f>IF(OR(DataBase2[[#This Row],[sSA]] = "", DataBase2[[#This Row],[BestSol]]=""), "", (DataBase2[[#This Row],[sSA]]-DataBase2[[#This Row],[BestSol]])/DataBase2[[#This Row],[BestSol]])</f>
        <v>1.9903185220462995E-3</v>
      </c>
      <c r="AM61" s="76">
        <f>IF(OR(DataBase2[[#This Row],[sKS]] = "", DataBase2[[#This Row],[BestSol]]=""), "", (DataBase2[[#This Row],[sKS]]-DataBase2[[#This Row],[BestSol]])/DataBase2[[#This Row],[BestSol]])</f>
        <v>6.3619109901122525E-4</v>
      </c>
      <c r="AN61" s="75">
        <f>IF(OR(DataBase2[[#This Row],[sLB]] = "", DataBase2[[#This Row],[BSHeu]]=""), "", (DataBase2[[#This Row],[sLB]]-DataBase2[[#This Row],[BSHeu]])/DataBase2[[#This Row],[BSHeu]])</f>
        <v>-4.0872610934574265E-8</v>
      </c>
      <c r="AO61" s="76">
        <f>IF(OR(DataBase2[[#This Row],[sCL]] = "",  DataBase2[[#This Row],[BSHeu]]=""), "", (DataBase2[[#This Row],[sCL]] - DataBase2[[#This Row],[BSHeu]])/ DataBase2[[#This Row],[BSHeu]])</f>
        <v>-4.0872610934574265E-8</v>
      </c>
      <c r="AP61" s="76">
        <f>IF(OR(DataBase2[[#This Row],[sDRC]]= "",  DataBase2[[#This Row],[BSHeu]]=""), "", (DataBase2[[#This Row],[sDRC]]- DataBase2[[#This Row],[BSHeu]])/ DataBase2[[#This Row],[BSHeu]])</f>
        <v>-4.0872610934574265E-8</v>
      </c>
      <c r="AQ61" s="76">
        <f>IF(OR(DataBase2[[#This Row],[sABS]]= "",  DataBase2[[#This Row],[BSHeu]]=""), "", (DataBase2[[#This Row],[sABS]]- DataBase2[[#This Row],[BSHeu]])/ DataBase2[[#This Row],[BSHeu]])</f>
        <v>0</v>
      </c>
      <c r="AR61" s="76">
        <f>IF(OR(DataBase2[[#This Row],[sCCJ]]= "",  DataBase2[[#This Row],[BSHeu]]=""), "", (DataBase2[[#This Row],[sCCJ]]- DataBase2[[#This Row],[BSHeu]])/ DataBase2[[#This Row],[BSHeu]])</f>
        <v>5.2276028386298252E-2</v>
      </c>
      <c r="AS61" s="76">
        <f>IF(OR(DataBase2[[#This Row],[sILS]] = "",  DataBase2[[#This Row],[BSHeu]]=""), "", (DataBase2[[#This Row],[sILS]]- DataBase2[[#This Row],[BSHeu]])/ DataBase2[[#This Row],[BSHeu]])</f>
        <v>1.9906697674429989E-2</v>
      </c>
      <c r="AT61" s="76">
        <f>IF(OR(DataBase2[[#This Row],[sSA]] = "",  DataBase2[[#This Row],[BSHeu]]=""), "", (DataBase2[[#This Row],[sSA]]- DataBase2[[#This Row],[BSHeu]])/ DataBase2[[#This Row],[BSHeu]])</f>
        <v>1.9902775680858504E-3</v>
      </c>
      <c r="AU61" s="77">
        <f>IF(OR(DataBase2[[#This Row],[sKS]]= "",  DataBase2[[#This Row],[BSHeu]]=""), "", (DataBase2[[#This Row],[sKS]]- DataBase2[[#This Row],[BSHeu]])/ DataBase2[[#This Row],[BSHeu]])</f>
        <v>6.3615020039749942E-4</v>
      </c>
      <c r="AV61" s="78">
        <f>IF(AND(DataBase2[[#This Row],[sLBGB]]&lt;=0.0001, DataBase2[[#This Row],[sLBGB]]&lt;&gt;""), 1,"")</f>
        <v>1</v>
      </c>
      <c r="AW61" s="78">
        <f>IF(AND(DataBase2[[#This Row],[sCLGB]]&lt;=0.0001,DataBase2[[#This Row],[sCLGB]]&lt;&gt;""), 1,"")</f>
        <v>1</v>
      </c>
      <c r="AX61" s="78">
        <f>IF(AND(DataBase2[[#This Row],[sDRCGB]]&lt;=0.0001,DataBase2[[#This Row],[sDRCGB]]&lt;&gt;""), 1,"")</f>
        <v>1</v>
      </c>
      <c r="AY61" s="78">
        <f>IF(AND(DataBase2[[#This Row],[sABSGB]]&lt;=0.0001,DataBase2[[#This Row],[sABSGB]]&lt;&gt;""), 1,"")</f>
        <v>1</v>
      </c>
      <c r="AZ61" s="78" t="str">
        <f>IF(AND(DataBase2[[#This Row],[sCCJGB]]&lt;=0.0001,DataBase2[[#This Row],[sCCJGB]]&lt;&gt;""), 1,"")</f>
        <v/>
      </c>
      <c r="BA61" s="78" t="str">
        <f>IF(AND(DataBase2[[#This Row],[sILSGB]]&lt;=0.0001,DataBase2[[#This Row],[sILSGB]]&lt;&gt;""), 1,"")</f>
        <v/>
      </c>
      <c r="BB61" s="78" t="str">
        <f>IF(AND(DataBase2[[#This Row],[sSAGB]]&lt;=0.0001,DataBase2[[#This Row],[sSAGB]]&lt;&gt;""), 1,"")</f>
        <v/>
      </c>
      <c r="BC61" s="78" t="str">
        <f>IF(AND(DataBase2[[#This Row],[sKSGB]]&lt;=0.0001,DataBase2[[#This Row],[sKSGB]]&lt;&gt;""), 1,"")</f>
        <v/>
      </c>
      <c r="BD61" s="79">
        <f>IF(AND(DataBase2[[#This Row],[sLBGKS]]&lt;=0.0001, DataBase2[[#This Row],[sLBGKS]]&lt;&gt;""), 1,"")</f>
        <v>1</v>
      </c>
      <c r="BE61" s="78">
        <f>IF(AND(DataBase2[[#This Row],[sCLGKS]]&lt;=0.0001,DataBase2[[#This Row],[sCLGKS]]&lt;&gt;""), 1,"")</f>
        <v>1</v>
      </c>
      <c r="BF61" s="78">
        <f>IF(AND(DataBase2[[#This Row],[sDRCGKS]]&lt;=0.0001,DataBase2[[#This Row],[sDRCGKS]]&lt;&gt;""), 1,"")</f>
        <v>1</v>
      </c>
      <c r="BG61" s="78">
        <f>IF(AND(DataBase2[[#This Row],[sABSGKS]]&lt;=0.0001,DataBase2[[#This Row],[sABSGKS]]&lt;&gt;""), 1,"")</f>
        <v>1</v>
      </c>
      <c r="BH61" s="78" t="str">
        <f>IF(AND(DataBase2[[#This Row],[sCCJGKS]]&lt;=0.0001,DataBase2[[#This Row],[sCCJGKS]]&lt;&gt;""), 1,"")</f>
        <v/>
      </c>
      <c r="BI61" s="78" t="str">
        <f>IF(AND(DataBase2[[#This Row],[sILSGKS]]&lt;=0.0001,DataBase2[[#This Row],[sILSGKS]]&lt;&gt;""), 1,"")</f>
        <v/>
      </c>
      <c r="BJ61" s="78" t="str">
        <f>IF(AND(DataBase2[[#This Row],[sSAGKS]]&lt;=0.0001,DataBase2[[#This Row],[sSAGKS]]&lt;&gt;""), 1,"")</f>
        <v/>
      </c>
      <c r="BK61" s="80" t="str">
        <f>IF(AND(DataBase2[[#This Row],[sKSGKS]]&lt;=0.0001,DataBase2[[#This Row],[sKSGKS]]&lt;&gt;""), 1,"")</f>
        <v/>
      </c>
    </row>
    <row r="62" spans="1:63" ht="21" x14ac:dyDescent="0.4">
      <c r="A62" s="65" t="s">
        <v>138</v>
      </c>
      <c r="B62" s="66" t="s">
        <v>80</v>
      </c>
      <c r="C62" s="67" t="s">
        <v>81</v>
      </c>
      <c r="D62" s="67">
        <v>3</v>
      </c>
      <c r="E62" s="67">
        <v>15</v>
      </c>
      <c r="F62" s="68">
        <v>2</v>
      </c>
      <c r="G62" s="69">
        <v>4522.03</v>
      </c>
      <c r="H62" s="70">
        <v>4426.57</v>
      </c>
      <c r="I62" s="71">
        <v>7200</v>
      </c>
      <c r="J62" s="69">
        <v>4522.03</v>
      </c>
      <c r="K62" s="70">
        <v>4522.03</v>
      </c>
      <c r="L62" s="71">
        <v>16</v>
      </c>
      <c r="M62" s="69">
        <v>4522.03</v>
      </c>
      <c r="N62" s="6">
        <v>4522.03</v>
      </c>
      <c r="O62" s="71">
        <v>4.5999999999999996</v>
      </c>
      <c r="P62" s="69">
        <v>4522.0302700000002</v>
      </c>
      <c r="Q62" s="71">
        <v>52</v>
      </c>
      <c r="R62" s="72">
        <v>4522.03</v>
      </c>
      <c r="S62" s="71">
        <v>12.25</v>
      </c>
      <c r="T62" s="85">
        <v>4522.03</v>
      </c>
      <c r="U62" s="86">
        <v>150.00200000000001</v>
      </c>
      <c r="V62" s="72">
        <v>4522.03</v>
      </c>
      <c r="W62" s="73">
        <v>93.472499999999997</v>
      </c>
      <c r="X62" s="8">
        <v>4522.03</v>
      </c>
      <c r="Y62" s="8">
        <v>102</v>
      </c>
      <c r="Z62" s="74">
        <f t="shared" si="0"/>
        <v>4522.03</v>
      </c>
      <c r="AA62" s="48">
        <f t="shared" si="1"/>
        <v>4522.03</v>
      </c>
      <c r="AB6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MIN(G62,J62,M62),"")</f>
        <v>4522.03</v>
      </c>
      <c r="AC62" s="49">
        <f>IF(OR(DataBase2[[#This Row],[sKS]] = "", DataBase2[[#This Row],[BSOpt]]=""), "", (DataBase2[[#This Row],[sKS]]-DataBase2[[#This Row],[BSOpt]])/DataBase2[[#This Row],[BSOpt]])</f>
        <v>0</v>
      </c>
      <c r="AD62" s="49">
        <f t="shared" si="2"/>
        <v>4522.03</v>
      </c>
      <c r="AE62" s="49">
        <f>IF(OR(DataBase2[[#This Row],[sKS]] = "", DataBase2[[#This Row],[BESTUB]]=""), "", (DataBase2[[#This Row],[sKS]]-DataBase2[[#This Row],[BESTUB]])/DataBase2[[#This Row],[BESTUB]])</f>
        <v>0</v>
      </c>
      <c r="AF62" s="75">
        <f>IF(OR(DataBase2[[#This Row],[sLB]] = "", DataBase2[[#This Row],[BestSol]]=""), "", (DataBase2[[#This Row],[sLB]]-DataBase2[[#This Row],[BestSol]])/DataBase2[[#This Row],[BestSol]])</f>
        <v>0</v>
      </c>
      <c r="AG62" s="76">
        <f>IF(OR(DataBase2[[#This Row],[sCL]] = "", DataBase2[[#This Row],[BestSol]]=""), "", (DataBase2[[#This Row],[sCL]] -DataBase2[[#This Row],[BestSol]])/DataBase2[[#This Row],[BestSol]])</f>
        <v>0</v>
      </c>
      <c r="AH62" s="76">
        <f>IF(OR(DataBase2[[#This Row],[sDRC]]= "", DataBase2[[#This Row],[BestSol]]=""), "", (DataBase2[[#This Row],[sDRC]]-DataBase2[[#This Row],[BestSol]])/DataBase2[[#This Row],[BestSol]])</f>
        <v>0</v>
      </c>
      <c r="AI62" s="76">
        <f>IF(OR(DataBase2[[#This Row],[sABS]]= "", DataBase2[[#This Row],[BestSol]]=""), "", (DataBase2[[#This Row],[sABS]]-DataBase2[[#This Row],[BestSol]])/DataBase2[[#This Row],[BestSol]])</f>
        <v>5.970769774972389E-8</v>
      </c>
      <c r="AJ62" s="76">
        <f>IF(OR(DataBase2[[#This Row],[sCCJ]]= "", DataBase2[[#This Row],[BestSol]]=""), "", (DataBase2[[#This Row],[sCCJ]]-DataBase2[[#This Row],[BestSol]])/DataBase2[[#This Row],[BestSol]])</f>
        <v>0</v>
      </c>
      <c r="AK62" s="76">
        <f>IF(OR(DataBase2[[#This Row],[sILS]] = "", DataBase2[[#This Row],[BestSol]]=""), "", (DataBase2[[#This Row],[sILS]]-DataBase2[[#This Row],[BestSol]])/DataBase2[[#This Row],[BestSol]])</f>
        <v>0</v>
      </c>
      <c r="AL62" s="76">
        <f>IF(OR(DataBase2[[#This Row],[sSA]] = "", DataBase2[[#This Row],[BestSol]]=""), "", (DataBase2[[#This Row],[sSA]]-DataBase2[[#This Row],[BestSol]])/DataBase2[[#This Row],[BestSol]])</f>
        <v>0</v>
      </c>
      <c r="AM62" s="76">
        <f>IF(OR(DataBase2[[#This Row],[sKS]] = "", DataBase2[[#This Row],[BestSol]]=""), "", (DataBase2[[#This Row],[sKS]]-DataBase2[[#This Row],[BestSol]])/DataBase2[[#This Row],[BestSol]])</f>
        <v>0</v>
      </c>
      <c r="AN62" s="75">
        <f>IF(OR(DataBase2[[#This Row],[sLB]] = "", DataBase2[[#This Row],[BSHeu]]=""), "", (DataBase2[[#This Row],[sLB]]-DataBase2[[#This Row],[BSHeu]])/DataBase2[[#This Row],[BSHeu]])</f>
        <v>0</v>
      </c>
      <c r="AO62" s="76">
        <f>IF(OR(DataBase2[[#This Row],[sCL]] = "",  DataBase2[[#This Row],[BSHeu]]=""), "", (DataBase2[[#This Row],[sCL]] - DataBase2[[#This Row],[BSHeu]])/ DataBase2[[#This Row],[BSHeu]])</f>
        <v>0</v>
      </c>
      <c r="AP62" s="76">
        <f>IF(OR(DataBase2[[#This Row],[sDRC]]= "",  DataBase2[[#This Row],[BSHeu]]=""), "", (DataBase2[[#This Row],[sDRC]]- DataBase2[[#This Row],[BSHeu]])/ DataBase2[[#This Row],[BSHeu]])</f>
        <v>0</v>
      </c>
      <c r="AQ62" s="76">
        <f>IF(OR(DataBase2[[#This Row],[sABS]]= "",  DataBase2[[#This Row],[BSHeu]]=""), "", (DataBase2[[#This Row],[sABS]]- DataBase2[[#This Row],[BSHeu]])/ DataBase2[[#This Row],[BSHeu]])</f>
        <v>5.970769774972389E-8</v>
      </c>
      <c r="AR62" s="76">
        <f>IF(OR(DataBase2[[#This Row],[sCCJ]]= "",  DataBase2[[#This Row],[BSHeu]]=""), "", (DataBase2[[#This Row],[sCCJ]]- DataBase2[[#This Row],[BSHeu]])/ DataBase2[[#This Row],[BSHeu]])</f>
        <v>0</v>
      </c>
      <c r="AS62" s="76">
        <f>IF(OR(DataBase2[[#This Row],[sILS]] = "",  DataBase2[[#This Row],[BSHeu]]=""), "", (DataBase2[[#This Row],[sILS]]- DataBase2[[#This Row],[BSHeu]])/ DataBase2[[#This Row],[BSHeu]])</f>
        <v>0</v>
      </c>
      <c r="AT62" s="76">
        <f>IF(OR(DataBase2[[#This Row],[sSA]] = "",  DataBase2[[#This Row],[BSHeu]]=""), "", (DataBase2[[#This Row],[sSA]]- DataBase2[[#This Row],[BSHeu]])/ DataBase2[[#This Row],[BSHeu]])</f>
        <v>0</v>
      </c>
      <c r="AU62" s="77">
        <f>IF(OR(DataBase2[[#This Row],[sKS]]= "",  DataBase2[[#This Row],[BSHeu]]=""), "", (DataBase2[[#This Row],[sKS]]- DataBase2[[#This Row],[BSHeu]])/ DataBase2[[#This Row],[BSHeu]])</f>
        <v>0</v>
      </c>
      <c r="AV62" s="78">
        <f>IF(AND(DataBase2[[#This Row],[sLBGB]]&lt;=0.0001, DataBase2[[#This Row],[sLBGB]]&lt;&gt;""), 1,"")</f>
        <v>1</v>
      </c>
      <c r="AW62" s="78">
        <f>IF(AND(DataBase2[[#This Row],[sCLGB]]&lt;=0.0001,DataBase2[[#This Row],[sCLGB]]&lt;&gt;""), 1,"")</f>
        <v>1</v>
      </c>
      <c r="AX62" s="78">
        <f>IF(AND(DataBase2[[#This Row],[sDRCGB]]&lt;=0.0001,DataBase2[[#This Row],[sDRCGB]]&lt;&gt;""), 1,"")</f>
        <v>1</v>
      </c>
      <c r="AY62" s="78">
        <f>IF(AND(DataBase2[[#This Row],[sABSGB]]&lt;=0.0001,DataBase2[[#This Row],[sABSGB]]&lt;&gt;""), 1,"")</f>
        <v>1</v>
      </c>
      <c r="AZ62" s="78">
        <f>IF(AND(DataBase2[[#This Row],[sCCJGB]]&lt;=0.0001,DataBase2[[#This Row],[sCCJGB]]&lt;&gt;""), 1,"")</f>
        <v>1</v>
      </c>
      <c r="BA62" s="78">
        <f>IF(AND(DataBase2[[#This Row],[sILSGB]]&lt;=0.0001,DataBase2[[#This Row],[sILSGB]]&lt;&gt;""), 1,"")</f>
        <v>1</v>
      </c>
      <c r="BB62" s="78">
        <f>IF(AND(DataBase2[[#This Row],[sSAGB]]&lt;=0.0001,DataBase2[[#This Row],[sSAGB]]&lt;&gt;""), 1,"")</f>
        <v>1</v>
      </c>
      <c r="BC62" s="78">
        <f>IF(AND(DataBase2[[#This Row],[sKSGB]]&lt;=0.0001,DataBase2[[#This Row],[sKSGB]]&lt;&gt;""), 1,"")</f>
        <v>1</v>
      </c>
      <c r="BD62" s="79">
        <f>IF(AND(DataBase2[[#This Row],[sLBGKS]]&lt;=0.0001, DataBase2[[#This Row],[sLBGKS]]&lt;&gt;""), 1,"")</f>
        <v>1</v>
      </c>
      <c r="BE62" s="78">
        <f>IF(AND(DataBase2[[#This Row],[sCLGKS]]&lt;=0.0001,DataBase2[[#This Row],[sCLGKS]]&lt;&gt;""), 1,"")</f>
        <v>1</v>
      </c>
      <c r="BF62" s="78">
        <f>IF(AND(DataBase2[[#This Row],[sDRCGKS]]&lt;=0.0001,DataBase2[[#This Row],[sDRCGKS]]&lt;&gt;""), 1,"")</f>
        <v>1</v>
      </c>
      <c r="BG62" s="78">
        <f>IF(AND(DataBase2[[#This Row],[sABSGKS]]&lt;=0.0001,DataBase2[[#This Row],[sABSGKS]]&lt;&gt;""), 1,"")</f>
        <v>1</v>
      </c>
      <c r="BH62" s="78">
        <f>IF(AND(DataBase2[[#This Row],[sCCJGKS]]&lt;=0.0001,DataBase2[[#This Row],[sCCJGKS]]&lt;&gt;""), 1,"")</f>
        <v>1</v>
      </c>
      <c r="BI62" s="78">
        <f>IF(AND(DataBase2[[#This Row],[sILSGKS]]&lt;=0.0001,DataBase2[[#This Row],[sILSGKS]]&lt;&gt;""), 1,"")</f>
        <v>1</v>
      </c>
      <c r="BJ62" s="78">
        <f>IF(AND(DataBase2[[#This Row],[sSAGKS]]&lt;=0.0001,DataBase2[[#This Row],[sSAGKS]]&lt;&gt;""), 1,"")</f>
        <v>1</v>
      </c>
      <c r="BK62" s="80">
        <f>IF(AND(DataBase2[[#This Row],[sKSGKS]]&lt;=0.0001,DataBase2[[#This Row],[sKSGKS]]&lt;&gt;""), 1,"")</f>
        <v>1</v>
      </c>
    </row>
    <row r="63" spans="1:63" ht="21" x14ac:dyDescent="0.4">
      <c r="A63" s="65" t="s">
        <v>139</v>
      </c>
      <c r="B63" s="66" t="s">
        <v>80</v>
      </c>
      <c r="C63" s="67" t="s">
        <v>81</v>
      </c>
      <c r="D63" s="67">
        <v>3</v>
      </c>
      <c r="E63" s="67">
        <v>15</v>
      </c>
      <c r="F63" s="68">
        <v>3</v>
      </c>
      <c r="G63" s="69">
        <v>5171.75</v>
      </c>
      <c r="H63" s="70">
        <v>4845.62</v>
      </c>
      <c r="I63" s="71">
        <v>7200</v>
      </c>
      <c r="J63" s="69">
        <v>5171.75</v>
      </c>
      <c r="K63" s="70">
        <v>5171.75</v>
      </c>
      <c r="L63" s="71">
        <v>60</v>
      </c>
      <c r="M63" s="69">
        <v>5171.75</v>
      </c>
      <c r="N63" s="6">
        <v>5171.75</v>
      </c>
      <c r="O63" s="71">
        <v>1335.4</v>
      </c>
      <c r="P63" s="69">
        <v>5171.75</v>
      </c>
      <c r="Q63" s="71">
        <v>603</v>
      </c>
      <c r="R63" s="72">
        <v>5305.87</v>
      </c>
      <c r="S63" s="71">
        <v>10.29</v>
      </c>
      <c r="T63" s="85">
        <v>5171.75</v>
      </c>
      <c r="U63" s="86">
        <v>150.005</v>
      </c>
      <c r="V63" s="72">
        <v>5171.75</v>
      </c>
      <c r="W63" s="73">
        <v>84.8245</v>
      </c>
      <c r="X63" s="8">
        <v>5171.75</v>
      </c>
      <c r="Y63" s="8">
        <v>139</v>
      </c>
      <c r="Z63" s="74">
        <f t="shared" si="0"/>
        <v>5171.75</v>
      </c>
      <c r="AA63" s="48">
        <f t="shared" si="1"/>
        <v>5171.75</v>
      </c>
      <c r="AB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MIN(G63,J63,M63),"")</f>
        <v>5171.75</v>
      </c>
      <c r="AC63" s="49">
        <f>IF(OR(DataBase2[[#This Row],[sKS]] = "", DataBase2[[#This Row],[BSOpt]]=""), "", (DataBase2[[#This Row],[sKS]]-DataBase2[[#This Row],[BSOpt]])/DataBase2[[#This Row],[BSOpt]])</f>
        <v>0</v>
      </c>
      <c r="AD63" s="49">
        <f t="shared" si="2"/>
        <v>5171.75</v>
      </c>
      <c r="AE63" s="49">
        <f>IF(OR(DataBase2[[#This Row],[sKS]] = "", DataBase2[[#This Row],[BESTUB]]=""), "", (DataBase2[[#This Row],[sKS]]-DataBase2[[#This Row],[BESTUB]])/DataBase2[[#This Row],[BESTUB]])</f>
        <v>0</v>
      </c>
      <c r="AF63" s="75">
        <f>IF(OR(DataBase2[[#This Row],[sLB]] = "", DataBase2[[#This Row],[BestSol]]=""), "", (DataBase2[[#This Row],[sLB]]-DataBase2[[#This Row],[BestSol]])/DataBase2[[#This Row],[BestSol]])</f>
        <v>0</v>
      </c>
      <c r="AG63" s="76">
        <f>IF(OR(DataBase2[[#This Row],[sCL]] = "", DataBase2[[#This Row],[BestSol]]=""), "", (DataBase2[[#This Row],[sCL]] -DataBase2[[#This Row],[BestSol]])/DataBase2[[#This Row],[BestSol]])</f>
        <v>0</v>
      </c>
      <c r="AH63" s="76">
        <f>IF(OR(DataBase2[[#This Row],[sDRC]]= "", DataBase2[[#This Row],[BestSol]]=""), "", (DataBase2[[#This Row],[sDRC]]-DataBase2[[#This Row],[BestSol]])/DataBase2[[#This Row],[BestSol]])</f>
        <v>0</v>
      </c>
      <c r="AI63" s="76">
        <f>IF(OR(DataBase2[[#This Row],[sABS]]= "", DataBase2[[#This Row],[BestSol]]=""), "", (DataBase2[[#This Row],[sABS]]-DataBase2[[#This Row],[BestSol]])/DataBase2[[#This Row],[BestSol]])</f>
        <v>0</v>
      </c>
      <c r="AJ63" s="76">
        <f>IF(OR(DataBase2[[#This Row],[sCCJ]]= "", DataBase2[[#This Row],[BestSol]]=""), "", (DataBase2[[#This Row],[sCCJ]]-DataBase2[[#This Row],[BestSol]])/DataBase2[[#This Row],[BestSol]])</f>
        <v>2.5933194759994178E-2</v>
      </c>
      <c r="AK63" s="76">
        <f>IF(OR(DataBase2[[#This Row],[sILS]] = "", DataBase2[[#This Row],[BestSol]]=""), "", (DataBase2[[#This Row],[sILS]]-DataBase2[[#This Row],[BestSol]])/DataBase2[[#This Row],[BestSol]])</f>
        <v>0</v>
      </c>
      <c r="AL63" s="76">
        <f>IF(OR(DataBase2[[#This Row],[sSA]] = "", DataBase2[[#This Row],[BestSol]]=""), "", (DataBase2[[#This Row],[sSA]]-DataBase2[[#This Row],[BestSol]])/DataBase2[[#This Row],[BestSol]])</f>
        <v>0</v>
      </c>
      <c r="AM63" s="76">
        <f>IF(OR(DataBase2[[#This Row],[sKS]] = "", DataBase2[[#This Row],[BestSol]]=""), "", (DataBase2[[#This Row],[sKS]]-DataBase2[[#This Row],[BestSol]])/DataBase2[[#This Row],[BestSol]])</f>
        <v>0</v>
      </c>
      <c r="AN63" s="75">
        <f>IF(OR(DataBase2[[#This Row],[sLB]] = "", DataBase2[[#This Row],[BSHeu]]=""), "", (DataBase2[[#This Row],[sLB]]-DataBase2[[#This Row],[BSHeu]])/DataBase2[[#This Row],[BSHeu]])</f>
        <v>0</v>
      </c>
      <c r="AO63" s="76">
        <f>IF(OR(DataBase2[[#This Row],[sCL]] = "",  DataBase2[[#This Row],[BSHeu]]=""), "", (DataBase2[[#This Row],[sCL]] - DataBase2[[#This Row],[BSHeu]])/ DataBase2[[#This Row],[BSHeu]])</f>
        <v>0</v>
      </c>
      <c r="AP63" s="76">
        <f>IF(OR(DataBase2[[#This Row],[sDRC]]= "",  DataBase2[[#This Row],[BSHeu]]=""), "", (DataBase2[[#This Row],[sDRC]]- DataBase2[[#This Row],[BSHeu]])/ DataBase2[[#This Row],[BSHeu]])</f>
        <v>0</v>
      </c>
      <c r="AQ63" s="76">
        <f>IF(OR(DataBase2[[#This Row],[sABS]]= "",  DataBase2[[#This Row],[BSHeu]]=""), "", (DataBase2[[#This Row],[sABS]]- DataBase2[[#This Row],[BSHeu]])/ DataBase2[[#This Row],[BSHeu]])</f>
        <v>0</v>
      </c>
      <c r="AR63" s="76">
        <f>IF(OR(DataBase2[[#This Row],[sCCJ]]= "",  DataBase2[[#This Row],[BSHeu]]=""), "", (DataBase2[[#This Row],[sCCJ]]- DataBase2[[#This Row],[BSHeu]])/ DataBase2[[#This Row],[BSHeu]])</f>
        <v>2.5933194759994178E-2</v>
      </c>
      <c r="AS63" s="76">
        <f>IF(OR(DataBase2[[#This Row],[sILS]] = "",  DataBase2[[#This Row],[BSHeu]]=""), "", (DataBase2[[#This Row],[sILS]]- DataBase2[[#This Row],[BSHeu]])/ DataBase2[[#This Row],[BSHeu]])</f>
        <v>0</v>
      </c>
      <c r="AT63" s="76">
        <f>IF(OR(DataBase2[[#This Row],[sSA]] = "",  DataBase2[[#This Row],[BSHeu]]=""), "", (DataBase2[[#This Row],[sSA]]- DataBase2[[#This Row],[BSHeu]])/ DataBase2[[#This Row],[BSHeu]])</f>
        <v>0</v>
      </c>
      <c r="AU63" s="77">
        <f>IF(OR(DataBase2[[#This Row],[sKS]]= "",  DataBase2[[#This Row],[BSHeu]]=""), "", (DataBase2[[#This Row],[sKS]]- DataBase2[[#This Row],[BSHeu]])/ DataBase2[[#This Row],[BSHeu]])</f>
        <v>0</v>
      </c>
      <c r="AV63" s="78">
        <f>IF(AND(DataBase2[[#This Row],[sLBGB]]&lt;=0.0001, DataBase2[[#This Row],[sLBGB]]&lt;&gt;""), 1,"")</f>
        <v>1</v>
      </c>
      <c r="AW63" s="78">
        <f>IF(AND(DataBase2[[#This Row],[sCLGB]]&lt;=0.0001,DataBase2[[#This Row],[sCLGB]]&lt;&gt;""), 1,"")</f>
        <v>1</v>
      </c>
      <c r="AX63" s="78">
        <f>IF(AND(DataBase2[[#This Row],[sDRCGB]]&lt;=0.0001,DataBase2[[#This Row],[sDRCGB]]&lt;&gt;""), 1,"")</f>
        <v>1</v>
      </c>
      <c r="AY63" s="78">
        <f>IF(AND(DataBase2[[#This Row],[sABSGB]]&lt;=0.0001,DataBase2[[#This Row],[sABSGB]]&lt;&gt;""), 1,"")</f>
        <v>1</v>
      </c>
      <c r="AZ63" s="78" t="str">
        <f>IF(AND(DataBase2[[#This Row],[sCCJGB]]&lt;=0.0001,DataBase2[[#This Row],[sCCJGB]]&lt;&gt;""), 1,"")</f>
        <v/>
      </c>
      <c r="BA63" s="78">
        <f>IF(AND(DataBase2[[#This Row],[sILSGB]]&lt;=0.0001,DataBase2[[#This Row],[sILSGB]]&lt;&gt;""), 1,"")</f>
        <v>1</v>
      </c>
      <c r="BB63" s="78">
        <f>IF(AND(DataBase2[[#This Row],[sSAGB]]&lt;=0.0001,DataBase2[[#This Row],[sSAGB]]&lt;&gt;""), 1,"")</f>
        <v>1</v>
      </c>
      <c r="BC63" s="78">
        <f>IF(AND(DataBase2[[#This Row],[sKSGB]]&lt;=0.0001,DataBase2[[#This Row],[sKSGB]]&lt;&gt;""), 1,"")</f>
        <v>1</v>
      </c>
      <c r="BD63" s="79">
        <f>IF(AND(DataBase2[[#This Row],[sLBGKS]]&lt;=0.0001, DataBase2[[#This Row],[sLBGKS]]&lt;&gt;""), 1,"")</f>
        <v>1</v>
      </c>
      <c r="BE63" s="78">
        <f>IF(AND(DataBase2[[#This Row],[sCLGKS]]&lt;=0.0001,DataBase2[[#This Row],[sCLGKS]]&lt;&gt;""), 1,"")</f>
        <v>1</v>
      </c>
      <c r="BF63" s="78">
        <f>IF(AND(DataBase2[[#This Row],[sDRCGKS]]&lt;=0.0001,DataBase2[[#This Row],[sDRCGKS]]&lt;&gt;""), 1,"")</f>
        <v>1</v>
      </c>
      <c r="BG63" s="78">
        <f>IF(AND(DataBase2[[#This Row],[sABSGKS]]&lt;=0.0001,DataBase2[[#This Row],[sABSGKS]]&lt;&gt;""), 1,"")</f>
        <v>1</v>
      </c>
      <c r="BH63" s="78" t="str">
        <f>IF(AND(DataBase2[[#This Row],[sCCJGKS]]&lt;=0.0001,DataBase2[[#This Row],[sCCJGKS]]&lt;&gt;""), 1,"")</f>
        <v/>
      </c>
      <c r="BI63" s="78">
        <f>IF(AND(DataBase2[[#This Row],[sILSGKS]]&lt;=0.0001,DataBase2[[#This Row],[sILSGKS]]&lt;&gt;""), 1,"")</f>
        <v>1</v>
      </c>
      <c r="BJ63" s="78">
        <f>IF(AND(DataBase2[[#This Row],[sSAGKS]]&lt;=0.0001,DataBase2[[#This Row],[sSAGKS]]&lt;&gt;""), 1,"")</f>
        <v>1</v>
      </c>
      <c r="BK63" s="80">
        <f>IF(AND(DataBase2[[#This Row],[sKSGKS]]&lt;=0.0001,DataBase2[[#This Row],[sKSGKS]]&lt;&gt;""), 1,"")</f>
        <v>1</v>
      </c>
    </row>
    <row r="64" spans="1:63" ht="21" x14ac:dyDescent="0.4">
      <c r="A64" s="65" t="s">
        <v>140</v>
      </c>
      <c r="B64" s="66" t="s">
        <v>80</v>
      </c>
      <c r="C64" s="67" t="s">
        <v>81</v>
      </c>
      <c r="D64" s="67">
        <v>3</v>
      </c>
      <c r="E64" s="67">
        <v>15</v>
      </c>
      <c r="F64" s="68">
        <v>4</v>
      </c>
      <c r="G64" s="69">
        <v>5579.89</v>
      </c>
      <c r="H64" s="70">
        <v>5233.17</v>
      </c>
      <c r="I64" s="71">
        <v>7200</v>
      </c>
      <c r="J64" s="69">
        <v>5579.89</v>
      </c>
      <c r="K64" s="70">
        <v>5579.89</v>
      </c>
      <c r="L64" s="71">
        <v>132</v>
      </c>
      <c r="M64" s="69">
        <v>5579.89</v>
      </c>
      <c r="N64" s="6">
        <v>5579.89</v>
      </c>
      <c r="O64" s="71">
        <v>84.5</v>
      </c>
      <c r="P64" s="69">
        <v>5579.8901400000004</v>
      </c>
      <c r="Q64" s="71">
        <v>1812</v>
      </c>
      <c r="R64" s="72">
        <v>5609.1</v>
      </c>
      <c r="S64" s="71">
        <v>8.26</v>
      </c>
      <c r="T64" s="85">
        <v>5584.31</v>
      </c>
      <c r="U64" s="86">
        <v>150.00200000000001</v>
      </c>
      <c r="V64" s="72">
        <v>5579.89</v>
      </c>
      <c r="W64" s="73">
        <v>129.60400000000001</v>
      </c>
      <c r="X64" s="8">
        <v>5586.31</v>
      </c>
      <c r="Y64" s="8">
        <v>144</v>
      </c>
      <c r="Z64" s="74">
        <f t="shared" si="0"/>
        <v>5579.89</v>
      </c>
      <c r="AA64" s="48">
        <f t="shared" si="1"/>
        <v>5579.89</v>
      </c>
      <c r="AB6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MIN(G64,J64,M64),"")</f>
        <v>5579.89</v>
      </c>
      <c r="AC64" s="49">
        <f>IF(OR(DataBase2[[#This Row],[sKS]] = "", DataBase2[[#This Row],[BSOpt]]=""), "", (DataBase2[[#This Row],[sKS]]-DataBase2[[#This Row],[BSOpt]])/DataBase2[[#This Row],[BSOpt]])</f>
        <v>1.1505603157051614E-3</v>
      </c>
      <c r="AD64" s="49">
        <f t="shared" si="2"/>
        <v>5579.89</v>
      </c>
      <c r="AE64" s="49">
        <f>IF(OR(DataBase2[[#This Row],[sKS]] = "", DataBase2[[#This Row],[BESTUB]]=""), "", (DataBase2[[#This Row],[sKS]]-DataBase2[[#This Row],[BESTUB]])/DataBase2[[#This Row],[BESTUB]])</f>
        <v>1.1505603157051614E-3</v>
      </c>
      <c r="AF64" s="75">
        <f>IF(OR(DataBase2[[#This Row],[sLB]] = "", DataBase2[[#This Row],[BestSol]]=""), "", (DataBase2[[#This Row],[sLB]]-DataBase2[[#This Row],[BestSol]])/DataBase2[[#This Row],[BestSol]])</f>
        <v>0</v>
      </c>
      <c r="AG64" s="76">
        <f>IF(OR(DataBase2[[#This Row],[sCL]] = "", DataBase2[[#This Row],[BestSol]]=""), "", (DataBase2[[#This Row],[sCL]] -DataBase2[[#This Row],[BestSol]])/DataBase2[[#This Row],[BestSol]])</f>
        <v>0</v>
      </c>
      <c r="AH64" s="76">
        <f>IF(OR(DataBase2[[#This Row],[sDRC]]= "", DataBase2[[#This Row],[BestSol]]=""), "", (DataBase2[[#This Row],[sDRC]]-DataBase2[[#This Row],[BestSol]])/DataBase2[[#This Row],[BestSol]])</f>
        <v>0</v>
      </c>
      <c r="AI64" s="76">
        <f>IF(OR(DataBase2[[#This Row],[sABS]]= "", DataBase2[[#This Row],[BestSol]]=""), "", (DataBase2[[#This Row],[sABS]]-DataBase2[[#This Row],[BestSol]])/DataBase2[[#This Row],[BestSol]])</f>
        <v>2.5090100360631001E-8</v>
      </c>
      <c r="AJ64" s="76">
        <f>IF(OR(DataBase2[[#This Row],[sCCJ]]= "", DataBase2[[#This Row],[BestSol]]=""), "", (DataBase2[[#This Row],[sCCJ]]-DataBase2[[#This Row],[BestSol]])/DataBase2[[#This Row],[BestSol]])</f>
        <v>5.2348702214559846E-3</v>
      </c>
      <c r="AK64" s="76">
        <f>IF(OR(DataBase2[[#This Row],[sILS]] = "", DataBase2[[#This Row],[BestSol]]=""), "", (DataBase2[[#This Row],[sILS]]-DataBase2[[#This Row],[BestSol]])/DataBase2[[#This Row],[BestSol]])</f>
        <v>7.9213031081259175E-4</v>
      </c>
      <c r="AL64" s="76">
        <f>IF(OR(DataBase2[[#This Row],[sSA]] = "", DataBase2[[#This Row],[BestSol]]=""), "", (DataBase2[[#This Row],[sSA]]-DataBase2[[#This Row],[BestSol]])/DataBase2[[#This Row],[BestSol]])</f>
        <v>0</v>
      </c>
      <c r="AM64" s="76">
        <f>IF(OR(DataBase2[[#This Row],[sKS]] = "", DataBase2[[#This Row],[BestSol]]=""), "", (DataBase2[[#This Row],[sKS]]-DataBase2[[#This Row],[BestSol]])/DataBase2[[#This Row],[BestSol]])</f>
        <v>1.1505603157051614E-3</v>
      </c>
      <c r="AN64" s="75">
        <f>IF(OR(DataBase2[[#This Row],[sLB]] = "", DataBase2[[#This Row],[BSHeu]]=""), "", (DataBase2[[#This Row],[sLB]]-DataBase2[[#This Row],[BSHeu]])/DataBase2[[#This Row],[BSHeu]])</f>
        <v>0</v>
      </c>
      <c r="AO64" s="76">
        <f>IF(OR(DataBase2[[#This Row],[sCL]] = "",  DataBase2[[#This Row],[BSHeu]]=""), "", (DataBase2[[#This Row],[sCL]] - DataBase2[[#This Row],[BSHeu]])/ DataBase2[[#This Row],[BSHeu]])</f>
        <v>0</v>
      </c>
      <c r="AP64" s="76">
        <f>IF(OR(DataBase2[[#This Row],[sDRC]]= "",  DataBase2[[#This Row],[BSHeu]]=""), "", (DataBase2[[#This Row],[sDRC]]- DataBase2[[#This Row],[BSHeu]])/ DataBase2[[#This Row],[BSHeu]])</f>
        <v>0</v>
      </c>
      <c r="AQ64" s="76">
        <f>IF(OR(DataBase2[[#This Row],[sABS]]= "",  DataBase2[[#This Row],[BSHeu]]=""), "", (DataBase2[[#This Row],[sABS]]- DataBase2[[#This Row],[BSHeu]])/ DataBase2[[#This Row],[BSHeu]])</f>
        <v>2.5090100360631001E-8</v>
      </c>
      <c r="AR64" s="76">
        <f>IF(OR(DataBase2[[#This Row],[sCCJ]]= "",  DataBase2[[#This Row],[BSHeu]]=""), "", (DataBase2[[#This Row],[sCCJ]]- DataBase2[[#This Row],[BSHeu]])/ DataBase2[[#This Row],[BSHeu]])</f>
        <v>5.2348702214559846E-3</v>
      </c>
      <c r="AS64" s="76">
        <f>IF(OR(DataBase2[[#This Row],[sILS]] = "",  DataBase2[[#This Row],[BSHeu]]=""), "", (DataBase2[[#This Row],[sILS]]- DataBase2[[#This Row],[BSHeu]])/ DataBase2[[#This Row],[BSHeu]])</f>
        <v>7.9213031081259175E-4</v>
      </c>
      <c r="AT64" s="76">
        <f>IF(OR(DataBase2[[#This Row],[sSA]] = "",  DataBase2[[#This Row],[BSHeu]]=""), "", (DataBase2[[#This Row],[sSA]]- DataBase2[[#This Row],[BSHeu]])/ DataBase2[[#This Row],[BSHeu]])</f>
        <v>0</v>
      </c>
      <c r="AU64" s="77">
        <f>IF(OR(DataBase2[[#This Row],[sKS]]= "",  DataBase2[[#This Row],[BSHeu]]=""), "", (DataBase2[[#This Row],[sKS]]- DataBase2[[#This Row],[BSHeu]])/ DataBase2[[#This Row],[BSHeu]])</f>
        <v>1.1505603157051614E-3</v>
      </c>
      <c r="AV64" s="78">
        <f>IF(AND(DataBase2[[#This Row],[sLBGB]]&lt;=0.0001, DataBase2[[#This Row],[sLBGB]]&lt;&gt;""), 1,"")</f>
        <v>1</v>
      </c>
      <c r="AW64" s="78">
        <f>IF(AND(DataBase2[[#This Row],[sCLGB]]&lt;=0.0001,DataBase2[[#This Row],[sCLGB]]&lt;&gt;""), 1,"")</f>
        <v>1</v>
      </c>
      <c r="AX64" s="78">
        <f>IF(AND(DataBase2[[#This Row],[sDRCGB]]&lt;=0.0001,DataBase2[[#This Row],[sDRCGB]]&lt;&gt;""), 1,"")</f>
        <v>1</v>
      </c>
      <c r="AY64" s="78">
        <f>IF(AND(DataBase2[[#This Row],[sABSGB]]&lt;=0.0001,DataBase2[[#This Row],[sABSGB]]&lt;&gt;""), 1,"")</f>
        <v>1</v>
      </c>
      <c r="AZ64" s="78" t="str">
        <f>IF(AND(DataBase2[[#This Row],[sCCJGB]]&lt;=0.0001,DataBase2[[#This Row],[sCCJGB]]&lt;&gt;""), 1,"")</f>
        <v/>
      </c>
      <c r="BA64" s="78" t="str">
        <f>IF(AND(DataBase2[[#This Row],[sILSGB]]&lt;=0.0001,DataBase2[[#This Row],[sILSGB]]&lt;&gt;""), 1,"")</f>
        <v/>
      </c>
      <c r="BB64" s="78">
        <f>IF(AND(DataBase2[[#This Row],[sSAGB]]&lt;=0.0001,DataBase2[[#This Row],[sSAGB]]&lt;&gt;""), 1,"")</f>
        <v>1</v>
      </c>
      <c r="BC64" s="78" t="str">
        <f>IF(AND(DataBase2[[#This Row],[sKSGB]]&lt;=0.0001,DataBase2[[#This Row],[sKSGB]]&lt;&gt;""), 1,"")</f>
        <v/>
      </c>
      <c r="BD64" s="79">
        <f>IF(AND(DataBase2[[#This Row],[sLBGKS]]&lt;=0.0001, DataBase2[[#This Row],[sLBGKS]]&lt;&gt;""), 1,"")</f>
        <v>1</v>
      </c>
      <c r="BE64" s="78">
        <f>IF(AND(DataBase2[[#This Row],[sCLGKS]]&lt;=0.0001,DataBase2[[#This Row],[sCLGKS]]&lt;&gt;""), 1,"")</f>
        <v>1</v>
      </c>
      <c r="BF64" s="78">
        <f>IF(AND(DataBase2[[#This Row],[sDRCGKS]]&lt;=0.0001,DataBase2[[#This Row],[sDRCGKS]]&lt;&gt;""), 1,"")</f>
        <v>1</v>
      </c>
      <c r="BG64" s="78">
        <f>IF(AND(DataBase2[[#This Row],[sABSGKS]]&lt;=0.0001,DataBase2[[#This Row],[sABSGKS]]&lt;&gt;""), 1,"")</f>
        <v>1</v>
      </c>
      <c r="BH64" s="78" t="str">
        <f>IF(AND(DataBase2[[#This Row],[sCCJGKS]]&lt;=0.0001,DataBase2[[#This Row],[sCCJGKS]]&lt;&gt;""), 1,"")</f>
        <v/>
      </c>
      <c r="BI64" s="78" t="str">
        <f>IF(AND(DataBase2[[#This Row],[sILSGKS]]&lt;=0.0001,DataBase2[[#This Row],[sILSGKS]]&lt;&gt;""), 1,"")</f>
        <v/>
      </c>
      <c r="BJ64" s="78">
        <f>IF(AND(DataBase2[[#This Row],[sSAGKS]]&lt;=0.0001,DataBase2[[#This Row],[sSAGKS]]&lt;&gt;""), 1,"")</f>
        <v>1</v>
      </c>
      <c r="BK64" s="80" t="str">
        <f>IF(AND(DataBase2[[#This Row],[sKSGKS]]&lt;=0.0001,DataBase2[[#This Row],[sKSGKS]]&lt;&gt;""), 1,"")</f>
        <v/>
      </c>
    </row>
    <row r="65" spans="1:63" ht="21" x14ac:dyDescent="0.4">
      <c r="A65" s="65" t="s">
        <v>141</v>
      </c>
      <c r="B65" s="66" t="s">
        <v>80</v>
      </c>
      <c r="C65" s="67" t="s">
        <v>81</v>
      </c>
      <c r="D65" s="67">
        <v>3</v>
      </c>
      <c r="E65" s="67">
        <v>15</v>
      </c>
      <c r="F65" s="68">
        <v>5</v>
      </c>
      <c r="G65" s="69">
        <v>6168.06</v>
      </c>
      <c r="H65" s="70">
        <v>5689.88</v>
      </c>
      <c r="I65" s="71">
        <v>7200</v>
      </c>
      <c r="J65" s="69">
        <v>6168.06</v>
      </c>
      <c r="K65" s="70">
        <v>6168.06</v>
      </c>
      <c r="L65" s="71">
        <v>1366</v>
      </c>
      <c r="M65" s="69">
        <v>6168.06</v>
      </c>
      <c r="N65" s="6">
        <v>6168.06</v>
      </c>
      <c r="O65" s="71">
        <v>1784</v>
      </c>
      <c r="P65" s="69">
        <v>6226.3999000000003</v>
      </c>
      <c r="Q65" s="71">
        <v>1811</v>
      </c>
      <c r="R65" s="72">
        <v>6422.39</v>
      </c>
      <c r="S65" s="71">
        <v>7.38</v>
      </c>
      <c r="T65" s="85">
        <v>6196.13</v>
      </c>
      <c r="U65" s="86">
        <v>150.00149999999999</v>
      </c>
      <c r="V65" s="72">
        <v>6210.38</v>
      </c>
      <c r="W65" s="73">
        <v>150.017</v>
      </c>
      <c r="X65" s="7">
        <v>6208.01</v>
      </c>
      <c r="Y65" s="71">
        <v>94</v>
      </c>
      <c r="Z65" s="74">
        <f t="shared" si="0"/>
        <v>6168.06</v>
      </c>
      <c r="AA65" s="48">
        <f t="shared" si="1"/>
        <v>6196.13</v>
      </c>
      <c r="AB6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MIN(G65,J65,M65),"")</f>
        <v>6168.06</v>
      </c>
      <c r="AC65" s="49">
        <f>IF(OR(DataBase2[[#This Row],[sKS]] = "", DataBase2[[#This Row],[BSOpt]]=""), "", (DataBase2[[#This Row],[sKS]]-DataBase2[[#This Row],[BSOpt]])/DataBase2[[#This Row],[BSOpt]])</f>
        <v>6.4769149457041299E-3</v>
      </c>
      <c r="AD65" s="49">
        <f t="shared" si="2"/>
        <v>6168.06</v>
      </c>
      <c r="AE65" s="49">
        <f>IF(OR(DataBase2[[#This Row],[sKS]] = "", DataBase2[[#This Row],[BESTUB]]=""), "", (DataBase2[[#This Row],[sKS]]-DataBase2[[#This Row],[BESTUB]])/DataBase2[[#This Row],[BESTUB]])</f>
        <v>6.4769149457041299E-3</v>
      </c>
      <c r="AF65" s="75">
        <f>IF(OR(DataBase2[[#This Row],[sLB]] = "", DataBase2[[#This Row],[BestSol]]=""), "", (DataBase2[[#This Row],[sLB]]-DataBase2[[#This Row],[BestSol]])/DataBase2[[#This Row],[BestSol]])</f>
        <v>0</v>
      </c>
      <c r="AG65" s="76">
        <f>IF(OR(DataBase2[[#This Row],[sCL]] = "", DataBase2[[#This Row],[BestSol]]=""), "", (DataBase2[[#This Row],[sCL]] -DataBase2[[#This Row],[BestSol]])/DataBase2[[#This Row],[BestSol]])</f>
        <v>0</v>
      </c>
      <c r="AH65" s="76">
        <f>IF(OR(DataBase2[[#This Row],[sDRC]]= "", DataBase2[[#This Row],[BestSol]]=""), "", (DataBase2[[#This Row],[sDRC]]-DataBase2[[#This Row],[BestSol]])/DataBase2[[#This Row],[BestSol]])</f>
        <v>0</v>
      </c>
      <c r="AI65" s="76">
        <f>IF(OR(DataBase2[[#This Row],[sABS]]= "", DataBase2[[#This Row],[BestSol]]=""), "", (DataBase2[[#This Row],[sABS]]-DataBase2[[#This Row],[BestSol]])/DataBase2[[#This Row],[BestSol]])</f>
        <v>9.4583872400722333E-3</v>
      </c>
      <c r="AJ65" s="76">
        <f>IF(OR(DataBase2[[#This Row],[sCCJ]]= "", DataBase2[[#This Row],[BestSol]]=""), "", (DataBase2[[#This Row],[sCCJ]]-DataBase2[[#This Row],[BestSol]])/DataBase2[[#This Row],[BestSol]])</f>
        <v>4.1233386186256278E-2</v>
      </c>
      <c r="AK65" s="76">
        <f>IF(OR(DataBase2[[#This Row],[sILS]] = "", DataBase2[[#This Row],[BestSol]]=""), "", (DataBase2[[#This Row],[sILS]]-DataBase2[[#This Row],[BestSol]])/DataBase2[[#This Row],[BestSol]])</f>
        <v>4.5508636427012234E-3</v>
      </c>
      <c r="AL65" s="76">
        <f>IF(OR(DataBase2[[#This Row],[sSA]] = "", DataBase2[[#This Row],[BestSol]]=""), "", (DataBase2[[#This Row],[sSA]]-DataBase2[[#This Row],[BestSol]])/DataBase2[[#This Row],[BestSol]])</f>
        <v>6.8611524531213552E-3</v>
      </c>
      <c r="AM65" s="76">
        <f>IF(OR(DataBase2[[#This Row],[sKS]] = "", DataBase2[[#This Row],[BestSol]]=""), "", (DataBase2[[#This Row],[sKS]]-DataBase2[[#This Row],[BestSol]])/DataBase2[[#This Row],[BestSol]])</f>
        <v>6.4769149457041299E-3</v>
      </c>
      <c r="AN65" s="75">
        <f>IF(OR(DataBase2[[#This Row],[sLB]] = "", DataBase2[[#This Row],[BSHeu]]=""), "", (DataBase2[[#This Row],[sLB]]-DataBase2[[#This Row],[BSHeu]])/DataBase2[[#This Row],[BSHeu]])</f>
        <v>-4.5302471058547367E-3</v>
      </c>
      <c r="AO65" s="76">
        <f>IF(OR(DataBase2[[#This Row],[sCL]] = "",  DataBase2[[#This Row],[BSHeu]]=""), "", (DataBase2[[#This Row],[sCL]] - DataBase2[[#This Row],[BSHeu]])/ DataBase2[[#This Row],[BSHeu]])</f>
        <v>-4.5302471058547367E-3</v>
      </c>
      <c r="AP65" s="76">
        <f>IF(OR(DataBase2[[#This Row],[sDRC]]= "",  DataBase2[[#This Row],[BSHeu]]=""), "", (DataBase2[[#This Row],[sDRC]]- DataBase2[[#This Row],[BSHeu]])/ DataBase2[[#This Row],[BSHeu]])</f>
        <v>-4.5302471058547367E-3</v>
      </c>
      <c r="AQ65" s="76">
        <f>IF(OR(DataBase2[[#This Row],[sABS]]= "",  DataBase2[[#This Row],[BSHeu]]=""), "", (DataBase2[[#This Row],[sABS]]- DataBase2[[#This Row],[BSHeu]])/ DataBase2[[#This Row],[BSHeu]])</f>
        <v>4.8852913027971059E-3</v>
      </c>
      <c r="AR65" s="76">
        <f>IF(OR(DataBase2[[#This Row],[sCCJ]]= "",  DataBase2[[#This Row],[BSHeu]]=""), "", (DataBase2[[#This Row],[sCCJ]]- DataBase2[[#This Row],[BSHeu]])/ DataBase2[[#This Row],[BSHeu]])</f>
        <v>3.6516341651966662E-2</v>
      </c>
      <c r="AS65" s="76">
        <f>IF(OR(DataBase2[[#This Row],[sILS]] = "",  DataBase2[[#This Row],[BSHeu]]=""), "", (DataBase2[[#This Row],[sILS]]- DataBase2[[#This Row],[BSHeu]])/ DataBase2[[#This Row],[BSHeu]])</f>
        <v>0</v>
      </c>
      <c r="AT65" s="76">
        <f>IF(OR(DataBase2[[#This Row],[sSA]] = "",  DataBase2[[#This Row],[BSHeu]]=""), "", (DataBase2[[#This Row],[sSA]]- DataBase2[[#This Row],[BSHeu]])/ DataBase2[[#This Row],[BSHeu]])</f>
        <v>2.2998226312230374E-3</v>
      </c>
      <c r="AU65" s="77">
        <f>IF(OR(DataBase2[[#This Row],[sKS]]= "",  DataBase2[[#This Row],[BSHeu]]=""), "", (DataBase2[[#This Row],[sKS]]- DataBase2[[#This Row],[BSHeu]])/ DataBase2[[#This Row],[BSHeu]])</f>
        <v>1.9173258146617501E-3</v>
      </c>
      <c r="AV65" s="78">
        <f>IF(AND(DataBase2[[#This Row],[sLBGB]]&lt;=0.0001, DataBase2[[#This Row],[sLBGB]]&lt;&gt;""), 1,"")</f>
        <v>1</v>
      </c>
      <c r="AW65" s="78">
        <f>IF(AND(DataBase2[[#This Row],[sCLGB]]&lt;=0.0001,DataBase2[[#This Row],[sCLGB]]&lt;&gt;""), 1,"")</f>
        <v>1</v>
      </c>
      <c r="AX65" s="78">
        <f>IF(AND(DataBase2[[#This Row],[sDRCGB]]&lt;=0.0001,DataBase2[[#This Row],[sDRCGB]]&lt;&gt;""), 1,"")</f>
        <v>1</v>
      </c>
      <c r="AY65" s="78" t="str">
        <f>IF(AND(DataBase2[[#This Row],[sABSGB]]&lt;=0.0001,DataBase2[[#This Row],[sABSGB]]&lt;&gt;""), 1,"")</f>
        <v/>
      </c>
      <c r="AZ65" s="78" t="str">
        <f>IF(AND(DataBase2[[#This Row],[sCCJGB]]&lt;=0.0001,DataBase2[[#This Row],[sCCJGB]]&lt;&gt;""), 1,"")</f>
        <v/>
      </c>
      <c r="BA65" s="78" t="str">
        <f>IF(AND(DataBase2[[#This Row],[sILSGB]]&lt;=0.0001,DataBase2[[#This Row],[sILSGB]]&lt;&gt;""), 1,"")</f>
        <v/>
      </c>
      <c r="BB65" s="78" t="str">
        <f>IF(AND(DataBase2[[#This Row],[sSAGB]]&lt;=0.0001,DataBase2[[#This Row],[sSAGB]]&lt;&gt;""), 1,"")</f>
        <v/>
      </c>
      <c r="BC65" s="78" t="str">
        <f>IF(AND(DataBase2[[#This Row],[sKSGB]]&lt;=0.0001,DataBase2[[#This Row],[sKSGB]]&lt;&gt;""), 1,"")</f>
        <v/>
      </c>
      <c r="BD65" s="79">
        <f>IF(AND(DataBase2[[#This Row],[sLBGKS]]&lt;=0.0001, DataBase2[[#This Row],[sLBGKS]]&lt;&gt;""), 1,"")</f>
        <v>1</v>
      </c>
      <c r="BE65" s="78">
        <f>IF(AND(DataBase2[[#This Row],[sCLGKS]]&lt;=0.0001,DataBase2[[#This Row],[sCLGKS]]&lt;&gt;""), 1,"")</f>
        <v>1</v>
      </c>
      <c r="BF65" s="78">
        <f>IF(AND(DataBase2[[#This Row],[sDRCGKS]]&lt;=0.0001,DataBase2[[#This Row],[sDRCGKS]]&lt;&gt;""), 1,"")</f>
        <v>1</v>
      </c>
      <c r="BG65" s="78" t="str">
        <f>IF(AND(DataBase2[[#This Row],[sABSGKS]]&lt;=0.0001,DataBase2[[#This Row],[sABSGKS]]&lt;&gt;""), 1,"")</f>
        <v/>
      </c>
      <c r="BH65" s="78" t="str">
        <f>IF(AND(DataBase2[[#This Row],[sCCJGKS]]&lt;=0.0001,DataBase2[[#This Row],[sCCJGKS]]&lt;&gt;""), 1,"")</f>
        <v/>
      </c>
      <c r="BI65" s="78">
        <f>IF(AND(DataBase2[[#This Row],[sILSGKS]]&lt;=0.0001,DataBase2[[#This Row],[sILSGKS]]&lt;&gt;""), 1,"")</f>
        <v>1</v>
      </c>
      <c r="BJ65" s="78" t="str">
        <f>IF(AND(DataBase2[[#This Row],[sSAGKS]]&lt;=0.0001,DataBase2[[#This Row],[sSAGKS]]&lt;&gt;""), 1,"")</f>
        <v/>
      </c>
      <c r="BK65" s="80" t="str">
        <f>IF(AND(DataBase2[[#This Row],[sKSGKS]]&lt;=0.0001,DataBase2[[#This Row],[sKSGKS]]&lt;&gt;""), 1,"")</f>
        <v/>
      </c>
    </row>
    <row r="66" spans="1:63" x14ac:dyDescent="0.35">
      <c r="A66" s="65"/>
      <c r="B66" s="66"/>
      <c r="C66" s="67"/>
      <c r="D66" s="67"/>
      <c r="E66" s="67"/>
      <c r="F66" s="68"/>
      <c r="G66" s="69"/>
      <c r="H66" s="70"/>
      <c r="I66" s="71"/>
      <c r="J66" s="69"/>
      <c r="K66" s="70"/>
      <c r="L66" s="71"/>
      <c r="M66" s="69"/>
      <c r="O66" s="73"/>
      <c r="P66" s="69"/>
      <c r="Q66" s="71"/>
      <c r="R66" s="72" t="s">
        <v>101</v>
      </c>
      <c r="S66" s="71"/>
      <c r="T66" s="72"/>
      <c r="U66" s="73"/>
      <c r="V66" s="72"/>
      <c r="W66" s="73"/>
      <c r="Y66" s="71"/>
      <c r="Z66" s="74" t="str">
        <f t="shared" si="0"/>
        <v/>
      </c>
      <c r="AA66" s="48" t="str">
        <f t="shared" si="1"/>
        <v/>
      </c>
      <c r="AB6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MIN(G66,J66,M66),"")</f>
        <v/>
      </c>
      <c r="AC66" s="49" t="str">
        <f>IF(OR(DataBase2[[#This Row],[sKS]] = "", DataBase2[[#This Row],[BSOpt]]=""), "", (DataBase2[[#This Row],[sKS]]-DataBase2[[#This Row],[BSOpt]])/DataBase2[[#This Row],[BSOpt]])</f>
        <v/>
      </c>
      <c r="AD66" s="49" t="str">
        <f t="shared" si="2"/>
        <v/>
      </c>
      <c r="AE66" s="49" t="str">
        <f>IF(OR(DataBase2[[#This Row],[sKS]] = "", DataBase2[[#This Row],[BESTUB]]=""), "", (DataBase2[[#This Row],[sKS]]-DataBase2[[#This Row],[BESTUB]])/DataBase2[[#This Row],[BESTUB]])</f>
        <v/>
      </c>
      <c r="AF66" s="50" t="str">
        <f>IF(OR(DataBase2[[#This Row],[sLB]] = "", DataBase2[[#This Row],[BestSol]]=""), "", (DataBase2[[#This Row],[sLB]]-DataBase2[[#This Row],[BestSol]])/DataBase2[[#This Row],[BestSol]])</f>
        <v/>
      </c>
      <c r="AG66" s="51" t="str">
        <f>IF(OR(DataBase2[[#This Row],[sCL]] = "", DataBase2[[#This Row],[BestSol]]=""), "", (DataBase2[[#This Row],[sCL]] -DataBase2[[#This Row],[BestSol]])/DataBase2[[#This Row],[BestSol]])</f>
        <v/>
      </c>
      <c r="AH66" s="52" t="str">
        <f>IF(OR(DataBase2[[#This Row],[sDRC]]= "", DataBase2[[#This Row],[BestSol]]=""), "", (DataBase2[[#This Row],[sDRC]]-DataBase2[[#This Row],[BestSol]])/DataBase2[[#This Row],[BestSol]])</f>
        <v/>
      </c>
      <c r="AI66" s="52" t="str">
        <f>IF(OR(DataBase2[[#This Row],[sABS]]= "", DataBase2[[#This Row],[BestSol]]=""), "", (DataBase2[[#This Row],[sABS]]-DataBase2[[#This Row],[BestSol]])/DataBase2[[#This Row],[BestSol]])</f>
        <v/>
      </c>
      <c r="AJ66" s="52" t="str">
        <f>IF(OR(DataBase2[[#This Row],[sCCJ]]= "", DataBase2[[#This Row],[BestSol]]=""), "", (DataBase2[[#This Row],[sCCJ]]-DataBase2[[#This Row],[BestSol]])/DataBase2[[#This Row],[BestSol]])</f>
        <v/>
      </c>
      <c r="AK66" s="52" t="str">
        <f>IF(OR(DataBase2[[#This Row],[sILS]] = "", DataBase2[[#This Row],[BestSol]]=""), "", (DataBase2[[#This Row],[sILS]]-DataBase2[[#This Row],[BestSol]])/DataBase2[[#This Row],[BestSol]])</f>
        <v/>
      </c>
      <c r="AL66" s="52" t="str">
        <f>IF(OR(DataBase2[[#This Row],[sSA]] = "", DataBase2[[#This Row],[BestSol]]=""), "", (DataBase2[[#This Row],[sSA]]-DataBase2[[#This Row],[BestSol]])/DataBase2[[#This Row],[BestSol]])</f>
        <v/>
      </c>
      <c r="AM66" s="53" t="str">
        <f>IF(OR(DataBase2[[#This Row],[sKS]] = "", DataBase2[[#This Row],[BestSol]]=""), "", (DataBase2[[#This Row],[sKS]]-DataBase2[[#This Row],[BestSol]])/DataBase2[[#This Row],[BestSol]])</f>
        <v/>
      </c>
      <c r="AN66" s="50" t="str">
        <f>IF(OR(DataBase2[[#This Row],[sLB]] = "", DataBase2[[#This Row],[BSHeu]]=""), "", (DataBase2[[#This Row],[sLB]]-DataBase2[[#This Row],[BSHeu]])/DataBase2[[#This Row],[BSHeu]])</f>
        <v/>
      </c>
      <c r="AO66" s="53" t="str">
        <f>IF(OR(DataBase2[[#This Row],[sCL]] = "",  DataBase2[[#This Row],[BSHeu]]=""), "", (DataBase2[[#This Row],[sCL]] - DataBase2[[#This Row],[BSHeu]])/ DataBase2[[#This Row],[BSHeu]])</f>
        <v/>
      </c>
      <c r="AP66" s="81" t="str">
        <f>IF(OR(DataBase2[[#This Row],[sDRC]]= "",  DataBase2[[#This Row],[BSHeu]]=""), "", (DataBase2[[#This Row],[sDRC]]- DataBase2[[#This Row],[BSHeu]])/ DataBase2[[#This Row],[BSHeu]])</f>
        <v/>
      </c>
      <c r="AQ66" s="81" t="str">
        <f>IF(OR(DataBase2[[#This Row],[sABS]]= "",  DataBase2[[#This Row],[BSHeu]]=""), "", (DataBase2[[#This Row],[sABS]]- DataBase2[[#This Row],[BSHeu]])/ DataBase2[[#This Row],[BSHeu]])</f>
        <v/>
      </c>
      <c r="AR66" s="81" t="str">
        <f>IF(OR(DataBase2[[#This Row],[sCCJ]]= "",  DataBase2[[#This Row],[BSHeu]]=""), "", (DataBase2[[#This Row],[sCCJ]]- DataBase2[[#This Row],[BSHeu]])/ DataBase2[[#This Row],[BSHeu]])</f>
        <v/>
      </c>
      <c r="AS66" s="81" t="str">
        <f>IF(OR(DataBase2[[#This Row],[sILS]] = "",  DataBase2[[#This Row],[BSHeu]]=""), "", (DataBase2[[#This Row],[sILS]]- DataBase2[[#This Row],[BSHeu]])/ DataBase2[[#This Row],[BSHeu]])</f>
        <v/>
      </c>
      <c r="AT66" s="81" t="str">
        <f>IF(OR(DataBase2[[#This Row],[sSA]] = "",  DataBase2[[#This Row],[BSHeu]]=""), "", (DataBase2[[#This Row],[sSA]]- DataBase2[[#This Row],[BSHeu]])/ DataBase2[[#This Row],[BSHeu]])</f>
        <v/>
      </c>
      <c r="AU66" s="82" t="str">
        <f>IF(OR(DataBase2[[#This Row],[sKS]]= "",  DataBase2[[#This Row],[BSHeu]]=""), "", (DataBase2[[#This Row],[sKS]]- DataBase2[[#This Row],[BSHeu]])/ DataBase2[[#This Row],[BSHeu]])</f>
        <v/>
      </c>
      <c r="AV66" s="58" t="str">
        <f>IF(AND(DataBase2[[#This Row],[sLBGB]]&lt;=0.0001, DataBase2[[#This Row],[sLBGB]]&lt;&gt;""), 1,"")</f>
        <v/>
      </c>
      <c r="AW66" s="59" t="str">
        <f>IF(AND(DataBase2[[#This Row],[sCLGB]]&lt;=0.0001,DataBase2[[#This Row],[sCLGB]]&lt;&gt;""), 1,"")</f>
        <v/>
      </c>
      <c r="AX66" s="60" t="str">
        <f>IF(AND(DataBase2[[#This Row],[sDRCGB]]&lt;=0.0001,DataBase2[[#This Row],[sDRCGB]]&lt;&gt;""), 1,"")</f>
        <v/>
      </c>
      <c r="AY66" s="60" t="str">
        <f>IF(AND(DataBase2[[#This Row],[sABSGB]]&lt;=0.0001,DataBase2[[#This Row],[sABSGB]]&lt;&gt;""), 1,"")</f>
        <v/>
      </c>
      <c r="AZ66" s="60" t="str">
        <f>IF(AND(DataBase2[[#This Row],[sCCJGB]]&lt;=0.0001,DataBase2[[#This Row],[sCCJGB]]&lt;&gt;""), 1,"")</f>
        <v/>
      </c>
      <c r="BA66" s="60" t="str">
        <f>IF(AND(DataBase2[[#This Row],[sILSGB]]&lt;=0.0001,DataBase2[[#This Row],[sILSGB]]&lt;&gt;""), 1,"")</f>
        <v/>
      </c>
      <c r="BB66" s="60" t="str">
        <f>IF(AND(DataBase2[[#This Row],[sSAGB]]&lt;=0.0001,DataBase2[[#This Row],[sSAGB]]&lt;&gt;""), 1,"")</f>
        <v/>
      </c>
      <c r="BC66" s="58" t="str">
        <f>IF(AND(DataBase2[[#This Row],[sKSGB]]&lt;=0.0001,DataBase2[[#This Row],[sKSGB]]&lt;&gt;""), 1,"")</f>
        <v/>
      </c>
      <c r="BD66" s="83" t="str">
        <f>IF(AND(DataBase2[[#This Row],[sLBGKS]]&lt;=0.0001, DataBase2[[#This Row],[sLBGKS]]&lt;&gt;""), 1,"")</f>
        <v/>
      </c>
      <c r="BE66" s="58" t="str">
        <f>IF(AND(DataBase2[[#This Row],[sCLGKS]]&lt;=0.0001,DataBase2[[#This Row],[sCLGKS]]&lt;&gt;""), 1,"")</f>
        <v/>
      </c>
      <c r="BF66" s="84" t="str">
        <f>IF(AND(DataBase2[[#This Row],[sDRCGKS]]&lt;=0.0001,DataBase2[[#This Row],[sDRCGKS]]&lt;&gt;""), 1,"")</f>
        <v/>
      </c>
      <c r="BG66" s="84" t="str">
        <f>IF(AND(DataBase2[[#This Row],[sABSGKS]]&lt;=0.0001,DataBase2[[#This Row],[sABSGKS]]&lt;&gt;""), 1,"")</f>
        <v/>
      </c>
      <c r="BH66" s="84" t="str">
        <f>IF(AND(DataBase2[[#This Row],[sCCJGKS]]&lt;=0.0001,DataBase2[[#This Row],[sCCJGKS]]&lt;&gt;""), 1,"")</f>
        <v/>
      </c>
      <c r="BI66" s="84" t="str">
        <f>IF(AND(DataBase2[[#This Row],[sILSGKS]]&lt;=0.0001,DataBase2[[#This Row],[sILSGKS]]&lt;&gt;""), 1,"")</f>
        <v/>
      </c>
      <c r="BJ66" s="84" t="str">
        <f>IF(AND(DataBase2[[#This Row],[sSAGKS]]&lt;=0.0001,DataBase2[[#This Row],[sSAGKS]]&lt;&gt;""), 1,"")</f>
        <v/>
      </c>
      <c r="BK66" s="80" t="str">
        <f>IF(AND(DataBase2[[#This Row],[sKSGKS]]&lt;=0.0001,DataBase2[[#This Row],[sKSGKS]]&lt;&gt;""), 1,"")</f>
        <v/>
      </c>
    </row>
    <row r="67" spans="1:63" ht="21" x14ac:dyDescent="0.4">
      <c r="A67" s="65" t="s">
        <v>142</v>
      </c>
      <c r="B67" s="66" t="s">
        <v>80</v>
      </c>
      <c r="C67" s="67" t="s">
        <v>81</v>
      </c>
      <c r="D67" s="67">
        <v>3</v>
      </c>
      <c r="E67" s="67">
        <v>20</v>
      </c>
      <c r="F67" s="68">
        <v>2</v>
      </c>
      <c r="G67" s="69">
        <v>6243.35</v>
      </c>
      <c r="H67" s="70">
        <v>6058.39</v>
      </c>
      <c r="I67" s="71">
        <v>7200</v>
      </c>
      <c r="J67" s="69">
        <v>6242.75</v>
      </c>
      <c r="K67" s="70">
        <v>6242.75</v>
      </c>
      <c r="L67" s="71">
        <v>23</v>
      </c>
      <c r="M67" s="69">
        <v>6242.75</v>
      </c>
      <c r="N67" s="6">
        <v>6242.75</v>
      </c>
      <c r="O67" s="71">
        <v>787.1</v>
      </c>
      <c r="P67" s="69">
        <v>6243.3500999999997</v>
      </c>
      <c r="Q67" s="71">
        <v>323</v>
      </c>
      <c r="R67" s="72">
        <v>6281.79</v>
      </c>
      <c r="S67" s="71">
        <v>25.25</v>
      </c>
      <c r="T67" s="85">
        <v>6271.27</v>
      </c>
      <c r="U67" s="86">
        <v>150.0025</v>
      </c>
      <c r="V67" s="72">
        <v>6242.75</v>
      </c>
      <c r="W67" s="73">
        <v>93.129000000000005</v>
      </c>
      <c r="X67" s="7">
        <v>6243.35</v>
      </c>
      <c r="Y67" s="71">
        <v>108</v>
      </c>
      <c r="Z67" s="74">
        <f t="shared" ref="Z67:Z130" si="3">IF(MIN(G67,J67,M67)&gt;0, MIN(G67,J67,M67),"")</f>
        <v>6242.75</v>
      </c>
      <c r="AA67" s="48">
        <f t="shared" ref="AA67:AA130" si="4">IF(MIN(P67,R67,T67,V67,X67)&gt;0, MIN(P67,R67,T67,V67,X67),"")</f>
        <v>6242.75</v>
      </c>
      <c r="AB6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MIN(G67,J67,M67),"")</f>
        <v>6242.75</v>
      </c>
      <c r="AC67" s="49">
        <f>IF(OR(DataBase2[[#This Row],[sKS]] = "", DataBase2[[#This Row],[BSOpt]]=""), "", (DataBase2[[#This Row],[sKS]]-DataBase2[[#This Row],[BSOpt]])/DataBase2[[#This Row],[BSOpt]])</f>
        <v>9.6111489327678314E-5</v>
      </c>
      <c r="AD67" s="49">
        <f t="shared" ref="AD67:AD130" si="5">IF(MIN(G67,J67,M67)&gt;0, MIN(G67,J67,M67),"")</f>
        <v>6242.75</v>
      </c>
      <c r="AE67" s="49">
        <f>IF(OR(DataBase2[[#This Row],[sKS]] = "", DataBase2[[#This Row],[BESTUB]]=""), "", (DataBase2[[#This Row],[sKS]]-DataBase2[[#This Row],[BESTUB]])/DataBase2[[#This Row],[BESTUB]])</f>
        <v>9.6111489327678314E-5</v>
      </c>
      <c r="AF67" s="75">
        <f>IF(OR(DataBase2[[#This Row],[sLB]] = "", DataBase2[[#This Row],[BestSol]]=""), "", (DataBase2[[#This Row],[sLB]]-DataBase2[[#This Row],[BestSol]])/DataBase2[[#This Row],[BestSol]])</f>
        <v>9.6111489327678314E-5</v>
      </c>
      <c r="AG67" s="76">
        <f>IF(OR(DataBase2[[#This Row],[sCL]] = "", DataBase2[[#This Row],[BestSol]]=""), "", (DataBase2[[#This Row],[sCL]] -DataBase2[[#This Row],[BestSol]])/DataBase2[[#This Row],[BestSol]])</f>
        <v>0</v>
      </c>
      <c r="AH67" s="76">
        <f>IF(OR(DataBase2[[#This Row],[sDRC]]= "", DataBase2[[#This Row],[BestSol]]=""), "", (DataBase2[[#This Row],[sDRC]]-DataBase2[[#This Row],[BestSol]])/DataBase2[[#This Row],[BestSol]])</f>
        <v>0</v>
      </c>
      <c r="AI67" s="76">
        <f>IF(OR(DataBase2[[#This Row],[sABS]]= "", DataBase2[[#This Row],[BestSol]]=""), "", (DataBase2[[#This Row],[sABS]]-DataBase2[[#This Row],[BestSol]])/DataBase2[[#This Row],[BestSol]])</f>
        <v>9.6127507909119625E-5</v>
      </c>
      <c r="AJ67" s="76">
        <f>IF(OR(DataBase2[[#This Row],[sCCJ]]= "", DataBase2[[#This Row],[BestSol]]=""), "", (DataBase2[[#This Row],[sCCJ]]-DataBase2[[#This Row],[BestSol]])/DataBase2[[#This Row],[BestSol]])</f>
        <v>6.2536542389171378E-3</v>
      </c>
      <c r="AK67" s="76">
        <f>IF(OR(DataBase2[[#This Row],[sILS]] = "", DataBase2[[#This Row],[BestSol]]=""), "", (DataBase2[[#This Row],[sILS]]-DataBase2[[#This Row],[BestSol]])/DataBase2[[#This Row],[BestSol]])</f>
        <v>4.5684994593729426E-3</v>
      </c>
      <c r="AL67" s="76">
        <f>IF(OR(DataBase2[[#This Row],[sSA]] = "", DataBase2[[#This Row],[BestSol]]=""), "", (DataBase2[[#This Row],[sSA]]-DataBase2[[#This Row],[BestSol]])/DataBase2[[#This Row],[BestSol]])</f>
        <v>0</v>
      </c>
      <c r="AM67" s="76">
        <f>IF(OR(DataBase2[[#This Row],[sKS]] = "", DataBase2[[#This Row],[BestSol]]=""), "", (DataBase2[[#This Row],[sKS]]-DataBase2[[#This Row],[BestSol]])/DataBase2[[#This Row],[BestSol]])</f>
        <v>9.6111489327678314E-5</v>
      </c>
      <c r="AN67" s="75">
        <f>IF(OR(DataBase2[[#This Row],[sLB]] = "", DataBase2[[#This Row],[BSHeu]]=""), "", (DataBase2[[#This Row],[sLB]]-DataBase2[[#This Row],[BSHeu]])/DataBase2[[#This Row],[BSHeu]])</f>
        <v>9.6111489327678314E-5</v>
      </c>
      <c r="AO67" s="76">
        <f>IF(OR(DataBase2[[#This Row],[sCL]] = "",  DataBase2[[#This Row],[BSHeu]]=""), "", (DataBase2[[#This Row],[sCL]] - DataBase2[[#This Row],[BSHeu]])/ DataBase2[[#This Row],[BSHeu]])</f>
        <v>0</v>
      </c>
      <c r="AP67" s="76">
        <f>IF(OR(DataBase2[[#This Row],[sDRC]]= "",  DataBase2[[#This Row],[BSHeu]]=""), "", (DataBase2[[#This Row],[sDRC]]- DataBase2[[#This Row],[BSHeu]])/ DataBase2[[#This Row],[BSHeu]])</f>
        <v>0</v>
      </c>
      <c r="AQ67" s="76">
        <f>IF(OR(DataBase2[[#This Row],[sABS]]= "",  DataBase2[[#This Row],[BSHeu]]=""), "", (DataBase2[[#This Row],[sABS]]- DataBase2[[#This Row],[BSHeu]])/ DataBase2[[#This Row],[BSHeu]])</f>
        <v>9.6127507909119625E-5</v>
      </c>
      <c r="AR67" s="76">
        <f>IF(OR(DataBase2[[#This Row],[sCCJ]]= "",  DataBase2[[#This Row],[BSHeu]]=""), "", (DataBase2[[#This Row],[sCCJ]]- DataBase2[[#This Row],[BSHeu]])/ DataBase2[[#This Row],[BSHeu]])</f>
        <v>6.2536542389171378E-3</v>
      </c>
      <c r="AS67" s="76">
        <f>IF(OR(DataBase2[[#This Row],[sILS]] = "",  DataBase2[[#This Row],[BSHeu]]=""), "", (DataBase2[[#This Row],[sILS]]- DataBase2[[#This Row],[BSHeu]])/ DataBase2[[#This Row],[BSHeu]])</f>
        <v>4.5684994593729426E-3</v>
      </c>
      <c r="AT67" s="76">
        <f>IF(OR(DataBase2[[#This Row],[sSA]] = "",  DataBase2[[#This Row],[BSHeu]]=""), "", (DataBase2[[#This Row],[sSA]]- DataBase2[[#This Row],[BSHeu]])/ DataBase2[[#This Row],[BSHeu]])</f>
        <v>0</v>
      </c>
      <c r="AU67" s="77">
        <f>IF(OR(DataBase2[[#This Row],[sKS]]= "",  DataBase2[[#This Row],[BSHeu]]=""), "", (DataBase2[[#This Row],[sKS]]- DataBase2[[#This Row],[BSHeu]])/ DataBase2[[#This Row],[BSHeu]])</f>
        <v>9.6111489327678314E-5</v>
      </c>
      <c r="AV67" s="78">
        <f>IF(AND(DataBase2[[#This Row],[sLBGB]]&lt;=0.0001, DataBase2[[#This Row],[sLBGB]]&lt;&gt;""), 1,"")</f>
        <v>1</v>
      </c>
      <c r="AW67" s="78">
        <f>IF(AND(DataBase2[[#This Row],[sCLGB]]&lt;=0.0001,DataBase2[[#This Row],[sCLGB]]&lt;&gt;""), 1,"")</f>
        <v>1</v>
      </c>
      <c r="AX67" s="78">
        <f>IF(AND(DataBase2[[#This Row],[sDRCGB]]&lt;=0.0001,DataBase2[[#This Row],[sDRCGB]]&lt;&gt;""), 1,"")</f>
        <v>1</v>
      </c>
      <c r="AY67" s="78">
        <f>IF(AND(DataBase2[[#This Row],[sABSGB]]&lt;=0.0001,DataBase2[[#This Row],[sABSGB]]&lt;&gt;""), 1,"")</f>
        <v>1</v>
      </c>
      <c r="AZ67" s="78" t="str">
        <f>IF(AND(DataBase2[[#This Row],[sCCJGB]]&lt;=0.0001,DataBase2[[#This Row],[sCCJGB]]&lt;&gt;""), 1,"")</f>
        <v/>
      </c>
      <c r="BA67" s="78" t="str">
        <f>IF(AND(DataBase2[[#This Row],[sILSGB]]&lt;=0.0001,DataBase2[[#This Row],[sILSGB]]&lt;&gt;""), 1,"")</f>
        <v/>
      </c>
      <c r="BB67" s="78">
        <f>IF(AND(DataBase2[[#This Row],[sSAGB]]&lt;=0.0001,DataBase2[[#This Row],[sSAGB]]&lt;&gt;""), 1,"")</f>
        <v>1</v>
      </c>
      <c r="BC67" s="78">
        <f>IF(AND(DataBase2[[#This Row],[sKSGB]]&lt;=0.0001,DataBase2[[#This Row],[sKSGB]]&lt;&gt;""), 1,"")</f>
        <v>1</v>
      </c>
      <c r="BD67" s="79">
        <f>IF(AND(DataBase2[[#This Row],[sLBGKS]]&lt;=0.0001, DataBase2[[#This Row],[sLBGKS]]&lt;&gt;""), 1,"")</f>
        <v>1</v>
      </c>
      <c r="BE67" s="78">
        <f>IF(AND(DataBase2[[#This Row],[sCLGKS]]&lt;=0.0001,DataBase2[[#This Row],[sCLGKS]]&lt;&gt;""), 1,"")</f>
        <v>1</v>
      </c>
      <c r="BF67" s="78">
        <f>IF(AND(DataBase2[[#This Row],[sDRCGKS]]&lt;=0.0001,DataBase2[[#This Row],[sDRCGKS]]&lt;&gt;""), 1,"")</f>
        <v>1</v>
      </c>
      <c r="BG67" s="78">
        <f>IF(AND(DataBase2[[#This Row],[sABSGKS]]&lt;=0.0001,DataBase2[[#This Row],[sABSGKS]]&lt;&gt;""), 1,"")</f>
        <v>1</v>
      </c>
      <c r="BH67" s="78" t="str">
        <f>IF(AND(DataBase2[[#This Row],[sCCJGKS]]&lt;=0.0001,DataBase2[[#This Row],[sCCJGKS]]&lt;&gt;""), 1,"")</f>
        <v/>
      </c>
      <c r="BI67" s="78" t="str">
        <f>IF(AND(DataBase2[[#This Row],[sILSGKS]]&lt;=0.0001,DataBase2[[#This Row],[sILSGKS]]&lt;&gt;""), 1,"")</f>
        <v/>
      </c>
      <c r="BJ67" s="78">
        <f>IF(AND(DataBase2[[#This Row],[sSAGKS]]&lt;=0.0001,DataBase2[[#This Row],[sSAGKS]]&lt;&gt;""), 1,"")</f>
        <v>1</v>
      </c>
      <c r="BK67" s="80">
        <f>IF(AND(DataBase2[[#This Row],[sKSGKS]]&lt;=0.0001,DataBase2[[#This Row],[sKSGKS]]&lt;&gt;""), 1,"")</f>
        <v>1</v>
      </c>
    </row>
    <row r="68" spans="1:63" ht="21" x14ac:dyDescent="0.4">
      <c r="A68" s="65" t="s">
        <v>143</v>
      </c>
      <c r="B68" s="66" t="s">
        <v>80</v>
      </c>
      <c r="C68" s="67" t="s">
        <v>81</v>
      </c>
      <c r="D68" s="67">
        <v>3</v>
      </c>
      <c r="E68" s="67">
        <v>20</v>
      </c>
      <c r="F68" s="68">
        <v>3</v>
      </c>
      <c r="G68" s="69">
        <v>6935.02</v>
      </c>
      <c r="H68" s="70">
        <v>6488.14</v>
      </c>
      <c r="I68" s="71">
        <v>7200</v>
      </c>
      <c r="J68" s="69">
        <v>6899.41</v>
      </c>
      <c r="K68" s="70">
        <v>6899.41</v>
      </c>
      <c r="L68" s="71">
        <v>229</v>
      </c>
      <c r="M68" s="69">
        <v>6899.41</v>
      </c>
      <c r="N68" s="6">
        <v>6899.41</v>
      </c>
      <c r="O68" s="71">
        <v>4033.8</v>
      </c>
      <c r="P68" s="69">
        <v>6923.3301300000003</v>
      </c>
      <c r="Q68" s="71">
        <v>1846</v>
      </c>
      <c r="R68" s="72">
        <v>6899.41</v>
      </c>
      <c r="S68" s="71">
        <v>23.48</v>
      </c>
      <c r="T68" s="85">
        <v>6939.42</v>
      </c>
      <c r="U68" s="86">
        <v>150.0035</v>
      </c>
      <c r="V68" s="72">
        <v>6899.41</v>
      </c>
      <c r="W68" s="73">
        <v>101.387</v>
      </c>
      <c r="X68" s="7">
        <v>6900.93</v>
      </c>
      <c r="Y68" s="71">
        <v>325</v>
      </c>
      <c r="Z68" s="74">
        <f t="shared" si="3"/>
        <v>6899.41</v>
      </c>
      <c r="AA68" s="48">
        <f t="shared" si="4"/>
        <v>6899.41</v>
      </c>
      <c r="AB6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MIN(G68,J68,M68),"")</f>
        <v>6899.41</v>
      </c>
      <c r="AC68" s="49">
        <f>IF(OR(DataBase2[[#This Row],[sKS]] = "", DataBase2[[#This Row],[BSOpt]]=""), "", (DataBase2[[#This Row],[sKS]]-DataBase2[[#This Row],[BSOpt]])/DataBase2[[#This Row],[BSOpt]])</f>
        <v>2.2030869306222366E-4</v>
      </c>
      <c r="AD68" s="49">
        <f t="shared" si="5"/>
        <v>6899.41</v>
      </c>
      <c r="AE68" s="49">
        <f>IF(OR(DataBase2[[#This Row],[sKS]] = "", DataBase2[[#This Row],[BESTUB]]=""), "", (DataBase2[[#This Row],[sKS]]-DataBase2[[#This Row],[BESTUB]])/DataBase2[[#This Row],[BESTUB]])</f>
        <v>2.2030869306222366E-4</v>
      </c>
      <c r="AF68" s="75">
        <f>IF(OR(DataBase2[[#This Row],[sLB]] = "", DataBase2[[#This Row],[BestSol]]=""), "", (DataBase2[[#This Row],[sLB]]-DataBase2[[#This Row],[BestSol]])/DataBase2[[#This Row],[BestSol]])</f>
        <v>5.1613108946997758E-3</v>
      </c>
      <c r="AG68" s="76">
        <f>IF(OR(DataBase2[[#This Row],[sCL]] = "", DataBase2[[#This Row],[BestSol]]=""), "", (DataBase2[[#This Row],[sCL]] -DataBase2[[#This Row],[BestSol]])/DataBase2[[#This Row],[BestSol]])</f>
        <v>0</v>
      </c>
      <c r="AH68" s="76">
        <f>IF(OR(DataBase2[[#This Row],[sDRC]]= "", DataBase2[[#This Row],[BestSol]]=""), "", (DataBase2[[#This Row],[sDRC]]-DataBase2[[#This Row],[BestSol]])/DataBase2[[#This Row],[BestSol]])</f>
        <v>0</v>
      </c>
      <c r="AI68" s="76">
        <f>IF(OR(DataBase2[[#This Row],[sABS]]= "", DataBase2[[#This Row],[BestSol]]=""), "", (DataBase2[[#This Row],[sABS]]-DataBase2[[#This Row],[BestSol]])/DataBase2[[#This Row],[BestSol]])</f>
        <v>3.4669819593270189E-3</v>
      </c>
      <c r="AJ68" s="76">
        <f>IF(OR(DataBase2[[#This Row],[sCCJ]]= "", DataBase2[[#This Row],[BestSol]]=""), "", (DataBase2[[#This Row],[sCCJ]]-DataBase2[[#This Row],[BestSol]])/DataBase2[[#This Row],[BestSol]])</f>
        <v>0</v>
      </c>
      <c r="AK68" s="76">
        <f>IF(OR(DataBase2[[#This Row],[sILS]] = "", DataBase2[[#This Row],[BestSol]]=""), "", (DataBase2[[#This Row],[sILS]]-DataBase2[[#This Row],[BestSol]])/DataBase2[[#This Row],[BestSol]])</f>
        <v>5.7990465851428192E-3</v>
      </c>
      <c r="AL68" s="76">
        <f>IF(OR(DataBase2[[#This Row],[sSA]] = "", DataBase2[[#This Row],[BestSol]]=""), "", (DataBase2[[#This Row],[sSA]]-DataBase2[[#This Row],[BestSol]])/DataBase2[[#This Row],[BestSol]])</f>
        <v>0</v>
      </c>
      <c r="AM68" s="76">
        <f>IF(OR(DataBase2[[#This Row],[sKS]] = "", DataBase2[[#This Row],[BestSol]]=""), "", (DataBase2[[#This Row],[sKS]]-DataBase2[[#This Row],[BestSol]])/DataBase2[[#This Row],[BestSol]])</f>
        <v>2.2030869306222366E-4</v>
      </c>
      <c r="AN68" s="75">
        <f>IF(OR(DataBase2[[#This Row],[sLB]] = "", DataBase2[[#This Row],[BSHeu]]=""), "", (DataBase2[[#This Row],[sLB]]-DataBase2[[#This Row],[BSHeu]])/DataBase2[[#This Row],[BSHeu]])</f>
        <v>5.1613108946997758E-3</v>
      </c>
      <c r="AO68" s="76">
        <f>IF(OR(DataBase2[[#This Row],[sCL]] = "",  DataBase2[[#This Row],[BSHeu]]=""), "", (DataBase2[[#This Row],[sCL]] - DataBase2[[#This Row],[BSHeu]])/ DataBase2[[#This Row],[BSHeu]])</f>
        <v>0</v>
      </c>
      <c r="AP68" s="76">
        <f>IF(OR(DataBase2[[#This Row],[sDRC]]= "",  DataBase2[[#This Row],[BSHeu]]=""), "", (DataBase2[[#This Row],[sDRC]]- DataBase2[[#This Row],[BSHeu]])/ DataBase2[[#This Row],[BSHeu]])</f>
        <v>0</v>
      </c>
      <c r="AQ68" s="76">
        <f>IF(OR(DataBase2[[#This Row],[sABS]]= "",  DataBase2[[#This Row],[BSHeu]]=""), "", (DataBase2[[#This Row],[sABS]]- DataBase2[[#This Row],[BSHeu]])/ DataBase2[[#This Row],[BSHeu]])</f>
        <v>3.4669819593270189E-3</v>
      </c>
      <c r="AR68" s="76">
        <f>IF(OR(DataBase2[[#This Row],[sCCJ]]= "",  DataBase2[[#This Row],[BSHeu]]=""), "", (DataBase2[[#This Row],[sCCJ]]- DataBase2[[#This Row],[BSHeu]])/ DataBase2[[#This Row],[BSHeu]])</f>
        <v>0</v>
      </c>
      <c r="AS68" s="76">
        <f>IF(OR(DataBase2[[#This Row],[sILS]] = "",  DataBase2[[#This Row],[BSHeu]]=""), "", (DataBase2[[#This Row],[sILS]]- DataBase2[[#This Row],[BSHeu]])/ DataBase2[[#This Row],[BSHeu]])</f>
        <v>5.7990465851428192E-3</v>
      </c>
      <c r="AT68" s="76">
        <f>IF(OR(DataBase2[[#This Row],[sSA]] = "",  DataBase2[[#This Row],[BSHeu]]=""), "", (DataBase2[[#This Row],[sSA]]- DataBase2[[#This Row],[BSHeu]])/ DataBase2[[#This Row],[BSHeu]])</f>
        <v>0</v>
      </c>
      <c r="AU68" s="77">
        <f>IF(OR(DataBase2[[#This Row],[sKS]]= "",  DataBase2[[#This Row],[BSHeu]]=""), "", (DataBase2[[#This Row],[sKS]]- DataBase2[[#This Row],[BSHeu]])/ DataBase2[[#This Row],[BSHeu]])</f>
        <v>2.2030869306222366E-4</v>
      </c>
      <c r="AV68" s="78" t="str">
        <f>IF(AND(DataBase2[[#This Row],[sLBGB]]&lt;=0.0001, DataBase2[[#This Row],[sLBGB]]&lt;&gt;""), 1,"")</f>
        <v/>
      </c>
      <c r="AW68" s="78">
        <f>IF(AND(DataBase2[[#This Row],[sCLGB]]&lt;=0.0001,DataBase2[[#This Row],[sCLGB]]&lt;&gt;""), 1,"")</f>
        <v>1</v>
      </c>
      <c r="AX68" s="78">
        <f>IF(AND(DataBase2[[#This Row],[sDRCGB]]&lt;=0.0001,DataBase2[[#This Row],[sDRCGB]]&lt;&gt;""), 1,"")</f>
        <v>1</v>
      </c>
      <c r="AY68" s="78" t="str">
        <f>IF(AND(DataBase2[[#This Row],[sABSGB]]&lt;=0.0001,DataBase2[[#This Row],[sABSGB]]&lt;&gt;""), 1,"")</f>
        <v/>
      </c>
      <c r="AZ68" s="78">
        <f>IF(AND(DataBase2[[#This Row],[sCCJGB]]&lt;=0.0001,DataBase2[[#This Row],[sCCJGB]]&lt;&gt;""), 1,"")</f>
        <v>1</v>
      </c>
      <c r="BA68" s="78" t="str">
        <f>IF(AND(DataBase2[[#This Row],[sILSGB]]&lt;=0.0001,DataBase2[[#This Row],[sILSGB]]&lt;&gt;""), 1,"")</f>
        <v/>
      </c>
      <c r="BB68" s="78">
        <f>IF(AND(DataBase2[[#This Row],[sSAGB]]&lt;=0.0001,DataBase2[[#This Row],[sSAGB]]&lt;&gt;""), 1,"")</f>
        <v>1</v>
      </c>
      <c r="BC68" s="78" t="str">
        <f>IF(AND(DataBase2[[#This Row],[sKSGB]]&lt;=0.0001,DataBase2[[#This Row],[sKSGB]]&lt;&gt;""), 1,"")</f>
        <v/>
      </c>
      <c r="BD68" s="79" t="str">
        <f>IF(AND(DataBase2[[#This Row],[sLBGKS]]&lt;=0.0001, DataBase2[[#This Row],[sLBGKS]]&lt;&gt;""), 1,"")</f>
        <v/>
      </c>
      <c r="BE68" s="78">
        <f>IF(AND(DataBase2[[#This Row],[sCLGKS]]&lt;=0.0001,DataBase2[[#This Row],[sCLGKS]]&lt;&gt;""), 1,"")</f>
        <v>1</v>
      </c>
      <c r="BF68" s="78">
        <f>IF(AND(DataBase2[[#This Row],[sDRCGKS]]&lt;=0.0001,DataBase2[[#This Row],[sDRCGKS]]&lt;&gt;""), 1,"")</f>
        <v>1</v>
      </c>
      <c r="BG68" s="78" t="str">
        <f>IF(AND(DataBase2[[#This Row],[sABSGKS]]&lt;=0.0001,DataBase2[[#This Row],[sABSGKS]]&lt;&gt;""), 1,"")</f>
        <v/>
      </c>
      <c r="BH68" s="78">
        <f>IF(AND(DataBase2[[#This Row],[sCCJGKS]]&lt;=0.0001,DataBase2[[#This Row],[sCCJGKS]]&lt;&gt;""), 1,"")</f>
        <v>1</v>
      </c>
      <c r="BI68" s="78" t="str">
        <f>IF(AND(DataBase2[[#This Row],[sILSGKS]]&lt;=0.0001,DataBase2[[#This Row],[sILSGKS]]&lt;&gt;""), 1,"")</f>
        <v/>
      </c>
      <c r="BJ68" s="78">
        <f>IF(AND(DataBase2[[#This Row],[sSAGKS]]&lt;=0.0001,DataBase2[[#This Row],[sSAGKS]]&lt;&gt;""), 1,"")</f>
        <v>1</v>
      </c>
      <c r="BK68" s="80" t="str">
        <f>IF(AND(DataBase2[[#This Row],[sKSGKS]]&lt;=0.0001,DataBase2[[#This Row],[sKSGKS]]&lt;&gt;""), 1,"")</f>
        <v/>
      </c>
    </row>
    <row r="69" spans="1:63" ht="21" x14ac:dyDescent="0.4">
      <c r="A69" s="65" t="s">
        <v>144</v>
      </c>
      <c r="B69" s="66" t="s">
        <v>80</v>
      </c>
      <c r="C69" s="67" t="s">
        <v>81</v>
      </c>
      <c r="D69" s="67">
        <v>3</v>
      </c>
      <c r="E69" s="67">
        <v>20</v>
      </c>
      <c r="F69" s="68">
        <v>4</v>
      </c>
      <c r="G69" s="69">
        <v>7458.48</v>
      </c>
      <c r="H69" s="70">
        <v>7024.09</v>
      </c>
      <c r="I69" s="71">
        <v>7200</v>
      </c>
      <c r="J69" s="69">
        <v>7451.82</v>
      </c>
      <c r="K69" s="70">
        <v>7451.82</v>
      </c>
      <c r="L69" s="71">
        <v>18778</v>
      </c>
      <c r="M69" s="69">
        <v>7451.82</v>
      </c>
      <c r="N69" s="6">
        <v>7451.82</v>
      </c>
      <c r="O69" s="71">
        <v>561.1</v>
      </c>
      <c r="P69" s="69">
        <v>7506.5800799999997</v>
      </c>
      <c r="Q69" s="71">
        <v>2126</v>
      </c>
      <c r="R69" s="72">
        <v>7453.24</v>
      </c>
      <c r="S69" s="71">
        <v>25.77</v>
      </c>
      <c r="T69" s="85">
        <v>7453.11</v>
      </c>
      <c r="U69" s="86">
        <v>150.00649999999999</v>
      </c>
      <c r="V69" s="72">
        <v>7451.82</v>
      </c>
      <c r="W69" s="73">
        <v>150.00649999999999</v>
      </c>
      <c r="X69" s="7">
        <v>7484.97</v>
      </c>
      <c r="Y69" s="71">
        <v>467</v>
      </c>
      <c r="Z69" s="74">
        <f t="shared" si="3"/>
        <v>7451.82</v>
      </c>
      <c r="AA69" s="48">
        <f t="shared" si="4"/>
        <v>7451.82</v>
      </c>
      <c r="AB6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MIN(G69,J69,M69),"")</f>
        <v>7451.82</v>
      </c>
      <c r="AC69" s="49">
        <f>IF(OR(DataBase2[[#This Row],[sKS]] = "", DataBase2[[#This Row],[BSOpt]]=""), "", (DataBase2[[#This Row],[sKS]]-DataBase2[[#This Row],[BSOpt]])/DataBase2[[#This Row],[BSOpt]])</f>
        <v>4.4485776629065851E-3</v>
      </c>
      <c r="AD69" s="49">
        <f t="shared" si="5"/>
        <v>7451.82</v>
      </c>
      <c r="AE69" s="49">
        <f>IF(OR(DataBase2[[#This Row],[sKS]] = "", DataBase2[[#This Row],[BESTUB]]=""), "", (DataBase2[[#This Row],[sKS]]-DataBase2[[#This Row],[BESTUB]])/DataBase2[[#This Row],[BESTUB]])</f>
        <v>4.4485776629065851E-3</v>
      </c>
      <c r="AF69" s="75">
        <f>IF(OR(DataBase2[[#This Row],[sLB]] = "", DataBase2[[#This Row],[BestSol]]=""), "", (DataBase2[[#This Row],[sLB]]-DataBase2[[#This Row],[BestSol]])/DataBase2[[#This Row],[BestSol]])</f>
        <v>8.9374139471965972E-4</v>
      </c>
      <c r="AG69" s="76">
        <f>IF(OR(DataBase2[[#This Row],[sCL]] = "", DataBase2[[#This Row],[BestSol]]=""), "", (DataBase2[[#This Row],[sCL]] -DataBase2[[#This Row],[BestSol]])/DataBase2[[#This Row],[BestSol]])</f>
        <v>0</v>
      </c>
      <c r="AH69" s="76">
        <f>IF(OR(DataBase2[[#This Row],[sDRC]]= "", DataBase2[[#This Row],[BestSol]]=""), "", (DataBase2[[#This Row],[sDRC]]-DataBase2[[#This Row],[BestSol]])/DataBase2[[#This Row],[BestSol]])</f>
        <v>0</v>
      </c>
      <c r="AI69" s="76">
        <f>IF(OR(DataBase2[[#This Row],[sABS]]= "", DataBase2[[#This Row],[BestSol]]=""), "", (DataBase2[[#This Row],[sABS]]-DataBase2[[#This Row],[BestSol]])/DataBase2[[#This Row],[BestSol]])</f>
        <v>7.3485510922164004E-3</v>
      </c>
      <c r="AJ69" s="76">
        <f>IF(OR(DataBase2[[#This Row],[sCCJ]]= "", DataBase2[[#This Row],[BestSol]]=""), "", (DataBase2[[#This Row],[sCCJ]]-DataBase2[[#This Row],[BestSol]])/DataBase2[[#This Row],[BestSol]])</f>
        <v>1.9055747454985129E-4</v>
      </c>
      <c r="AK69" s="76">
        <f>IF(OR(DataBase2[[#This Row],[sILS]] = "", DataBase2[[#This Row],[BestSol]]=""), "", (DataBase2[[#This Row],[sILS]]-DataBase2[[#This Row],[BestSol]])/DataBase2[[#This Row],[BestSol]])</f>
        <v>1.7311207195020326E-4</v>
      </c>
      <c r="AL69" s="76">
        <f>IF(OR(DataBase2[[#This Row],[sSA]] = "", DataBase2[[#This Row],[BestSol]]=""), "", (DataBase2[[#This Row],[sSA]]-DataBase2[[#This Row],[BestSol]])/DataBase2[[#This Row],[BestSol]])</f>
        <v>0</v>
      </c>
      <c r="AM69" s="76">
        <f>IF(OR(DataBase2[[#This Row],[sKS]] = "", DataBase2[[#This Row],[BestSol]]=""), "", (DataBase2[[#This Row],[sKS]]-DataBase2[[#This Row],[BestSol]])/DataBase2[[#This Row],[BestSol]])</f>
        <v>4.4485776629065851E-3</v>
      </c>
      <c r="AN69" s="75">
        <f>IF(OR(DataBase2[[#This Row],[sLB]] = "", DataBase2[[#This Row],[BSHeu]]=""), "", (DataBase2[[#This Row],[sLB]]-DataBase2[[#This Row],[BSHeu]])/DataBase2[[#This Row],[BSHeu]])</f>
        <v>8.9374139471965972E-4</v>
      </c>
      <c r="AO69" s="76">
        <f>IF(OR(DataBase2[[#This Row],[sCL]] = "",  DataBase2[[#This Row],[BSHeu]]=""), "", (DataBase2[[#This Row],[sCL]] - DataBase2[[#This Row],[BSHeu]])/ DataBase2[[#This Row],[BSHeu]])</f>
        <v>0</v>
      </c>
      <c r="AP69" s="76">
        <f>IF(OR(DataBase2[[#This Row],[sDRC]]= "",  DataBase2[[#This Row],[BSHeu]]=""), "", (DataBase2[[#This Row],[sDRC]]- DataBase2[[#This Row],[BSHeu]])/ DataBase2[[#This Row],[BSHeu]])</f>
        <v>0</v>
      </c>
      <c r="AQ69" s="76">
        <f>IF(OR(DataBase2[[#This Row],[sABS]]= "",  DataBase2[[#This Row],[BSHeu]]=""), "", (DataBase2[[#This Row],[sABS]]- DataBase2[[#This Row],[BSHeu]])/ DataBase2[[#This Row],[BSHeu]])</f>
        <v>7.3485510922164004E-3</v>
      </c>
      <c r="AR69" s="76">
        <f>IF(OR(DataBase2[[#This Row],[sCCJ]]= "",  DataBase2[[#This Row],[BSHeu]]=""), "", (DataBase2[[#This Row],[sCCJ]]- DataBase2[[#This Row],[BSHeu]])/ DataBase2[[#This Row],[BSHeu]])</f>
        <v>1.9055747454985129E-4</v>
      </c>
      <c r="AS69" s="76">
        <f>IF(OR(DataBase2[[#This Row],[sILS]] = "",  DataBase2[[#This Row],[BSHeu]]=""), "", (DataBase2[[#This Row],[sILS]]- DataBase2[[#This Row],[BSHeu]])/ DataBase2[[#This Row],[BSHeu]])</f>
        <v>1.7311207195020326E-4</v>
      </c>
      <c r="AT69" s="76">
        <f>IF(OR(DataBase2[[#This Row],[sSA]] = "",  DataBase2[[#This Row],[BSHeu]]=""), "", (DataBase2[[#This Row],[sSA]]- DataBase2[[#This Row],[BSHeu]])/ DataBase2[[#This Row],[BSHeu]])</f>
        <v>0</v>
      </c>
      <c r="AU69" s="77">
        <f>IF(OR(DataBase2[[#This Row],[sKS]]= "",  DataBase2[[#This Row],[BSHeu]]=""), "", (DataBase2[[#This Row],[sKS]]- DataBase2[[#This Row],[BSHeu]])/ DataBase2[[#This Row],[BSHeu]])</f>
        <v>4.4485776629065851E-3</v>
      </c>
      <c r="AV69" s="78" t="str">
        <f>IF(AND(DataBase2[[#This Row],[sLBGB]]&lt;=0.0001, DataBase2[[#This Row],[sLBGB]]&lt;&gt;""), 1,"")</f>
        <v/>
      </c>
      <c r="AW69" s="78">
        <f>IF(AND(DataBase2[[#This Row],[sCLGB]]&lt;=0.0001,DataBase2[[#This Row],[sCLGB]]&lt;&gt;""), 1,"")</f>
        <v>1</v>
      </c>
      <c r="AX69" s="78">
        <f>IF(AND(DataBase2[[#This Row],[sDRCGB]]&lt;=0.0001,DataBase2[[#This Row],[sDRCGB]]&lt;&gt;""), 1,"")</f>
        <v>1</v>
      </c>
      <c r="AY69" s="78" t="str">
        <f>IF(AND(DataBase2[[#This Row],[sABSGB]]&lt;=0.0001,DataBase2[[#This Row],[sABSGB]]&lt;&gt;""), 1,"")</f>
        <v/>
      </c>
      <c r="AZ69" s="78" t="str">
        <f>IF(AND(DataBase2[[#This Row],[sCCJGB]]&lt;=0.0001,DataBase2[[#This Row],[sCCJGB]]&lt;&gt;""), 1,"")</f>
        <v/>
      </c>
      <c r="BA69" s="78" t="str">
        <f>IF(AND(DataBase2[[#This Row],[sILSGB]]&lt;=0.0001,DataBase2[[#This Row],[sILSGB]]&lt;&gt;""), 1,"")</f>
        <v/>
      </c>
      <c r="BB69" s="78">
        <f>IF(AND(DataBase2[[#This Row],[sSAGB]]&lt;=0.0001,DataBase2[[#This Row],[sSAGB]]&lt;&gt;""), 1,"")</f>
        <v>1</v>
      </c>
      <c r="BC69" s="78" t="str">
        <f>IF(AND(DataBase2[[#This Row],[sKSGB]]&lt;=0.0001,DataBase2[[#This Row],[sKSGB]]&lt;&gt;""), 1,"")</f>
        <v/>
      </c>
      <c r="BD69" s="79" t="str">
        <f>IF(AND(DataBase2[[#This Row],[sLBGKS]]&lt;=0.0001, DataBase2[[#This Row],[sLBGKS]]&lt;&gt;""), 1,"")</f>
        <v/>
      </c>
      <c r="BE69" s="78">
        <f>IF(AND(DataBase2[[#This Row],[sCLGKS]]&lt;=0.0001,DataBase2[[#This Row],[sCLGKS]]&lt;&gt;""), 1,"")</f>
        <v>1</v>
      </c>
      <c r="BF69" s="78">
        <f>IF(AND(DataBase2[[#This Row],[sDRCGKS]]&lt;=0.0001,DataBase2[[#This Row],[sDRCGKS]]&lt;&gt;""), 1,"")</f>
        <v>1</v>
      </c>
      <c r="BG69" s="78" t="str">
        <f>IF(AND(DataBase2[[#This Row],[sABSGKS]]&lt;=0.0001,DataBase2[[#This Row],[sABSGKS]]&lt;&gt;""), 1,"")</f>
        <v/>
      </c>
      <c r="BH69" s="78" t="str">
        <f>IF(AND(DataBase2[[#This Row],[sCCJGKS]]&lt;=0.0001,DataBase2[[#This Row],[sCCJGKS]]&lt;&gt;""), 1,"")</f>
        <v/>
      </c>
      <c r="BI69" s="78" t="str">
        <f>IF(AND(DataBase2[[#This Row],[sILSGKS]]&lt;=0.0001,DataBase2[[#This Row],[sILSGKS]]&lt;&gt;""), 1,"")</f>
        <v/>
      </c>
      <c r="BJ69" s="78">
        <f>IF(AND(DataBase2[[#This Row],[sSAGKS]]&lt;=0.0001,DataBase2[[#This Row],[sSAGKS]]&lt;&gt;""), 1,"")</f>
        <v>1</v>
      </c>
      <c r="BK69" s="80" t="str">
        <f>IF(AND(DataBase2[[#This Row],[sKSGKS]]&lt;=0.0001,DataBase2[[#This Row],[sKSGKS]]&lt;&gt;""), 1,"")</f>
        <v/>
      </c>
    </row>
    <row r="70" spans="1:63" ht="21" x14ac:dyDescent="0.4">
      <c r="A70" s="65" t="s">
        <v>145</v>
      </c>
      <c r="B70" s="66" t="s">
        <v>80</v>
      </c>
      <c r="C70" s="67" t="s">
        <v>81</v>
      </c>
      <c r="D70" s="67">
        <v>3</v>
      </c>
      <c r="E70" s="67">
        <v>20</v>
      </c>
      <c r="F70" s="68">
        <v>5</v>
      </c>
      <c r="G70" s="69">
        <v>7724.25</v>
      </c>
      <c r="H70" s="70">
        <v>7522.61</v>
      </c>
      <c r="I70" s="71">
        <v>7200</v>
      </c>
      <c r="J70" s="69">
        <v>7699.2</v>
      </c>
      <c r="K70" s="70">
        <v>7699.2</v>
      </c>
      <c r="L70" s="71">
        <v>1020</v>
      </c>
      <c r="M70" s="69">
        <v>7699.2</v>
      </c>
      <c r="N70" s="6">
        <v>7699.2</v>
      </c>
      <c r="O70" s="71">
        <v>3.4</v>
      </c>
      <c r="P70" s="69">
        <v>7744.8701199999996</v>
      </c>
      <c r="Q70" s="71">
        <v>1867</v>
      </c>
      <c r="R70" s="72">
        <v>7937.2</v>
      </c>
      <c r="S70" s="71">
        <v>21.49</v>
      </c>
      <c r="T70" s="85">
        <v>7699.9</v>
      </c>
      <c r="U70" s="86">
        <v>150.0025</v>
      </c>
      <c r="V70" s="72">
        <v>7743.89</v>
      </c>
      <c r="W70" s="73">
        <v>150.02199999999999</v>
      </c>
      <c r="X70" s="7">
        <v>7724.25</v>
      </c>
      <c r="Y70" s="71">
        <v>183</v>
      </c>
      <c r="Z70" s="74">
        <f t="shared" si="3"/>
        <v>7699.2</v>
      </c>
      <c r="AA70" s="48">
        <f t="shared" si="4"/>
        <v>7699.9</v>
      </c>
      <c r="AB7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MIN(G70,J70,M70),"")</f>
        <v>7699.2</v>
      </c>
      <c r="AC70" s="49">
        <f>IF(OR(DataBase2[[#This Row],[sKS]] = "", DataBase2[[#This Row],[BSOpt]]=""), "", (DataBase2[[#This Row],[sKS]]-DataBase2[[#This Row],[BSOpt]])/DataBase2[[#This Row],[BSOpt]])</f>
        <v>3.2535847880299489E-3</v>
      </c>
      <c r="AD70" s="49">
        <f t="shared" si="5"/>
        <v>7699.2</v>
      </c>
      <c r="AE70" s="49">
        <f>IF(OR(DataBase2[[#This Row],[sKS]] = "", DataBase2[[#This Row],[BESTUB]]=""), "", (DataBase2[[#This Row],[sKS]]-DataBase2[[#This Row],[BESTUB]])/DataBase2[[#This Row],[BESTUB]])</f>
        <v>3.2535847880299489E-3</v>
      </c>
      <c r="AF70" s="75">
        <f>IF(OR(DataBase2[[#This Row],[sLB]] = "", DataBase2[[#This Row],[BestSol]]=""), "", (DataBase2[[#This Row],[sLB]]-DataBase2[[#This Row],[BestSol]])/DataBase2[[#This Row],[BestSol]])</f>
        <v>3.2535847880299489E-3</v>
      </c>
      <c r="AG70" s="76">
        <f>IF(OR(DataBase2[[#This Row],[sCL]] = "", DataBase2[[#This Row],[BestSol]]=""), "", (DataBase2[[#This Row],[sCL]] -DataBase2[[#This Row],[BestSol]])/DataBase2[[#This Row],[BestSol]])</f>
        <v>0</v>
      </c>
      <c r="AH70" s="76">
        <f>IF(OR(DataBase2[[#This Row],[sDRC]]= "", DataBase2[[#This Row],[BestSol]]=""), "", (DataBase2[[#This Row],[sDRC]]-DataBase2[[#This Row],[BestSol]])/DataBase2[[#This Row],[BestSol]])</f>
        <v>0</v>
      </c>
      <c r="AI70" s="76">
        <f>IF(OR(DataBase2[[#This Row],[sABS]]= "", DataBase2[[#This Row],[BestSol]]=""), "", (DataBase2[[#This Row],[sABS]]-DataBase2[[#This Row],[BestSol]])/DataBase2[[#This Row],[BestSol]])</f>
        <v>5.9318007065668867E-3</v>
      </c>
      <c r="AJ70" s="76">
        <f>IF(OR(DataBase2[[#This Row],[sCCJ]]= "", DataBase2[[#This Row],[BestSol]]=""), "", (DataBase2[[#This Row],[sCCJ]]-DataBase2[[#This Row],[BestSol]])/DataBase2[[#This Row],[BestSol]])</f>
        <v>3.0912302576891107E-2</v>
      </c>
      <c r="AK70" s="76">
        <f>IF(OR(DataBase2[[#This Row],[sILS]] = "", DataBase2[[#This Row],[BestSol]]=""), "", (DataBase2[[#This Row],[sILS]]-DataBase2[[#This Row],[BestSol]])/DataBase2[[#This Row],[BestSol]])</f>
        <v>9.0918536990832564E-5</v>
      </c>
      <c r="AL70" s="76">
        <f>IF(OR(DataBase2[[#This Row],[sSA]] = "", DataBase2[[#This Row],[BestSol]]=""), "", (DataBase2[[#This Row],[sSA]]-DataBase2[[#This Row],[BestSol]])/DataBase2[[#This Row],[BestSol]])</f>
        <v>5.8044991687448708E-3</v>
      </c>
      <c r="AM70" s="76">
        <f>IF(OR(DataBase2[[#This Row],[sKS]] = "", DataBase2[[#This Row],[BestSol]]=""), "", (DataBase2[[#This Row],[sKS]]-DataBase2[[#This Row],[BestSol]])/DataBase2[[#This Row],[BestSol]])</f>
        <v>3.2535847880299489E-3</v>
      </c>
      <c r="AN70" s="75">
        <f>IF(OR(DataBase2[[#This Row],[sLB]] = "", DataBase2[[#This Row],[BSHeu]]=""), "", (DataBase2[[#This Row],[sLB]]-DataBase2[[#This Row],[BSHeu]])/DataBase2[[#This Row],[BSHeu]])</f>
        <v>3.1623787321913743E-3</v>
      </c>
      <c r="AO70" s="76">
        <f>IF(OR(DataBase2[[#This Row],[sCL]] = "",  DataBase2[[#This Row],[BSHeu]]=""), "", (DataBase2[[#This Row],[sCL]] - DataBase2[[#This Row],[BSHeu]])/ DataBase2[[#This Row],[BSHeu]])</f>
        <v>-9.091027156194472E-5</v>
      </c>
      <c r="AP70" s="76">
        <f>IF(OR(DataBase2[[#This Row],[sDRC]]= "",  DataBase2[[#This Row],[BSHeu]]=""), "", (DataBase2[[#This Row],[sDRC]]- DataBase2[[#This Row],[BSHeu]])/ DataBase2[[#This Row],[BSHeu]])</f>
        <v>-9.091027156194472E-5</v>
      </c>
      <c r="AQ70" s="76">
        <f>IF(OR(DataBase2[[#This Row],[sABS]]= "",  DataBase2[[#This Row],[BSHeu]]=""), "", (DataBase2[[#This Row],[sABS]]- DataBase2[[#This Row],[BSHeu]])/ DataBase2[[#This Row],[BSHeu]])</f>
        <v>5.8403511733918561E-3</v>
      </c>
      <c r="AR70" s="76">
        <f>IF(OR(DataBase2[[#This Row],[sCCJ]]= "",  DataBase2[[#This Row],[BSHeu]]=""), "", (DataBase2[[#This Row],[sCCJ]]- DataBase2[[#This Row],[BSHeu]])/ DataBase2[[#This Row],[BSHeu]])</f>
        <v>3.0818582059507292E-2</v>
      </c>
      <c r="AS70" s="76">
        <f>IF(OR(DataBase2[[#This Row],[sILS]] = "",  DataBase2[[#This Row],[BSHeu]]=""), "", (DataBase2[[#This Row],[sILS]]- DataBase2[[#This Row],[BSHeu]])/ DataBase2[[#This Row],[BSHeu]])</f>
        <v>0</v>
      </c>
      <c r="AT70" s="76">
        <f>IF(OR(DataBase2[[#This Row],[sSA]] = "",  DataBase2[[#This Row],[BSHeu]]=""), "", (DataBase2[[#This Row],[sSA]]- DataBase2[[#This Row],[BSHeu]])/ DataBase2[[#This Row],[BSHeu]])</f>
        <v>5.7130612085872145E-3</v>
      </c>
      <c r="AU70" s="77">
        <f>IF(OR(DataBase2[[#This Row],[sKS]]= "",  DataBase2[[#This Row],[BSHeu]]=""), "", (DataBase2[[#This Row],[sKS]]- DataBase2[[#This Row],[BSHeu]])/ DataBase2[[#This Row],[BSHeu]])</f>
        <v>3.1623787321913743E-3</v>
      </c>
      <c r="AV70" s="78" t="str">
        <f>IF(AND(DataBase2[[#This Row],[sLBGB]]&lt;=0.0001, DataBase2[[#This Row],[sLBGB]]&lt;&gt;""), 1,"")</f>
        <v/>
      </c>
      <c r="AW70" s="78">
        <f>IF(AND(DataBase2[[#This Row],[sCLGB]]&lt;=0.0001,DataBase2[[#This Row],[sCLGB]]&lt;&gt;""), 1,"")</f>
        <v>1</v>
      </c>
      <c r="AX70" s="78">
        <f>IF(AND(DataBase2[[#This Row],[sDRCGB]]&lt;=0.0001,DataBase2[[#This Row],[sDRCGB]]&lt;&gt;""), 1,"")</f>
        <v>1</v>
      </c>
      <c r="AY70" s="78" t="str">
        <f>IF(AND(DataBase2[[#This Row],[sABSGB]]&lt;=0.0001,DataBase2[[#This Row],[sABSGB]]&lt;&gt;""), 1,"")</f>
        <v/>
      </c>
      <c r="AZ70" s="78" t="str">
        <f>IF(AND(DataBase2[[#This Row],[sCCJGB]]&lt;=0.0001,DataBase2[[#This Row],[sCCJGB]]&lt;&gt;""), 1,"")</f>
        <v/>
      </c>
      <c r="BA70" s="78">
        <f>IF(AND(DataBase2[[#This Row],[sILSGB]]&lt;=0.0001,DataBase2[[#This Row],[sILSGB]]&lt;&gt;""), 1,"")</f>
        <v>1</v>
      </c>
      <c r="BB70" s="78" t="str">
        <f>IF(AND(DataBase2[[#This Row],[sSAGB]]&lt;=0.0001,DataBase2[[#This Row],[sSAGB]]&lt;&gt;""), 1,"")</f>
        <v/>
      </c>
      <c r="BC70" s="78" t="str">
        <f>IF(AND(DataBase2[[#This Row],[sKSGB]]&lt;=0.0001,DataBase2[[#This Row],[sKSGB]]&lt;&gt;""), 1,"")</f>
        <v/>
      </c>
      <c r="BD70" s="79" t="str">
        <f>IF(AND(DataBase2[[#This Row],[sLBGKS]]&lt;=0.0001, DataBase2[[#This Row],[sLBGKS]]&lt;&gt;""), 1,"")</f>
        <v/>
      </c>
      <c r="BE70" s="78">
        <f>IF(AND(DataBase2[[#This Row],[sCLGKS]]&lt;=0.0001,DataBase2[[#This Row],[sCLGKS]]&lt;&gt;""), 1,"")</f>
        <v>1</v>
      </c>
      <c r="BF70" s="78">
        <f>IF(AND(DataBase2[[#This Row],[sDRCGKS]]&lt;=0.0001,DataBase2[[#This Row],[sDRCGKS]]&lt;&gt;""), 1,"")</f>
        <v>1</v>
      </c>
      <c r="BG70" s="78" t="str">
        <f>IF(AND(DataBase2[[#This Row],[sABSGKS]]&lt;=0.0001,DataBase2[[#This Row],[sABSGKS]]&lt;&gt;""), 1,"")</f>
        <v/>
      </c>
      <c r="BH70" s="78" t="str">
        <f>IF(AND(DataBase2[[#This Row],[sCCJGKS]]&lt;=0.0001,DataBase2[[#This Row],[sCCJGKS]]&lt;&gt;""), 1,"")</f>
        <v/>
      </c>
      <c r="BI70" s="78">
        <f>IF(AND(DataBase2[[#This Row],[sILSGKS]]&lt;=0.0001,DataBase2[[#This Row],[sILSGKS]]&lt;&gt;""), 1,"")</f>
        <v>1</v>
      </c>
      <c r="BJ70" s="78" t="str">
        <f>IF(AND(DataBase2[[#This Row],[sSAGKS]]&lt;=0.0001,DataBase2[[#This Row],[sSAGKS]]&lt;&gt;""), 1,"")</f>
        <v/>
      </c>
      <c r="BK70" s="80" t="str">
        <f>IF(AND(DataBase2[[#This Row],[sKSGKS]]&lt;=0.0001,DataBase2[[#This Row],[sKSGKS]]&lt;&gt;""), 1,"")</f>
        <v/>
      </c>
    </row>
    <row r="71" spans="1:63" ht="21" x14ac:dyDescent="0.4">
      <c r="A71" s="65" t="s">
        <v>146</v>
      </c>
      <c r="B71" s="66" t="s">
        <v>80</v>
      </c>
      <c r="C71" s="67" t="s">
        <v>81</v>
      </c>
      <c r="D71" s="67">
        <v>3</v>
      </c>
      <c r="E71" s="67">
        <v>20</v>
      </c>
      <c r="F71" s="68">
        <v>2</v>
      </c>
      <c r="G71" s="69">
        <v>5979.59</v>
      </c>
      <c r="H71" s="70">
        <v>5950.05</v>
      </c>
      <c r="I71" s="71">
        <v>7199</v>
      </c>
      <c r="J71" s="69">
        <v>5979.59</v>
      </c>
      <c r="K71" s="70">
        <v>5979.59</v>
      </c>
      <c r="L71" s="71">
        <v>16</v>
      </c>
      <c r="M71" s="69">
        <v>5979.59</v>
      </c>
      <c r="N71" s="6">
        <v>5979.59</v>
      </c>
      <c r="O71" s="71">
        <v>18.399999999999999</v>
      </c>
      <c r="P71" s="69">
        <v>5979.59033</v>
      </c>
      <c r="Q71" s="71">
        <v>70</v>
      </c>
      <c r="R71" s="72">
        <v>5979.59</v>
      </c>
      <c r="S71" s="71">
        <v>21.13</v>
      </c>
      <c r="T71" s="85">
        <v>5979.59</v>
      </c>
      <c r="U71" s="86">
        <v>150</v>
      </c>
      <c r="V71" s="72">
        <v>5979.59</v>
      </c>
      <c r="W71" s="73">
        <v>93.141499999999994</v>
      </c>
      <c r="X71" s="7">
        <v>5979.59</v>
      </c>
      <c r="Y71" s="71">
        <v>103</v>
      </c>
      <c r="Z71" s="74">
        <f t="shared" si="3"/>
        <v>5979.59</v>
      </c>
      <c r="AA71" s="48">
        <f t="shared" si="4"/>
        <v>5979.59</v>
      </c>
      <c r="AB7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MIN(G71,J71,M71),"")</f>
        <v>5979.59</v>
      </c>
      <c r="AC71" s="49">
        <f>IF(OR(DataBase2[[#This Row],[sKS]] = "", DataBase2[[#This Row],[BSOpt]]=""), "", (DataBase2[[#This Row],[sKS]]-DataBase2[[#This Row],[BSOpt]])/DataBase2[[#This Row],[BSOpt]])</f>
        <v>0</v>
      </c>
      <c r="AD71" s="49">
        <f t="shared" si="5"/>
        <v>5979.59</v>
      </c>
      <c r="AE71" s="49">
        <f>IF(OR(DataBase2[[#This Row],[sKS]] = "", DataBase2[[#This Row],[BESTUB]]=""), "", (DataBase2[[#This Row],[sKS]]-DataBase2[[#This Row],[BESTUB]])/DataBase2[[#This Row],[BESTUB]])</f>
        <v>0</v>
      </c>
      <c r="AF71" s="75">
        <f>IF(OR(DataBase2[[#This Row],[sLB]] = "", DataBase2[[#This Row],[BestSol]]=""), "", (DataBase2[[#This Row],[sLB]]-DataBase2[[#This Row],[BestSol]])/DataBase2[[#This Row],[BestSol]])</f>
        <v>0</v>
      </c>
      <c r="AG71" s="76">
        <f>IF(OR(DataBase2[[#This Row],[sCL]] = "", DataBase2[[#This Row],[BestSol]]=""), "", (DataBase2[[#This Row],[sCL]] -DataBase2[[#This Row],[BestSol]])/DataBase2[[#This Row],[BestSol]])</f>
        <v>0</v>
      </c>
      <c r="AH71" s="76">
        <f>IF(OR(DataBase2[[#This Row],[sDRC]]= "", DataBase2[[#This Row],[BestSol]]=""), "", (DataBase2[[#This Row],[sDRC]]-DataBase2[[#This Row],[BestSol]])/DataBase2[[#This Row],[BestSol]])</f>
        <v>0</v>
      </c>
      <c r="AI71" s="76">
        <f>IF(OR(DataBase2[[#This Row],[sABS]]= "", DataBase2[[#This Row],[BestSol]]=""), "", (DataBase2[[#This Row],[sABS]]-DataBase2[[#This Row],[BestSol]])/DataBase2[[#This Row],[BestSol]])</f>
        <v>5.5187730237182001E-8</v>
      </c>
      <c r="AJ71" s="76">
        <f>IF(OR(DataBase2[[#This Row],[sCCJ]]= "", DataBase2[[#This Row],[BestSol]]=""), "", (DataBase2[[#This Row],[sCCJ]]-DataBase2[[#This Row],[BestSol]])/DataBase2[[#This Row],[BestSol]])</f>
        <v>0</v>
      </c>
      <c r="AK71" s="76">
        <f>IF(OR(DataBase2[[#This Row],[sILS]] = "", DataBase2[[#This Row],[BestSol]]=""), "", (DataBase2[[#This Row],[sILS]]-DataBase2[[#This Row],[BestSol]])/DataBase2[[#This Row],[BestSol]])</f>
        <v>0</v>
      </c>
      <c r="AL71" s="76">
        <f>IF(OR(DataBase2[[#This Row],[sSA]] = "", DataBase2[[#This Row],[BestSol]]=""), "", (DataBase2[[#This Row],[sSA]]-DataBase2[[#This Row],[BestSol]])/DataBase2[[#This Row],[BestSol]])</f>
        <v>0</v>
      </c>
      <c r="AM71" s="76">
        <f>IF(OR(DataBase2[[#This Row],[sKS]] = "", DataBase2[[#This Row],[BestSol]]=""), "", (DataBase2[[#This Row],[sKS]]-DataBase2[[#This Row],[BestSol]])/DataBase2[[#This Row],[BestSol]])</f>
        <v>0</v>
      </c>
      <c r="AN71" s="75">
        <f>IF(OR(DataBase2[[#This Row],[sLB]] = "", DataBase2[[#This Row],[BSHeu]]=""), "", (DataBase2[[#This Row],[sLB]]-DataBase2[[#This Row],[BSHeu]])/DataBase2[[#This Row],[BSHeu]])</f>
        <v>0</v>
      </c>
      <c r="AO71" s="76">
        <f>IF(OR(DataBase2[[#This Row],[sCL]] = "",  DataBase2[[#This Row],[BSHeu]]=""), "", (DataBase2[[#This Row],[sCL]] - DataBase2[[#This Row],[BSHeu]])/ DataBase2[[#This Row],[BSHeu]])</f>
        <v>0</v>
      </c>
      <c r="AP71" s="76">
        <f>IF(OR(DataBase2[[#This Row],[sDRC]]= "",  DataBase2[[#This Row],[BSHeu]]=""), "", (DataBase2[[#This Row],[sDRC]]- DataBase2[[#This Row],[BSHeu]])/ DataBase2[[#This Row],[BSHeu]])</f>
        <v>0</v>
      </c>
      <c r="AQ71" s="76">
        <f>IF(OR(DataBase2[[#This Row],[sABS]]= "",  DataBase2[[#This Row],[BSHeu]]=""), "", (DataBase2[[#This Row],[sABS]]- DataBase2[[#This Row],[BSHeu]])/ DataBase2[[#This Row],[BSHeu]])</f>
        <v>5.5187730237182001E-8</v>
      </c>
      <c r="AR71" s="76">
        <f>IF(OR(DataBase2[[#This Row],[sCCJ]]= "",  DataBase2[[#This Row],[BSHeu]]=""), "", (DataBase2[[#This Row],[sCCJ]]- DataBase2[[#This Row],[BSHeu]])/ DataBase2[[#This Row],[BSHeu]])</f>
        <v>0</v>
      </c>
      <c r="AS71" s="76">
        <f>IF(OR(DataBase2[[#This Row],[sILS]] = "",  DataBase2[[#This Row],[BSHeu]]=""), "", (DataBase2[[#This Row],[sILS]]- DataBase2[[#This Row],[BSHeu]])/ DataBase2[[#This Row],[BSHeu]])</f>
        <v>0</v>
      </c>
      <c r="AT71" s="76">
        <f>IF(OR(DataBase2[[#This Row],[sSA]] = "",  DataBase2[[#This Row],[BSHeu]]=""), "", (DataBase2[[#This Row],[sSA]]- DataBase2[[#This Row],[BSHeu]])/ DataBase2[[#This Row],[BSHeu]])</f>
        <v>0</v>
      </c>
      <c r="AU71" s="77">
        <f>IF(OR(DataBase2[[#This Row],[sKS]]= "",  DataBase2[[#This Row],[BSHeu]]=""), "", (DataBase2[[#This Row],[sKS]]- DataBase2[[#This Row],[BSHeu]])/ DataBase2[[#This Row],[BSHeu]])</f>
        <v>0</v>
      </c>
      <c r="AV71" s="78">
        <f>IF(AND(DataBase2[[#This Row],[sLBGB]]&lt;=0.0001, DataBase2[[#This Row],[sLBGB]]&lt;&gt;""), 1,"")</f>
        <v>1</v>
      </c>
      <c r="AW71" s="78">
        <f>IF(AND(DataBase2[[#This Row],[sCLGB]]&lt;=0.0001,DataBase2[[#This Row],[sCLGB]]&lt;&gt;""), 1,"")</f>
        <v>1</v>
      </c>
      <c r="AX71" s="78">
        <f>IF(AND(DataBase2[[#This Row],[sDRCGB]]&lt;=0.0001,DataBase2[[#This Row],[sDRCGB]]&lt;&gt;""), 1,"")</f>
        <v>1</v>
      </c>
      <c r="AY71" s="78">
        <f>IF(AND(DataBase2[[#This Row],[sABSGB]]&lt;=0.0001,DataBase2[[#This Row],[sABSGB]]&lt;&gt;""), 1,"")</f>
        <v>1</v>
      </c>
      <c r="AZ71" s="78">
        <f>IF(AND(DataBase2[[#This Row],[sCCJGB]]&lt;=0.0001,DataBase2[[#This Row],[sCCJGB]]&lt;&gt;""), 1,"")</f>
        <v>1</v>
      </c>
      <c r="BA71" s="78">
        <f>IF(AND(DataBase2[[#This Row],[sILSGB]]&lt;=0.0001,DataBase2[[#This Row],[sILSGB]]&lt;&gt;""), 1,"")</f>
        <v>1</v>
      </c>
      <c r="BB71" s="78">
        <f>IF(AND(DataBase2[[#This Row],[sSAGB]]&lt;=0.0001,DataBase2[[#This Row],[sSAGB]]&lt;&gt;""), 1,"")</f>
        <v>1</v>
      </c>
      <c r="BC71" s="78">
        <f>IF(AND(DataBase2[[#This Row],[sKSGB]]&lt;=0.0001,DataBase2[[#This Row],[sKSGB]]&lt;&gt;""), 1,"")</f>
        <v>1</v>
      </c>
      <c r="BD71" s="79">
        <f>IF(AND(DataBase2[[#This Row],[sLBGKS]]&lt;=0.0001, DataBase2[[#This Row],[sLBGKS]]&lt;&gt;""), 1,"")</f>
        <v>1</v>
      </c>
      <c r="BE71" s="78">
        <f>IF(AND(DataBase2[[#This Row],[sCLGKS]]&lt;=0.0001,DataBase2[[#This Row],[sCLGKS]]&lt;&gt;""), 1,"")</f>
        <v>1</v>
      </c>
      <c r="BF71" s="78">
        <f>IF(AND(DataBase2[[#This Row],[sDRCGKS]]&lt;=0.0001,DataBase2[[#This Row],[sDRCGKS]]&lt;&gt;""), 1,"")</f>
        <v>1</v>
      </c>
      <c r="BG71" s="78">
        <f>IF(AND(DataBase2[[#This Row],[sABSGKS]]&lt;=0.0001,DataBase2[[#This Row],[sABSGKS]]&lt;&gt;""), 1,"")</f>
        <v>1</v>
      </c>
      <c r="BH71" s="78">
        <f>IF(AND(DataBase2[[#This Row],[sCCJGKS]]&lt;=0.0001,DataBase2[[#This Row],[sCCJGKS]]&lt;&gt;""), 1,"")</f>
        <v>1</v>
      </c>
      <c r="BI71" s="78">
        <f>IF(AND(DataBase2[[#This Row],[sILSGKS]]&lt;=0.0001,DataBase2[[#This Row],[sILSGKS]]&lt;&gt;""), 1,"")</f>
        <v>1</v>
      </c>
      <c r="BJ71" s="78">
        <f>IF(AND(DataBase2[[#This Row],[sSAGKS]]&lt;=0.0001,DataBase2[[#This Row],[sSAGKS]]&lt;&gt;""), 1,"")</f>
        <v>1</v>
      </c>
      <c r="BK71" s="80">
        <f>IF(AND(DataBase2[[#This Row],[sKSGKS]]&lt;=0.0001,DataBase2[[#This Row],[sKSGKS]]&lt;&gt;""), 1,"")</f>
        <v>1</v>
      </c>
    </row>
    <row r="72" spans="1:63" ht="21" x14ac:dyDescent="0.4">
      <c r="A72" s="65" t="s">
        <v>147</v>
      </c>
      <c r="B72" s="66" t="s">
        <v>80</v>
      </c>
      <c r="C72" s="67" t="s">
        <v>81</v>
      </c>
      <c r="D72" s="67">
        <v>3</v>
      </c>
      <c r="E72" s="67">
        <v>20</v>
      </c>
      <c r="F72" s="68">
        <v>3</v>
      </c>
      <c r="G72" s="69">
        <v>6224.11</v>
      </c>
      <c r="H72" s="70">
        <v>6125.66</v>
      </c>
      <c r="I72" s="71">
        <v>7200</v>
      </c>
      <c r="J72" s="69">
        <v>6224.11</v>
      </c>
      <c r="K72" s="70">
        <v>6224.11</v>
      </c>
      <c r="L72" s="71">
        <v>48</v>
      </c>
      <c r="M72" s="69">
        <v>6224.11</v>
      </c>
      <c r="N72" s="6">
        <v>6224.11</v>
      </c>
      <c r="O72" s="71">
        <v>26.2</v>
      </c>
      <c r="P72" s="69">
        <v>6224.1103499999999</v>
      </c>
      <c r="Q72" s="71">
        <v>480</v>
      </c>
      <c r="R72" s="72">
        <v>6230.06</v>
      </c>
      <c r="S72" s="71">
        <v>23.62</v>
      </c>
      <c r="T72" s="85">
        <v>6230.3</v>
      </c>
      <c r="U72" s="86">
        <v>150.0035</v>
      </c>
      <c r="V72" s="72">
        <v>6230.3</v>
      </c>
      <c r="W72" s="73">
        <v>110.858</v>
      </c>
      <c r="X72" s="7">
        <v>6224.11</v>
      </c>
      <c r="Y72" s="71">
        <v>108</v>
      </c>
      <c r="Z72" s="74">
        <f t="shared" si="3"/>
        <v>6224.11</v>
      </c>
      <c r="AA72" s="48">
        <f t="shared" si="4"/>
        <v>6224.11</v>
      </c>
      <c r="AB7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MIN(G72,J72,M72),"")</f>
        <v>6224.11</v>
      </c>
      <c r="AC72" s="49">
        <f>IF(OR(DataBase2[[#This Row],[sKS]] = "", DataBase2[[#This Row],[BSOpt]]=""), "", (DataBase2[[#This Row],[sKS]]-DataBase2[[#This Row],[BSOpt]])/DataBase2[[#This Row],[BSOpt]])</f>
        <v>0</v>
      </c>
      <c r="AD72" s="49">
        <f t="shared" si="5"/>
        <v>6224.11</v>
      </c>
      <c r="AE72" s="49">
        <f>IF(OR(DataBase2[[#This Row],[sKS]] = "", DataBase2[[#This Row],[BESTUB]]=""), "", (DataBase2[[#This Row],[sKS]]-DataBase2[[#This Row],[BESTUB]])/DataBase2[[#This Row],[BESTUB]])</f>
        <v>0</v>
      </c>
      <c r="AF72" s="75">
        <f>IF(OR(DataBase2[[#This Row],[sLB]] = "", DataBase2[[#This Row],[BestSol]]=""), "", (DataBase2[[#This Row],[sLB]]-DataBase2[[#This Row],[BestSol]])/DataBase2[[#This Row],[BestSol]])</f>
        <v>0</v>
      </c>
      <c r="AG72" s="76">
        <f>IF(OR(DataBase2[[#This Row],[sCL]] = "", DataBase2[[#This Row],[BestSol]]=""), "", (DataBase2[[#This Row],[sCL]] -DataBase2[[#This Row],[BestSol]])/DataBase2[[#This Row],[BestSol]])</f>
        <v>0</v>
      </c>
      <c r="AH72" s="76">
        <f>IF(OR(DataBase2[[#This Row],[sDRC]]= "", DataBase2[[#This Row],[BestSol]]=""), "", (DataBase2[[#This Row],[sDRC]]-DataBase2[[#This Row],[BestSol]])/DataBase2[[#This Row],[BestSol]])</f>
        <v>0</v>
      </c>
      <c r="AI72" s="76">
        <f>IF(OR(DataBase2[[#This Row],[sABS]]= "", DataBase2[[#This Row],[BestSol]]=""), "", (DataBase2[[#This Row],[sABS]]-DataBase2[[#This Row],[BestSol]])/DataBase2[[#This Row],[BestSol]])</f>
        <v>5.6232939368552825E-8</v>
      </c>
      <c r="AJ72" s="76">
        <f>IF(OR(DataBase2[[#This Row],[sCCJ]]= "", DataBase2[[#This Row],[BestSol]]=""), "", (DataBase2[[#This Row],[sCCJ]]-DataBase2[[#This Row],[BestSol]])/DataBase2[[#This Row],[BestSol]])</f>
        <v>9.5595996857393713E-4</v>
      </c>
      <c r="AK72" s="76">
        <f>IF(OR(DataBase2[[#This Row],[sILS]] = "", DataBase2[[#This Row],[BestSol]]=""), "", (DataBase2[[#This Row],[sILS]]-DataBase2[[#This Row],[BestSol]])/DataBase2[[#This Row],[BestSol]])</f>
        <v>9.9451969839872852E-4</v>
      </c>
      <c r="AL72" s="76">
        <f>IF(OR(DataBase2[[#This Row],[sSA]] = "", DataBase2[[#This Row],[BestSol]]=""), "", (DataBase2[[#This Row],[sSA]]-DataBase2[[#This Row],[BestSol]])/DataBase2[[#This Row],[BestSol]])</f>
        <v>9.9451969839872852E-4</v>
      </c>
      <c r="AM72" s="76">
        <f>IF(OR(DataBase2[[#This Row],[sKS]] = "", DataBase2[[#This Row],[BestSol]]=""), "", (DataBase2[[#This Row],[sKS]]-DataBase2[[#This Row],[BestSol]])/DataBase2[[#This Row],[BestSol]])</f>
        <v>0</v>
      </c>
      <c r="AN72" s="75">
        <f>IF(OR(DataBase2[[#This Row],[sLB]] = "", DataBase2[[#This Row],[BSHeu]]=""), "", (DataBase2[[#This Row],[sLB]]-DataBase2[[#This Row],[BSHeu]])/DataBase2[[#This Row],[BSHeu]])</f>
        <v>0</v>
      </c>
      <c r="AO72" s="76">
        <f>IF(OR(DataBase2[[#This Row],[sCL]] = "",  DataBase2[[#This Row],[BSHeu]]=""), "", (DataBase2[[#This Row],[sCL]] - DataBase2[[#This Row],[BSHeu]])/ DataBase2[[#This Row],[BSHeu]])</f>
        <v>0</v>
      </c>
      <c r="AP72" s="76">
        <f>IF(OR(DataBase2[[#This Row],[sDRC]]= "",  DataBase2[[#This Row],[BSHeu]]=""), "", (DataBase2[[#This Row],[sDRC]]- DataBase2[[#This Row],[BSHeu]])/ DataBase2[[#This Row],[BSHeu]])</f>
        <v>0</v>
      </c>
      <c r="AQ72" s="76">
        <f>IF(OR(DataBase2[[#This Row],[sABS]]= "",  DataBase2[[#This Row],[BSHeu]]=""), "", (DataBase2[[#This Row],[sABS]]- DataBase2[[#This Row],[BSHeu]])/ DataBase2[[#This Row],[BSHeu]])</f>
        <v>5.6232939368552825E-8</v>
      </c>
      <c r="AR72" s="76">
        <f>IF(OR(DataBase2[[#This Row],[sCCJ]]= "",  DataBase2[[#This Row],[BSHeu]]=""), "", (DataBase2[[#This Row],[sCCJ]]- DataBase2[[#This Row],[BSHeu]])/ DataBase2[[#This Row],[BSHeu]])</f>
        <v>9.5595996857393713E-4</v>
      </c>
      <c r="AS72" s="76">
        <f>IF(OR(DataBase2[[#This Row],[sILS]] = "",  DataBase2[[#This Row],[BSHeu]]=""), "", (DataBase2[[#This Row],[sILS]]- DataBase2[[#This Row],[BSHeu]])/ DataBase2[[#This Row],[BSHeu]])</f>
        <v>9.9451969839872852E-4</v>
      </c>
      <c r="AT72" s="76">
        <f>IF(OR(DataBase2[[#This Row],[sSA]] = "",  DataBase2[[#This Row],[BSHeu]]=""), "", (DataBase2[[#This Row],[sSA]]- DataBase2[[#This Row],[BSHeu]])/ DataBase2[[#This Row],[BSHeu]])</f>
        <v>9.9451969839872852E-4</v>
      </c>
      <c r="AU72" s="77">
        <f>IF(OR(DataBase2[[#This Row],[sKS]]= "",  DataBase2[[#This Row],[BSHeu]]=""), "", (DataBase2[[#This Row],[sKS]]- DataBase2[[#This Row],[BSHeu]])/ DataBase2[[#This Row],[BSHeu]])</f>
        <v>0</v>
      </c>
      <c r="AV72" s="78">
        <f>IF(AND(DataBase2[[#This Row],[sLBGB]]&lt;=0.0001, DataBase2[[#This Row],[sLBGB]]&lt;&gt;""), 1,"")</f>
        <v>1</v>
      </c>
      <c r="AW72" s="78">
        <f>IF(AND(DataBase2[[#This Row],[sCLGB]]&lt;=0.0001,DataBase2[[#This Row],[sCLGB]]&lt;&gt;""), 1,"")</f>
        <v>1</v>
      </c>
      <c r="AX72" s="78">
        <f>IF(AND(DataBase2[[#This Row],[sDRCGB]]&lt;=0.0001,DataBase2[[#This Row],[sDRCGB]]&lt;&gt;""), 1,"")</f>
        <v>1</v>
      </c>
      <c r="AY72" s="78">
        <f>IF(AND(DataBase2[[#This Row],[sABSGB]]&lt;=0.0001,DataBase2[[#This Row],[sABSGB]]&lt;&gt;""), 1,"")</f>
        <v>1</v>
      </c>
      <c r="AZ72" s="78" t="str">
        <f>IF(AND(DataBase2[[#This Row],[sCCJGB]]&lt;=0.0001,DataBase2[[#This Row],[sCCJGB]]&lt;&gt;""), 1,"")</f>
        <v/>
      </c>
      <c r="BA72" s="78" t="str">
        <f>IF(AND(DataBase2[[#This Row],[sILSGB]]&lt;=0.0001,DataBase2[[#This Row],[sILSGB]]&lt;&gt;""), 1,"")</f>
        <v/>
      </c>
      <c r="BB72" s="78" t="str">
        <f>IF(AND(DataBase2[[#This Row],[sSAGB]]&lt;=0.0001,DataBase2[[#This Row],[sSAGB]]&lt;&gt;""), 1,"")</f>
        <v/>
      </c>
      <c r="BC72" s="78">
        <f>IF(AND(DataBase2[[#This Row],[sKSGB]]&lt;=0.0001,DataBase2[[#This Row],[sKSGB]]&lt;&gt;""), 1,"")</f>
        <v>1</v>
      </c>
      <c r="BD72" s="79">
        <f>IF(AND(DataBase2[[#This Row],[sLBGKS]]&lt;=0.0001, DataBase2[[#This Row],[sLBGKS]]&lt;&gt;""), 1,"")</f>
        <v>1</v>
      </c>
      <c r="BE72" s="78">
        <f>IF(AND(DataBase2[[#This Row],[sCLGKS]]&lt;=0.0001,DataBase2[[#This Row],[sCLGKS]]&lt;&gt;""), 1,"")</f>
        <v>1</v>
      </c>
      <c r="BF72" s="78">
        <f>IF(AND(DataBase2[[#This Row],[sDRCGKS]]&lt;=0.0001,DataBase2[[#This Row],[sDRCGKS]]&lt;&gt;""), 1,"")</f>
        <v>1</v>
      </c>
      <c r="BG72" s="78">
        <f>IF(AND(DataBase2[[#This Row],[sABSGKS]]&lt;=0.0001,DataBase2[[#This Row],[sABSGKS]]&lt;&gt;""), 1,"")</f>
        <v>1</v>
      </c>
      <c r="BH72" s="78" t="str">
        <f>IF(AND(DataBase2[[#This Row],[sCCJGKS]]&lt;=0.0001,DataBase2[[#This Row],[sCCJGKS]]&lt;&gt;""), 1,"")</f>
        <v/>
      </c>
      <c r="BI72" s="78" t="str">
        <f>IF(AND(DataBase2[[#This Row],[sILSGKS]]&lt;=0.0001,DataBase2[[#This Row],[sILSGKS]]&lt;&gt;""), 1,"")</f>
        <v/>
      </c>
      <c r="BJ72" s="78" t="str">
        <f>IF(AND(DataBase2[[#This Row],[sSAGKS]]&lt;=0.0001,DataBase2[[#This Row],[sSAGKS]]&lt;&gt;""), 1,"")</f>
        <v/>
      </c>
      <c r="BK72" s="80">
        <f>IF(AND(DataBase2[[#This Row],[sKSGKS]]&lt;=0.0001,DataBase2[[#This Row],[sKSGKS]]&lt;&gt;""), 1,"")</f>
        <v>1</v>
      </c>
    </row>
    <row r="73" spans="1:63" ht="21" x14ac:dyDescent="0.4">
      <c r="A73" s="65" t="s">
        <v>148</v>
      </c>
      <c r="B73" s="66" t="s">
        <v>80</v>
      </c>
      <c r="C73" s="67" t="s">
        <v>81</v>
      </c>
      <c r="D73" s="67">
        <v>3</v>
      </c>
      <c r="E73" s="67">
        <v>20</v>
      </c>
      <c r="F73" s="68">
        <v>4</v>
      </c>
      <c r="G73" s="69">
        <v>6435.52</v>
      </c>
      <c r="H73" s="70">
        <v>6303.38</v>
      </c>
      <c r="I73" s="71">
        <v>7200</v>
      </c>
      <c r="J73" s="69">
        <v>6435.52</v>
      </c>
      <c r="K73" s="70">
        <v>6435.52</v>
      </c>
      <c r="L73" s="71">
        <v>137</v>
      </c>
      <c r="M73" s="69">
        <v>6435.52</v>
      </c>
      <c r="N73" s="6">
        <v>6435.52</v>
      </c>
      <c r="O73" s="71">
        <v>151</v>
      </c>
      <c r="P73" s="69">
        <v>6435.5200199999999</v>
      </c>
      <c r="Q73" s="71">
        <v>1860</v>
      </c>
      <c r="R73" s="72">
        <v>6484.54</v>
      </c>
      <c r="S73" s="71">
        <v>27.47</v>
      </c>
      <c r="T73" s="85">
        <v>6505.04</v>
      </c>
      <c r="U73" s="86">
        <v>150.0035</v>
      </c>
      <c r="V73" s="72">
        <v>6505.04</v>
      </c>
      <c r="W73" s="73">
        <v>150.054</v>
      </c>
      <c r="X73" s="7">
        <v>6464.65</v>
      </c>
      <c r="Y73" s="71">
        <v>113</v>
      </c>
      <c r="Z73" s="74">
        <f t="shared" si="3"/>
        <v>6435.52</v>
      </c>
      <c r="AA73" s="48">
        <f t="shared" si="4"/>
        <v>6435.5200199999999</v>
      </c>
      <c r="AB7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MIN(G73,J73,M73),"")</f>
        <v>6435.52</v>
      </c>
      <c r="AC73" s="49">
        <f>IF(OR(DataBase2[[#This Row],[sKS]] = "", DataBase2[[#This Row],[BSOpt]]=""), "", (DataBase2[[#This Row],[sKS]]-DataBase2[[#This Row],[BSOpt]])/DataBase2[[#This Row],[BSOpt]])</f>
        <v>4.5264407538161949E-3</v>
      </c>
      <c r="AD73" s="49">
        <f t="shared" si="5"/>
        <v>6435.52</v>
      </c>
      <c r="AE73" s="49">
        <f>IF(OR(DataBase2[[#This Row],[sKS]] = "", DataBase2[[#This Row],[BESTUB]]=""), "", (DataBase2[[#This Row],[sKS]]-DataBase2[[#This Row],[BESTUB]])/DataBase2[[#This Row],[BESTUB]])</f>
        <v>4.5264407538161949E-3</v>
      </c>
      <c r="AF73" s="75">
        <f>IF(OR(DataBase2[[#This Row],[sLB]] = "", DataBase2[[#This Row],[BestSol]]=""), "", (DataBase2[[#This Row],[sLB]]-DataBase2[[#This Row],[BestSol]])/DataBase2[[#This Row],[BestSol]])</f>
        <v>0</v>
      </c>
      <c r="AG73" s="76">
        <f>IF(OR(DataBase2[[#This Row],[sCL]] = "", DataBase2[[#This Row],[BestSol]]=""), "", (DataBase2[[#This Row],[sCL]] -DataBase2[[#This Row],[BestSol]])/DataBase2[[#This Row],[BestSol]])</f>
        <v>0</v>
      </c>
      <c r="AH73" s="76">
        <f>IF(OR(DataBase2[[#This Row],[sDRC]]= "", DataBase2[[#This Row],[BestSol]]=""), "", (DataBase2[[#This Row],[sDRC]]-DataBase2[[#This Row],[BestSol]])/DataBase2[[#This Row],[BestSol]])</f>
        <v>0</v>
      </c>
      <c r="AI73" s="76">
        <f>IF(OR(DataBase2[[#This Row],[sABS]]= "", DataBase2[[#This Row],[BestSol]]=""), "", (DataBase2[[#This Row],[sABS]]-DataBase2[[#This Row],[BestSol]])/DataBase2[[#This Row],[BestSol]])</f>
        <v>3.1077518980218384E-9</v>
      </c>
      <c r="AJ73" s="76">
        <f>IF(OR(DataBase2[[#This Row],[sCCJ]]= "", DataBase2[[#This Row],[BestSol]]=""), "", (DataBase2[[#This Row],[sCCJ]]-DataBase2[[#This Row],[BestSol]])/DataBase2[[#This Row],[BestSol]])</f>
        <v>7.6171000944755861E-3</v>
      </c>
      <c r="AK73" s="76">
        <f>IF(OR(DataBase2[[#This Row],[sILS]] = "", DataBase2[[#This Row],[BestSol]]=""), "", (DataBase2[[#This Row],[sILS]]-DataBase2[[#This Row],[BestSol]])/DataBase2[[#This Row],[BestSol]])</f>
        <v>1.08025458704191E-2</v>
      </c>
      <c r="AL73" s="76">
        <f>IF(OR(DataBase2[[#This Row],[sSA]] = "", DataBase2[[#This Row],[BestSol]]=""), "", (DataBase2[[#This Row],[sSA]]-DataBase2[[#This Row],[BestSol]])/DataBase2[[#This Row],[BestSol]])</f>
        <v>1.08025458704191E-2</v>
      </c>
      <c r="AM73" s="76">
        <f>IF(OR(DataBase2[[#This Row],[sKS]] = "", DataBase2[[#This Row],[BestSol]]=""), "", (DataBase2[[#This Row],[sKS]]-DataBase2[[#This Row],[BestSol]])/DataBase2[[#This Row],[BestSol]])</f>
        <v>4.5264407538161949E-3</v>
      </c>
      <c r="AN73" s="75">
        <f>IF(OR(DataBase2[[#This Row],[sLB]] = "", DataBase2[[#This Row],[BSHeu]]=""), "", (DataBase2[[#This Row],[sLB]]-DataBase2[[#This Row],[BSHeu]])/DataBase2[[#This Row],[BSHeu]])</f>
        <v>-3.1077518883637165E-9</v>
      </c>
      <c r="AO73" s="76">
        <f>IF(OR(DataBase2[[#This Row],[sCL]] = "",  DataBase2[[#This Row],[BSHeu]]=""), "", (DataBase2[[#This Row],[sCL]] - DataBase2[[#This Row],[BSHeu]])/ DataBase2[[#This Row],[BSHeu]])</f>
        <v>-3.1077518883637165E-9</v>
      </c>
      <c r="AP73" s="76">
        <f>IF(OR(DataBase2[[#This Row],[sDRC]]= "",  DataBase2[[#This Row],[BSHeu]]=""), "", (DataBase2[[#This Row],[sDRC]]- DataBase2[[#This Row],[BSHeu]])/ DataBase2[[#This Row],[BSHeu]])</f>
        <v>-3.1077518883637165E-9</v>
      </c>
      <c r="AQ73" s="76">
        <f>IF(OR(DataBase2[[#This Row],[sABS]]= "",  DataBase2[[#This Row],[BSHeu]]=""), "", (DataBase2[[#This Row],[sABS]]- DataBase2[[#This Row],[BSHeu]])/ DataBase2[[#This Row],[BSHeu]])</f>
        <v>0</v>
      </c>
      <c r="AR73" s="76">
        <f>IF(OR(DataBase2[[#This Row],[sCCJ]]= "",  DataBase2[[#This Row],[BSHeu]]=""), "", (DataBase2[[#This Row],[sCCJ]]- DataBase2[[#This Row],[BSHeu]])/ DataBase2[[#This Row],[BSHeu]])</f>
        <v>7.6170969630516405E-3</v>
      </c>
      <c r="AS73" s="76">
        <f>IF(OR(DataBase2[[#This Row],[sILS]] = "",  DataBase2[[#This Row],[BSHeu]]=""), "", (DataBase2[[#This Row],[sILS]]- DataBase2[[#This Row],[BSHeu]])/ DataBase2[[#This Row],[BSHeu]])</f>
        <v>1.0802542729095579E-2</v>
      </c>
      <c r="AT73" s="76">
        <f>IF(OR(DataBase2[[#This Row],[sSA]] = "",  DataBase2[[#This Row],[BSHeu]]=""), "", (DataBase2[[#This Row],[sSA]]- DataBase2[[#This Row],[BSHeu]])/ DataBase2[[#This Row],[BSHeu]])</f>
        <v>1.0802542729095579E-2</v>
      </c>
      <c r="AU73" s="77">
        <f>IF(OR(DataBase2[[#This Row],[sKS]]= "",  DataBase2[[#This Row],[BSHeu]]=""), "", (DataBase2[[#This Row],[sKS]]- DataBase2[[#This Row],[BSHeu]])/ DataBase2[[#This Row],[BSHeu]])</f>
        <v>4.5264376319972517E-3</v>
      </c>
      <c r="AV73" s="78">
        <f>IF(AND(DataBase2[[#This Row],[sLBGB]]&lt;=0.0001, DataBase2[[#This Row],[sLBGB]]&lt;&gt;""), 1,"")</f>
        <v>1</v>
      </c>
      <c r="AW73" s="78">
        <f>IF(AND(DataBase2[[#This Row],[sCLGB]]&lt;=0.0001,DataBase2[[#This Row],[sCLGB]]&lt;&gt;""), 1,"")</f>
        <v>1</v>
      </c>
      <c r="AX73" s="78">
        <f>IF(AND(DataBase2[[#This Row],[sDRCGB]]&lt;=0.0001,DataBase2[[#This Row],[sDRCGB]]&lt;&gt;""), 1,"")</f>
        <v>1</v>
      </c>
      <c r="AY73" s="78">
        <f>IF(AND(DataBase2[[#This Row],[sABSGB]]&lt;=0.0001,DataBase2[[#This Row],[sABSGB]]&lt;&gt;""), 1,"")</f>
        <v>1</v>
      </c>
      <c r="AZ73" s="78" t="str">
        <f>IF(AND(DataBase2[[#This Row],[sCCJGB]]&lt;=0.0001,DataBase2[[#This Row],[sCCJGB]]&lt;&gt;""), 1,"")</f>
        <v/>
      </c>
      <c r="BA73" s="78" t="str">
        <f>IF(AND(DataBase2[[#This Row],[sILSGB]]&lt;=0.0001,DataBase2[[#This Row],[sILSGB]]&lt;&gt;""), 1,"")</f>
        <v/>
      </c>
      <c r="BB73" s="78" t="str">
        <f>IF(AND(DataBase2[[#This Row],[sSAGB]]&lt;=0.0001,DataBase2[[#This Row],[sSAGB]]&lt;&gt;""), 1,"")</f>
        <v/>
      </c>
      <c r="BC73" s="78" t="str">
        <f>IF(AND(DataBase2[[#This Row],[sKSGB]]&lt;=0.0001,DataBase2[[#This Row],[sKSGB]]&lt;&gt;""), 1,"")</f>
        <v/>
      </c>
      <c r="BD73" s="79">
        <f>IF(AND(DataBase2[[#This Row],[sLBGKS]]&lt;=0.0001, DataBase2[[#This Row],[sLBGKS]]&lt;&gt;""), 1,"")</f>
        <v>1</v>
      </c>
      <c r="BE73" s="78">
        <f>IF(AND(DataBase2[[#This Row],[sCLGKS]]&lt;=0.0001,DataBase2[[#This Row],[sCLGKS]]&lt;&gt;""), 1,"")</f>
        <v>1</v>
      </c>
      <c r="BF73" s="78">
        <f>IF(AND(DataBase2[[#This Row],[sDRCGKS]]&lt;=0.0001,DataBase2[[#This Row],[sDRCGKS]]&lt;&gt;""), 1,"")</f>
        <v>1</v>
      </c>
      <c r="BG73" s="78">
        <f>IF(AND(DataBase2[[#This Row],[sABSGKS]]&lt;=0.0001,DataBase2[[#This Row],[sABSGKS]]&lt;&gt;""), 1,"")</f>
        <v>1</v>
      </c>
      <c r="BH73" s="78" t="str">
        <f>IF(AND(DataBase2[[#This Row],[sCCJGKS]]&lt;=0.0001,DataBase2[[#This Row],[sCCJGKS]]&lt;&gt;""), 1,"")</f>
        <v/>
      </c>
      <c r="BI73" s="78" t="str">
        <f>IF(AND(DataBase2[[#This Row],[sILSGKS]]&lt;=0.0001,DataBase2[[#This Row],[sILSGKS]]&lt;&gt;""), 1,"")</f>
        <v/>
      </c>
      <c r="BJ73" s="78" t="str">
        <f>IF(AND(DataBase2[[#This Row],[sSAGKS]]&lt;=0.0001,DataBase2[[#This Row],[sSAGKS]]&lt;&gt;""), 1,"")</f>
        <v/>
      </c>
      <c r="BK73" s="80" t="str">
        <f>IF(AND(DataBase2[[#This Row],[sKSGKS]]&lt;=0.0001,DataBase2[[#This Row],[sKSGKS]]&lt;&gt;""), 1,"")</f>
        <v/>
      </c>
    </row>
    <row r="74" spans="1:63" ht="21" x14ac:dyDescent="0.4">
      <c r="A74" s="65" t="s">
        <v>149</v>
      </c>
      <c r="B74" s="66" t="s">
        <v>80</v>
      </c>
      <c r="C74" s="67" t="s">
        <v>81</v>
      </c>
      <c r="D74" s="67">
        <v>3</v>
      </c>
      <c r="E74" s="67">
        <v>20</v>
      </c>
      <c r="F74" s="68">
        <v>5</v>
      </c>
      <c r="G74" s="69">
        <v>6636.1</v>
      </c>
      <c r="H74" s="70">
        <v>6517</v>
      </c>
      <c r="I74" s="71">
        <v>7200</v>
      </c>
      <c r="J74" s="69">
        <v>6635.11</v>
      </c>
      <c r="K74" s="70">
        <v>6635.11</v>
      </c>
      <c r="L74" s="71">
        <v>618</v>
      </c>
      <c r="M74" s="69">
        <v>6635.11</v>
      </c>
      <c r="N74" s="6">
        <v>6635.11</v>
      </c>
      <c r="O74" s="71">
        <v>22</v>
      </c>
      <c r="P74" s="69">
        <v>6650.0600599999998</v>
      </c>
      <c r="Q74" s="71">
        <v>1842</v>
      </c>
      <c r="R74" s="72">
        <v>6771.61</v>
      </c>
      <c r="S74" s="71">
        <v>21.26</v>
      </c>
      <c r="T74" s="85">
        <v>6635.11</v>
      </c>
      <c r="U74" s="86">
        <v>150.00299999999999</v>
      </c>
      <c r="V74" s="72">
        <v>6696.04</v>
      </c>
      <c r="W74" s="73">
        <v>150.02250000000001</v>
      </c>
      <c r="X74" s="7">
        <v>6636.1</v>
      </c>
      <c r="Y74" s="71">
        <v>125</v>
      </c>
      <c r="Z74" s="74">
        <f t="shared" si="3"/>
        <v>6635.11</v>
      </c>
      <c r="AA74" s="48">
        <f t="shared" si="4"/>
        <v>6635.11</v>
      </c>
      <c r="AB7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MIN(G74,J74,M74),"")</f>
        <v>6635.11</v>
      </c>
      <c r="AC74" s="49">
        <f>IF(OR(DataBase2[[#This Row],[sKS]] = "", DataBase2[[#This Row],[BSOpt]]=""), "", (DataBase2[[#This Row],[sKS]]-DataBase2[[#This Row],[BSOpt]])/DataBase2[[#This Row],[BSOpt]])</f>
        <v>1.492062678690619E-4</v>
      </c>
      <c r="AD74" s="49">
        <f t="shared" si="5"/>
        <v>6635.11</v>
      </c>
      <c r="AE74" s="49">
        <f>IF(OR(DataBase2[[#This Row],[sKS]] = "", DataBase2[[#This Row],[BESTUB]]=""), "", (DataBase2[[#This Row],[sKS]]-DataBase2[[#This Row],[BESTUB]])/DataBase2[[#This Row],[BESTUB]])</f>
        <v>1.492062678690619E-4</v>
      </c>
      <c r="AF74" s="75">
        <f>IF(OR(DataBase2[[#This Row],[sLB]] = "", DataBase2[[#This Row],[BestSol]]=""), "", (DataBase2[[#This Row],[sLB]]-DataBase2[[#This Row],[BestSol]])/DataBase2[[#This Row],[BestSol]])</f>
        <v>1.492062678690619E-4</v>
      </c>
      <c r="AG74" s="76">
        <f>IF(OR(DataBase2[[#This Row],[sCL]] = "", DataBase2[[#This Row],[BestSol]]=""), "", (DataBase2[[#This Row],[sCL]] -DataBase2[[#This Row],[BestSol]])/DataBase2[[#This Row],[BestSol]])</f>
        <v>0</v>
      </c>
      <c r="AH74" s="76">
        <f>IF(OR(DataBase2[[#This Row],[sDRC]]= "", DataBase2[[#This Row],[BestSol]]=""), "", (DataBase2[[#This Row],[sDRC]]-DataBase2[[#This Row],[BestSol]])/DataBase2[[#This Row],[BestSol]])</f>
        <v>0</v>
      </c>
      <c r="AI74" s="76">
        <f>IF(OR(DataBase2[[#This Row],[sABS]]= "", DataBase2[[#This Row],[BestSol]]=""), "", (DataBase2[[#This Row],[sABS]]-DataBase2[[#This Row],[BestSol]])/DataBase2[[#This Row],[BestSol]])</f>
        <v>2.253174401027281E-3</v>
      </c>
      <c r="AJ74" s="76">
        <f>IF(OR(DataBase2[[#This Row],[sCCJ]]= "", DataBase2[[#This Row],[BestSol]]=""), "", (DataBase2[[#This Row],[sCCJ]]-DataBase2[[#This Row],[BestSol]])/DataBase2[[#This Row],[BestSol]])</f>
        <v>2.0572379357689626E-2</v>
      </c>
      <c r="AK74" s="76">
        <f>IF(OR(DataBase2[[#This Row],[sILS]] = "", DataBase2[[#This Row],[BestSol]]=""), "", (DataBase2[[#This Row],[sILS]]-DataBase2[[#This Row],[BestSol]])/DataBase2[[#This Row],[BestSol]])</f>
        <v>0</v>
      </c>
      <c r="AL74" s="76">
        <f>IF(OR(DataBase2[[#This Row],[sSA]] = "", DataBase2[[#This Row],[BestSol]]=""), "", (DataBase2[[#This Row],[sSA]]-DataBase2[[#This Row],[BestSol]])/DataBase2[[#This Row],[BestSol]])</f>
        <v>9.182967577025896E-3</v>
      </c>
      <c r="AM74" s="76">
        <f>IF(OR(DataBase2[[#This Row],[sKS]] = "", DataBase2[[#This Row],[BestSol]]=""), "", (DataBase2[[#This Row],[sKS]]-DataBase2[[#This Row],[BestSol]])/DataBase2[[#This Row],[BestSol]])</f>
        <v>1.492062678690619E-4</v>
      </c>
      <c r="AN74" s="75">
        <f>IF(OR(DataBase2[[#This Row],[sLB]] = "", DataBase2[[#This Row],[BSHeu]]=""), "", (DataBase2[[#This Row],[sLB]]-DataBase2[[#This Row],[BSHeu]])/DataBase2[[#This Row],[BSHeu]])</f>
        <v>1.492062678690619E-4</v>
      </c>
      <c r="AO74" s="76">
        <f>IF(OR(DataBase2[[#This Row],[sCL]] = "",  DataBase2[[#This Row],[BSHeu]]=""), "", (DataBase2[[#This Row],[sCL]] - DataBase2[[#This Row],[BSHeu]])/ DataBase2[[#This Row],[BSHeu]])</f>
        <v>0</v>
      </c>
      <c r="AP74" s="76">
        <f>IF(OR(DataBase2[[#This Row],[sDRC]]= "",  DataBase2[[#This Row],[BSHeu]]=""), "", (DataBase2[[#This Row],[sDRC]]- DataBase2[[#This Row],[BSHeu]])/ DataBase2[[#This Row],[BSHeu]])</f>
        <v>0</v>
      </c>
      <c r="AQ74" s="76">
        <f>IF(OR(DataBase2[[#This Row],[sABS]]= "",  DataBase2[[#This Row],[BSHeu]]=""), "", (DataBase2[[#This Row],[sABS]]- DataBase2[[#This Row],[BSHeu]])/ DataBase2[[#This Row],[BSHeu]])</f>
        <v>2.253174401027281E-3</v>
      </c>
      <c r="AR74" s="76">
        <f>IF(OR(DataBase2[[#This Row],[sCCJ]]= "",  DataBase2[[#This Row],[BSHeu]]=""), "", (DataBase2[[#This Row],[sCCJ]]- DataBase2[[#This Row],[BSHeu]])/ DataBase2[[#This Row],[BSHeu]])</f>
        <v>2.0572379357689626E-2</v>
      </c>
      <c r="AS74" s="76">
        <f>IF(OR(DataBase2[[#This Row],[sILS]] = "",  DataBase2[[#This Row],[BSHeu]]=""), "", (DataBase2[[#This Row],[sILS]]- DataBase2[[#This Row],[BSHeu]])/ DataBase2[[#This Row],[BSHeu]])</f>
        <v>0</v>
      </c>
      <c r="AT74" s="76">
        <f>IF(OR(DataBase2[[#This Row],[sSA]] = "",  DataBase2[[#This Row],[BSHeu]]=""), "", (DataBase2[[#This Row],[sSA]]- DataBase2[[#This Row],[BSHeu]])/ DataBase2[[#This Row],[BSHeu]])</f>
        <v>9.182967577025896E-3</v>
      </c>
      <c r="AU74" s="77">
        <f>IF(OR(DataBase2[[#This Row],[sKS]]= "",  DataBase2[[#This Row],[BSHeu]]=""), "", (DataBase2[[#This Row],[sKS]]- DataBase2[[#This Row],[BSHeu]])/ DataBase2[[#This Row],[BSHeu]])</f>
        <v>1.492062678690619E-4</v>
      </c>
      <c r="AV74" s="78" t="str">
        <f>IF(AND(DataBase2[[#This Row],[sLBGB]]&lt;=0.0001, DataBase2[[#This Row],[sLBGB]]&lt;&gt;""), 1,"")</f>
        <v/>
      </c>
      <c r="AW74" s="78">
        <f>IF(AND(DataBase2[[#This Row],[sCLGB]]&lt;=0.0001,DataBase2[[#This Row],[sCLGB]]&lt;&gt;""), 1,"")</f>
        <v>1</v>
      </c>
      <c r="AX74" s="78">
        <f>IF(AND(DataBase2[[#This Row],[sDRCGB]]&lt;=0.0001,DataBase2[[#This Row],[sDRCGB]]&lt;&gt;""), 1,"")</f>
        <v>1</v>
      </c>
      <c r="AY74" s="78" t="str">
        <f>IF(AND(DataBase2[[#This Row],[sABSGB]]&lt;=0.0001,DataBase2[[#This Row],[sABSGB]]&lt;&gt;""), 1,"")</f>
        <v/>
      </c>
      <c r="AZ74" s="78" t="str">
        <f>IF(AND(DataBase2[[#This Row],[sCCJGB]]&lt;=0.0001,DataBase2[[#This Row],[sCCJGB]]&lt;&gt;""), 1,"")</f>
        <v/>
      </c>
      <c r="BA74" s="78">
        <f>IF(AND(DataBase2[[#This Row],[sILSGB]]&lt;=0.0001,DataBase2[[#This Row],[sILSGB]]&lt;&gt;""), 1,"")</f>
        <v>1</v>
      </c>
      <c r="BB74" s="78" t="str">
        <f>IF(AND(DataBase2[[#This Row],[sSAGB]]&lt;=0.0001,DataBase2[[#This Row],[sSAGB]]&lt;&gt;""), 1,"")</f>
        <v/>
      </c>
      <c r="BC74" s="78" t="str">
        <f>IF(AND(DataBase2[[#This Row],[sKSGB]]&lt;=0.0001,DataBase2[[#This Row],[sKSGB]]&lt;&gt;""), 1,"")</f>
        <v/>
      </c>
      <c r="BD74" s="79" t="str">
        <f>IF(AND(DataBase2[[#This Row],[sLBGKS]]&lt;=0.0001, DataBase2[[#This Row],[sLBGKS]]&lt;&gt;""), 1,"")</f>
        <v/>
      </c>
      <c r="BE74" s="78">
        <f>IF(AND(DataBase2[[#This Row],[sCLGKS]]&lt;=0.0001,DataBase2[[#This Row],[sCLGKS]]&lt;&gt;""), 1,"")</f>
        <v>1</v>
      </c>
      <c r="BF74" s="78">
        <f>IF(AND(DataBase2[[#This Row],[sDRCGKS]]&lt;=0.0001,DataBase2[[#This Row],[sDRCGKS]]&lt;&gt;""), 1,"")</f>
        <v>1</v>
      </c>
      <c r="BG74" s="78" t="str">
        <f>IF(AND(DataBase2[[#This Row],[sABSGKS]]&lt;=0.0001,DataBase2[[#This Row],[sABSGKS]]&lt;&gt;""), 1,"")</f>
        <v/>
      </c>
      <c r="BH74" s="78" t="str">
        <f>IF(AND(DataBase2[[#This Row],[sCCJGKS]]&lt;=0.0001,DataBase2[[#This Row],[sCCJGKS]]&lt;&gt;""), 1,"")</f>
        <v/>
      </c>
      <c r="BI74" s="78">
        <f>IF(AND(DataBase2[[#This Row],[sILSGKS]]&lt;=0.0001,DataBase2[[#This Row],[sILSGKS]]&lt;&gt;""), 1,"")</f>
        <v>1</v>
      </c>
      <c r="BJ74" s="78" t="str">
        <f>IF(AND(DataBase2[[#This Row],[sSAGKS]]&lt;=0.0001,DataBase2[[#This Row],[sSAGKS]]&lt;&gt;""), 1,"")</f>
        <v/>
      </c>
      <c r="BK74" s="80" t="str">
        <f>IF(AND(DataBase2[[#This Row],[sKSGKS]]&lt;=0.0001,DataBase2[[#This Row],[sKSGKS]]&lt;&gt;""), 1,"")</f>
        <v/>
      </c>
    </row>
    <row r="75" spans="1:63" ht="21" x14ac:dyDescent="0.4">
      <c r="A75" s="65" t="s">
        <v>150</v>
      </c>
      <c r="B75" s="66" t="s">
        <v>80</v>
      </c>
      <c r="C75" s="67" t="s">
        <v>81</v>
      </c>
      <c r="D75" s="67">
        <v>3</v>
      </c>
      <c r="E75" s="67">
        <v>20</v>
      </c>
      <c r="F75" s="68">
        <v>2</v>
      </c>
      <c r="G75" s="69">
        <v>6238.99</v>
      </c>
      <c r="H75" s="70">
        <v>6187.38</v>
      </c>
      <c r="I75" s="71">
        <v>7200</v>
      </c>
      <c r="J75" s="69">
        <v>6238.99</v>
      </c>
      <c r="K75" s="70">
        <v>6238.99</v>
      </c>
      <c r="L75" s="71">
        <v>8</v>
      </c>
      <c r="M75" s="69">
        <v>6238.99</v>
      </c>
      <c r="N75" s="6">
        <v>6238.99</v>
      </c>
      <c r="O75" s="71">
        <v>11.1</v>
      </c>
      <c r="P75" s="69">
        <v>6238.9902300000003</v>
      </c>
      <c r="Q75" s="71">
        <v>58</v>
      </c>
      <c r="R75" s="72">
        <v>6462.09</v>
      </c>
      <c r="S75" s="71">
        <v>32.159999999999997</v>
      </c>
      <c r="T75" s="85">
        <v>6282.47</v>
      </c>
      <c r="U75" s="86">
        <v>150.0025</v>
      </c>
      <c r="V75" s="72">
        <v>6238.99</v>
      </c>
      <c r="W75" s="73">
        <v>94.747500000000002</v>
      </c>
      <c r="X75" s="7">
        <v>6238.99</v>
      </c>
      <c r="Y75" s="71">
        <v>98</v>
      </c>
      <c r="Z75" s="74">
        <f t="shared" si="3"/>
        <v>6238.99</v>
      </c>
      <c r="AA75" s="48">
        <f t="shared" si="4"/>
        <v>6238.99</v>
      </c>
      <c r="AB7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MIN(G75,J75,M75),"")</f>
        <v>6238.99</v>
      </c>
      <c r="AC75" s="49">
        <f>IF(OR(DataBase2[[#This Row],[sKS]] = "", DataBase2[[#This Row],[BSOpt]]=""), "", (DataBase2[[#This Row],[sKS]]-DataBase2[[#This Row],[BSOpt]])/DataBase2[[#This Row],[BSOpt]])</f>
        <v>0</v>
      </c>
      <c r="AD75" s="49">
        <f t="shared" si="5"/>
        <v>6238.99</v>
      </c>
      <c r="AE75" s="49">
        <f>IF(OR(DataBase2[[#This Row],[sKS]] = "", DataBase2[[#This Row],[BESTUB]]=""), "", (DataBase2[[#This Row],[sKS]]-DataBase2[[#This Row],[BESTUB]])/DataBase2[[#This Row],[BESTUB]])</f>
        <v>0</v>
      </c>
      <c r="AF75" s="75">
        <f>IF(OR(DataBase2[[#This Row],[sLB]] = "", DataBase2[[#This Row],[BestSol]]=""), "", (DataBase2[[#This Row],[sLB]]-DataBase2[[#This Row],[BestSol]])/DataBase2[[#This Row],[BestSol]])</f>
        <v>0</v>
      </c>
      <c r="AG75" s="76">
        <f>IF(OR(DataBase2[[#This Row],[sCL]] = "", DataBase2[[#This Row],[BestSol]]=""), "", (DataBase2[[#This Row],[sCL]] -DataBase2[[#This Row],[BestSol]])/DataBase2[[#This Row],[BestSol]])</f>
        <v>0</v>
      </c>
      <c r="AH75" s="76">
        <f>IF(OR(DataBase2[[#This Row],[sDRC]]= "", DataBase2[[#This Row],[BestSol]]=""), "", (DataBase2[[#This Row],[sDRC]]-DataBase2[[#This Row],[BestSol]])/DataBase2[[#This Row],[BestSol]])</f>
        <v>0</v>
      </c>
      <c r="AI75" s="76">
        <f>IF(OR(DataBase2[[#This Row],[sABS]]= "", DataBase2[[#This Row],[BestSol]]=""), "", (DataBase2[[#This Row],[sABS]]-DataBase2[[#This Row],[BestSol]])/DataBase2[[#This Row],[BestSol]])</f>
        <v>3.6864941369704746E-8</v>
      </c>
      <c r="AJ75" s="76">
        <f>IF(OR(DataBase2[[#This Row],[sCCJ]]= "", DataBase2[[#This Row],[BestSol]]=""), "", (DataBase2[[#This Row],[sCCJ]]-DataBase2[[#This Row],[BestSol]])/DataBase2[[#This Row],[BestSol]])</f>
        <v>3.5758993042143097E-2</v>
      </c>
      <c r="AK75" s="76">
        <f>IF(OR(DataBase2[[#This Row],[sILS]] = "", DataBase2[[#This Row],[BestSol]]=""), "", (DataBase2[[#This Row],[sILS]]-DataBase2[[#This Row],[BestSol]])/DataBase2[[#This Row],[BestSol]])</f>
        <v>6.9690767255598217E-3</v>
      </c>
      <c r="AL75" s="76">
        <f>IF(OR(DataBase2[[#This Row],[sSA]] = "", DataBase2[[#This Row],[BestSol]]=""), "", (DataBase2[[#This Row],[sSA]]-DataBase2[[#This Row],[BestSol]])/DataBase2[[#This Row],[BestSol]])</f>
        <v>0</v>
      </c>
      <c r="AM75" s="76">
        <f>IF(OR(DataBase2[[#This Row],[sKS]] = "", DataBase2[[#This Row],[BestSol]]=""), "", (DataBase2[[#This Row],[sKS]]-DataBase2[[#This Row],[BestSol]])/DataBase2[[#This Row],[BestSol]])</f>
        <v>0</v>
      </c>
      <c r="AN75" s="75">
        <f>IF(OR(DataBase2[[#This Row],[sLB]] = "", DataBase2[[#This Row],[BSHeu]]=""), "", (DataBase2[[#This Row],[sLB]]-DataBase2[[#This Row],[BSHeu]])/DataBase2[[#This Row],[BSHeu]])</f>
        <v>0</v>
      </c>
      <c r="AO75" s="76">
        <f>IF(OR(DataBase2[[#This Row],[sCL]] = "",  DataBase2[[#This Row],[BSHeu]]=""), "", (DataBase2[[#This Row],[sCL]] - DataBase2[[#This Row],[BSHeu]])/ DataBase2[[#This Row],[BSHeu]])</f>
        <v>0</v>
      </c>
      <c r="AP75" s="76">
        <f>IF(OR(DataBase2[[#This Row],[sDRC]]= "",  DataBase2[[#This Row],[BSHeu]]=""), "", (DataBase2[[#This Row],[sDRC]]- DataBase2[[#This Row],[BSHeu]])/ DataBase2[[#This Row],[BSHeu]])</f>
        <v>0</v>
      </c>
      <c r="AQ75" s="76">
        <f>IF(OR(DataBase2[[#This Row],[sABS]]= "",  DataBase2[[#This Row],[BSHeu]]=""), "", (DataBase2[[#This Row],[sABS]]- DataBase2[[#This Row],[BSHeu]])/ DataBase2[[#This Row],[BSHeu]])</f>
        <v>3.6864941369704746E-8</v>
      </c>
      <c r="AR75" s="76">
        <f>IF(OR(DataBase2[[#This Row],[sCCJ]]= "",  DataBase2[[#This Row],[BSHeu]]=""), "", (DataBase2[[#This Row],[sCCJ]]- DataBase2[[#This Row],[BSHeu]])/ DataBase2[[#This Row],[BSHeu]])</f>
        <v>3.5758993042143097E-2</v>
      </c>
      <c r="AS75" s="76">
        <f>IF(OR(DataBase2[[#This Row],[sILS]] = "",  DataBase2[[#This Row],[BSHeu]]=""), "", (DataBase2[[#This Row],[sILS]]- DataBase2[[#This Row],[BSHeu]])/ DataBase2[[#This Row],[BSHeu]])</f>
        <v>6.9690767255598217E-3</v>
      </c>
      <c r="AT75" s="76">
        <f>IF(OR(DataBase2[[#This Row],[sSA]] = "",  DataBase2[[#This Row],[BSHeu]]=""), "", (DataBase2[[#This Row],[sSA]]- DataBase2[[#This Row],[BSHeu]])/ DataBase2[[#This Row],[BSHeu]])</f>
        <v>0</v>
      </c>
      <c r="AU75" s="77">
        <f>IF(OR(DataBase2[[#This Row],[sKS]]= "",  DataBase2[[#This Row],[BSHeu]]=""), "", (DataBase2[[#This Row],[sKS]]- DataBase2[[#This Row],[BSHeu]])/ DataBase2[[#This Row],[BSHeu]])</f>
        <v>0</v>
      </c>
      <c r="AV75" s="78">
        <f>IF(AND(DataBase2[[#This Row],[sLBGB]]&lt;=0.0001, DataBase2[[#This Row],[sLBGB]]&lt;&gt;""), 1,"")</f>
        <v>1</v>
      </c>
      <c r="AW75" s="78">
        <f>IF(AND(DataBase2[[#This Row],[sCLGB]]&lt;=0.0001,DataBase2[[#This Row],[sCLGB]]&lt;&gt;""), 1,"")</f>
        <v>1</v>
      </c>
      <c r="AX75" s="78">
        <f>IF(AND(DataBase2[[#This Row],[sDRCGB]]&lt;=0.0001,DataBase2[[#This Row],[sDRCGB]]&lt;&gt;""), 1,"")</f>
        <v>1</v>
      </c>
      <c r="AY75" s="78">
        <f>IF(AND(DataBase2[[#This Row],[sABSGB]]&lt;=0.0001,DataBase2[[#This Row],[sABSGB]]&lt;&gt;""), 1,"")</f>
        <v>1</v>
      </c>
      <c r="AZ75" s="78" t="str">
        <f>IF(AND(DataBase2[[#This Row],[sCCJGB]]&lt;=0.0001,DataBase2[[#This Row],[sCCJGB]]&lt;&gt;""), 1,"")</f>
        <v/>
      </c>
      <c r="BA75" s="78" t="str">
        <f>IF(AND(DataBase2[[#This Row],[sILSGB]]&lt;=0.0001,DataBase2[[#This Row],[sILSGB]]&lt;&gt;""), 1,"")</f>
        <v/>
      </c>
      <c r="BB75" s="78">
        <f>IF(AND(DataBase2[[#This Row],[sSAGB]]&lt;=0.0001,DataBase2[[#This Row],[sSAGB]]&lt;&gt;""), 1,"")</f>
        <v>1</v>
      </c>
      <c r="BC75" s="78">
        <f>IF(AND(DataBase2[[#This Row],[sKSGB]]&lt;=0.0001,DataBase2[[#This Row],[sKSGB]]&lt;&gt;""), 1,"")</f>
        <v>1</v>
      </c>
      <c r="BD75" s="79">
        <f>IF(AND(DataBase2[[#This Row],[sLBGKS]]&lt;=0.0001, DataBase2[[#This Row],[sLBGKS]]&lt;&gt;""), 1,"")</f>
        <v>1</v>
      </c>
      <c r="BE75" s="78">
        <f>IF(AND(DataBase2[[#This Row],[sCLGKS]]&lt;=0.0001,DataBase2[[#This Row],[sCLGKS]]&lt;&gt;""), 1,"")</f>
        <v>1</v>
      </c>
      <c r="BF75" s="78">
        <f>IF(AND(DataBase2[[#This Row],[sDRCGKS]]&lt;=0.0001,DataBase2[[#This Row],[sDRCGKS]]&lt;&gt;""), 1,"")</f>
        <v>1</v>
      </c>
      <c r="BG75" s="78">
        <f>IF(AND(DataBase2[[#This Row],[sABSGKS]]&lt;=0.0001,DataBase2[[#This Row],[sABSGKS]]&lt;&gt;""), 1,"")</f>
        <v>1</v>
      </c>
      <c r="BH75" s="78" t="str">
        <f>IF(AND(DataBase2[[#This Row],[sCCJGKS]]&lt;=0.0001,DataBase2[[#This Row],[sCCJGKS]]&lt;&gt;""), 1,"")</f>
        <v/>
      </c>
      <c r="BI75" s="78" t="str">
        <f>IF(AND(DataBase2[[#This Row],[sILSGKS]]&lt;=0.0001,DataBase2[[#This Row],[sILSGKS]]&lt;&gt;""), 1,"")</f>
        <v/>
      </c>
      <c r="BJ75" s="78">
        <f>IF(AND(DataBase2[[#This Row],[sSAGKS]]&lt;=0.0001,DataBase2[[#This Row],[sSAGKS]]&lt;&gt;""), 1,"")</f>
        <v>1</v>
      </c>
      <c r="BK75" s="80">
        <f>IF(AND(DataBase2[[#This Row],[sKSGKS]]&lt;=0.0001,DataBase2[[#This Row],[sKSGKS]]&lt;&gt;""), 1,"")</f>
        <v>1</v>
      </c>
    </row>
    <row r="76" spans="1:63" ht="21" x14ac:dyDescent="0.4">
      <c r="A76" s="65" t="s">
        <v>151</v>
      </c>
      <c r="B76" s="66" t="s">
        <v>80</v>
      </c>
      <c r="C76" s="67" t="s">
        <v>81</v>
      </c>
      <c r="D76" s="67">
        <v>3</v>
      </c>
      <c r="E76" s="67">
        <v>20</v>
      </c>
      <c r="F76" s="68">
        <v>3</v>
      </c>
      <c r="G76" s="69">
        <v>6487.39</v>
      </c>
      <c r="H76" s="70">
        <v>6486.74</v>
      </c>
      <c r="I76" s="71">
        <v>28</v>
      </c>
      <c r="J76" s="69">
        <v>6487.39</v>
      </c>
      <c r="K76" s="70">
        <v>6487.39</v>
      </c>
      <c r="L76" s="71">
        <v>22</v>
      </c>
      <c r="M76" s="69">
        <v>6487.39</v>
      </c>
      <c r="N76" s="6">
        <v>6487.39</v>
      </c>
      <c r="O76" s="71">
        <v>1.1000000000000001</v>
      </c>
      <c r="P76" s="69">
        <v>6487.3901400000004</v>
      </c>
      <c r="Q76" s="71">
        <v>147</v>
      </c>
      <c r="R76" s="72">
        <v>6487.39</v>
      </c>
      <c r="S76" s="71">
        <v>28.77</v>
      </c>
      <c r="T76" s="85">
        <v>6602.56</v>
      </c>
      <c r="U76" s="86">
        <v>150.00049999999999</v>
      </c>
      <c r="V76" s="72">
        <v>6487.39</v>
      </c>
      <c r="W76" s="73">
        <v>102.6735</v>
      </c>
      <c r="X76" s="7">
        <v>6487.39</v>
      </c>
      <c r="Y76" s="71">
        <v>33</v>
      </c>
      <c r="Z76" s="74">
        <f t="shared" si="3"/>
        <v>6487.39</v>
      </c>
      <c r="AA76" s="48">
        <f t="shared" si="4"/>
        <v>6487.39</v>
      </c>
      <c r="AB7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MIN(G76,J76,M76),"")</f>
        <v>6487.39</v>
      </c>
      <c r="AC76" s="49">
        <f>IF(OR(DataBase2[[#This Row],[sKS]] = "", DataBase2[[#This Row],[BSOpt]]=""), "", (DataBase2[[#This Row],[sKS]]-DataBase2[[#This Row],[BSOpt]])/DataBase2[[#This Row],[BSOpt]])</f>
        <v>0</v>
      </c>
      <c r="AD76" s="49">
        <f t="shared" si="5"/>
        <v>6487.39</v>
      </c>
      <c r="AE76" s="49">
        <f>IF(OR(DataBase2[[#This Row],[sKS]] = "", DataBase2[[#This Row],[BESTUB]]=""), "", (DataBase2[[#This Row],[sKS]]-DataBase2[[#This Row],[BESTUB]])/DataBase2[[#This Row],[BESTUB]])</f>
        <v>0</v>
      </c>
      <c r="AF76" s="75">
        <f>IF(OR(DataBase2[[#This Row],[sLB]] = "", DataBase2[[#This Row],[BestSol]]=""), "", (DataBase2[[#This Row],[sLB]]-DataBase2[[#This Row],[BestSol]])/DataBase2[[#This Row],[BestSol]])</f>
        <v>0</v>
      </c>
      <c r="AG76" s="76">
        <f>IF(OR(DataBase2[[#This Row],[sCL]] = "", DataBase2[[#This Row],[BestSol]]=""), "", (DataBase2[[#This Row],[sCL]] -DataBase2[[#This Row],[BestSol]])/DataBase2[[#This Row],[BestSol]])</f>
        <v>0</v>
      </c>
      <c r="AH76" s="76">
        <f>IF(OR(DataBase2[[#This Row],[sDRC]]= "", DataBase2[[#This Row],[BestSol]]=""), "", (DataBase2[[#This Row],[sDRC]]-DataBase2[[#This Row],[BestSol]])/DataBase2[[#This Row],[BestSol]])</f>
        <v>0</v>
      </c>
      <c r="AI76" s="76">
        <f>IF(OR(DataBase2[[#This Row],[sABS]]= "", DataBase2[[#This Row],[BestSol]]=""), "", (DataBase2[[#This Row],[sABS]]-DataBase2[[#This Row],[BestSol]])/DataBase2[[#This Row],[BestSol]])</f>
        <v>2.1580327389178288E-8</v>
      </c>
      <c r="AJ76" s="76">
        <f>IF(OR(DataBase2[[#This Row],[sCCJ]]= "", DataBase2[[#This Row],[BestSol]]=""), "", (DataBase2[[#This Row],[sCCJ]]-DataBase2[[#This Row],[BestSol]])/DataBase2[[#This Row],[BestSol]])</f>
        <v>0</v>
      </c>
      <c r="AK76" s="76">
        <f>IF(OR(DataBase2[[#This Row],[sILS]] = "", DataBase2[[#This Row],[BestSol]]=""), "", (DataBase2[[#This Row],[sILS]]-DataBase2[[#This Row],[BestSol]])/DataBase2[[#This Row],[BestSol]])</f>
        <v>1.7752902168668767E-2</v>
      </c>
      <c r="AL76" s="76">
        <f>IF(OR(DataBase2[[#This Row],[sSA]] = "", DataBase2[[#This Row],[BestSol]]=""), "", (DataBase2[[#This Row],[sSA]]-DataBase2[[#This Row],[BestSol]])/DataBase2[[#This Row],[BestSol]])</f>
        <v>0</v>
      </c>
      <c r="AM76" s="76">
        <f>IF(OR(DataBase2[[#This Row],[sKS]] = "", DataBase2[[#This Row],[BestSol]]=""), "", (DataBase2[[#This Row],[sKS]]-DataBase2[[#This Row],[BestSol]])/DataBase2[[#This Row],[BestSol]])</f>
        <v>0</v>
      </c>
      <c r="AN76" s="75">
        <f>IF(OR(DataBase2[[#This Row],[sLB]] = "", DataBase2[[#This Row],[BSHeu]]=""), "", (DataBase2[[#This Row],[sLB]]-DataBase2[[#This Row],[BSHeu]])/DataBase2[[#This Row],[BSHeu]])</f>
        <v>0</v>
      </c>
      <c r="AO76" s="76">
        <f>IF(OR(DataBase2[[#This Row],[sCL]] = "",  DataBase2[[#This Row],[BSHeu]]=""), "", (DataBase2[[#This Row],[sCL]] - DataBase2[[#This Row],[BSHeu]])/ DataBase2[[#This Row],[BSHeu]])</f>
        <v>0</v>
      </c>
      <c r="AP76" s="76">
        <f>IF(OR(DataBase2[[#This Row],[sDRC]]= "",  DataBase2[[#This Row],[BSHeu]]=""), "", (DataBase2[[#This Row],[sDRC]]- DataBase2[[#This Row],[BSHeu]])/ DataBase2[[#This Row],[BSHeu]])</f>
        <v>0</v>
      </c>
      <c r="AQ76" s="76">
        <f>IF(OR(DataBase2[[#This Row],[sABS]]= "",  DataBase2[[#This Row],[BSHeu]]=""), "", (DataBase2[[#This Row],[sABS]]- DataBase2[[#This Row],[BSHeu]])/ DataBase2[[#This Row],[BSHeu]])</f>
        <v>2.1580327389178288E-8</v>
      </c>
      <c r="AR76" s="76">
        <f>IF(OR(DataBase2[[#This Row],[sCCJ]]= "",  DataBase2[[#This Row],[BSHeu]]=""), "", (DataBase2[[#This Row],[sCCJ]]- DataBase2[[#This Row],[BSHeu]])/ DataBase2[[#This Row],[BSHeu]])</f>
        <v>0</v>
      </c>
      <c r="AS76" s="76">
        <f>IF(OR(DataBase2[[#This Row],[sILS]] = "",  DataBase2[[#This Row],[BSHeu]]=""), "", (DataBase2[[#This Row],[sILS]]- DataBase2[[#This Row],[BSHeu]])/ DataBase2[[#This Row],[BSHeu]])</f>
        <v>1.7752902168668767E-2</v>
      </c>
      <c r="AT76" s="76">
        <f>IF(OR(DataBase2[[#This Row],[sSA]] = "",  DataBase2[[#This Row],[BSHeu]]=""), "", (DataBase2[[#This Row],[sSA]]- DataBase2[[#This Row],[BSHeu]])/ DataBase2[[#This Row],[BSHeu]])</f>
        <v>0</v>
      </c>
      <c r="AU76" s="77">
        <f>IF(OR(DataBase2[[#This Row],[sKS]]= "",  DataBase2[[#This Row],[BSHeu]]=""), "", (DataBase2[[#This Row],[sKS]]- DataBase2[[#This Row],[BSHeu]])/ DataBase2[[#This Row],[BSHeu]])</f>
        <v>0</v>
      </c>
      <c r="AV76" s="78">
        <f>IF(AND(DataBase2[[#This Row],[sLBGB]]&lt;=0.0001, DataBase2[[#This Row],[sLBGB]]&lt;&gt;""), 1,"")</f>
        <v>1</v>
      </c>
      <c r="AW76" s="78">
        <f>IF(AND(DataBase2[[#This Row],[sCLGB]]&lt;=0.0001,DataBase2[[#This Row],[sCLGB]]&lt;&gt;""), 1,"")</f>
        <v>1</v>
      </c>
      <c r="AX76" s="78">
        <f>IF(AND(DataBase2[[#This Row],[sDRCGB]]&lt;=0.0001,DataBase2[[#This Row],[sDRCGB]]&lt;&gt;""), 1,"")</f>
        <v>1</v>
      </c>
      <c r="AY76" s="78">
        <f>IF(AND(DataBase2[[#This Row],[sABSGB]]&lt;=0.0001,DataBase2[[#This Row],[sABSGB]]&lt;&gt;""), 1,"")</f>
        <v>1</v>
      </c>
      <c r="AZ76" s="78">
        <f>IF(AND(DataBase2[[#This Row],[sCCJGB]]&lt;=0.0001,DataBase2[[#This Row],[sCCJGB]]&lt;&gt;""), 1,"")</f>
        <v>1</v>
      </c>
      <c r="BA76" s="78" t="str">
        <f>IF(AND(DataBase2[[#This Row],[sILSGB]]&lt;=0.0001,DataBase2[[#This Row],[sILSGB]]&lt;&gt;""), 1,"")</f>
        <v/>
      </c>
      <c r="BB76" s="78">
        <f>IF(AND(DataBase2[[#This Row],[sSAGB]]&lt;=0.0001,DataBase2[[#This Row],[sSAGB]]&lt;&gt;""), 1,"")</f>
        <v>1</v>
      </c>
      <c r="BC76" s="78">
        <f>IF(AND(DataBase2[[#This Row],[sKSGB]]&lt;=0.0001,DataBase2[[#This Row],[sKSGB]]&lt;&gt;""), 1,"")</f>
        <v>1</v>
      </c>
      <c r="BD76" s="79">
        <f>IF(AND(DataBase2[[#This Row],[sLBGKS]]&lt;=0.0001, DataBase2[[#This Row],[sLBGKS]]&lt;&gt;""), 1,"")</f>
        <v>1</v>
      </c>
      <c r="BE76" s="78">
        <f>IF(AND(DataBase2[[#This Row],[sCLGKS]]&lt;=0.0001,DataBase2[[#This Row],[sCLGKS]]&lt;&gt;""), 1,"")</f>
        <v>1</v>
      </c>
      <c r="BF76" s="78">
        <f>IF(AND(DataBase2[[#This Row],[sDRCGKS]]&lt;=0.0001,DataBase2[[#This Row],[sDRCGKS]]&lt;&gt;""), 1,"")</f>
        <v>1</v>
      </c>
      <c r="BG76" s="78">
        <f>IF(AND(DataBase2[[#This Row],[sABSGKS]]&lt;=0.0001,DataBase2[[#This Row],[sABSGKS]]&lt;&gt;""), 1,"")</f>
        <v>1</v>
      </c>
      <c r="BH76" s="78">
        <f>IF(AND(DataBase2[[#This Row],[sCCJGKS]]&lt;=0.0001,DataBase2[[#This Row],[sCCJGKS]]&lt;&gt;""), 1,"")</f>
        <v>1</v>
      </c>
      <c r="BI76" s="78" t="str">
        <f>IF(AND(DataBase2[[#This Row],[sILSGKS]]&lt;=0.0001,DataBase2[[#This Row],[sILSGKS]]&lt;&gt;""), 1,"")</f>
        <v/>
      </c>
      <c r="BJ76" s="78">
        <f>IF(AND(DataBase2[[#This Row],[sSAGKS]]&lt;=0.0001,DataBase2[[#This Row],[sSAGKS]]&lt;&gt;""), 1,"")</f>
        <v>1</v>
      </c>
      <c r="BK76" s="80">
        <f>IF(AND(DataBase2[[#This Row],[sKSGKS]]&lt;=0.0001,DataBase2[[#This Row],[sKSGKS]]&lt;&gt;""), 1,"")</f>
        <v>1</v>
      </c>
    </row>
    <row r="77" spans="1:63" ht="21" x14ac:dyDescent="0.4">
      <c r="A77" s="65" t="s">
        <v>152</v>
      </c>
      <c r="B77" s="66" t="s">
        <v>80</v>
      </c>
      <c r="C77" s="67" t="s">
        <v>81</v>
      </c>
      <c r="D77" s="67">
        <v>3</v>
      </c>
      <c r="E77" s="67">
        <v>20</v>
      </c>
      <c r="F77" s="68">
        <v>4</v>
      </c>
      <c r="G77" s="69">
        <v>7089.89</v>
      </c>
      <c r="H77" s="70">
        <v>6752.76</v>
      </c>
      <c r="I77" s="71">
        <v>7200</v>
      </c>
      <c r="J77" s="69">
        <v>7060.93</v>
      </c>
      <c r="K77" s="70">
        <v>7060.93</v>
      </c>
      <c r="L77" s="71">
        <v>1081</v>
      </c>
      <c r="M77" s="69">
        <v>7060.93</v>
      </c>
      <c r="N77" s="6">
        <v>7060.93</v>
      </c>
      <c r="O77" s="71">
        <v>6.8</v>
      </c>
      <c r="P77" s="69">
        <v>7060.9301800000003</v>
      </c>
      <c r="Q77" s="71">
        <v>1963</v>
      </c>
      <c r="R77" s="72">
        <v>7060.93</v>
      </c>
      <c r="S77" s="71">
        <v>26.46</v>
      </c>
      <c r="T77" s="85">
        <v>7137.59</v>
      </c>
      <c r="U77" s="86">
        <v>150.0085</v>
      </c>
      <c r="V77" s="72">
        <v>7060.93</v>
      </c>
      <c r="W77" s="73">
        <v>142.369</v>
      </c>
      <c r="X77" s="7">
        <v>7060.93</v>
      </c>
      <c r="Y77" s="71">
        <v>124</v>
      </c>
      <c r="Z77" s="74">
        <f t="shared" si="3"/>
        <v>7060.93</v>
      </c>
      <c r="AA77" s="48">
        <f t="shared" si="4"/>
        <v>7060.93</v>
      </c>
      <c r="AB7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MIN(G77,J77,M77),"")</f>
        <v>7060.93</v>
      </c>
      <c r="AC77" s="49">
        <f>IF(OR(DataBase2[[#This Row],[sKS]] = "", DataBase2[[#This Row],[BSOpt]]=""), "", (DataBase2[[#This Row],[sKS]]-DataBase2[[#This Row],[BSOpt]])/DataBase2[[#This Row],[BSOpt]])</f>
        <v>0</v>
      </c>
      <c r="AD77" s="49">
        <f t="shared" si="5"/>
        <v>7060.93</v>
      </c>
      <c r="AE77" s="49">
        <f>IF(OR(DataBase2[[#This Row],[sKS]] = "", DataBase2[[#This Row],[BESTUB]]=""), "", (DataBase2[[#This Row],[sKS]]-DataBase2[[#This Row],[BESTUB]])/DataBase2[[#This Row],[BESTUB]])</f>
        <v>0</v>
      </c>
      <c r="AF77" s="75">
        <f>IF(OR(DataBase2[[#This Row],[sLB]] = "", DataBase2[[#This Row],[BestSol]]=""), "", (DataBase2[[#This Row],[sLB]]-DataBase2[[#This Row],[BestSol]])/DataBase2[[#This Row],[BestSol]])</f>
        <v>4.1014427277993176E-3</v>
      </c>
      <c r="AG77" s="76">
        <f>IF(OR(DataBase2[[#This Row],[sCL]] = "", DataBase2[[#This Row],[BestSol]]=""), "", (DataBase2[[#This Row],[sCL]] -DataBase2[[#This Row],[BestSol]])/DataBase2[[#This Row],[BestSol]])</f>
        <v>0</v>
      </c>
      <c r="AH77" s="76">
        <f>IF(OR(DataBase2[[#This Row],[sDRC]]= "", DataBase2[[#This Row],[BestSol]]=""), "", (DataBase2[[#This Row],[sDRC]]-DataBase2[[#This Row],[BestSol]])/DataBase2[[#This Row],[BestSol]])</f>
        <v>0</v>
      </c>
      <c r="AI77" s="76">
        <f>IF(OR(DataBase2[[#This Row],[sABS]]= "", DataBase2[[#This Row],[BestSol]]=""), "", (DataBase2[[#This Row],[sABS]]-DataBase2[[#This Row],[BestSol]])/DataBase2[[#This Row],[BestSol]])</f>
        <v>2.5492392645202691E-8</v>
      </c>
      <c r="AJ77" s="76">
        <f>IF(OR(DataBase2[[#This Row],[sCCJ]]= "", DataBase2[[#This Row],[BestSol]]=""), "", (DataBase2[[#This Row],[sCCJ]]-DataBase2[[#This Row],[BestSol]])/DataBase2[[#This Row],[BestSol]])</f>
        <v>0</v>
      </c>
      <c r="AK77" s="76">
        <f>IF(OR(DataBase2[[#This Row],[sILS]] = "", DataBase2[[#This Row],[BestSol]]=""), "", (DataBase2[[#This Row],[sILS]]-DataBase2[[#This Row],[BestSol]])/DataBase2[[#This Row],[BestSol]])</f>
        <v>1.0856926778767081E-2</v>
      </c>
      <c r="AL77" s="76">
        <f>IF(OR(DataBase2[[#This Row],[sSA]] = "", DataBase2[[#This Row],[BestSol]]=""), "", (DataBase2[[#This Row],[sSA]]-DataBase2[[#This Row],[BestSol]])/DataBase2[[#This Row],[BestSol]])</f>
        <v>0</v>
      </c>
      <c r="AM77" s="76">
        <f>IF(OR(DataBase2[[#This Row],[sKS]] = "", DataBase2[[#This Row],[BestSol]]=""), "", (DataBase2[[#This Row],[sKS]]-DataBase2[[#This Row],[BestSol]])/DataBase2[[#This Row],[BestSol]])</f>
        <v>0</v>
      </c>
      <c r="AN77" s="75">
        <f>IF(OR(DataBase2[[#This Row],[sLB]] = "", DataBase2[[#This Row],[BSHeu]]=""), "", (DataBase2[[#This Row],[sLB]]-DataBase2[[#This Row],[BSHeu]])/DataBase2[[#This Row],[BSHeu]])</f>
        <v>4.1014427277993176E-3</v>
      </c>
      <c r="AO77" s="76">
        <f>IF(OR(DataBase2[[#This Row],[sCL]] = "",  DataBase2[[#This Row],[BSHeu]]=""), "", (DataBase2[[#This Row],[sCL]] - DataBase2[[#This Row],[BSHeu]])/ DataBase2[[#This Row],[BSHeu]])</f>
        <v>0</v>
      </c>
      <c r="AP77" s="76">
        <f>IF(OR(DataBase2[[#This Row],[sDRC]]= "",  DataBase2[[#This Row],[BSHeu]]=""), "", (DataBase2[[#This Row],[sDRC]]- DataBase2[[#This Row],[BSHeu]])/ DataBase2[[#This Row],[BSHeu]])</f>
        <v>0</v>
      </c>
      <c r="AQ77" s="76">
        <f>IF(OR(DataBase2[[#This Row],[sABS]]= "",  DataBase2[[#This Row],[BSHeu]]=""), "", (DataBase2[[#This Row],[sABS]]- DataBase2[[#This Row],[BSHeu]])/ DataBase2[[#This Row],[BSHeu]])</f>
        <v>2.5492392645202691E-8</v>
      </c>
      <c r="AR77" s="76">
        <f>IF(OR(DataBase2[[#This Row],[sCCJ]]= "",  DataBase2[[#This Row],[BSHeu]]=""), "", (DataBase2[[#This Row],[sCCJ]]- DataBase2[[#This Row],[BSHeu]])/ DataBase2[[#This Row],[BSHeu]])</f>
        <v>0</v>
      </c>
      <c r="AS77" s="76">
        <f>IF(OR(DataBase2[[#This Row],[sILS]] = "",  DataBase2[[#This Row],[BSHeu]]=""), "", (DataBase2[[#This Row],[sILS]]- DataBase2[[#This Row],[BSHeu]])/ DataBase2[[#This Row],[BSHeu]])</f>
        <v>1.0856926778767081E-2</v>
      </c>
      <c r="AT77" s="76">
        <f>IF(OR(DataBase2[[#This Row],[sSA]] = "",  DataBase2[[#This Row],[BSHeu]]=""), "", (DataBase2[[#This Row],[sSA]]- DataBase2[[#This Row],[BSHeu]])/ DataBase2[[#This Row],[BSHeu]])</f>
        <v>0</v>
      </c>
      <c r="AU77" s="77">
        <f>IF(OR(DataBase2[[#This Row],[sKS]]= "",  DataBase2[[#This Row],[BSHeu]]=""), "", (DataBase2[[#This Row],[sKS]]- DataBase2[[#This Row],[BSHeu]])/ DataBase2[[#This Row],[BSHeu]])</f>
        <v>0</v>
      </c>
      <c r="AV77" s="78" t="str">
        <f>IF(AND(DataBase2[[#This Row],[sLBGB]]&lt;=0.0001, DataBase2[[#This Row],[sLBGB]]&lt;&gt;""), 1,"")</f>
        <v/>
      </c>
      <c r="AW77" s="78">
        <f>IF(AND(DataBase2[[#This Row],[sCLGB]]&lt;=0.0001,DataBase2[[#This Row],[sCLGB]]&lt;&gt;""), 1,"")</f>
        <v>1</v>
      </c>
      <c r="AX77" s="78">
        <f>IF(AND(DataBase2[[#This Row],[sDRCGB]]&lt;=0.0001,DataBase2[[#This Row],[sDRCGB]]&lt;&gt;""), 1,"")</f>
        <v>1</v>
      </c>
      <c r="AY77" s="78">
        <f>IF(AND(DataBase2[[#This Row],[sABSGB]]&lt;=0.0001,DataBase2[[#This Row],[sABSGB]]&lt;&gt;""), 1,"")</f>
        <v>1</v>
      </c>
      <c r="AZ77" s="78">
        <f>IF(AND(DataBase2[[#This Row],[sCCJGB]]&lt;=0.0001,DataBase2[[#This Row],[sCCJGB]]&lt;&gt;""), 1,"")</f>
        <v>1</v>
      </c>
      <c r="BA77" s="78" t="str">
        <f>IF(AND(DataBase2[[#This Row],[sILSGB]]&lt;=0.0001,DataBase2[[#This Row],[sILSGB]]&lt;&gt;""), 1,"")</f>
        <v/>
      </c>
      <c r="BB77" s="78">
        <f>IF(AND(DataBase2[[#This Row],[sSAGB]]&lt;=0.0001,DataBase2[[#This Row],[sSAGB]]&lt;&gt;""), 1,"")</f>
        <v>1</v>
      </c>
      <c r="BC77" s="78">
        <f>IF(AND(DataBase2[[#This Row],[sKSGB]]&lt;=0.0001,DataBase2[[#This Row],[sKSGB]]&lt;&gt;""), 1,"")</f>
        <v>1</v>
      </c>
      <c r="BD77" s="79" t="str">
        <f>IF(AND(DataBase2[[#This Row],[sLBGKS]]&lt;=0.0001, DataBase2[[#This Row],[sLBGKS]]&lt;&gt;""), 1,"")</f>
        <v/>
      </c>
      <c r="BE77" s="78">
        <f>IF(AND(DataBase2[[#This Row],[sCLGKS]]&lt;=0.0001,DataBase2[[#This Row],[sCLGKS]]&lt;&gt;""), 1,"")</f>
        <v>1</v>
      </c>
      <c r="BF77" s="78">
        <f>IF(AND(DataBase2[[#This Row],[sDRCGKS]]&lt;=0.0001,DataBase2[[#This Row],[sDRCGKS]]&lt;&gt;""), 1,"")</f>
        <v>1</v>
      </c>
      <c r="BG77" s="78">
        <f>IF(AND(DataBase2[[#This Row],[sABSGKS]]&lt;=0.0001,DataBase2[[#This Row],[sABSGKS]]&lt;&gt;""), 1,"")</f>
        <v>1</v>
      </c>
      <c r="BH77" s="78">
        <f>IF(AND(DataBase2[[#This Row],[sCCJGKS]]&lt;=0.0001,DataBase2[[#This Row],[sCCJGKS]]&lt;&gt;""), 1,"")</f>
        <v>1</v>
      </c>
      <c r="BI77" s="78" t="str">
        <f>IF(AND(DataBase2[[#This Row],[sILSGKS]]&lt;=0.0001,DataBase2[[#This Row],[sILSGKS]]&lt;&gt;""), 1,"")</f>
        <v/>
      </c>
      <c r="BJ77" s="78">
        <f>IF(AND(DataBase2[[#This Row],[sSAGKS]]&lt;=0.0001,DataBase2[[#This Row],[sSAGKS]]&lt;&gt;""), 1,"")</f>
        <v>1</v>
      </c>
      <c r="BK77" s="80">
        <f>IF(AND(DataBase2[[#This Row],[sKSGKS]]&lt;=0.0001,DataBase2[[#This Row],[sKSGKS]]&lt;&gt;""), 1,"")</f>
        <v>1</v>
      </c>
    </row>
    <row r="78" spans="1:63" ht="21" x14ac:dyDescent="0.4">
      <c r="A78" s="65" t="s">
        <v>153</v>
      </c>
      <c r="B78" s="66" t="s">
        <v>80</v>
      </c>
      <c r="C78" s="67" t="s">
        <v>81</v>
      </c>
      <c r="D78" s="67">
        <v>3</v>
      </c>
      <c r="E78" s="67">
        <v>20</v>
      </c>
      <c r="F78" s="68">
        <v>5</v>
      </c>
      <c r="G78" s="69">
        <v>7434.33</v>
      </c>
      <c r="H78" s="70">
        <v>7112.09</v>
      </c>
      <c r="I78" s="71">
        <v>7200</v>
      </c>
      <c r="J78" s="69">
        <v>7434.33</v>
      </c>
      <c r="K78" s="70">
        <v>7434.33</v>
      </c>
      <c r="L78" s="71">
        <v>4279</v>
      </c>
      <c r="M78" s="69">
        <v>7434.33</v>
      </c>
      <c r="N78" s="6">
        <v>7434.33</v>
      </c>
      <c r="O78" s="71">
        <v>264.10000000000002</v>
      </c>
      <c r="P78" s="69">
        <v>7497.8100599999998</v>
      </c>
      <c r="Q78" s="71">
        <v>2446</v>
      </c>
      <c r="R78" s="72">
        <v>7434.31</v>
      </c>
      <c r="S78" s="71">
        <v>25.83</v>
      </c>
      <c r="T78" s="85">
        <v>7434.33</v>
      </c>
      <c r="U78" s="86">
        <v>150.0035</v>
      </c>
      <c r="V78" s="72">
        <v>7434.33</v>
      </c>
      <c r="W78" s="73">
        <v>150.0395</v>
      </c>
      <c r="X78" s="7">
        <v>7443.33</v>
      </c>
      <c r="Y78" s="71">
        <v>254</v>
      </c>
      <c r="Z78" s="74">
        <f t="shared" si="3"/>
        <v>7434.33</v>
      </c>
      <c r="AA78" s="48">
        <f t="shared" si="4"/>
        <v>7434.31</v>
      </c>
      <c r="AB7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MIN(G78,J78,M78),"")</f>
        <v>7434.33</v>
      </c>
      <c r="AC78" s="49">
        <f>IF(OR(DataBase2[[#This Row],[sKS]] = "", DataBase2[[#This Row],[BSOpt]]=""), "", (DataBase2[[#This Row],[sKS]]-DataBase2[[#This Row],[BSOpt]])/DataBase2[[#This Row],[BSOpt]])</f>
        <v>1.2106000137201336E-3</v>
      </c>
      <c r="AD78" s="49">
        <f t="shared" si="5"/>
        <v>7434.33</v>
      </c>
      <c r="AE78" s="49">
        <f>IF(OR(DataBase2[[#This Row],[sKS]] = "", DataBase2[[#This Row],[BESTUB]]=""), "", (DataBase2[[#This Row],[sKS]]-DataBase2[[#This Row],[BESTUB]])/DataBase2[[#This Row],[BESTUB]])</f>
        <v>1.2106000137201336E-3</v>
      </c>
      <c r="AF78" s="75">
        <f>IF(OR(DataBase2[[#This Row],[sLB]] = "", DataBase2[[#This Row],[BestSol]]=""), "", (DataBase2[[#This Row],[sLB]]-DataBase2[[#This Row],[BestSol]])/DataBase2[[#This Row],[BestSol]])</f>
        <v>0</v>
      </c>
      <c r="AG78" s="76">
        <f>IF(OR(DataBase2[[#This Row],[sCL]] = "", DataBase2[[#This Row],[BestSol]]=""), "", (DataBase2[[#This Row],[sCL]] -DataBase2[[#This Row],[BestSol]])/DataBase2[[#This Row],[BestSol]])</f>
        <v>0</v>
      </c>
      <c r="AH78" s="76">
        <f>IF(OR(DataBase2[[#This Row],[sDRC]]= "", DataBase2[[#This Row],[BestSol]]=""), "", (DataBase2[[#This Row],[sDRC]]-DataBase2[[#This Row],[BestSol]])/DataBase2[[#This Row],[BestSol]])</f>
        <v>0</v>
      </c>
      <c r="AI78" s="76">
        <f>IF(OR(DataBase2[[#This Row],[sABS]]= "", DataBase2[[#This Row],[BestSol]]=""), "", (DataBase2[[#This Row],[sABS]]-DataBase2[[#This Row],[BestSol]])/DataBase2[[#This Row],[BestSol]])</f>
        <v>8.5387735007727492E-3</v>
      </c>
      <c r="AJ78" s="76">
        <f>IF(OR(DataBase2[[#This Row],[sCCJ]]= "", DataBase2[[#This Row],[BestSol]]=""), "", (DataBase2[[#This Row],[sCCJ]]-DataBase2[[#This Row],[BestSol]])/DataBase2[[#This Row],[BestSol]])</f>
        <v>-2.6902222526477925E-6</v>
      </c>
      <c r="AK78" s="76">
        <f>IF(OR(DataBase2[[#This Row],[sILS]] = "", DataBase2[[#This Row],[BestSol]]=""), "", (DataBase2[[#This Row],[sILS]]-DataBase2[[#This Row],[BestSol]])/DataBase2[[#This Row],[BestSol]])</f>
        <v>0</v>
      </c>
      <c r="AL78" s="76">
        <f>IF(OR(DataBase2[[#This Row],[sSA]] = "", DataBase2[[#This Row],[BestSol]]=""), "", (DataBase2[[#This Row],[sSA]]-DataBase2[[#This Row],[BestSol]])/DataBase2[[#This Row],[BestSol]])</f>
        <v>0</v>
      </c>
      <c r="AM78" s="76">
        <f>IF(OR(DataBase2[[#This Row],[sKS]] = "", DataBase2[[#This Row],[BestSol]]=""), "", (DataBase2[[#This Row],[sKS]]-DataBase2[[#This Row],[BestSol]])/DataBase2[[#This Row],[BestSol]])</f>
        <v>1.2106000137201336E-3</v>
      </c>
      <c r="AN78" s="75">
        <f>IF(OR(DataBase2[[#This Row],[sLB]] = "", DataBase2[[#This Row],[BSHeu]]=""), "", (DataBase2[[#This Row],[sLB]]-DataBase2[[#This Row],[BSHeu]])/DataBase2[[#This Row],[BSHeu]])</f>
        <v>2.690229489963031E-6</v>
      </c>
      <c r="AO78" s="76">
        <f>IF(OR(DataBase2[[#This Row],[sCL]] = "",  DataBase2[[#This Row],[BSHeu]]=""), "", (DataBase2[[#This Row],[sCL]] - DataBase2[[#This Row],[BSHeu]])/ DataBase2[[#This Row],[BSHeu]])</f>
        <v>2.690229489963031E-6</v>
      </c>
      <c r="AP78" s="76">
        <f>IF(OR(DataBase2[[#This Row],[sDRC]]= "",  DataBase2[[#This Row],[BSHeu]]=""), "", (DataBase2[[#This Row],[sDRC]]- DataBase2[[#This Row],[BSHeu]])/ DataBase2[[#This Row],[BSHeu]])</f>
        <v>2.690229489963031E-6</v>
      </c>
      <c r="AQ78" s="76">
        <f>IF(OR(DataBase2[[#This Row],[sABS]]= "",  DataBase2[[#This Row],[BSHeu]]=""), "", (DataBase2[[#This Row],[sABS]]- DataBase2[[#This Row],[BSHeu]])/ DataBase2[[#This Row],[BSHeu]])</f>
        <v>8.5414867015229917E-3</v>
      </c>
      <c r="AR78" s="76">
        <f>IF(OR(DataBase2[[#This Row],[sCCJ]]= "",  DataBase2[[#This Row],[BSHeu]]=""), "", (DataBase2[[#This Row],[sCCJ]]- DataBase2[[#This Row],[BSHeu]])/ DataBase2[[#This Row],[BSHeu]])</f>
        <v>0</v>
      </c>
      <c r="AS78" s="76">
        <f>IF(OR(DataBase2[[#This Row],[sILS]] = "",  DataBase2[[#This Row],[BSHeu]]=""), "", (DataBase2[[#This Row],[sILS]]- DataBase2[[#This Row],[BSHeu]])/ DataBase2[[#This Row],[BSHeu]])</f>
        <v>2.690229489963031E-6</v>
      </c>
      <c r="AT78" s="76">
        <f>IF(OR(DataBase2[[#This Row],[sSA]] = "",  DataBase2[[#This Row],[BSHeu]]=""), "", (DataBase2[[#This Row],[sSA]]- DataBase2[[#This Row],[BSHeu]])/ DataBase2[[#This Row],[BSHeu]])</f>
        <v>2.690229489963031E-6</v>
      </c>
      <c r="AU78" s="77">
        <f>IF(OR(DataBase2[[#This Row],[sKS]]= "",  DataBase2[[#This Row],[BSHeu]]=""), "", (DataBase2[[#This Row],[sKS]]- DataBase2[[#This Row],[BSHeu]])/ DataBase2[[#This Row],[BSHeu]])</f>
        <v>1.213293500001954E-3</v>
      </c>
      <c r="AV78" s="78">
        <f>IF(AND(DataBase2[[#This Row],[sLBGB]]&lt;=0.0001, DataBase2[[#This Row],[sLBGB]]&lt;&gt;""), 1,"")</f>
        <v>1</v>
      </c>
      <c r="AW78" s="78">
        <f>IF(AND(DataBase2[[#This Row],[sCLGB]]&lt;=0.0001,DataBase2[[#This Row],[sCLGB]]&lt;&gt;""), 1,"")</f>
        <v>1</v>
      </c>
      <c r="AX78" s="78">
        <f>IF(AND(DataBase2[[#This Row],[sDRCGB]]&lt;=0.0001,DataBase2[[#This Row],[sDRCGB]]&lt;&gt;""), 1,"")</f>
        <v>1</v>
      </c>
      <c r="AY78" s="78" t="str">
        <f>IF(AND(DataBase2[[#This Row],[sABSGB]]&lt;=0.0001,DataBase2[[#This Row],[sABSGB]]&lt;&gt;""), 1,"")</f>
        <v/>
      </c>
      <c r="AZ78" s="78">
        <f>IF(AND(DataBase2[[#This Row],[sCCJGB]]&lt;=0.0001,DataBase2[[#This Row],[sCCJGB]]&lt;&gt;""), 1,"")</f>
        <v>1</v>
      </c>
      <c r="BA78" s="78">
        <f>IF(AND(DataBase2[[#This Row],[sILSGB]]&lt;=0.0001,DataBase2[[#This Row],[sILSGB]]&lt;&gt;""), 1,"")</f>
        <v>1</v>
      </c>
      <c r="BB78" s="78">
        <f>IF(AND(DataBase2[[#This Row],[sSAGB]]&lt;=0.0001,DataBase2[[#This Row],[sSAGB]]&lt;&gt;""), 1,"")</f>
        <v>1</v>
      </c>
      <c r="BC78" s="78" t="str">
        <f>IF(AND(DataBase2[[#This Row],[sKSGB]]&lt;=0.0001,DataBase2[[#This Row],[sKSGB]]&lt;&gt;""), 1,"")</f>
        <v/>
      </c>
      <c r="BD78" s="79">
        <f>IF(AND(DataBase2[[#This Row],[sLBGKS]]&lt;=0.0001, DataBase2[[#This Row],[sLBGKS]]&lt;&gt;""), 1,"")</f>
        <v>1</v>
      </c>
      <c r="BE78" s="78">
        <f>IF(AND(DataBase2[[#This Row],[sCLGKS]]&lt;=0.0001,DataBase2[[#This Row],[sCLGKS]]&lt;&gt;""), 1,"")</f>
        <v>1</v>
      </c>
      <c r="BF78" s="78">
        <f>IF(AND(DataBase2[[#This Row],[sDRCGKS]]&lt;=0.0001,DataBase2[[#This Row],[sDRCGKS]]&lt;&gt;""), 1,"")</f>
        <v>1</v>
      </c>
      <c r="BG78" s="78" t="str">
        <f>IF(AND(DataBase2[[#This Row],[sABSGKS]]&lt;=0.0001,DataBase2[[#This Row],[sABSGKS]]&lt;&gt;""), 1,"")</f>
        <v/>
      </c>
      <c r="BH78" s="78">
        <f>IF(AND(DataBase2[[#This Row],[sCCJGKS]]&lt;=0.0001,DataBase2[[#This Row],[sCCJGKS]]&lt;&gt;""), 1,"")</f>
        <v>1</v>
      </c>
      <c r="BI78" s="78">
        <f>IF(AND(DataBase2[[#This Row],[sILSGKS]]&lt;=0.0001,DataBase2[[#This Row],[sILSGKS]]&lt;&gt;""), 1,"")</f>
        <v>1</v>
      </c>
      <c r="BJ78" s="78">
        <f>IF(AND(DataBase2[[#This Row],[sSAGKS]]&lt;=0.0001,DataBase2[[#This Row],[sSAGKS]]&lt;&gt;""), 1,"")</f>
        <v>1</v>
      </c>
      <c r="BK78" s="80" t="str">
        <f>IF(AND(DataBase2[[#This Row],[sKSGKS]]&lt;=0.0001,DataBase2[[#This Row],[sKSGKS]]&lt;&gt;""), 1,"")</f>
        <v/>
      </c>
    </row>
    <row r="79" spans="1:63" ht="21" x14ac:dyDescent="0.4">
      <c r="A79" s="65" t="s">
        <v>154</v>
      </c>
      <c r="B79" s="66" t="s">
        <v>80</v>
      </c>
      <c r="C79" s="67" t="s">
        <v>81</v>
      </c>
      <c r="D79" s="67">
        <v>3</v>
      </c>
      <c r="E79" s="67">
        <v>20</v>
      </c>
      <c r="F79" s="68">
        <v>2</v>
      </c>
      <c r="G79" s="69">
        <v>6335.48</v>
      </c>
      <c r="H79" s="70">
        <v>6084.28</v>
      </c>
      <c r="I79" s="71">
        <v>7200</v>
      </c>
      <c r="J79" s="69">
        <v>6335.48</v>
      </c>
      <c r="K79" s="70">
        <v>6335.48</v>
      </c>
      <c r="L79" s="71">
        <v>52</v>
      </c>
      <c r="M79" s="69">
        <v>6338.48</v>
      </c>
      <c r="N79" s="6">
        <v>6271.22</v>
      </c>
      <c r="O79" s="71">
        <v>7200.1</v>
      </c>
      <c r="P79" s="69">
        <v>6335.4799800000001</v>
      </c>
      <c r="Q79" s="71">
        <v>408</v>
      </c>
      <c r="R79" s="72">
        <v>6462.98</v>
      </c>
      <c r="S79" s="71">
        <v>27.12</v>
      </c>
      <c r="T79" s="85">
        <v>6335.48</v>
      </c>
      <c r="U79" s="86">
        <v>150.00450000000001</v>
      </c>
      <c r="V79" s="72">
        <v>6335.48</v>
      </c>
      <c r="W79" s="73">
        <v>126.8275</v>
      </c>
      <c r="X79" s="7">
        <v>6347.13</v>
      </c>
      <c r="Y79" s="71">
        <v>114</v>
      </c>
      <c r="Z79" s="74">
        <f t="shared" si="3"/>
        <v>6335.48</v>
      </c>
      <c r="AA79" s="48">
        <f t="shared" si="4"/>
        <v>6335.4799800000001</v>
      </c>
      <c r="AB7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MIN(G79,J79,M79),"")</f>
        <v>6335.48</v>
      </c>
      <c r="AC79" s="49">
        <f>IF(OR(DataBase2[[#This Row],[sKS]] = "", DataBase2[[#This Row],[BSOpt]]=""), "", (DataBase2[[#This Row],[sKS]]-DataBase2[[#This Row],[BSOpt]])/DataBase2[[#This Row],[BSOpt]])</f>
        <v>1.8388504107029848E-3</v>
      </c>
      <c r="AD79" s="49">
        <f t="shared" si="5"/>
        <v>6335.48</v>
      </c>
      <c r="AE79" s="49">
        <f>IF(OR(DataBase2[[#This Row],[sKS]] = "", DataBase2[[#This Row],[BESTUB]]=""), "", (DataBase2[[#This Row],[sKS]]-DataBase2[[#This Row],[BESTUB]])/DataBase2[[#This Row],[BESTUB]])</f>
        <v>1.8388504107029848E-3</v>
      </c>
      <c r="AF79" s="75">
        <f>IF(OR(DataBase2[[#This Row],[sLB]] = "", DataBase2[[#This Row],[BestSol]]=""), "", (DataBase2[[#This Row],[sLB]]-DataBase2[[#This Row],[BestSol]])/DataBase2[[#This Row],[BestSol]])</f>
        <v>0</v>
      </c>
      <c r="AG79" s="76">
        <f>IF(OR(DataBase2[[#This Row],[sCL]] = "", DataBase2[[#This Row],[BestSol]]=""), "", (DataBase2[[#This Row],[sCL]] -DataBase2[[#This Row],[BestSol]])/DataBase2[[#This Row],[BestSol]])</f>
        <v>0</v>
      </c>
      <c r="AH79" s="76">
        <f>IF(OR(DataBase2[[#This Row],[sDRC]]= "", DataBase2[[#This Row],[BestSol]]=""), "", (DataBase2[[#This Row],[sDRC]]-DataBase2[[#This Row],[BestSol]])/DataBase2[[#This Row],[BestSol]])</f>
        <v>4.735237109106177E-4</v>
      </c>
      <c r="AI79" s="76">
        <f>IF(OR(DataBase2[[#This Row],[sABS]]= "", DataBase2[[#This Row],[BestSol]]=""), "", (DataBase2[[#This Row],[sABS]]-DataBase2[[#This Row],[BestSol]])/DataBase2[[#This Row],[BestSol]])</f>
        <v>-3.1568246596560173E-9</v>
      </c>
      <c r="AJ79" s="76">
        <f>IF(OR(DataBase2[[#This Row],[sCCJ]]= "", DataBase2[[#This Row],[BestSol]]=""), "", (DataBase2[[#This Row],[sCCJ]]-DataBase2[[#This Row],[BestSol]])/DataBase2[[#This Row],[BestSol]])</f>
        <v>2.0124757713701251E-2</v>
      </c>
      <c r="AK79" s="76">
        <f>IF(OR(DataBase2[[#This Row],[sILS]] = "", DataBase2[[#This Row],[BestSol]]=""), "", (DataBase2[[#This Row],[sILS]]-DataBase2[[#This Row],[BestSol]])/DataBase2[[#This Row],[BestSol]])</f>
        <v>0</v>
      </c>
      <c r="AL79" s="76">
        <f>IF(OR(DataBase2[[#This Row],[sSA]] = "", DataBase2[[#This Row],[BestSol]]=""), "", (DataBase2[[#This Row],[sSA]]-DataBase2[[#This Row],[BestSol]])/DataBase2[[#This Row],[BestSol]])</f>
        <v>0</v>
      </c>
      <c r="AM79" s="76">
        <f>IF(OR(DataBase2[[#This Row],[sKS]] = "", DataBase2[[#This Row],[BestSol]]=""), "", (DataBase2[[#This Row],[sKS]]-DataBase2[[#This Row],[BestSol]])/DataBase2[[#This Row],[BestSol]])</f>
        <v>1.8388504107029848E-3</v>
      </c>
      <c r="AN79" s="75">
        <f>IF(OR(DataBase2[[#This Row],[sLB]] = "", DataBase2[[#This Row],[BSHeu]]=""), "", (DataBase2[[#This Row],[sLB]]-DataBase2[[#This Row],[BSHeu]])/DataBase2[[#This Row],[BSHeu]])</f>
        <v>3.1568246696215593E-9</v>
      </c>
      <c r="AO79" s="76">
        <f>IF(OR(DataBase2[[#This Row],[sCL]] = "",  DataBase2[[#This Row],[BSHeu]]=""), "", (DataBase2[[#This Row],[sCL]] - DataBase2[[#This Row],[BSHeu]])/ DataBase2[[#This Row],[BSHeu]])</f>
        <v>3.1568246696215593E-9</v>
      </c>
      <c r="AP79" s="76">
        <f>IF(OR(DataBase2[[#This Row],[sDRC]]= "",  DataBase2[[#This Row],[BSHeu]]=""), "", (DataBase2[[#This Row],[sDRC]]- DataBase2[[#This Row],[BSHeu]])/ DataBase2[[#This Row],[BSHeu]])</f>
        <v>4.7352686923011865E-4</v>
      </c>
      <c r="AQ79" s="76">
        <f>IF(OR(DataBase2[[#This Row],[sABS]]= "",  DataBase2[[#This Row],[BSHeu]]=""), "", (DataBase2[[#This Row],[sABS]]- DataBase2[[#This Row],[BSHeu]])/ DataBase2[[#This Row],[BSHeu]])</f>
        <v>0</v>
      </c>
      <c r="AR79" s="76">
        <f>IF(OR(DataBase2[[#This Row],[sCCJ]]= "",  DataBase2[[#This Row],[BSHeu]]=""), "", (DataBase2[[#This Row],[sCCJ]]- DataBase2[[#This Row],[BSHeu]])/ DataBase2[[#This Row],[BSHeu]])</f>
        <v>2.0124760934056254E-2</v>
      </c>
      <c r="AS79" s="76">
        <f>IF(OR(DataBase2[[#This Row],[sILS]] = "",  DataBase2[[#This Row],[BSHeu]]=""), "", (DataBase2[[#This Row],[sILS]]- DataBase2[[#This Row],[BSHeu]])/ DataBase2[[#This Row],[BSHeu]])</f>
        <v>3.1568246696215593E-9</v>
      </c>
      <c r="AT79" s="76">
        <f>IF(OR(DataBase2[[#This Row],[sSA]] = "",  DataBase2[[#This Row],[BSHeu]]=""), "", (DataBase2[[#This Row],[sSA]]- DataBase2[[#This Row],[BSHeu]])/ DataBase2[[#This Row],[BSHeu]])</f>
        <v>3.1568246696215593E-9</v>
      </c>
      <c r="AU79" s="77">
        <f>IF(OR(DataBase2[[#This Row],[sKS]]= "",  DataBase2[[#This Row],[BSHeu]]=""), "", (DataBase2[[#This Row],[sKS]]- DataBase2[[#This Row],[BSHeu]])/ DataBase2[[#This Row],[BSHeu]])</f>
        <v>1.8388535733325829E-3</v>
      </c>
      <c r="AV79" s="78">
        <f>IF(AND(DataBase2[[#This Row],[sLBGB]]&lt;=0.0001, DataBase2[[#This Row],[sLBGB]]&lt;&gt;""), 1,"")</f>
        <v>1</v>
      </c>
      <c r="AW79" s="78">
        <f>IF(AND(DataBase2[[#This Row],[sCLGB]]&lt;=0.0001,DataBase2[[#This Row],[sCLGB]]&lt;&gt;""), 1,"")</f>
        <v>1</v>
      </c>
      <c r="AX79" s="78" t="str">
        <f>IF(AND(DataBase2[[#This Row],[sDRCGB]]&lt;=0.0001,DataBase2[[#This Row],[sDRCGB]]&lt;&gt;""), 1,"")</f>
        <v/>
      </c>
      <c r="AY79" s="78">
        <f>IF(AND(DataBase2[[#This Row],[sABSGB]]&lt;=0.0001,DataBase2[[#This Row],[sABSGB]]&lt;&gt;""), 1,"")</f>
        <v>1</v>
      </c>
      <c r="AZ79" s="78" t="str">
        <f>IF(AND(DataBase2[[#This Row],[sCCJGB]]&lt;=0.0001,DataBase2[[#This Row],[sCCJGB]]&lt;&gt;""), 1,"")</f>
        <v/>
      </c>
      <c r="BA79" s="78">
        <f>IF(AND(DataBase2[[#This Row],[sILSGB]]&lt;=0.0001,DataBase2[[#This Row],[sILSGB]]&lt;&gt;""), 1,"")</f>
        <v>1</v>
      </c>
      <c r="BB79" s="78">
        <f>IF(AND(DataBase2[[#This Row],[sSAGB]]&lt;=0.0001,DataBase2[[#This Row],[sSAGB]]&lt;&gt;""), 1,"")</f>
        <v>1</v>
      </c>
      <c r="BC79" s="78" t="str">
        <f>IF(AND(DataBase2[[#This Row],[sKSGB]]&lt;=0.0001,DataBase2[[#This Row],[sKSGB]]&lt;&gt;""), 1,"")</f>
        <v/>
      </c>
      <c r="BD79" s="79">
        <f>IF(AND(DataBase2[[#This Row],[sLBGKS]]&lt;=0.0001, DataBase2[[#This Row],[sLBGKS]]&lt;&gt;""), 1,"")</f>
        <v>1</v>
      </c>
      <c r="BE79" s="78">
        <f>IF(AND(DataBase2[[#This Row],[sCLGKS]]&lt;=0.0001,DataBase2[[#This Row],[sCLGKS]]&lt;&gt;""), 1,"")</f>
        <v>1</v>
      </c>
      <c r="BF79" s="78" t="str">
        <f>IF(AND(DataBase2[[#This Row],[sDRCGKS]]&lt;=0.0001,DataBase2[[#This Row],[sDRCGKS]]&lt;&gt;""), 1,"")</f>
        <v/>
      </c>
      <c r="BG79" s="78">
        <f>IF(AND(DataBase2[[#This Row],[sABSGKS]]&lt;=0.0001,DataBase2[[#This Row],[sABSGKS]]&lt;&gt;""), 1,"")</f>
        <v>1</v>
      </c>
      <c r="BH79" s="78" t="str">
        <f>IF(AND(DataBase2[[#This Row],[sCCJGKS]]&lt;=0.0001,DataBase2[[#This Row],[sCCJGKS]]&lt;&gt;""), 1,"")</f>
        <v/>
      </c>
      <c r="BI79" s="78">
        <f>IF(AND(DataBase2[[#This Row],[sILSGKS]]&lt;=0.0001,DataBase2[[#This Row],[sILSGKS]]&lt;&gt;""), 1,"")</f>
        <v>1</v>
      </c>
      <c r="BJ79" s="78">
        <f>IF(AND(DataBase2[[#This Row],[sSAGKS]]&lt;=0.0001,DataBase2[[#This Row],[sSAGKS]]&lt;&gt;""), 1,"")</f>
        <v>1</v>
      </c>
      <c r="BK79" s="80" t="str">
        <f>IF(AND(DataBase2[[#This Row],[sKSGKS]]&lt;=0.0001,DataBase2[[#This Row],[sKSGKS]]&lt;&gt;""), 1,"")</f>
        <v/>
      </c>
    </row>
    <row r="80" spans="1:63" ht="21" x14ac:dyDescent="0.4">
      <c r="A80" s="65" t="s">
        <v>155</v>
      </c>
      <c r="B80" s="66" t="s">
        <v>80</v>
      </c>
      <c r="C80" s="67" t="s">
        <v>81</v>
      </c>
      <c r="D80" s="67">
        <v>3</v>
      </c>
      <c r="E80" s="67">
        <v>20</v>
      </c>
      <c r="F80" s="68">
        <v>3</v>
      </c>
      <c r="G80" s="69">
        <v>6873.98</v>
      </c>
      <c r="H80" s="70">
        <v>6552.68</v>
      </c>
      <c r="I80" s="71">
        <v>7200</v>
      </c>
      <c r="J80" s="69">
        <v>6873.98</v>
      </c>
      <c r="K80" s="70">
        <v>6873.98</v>
      </c>
      <c r="L80" s="71">
        <v>313</v>
      </c>
      <c r="M80" s="69">
        <v>6873.98</v>
      </c>
      <c r="N80" s="6">
        <v>6873.98</v>
      </c>
      <c r="O80" s="71">
        <v>3803.4</v>
      </c>
      <c r="P80" s="69">
        <v>6873.9799800000001</v>
      </c>
      <c r="Q80" s="71">
        <v>1834</v>
      </c>
      <c r="R80" s="72">
        <v>6944.04</v>
      </c>
      <c r="S80" s="71">
        <v>22.58</v>
      </c>
      <c r="T80" s="85">
        <v>6874.56</v>
      </c>
      <c r="U80" s="86">
        <v>150.00200000000001</v>
      </c>
      <c r="V80" s="72">
        <v>6906.6</v>
      </c>
      <c r="W80" s="73">
        <v>102.351</v>
      </c>
      <c r="X80" s="7">
        <v>6921.97</v>
      </c>
      <c r="Y80" s="71">
        <v>232</v>
      </c>
      <c r="Z80" s="74">
        <f t="shared" si="3"/>
        <v>6873.98</v>
      </c>
      <c r="AA80" s="48">
        <f t="shared" si="4"/>
        <v>6873.9799800000001</v>
      </c>
      <c r="AB8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MIN(G80,J80,M80),"")</f>
        <v>6873.98</v>
      </c>
      <c r="AC80" s="49">
        <f>IF(OR(DataBase2[[#This Row],[sKS]] = "", DataBase2[[#This Row],[BSOpt]]=""), "", (DataBase2[[#This Row],[sKS]]-DataBase2[[#This Row],[BSOpt]])/DataBase2[[#This Row],[BSOpt]])</f>
        <v>6.9813994221689171E-3</v>
      </c>
      <c r="AD80" s="49">
        <f t="shared" si="5"/>
        <v>6873.98</v>
      </c>
      <c r="AE80" s="49">
        <f>IF(OR(DataBase2[[#This Row],[sKS]] = "", DataBase2[[#This Row],[BESTUB]]=""), "", (DataBase2[[#This Row],[sKS]]-DataBase2[[#This Row],[BESTUB]])/DataBase2[[#This Row],[BESTUB]])</f>
        <v>6.9813994221689171E-3</v>
      </c>
      <c r="AF80" s="75">
        <f>IF(OR(DataBase2[[#This Row],[sLB]] = "", DataBase2[[#This Row],[BestSol]]=""), "", (DataBase2[[#This Row],[sLB]]-DataBase2[[#This Row],[BestSol]])/DataBase2[[#This Row],[BestSol]])</f>
        <v>0</v>
      </c>
      <c r="AG80" s="76">
        <f>IF(OR(DataBase2[[#This Row],[sCL]] = "", DataBase2[[#This Row],[BestSol]]=""), "", (DataBase2[[#This Row],[sCL]] -DataBase2[[#This Row],[BestSol]])/DataBase2[[#This Row],[BestSol]])</f>
        <v>0</v>
      </c>
      <c r="AH80" s="76">
        <f>IF(OR(DataBase2[[#This Row],[sDRC]]= "", DataBase2[[#This Row],[BestSol]]=""), "", (DataBase2[[#This Row],[sDRC]]-DataBase2[[#This Row],[BestSol]])/DataBase2[[#This Row],[BestSol]])</f>
        <v>0</v>
      </c>
      <c r="AI80" s="76">
        <f>IF(OR(DataBase2[[#This Row],[sABS]]= "", DataBase2[[#This Row],[BestSol]]=""), "", (DataBase2[[#This Row],[sABS]]-DataBase2[[#This Row],[BestSol]])/DataBase2[[#This Row],[BestSol]])</f>
        <v>-2.9095225029397094E-9</v>
      </c>
      <c r="AJ80" s="76">
        <f>IF(OR(DataBase2[[#This Row],[sCCJ]]= "", DataBase2[[#This Row],[BestSol]]=""), "", (DataBase2[[#This Row],[sCCJ]]-DataBase2[[#This Row],[BestSol]])/DataBase2[[#This Row],[BestSol]])</f>
        <v>1.0192057585270892E-2</v>
      </c>
      <c r="AK80" s="76">
        <f>IF(OR(DataBase2[[#This Row],[sILS]] = "", DataBase2[[#This Row],[BestSol]]=""), "", (DataBase2[[#This Row],[sILS]]-DataBase2[[#This Row],[BestSol]])/DataBase2[[#This Row],[BestSol]])</f>
        <v>8.4376154716894251E-5</v>
      </c>
      <c r="AL80" s="76">
        <f>IF(OR(DataBase2[[#This Row],[sSA]] = "", DataBase2[[#This Row],[BestSol]]=""), "", (DataBase2[[#This Row],[sSA]]-DataBase2[[#This Row],[BestSol]])/DataBase2[[#This Row],[BestSol]])</f>
        <v>4.7454313221744612E-3</v>
      </c>
      <c r="AM80" s="76">
        <f>IF(OR(DataBase2[[#This Row],[sKS]] = "", DataBase2[[#This Row],[BestSol]]=""), "", (DataBase2[[#This Row],[sKS]]-DataBase2[[#This Row],[BestSol]])/DataBase2[[#This Row],[BestSol]])</f>
        <v>6.9813994221689171E-3</v>
      </c>
      <c r="AN80" s="75">
        <f>IF(OR(DataBase2[[#This Row],[sLB]] = "", DataBase2[[#This Row],[BSHeu]]=""), "", (DataBase2[[#This Row],[sLB]]-DataBase2[[#This Row],[BSHeu]])/DataBase2[[#This Row],[BSHeu]])</f>
        <v>2.9095225114050307E-9</v>
      </c>
      <c r="AO80" s="76">
        <f>IF(OR(DataBase2[[#This Row],[sCL]] = "",  DataBase2[[#This Row],[BSHeu]]=""), "", (DataBase2[[#This Row],[sCL]] - DataBase2[[#This Row],[BSHeu]])/ DataBase2[[#This Row],[BSHeu]])</f>
        <v>2.9095225114050307E-9</v>
      </c>
      <c r="AP80" s="76">
        <f>IF(OR(DataBase2[[#This Row],[sDRC]]= "",  DataBase2[[#This Row],[BSHeu]]=""), "", (DataBase2[[#This Row],[sDRC]]- DataBase2[[#This Row],[BSHeu]])/ DataBase2[[#This Row],[BSHeu]])</f>
        <v>2.9095225114050307E-9</v>
      </c>
      <c r="AQ80" s="76">
        <f>IF(OR(DataBase2[[#This Row],[sABS]]= "",  DataBase2[[#This Row],[BSHeu]]=""), "", (DataBase2[[#This Row],[sABS]]- DataBase2[[#This Row],[BSHeu]])/ DataBase2[[#This Row],[BSHeu]])</f>
        <v>0</v>
      </c>
      <c r="AR80" s="76">
        <f>IF(OR(DataBase2[[#This Row],[sCCJ]]= "",  DataBase2[[#This Row],[BSHeu]]=""), "", (DataBase2[[#This Row],[sCCJ]]- DataBase2[[#This Row],[BSHeu]])/ DataBase2[[#This Row],[BSHeu]])</f>
        <v>1.0192060524447424E-2</v>
      </c>
      <c r="AS80" s="76">
        <f>IF(OR(DataBase2[[#This Row],[sILS]] = "",  DataBase2[[#This Row],[BSHeu]]=""), "", (DataBase2[[#This Row],[sILS]]- DataBase2[[#This Row],[BSHeu]])/ DataBase2[[#This Row],[BSHeu]])</f>
        <v>8.4379064484899977E-5</v>
      </c>
      <c r="AT80" s="76">
        <f>IF(OR(DataBase2[[#This Row],[sSA]] = "",  DataBase2[[#This Row],[BSHeu]]=""), "", (DataBase2[[#This Row],[sSA]]- DataBase2[[#This Row],[BSHeu]])/ DataBase2[[#This Row],[BSHeu]])</f>
        <v>4.7454342455039121E-3</v>
      </c>
      <c r="AU80" s="77">
        <f>IF(OR(DataBase2[[#This Row],[sKS]]= "",  DataBase2[[#This Row],[BSHeu]]=""), "", (DataBase2[[#This Row],[sKS]]- DataBase2[[#This Row],[BSHeu]])/ DataBase2[[#This Row],[BSHeu]])</f>
        <v>6.9814023520039679E-3</v>
      </c>
      <c r="AV80" s="78">
        <f>IF(AND(DataBase2[[#This Row],[sLBGB]]&lt;=0.0001, DataBase2[[#This Row],[sLBGB]]&lt;&gt;""), 1,"")</f>
        <v>1</v>
      </c>
      <c r="AW80" s="78">
        <f>IF(AND(DataBase2[[#This Row],[sCLGB]]&lt;=0.0001,DataBase2[[#This Row],[sCLGB]]&lt;&gt;""), 1,"")</f>
        <v>1</v>
      </c>
      <c r="AX80" s="78">
        <f>IF(AND(DataBase2[[#This Row],[sDRCGB]]&lt;=0.0001,DataBase2[[#This Row],[sDRCGB]]&lt;&gt;""), 1,"")</f>
        <v>1</v>
      </c>
      <c r="AY80" s="78">
        <f>IF(AND(DataBase2[[#This Row],[sABSGB]]&lt;=0.0001,DataBase2[[#This Row],[sABSGB]]&lt;&gt;""), 1,"")</f>
        <v>1</v>
      </c>
      <c r="AZ80" s="78" t="str">
        <f>IF(AND(DataBase2[[#This Row],[sCCJGB]]&lt;=0.0001,DataBase2[[#This Row],[sCCJGB]]&lt;&gt;""), 1,"")</f>
        <v/>
      </c>
      <c r="BA80" s="78">
        <f>IF(AND(DataBase2[[#This Row],[sILSGB]]&lt;=0.0001,DataBase2[[#This Row],[sILSGB]]&lt;&gt;""), 1,"")</f>
        <v>1</v>
      </c>
      <c r="BB80" s="78" t="str">
        <f>IF(AND(DataBase2[[#This Row],[sSAGB]]&lt;=0.0001,DataBase2[[#This Row],[sSAGB]]&lt;&gt;""), 1,"")</f>
        <v/>
      </c>
      <c r="BC80" s="78" t="str">
        <f>IF(AND(DataBase2[[#This Row],[sKSGB]]&lt;=0.0001,DataBase2[[#This Row],[sKSGB]]&lt;&gt;""), 1,"")</f>
        <v/>
      </c>
      <c r="BD80" s="79">
        <f>IF(AND(DataBase2[[#This Row],[sLBGKS]]&lt;=0.0001, DataBase2[[#This Row],[sLBGKS]]&lt;&gt;""), 1,"")</f>
        <v>1</v>
      </c>
      <c r="BE80" s="78">
        <f>IF(AND(DataBase2[[#This Row],[sCLGKS]]&lt;=0.0001,DataBase2[[#This Row],[sCLGKS]]&lt;&gt;""), 1,"")</f>
        <v>1</v>
      </c>
      <c r="BF80" s="78">
        <f>IF(AND(DataBase2[[#This Row],[sDRCGKS]]&lt;=0.0001,DataBase2[[#This Row],[sDRCGKS]]&lt;&gt;""), 1,"")</f>
        <v>1</v>
      </c>
      <c r="BG80" s="78">
        <f>IF(AND(DataBase2[[#This Row],[sABSGKS]]&lt;=0.0001,DataBase2[[#This Row],[sABSGKS]]&lt;&gt;""), 1,"")</f>
        <v>1</v>
      </c>
      <c r="BH80" s="78" t="str">
        <f>IF(AND(DataBase2[[#This Row],[sCCJGKS]]&lt;=0.0001,DataBase2[[#This Row],[sCCJGKS]]&lt;&gt;""), 1,"")</f>
        <v/>
      </c>
      <c r="BI80" s="78">
        <f>IF(AND(DataBase2[[#This Row],[sILSGKS]]&lt;=0.0001,DataBase2[[#This Row],[sILSGKS]]&lt;&gt;""), 1,"")</f>
        <v>1</v>
      </c>
      <c r="BJ80" s="78" t="str">
        <f>IF(AND(DataBase2[[#This Row],[sSAGKS]]&lt;=0.0001,DataBase2[[#This Row],[sSAGKS]]&lt;&gt;""), 1,"")</f>
        <v/>
      </c>
      <c r="BK80" s="80" t="str">
        <f>IF(AND(DataBase2[[#This Row],[sKSGKS]]&lt;=0.0001,DataBase2[[#This Row],[sKSGKS]]&lt;&gt;""), 1,"")</f>
        <v/>
      </c>
    </row>
    <row r="81" spans="1:63" ht="21" x14ac:dyDescent="0.4">
      <c r="A81" s="65" t="s">
        <v>156</v>
      </c>
      <c r="B81" s="66" t="s">
        <v>80</v>
      </c>
      <c r="C81" s="67" t="s">
        <v>81</v>
      </c>
      <c r="D81" s="67">
        <v>3</v>
      </c>
      <c r="E81" s="67">
        <v>20</v>
      </c>
      <c r="F81" s="68">
        <v>4</v>
      </c>
      <c r="G81" s="69">
        <v>7547.72</v>
      </c>
      <c r="H81" s="70">
        <v>7089.9</v>
      </c>
      <c r="I81" s="71">
        <v>7200</v>
      </c>
      <c r="J81" s="69">
        <v>7544.17</v>
      </c>
      <c r="K81" s="70">
        <v>7544.17</v>
      </c>
      <c r="L81" s="71">
        <v>17237</v>
      </c>
      <c r="M81" s="69">
        <v>7544.17</v>
      </c>
      <c r="N81" s="6">
        <v>7544.17</v>
      </c>
      <c r="O81" s="71">
        <v>4632.6000000000004</v>
      </c>
      <c r="P81" s="69">
        <v>7612.5800799999997</v>
      </c>
      <c r="Q81" s="71">
        <v>1857</v>
      </c>
      <c r="R81" s="72">
        <v>7557.73</v>
      </c>
      <c r="S81" s="71">
        <v>25.57</v>
      </c>
      <c r="T81" s="85">
        <v>7564.35</v>
      </c>
      <c r="U81" s="86">
        <v>150.00200000000001</v>
      </c>
      <c r="V81" s="72">
        <v>7579.54</v>
      </c>
      <c r="W81" s="73">
        <v>141.672</v>
      </c>
      <c r="X81" s="7">
        <v>7547.72</v>
      </c>
      <c r="Y81" s="71">
        <v>399</v>
      </c>
      <c r="Z81" s="74">
        <f t="shared" si="3"/>
        <v>7544.17</v>
      </c>
      <c r="AA81" s="48">
        <f t="shared" si="4"/>
        <v>7547.72</v>
      </c>
      <c r="AB8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MIN(G81,J81,M81),"")</f>
        <v>7544.17</v>
      </c>
      <c r="AC81" s="49">
        <f>IF(OR(DataBase2[[#This Row],[sKS]] = "", DataBase2[[#This Row],[BSOpt]]=""), "", (DataBase2[[#This Row],[sKS]]-DataBase2[[#This Row],[BSOpt]])/DataBase2[[#This Row],[BSOpt]])</f>
        <v>4.7056203664553979E-4</v>
      </c>
      <c r="AD81" s="49">
        <f t="shared" si="5"/>
        <v>7544.17</v>
      </c>
      <c r="AE81" s="49">
        <f>IF(OR(DataBase2[[#This Row],[sKS]] = "", DataBase2[[#This Row],[BESTUB]]=""), "", (DataBase2[[#This Row],[sKS]]-DataBase2[[#This Row],[BESTUB]])/DataBase2[[#This Row],[BESTUB]])</f>
        <v>4.7056203664553979E-4</v>
      </c>
      <c r="AF81" s="75">
        <f>IF(OR(DataBase2[[#This Row],[sLB]] = "", DataBase2[[#This Row],[BestSol]]=""), "", (DataBase2[[#This Row],[sLB]]-DataBase2[[#This Row],[BestSol]])/DataBase2[[#This Row],[BestSol]])</f>
        <v>4.7056203664553979E-4</v>
      </c>
      <c r="AG81" s="76">
        <f>IF(OR(DataBase2[[#This Row],[sCL]] = "", DataBase2[[#This Row],[BestSol]]=""), "", (DataBase2[[#This Row],[sCL]] -DataBase2[[#This Row],[BestSol]])/DataBase2[[#This Row],[BestSol]])</f>
        <v>0</v>
      </c>
      <c r="AH81" s="76">
        <f>IF(OR(DataBase2[[#This Row],[sDRC]]= "", DataBase2[[#This Row],[BestSol]]=""), "", (DataBase2[[#This Row],[sDRC]]-DataBase2[[#This Row],[BestSol]])/DataBase2[[#This Row],[BestSol]])</f>
        <v>0</v>
      </c>
      <c r="AI81" s="76">
        <f>IF(OR(DataBase2[[#This Row],[sABS]]= "", DataBase2[[#This Row],[BestSol]]=""), "", (DataBase2[[#This Row],[sABS]]-DataBase2[[#This Row],[BestSol]])/DataBase2[[#This Row],[BestSol]])</f>
        <v>9.0679398794035193E-3</v>
      </c>
      <c r="AJ81" s="76">
        <f>IF(OR(DataBase2[[#This Row],[sCCJ]]= "", DataBase2[[#This Row],[BestSol]]=""), "", (DataBase2[[#This Row],[sCCJ]]-DataBase2[[#This Row],[BestSol]])/DataBase2[[#This Row],[BestSol]])</f>
        <v>1.7974144272994233E-3</v>
      </c>
      <c r="AK81" s="76">
        <f>IF(OR(DataBase2[[#This Row],[sILS]] = "", DataBase2[[#This Row],[BestSol]]=""), "", (DataBase2[[#This Row],[sILS]]-DataBase2[[#This Row],[BestSol]])/DataBase2[[#This Row],[BestSol]])</f>
        <v>2.6749132111286321E-3</v>
      </c>
      <c r="AL81" s="76">
        <f>IF(OR(DataBase2[[#This Row],[sSA]] = "", DataBase2[[#This Row],[BestSol]]=""), "", (DataBase2[[#This Row],[sSA]]-DataBase2[[#This Row],[BestSol]])/DataBase2[[#This Row],[BestSol]])</f>
        <v>4.6883885172258697E-3</v>
      </c>
      <c r="AM81" s="76">
        <f>IF(OR(DataBase2[[#This Row],[sKS]] = "", DataBase2[[#This Row],[BestSol]]=""), "", (DataBase2[[#This Row],[sKS]]-DataBase2[[#This Row],[BestSol]])/DataBase2[[#This Row],[BestSol]])</f>
        <v>4.7056203664553979E-4</v>
      </c>
      <c r="AN81" s="75">
        <f>IF(OR(DataBase2[[#This Row],[sLB]] = "", DataBase2[[#This Row],[BSHeu]]=""), "", (DataBase2[[#This Row],[sLB]]-DataBase2[[#This Row],[BSHeu]])/DataBase2[[#This Row],[BSHeu]])</f>
        <v>0</v>
      </c>
      <c r="AO81" s="76">
        <f>IF(OR(DataBase2[[#This Row],[sCL]] = "",  DataBase2[[#This Row],[BSHeu]]=""), "", (DataBase2[[#This Row],[sCL]] - DataBase2[[#This Row],[BSHeu]])/ DataBase2[[#This Row],[BSHeu]])</f>
        <v>-4.7034071216210747E-4</v>
      </c>
      <c r="AP81" s="76">
        <f>IF(OR(DataBase2[[#This Row],[sDRC]]= "",  DataBase2[[#This Row],[BSHeu]]=""), "", (DataBase2[[#This Row],[sDRC]]- DataBase2[[#This Row],[BSHeu]])/ DataBase2[[#This Row],[BSHeu]])</f>
        <v>-4.7034071216210747E-4</v>
      </c>
      <c r="AQ81" s="76">
        <f>IF(OR(DataBase2[[#This Row],[sABS]]= "",  DataBase2[[#This Row],[BSHeu]]=""), "", (DataBase2[[#This Row],[sABS]]- DataBase2[[#This Row],[BSHeu]])/ DataBase2[[#This Row],[BSHeu]])</f>
        <v>8.5933341459406912E-3</v>
      </c>
      <c r="AR81" s="76">
        <f>IF(OR(DataBase2[[#This Row],[sCCJ]]= "",  DataBase2[[#This Row],[BSHeu]]=""), "", (DataBase2[[#This Row],[sCCJ]]- DataBase2[[#This Row],[BSHeu]])/ DataBase2[[#This Row],[BSHeu]])</f>
        <v>1.3262283179555294E-3</v>
      </c>
      <c r="AS81" s="76">
        <f>IF(OR(DataBase2[[#This Row],[sILS]] = "",  DataBase2[[#This Row],[BSHeu]]=""), "", (DataBase2[[#This Row],[sILS]]- DataBase2[[#This Row],[BSHeu]])/ DataBase2[[#This Row],[BSHeu]])</f>
        <v>2.2033143783818303E-3</v>
      </c>
      <c r="AT81" s="76">
        <f>IF(OR(DataBase2[[#This Row],[sSA]] = "",  DataBase2[[#This Row],[BSHeu]]=""), "", (DataBase2[[#This Row],[sSA]]- DataBase2[[#This Row],[BSHeu]])/ DataBase2[[#This Row],[BSHeu]])</f>
        <v>4.2158426650696773E-3</v>
      </c>
      <c r="AU81" s="77">
        <f>IF(OR(DataBase2[[#This Row],[sKS]]= "",  DataBase2[[#This Row],[BSHeu]]=""), "", (DataBase2[[#This Row],[sKS]]- DataBase2[[#This Row],[BSHeu]])/ DataBase2[[#This Row],[BSHeu]])</f>
        <v>0</v>
      </c>
      <c r="AV81" s="78" t="str">
        <f>IF(AND(DataBase2[[#This Row],[sLBGB]]&lt;=0.0001, DataBase2[[#This Row],[sLBGB]]&lt;&gt;""), 1,"")</f>
        <v/>
      </c>
      <c r="AW81" s="78">
        <f>IF(AND(DataBase2[[#This Row],[sCLGB]]&lt;=0.0001,DataBase2[[#This Row],[sCLGB]]&lt;&gt;""), 1,"")</f>
        <v>1</v>
      </c>
      <c r="AX81" s="78">
        <f>IF(AND(DataBase2[[#This Row],[sDRCGB]]&lt;=0.0001,DataBase2[[#This Row],[sDRCGB]]&lt;&gt;""), 1,"")</f>
        <v>1</v>
      </c>
      <c r="AY81" s="78" t="str">
        <f>IF(AND(DataBase2[[#This Row],[sABSGB]]&lt;=0.0001,DataBase2[[#This Row],[sABSGB]]&lt;&gt;""), 1,"")</f>
        <v/>
      </c>
      <c r="AZ81" s="78" t="str">
        <f>IF(AND(DataBase2[[#This Row],[sCCJGB]]&lt;=0.0001,DataBase2[[#This Row],[sCCJGB]]&lt;&gt;""), 1,"")</f>
        <v/>
      </c>
      <c r="BA81" s="78" t="str">
        <f>IF(AND(DataBase2[[#This Row],[sILSGB]]&lt;=0.0001,DataBase2[[#This Row],[sILSGB]]&lt;&gt;""), 1,"")</f>
        <v/>
      </c>
      <c r="BB81" s="78" t="str">
        <f>IF(AND(DataBase2[[#This Row],[sSAGB]]&lt;=0.0001,DataBase2[[#This Row],[sSAGB]]&lt;&gt;""), 1,"")</f>
        <v/>
      </c>
      <c r="BC81" s="78" t="str">
        <f>IF(AND(DataBase2[[#This Row],[sKSGB]]&lt;=0.0001,DataBase2[[#This Row],[sKSGB]]&lt;&gt;""), 1,"")</f>
        <v/>
      </c>
      <c r="BD81" s="79">
        <f>IF(AND(DataBase2[[#This Row],[sLBGKS]]&lt;=0.0001, DataBase2[[#This Row],[sLBGKS]]&lt;&gt;""), 1,"")</f>
        <v>1</v>
      </c>
      <c r="BE81" s="78">
        <f>IF(AND(DataBase2[[#This Row],[sCLGKS]]&lt;=0.0001,DataBase2[[#This Row],[sCLGKS]]&lt;&gt;""), 1,"")</f>
        <v>1</v>
      </c>
      <c r="BF81" s="78">
        <f>IF(AND(DataBase2[[#This Row],[sDRCGKS]]&lt;=0.0001,DataBase2[[#This Row],[sDRCGKS]]&lt;&gt;""), 1,"")</f>
        <v>1</v>
      </c>
      <c r="BG81" s="78" t="str">
        <f>IF(AND(DataBase2[[#This Row],[sABSGKS]]&lt;=0.0001,DataBase2[[#This Row],[sABSGKS]]&lt;&gt;""), 1,"")</f>
        <v/>
      </c>
      <c r="BH81" s="78" t="str">
        <f>IF(AND(DataBase2[[#This Row],[sCCJGKS]]&lt;=0.0001,DataBase2[[#This Row],[sCCJGKS]]&lt;&gt;""), 1,"")</f>
        <v/>
      </c>
      <c r="BI81" s="78" t="str">
        <f>IF(AND(DataBase2[[#This Row],[sILSGKS]]&lt;=0.0001,DataBase2[[#This Row],[sILSGKS]]&lt;&gt;""), 1,"")</f>
        <v/>
      </c>
      <c r="BJ81" s="78" t="str">
        <f>IF(AND(DataBase2[[#This Row],[sSAGKS]]&lt;=0.0001,DataBase2[[#This Row],[sSAGKS]]&lt;&gt;""), 1,"")</f>
        <v/>
      </c>
      <c r="BK81" s="80">
        <f>IF(AND(DataBase2[[#This Row],[sKSGKS]]&lt;=0.0001,DataBase2[[#This Row],[sKSGKS]]&lt;&gt;""), 1,"")</f>
        <v>1</v>
      </c>
    </row>
    <row r="82" spans="1:63" ht="21" x14ac:dyDescent="0.4">
      <c r="A82" s="65" t="s">
        <v>157</v>
      </c>
      <c r="B82" s="66" t="s">
        <v>80</v>
      </c>
      <c r="C82" s="67" t="s">
        <v>81</v>
      </c>
      <c r="D82" s="67">
        <v>3</v>
      </c>
      <c r="E82" s="67">
        <v>20</v>
      </c>
      <c r="F82" s="68">
        <v>5</v>
      </c>
      <c r="G82" s="69">
        <v>8071.58</v>
      </c>
      <c r="H82" s="70">
        <v>7648.07</v>
      </c>
      <c r="I82" s="71">
        <v>7200</v>
      </c>
      <c r="J82" s="69">
        <v>8002.23</v>
      </c>
      <c r="K82" s="70">
        <v>7973.19</v>
      </c>
      <c r="L82" s="71">
        <v>43061</v>
      </c>
      <c r="M82" s="69">
        <v>8002.23</v>
      </c>
      <c r="N82" s="6">
        <v>8002.23</v>
      </c>
      <c r="O82" s="71">
        <v>995.1</v>
      </c>
      <c r="P82" s="69">
        <v>8467.1601599999995</v>
      </c>
      <c r="Q82" s="71">
        <v>1915</v>
      </c>
      <c r="R82" s="72">
        <v>8369.7199999999993</v>
      </c>
      <c r="S82" s="71">
        <v>18.54</v>
      </c>
      <c r="T82" s="85">
        <v>8002.23</v>
      </c>
      <c r="U82" s="86">
        <v>150.00800000000001</v>
      </c>
      <c r="V82" s="72">
        <v>8030</v>
      </c>
      <c r="W82" s="73">
        <v>150.00149999999999</v>
      </c>
      <c r="X82" s="7">
        <v>8129.46</v>
      </c>
      <c r="Y82" s="71">
        <v>99</v>
      </c>
      <c r="Z82" s="74">
        <f t="shared" si="3"/>
        <v>8002.23</v>
      </c>
      <c r="AA82" s="48">
        <f t="shared" si="4"/>
        <v>8002.23</v>
      </c>
      <c r="AB8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MIN(G82,J82,M82),"")</f>
        <v>8002.23</v>
      </c>
      <c r="AC82" s="49">
        <f>IF(OR(DataBase2[[#This Row],[sKS]] = "", DataBase2[[#This Row],[BSOpt]]=""), "", (DataBase2[[#This Row],[sKS]]-DataBase2[[#This Row],[BSOpt]])/DataBase2[[#This Row],[BSOpt]])</f>
        <v>1.5899318065089416E-2</v>
      </c>
      <c r="AD82" s="49">
        <f t="shared" si="5"/>
        <v>8002.23</v>
      </c>
      <c r="AE82" s="49">
        <f>IF(OR(DataBase2[[#This Row],[sKS]] = "", DataBase2[[#This Row],[BESTUB]]=""), "", (DataBase2[[#This Row],[sKS]]-DataBase2[[#This Row],[BESTUB]])/DataBase2[[#This Row],[BESTUB]])</f>
        <v>1.5899318065089416E-2</v>
      </c>
      <c r="AF82" s="75">
        <f>IF(OR(DataBase2[[#This Row],[sLB]] = "", DataBase2[[#This Row],[BestSol]]=""), "", (DataBase2[[#This Row],[sLB]]-DataBase2[[#This Row],[BestSol]])/DataBase2[[#This Row],[BestSol]])</f>
        <v>8.6663342593252587E-3</v>
      </c>
      <c r="AG82" s="76">
        <f>IF(OR(DataBase2[[#This Row],[sCL]] = "", DataBase2[[#This Row],[BestSol]]=""), "", (DataBase2[[#This Row],[sCL]] -DataBase2[[#This Row],[BestSol]])/DataBase2[[#This Row],[BestSol]])</f>
        <v>0</v>
      </c>
      <c r="AH82" s="76">
        <f>IF(OR(DataBase2[[#This Row],[sDRC]]= "", DataBase2[[#This Row],[BestSol]]=""), "", (DataBase2[[#This Row],[sDRC]]-DataBase2[[#This Row],[BestSol]])/DataBase2[[#This Row],[BestSol]])</f>
        <v>0</v>
      </c>
      <c r="AI82" s="76">
        <f>IF(OR(DataBase2[[#This Row],[sABS]]= "", DataBase2[[#This Row],[BestSol]]=""), "", (DataBase2[[#This Row],[sABS]]-DataBase2[[#This Row],[BestSol]])/DataBase2[[#This Row],[BestSol]])</f>
        <v>5.810007460420407E-2</v>
      </c>
      <c r="AJ82" s="76">
        <f>IF(OR(DataBase2[[#This Row],[sCCJ]]= "", DataBase2[[#This Row],[BestSol]]=""), "", (DataBase2[[#This Row],[sCCJ]]-DataBase2[[#This Row],[BestSol]])/DataBase2[[#This Row],[BestSol]])</f>
        <v>4.5923448838636208E-2</v>
      </c>
      <c r="AK82" s="76">
        <f>IF(OR(DataBase2[[#This Row],[sILS]] = "", DataBase2[[#This Row],[BestSol]]=""), "", (DataBase2[[#This Row],[sILS]]-DataBase2[[#This Row],[BestSol]])/DataBase2[[#This Row],[BestSol]])</f>
        <v>0</v>
      </c>
      <c r="AL82" s="76">
        <f>IF(OR(DataBase2[[#This Row],[sSA]] = "", DataBase2[[#This Row],[BestSol]]=""), "", (DataBase2[[#This Row],[sSA]]-DataBase2[[#This Row],[BestSol]])/DataBase2[[#This Row],[BestSol]])</f>
        <v>3.4702826587089397E-3</v>
      </c>
      <c r="AM82" s="76">
        <f>IF(OR(DataBase2[[#This Row],[sKS]] = "", DataBase2[[#This Row],[BestSol]]=""), "", (DataBase2[[#This Row],[sKS]]-DataBase2[[#This Row],[BestSol]])/DataBase2[[#This Row],[BestSol]])</f>
        <v>1.5899318065089416E-2</v>
      </c>
      <c r="AN82" s="75">
        <f>IF(OR(DataBase2[[#This Row],[sLB]] = "", DataBase2[[#This Row],[BSHeu]]=""), "", (DataBase2[[#This Row],[sLB]]-DataBase2[[#This Row],[BSHeu]])/DataBase2[[#This Row],[BSHeu]])</f>
        <v>8.6663342593252587E-3</v>
      </c>
      <c r="AO82" s="76">
        <f>IF(OR(DataBase2[[#This Row],[sCL]] = "",  DataBase2[[#This Row],[BSHeu]]=""), "", (DataBase2[[#This Row],[sCL]] - DataBase2[[#This Row],[BSHeu]])/ DataBase2[[#This Row],[BSHeu]])</f>
        <v>0</v>
      </c>
      <c r="AP82" s="76">
        <f>IF(OR(DataBase2[[#This Row],[sDRC]]= "",  DataBase2[[#This Row],[BSHeu]]=""), "", (DataBase2[[#This Row],[sDRC]]- DataBase2[[#This Row],[BSHeu]])/ DataBase2[[#This Row],[BSHeu]])</f>
        <v>0</v>
      </c>
      <c r="AQ82" s="76">
        <f>IF(OR(DataBase2[[#This Row],[sABS]]= "",  DataBase2[[#This Row],[BSHeu]]=""), "", (DataBase2[[#This Row],[sABS]]- DataBase2[[#This Row],[BSHeu]])/ DataBase2[[#This Row],[BSHeu]])</f>
        <v>5.810007460420407E-2</v>
      </c>
      <c r="AR82" s="76">
        <f>IF(OR(DataBase2[[#This Row],[sCCJ]]= "",  DataBase2[[#This Row],[BSHeu]]=""), "", (DataBase2[[#This Row],[sCCJ]]- DataBase2[[#This Row],[BSHeu]])/ DataBase2[[#This Row],[BSHeu]])</f>
        <v>4.5923448838636208E-2</v>
      </c>
      <c r="AS82" s="76">
        <f>IF(OR(DataBase2[[#This Row],[sILS]] = "",  DataBase2[[#This Row],[BSHeu]]=""), "", (DataBase2[[#This Row],[sILS]]- DataBase2[[#This Row],[BSHeu]])/ DataBase2[[#This Row],[BSHeu]])</f>
        <v>0</v>
      </c>
      <c r="AT82" s="76">
        <f>IF(OR(DataBase2[[#This Row],[sSA]] = "",  DataBase2[[#This Row],[BSHeu]]=""), "", (DataBase2[[#This Row],[sSA]]- DataBase2[[#This Row],[BSHeu]])/ DataBase2[[#This Row],[BSHeu]])</f>
        <v>3.4702826587089397E-3</v>
      </c>
      <c r="AU82" s="77">
        <f>IF(OR(DataBase2[[#This Row],[sKS]]= "",  DataBase2[[#This Row],[BSHeu]]=""), "", (DataBase2[[#This Row],[sKS]]- DataBase2[[#This Row],[BSHeu]])/ DataBase2[[#This Row],[BSHeu]])</f>
        <v>1.5899318065089416E-2</v>
      </c>
      <c r="AV82" s="78" t="str">
        <f>IF(AND(DataBase2[[#This Row],[sLBGB]]&lt;=0.0001, DataBase2[[#This Row],[sLBGB]]&lt;&gt;""), 1,"")</f>
        <v/>
      </c>
      <c r="AW82" s="78">
        <f>IF(AND(DataBase2[[#This Row],[sCLGB]]&lt;=0.0001,DataBase2[[#This Row],[sCLGB]]&lt;&gt;""), 1,"")</f>
        <v>1</v>
      </c>
      <c r="AX82" s="78">
        <f>IF(AND(DataBase2[[#This Row],[sDRCGB]]&lt;=0.0001,DataBase2[[#This Row],[sDRCGB]]&lt;&gt;""), 1,"")</f>
        <v>1</v>
      </c>
      <c r="AY82" s="78" t="str">
        <f>IF(AND(DataBase2[[#This Row],[sABSGB]]&lt;=0.0001,DataBase2[[#This Row],[sABSGB]]&lt;&gt;""), 1,"")</f>
        <v/>
      </c>
      <c r="AZ82" s="78" t="str">
        <f>IF(AND(DataBase2[[#This Row],[sCCJGB]]&lt;=0.0001,DataBase2[[#This Row],[sCCJGB]]&lt;&gt;""), 1,"")</f>
        <v/>
      </c>
      <c r="BA82" s="78">
        <f>IF(AND(DataBase2[[#This Row],[sILSGB]]&lt;=0.0001,DataBase2[[#This Row],[sILSGB]]&lt;&gt;""), 1,"")</f>
        <v>1</v>
      </c>
      <c r="BB82" s="78" t="str">
        <f>IF(AND(DataBase2[[#This Row],[sSAGB]]&lt;=0.0001,DataBase2[[#This Row],[sSAGB]]&lt;&gt;""), 1,"")</f>
        <v/>
      </c>
      <c r="BC82" s="78" t="str">
        <f>IF(AND(DataBase2[[#This Row],[sKSGB]]&lt;=0.0001,DataBase2[[#This Row],[sKSGB]]&lt;&gt;""), 1,"")</f>
        <v/>
      </c>
      <c r="BD82" s="79" t="str">
        <f>IF(AND(DataBase2[[#This Row],[sLBGKS]]&lt;=0.0001, DataBase2[[#This Row],[sLBGKS]]&lt;&gt;""), 1,"")</f>
        <v/>
      </c>
      <c r="BE82" s="78">
        <f>IF(AND(DataBase2[[#This Row],[sCLGKS]]&lt;=0.0001,DataBase2[[#This Row],[sCLGKS]]&lt;&gt;""), 1,"")</f>
        <v>1</v>
      </c>
      <c r="BF82" s="78">
        <f>IF(AND(DataBase2[[#This Row],[sDRCGKS]]&lt;=0.0001,DataBase2[[#This Row],[sDRCGKS]]&lt;&gt;""), 1,"")</f>
        <v>1</v>
      </c>
      <c r="BG82" s="78" t="str">
        <f>IF(AND(DataBase2[[#This Row],[sABSGKS]]&lt;=0.0001,DataBase2[[#This Row],[sABSGKS]]&lt;&gt;""), 1,"")</f>
        <v/>
      </c>
      <c r="BH82" s="78" t="str">
        <f>IF(AND(DataBase2[[#This Row],[sCCJGKS]]&lt;=0.0001,DataBase2[[#This Row],[sCCJGKS]]&lt;&gt;""), 1,"")</f>
        <v/>
      </c>
      <c r="BI82" s="78">
        <f>IF(AND(DataBase2[[#This Row],[sILSGKS]]&lt;=0.0001,DataBase2[[#This Row],[sILSGKS]]&lt;&gt;""), 1,"")</f>
        <v>1</v>
      </c>
      <c r="BJ82" s="78" t="str">
        <f>IF(AND(DataBase2[[#This Row],[sSAGKS]]&lt;=0.0001,DataBase2[[#This Row],[sSAGKS]]&lt;&gt;""), 1,"")</f>
        <v/>
      </c>
      <c r="BK82" s="80" t="str">
        <f>IF(AND(DataBase2[[#This Row],[sKSGKS]]&lt;=0.0001,DataBase2[[#This Row],[sKSGKS]]&lt;&gt;""), 1,"")</f>
        <v/>
      </c>
    </row>
    <row r="83" spans="1:63" ht="21" x14ac:dyDescent="0.4">
      <c r="A83" s="65" t="s">
        <v>158</v>
      </c>
      <c r="B83" s="66" t="s">
        <v>80</v>
      </c>
      <c r="C83" s="67" t="s">
        <v>81</v>
      </c>
      <c r="D83" s="67">
        <v>3</v>
      </c>
      <c r="E83" s="67">
        <v>20</v>
      </c>
      <c r="F83" s="68">
        <v>2</v>
      </c>
      <c r="G83" s="69">
        <v>7003.41</v>
      </c>
      <c r="H83" s="70">
        <v>6910.95</v>
      </c>
      <c r="I83" s="71">
        <v>7200</v>
      </c>
      <c r="J83" s="69">
        <v>7003.41</v>
      </c>
      <c r="K83" s="70">
        <v>7003.41</v>
      </c>
      <c r="L83" s="71">
        <v>20</v>
      </c>
      <c r="M83" s="69">
        <v>7003.41</v>
      </c>
      <c r="N83" s="6">
        <v>7003.41</v>
      </c>
      <c r="O83" s="71">
        <v>9.8000000000000007</v>
      </c>
      <c r="P83" s="69">
        <v>7003.4101600000004</v>
      </c>
      <c r="Q83" s="71">
        <v>77</v>
      </c>
      <c r="R83" s="72">
        <v>7202.65</v>
      </c>
      <c r="S83" s="71">
        <v>24.81</v>
      </c>
      <c r="T83" s="85">
        <v>7006.72</v>
      </c>
      <c r="U83" s="86">
        <v>150.00299999999999</v>
      </c>
      <c r="V83" s="72">
        <v>7003.41</v>
      </c>
      <c r="W83" s="73">
        <v>114.06100000000001</v>
      </c>
      <c r="X83" s="7">
        <v>7003.41</v>
      </c>
      <c r="Y83" s="71">
        <v>84</v>
      </c>
      <c r="Z83" s="74">
        <f t="shared" si="3"/>
        <v>7003.41</v>
      </c>
      <c r="AA83" s="48">
        <f t="shared" si="4"/>
        <v>7003.41</v>
      </c>
      <c r="AB8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MIN(G83,J83,M83),"")</f>
        <v>7003.41</v>
      </c>
      <c r="AC83" s="49">
        <f>IF(OR(DataBase2[[#This Row],[sKS]] = "", DataBase2[[#This Row],[BSOpt]]=""), "", (DataBase2[[#This Row],[sKS]]-DataBase2[[#This Row],[BSOpt]])/DataBase2[[#This Row],[BSOpt]])</f>
        <v>0</v>
      </c>
      <c r="AD83" s="49">
        <f t="shared" si="5"/>
        <v>7003.41</v>
      </c>
      <c r="AE83" s="49">
        <f>IF(OR(DataBase2[[#This Row],[sKS]] = "", DataBase2[[#This Row],[BESTUB]]=""), "", (DataBase2[[#This Row],[sKS]]-DataBase2[[#This Row],[BESTUB]])/DataBase2[[#This Row],[BESTUB]])</f>
        <v>0</v>
      </c>
      <c r="AF83" s="75">
        <f>IF(OR(DataBase2[[#This Row],[sLB]] = "", DataBase2[[#This Row],[BestSol]]=""), "", (DataBase2[[#This Row],[sLB]]-DataBase2[[#This Row],[BestSol]])/DataBase2[[#This Row],[BestSol]])</f>
        <v>0</v>
      </c>
      <c r="AG83" s="76">
        <f>IF(OR(DataBase2[[#This Row],[sCL]] = "", DataBase2[[#This Row],[BestSol]]=""), "", (DataBase2[[#This Row],[sCL]] -DataBase2[[#This Row],[BestSol]])/DataBase2[[#This Row],[BestSol]])</f>
        <v>0</v>
      </c>
      <c r="AH83" s="76">
        <f>IF(OR(DataBase2[[#This Row],[sDRC]]= "", DataBase2[[#This Row],[BestSol]]=""), "", (DataBase2[[#This Row],[sDRC]]-DataBase2[[#This Row],[BestSol]])/DataBase2[[#This Row],[BestSol]])</f>
        <v>0</v>
      </c>
      <c r="AI83" s="76">
        <f>IF(OR(DataBase2[[#This Row],[sABS]]= "", DataBase2[[#This Row],[BestSol]]=""), "", (DataBase2[[#This Row],[sABS]]-DataBase2[[#This Row],[BestSol]])/DataBase2[[#This Row],[BestSol]])</f>
        <v>2.2846013656994742E-8</v>
      </c>
      <c r="AJ83" s="76">
        <f>IF(OR(DataBase2[[#This Row],[sCCJ]]= "", DataBase2[[#This Row],[BestSol]]=""), "", (DataBase2[[#This Row],[sCCJ]]-DataBase2[[#This Row],[BestSol]])/DataBase2[[#This Row],[BestSol]])</f>
        <v>2.8448998416485651E-2</v>
      </c>
      <c r="AK83" s="76">
        <f>IF(OR(DataBase2[[#This Row],[sILS]] = "", DataBase2[[#This Row],[BestSol]]=""), "", (DataBase2[[#This Row],[sILS]]-DataBase2[[#This Row],[BestSol]])/DataBase2[[#This Row],[BestSol]])</f>
        <v>4.7262690603583113E-4</v>
      </c>
      <c r="AL83" s="76">
        <f>IF(OR(DataBase2[[#This Row],[sSA]] = "", DataBase2[[#This Row],[BestSol]]=""), "", (DataBase2[[#This Row],[sSA]]-DataBase2[[#This Row],[BestSol]])/DataBase2[[#This Row],[BestSol]])</f>
        <v>0</v>
      </c>
      <c r="AM83" s="76">
        <f>IF(OR(DataBase2[[#This Row],[sKS]] = "", DataBase2[[#This Row],[BestSol]]=""), "", (DataBase2[[#This Row],[sKS]]-DataBase2[[#This Row],[BestSol]])/DataBase2[[#This Row],[BestSol]])</f>
        <v>0</v>
      </c>
      <c r="AN83" s="75">
        <f>IF(OR(DataBase2[[#This Row],[sLB]] = "", DataBase2[[#This Row],[BSHeu]]=""), "", (DataBase2[[#This Row],[sLB]]-DataBase2[[#This Row],[BSHeu]])/DataBase2[[#This Row],[BSHeu]])</f>
        <v>0</v>
      </c>
      <c r="AO83" s="76">
        <f>IF(OR(DataBase2[[#This Row],[sCL]] = "",  DataBase2[[#This Row],[BSHeu]]=""), "", (DataBase2[[#This Row],[sCL]] - DataBase2[[#This Row],[BSHeu]])/ DataBase2[[#This Row],[BSHeu]])</f>
        <v>0</v>
      </c>
      <c r="AP83" s="76">
        <f>IF(OR(DataBase2[[#This Row],[sDRC]]= "",  DataBase2[[#This Row],[BSHeu]]=""), "", (DataBase2[[#This Row],[sDRC]]- DataBase2[[#This Row],[BSHeu]])/ DataBase2[[#This Row],[BSHeu]])</f>
        <v>0</v>
      </c>
      <c r="AQ83" s="76">
        <f>IF(OR(DataBase2[[#This Row],[sABS]]= "",  DataBase2[[#This Row],[BSHeu]]=""), "", (DataBase2[[#This Row],[sABS]]- DataBase2[[#This Row],[BSHeu]])/ DataBase2[[#This Row],[BSHeu]])</f>
        <v>2.2846013656994742E-8</v>
      </c>
      <c r="AR83" s="76">
        <f>IF(OR(DataBase2[[#This Row],[sCCJ]]= "",  DataBase2[[#This Row],[BSHeu]]=""), "", (DataBase2[[#This Row],[sCCJ]]- DataBase2[[#This Row],[BSHeu]])/ DataBase2[[#This Row],[BSHeu]])</f>
        <v>2.8448998416485651E-2</v>
      </c>
      <c r="AS83" s="76">
        <f>IF(OR(DataBase2[[#This Row],[sILS]] = "",  DataBase2[[#This Row],[BSHeu]]=""), "", (DataBase2[[#This Row],[sILS]]- DataBase2[[#This Row],[BSHeu]])/ DataBase2[[#This Row],[BSHeu]])</f>
        <v>4.7262690603583113E-4</v>
      </c>
      <c r="AT83" s="76">
        <f>IF(OR(DataBase2[[#This Row],[sSA]] = "",  DataBase2[[#This Row],[BSHeu]]=""), "", (DataBase2[[#This Row],[sSA]]- DataBase2[[#This Row],[BSHeu]])/ DataBase2[[#This Row],[BSHeu]])</f>
        <v>0</v>
      </c>
      <c r="AU83" s="77">
        <f>IF(OR(DataBase2[[#This Row],[sKS]]= "",  DataBase2[[#This Row],[BSHeu]]=""), "", (DataBase2[[#This Row],[sKS]]- DataBase2[[#This Row],[BSHeu]])/ DataBase2[[#This Row],[BSHeu]])</f>
        <v>0</v>
      </c>
      <c r="AV83" s="78">
        <f>IF(AND(DataBase2[[#This Row],[sLBGB]]&lt;=0.0001, DataBase2[[#This Row],[sLBGB]]&lt;&gt;""), 1,"")</f>
        <v>1</v>
      </c>
      <c r="AW83" s="78">
        <f>IF(AND(DataBase2[[#This Row],[sCLGB]]&lt;=0.0001,DataBase2[[#This Row],[sCLGB]]&lt;&gt;""), 1,"")</f>
        <v>1</v>
      </c>
      <c r="AX83" s="78">
        <f>IF(AND(DataBase2[[#This Row],[sDRCGB]]&lt;=0.0001,DataBase2[[#This Row],[sDRCGB]]&lt;&gt;""), 1,"")</f>
        <v>1</v>
      </c>
      <c r="AY83" s="78">
        <f>IF(AND(DataBase2[[#This Row],[sABSGB]]&lt;=0.0001,DataBase2[[#This Row],[sABSGB]]&lt;&gt;""), 1,"")</f>
        <v>1</v>
      </c>
      <c r="AZ83" s="78" t="str">
        <f>IF(AND(DataBase2[[#This Row],[sCCJGB]]&lt;=0.0001,DataBase2[[#This Row],[sCCJGB]]&lt;&gt;""), 1,"")</f>
        <v/>
      </c>
      <c r="BA83" s="78" t="str">
        <f>IF(AND(DataBase2[[#This Row],[sILSGB]]&lt;=0.0001,DataBase2[[#This Row],[sILSGB]]&lt;&gt;""), 1,"")</f>
        <v/>
      </c>
      <c r="BB83" s="78">
        <f>IF(AND(DataBase2[[#This Row],[sSAGB]]&lt;=0.0001,DataBase2[[#This Row],[sSAGB]]&lt;&gt;""), 1,"")</f>
        <v>1</v>
      </c>
      <c r="BC83" s="78">
        <f>IF(AND(DataBase2[[#This Row],[sKSGB]]&lt;=0.0001,DataBase2[[#This Row],[sKSGB]]&lt;&gt;""), 1,"")</f>
        <v>1</v>
      </c>
      <c r="BD83" s="79">
        <f>IF(AND(DataBase2[[#This Row],[sLBGKS]]&lt;=0.0001, DataBase2[[#This Row],[sLBGKS]]&lt;&gt;""), 1,"")</f>
        <v>1</v>
      </c>
      <c r="BE83" s="78">
        <f>IF(AND(DataBase2[[#This Row],[sCLGKS]]&lt;=0.0001,DataBase2[[#This Row],[sCLGKS]]&lt;&gt;""), 1,"")</f>
        <v>1</v>
      </c>
      <c r="BF83" s="78">
        <f>IF(AND(DataBase2[[#This Row],[sDRCGKS]]&lt;=0.0001,DataBase2[[#This Row],[sDRCGKS]]&lt;&gt;""), 1,"")</f>
        <v>1</v>
      </c>
      <c r="BG83" s="78">
        <f>IF(AND(DataBase2[[#This Row],[sABSGKS]]&lt;=0.0001,DataBase2[[#This Row],[sABSGKS]]&lt;&gt;""), 1,"")</f>
        <v>1</v>
      </c>
      <c r="BH83" s="78" t="str">
        <f>IF(AND(DataBase2[[#This Row],[sCCJGKS]]&lt;=0.0001,DataBase2[[#This Row],[sCCJGKS]]&lt;&gt;""), 1,"")</f>
        <v/>
      </c>
      <c r="BI83" s="78" t="str">
        <f>IF(AND(DataBase2[[#This Row],[sILSGKS]]&lt;=0.0001,DataBase2[[#This Row],[sILSGKS]]&lt;&gt;""), 1,"")</f>
        <v/>
      </c>
      <c r="BJ83" s="78">
        <f>IF(AND(DataBase2[[#This Row],[sSAGKS]]&lt;=0.0001,DataBase2[[#This Row],[sSAGKS]]&lt;&gt;""), 1,"")</f>
        <v>1</v>
      </c>
      <c r="BK83" s="80">
        <f>IF(AND(DataBase2[[#This Row],[sKSGKS]]&lt;=0.0001,DataBase2[[#This Row],[sKSGKS]]&lt;&gt;""), 1,"")</f>
        <v>1</v>
      </c>
    </row>
    <row r="84" spans="1:63" ht="21" x14ac:dyDescent="0.4">
      <c r="A84" s="65" t="s">
        <v>159</v>
      </c>
      <c r="B84" s="66" t="s">
        <v>80</v>
      </c>
      <c r="C84" s="67" t="s">
        <v>81</v>
      </c>
      <c r="D84" s="67">
        <v>3</v>
      </c>
      <c r="E84" s="67">
        <v>20</v>
      </c>
      <c r="F84" s="68">
        <v>3</v>
      </c>
      <c r="G84" s="69">
        <v>7711.03</v>
      </c>
      <c r="H84" s="70">
        <v>7499.2</v>
      </c>
      <c r="I84" s="71">
        <v>7200</v>
      </c>
      <c r="J84" s="69">
        <v>7711.03</v>
      </c>
      <c r="K84" s="70">
        <v>7711.03</v>
      </c>
      <c r="L84" s="71">
        <v>475</v>
      </c>
      <c r="M84" s="69">
        <v>7711.03</v>
      </c>
      <c r="N84" s="6">
        <v>7711.03</v>
      </c>
      <c r="O84" s="71">
        <v>15.2</v>
      </c>
      <c r="P84" s="69">
        <v>7711.0302700000002</v>
      </c>
      <c r="Q84" s="71">
        <v>1594</v>
      </c>
      <c r="R84" s="72">
        <v>7956.16</v>
      </c>
      <c r="S84" s="71">
        <v>35.47</v>
      </c>
      <c r="T84" s="85">
        <v>7813.15</v>
      </c>
      <c r="U84" s="86">
        <v>150.00399999999999</v>
      </c>
      <c r="V84" s="72">
        <v>7711.03</v>
      </c>
      <c r="W84" s="73">
        <v>136.35050000000001</v>
      </c>
      <c r="X84" s="7">
        <v>7711.03</v>
      </c>
      <c r="Y84" s="71">
        <v>200</v>
      </c>
      <c r="Z84" s="74">
        <f t="shared" si="3"/>
        <v>7711.03</v>
      </c>
      <c r="AA84" s="48">
        <f t="shared" si="4"/>
        <v>7711.03</v>
      </c>
      <c r="AB8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MIN(G84,J84,M84),"")</f>
        <v>7711.03</v>
      </c>
      <c r="AC84" s="49">
        <f>IF(OR(DataBase2[[#This Row],[sKS]] = "", DataBase2[[#This Row],[BSOpt]]=""), "", (DataBase2[[#This Row],[sKS]]-DataBase2[[#This Row],[BSOpt]])/DataBase2[[#This Row],[BSOpt]])</f>
        <v>0</v>
      </c>
      <c r="AD84" s="49">
        <f t="shared" si="5"/>
        <v>7711.03</v>
      </c>
      <c r="AE84" s="49">
        <f>IF(OR(DataBase2[[#This Row],[sKS]] = "", DataBase2[[#This Row],[BESTUB]]=""), "", (DataBase2[[#This Row],[sKS]]-DataBase2[[#This Row],[BESTUB]])/DataBase2[[#This Row],[BESTUB]])</f>
        <v>0</v>
      </c>
      <c r="AF84" s="75">
        <f>IF(OR(DataBase2[[#This Row],[sLB]] = "", DataBase2[[#This Row],[BestSol]]=""), "", (DataBase2[[#This Row],[sLB]]-DataBase2[[#This Row],[BestSol]])/DataBase2[[#This Row],[BestSol]])</f>
        <v>0</v>
      </c>
      <c r="AG84" s="76">
        <f>IF(OR(DataBase2[[#This Row],[sCL]] = "", DataBase2[[#This Row],[BestSol]]=""), "", (DataBase2[[#This Row],[sCL]] -DataBase2[[#This Row],[BestSol]])/DataBase2[[#This Row],[BestSol]])</f>
        <v>0</v>
      </c>
      <c r="AH84" s="76">
        <f>IF(OR(DataBase2[[#This Row],[sDRC]]= "", DataBase2[[#This Row],[BestSol]]=""), "", (DataBase2[[#This Row],[sDRC]]-DataBase2[[#This Row],[BestSol]])/DataBase2[[#This Row],[BestSol]])</f>
        <v>0</v>
      </c>
      <c r="AI84" s="76">
        <f>IF(OR(DataBase2[[#This Row],[sABS]]= "", DataBase2[[#This Row],[BestSol]]=""), "", (DataBase2[[#This Row],[sABS]]-DataBase2[[#This Row],[BestSol]])/DataBase2[[#This Row],[BestSol]])</f>
        <v>3.5014777591992761E-8</v>
      </c>
      <c r="AJ84" s="76">
        <f>IF(OR(DataBase2[[#This Row],[sCCJ]]= "", DataBase2[[#This Row],[BestSol]]=""), "", (DataBase2[[#This Row],[sCCJ]]-DataBase2[[#This Row],[BestSol]])/DataBase2[[#This Row],[BestSol]])</f>
        <v>3.1789527469092992E-2</v>
      </c>
      <c r="AK84" s="76">
        <f>IF(OR(DataBase2[[#This Row],[sILS]] = "", DataBase2[[#This Row],[BestSol]]=""), "", (DataBase2[[#This Row],[sILS]]-DataBase2[[#This Row],[BestSol]])/DataBase2[[#This Row],[BestSol]])</f>
        <v>1.3243366969133811E-2</v>
      </c>
      <c r="AL84" s="76">
        <f>IF(OR(DataBase2[[#This Row],[sSA]] = "", DataBase2[[#This Row],[BestSol]]=""), "", (DataBase2[[#This Row],[sSA]]-DataBase2[[#This Row],[BestSol]])/DataBase2[[#This Row],[BestSol]])</f>
        <v>0</v>
      </c>
      <c r="AM84" s="76">
        <f>IF(OR(DataBase2[[#This Row],[sKS]] = "", DataBase2[[#This Row],[BestSol]]=""), "", (DataBase2[[#This Row],[sKS]]-DataBase2[[#This Row],[BestSol]])/DataBase2[[#This Row],[BestSol]])</f>
        <v>0</v>
      </c>
      <c r="AN84" s="75">
        <f>IF(OR(DataBase2[[#This Row],[sLB]] = "", DataBase2[[#This Row],[BSHeu]]=""), "", (DataBase2[[#This Row],[sLB]]-DataBase2[[#This Row],[BSHeu]])/DataBase2[[#This Row],[BSHeu]])</f>
        <v>0</v>
      </c>
      <c r="AO84" s="76">
        <f>IF(OR(DataBase2[[#This Row],[sCL]] = "",  DataBase2[[#This Row],[BSHeu]]=""), "", (DataBase2[[#This Row],[sCL]] - DataBase2[[#This Row],[BSHeu]])/ DataBase2[[#This Row],[BSHeu]])</f>
        <v>0</v>
      </c>
      <c r="AP84" s="76">
        <f>IF(OR(DataBase2[[#This Row],[sDRC]]= "",  DataBase2[[#This Row],[BSHeu]]=""), "", (DataBase2[[#This Row],[sDRC]]- DataBase2[[#This Row],[BSHeu]])/ DataBase2[[#This Row],[BSHeu]])</f>
        <v>0</v>
      </c>
      <c r="AQ84" s="76">
        <f>IF(OR(DataBase2[[#This Row],[sABS]]= "",  DataBase2[[#This Row],[BSHeu]]=""), "", (DataBase2[[#This Row],[sABS]]- DataBase2[[#This Row],[BSHeu]])/ DataBase2[[#This Row],[BSHeu]])</f>
        <v>3.5014777591992761E-8</v>
      </c>
      <c r="AR84" s="76">
        <f>IF(OR(DataBase2[[#This Row],[sCCJ]]= "",  DataBase2[[#This Row],[BSHeu]]=""), "", (DataBase2[[#This Row],[sCCJ]]- DataBase2[[#This Row],[BSHeu]])/ DataBase2[[#This Row],[BSHeu]])</f>
        <v>3.1789527469092992E-2</v>
      </c>
      <c r="AS84" s="76">
        <f>IF(OR(DataBase2[[#This Row],[sILS]] = "",  DataBase2[[#This Row],[BSHeu]]=""), "", (DataBase2[[#This Row],[sILS]]- DataBase2[[#This Row],[BSHeu]])/ DataBase2[[#This Row],[BSHeu]])</f>
        <v>1.3243366969133811E-2</v>
      </c>
      <c r="AT84" s="76">
        <f>IF(OR(DataBase2[[#This Row],[sSA]] = "",  DataBase2[[#This Row],[BSHeu]]=""), "", (DataBase2[[#This Row],[sSA]]- DataBase2[[#This Row],[BSHeu]])/ DataBase2[[#This Row],[BSHeu]])</f>
        <v>0</v>
      </c>
      <c r="AU84" s="77">
        <f>IF(OR(DataBase2[[#This Row],[sKS]]= "",  DataBase2[[#This Row],[BSHeu]]=""), "", (DataBase2[[#This Row],[sKS]]- DataBase2[[#This Row],[BSHeu]])/ DataBase2[[#This Row],[BSHeu]])</f>
        <v>0</v>
      </c>
      <c r="AV84" s="78">
        <f>IF(AND(DataBase2[[#This Row],[sLBGB]]&lt;=0.0001, DataBase2[[#This Row],[sLBGB]]&lt;&gt;""), 1,"")</f>
        <v>1</v>
      </c>
      <c r="AW84" s="78">
        <f>IF(AND(DataBase2[[#This Row],[sCLGB]]&lt;=0.0001,DataBase2[[#This Row],[sCLGB]]&lt;&gt;""), 1,"")</f>
        <v>1</v>
      </c>
      <c r="AX84" s="78">
        <f>IF(AND(DataBase2[[#This Row],[sDRCGB]]&lt;=0.0001,DataBase2[[#This Row],[sDRCGB]]&lt;&gt;""), 1,"")</f>
        <v>1</v>
      </c>
      <c r="AY84" s="78">
        <f>IF(AND(DataBase2[[#This Row],[sABSGB]]&lt;=0.0001,DataBase2[[#This Row],[sABSGB]]&lt;&gt;""), 1,"")</f>
        <v>1</v>
      </c>
      <c r="AZ84" s="78" t="str">
        <f>IF(AND(DataBase2[[#This Row],[sCCJGB]]&lt;=0.0001,DataBase2[[#This Row],[sCCJGB]]&lt;&gt;""), 1,"")</f>
        <v/>
      </c>
      <c r="BA84" s="78" t="str">
        <f>IF(AND(DataBase2[[#This Row],[sILSGB]]&lt;=0.0001,DataBase2[[#This Row],[sILSGB]]&lt;&gt;""), 1,"")</f>
        <v/>
      </c>
      <c r="BB84" s="78">
        <f>IF(AND(DataBase2[[#This Row],[sSAGB]]&lt;=0.0001,DataBase2[[#This Row],[sSAGB]]&lt;&gt;""), 1,"")</f>
        <v>1</v>
      </c>
      <c r="BC84" s="78">
        <f>IF(AND(DataBase2[[#This Row],[sKSGB]]&lt;=0.0001,DataBase2[[#This Row],[sKSGB]]&lt;&gt;""), 1,"")</f>
        <v>1</v>
      </c>
      <c r="BD84" s="79">
        <f>IF(AND(DataBase2[[#This Row],[sLBGKS]]&lt;=0.0001, DataBase2[[#This Row],[sLBGKS]]&lt;&gt;""), 1,"")</f>
        <v>1</v>
      </c>
      <c r="BE84" s="78">
        <f>IF(AND(DataBase2[[#This Row],[sCLGKS]]&lt;=0.0001,DataBase2[[#This Row],[sCLGKS]]&lt;&gt;""), 1,"")</f>
        <v>1</v>
      </c>
      <c r="BF84" s="78">
        <f>IF(AND(DataBase2[[#This Row],[sDRCGKS]]&lt;=0.0001,DataBase2[[#This Row],[sDRCGKS]]&lt;&gt;""), 1,"")</f>
        <v>1</v>
      </c>
      <c r="BG84" s="78">
        <f>IF(AND(DataBase2[[#This Row],[sABSGKS]]&lt;=0.0001,DataBase2[[#This Row],[sABSGKS]]&lt;&gt;""), 1,"")</f>
        <v>1</v>
      </c>
      <c r="BH84" s="78" t="str">
        <f>IF(AND(DataBase2[[#This Row],[sCCJGKS]]&lt;=0.0001,DataBase2[[#This Row],[sCCJGKS]]&lt;&gt;""), 1,"")</f>
        <v/>
      </c>
      <c r="BI84" s="78" t="str">
        <f>IF(AND(DataBase2[[#This Row],[sILSGKS]]&lt;=0.0001,DataBase2[[#This Row],[sILSGKS]]&lt;&gt;""), 1,"")</f>
        <v/>
      </c>
      <c r="BJ84" s="78">
        <f>IF(AND(DataBase2[[#This Row],[sSAGKS]]&lt;=0.0001,DataBase2[[#This Row],[sSAGKS]]&lt;&gt;""), 1,"")</f>
        <v>1</v>
      </c>
      <c r="BK84" s="80">
        <f>IF(AND(DataBase2[[#This Row],[sKSGKS]]&lt;=0.0001,DataBase2[[#This Row],[sKSGKS]]&lt;&gt;""), 1,"")</f>
        <v>1</v>
      </c>
    </row>
    <row r="85" spans="1:63" ht="21" x14ac:dyDescent="0.4">
      <c r="A85" s="65" t="s">
        <v>160</v>
      </c>
      <c r="B85" s="66" t="s">
        <v>80</v>
      </c>
      <c r="C85" s="67" t="s">
        <v>81</v>
      </c>
      <c r="D85" s="67">
        <v>3</v>
      </c>
      <c r="E85" s="67">
        <v>20</v>
      </c>
      <c r="F85" s="68">
        <v>4</v>
      </c>
      <c r="G85" s="69">
        <v>8344.6</v>
      </c>
      <c r="H85" s="70">
        <v>8120.52</v>
      </c>
      <c r="I85" s="71">
        <v>7200</v>
      </c>
      <c r="J85" s="69">
        <v>8344.42</v>
      </c>
      <c r="K85" s="70">
        <v>8344.42</v>
      </c>
      <c r="L85" s="71">
        <v>1664</v>
      </c>
      <c r="M85" s="69">
        <v>8344.42</v>
      </c>
      <c r="N85" s="6">
        <v>8344.42</v>
      </c>
      <c r="O85" s="71">
        <v>30</v>
      </c>
      <c r="P85" s="69">
        <v>8344.60059</v>
      </c>
      <c r="Q85" s="71">
        <v>1840</v>
      </c>
      <c r="R85" s="72">
        <v>8626.4699999999993</v>
      </c>
      <c r="S85" s="71">
        <v>28.87</v>
      </c>
      <c r="T85" s="85">
        <v>8344.42</v>
      </c>
      <c r="U85" s="86">
        <v>150.005</v>
      </c>
      <c r="V85" s="72">
        <v>8344.42</v>
      </c>
      <c r="W85" s="73">
        <v>150.05500000000001</v>
      </c>
      <c r="X85" s="7">
        <v>8360.77</v>
      </c>
      <c r="Y85" s="71">
        <v>208</v>
      </c>
      <c r="Z85" s="74">
        <f t="shared" si="3"/>
        <v>8344.42</v>
      </c>
      <c r="AA85" s="48">
        <f t="shared" si="4"/>
        <v>8344.42</v>
      </c>
      <c r="AB8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MIN(G85,J85,M85),"")</f>
        <v>8344.42</v>
      </c>
      <c r="AC85" s="49">
        <f>IF(OR(DataBase2[[#This Row],[sKS]] = "", DataBase2[[#This Row],[BSOpt]]=""), "", (DataBase2[[#This Row],[sKS]]-DataBase2[[#This Row],[BSOpt]])/DataBase2[[#This Row],[BSOpt]])</f>
        <v>1.9593932232558242E-3</v>
      </c>
      <c r="AD85" s="49">
        <f t="shared" si="5"/>
        <v>8344.42</v>
      </c>
      <c r="AE85" s="49">
        <f>IF(OR(DataBase2[[#This Row],[sKS]] = "", DataBase2[[#This Row],[BESTUB]]=""), "", (DataBase2[[#This Row],[sKS]]-DataBase2[[#This Row],[BESTUB]])/DataBase2[[#This Row],[BESTUB]])</f>
        <v>1.9593932232558242E-3</v>
      </c>
      <c r="AF85" s="75">
        <f>IF(OR(DataBase2[[#This Row],[sLB]] = "", DataBase2[[#This Row],[BestSol]]=""), "", (DataBase2[[#This Row],[sLB]]-DataBase2[[#This Row],[BestSol]])/DataBase2[[#This Row],[BestSol]])</f>
        <v>2.157130154046549E-5</v>
      </c>
      <c r="AG85" s="76">
        <f>IF(OR(DataBase2[[#This Row],[sCL]] = "", DataBase2[[#This Row],[BestSol]]=""), "", (DataBase2[[#This Row],[sCL]] -DataBase2[[#This Row],[BestSol]])/DataBase2[[#This Row],[BestSol]])</f>
        <v>0</v>
      </c>
      <c r="AH85" s="76">
        <f>IF(OR(DataBase2[[#This Row],[sDRC]]= "", DataBase2[[#This Row],[BestSol]]=""), "", (DataBase2[[#This Row],[sDRC]]-DataBase2[[#This Row],[BestSol]])/DataBase2[[#This Row],[BestSol]])</f>
        <v>0</v>
      </c>
      <c r="AI85" s="76">
        <f>IF(OR(DataBase2[[#This Row],[sABS]]= "", DataBase2[[#This Row],[BestSol]]=""), "", (DataBase2[[#This Row],[sABS]]-DataBase2[[#This Row],[BestSol]])/DataBase2[[#This Row],[BestSol]])</f>
        <v>2.1642007473250182E-5</v>
      </c>
      <c r="AJ85" s="76">
        <f>IF(OR(DataBase2[[#This Row],[sCCJ]]= "", DataBase2[[#This Row],[BestSol]]=""), "", (DataBase2[[#This Row],[sCCJ]]-DataBase2[[#This Row],[BestSol]])/DataBase2[[#This Row],[BestSol]])</f>
        <v>3.3801031108213545E-2</v>
      </c>
      <c r="AK85" s="76">
        <f>IF(OR(DataBase2[[#This Row],[sILS]] = "", DataBase2[[#This Row],[BestSol]]=""), "", (DataBase2[[#This Row],[sILS]]-DataBase2[[#This Row],[BestSol]])/DataBase2[[#This Row],[BestSol]])</f>
        <v>0</v>
      </c>
      <c r="AL85" s="76">
        <f>IF(OR(DataBase2[[#This Row],[sSA]] = "", DataBase2[[#This Row],[BestSol]]=""), "", (DataBase2[[#This Row],[sSA]]-DataBase2[[#This Row],[BestSol]])/DataBase2[[#This Row],[BestSol]])</f>
        <v>0</v>
      </c>
      <c r="AM85" s="76">
        <f>IF(OR(DataBase2[[#This Row],[sKS]] = "", DataBase2[[#This Row],[BestSol]]=""), "", (DataBase2[[#This Row],[sKS]]-DataBase2[[#This Row],[BestSol]])/DataBase2[[#This Row],[BestSol]])</f>
        <v>1.9593932232558242E-3</v>
      </c>
      <c r="AN85" s="75">
        <f>IF(OR(DataBase2[[#This Row],[sLB]] = "", DataBase2[[#This Row],[BSHeu]]=""), "", (DataBase2[[#This Row],[sLB]]-DataBase2[[#This Row],[BSHeu]])/DataBase2[[#This Row],[BSHeu]])</f>
        <v>2.157130154046549E-5</v>
      </c>
      <c r="AO85" s="76">
        <f>IF(OR(DataBase2[[#This Row],[sCL]] = "",  DataBase2[[#This Row],[BSHeu]]=""), "", (DataBase2[[#This Row],[sCL]] - DataBase2[[#This Row],[BSHeu]])/ DataBase2[[#This Row],[BSHeu]])</f>
        <v>0</v>
      </c>
      <c r="AP85" s="76">
        <f>IF(OR(DataBase2[[#This Row],[sDRC]]= "",  DataBase2[[#This Row],[BSHeu]]=""), "", (DataBase2[[#This Row],[sDRC]]- DataBase2[[#This Row],[BSHeu]])/ DataBase2[[#This Row],[BSHeu]])</f>
        <v>0</v>
      </c>
      <c r="AQ85" s="76">
        <f>IF(OR(DataBase2[[#This Row],[sABS]]= "",  DataBase2[[#This Row],[BSHeu]]=""), "", (DataBase2[[#This Row],[sABS]]- DataBase2[[#This Row],[BSHeu]])/ DataBase2[[#This Row],[BSHeu]])</f>
        <v>2.1642007473250182E-5</v>
      </c>
      <c r="AR85" s="76">
        <f>IF(OR(DataBase2[[#This Row],[sCCJ]]= "",  DataBase2[[#This Row],[BSHeu]]=""), "", (DataBase2[[#This Row],[sCCJ]]- DataBase2[[#This Row],[BSHeu]])/ DataBase2[[#This Row],[BSHeu]])</f>
        <v>3.3801031108213545E-2</v>
      </c>
      <c r="AS85" s="76">
        <f>IF(OR(DataBase2[[#This Row],[sILS]] = "",  DataBase2[[#This Row],[BSHeu]]=""), "", (DataBase2[[#This Row],[sILS]]- DataBase2[[#This Row],[BSHeu]])/ DataBase2[[#This Row],[BSHeu]])</f>
        <v>0</v>
      </c>
      <c r="AT85" s="76">
        <f>IF(OR(DataBase2[[#This Row],[sSA]] = "",  DataBase2[[#This Row],[BSHeu]]=""), "", (DataBase2[[#This Row],[sSA]]- DataBase2[[#This Row],[BSHeu]])/ DataBase2[[#This Row],[BSHeu]])</f>
        <v>0</v>
      </c>
      <c r="AU85" s="77">
        <f>IF(OR(DataBase2[[#This Row],[sKS]]= "",  DataBase2[[#This Row],[BSHeu]]=""), "", (DataBase2[[#This Row],[sKS]]- DataBase2[[#This Row],[BSHeu]])/ DataBase2[[#This Row],[BSHeu]])</f>
        <v>1.9593932232558242E-3</v>
      </c>
      <c r="AV85" s="78">
        <f>IF(AND(DataBase2[[#This Row],[sLBGB]]&lt;=0.0001, DataBase2[[#This Row],[sLBGB]]&lt;&gt;""), 1,"")</f>
        <v>1</v>
      </c>
      <c r="AW85" s="78">
        <f>IF(AND(DataBase2[[#This Row],[sCLGB]]&lt;=0.0001,DataBase2[[#This Row],[sCLGB]]&lt;&gt;""), 1,"")</f>
        <v>1</v>
      </c>
      <c r="AX85" s="78">
        <f>IF(AND(DataBase2[[#This Row],[sDRCGB]]&lt;=0.0001,DataBase2[[#This Row],[sDRCGB]]&lt;&gt;""), 1,"")</f>
        <v>1</v>
      </c>
      <c r="AY85" s="78">
        <f>IF(AND(DataBase2[[#This Row],[sABSGB]]&lt;=0.0001,DataBase2[[#This Row],[sABSGB]]&lt;&gt;""), 1,"")</f>
        <v>1</v>
      </c>
      <c r="AZ85" s="78" t="str">
        <f>IF(AND(DataBase2[[#This Row],[sCCJGB]]&lt;=0.0001,DataBase2[[#This Row],[sCCJGB]]&lt;&gt;""), 1,"")</f>
        <v/>
      </c>
      <c r="BA85" s="78">
        <f>IF(AND(DataBase2[[#This Row],[sILSGB]]&lt;=0.0001,DataBase2[[#This Row],[sILSGB]]&lt;&gt;""), 1,"")</f>
        <v>1</v>
      </c>
      <c r="BB85" s="78">
        <f>IF(AND(DataBase2[[#This Row],[sSAGB]]&lt;=0.0001,DataBase2[[#This Row],[sSAGB]]&lt;&gt;""), 1,"")</f>
        <v>1</v>
      </c>
      <c r="BC85" s="78" t="str">
        <f>IF(AND(DataBase2[[#This Row],[sKSGB]]&lt;=0.0001,DataBase2[[#This Row],[sKSGB]]&lt;&gt;""), 1,"")</f>
        <v/>
      </c>
      <c r="BD85" s="79">
        <f>IF(AND(DataBase2[[#This Row],[sLBGKS]]&lt;=0.0001, DataBase2[[#This Row],[sLBGKS]]&lt;&gt;""), 1,"")</f>
        <v>1</v>
      </c>
      <c r="BE85" s="78">
        <f>IF(AND(DataBase2[[#This Row],[sCLGKS]]&lt;=0.0001,DataBase2[[#This Row],[sCLGKS]]&lt;&gt;""), 1,"")</f>
        <v>1</v>
      </c>
      <c r="BF85" s="78">
        <f>IF(AND(DataBase2[[#This Row],[sDRCGKS]]&lt;=0.0001,DataBase2[[#This Row],[sDRCGKS]]&lt;&gt;""), 1,"")</f>
        <v>1</v>
      </c>
      <c r="BG85" s="78">
        <f>IF(AND(DataBase2[[#This Row],[sABSGKS]]&lt;=0.0001,DataBase2[[#This Row],[sABSGKS]]&lt;&gt;""), 1,"")</f>
        <v>1</v>
      </c>
      <c r="BH85" s="78" t="str">
        <f>IF(AND(DataBase2[[#This Row],[sCCJGKS]]&lt;=0.0001,DataBase2[[#This Row],[sCCJGKS]]&lt;&gt;""), 1,"")</f>
        <v/>
      </c>
      <c r="BI85" s="78">
        <f>IF(AND(DataBase2[[#This Row],[sILSGKS]]&lt;=0.0001,DataBase2[[#This Row],[sILSGKS]]&lt;&gt;""), 1,"")</f>
        <v>1</v>
      </c>
      <c r="BJ85" s="78">
        <f>IF(AND(DataBase2[[#This Row],[sSAGKS]]&lt;=0.0001,DataBase2[[#This Row],[sSAGKS]]&lt;&gt;""), 1,"")</f>
        <v>1</v>
      </c>
      <c r="BK85" s="80" t="str">
        <f>IF(AND(DataBase2[[#This Row],[sKSGKS]]&lt;=0.0001,DataBase2[[#This Row],[sKSGKS]]&lt;&gt;""), 1,"")</f>
        <v/>
      </c>
    </row>
    <row r="86" spans="1:63" ht="21" x14ac:dyDescent="0.4">
      <c r="A86" s="65" t="s">
        <v>161</v>
      </c>
      <c r="B86" s="66" t="s">
        <v>80</v>
      </c>
      <c r="C86" s="67" t="s">
        <v>81</v>
      </c>
      <c r="D86" s="67">
        <v>3</v>
      </c>
      <c r="E86" s="67">
        <v>20</v>
      </c>
      <c r="F86" s="68">
        <v>5</v>
      </c>
      <c r="G86" s="69">
        <v>9149.2199999999993</v>
      </c>
      <c r="H86" s="70">
        <v>8744.1</v>
      </c>
      <c r="I86" s="71">
        <v>7200</v>
      </c>
      <c r="J86" s="69">
        <v>9085.67</v>
      </c>
      <c r="K86" s="70">
        <v>9085.67</v>
      </c>
      <c r="L86" s="71">
        <v>32363</v>
      </c>
      <c r="M86" s="69">
        <v>9085.7000000000007</v>
      </c>
      <c r="N86" s="6">
        <v>9085.7000000000007</v>
      </c>
      <c r="O86" s="71">
        <v>657.3</v>
      </c>
      <c r="P86" s="69">
        <v>9304.9101599999995</v>
      </c>
      <c r="Q86" s="71">
        <v>1841</v>
      </c>
      <c r="R86" s="72">
        <v>9226.9699999999993</v>
      </c>
      <c r="S86" s="71">
        <v>20.29</v>
      </c>
      <c r="T86" s="85">
        <v>9204.77</v>
      </c>
      <c r="U86" s="86">
        <v>150.006</v>
      </c>
      <c r="V86" s="72">
        <v>9178.17</v>
      </c>
      <c r="W86" s="73">
        <v>150.0615</v>
      </c>
      <c r="X86" s="7">
        <v>9196.64</v>
      </c>
      <c r="Y86" s="71">
        <v>674</v>
      </c>
      <c r="Z86" s="74">
        <f t="shared" si="3"/>
        <v>9085.67</v>
      </c>
      <c r="AA86" s="48">
        <f t="shared" si="4"/>
        <v>9178.17</v>
      </c>
      <c r="AB8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MIN(G86,J86,M86),"")</f>
        <v>9085.67</v>
      </c>
      <c r="AC86" s="49">
        <f>IF(OR(DataBase2[[#This Row],[sKS]] = "", DataBase2[[#This Row],[BSOpt]]=""), "", (DataBase2[[#This Row],[sKS]]-DataBase2[[#This Row],[BSOpt]])/DataBase2[[#This Row],[BSOpt]])</f>
        <v>1.2213738777657492E-2</v>
      </c>
      <c r="AD86" s="49">
        <f t="shared" si="5"/>
        <v>9085.67</v>
      </c>
      <c r="AE86" s="49">
        <f>IF(OR(DataBase2[[#This Row],[sKS]] = "", DataBase2[[#This Row],[BESTUB]]=""), "", (DataBase2[[#This Row],[sKS]]-DataBase2[[#This Row],[BESTUB]])/DataBase2[[#This Row],[BESTUB]])</f>
        <v>1.2213738777657492E-2</v>
      </c>
      <c r="AF86" s="75">
        <f>IF(OR(DataBase2[[#This Row],[sLB]] = "", DataBase2[[#This Row],[BestSol]]=""), "", (DataBase2[[#This Row],[sLB]]-DataBase2[[#This Row],[BestSol]])/DataBase2[[#This Row],[BestSol]])</f>
        <v>6.9945309481853589E-3</v>
      </c>
      <c r="AG86" s="76">
        <f>IF(OR(DataBase2[[#This Row],[sCL]] = "", DataBase2[[#This Row],[BestSol]]=""), "", (DataBase2[[#This Row],[sCL]] -DataBase2[[#This Row],[BestSol]])/DataBase2[[#This Row],[BestSol]])</f>
        <v>0</v>
      </c>
      <c r="AH86" s="76">
        <f>IF(OR(DataBase2[[#This Row],[sDRC]]= "", DataBase2[[#This Row],[BestSol]]=""), "", (DataBase2[[#This Row],[sDRC]]-DataBase2[[#This Row],[BestSol]])/DataBase2[[#This Row],[BestSol]])</f>
        <v>3.3019028867056405E-6</v>
      </c>
      <c r="AI86" s="76">
        <f>IF(OR(DataBase2[[#This Row],[sABS]]= "", DataBase2[[#This Row],[BestSol]]=""), "", (DataBase2[[#This Row],[sABS]]-DataBase2[[#This Row],[BestSol]])/DataBase2[[#This Row],[BestSol]])</f>
        <v>2.4130323905666766E-2</v>
      </c>
      <c r="AJ86" s="76">
        <f>IF(OR(DataBase2[[#This Row],[sCCJ]]= "", DataBase2[[#This Row],[BestSol]]=""), "", (DataBase2[[#This Row],[sCCJ]]-DataBase2[[#This Row],[BestSol]])/DataBase2[[#This Row],[BestSol]])</f>
        <v>1.555196259604402E-2</v>
      </c>
      <c r="AK86" s="76">
        <f>IF(OR(DataBase2[[#This Row],[sILS]] = "", DataBase2[[#This Row],[BestSol]]=""), "", (DataBase2[[#This Row],[sILS]]-DataBase2[[#This Row],[BestSol]])/DataBase2[[#This Row],[BestSol]])</f>
        <v>1.3108554459935301E-2</v>
      </c>
      <c r="AL86" s="76">
        <f>IF(OR(DataBase2[[#This Row],[sSA]] = "", DataBase2[[#This Row],[BestSol]]=""), "", (DataBase2[[#This Row],[sSA]]-DataBase2[[#This Row],[BestSol]])/DataBase2[[#This Row],[BestSol]])</f>
        <v>1.0180867233786832E-2</v>
      </c>
      <c r="AM86" s="76">
        <f>IF(OR(DataBase2[[#This Row],[sKS]] = "", DataBase2[[#This Row],[BestSol]]=""), "", (DataBase2[[#This Row],[sKS]]-DataBase2[[#This Row],[BestSol]])/DataBase2[[#This Row],[BestSol]])</f>
        <v>1.2213738777657492E-2</v>
      </c>
      <c r="AN86" s="75">
        <f>IF(OR(DataBase2[[#This Row],[sLB]] = "", DataBase2[[#This Row],[BSHeu]]=""), "", (DataBase2[[#This Row],[sLB]]-DataBase2[[#This Row],[BSHeu]])/DataBase2[[#This Row],[BSHeu]])</f>
        <v>-3.1542235543687608E-3</v>
      </c>
      <c r="AO86" s="76">
        <f>IF(OR(DataBase2[[#This Row],[sCL]] = "",  DataBase2[[#This Row],[BSHeu]]=""), "", (DataBase2[[#This Row],[sCL]] - DataBase2[[#This Row],[BSHeu]])/ DataBase2[[#This Row],[BSHeu]])</f>
        <v>-1.0078261788570053E-2</v>
      </c>
      <c r="AP86" s="76">
        <f>IF(OR(DataBase2[[#This Row],[sDRC]]= "",  DataBase2[[#This Row],[BSHeu]]=""), "", (DataBase2[[#This Row],[sDRC]]- DataBase2[[#This Row],[BSHeu]])/ DataBase2[[#This Row],[BSHeu]])</f>
        <v>-1.007499316312504E-2</v>
      </c>
      <c r="AQ86" s="76">
        <f>IF(OR(DataBase2[[#This Row],[sABS]]= "",  DataBase2[[#This Row],[BSHeu]]=""), "", (DataBase2[[#This Row],[sABS]]- DataBase2[[#This Row],[BSHeu]])/ DataBase2[[#This Row],[BSHeu]])</f>
        <v>1.3808870395732415E-2</v>
      </c>
      <c r="AR86" s="76">
        <f>IF(OR(DataBase2[[#This Row],[sCCJ]]= "",  DataBase2[[#This Row],[BSHeu]]=""), "", (DataBase2[[#This Row],[sCCJ]]- DataBase2[[#This Row],[BSHeu]])/ DataBase2[[#This Row],[BSHeu]])</f>
        <v>5.3169640571049861E-3</v>
      </c>
      <c r="AS86" s="76">
        <f>IF(OR(DataBase2[[#This Row],[sILS]] = "",  DataBase2[[#This Row],[BSHeu]]=""), "", (DataBase2[[#This Row],[sILS]]- DataBase2[[#This Row],[BSHeu]])/ DataBase2[[#This Row],[BSHeu]])</f>
        <v>2.8981812278482924E-3</v>
      </c>
      <c r="AT86" s="76">
        <f>IF(OR(DataBase2[[#This Row],[sSA]] = "",  DataBase2[[#This Row],[BSHeu]]=""), "", (DataBase2[[#This Row],[sSA]]- DataBase2[[#This Row],[BSHeu]])/ DataBase2[[#This Row],[BSHeu]])</f>
        <v>0</v>
      </c>
      <c r="AU86" s="77">
        <f>IF(OR(DataBase2[[#This Row],[sKS]]= "",  DataBase2[[#This Row],[BSHeu]]=""), "", (DataBase2[[#This Row],[sKS]]- DataBase2[[#This Row],[BSHeu]])/ DataBase2[[#This Row],[BSHeu]])</f>
        <v>2.0123837322689976E-3</v>
      </c>
      <c r="AV86" s="78" t="str">
        <f>IF(AND(DataBase2[[#This Row],[sLBGB]]&lt;=0.0001, DataBase2[[#This Row],[sLBGB]]&lt;&gt;""), 1,"")</f>
        <v/>
      </c>
      <c r="AW86" s="78">
        <f>IF(AND(DataBase2[[#This Row],[sCLGB]]&lt;=0.0001,DataBase2[[#This Row],[sCLGB]]&lt;&gt;""), 1,"")</f>
        <v>1</v>
      </c>
      <c r="AX86" s="78">
        <f>IF(AND(DataBase2[[#This Row],[sDRCGB]]&lt;=0.0001,DataBase2[[#This Row],[sDRCGB]]&lt;&gt;""), 1,"")</f>
        <v>1</v>
      </c>
      <c r="AY86" s="78" t="str">
        <f>IF(AND(DataBase2[[#This Row],[sABSGB]]&lt;=0.0001,DataBase2[[#This Row],[sABSGB]]&lt;&gt;""), 1,"")</f>
        <v/>
      </c>
      <c r="AZ86" s="78" t="str">
        <f>IF(AND(DataBase2[[#This Row],[sCCJGB]]&lt;=0.0001,DataBase2[[#This Row],[sCCJGB]]&lt;&gt;""), 1,"")</f>
        <v/>
      </c>
      <c r="BA86" s="78" t="str">
        <f>IF(AND(DataBase2[[#This Row],[sILSGB]]&lt;=0.0001,DataBase2[[#This Row],[sILSGB]]&lt;&gt;""), 1,"")</f>
        <v/>
      </c>
      <c r="BB86" s="78" t="str">
        <f>IF(AND(DataBase2[[#This Row],[sSAGB]]&lt;=0.0001,DataBase2[[#This Row],[sSAGB]]&lt;&gt;""), 1,"")</f>
        <v/>
      </c>
      <c r="BC86" s="78" t="str">
        <f>IF(AND(DataBase2[[#This Row],[sKSGB]]&lt;=0.0001,DataBase2[[#This Row],[sKSGB]]&lt;&gt;""), 1,"")</f>
        <v/>
      </c>
      <c r="BD86" s="79">
        <f>IF(AND(DataBase2[[#This Row],[sLBGKS]]&lt;=0.0001, DataBase2[[#This Row],[sLBGKS]]&lt;&gt;""), 1,"")</f>
        <v>1</v>
      </c>
      <c r="BE86" s="78">
        <f>IF(AND(DataBase2[[#This Row],[sCLGKS]]&lt;=0.0001,DataBase2[[#This Row],[sCLGKS]]&lt;&gt;""), 1,"")</f>
        <v>1</v>
      </c>
      <c r="BF86" s="78">
        <f>IF(AND(DataBase2[[#This Row],[sDRCGKS]]&lt;=0.0001,DataBase2[[#This Row],[sDRCGKS]]&lt;&gt;""), 1,"")</f>
        <v>1</v>
      </c>
      <c r="BG86" s="78" t="str">
        <f>IF(AND(DataBase2[[#This Row],[sABSGKS]]&lt;=0.0001,DataBase2[[#This Row],[sABSGKS]]&lt;&gt;""), 1,"")</f>
        <v/>
      </c>
      <c r="BH86" s="78" t="str">
        <f>IF(AND(DataBase2[[#This Row],[sCCJGKS]]&lt;=0.0001,DataBase2[[#This Row],[sCCJGKS]]&lt;&gt;""), 1,"")</f>
        <v/>
      </c>
      <c r="BI86" s="78" t="str">
        <f>IF(AND(DataBase2[[#This Row],[sILSGKS]]&lt;=0.0001,DataBase2[[#This Row],[sILSGKS]]&lt;&gt;""), 1,"")</f>
        <v/>
      </c>
      <c r="BJ86" s="78">
        <f>IF(AND(DataBase2[[#This Row],[sSAGKS]]&lt;=0.0001,DataBase2[[#This Row],[sSAGKS]]&lt;&gt;""), 1,"")</f>
        <v>1</v>
      </c>
      <c r="BK86" s="80" t="str">
        <f>IF(AND(DataBase2[[#This Row],[sKSGKS]]&lt;=0.0001,DataBase2[[#This Row],[sKSGKS]]&lt;&gt;""), 1,"")</f>
        <v/>
      </c>
    </row>
    <row r="87" spans="1:63" x14ac:dyDescent="0.35">
      <c r="A87" s="65"/>
      <c r="B87" s="66"/>
      <c r="C87" s="67"/>
      <c r="D87" s="67"/>
      <c r="E87" s="67"/>
      <c r="F87" s="68"/>
      <c r="G87" s="69"/>
      <c r="H87" s="70"/>
      <c r="I87" s="71"/>
      <c r="J87" s="69"/>
      <c r="K87" s="70"/>
      <c r="L87" s="71"/>
      <c r="M87" s="69"/>
      <c r="O87" s="73"/>
      <c r="P87" s="69"/>
      <c r="Q87" s="71"/>
      <c r="R87" s="72" t="s">
        <v>101</v>
      </c>
      <c r="S87" s="71"/>
      <c r="T87" s="72"/>
      <c r="U87" s="73"/>
      <c r="V87" s="72"/>
      <c r="W87" s="73"/>
      <c r="Y87" s="71"/>
      <c r="Z87" s="74" t="str">
        <f t="shared" si="3"/>
        <v/>
      </c>
      <c r="AA87" s="48" t="str">
        <f t="shared" si="4"/>
        <v/>
      </c>
      <c r="AB8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MIN(G87,J87,M87),"")</f>
        <v/>
      </c>
      <c r="AC87" s="49" t="str">
        <f>IF(OR(DataBase2[[#This Row],[sKS]] = "", DataBase2[[#This Row],[BSOpt]]=""), "", (DataBase2[[#This Row],[sKS]]-DataBase2[[#This Row],[BSOpt]])/DataBase2[[#This Row],[BSOpt]])</f>
        <v/>
      </c>
      <c r="AD87" s="49" t="str">
        <f t="shared" si="5"/>
        <v/>
      </c>
      <c r="AE87" s="49" t="str">
        <f>IF(OR(DataBase2[[#This Row],[sKS]] = "", DataBase2[[#This Row],[BESTUB]]=""), "", (DataBase2[[#This Row],[sKS]]-DataBase2[[#This Row],[BESTUB]])/DataBase2[[#This Row],[BESTUB]])</f>
        <v/>
      </c>
      <c r="AF87" s="50" t="str">
        <f>IF(OR(DataBase2[[#This Row],[sLB]] = "", DataBase2[[#This Row],[BestSol]]=""), "", (DataBase2[[#This Row],[sLB]]-DataBase2[[#This Row],[BestSol]])/DataBase2[[#This Row],[BestSol]])</f>
        <v/>
      </c>
      <c r="AG87" s="51" t="str">
        <f>IF(OR(DataBase2[[#This Row],[sCL]] = "", DataBase2[[#This Row],[BestSol]]=""), "", (DataBase2[[#This Row],[sCL]] -DataBase2[[#This Row],[BestSol]])/DataBase2[[#This Row],[BestSol]])</f>
        <v/>
      </c>
      <c r="AH87" s="52" t="str">
        <f>IF(OR(DataBase2[[#This Row],[sDRC]]= "", DataBase2[[#This Row],[BestSol]]=""), "", (DataBase2[[#This Row],[sDRC]]-DataBase2[[#This Row],[BestSol]])/DataBase2[[#This Row],[BestSol]])</f>
        <v/>
      </c>
      <c r="AI87" s="52" t="str">
        <f>IF(OR(DataBase2[[#This Row],[sABS]]= "", DataBase2[[#This Row],[BestSol]]=""), "", (DataBase2[[#This Row],[sABS]]-DataBase2[[#This Row],[BestSol]])/DataBase2[[#This Row],[BestSol]])</f>
        <v/>
      </c>
      <c r="AJ87" s="52" t="str">
        <f>IF(OR(DataBase2[[#This Row],[sCCJ]]= "", DataBase2[[#This Row],[BestSol]]=""), "", (DataBase2[[#This Row],[sCCJ]]-DataBase2[[#This Row],[BestSol]])/DataBase2[[#This Row],[BestSol]])</f>
        <v/>
      </c>
      <c r="AK87" s="52" t="str">
        <f>IF(OR(DataBase2[[#This Row],[sILS]] = "", DataBase2[[#This Row],[BestSol]]=""), "", (DataBase2[[#This Row],[sILS]]-DataBase2[[#This Row],[BestSol]])/DataBase2[[#This Row],[BestSol]])</f>
        <v/>
      </c>
      <c r="AL87" s="52" t="str">
        <f>IF(OR(DataBase2[[#This Row],[sSA]] = "", DataBase2[[#This Row],[BestSol]]=""), "", (DataBase2[[#This Row],[sSA]]-DataBase2[[#This Row],[BestSol]])/DataBase2[[#This Row],[BestSol]])</f>
        <v/>
      </c>
      <c r="AM87" s="53" t="str">
        <f>IF(OR(DataBase2[[#This Row],[sKS]] = "", DataBase2[[#This Row],[BestSol]]=""), "", (DataBase2[[#This Row],[sKS]]-DataBase2[[#This Row],[BestSol]])/DataBase2[[#This Row],[BestSol]])</f>
        <v/>
      </c>
      <c r="AN87" s="50" t="str">
        <f>IF(OR(DataBase2[[#This Row],[sLB]] = "", DataBase2[[#This Row],[BSHeu]]=""), "", (DataBase2[[#This Row],[sLB]]-DataBase2[[#This Row],[BSHeu]])/DataBase2[[#This Row],[BSHeu]])</f>
        <v/>
      </c>
      <c r="AO87" s="53" t="str">
        <f>IF(OR(DataBase2[[#This Row],[sCL]] = "",  DataBase2[[#This Row],[BSHeu]]=""), "", (DataBase2[[#This Row],[sCL]] - DataBase2[[#This Row],[BSHeu]])/ DataBase2[[#This Row],[BSHeu]])</f>
        <v/>
      </c>
      <c r="AP87" s="81" t="str">
        <f>IF(OR(DataBase2[[#This Row],[sDRC]]= "",  DataBase2[[#This Row],[BSHeu]]=""), "", (DataBase2[[#This Row],[sDRC]]- DataBase2[[#This Row],[BSHeu]])/ DataBase2[[#This Row],[BSHeu]])</f>
        <v/>
      </c>
      <c r="AQ87" s="81" t="str">
        <f>IF(OR(DataBase2[[#This Row],[sABS]]= "",  DataBase2[[#This Row],[BSHeu]]=""), "", (DataBase2[[#This Row],[sABS]]- DataBase2[[#This Row],[BSHeu]])/ DataBase2[[#This Row],[BSHeu]])</f>
        <v/>
      </c>
      <c r="AR87" s="81" t="str">
        <f>IF(OR(DataBase2[[#This Row],[sCCJ]]= "",  DataBase2[[#This Row],[BSHeu]]=""), "", (DataBase2[[#This Row],[sCCJ]]- DataBase2[[#This Row],[BSHeu]])/ DataBase2[[#This Row],[BSHeu]])</f>
        <v/>
      </c>
      <c r="AS87" s="81" t="str">
        <f>IF(OR(DataBase2[[#This Row],[sILS]] = "",  DataBase2[[#This Row],[BSHeu]]=""), "", (DataBase2[[#This Row],[sILS]]- DataBase2[[#This Row],[BSHeu]])/ DataBase2[[#This Row],[BSHeu]])</f>
        <v/>
      </c>
      <c r="AT87" s="81" t="str">
        <f>IF(OR(DataBase2[[#This Row],[sSA]] = "",  DataBase2[[#This Row],[BSHeu]]=""), "", (DataBase2[[#This Row],[sSA]]- DataBase2[[#This Row],[BSHeu]])/ DataBase2[[#This Row],[BSHeu]])</f>
        <v/>
      </c>
      <c r="AU87" s="82" t="str">
        <f>IF(OR(DataBase2[[#This Row],[sKS]]= "",  DataBase2[[#This Row],[BSHeu]]=""), "", (DataBase2[[#This Row],[sKS]]- DataBase2[[#This Row],[BSHeu]])/ DataBase2[[#This Row],[BSHeu]])</f>
        <v/>
      </c>
      <c r="AV87" s="58" t="str">
        <f>IF(AND(DataBase2[[#This Row],[sLBGB]]&lt;=0.0001, DataBase2[[#This Row],[sLBGB]]&lt;&gt;""), 1,"")</f>
        <v/>
      </c>
      <c r="AW87" s="59" t="str">
        <f>IF(AND(DataBase2[[#This Row],[sCLGB]]&lt;=0.0001,DataBase2[[#This Row],[sCLGB]]&lt;&gt;""), 1,"")</f>
        <v/>
      </c>
      <c r="AX87" s="60" t="str">
        <f>IF(AND(DataBase2[[#This Row],[sDRCGB]]&lt;=0.0001,DataBase2[[#This Row],[sDRCGB]]&lt;&gt;""), 1,"")</f>
        <v/>
      </c>
      <c r="AY87" s="60" t="str">
        <f>IF(AND(DataBase2[[#This Row],[sABSGB]]&lt;=0.0001,DataBase2[[#This Row],[sABSGB]]&lt;&gt;""), 1,"")</f>
        <v/>
      </c>
      <c r="AZ87" s="60" t="str">
        <f>IF(AND(DataBase2[[#This Row],[sCCJGB]]&lt;=0.0001,DataBase2[[#This Row],[sCCJGB]]&lt;&gt;""), 1,"")</f>
        <v/>
      </c>
      <c r="BA87" s="60" t="str">
        <f>IF(AND(DataBase2[[#This Row],[sILSGB]]&lt;=0.0001,DataBase2[[#This Row],[sILSGB]]&lt;&gt;""), 1,"")</f>
        <v/>
      </c>
      <c r="BB87" s="60" t="str">
        <f>IF(AND(DataBase2[[#This Row],[sSAGB]]&lt;=0.0001,DataBase2[[#This Row],[sSAGB]]&lt;&gt;""), 1,"")</f>
        <v/>
      </c>
      <c r="BC87" s="58" t="str">
        <f>IF(AND(DataBase2[[#This Row],[sKSGB]]&lt;=0.0001,DataBase2[[#This Row],[sKSGB]]&lt;&gt;""), 1,"")</f>
        <v/>
      </c>
      <c r="BD87" s="83" t="str">
        <f>IF(AND(DataBase2[[#This Row],[sLBGKS]]&lt;=0.0001, DataBase2[[#This Row],[sLBGKS]]&lt;&gt;""), 1,"")</f>
        <v/>
      </c>
      <c r="BE87" s="58" t="str">
        <f>IF(AND(DataBase2[[#This Row],[sCLGKS]]&lt;=0.0001,DataBase2[[#This Row],[sCLGKS]]&lt;&gt;""), 1,"")</f>
        <v/>
      </c>
      <c r="BF87" s="84" t="str">
        <f>IF(AND(DataBase2[[#This Row],[sDRCGKS]]&lt;=0.0001,DataBase2[[#This Row],[sDRCGKS]]&lt;&gt;""), 1,"")</f>
        <v/>
      </c>
      <c r="BG87" s="84" t="str">
        <f>IF(AND(DataBase2[[#This Row],[sABSGKS]]&lt;=0.0001,DataBase2[[#This Row],[sABSGKS]]&lt;&gt;""), 1,"")</f>
        <v/>
      </c>
      <c r="BH87" s="84" t="str">
        <f>IF(AND(DataBase2[[#This Row],[sCCJGKS]]&lt;=0.0001,DataBase2[[#This Row],[sCCJGKS]]&lt;&gt;""), 1,"")</f>
        <v/>
      </c>
      <c r="BI87" s="84" t="str">
        <f>IF(AND(DataBase2[[#This Row],[sILSGKS]]&lt;=0.0001,DataBase2[[#This Row],[sILSGKS]]&lt;&gt;""), 1,"")</f>
        <v/>
      </c>
      <c r="BJ87" s="84" t="str">
        <f>IF(AND(DataBase2[[#This Row],[sSAGKS]]&lt;=0.0001,DataBase2[[#This Row],[sSAGKS]]&lt;&gt;""), 1,"")</f>
        <v/>
      </c>
      <c r="BK87" s="80" t="str">
        <f>IF(AND(DataBase2[[#This Row],[sKSGKS]]&lt;=0.0001,DataBase2[[#This Row],[sKSGKS]]&lt;&gt;""), 1,"")</f>
        <v/>
      </c>
    </row>
    <row r="88" spans="1:63" x14ac:dyDescent="0.35">
      <c r="A88" s="65" t="s">
        <v>162</v>
      </c>
      <c r="B88" s="66" t="s">
        <v>80</v>
      </c>
      <c r="C88" s="67" t="s">
        <v>81</v>
      </c>
      <c r="D88" s="67">
        <v>3</v>
      </c>
      <c r="E88" s="67">
        <v>25</v>
      </c>
      <c r="F88" s="68">
        <v>2</v>
      </c>
      <c r="G88" s="69">
        <v>7053.13</v>
      </c>
      <c r="H88" s="70">
        <v>6957.44</v>
      </c>
      <c r="I88" s="71">
        <v>7200</v>
      </c>
      <c r="J88" s="69">
        <v>7052.55</v>
      </c>
      <c r="K88" s="70">
        <v>7052.55</v>
      </c>
      <c r="L88" s="71">
        <v>10</v>
      </c>
      <c r="M88" s="69">
        <v>7052.55</v>
      </c>
      <c r="N88" s="6">
        <v>7052.55</v>
      </c>
      <c r="O88" s="71">
        <v>53</v>
      </c>
      <c r="P88" s="69">
        <v>7053.1303699999999</v>
      </c>
      <c r="Q88" s="71">
        <v>85</v>
      </c>
      <c r="R88" s="72">
        <v>7255.05</v>
      </c>
      <c r="S88" s="71">
        <v>42.59</v>
      </c>
      <c r="T88" s="72">
        <v>7183.63</v>
      </c>
      <c r="U88" s="73">
        <v>150.00049999999999</v>
      </c>
      <c r="V88" s="72">
        <v>7052.55</v>
      </c>
      <c r="W88" s="73">
        <v>142.41300000000001</v>
      </c>
      <c r="X88" s="7">
        <v>7053.13</v>
      </c>
      <c r="Y88" s="71">
        <v>82</v>
      </c>
      <c r="Z88" s="74">
        <f t="shared" si="3"/>
        <v>7052.55</v>
      </c>
      <c r="AA88" s="48">
        <f t="shared" si="4"/>
        <v>7052.55</v>
      </c>
      <c r="AB8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MIN(G88,J88,M88),"")</f>
        <v>7052.55</v>
      </c>
      <c r="AC88" s="49">
        <f>IF(OR(DataBase2[[#This Row],[sKS]] = "", DataBase2[[#This Row],[BSOpt]]=""), "", (DataBase2[[#This Row],[sKS]]-DataBase2[[#This Row],[BSOpt]])/DataBase2[[#This Row],[BSOpt]])</f>
        <v>8.2239757250913108E-5</v>
      </c>
      <c r="AD88" s="49">
        <f t="shared" si="5"/>
        <v>7052.55</v>
      </c>
      <c r="AE88" s="49">
        <f>IF(OR(DataBase2[[#This Row],[sKS]] = "", DataBase2[[#This Row],[BESTUB]]=""), "", (DataBase2[[#This Row],[sKS]]-DataBase2[[#This Row],[BESTUB]])/DataBase2[[#This Row],[BESTUB]])</f>
        <v>8.2239757250913108E-5</v>
      </c>
      <c r="AF88" s="75">
        <f>IF(OR(DataBase2[[#This Row],[sLB]] = "", DataBase2[[#This Row],[BestSol]]=""), "", (DataBase2[[#This Row],[sLB]]-DataBase2[[#This Row],[BestSol]])/DataBase2[[#This Row],[BestSol]])</f>
        <v>8.2239757250913108E-5</v>
      </c>
      <c r="AG88" s="76">
        <f>IF(OR(DataBase2[[#This Row],[sCL]] = "", DataBase2[[#This Row],[BestSol]]=""), "", (DataBase2[[#This Row],[sCL]] -DataBase2[[#This Row],[BestSol]])/DataBase2[[#This Row],[BestSol]])</f>
        <v>0</v>
      </c>
      <c r="AH88" s="76">
        <f>IF(OR(DataBase2[[#This Row],[sDRC]]= "", DataBase2[[#This Row],[BestSol]]=""), "", (DataBase2[[#This Row],[sDRC]]-DataBase2[[#This Row],[BestSol]])/DataBase2[[#This Row],[BestSol]])</f>
        <v>0</v>
      </c>
      <c r="AI88" s="76">
        <f>IF(OR(DataBase2[[#This Row],[sABS]]= "", DataBase2[[#This Row],[BestSol]]=""), "", (DataBase2[[#This Row],[sABS]]-DataBase2[[#This Row],[BestSol]])/DataBase2[[#This Row],[BestSol]])</f>
        <v>8.229222054429606E-5</v>
      </c>
      <c r="AJ88" s="76">
        <f>IF(OR(DataBase2[[#This Row],[sCCJ]]= "", DataBase2[[#This Row],[BestSol]]=""), "", (DataBase2[[#This Row],[sCCJ]]-DataBase2[[#This Row],[BestSol]])/DataBase2[[#This Row],[BestSol]])</f>
        <v>2.8713018695365505E-2</v>
      </c>
      <c r="AK88" s="76">
        <f>IF(OR(DataBase2[[#This Row],[sILS]] = "", DataBase2[[#This Row],[BestSol]]=""), "", (DataBase2[[#This Row],[sILS]]-DataBase2[[#This Row],[BestSol]])/DataBase2[[#This Row],[BestSol]])</f>
        <v>1.8586185138708682E-2</v>
      </c>
      <c r="AL88" s="76">
        <f>IF(OR(DataBase2[[#This Row],[sSA]] = "", DataBase2[[#This Row],[BestSol]]=""), "", (DataBase2[[#This Row],[sSA]]-DataBase2[[#This Row],[BestSol]])/DataBase2[[#This Row],[BestSol]])</f>
        <v>0</v>
      </c>
      <c r="AM88" s="76">
        <f>IF(OR(DataBase2[[#This Row],[sKS]] = "", DataBase2[[#This Row],[BestSol]]=""), "", (DataBase2[[#This Row],[sKS]]-DataBase2[[#This Row],[BestSol]])/DataBase2[[#This Row],[BestSol]])</f>
        <v>8.2239757250913108E-5</v>
      </c>
      <c r="AN88" s="75">
        <f>IF(OR(DataBase2[[#This Row],[sLB]] = "", DataBase2[[#This Row],[BSHeu]]=""), "", (DataBase2[[#This Row],[sLB]]-DataBase2[[#This Row],[BSHeu]])/DataBase2[[#This Row],[BSHeu]])</f>
        <v>8.2239757250913108E-5</v>
      </c>
      <c r="AO88" s="76">
        <f>IF(OR(DataBase2[[#This Row],[sCL]] = "",  DataBase2[[#This Row],[BSHeu]]=""), "", (DataBase2[[#This Row],[sCL]] - DataBase2[[#This Row],[BSHeu]])/ DataBase2[[#This Row],[BSHeu]])</f>
        <v>0</v>
      </c>
      <c r="AP88" s="76">
        <f>IF(OR(DataBase2[[#This Row],[sDRC]]= "",  DataBase2[[#This Row],[BSHeu]]=""), "", (DataBase2[[#This Row],[sDRC]]- DataBase2[[#This Row],[BSHeu]])/ DataBase2[[#This Row],[BSHeu]])</f>
        <v>0</v>
      </c>
      <c r="AQ88" s="76">
        <f>IF(OR(DataBase2[[#This Row],[sABS]]= "",  DataBase2[[#This Row],[BSHeu]]=""), "", (DataBase2[[#This Row],[sABS]]- DataBase2[[#This Row],[BSHeu]])/ DataBase2[[#This Row],[BSHeu]])</f>
        <v>8.229222054429606E-5</v>
      </c>
      <c r="AR88" s="76">
        <f>IF(OR(DataBase2[[#This Row],[sCCJ]]= "",  DataBase2[[#This Row],[BSHeu]]=""), "", (DataBase2[[#This Row],[sCCJ]]- DataBase2[[#This Row],[BSHeu]])/ DataBase2[[#This Row],[BSHeu]])</f>
        <v>2.8713018695365505E-2</v>
      </c>
      <c r="AS88" s="76">
        <f>IF(OR(DataBase2[[#This Row],[sILS]] = "",  DataBase2[[#This Row],[BSHeu]]=""), "", (DataBase2[[#This Row],[sILS]]- DataBase2[[#This Row],[BSHeu]])/ DataBase2[[#This Row],[BSHeu]])</f>
        <v>1.8586185138708682E-2</v>
      </c>
      <c r="AT88" s="76">
        <f>IF(OR(DataBase2[[#This Row],[sSA]] = "",  DataBase2[[#This Row],[BSHeu]]=""), "", (DataBase2[[#This Row],[sSA]]- DataBase2[[#This Row],[BSHeu]])/ DataBase2[[#This Row],[BSHeu]])</f>
        <v>0</v>
      </c>
      <c r="AU88" s="77">
        <f>IF(OR(DataBase2[[#This Row],[sKS]]= "",  DataBase2[[#This Row],[BSHeu]]=""), "", (DataBase2[[#This Row],[sKS]]- DataBase2[[#This Row],[BSHeu]])/ DataBase2[[#This Row],[BSHeu]])</f>
        <v>8.2239757250913108E-5</v>
      </c>
      <c r="AV88" s="78">
        <f>IF(AND(DataBase2[[#This Row],[sLBGB]]&lt;=0.0001, DataBase2[[#This Row],[sLBGB]]&lt;&gt;""), 1,"")</f>
        <v>1</v>
      </c>
      <c r="AW88" s="78">
        <f>IF(AND(DataBase2[[#This Row],[sCLGB]]&lt;=0.0001,DataBase2[[#This Row],[sCLGB]]&lt;&gt;""), 1,"")</f>
        <v>1</v>
      </c>
      <c r="AX88" s="78">
        <f>IF(AND(DataBase2[[#This Row],[sDRCGB]]&lt;=0.0001,DataBase2[[#This Row],[sDRCGB]]&lt;&gt;""), 1,"")</f>
        <v>1</v>
      </c>
      <c r="AY88" s="78">
        <f>IF(AND(DataBase2[[#This Row],[sABSGB]]&lt;=0.0001,DataBase2[[#This Row],[sABSGB]]&lt;&gt;""), 1,"")</f>
        <v>1</v>
      </c>
      <c r="AZ88" s="78" t="str">
        <f>IF(AND(DataBase2[[#This Row],[sCCJGB]]&lt;=0.0001,DataBase2[[#This Row],[sCCJGB]]&lt;&gt;""), 1,"")</f>
        <v/>
      </c>
      <c r="BA88" s="78" t="str">
        <f>IF(AND(DataBase2[[#This Row],[sILSGB]]&lt;=0.0001,DataBase2[[#This Row],[sILSGB]]&lt;&gt;""), 1,"")</f>
        <v/>
      </c>
      <c r="BB88" s="78">
        <f>IF(AND(DataBase2[[#This Row],[sSAGB]]&lt;=0.0001,DataBase2[[#This Row],[sSAGB]]&lt;&gt;""), 1,"")</f>
        <v>1</v>
      </c>
      <c r="BC88" s="78">
        <f>IF(AND(DataBase2[[#This Row],[sKSGB]]&lt;=0.0001,DataBase2[[#This Row],[sKSGB]]&lt;&gt;""), 1,"")</f>
        <v>1</v>
      </c>
      <c r="BD88" s="79">
        <f>IF(AND(DataBase2[[#This Row],[sLBGKS]]&lt;=0.0001, DataBase2[[#This Row],[sLBGKS]]&lt;&gt;""), 1,"")</f>
        <v>1</v>
      </c>
      <c r="BE88" s="78">
        <f>IF(AND(DataBase2[[#This Row],[sCLGKS]]&lt;=0.0001,DataBase2[[#This Row],[sCLGKS]]&lt;&gt;""), 1,"")</f>
        <v>1</v>
      </c>
      <c r="BF88" s="78">
        <f>IF(AND(DataBase2[[#This Row],[sDRCGKS]]&lt;=0.0001,DataBase2[[#This Row],[sDRCGKS]]&lt;&gt;""), 1,"")</f>
        <v>1</v>
      </c>
      <c r="BG88" s="78">
        <f>IF(AND(DataBase2[[#This Row],[sABSGKS]]&lt;=0.0001,DataBase2[[#This Row],[sABSGKS]]&lt;&gt;""), 1,"")</f>
        <v>1</v>
      </c>
      <c r="BH88" s="78" t="str">
        <f>IF(AND(DataBase2[[#This Row],[sCCJGKS]]&lt;=0.0001,DataBase2[[#This Row],[sCCJGKS]]&lt;&gt;""), 1,"")</f>
        <v/>
      </c>
      <c r="BI88" s="78" t="str">
        <f>IF(AND(DataBase2[[#This Row],[sILSGKS]]&lt;=0.0001,DataBase2[[#This Row],[sILSGKS]]&lt;&gt;""), 1,"")</f>
        <v/>
      </c>
      <c r="BJ88" s="78">
        <f>IF(AND(DataBase2[[#This Row],[sSAGKS]]&lt;=0.0001,DataBase2[[#This Row],[sSAGKS]]&lt;&gt;""), 1,"")</f>
        <v>1</v>
      </c>
      <c r="BK88" s="80">
        <f>IF(AND(DataBase2[[#This Row],[sKSGKS]]&lt;=0.0001,DataBase2[[#This Row],[sKSGKS]]&lt;&gt;""), 1,"")</f>
        <v>1</v>
      </c>
    </row>
    <row r="89" spans="1:63" x14ac:dyDescent="0.35">
      <c r="A89" s="65" t="s">
        <v>163</v>
      </c>
      <c r="B89" s="66" t="s">
        <v>80</v>
      </c>
      <c r="C89" s="67" t="s">
        <v>81</v>
      </c>
      <c r="D89" s="67">
        <v>3</v>
      </c>
      <c r="E89" s="67">
        <v>25</v>
      </c>
      <c r="F89" s="68">
        <v>3</v>
      </c>
      <c r="G89" s="69">
        <v>7425.73</v>
      </c>
      <c r="H89" s="70">
        <v>7204.18</v>
      </c>
      <c r="I89" s="71">
        <v>7200</v>
      </c>
      <c r="J89" s="69">
        <v>7424.85</v>
      </c>
      <c r="K89" s="70">
        <v>7424.85</v>
      </c>
      <c r="L89" s="71">
        <v>53</v>
      </c>
      <c r="M89" s="69">
        <v>7424.85</v>
      </c>
      <c r="N89" s="6">
        <v>7424.85</v>
      </c>
      <c r="O89" s="71">
        <v>399.4</v>
      </c>
      <c r="P89" s="69">
        <v>7424.8500999999997</v>
      </c>
      <c r="Q89" s="71">
        <v>714</v>
      </c>
      <c r="R89" s="72">
        <v>7572.07</v>
      </c>
      <c r="S89" s="71">
        <v>43.28</v>
      </c>
      <c r="T89" s="72">
        <v>7450.31</v>
      </c>
      <c r="U89" s="73">
        <v>150.006</v>
      </c>
      <c r="V89" s="72">
        <v>7424.85</v>
      </c>
      <c r="W89" s="73">
        <v>117.663</v>
      </c>
      <c r="X89" s="7">
        <v>7424.85</v>
      </c>
      <c r="Y89" s="71">
        <v>297</v>
      </c>
      <c r="Z89" s="74">
        <f t="shared" si="3"/>
        <v>7424.85</v>
      </c>
      <c r="AA89" s="48">
        <f t="shared" si="4"/>
        <v>7424.85</v>
      </c>
      <c r="AB8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MIN(G89,J89,M89),"")</f>
        <v>7424.85</v>
      </c>
      <c r="AC89" s="49">
        <f>IF(OR(DataBase2[[#This Row],[sKS]] = "", DataBase2[[#This Row],[BSOpt]]=""), "", (DataBase2[[#This Row],[sKS]]-DataBase2[[#This Row],[BSOpt]])/DataBase2[[#This Row],[BSOpt]])</f>
        <v>0</v>
      </c>
      <c r="AD89" s="49">
        <f t="shared" si="5"/>
        <v>7424.85</v>
      </c>
      <c r="AE89" s="49">
        <f>IF(OR(DataBase2[[#This Row],[sKS]] = "", DataBase2[[#This Row],[BESTUB]]=""), "", (DataBase2[[#This Row],[sKS]]-DataBase2[[#This Row],[BESTUB]])/DataBase2[[#This Row],[BESTUB]])</f>
        <v>0</v>
      </c>
      <c r="AF89" s="75">
        <f>IF(OR(DataBase2[[#This Row],[sLB]] = "", DataBase2[[#This Row],[BestSol]]=""), "", (DataBase2[[#This Row],[sLB]]-DataBase2[[#This Row],[BestSol]])/DataBase2[[#This Row],[BestSol]])</f>
        <v>1.1852091288028709E-4</v>
      </c>
      <c r="AG89" s="76">
        <f>IF(OR(DataBase2[[#This Row],[sCL]] = "", DataBase2[[#This Row],[BestSol]]=""), "", (DataBase2[[#This Row],[sCL]] -DataBase2[[#This Row],[BestSol]])/DataBase2[[#This Row],[BestSol]])</f>
        <v>0</v>
      </c>
      <c r="AH89" s="76">
        <f>IF(OR(DataBase2[[#This Row],[sDRC]]= "", DataBase2[[#This Row],[BestSol]]=""), "", (DataBase2[[#This Row],[sDRC]]-DataBase2[[#This Row],[BestSol]])/DataBase2[[#This Row],[BestSol]])</f>
        <v>0</v>
      </c>
      <c r="AI89" s="76">
        <f>IF(OR(DataBase2[[#This Row],[sABS]]= "", DataBase2[[#This Row],[BestSol]]=""), "", (DataBase2[[#This Row],[sABS]]-DataBase2[[#This Row],[BestSol]])/DataBase2[[#This Row],[BestSol]])</f>
        <v>1.3468285459339504E-8</v>
      </c>
      <c r="AJ89" s="76">
        <f>IF(OR(DataBase2[[#This Row],[sCCJ]]= "", DataBase2[[#This Row],[BestSol]]=""), "", (DataBase2[[#This Row],[sCCJ]]-DataBase2[[#This Row],[BestSol]])/DataBase2[[#This Row],[BestSol]])</f>
        <v>1.9828009993467791E-2</v>
      </c>
      <c r="AK89" s="76">
        <f>IF(OR(DataBase2[[#This Row],[sILS]] = "", DataBase2[[#This Row],[BestSol]]=""), "", (DataBase2[[#This Row],[sILS]]-DataBase2[[#This Row],[BestSol]])/DataBase2[[#This Row],[BestSol]])</f>
        <v>3.4290255021987024E-3</v>
      </c>
      <c r="AL89" s="76">
        <f>IF(OR(DataBase2[[#This Row],[sSA]] = "", DataBase2[[#This Row],[BestSol]]=""), "", (DataBase2[[#This Row],[sSA]]-DataBase2[[#This Row],[BestSol]])/DataBase2[[#This Row],[BestSol]])</f>
        <v>0</v>
      </c>
      <c r="AM89" s="76">
        <f>IF(OR(DataBase2[[#This Row],[sKS]] = "", DataBase2[[#This Row],[BestSol]]=""), "", (DataBase2[[#This Row],[sKS]]-DataBase2[[#This Row],[BestSol]])/DataBase2[[#This Row],[BestSol]])</f>
        <v>0</v>
      </c>
      <c r="AN89" s="75">
        <f>IF(OR(DataBase2[[#This Row],[sLB]] = "", DataBase2[[#This Row],[BSHeu]]=""), "", (DataBase2[[#This Row],[sLB]]-DataBase2[[#This Row],[BSHeu]])/DataBase2[[#This Row],[BSHeu]])</f>
        <v>1.1852091288028709E-4</v>
      </c>
      <c r="AO89" s="76">
        <f>IF(OR(DataBase2[[#This Row],[sCL]] = "",  DataBase2[[#This Row],[BSHeu]]=""), "", (DataBase2[[#This Row],[sCL]] - DataBase2[[#This Row],[BSHeu]])/ DataBase2[[#This Row],[BSHeu]])</f>
        <v>0</v>
      </c>
      <c r="AP89" s="76">
        <f>IF(OR(DataBase2[[#This Row],[sDRC]]= "",  DataBase2[[#This Row],[BSHeu]]=""), "", (DataBase2[[#This Row],[sDRC]]- DataBase2[[#This Row],[BSHeu]])/ DataBase2[[#This Row],[BSHeu]])</f>
        <v>0</v>
      </c>
      <c r="AQ89" s="76">
        <f>IF(OR(DataBase2[[#This Row],[sABS]]= "",  DataBase2[[#This Row],[BSHeu]]=""), "", (DataBase2[[#This Row],[sABS]]- DataBase2[[#This Row],[BSHeu]])/ DataBase2[[#This Row],[BSHeu]])</f>
        <v>1.3468285459339504E-8</v>
      </c>
      <c r="AR89" s="76">
        <f>IF(OR(DataBase2[[#This Row],[sCCJ]]= "",  DataBase2[[#This Row],[BSHeu]]=""), "", (DataBase2[[#This Row],[sCCJ]]- DataBase2[[#This Row],[BSHeu]])/ DataBase2[[#This Row],[BSHeu]])</f>
        <v>1.9828009993467791E-2</v>
      </c>
      <c r="AS89" s="76">
        <f>IF(OR(DataBase2[[#This Row],[sILS]] = "",  DataBase2[[#This Row],[BSHeu]]=""), "", (DataBase2[[#This Row],[sILS]]- DataBase2[[#This Row],[BSHeu]])/ DataBase2[[#This Row],[BSHeu]])</f>
        <v>3.4290255021987024E-3</v>
      </c>
      <c r="AT89" s="76">
        <f>IF(OR(DataBase2[[#This Row],[sSA]] = "",  DataBase2[[#This Row],[BSHeu]]=""), "", (DataBase2[[#This Row],[sSA]]- DataBase2[[#This Row],[BSHeu]])/ DataBase2[[#This Row],[BSHeu]])</f>
        <v>0</v>
      </c>
      <c r="AU89" s="77">
        <f>IF(OR(DataBase2[[#This Row],[sKS]]= "",  DataBase2[[#This Row],[BSHeu]]=""), "", (DataBase2[[#This Row],[sKS]]- DataBase2[[#This Row],[BSHeu]])/ DataBase2[[#This Row],[BSHeu]])</f>
        <v>0</v>
      </c>
      <c r="AV89" s="78" t="str">
        <f>IF(AND(DataBase2[[#This Row],[sLBGB]]&lt;=0.0001, DataBase2[[#This Row],[sLBGB]]&lt;&gt;""), 1,"")</f>
        <v/>
      </c>
      <c r="AW89" s="78">
        <f>IF(AND(DataBase2[[#This Row],[sCLGB]]&lt;=0.0001,DataBase2[[#This Row],[sCLGB]]&lt;&gt;""), 1,"")</f>
        <v>1</v>
      </c>
      <c r="AX89" s="78">
        <f>IF(AND(DataBase2[[#This Row],[sDRCGB]]&lt;=0.0001,DataBase2[[#This Row],[sDRCGB]]&lt;&gt;""), 1,"")</f>
        <v>1</v>
      </c>
      <c r="AY89" s="78">
        <f>IF(AND(DataBase2[[#This Row],[sABSGB]]&lt;=0.0001,DataBase2[[#This Row],[sABSGB]]&lt;&gt;""), 1,"")</f>
        <v>1</v>
      </c>
      <c r="AZ89" s="78" t="str">
        <f>IF(AND(DataBase2[[#This Row],[sCCJGB]]&lt;=0.0001,DataBase2[[#This Row],[sCCJGB]]&lt;&gt;""), 1,"")</f>
        <v/>
      </c>
      <c r="BA89" s="78" t="str">
        <f>IF(AND(DataBase2[[#This Row],[sILSGB]]&lt;=0.0001,DataBase2[[#This Row],[sILSGB]]&lt;&gt;""), 1,"")</f>
        <v/>
      </c>
      <c r="BB89" s="78">
        <f>IF(AND(DataBase2[[#This Row],[sSAGB]]&lt;=0.0001,DataBase2[[#This Row],[sSAGB]]&lt;&gt;""), 1,"")</f>
        <v>1</v>
      </c>
      <c r="BC89" s="78">
        <f>IF(AND(DataBase2[[#This Row],[sKSGB]]&lt;=0.0001,DataBase2[[#This Row],[sKSGB]]&lt;&gt;""), 1,"")</f>
        <v>1</v>
      </c>
      <c r="BD89" s="79" t="str">
        <f>IF(AND(DataBase2[[#This Row],[sLBGKS]]&lt;=0.0001, DataBase2[[#This Row],[sLBGKS]]&lt;&gt;""), 1,"")</f>
        <v/>
      </c>
      <c r="BE89" s="78">
        <f>IF(AND(DataBase2[[#This Row],[sCLGKS]]&lt;=0.0001,DataBase2[[#This Row],[sCLGKS]]&lt;&gt;""), 1,"")</f>
        <v>1</v>
      </c>
      <c r="BF89" s="78">
        <f>IF(AND(DataBase2[[#This Row],[sDRCGKS]]&lt;=0.0001,DataBase2[[#This Row],[sDRCGKS]]&lt;&gt;""), 1,"")</f>
        <v>1</v>
      </c>
      <c r="BG89" s="78">
        <f>IF(AND(DataBase2[[#This Row],[sABSGKS]]&lt;=0.0001,DataBase2[[#This Row],[sABSGKS]]&lt;&gt;""), 1,"")</f>
        <v>1</v>
      </c>
      <c r="BH89" s="78" t="str">
        <f>IF(AND(DataBase2[[#This Row],[sCCJGKS]]&lt;=0.0001,DataBase2[[#This Row],[sCCJGKS]]&lt;&gt;""), 1,"")</f>
        <v/>
      </c>
      <c r="BI89" s="78" t="str">
        <f>IF(AND(DataBase2[[#This Row],[sILSGKS]]&lt;=0.0001,DataBase2[[#This Row],[sILSGKS]]&lt;&gt;""), 1,"")</f>
        <v/>
      </c>
      <c r="BJ89" s="78">
        <f>IF(AND(DataBase2[[#This Row],[sSAGKS]]&lt;=0.0001,DataBase2[[#This Row],[sSAGKS]]&lt;&gt;""), 1,"")</f>
        <v>1</v>
      </c>
      <c r="BK89" s="80">
        <f>IF(AND(DataBase2[[#This Row],[sKSGKS]]&lt;=0.0001,DataBase2[[#This Row],[sKSGKS]]&lt;&gt;""), 1,"")</f>
        <v>1</v>
      </c>
    </row>
    <row r="90" spans="1:63" x14ac:dyDescent="0.35">
      <c r="A90" s="65" t="s">
        <v>164</v>
      </c>
      <c r="B90" s="66" t="s">
        <v>80</v>
      </c>
      <c r="C90" s="67" t="s">
        <v>81</v>
      </c>
      <c r="D90" s="67">
        <v>3</v>
      </c>
      <c r="E90" s="67">
        <v>25</v>
      </c>
      <c r="F90" s="68">
        <v>4</v>
      </c>
      <c r="G90" s="69">
        <v>7818.93</v>
      </c>
      <c r="H90" s="70">
        <v>7494.46</v>
      </c>
      <c r="I90" s="71">
        <v>7200</v>
      </c>
      <c r="J90" s="69">
        <v>7818.93</v>
      </c>
      <c r="K90" s="70">
        <v>7818.93</v>
      </c>
      <c r="L90" s="71">
        <v>611</v>
      </c>
      <c r="M90" s="69">
        <v>7818.93</v>
      </c>
      <c r="N90" s="6">
        <v>7818.93</v>
      </c>
      <c r="O90" s="71">
        <v>522.9</v>
      </c>
      <c r="P90" s="69">
        <v>7818.9301800000003</v>
      </c>
      <c r="Q90" s="71">
        <v>1941</v>
      </c>
      <c r="R90" s="72">
        <v>7897.33</v>
      </c>
      <c r="S90" s="71">
        <v>44.35</v>
      </c>
      <c r="T90" s="72">
        <v>7818.93</v>
      </c>
      <c r="U90" s="73">
        <v>150.00550000000001</v>
      </c>
      <c r="V90" s="72">
        <v>7818.93</v>
      </c>
      <c r="W90" s="73">
        <v>150.09200000000001</v>
      </c>
      <c r="X90" s="7">
        <v>7840.95</v>
      </c>
      <c r="Y90" s="71">
        <v>615</v>
      </c>
      <c r="Z90" s="74">
        <f t="shared" si="3"/>
        <v>7818.93</v>
      </c>
      <c r="AA90" s="48">
        <f t="shared" si="4"/>
        <v>7818.93</v>
      </c>
      <c r="AB9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MIN(G90,J90,M90),"")</f>
        <v>7818.93</v>
      </c>
      <c r="AC90" s="49">
        <f>IF(OR(DataBase2[[#This Row],[sKS]] = "", DataBase2[[#This Row],[BSOpt]]=""), "", (DataBase2[[#This Row],[sKS]]-DataBase2[[#This Row],[BSOpt]])/DataBase2[[#This Row],[BSOpt]])</f>
        <v>2.8162421200854243E-3</v>
      </c>
      <c r="AD90" s="49">
        <f t="shared" si="5"/>
        <v>7818.93</v>
      </c>
      <c r="AE90" s="49">
        <f>IF(OR(DataBase2[[#This Row],[sKS]] = "", DataBase2[[#This Row],[BESTUB]]=""), "", (DataBase2[[#This Row],[sKS]]-DataBase2[[#This Row],[BESTUB]])/DataBase2[[#This Row],[BESTUB]])</f>
        <v>2.8162421200854243E-3</v>
      </c>
      <c r="AF90" s="75">
        <f>IF(OR(DataBase2[[#This Row],[sLB]] = "", DataBase2[[#This Row],[BestSol]]=""), "", (DataBase2[[#This Row],[sLB]]-DataBase2[[#This Row],[BestSol]])/DataBase2[[#This Row],[BestSol]])</f>
        <v>0</v>
      </c>
      <c r="AG90" s="76">
        <f>IF(OR(DataBase2[[#This Row],[sCL]] = "", DataBase2[[#This Row],[BestSol]]=""), "", (DataBase2[[#This Row],[sCL]] -DataBase2[[#This Row],[BestSol]])/DataBase2[[#This Row],[BestSol]])</f>
        <v>0</v>
      </c>
      <c r="AH90" s="76">
        <f>IF(OR(DataBase2[[#This Row],[sDRC]]= "", DataBase2[[#This Row],[BestSol]]=""), "", (DataBase2[[#This Row],[sDRC]]-DataBase2[[#This Row],[BestSol]])/DataBase2[[#This Row],[BestSol]])</f>
        <v>0</v>
      </c>
      <c r="AI90" s="76">
        <f>IF(OR(DataBase2[[#This Row],[sABS]]= "", DataBase2[[#This Row],[BestSol]]=""), "", (DataBase2[[#This Row],[sABS]]-DataBase2[[#This Row],[BestSol]])/DataBase2[[#This Row],[BestSol]])</f>
        <v>2.3021052752779606E-8</v>
      </c>
      <c r="AJ90" s="76">
        <f>IF(OR(DataBase2[[#This Row],[sCCJ]]= "", DataBase2[[#This Row],[BestSol]]=""), "", (DataBase2[[#This Row],[sCCJ]]-DataBase2[[#This Row],[BestSol]])/DataBase2[[#This Row],[BestSol]])</f>
        <v>1.0026947421194414E-2</v>
      </c>
      <c r="AK90" s="76">
        <f>IF(OR(DataBase2[[#This Row],[sILS]] = "", DataBase2[[#This Row],[BestSol]]=""), "", (DataBase2[[#This Row],[sILS]]-DataBase2[[#This Row],[BestSol]])/DataBase2[[#This Row],[BestSol]])</f>
        <v>0</v>
      </c>
      <c r="AL90" s="76">
        <f>IF(OR(DataBase2[[#This Row],[sSA]] = "", DataBase2[[#This Row],[BestSol]]=""), "", (DataBase2[[#This Row],[sSA]]-DataBase2[[#This Row],[BestSol]])/DataBase2[[#This Row],[BestSol]])</f>
        <v>0</v>
      </c>
      <c r="AM90" s="76">
        <f>IF(OR(DataBase2[[#This Row],[sKS]] = "", DataBase2[[#This Row],[BestSol]]=""), "", (DataBase2[[#This Row],[sKS]]-DataBase2[[#This Row],[BestSol]])/DataBase2[[#This Row],[BestSol]])</f>
        <v>2.8162421200854243E-3</v>
      </c>
      <c r="AN90" s="75">
        <f>IF(OR(DataBase2[[#This Row],[sLB]] = "", DataBase2[[#This Row],[BSHeu]]=""), "", (DataBase2[[#This Row],[sLB]]-DataBase2[[#This Row],[BSHeu]])/DataBase2[[#This Row],[BSHeu]])</f>
        <v>0</v>
      </c>
      <c r="AO90" s="76">
        <f>IF(OR(DataBase2[[#This Row],[sCL]] = "",  DataBase2[[#This Row],[BSHeu]]=""), "", (DataBase2[[#This Row],[sCL]] - DataBase2[[#This Row],[BSHeu]])/ DataBase2[[#This Row],[BSHeu]])</f>
        <v>0</v>
      </c>
      <c r="AP90" s="76">
        <f>IF(OR(DataBase2[[#This Row],[sDRC]]= "",  DataBase2[[#This Row],[BSHeu]]=""), "", (DataBase2[[#This Row],[sDRC]]- DataBase2[[#This Row],[BSHeu]])/ DataBase2[[#This Row],[BSHeu]])</f>
        <v>0</v>
      </c>
      <c r="AQ90" s="76">
        <f>IF(OR(DataBase2[[#This Row],[sABS]]= "",  DataBase2[[#This Row],[BSHeu]]=""), "", (DataBase2[[#This Row],[sABS]]- DataBase2[[#This Row],[BSHeu]])/ DataBase2[[#This Row],[BSHeu]])</f>
        <v>2.3021052752779606E-8</v>
      </c>
      <c r="AR90" s="76">
        <f>IF(OR(DataBase2[[#This Row],[sCCJ]]= "",  DataBase2[[#This Row],[BSHeu]]=""), "", (DataBase2[[#This Row],[sCCJ]]- DataBase2[[#This Row],[BSHeu]])/ DataBase2[[#This Row],[BSHeu]])</f>
        <v>1.0026947421194414E-2</v>
      </c>
      <c r="AS90" s="76">
        <f>IF(OR(DataBase2[[#This Row],[sILS]] = "",  DataBase2[[#This Row],[BSHeu]]=""), "", (DataBase2[[#This Row],[sILS]]- DataBase2[[#This Row],[BSHeu]])/ DataBase2[[#This Row],[BSHeu]])</f>
        <v>0</v>
      </c>
      <c r="AT90" s="76">
        <f>IF(OR(DataBase2[[#This Row],[sSA]] = "",  DataBase2[[#This Row],[BSHeu]]=""), "", (DataBase2[[#This Row],[sSA]]- DataBase2[[#This Row],[BSHeu]])/ DataBase2[[#This Row],[BSHeu]])</f>
        <v>0</v>
      </c>
      <c r="AU90" s="77">
        <f>IF(OR(DataBase2[[#This Row],[sKS]]= "",  DataBase2[[#This Row],[BSHeu]]=""), "", (DataBase2[[#This Row],[sKS]]- DataBase2[[#This Row],[BSHeu]])/ DataBase2[[#This Row],[BSHeu]])</f>
        <v>2.8162421200854243E-3</v>
      </c>
      <c r="AV90" s="78">
        <f>IF(AND(DataBase2[[#This Row],[sLBGB]]&lt;=0.0001, DataBase2[[#This Row],[sLBGB]]&lt;&gt;""), 1,"")</f>
        <v>1</v>
      </c>
      <c r="AW90" s="78">
        <f>IF(AND(DataBase2[[#This Row],[sCLGB]]&lt;=0.0001,DataBase2[[#This Row],[sCLGB]]&lt;&gt;""), 1,"")</f>
        <v>1</v>
      </c>
      <c r="AX90" s="78">
        <f>IF(AND(DataBase2[[#This Row],[sDRCGB]]&lt;=0.0001,DataBase2[[#This Row],[sDRCGB]]&lt;&gt;""), 1,"")</f>
        <v>1</v>
      </c>
      <c r="AY90" s="78">
        <f>IF(AND(DataBase2[[#This Row],[sABSGB]]&lt;=0.0001,DataBase2[[#This Row],[sABSGB]]&lt;&gt;""), 1,"")</f>
        <v>1</v>
      </c>
      <c r="AZ90" s="78" t="str">
        <f>IF(AND(DataBase2[[#This Row],[sCCJGB]]&lt;=0.0001,DataBase2[[#This Row],[sCCJGB]]&lt;&gt;""), 1,"")</f>
        <v/>
      </c>
      <c r="BA90" s="78">
        <f>IF(AND(DataBase2[[#This Row],[sILSGB]]&lt;=0.0001,DataBase2[[#This Row],[sILSGB]]&lt;&gt;""), 1,"")</f>
        <v>1</v>
      </c>
      <c r="BB90" s="78">
        <f>IF(AND(DataBase2[[#This Row],[sSAGB]]&lt;=0.0001,DataBase2[[#This Row],[sSAGB]]&lt;&gt;""), 1,"")</f>
        <v>1</v>
      </c>
      <c r="BC90" s="78" t="str">
        <f>IF(AND(DataBase2[[#This Row],[sKSGB]]&lt;=0.0001,DataBase2[[#This Row],[sKSGB]]&lt;&gt;""), 1,"")</f>
        <v/>
      </c>
      <c r="BD90" s="79">
        <f>IF(AND(DataBase2[[#This Row],[sLBGKS]]&lt;=0.0001, DataBase2[[#This Row],[sLBGKS]]&lt;&gt;""), 1,"")</f>
        <v>1</v>
      </c>
      <c r="BE90" s="78">
        <f>IF(AND(DataBase2[[#This Row],[sCLGKS]]&lt;=0.0001,DataBase2[[#This Row],[sCLGKS]]&lt;&gt;""), 1,"")</f>
        <v>1</v>
      </c>
      <c r="BF90" s="78">
        <f>IF(AND(DataBase2[[#This Row],[sDRCGKS]]&lt;=0.0001,DataBase2[[#This Row],[sDRCGKS]]&lt;&gt;""), 1,"")</f>
        <v>1</v>
      </c>
      <c r="BG90" s="78">
        <f>IF(AND(DataBase2[[#This Row],[sABSGKS]]&lt;=0.0001,DataBase2[[#This Row],[sABSGKS]]&lt;&gt;""), 1,"")</f>
        <v>1</v>
      </c>
      <c r="BH90" s="78" t="str">
        <f>IF(AND(DataBase2[[#This Row],[sCCJGKS]]&lt;=0.0001,DataBase2[[#This Row],[sCCJGKS]]&lt;&gt;""), 1,"")</f>
        <v/>
      </c>
      <c r="BI90" s="78">
        <f>IF(AND(DataBase2[[#This Row],[sILSGKS]]&lt;=0.0001,DataBase2[[#This Row],[sILSGKS]]&lt;&gt;""), 1,"")</f>
        <v>1</v>
      </c>
      <c r="BJ90" s="78">
        <f>IF(AND(DataBase2[[#This Row],[sSAGKS]]&lt;=0.0001,DataBase2[[#This Row],[sSAGKS]]&lt;&gt;""), 1,"")</f>
        <v>1</v>
      </c>
      <c r="BK90" s="80" t="str">
        <f>IF(AND(DataBase2[[#This Row],[sKSGKS]]&lt;=0.0001,DataBase2[[#This Row],[sKSGKS]]&lt;&gt;""), 1,"")</f>
        <v/>
      </c>
    </row>
    <row r="91" spans="1:63" x14ac:dyDescent="0.35">
      <c r="A91" s="65" t="s">
        <v>165</v>
      </c>
      <c r="B91" s="66" t="s">
        <v>80</v>
      </c>
      <c r="C91" s="67" t="s">
        <v>81</v>
      </c>
      <c r="D91" s="67">
        <v>3</v>
      </c>
      <c r="E91" s="67">
        <v>25</v>
      </c>
      <c r="F91" s="68">
        <v>5</v>
      </c>
      <c r="G91" s="69">
        <v>8004.24</v>
      </c>
      <c r="H91" s="70">
        <v>7799.43</v>
      </c>
      <c r="I91" s="71">
        <v>7200</v>
      </c>
      <c r="J91" s="69">
        <v>8004.24</v>
      </c>
      <c r="K91" s="70">
        <v>8004.24</v>
      </c>
      <c r="L91" s="71">
        <v>695</v>
      </c>
      <c r="M91" s="69">
        <v>8004.24</v>
      </c>
      <c r="N91" s="6">
        <v>8004.24</v>
      </c>
      <c r="O91" s="71">
        <v>25.8</v>
      </c>
      <c r="P91" s="69">
        <v>8004.2402300000003</v>
      </c>
      <c r="Q91" s="71">
        <v>1922</v>
      </c>
      <c r="R91" s="72">
        <v>8041.67</v>
      </c>
      <c r="S91" s="71">
        <v>32.82</v>
      </c>
      <c r="T91" s="72">
        <v>8004.24</v>
      </c>
      <c r="U91" s="73">
        <v>150.001</v>
      </c>
      <c r="V91" s="72">
        <v>8004.24</v>
      </c>
      <c r="W91" s="73">
        <v>150.072</v>
      </c>
      <c r="X91" s="7">
        <v>8004.24</v>
      </c>
      <c r="Y91" s="71">
        <v>183</v>
      </c>
      <c r="Z91" s="74">
        <f t="shared" si="3"/>
        <v>8004.24</v>
      </c>
      <c r="AA91" s="48">
        <f t="shared" si="4"/>
        <v>8004.24</v>
      </c>
      <c r="AB9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MIN(G91,J91,M91),"")</f>
        <v>8004.24</v>
      </c>
      <c r="AC91" s="49">
        <f>IF(OR(DataBase2[[#This Row],[sKS]] = "", DataBase2[[#This Row],[BSOpt]]=""), "", (DataBase2[[#This Row],[sKS]]-DataBase2[[#This Row],[BSOpt]])/DataBase2[[#This Row],[BSOpt]])</f>
        <v>0</v>
      </c>
      <c r="AD91" s="49">
        <f t="shared" si="5"/>
        <v>8004.24</v>
      </c>
      <c r="AE91" s="49">
        <f>IF(OR(DataBase2[[#This Row],[sKS]] = "", DataBase2[[#This Row],[BESTUB]]=""), "", (DataBase2[[#This Row],[sKS]]-DataBase2[[#This Row],[BESTUB]])/DataBase2[[#This Row],[BESTUB]])</f>
        <v>0</v>
      </c>
      <c r="AF91" s="75">
        <f>IF(OR(DataBase2[[#This Row],[sLB]] = "", DataBase2[[#This Row],[BestSol]]=""), "", (DataBase2[[#This Row],[sLB]]-DataBase2[[#This Row],[BestSol]])/DataBase2[[#This Row],[BestSol]])</f>
        <v>0</v>
      </c>
      <c r="AG91" s="76">
        <f>IF(OR(DataBase2[[#This Row],[sCL]] = "", DataBase2[[#This Row],[BestSol]]=""), "", (DataBase2[[#This Row],[sCL]] -DataBase2[[#This Row],[BestSol]])/DataBase2[[#This Row],[BestSol]])</f>
        <v>0</v>
      </c>
      <c r="AH91" s="76">
        <f>IF(OR(DataBase2[[#This Row],[sDRC]]= "", DataBase2[[#This Row],[BestSol]]=""), "", (DataBase2[[#This Row],[sDRC]]-DataBase2[[#This Row],[BestSol]])/DataBase2[[#This Row],[BestSol]])</f>
        <v>0</v>
      </c>
      <c r="AI91" s="76">
        <f>IF(OR(DataBase2[[#This Row],[sABS]]= "", DataBase2[[#This Row],[BestSol]]=""), "", (DataBase2[[#This Row],[sABS]]-DataBase2[[#This Row],[BestSol]])/DataBase2[[#This Row],[BestSol]])</f>
        <v>2.8734770641082003E-8</v>
      </c>
      <c r="AJ91" s="76">
        <f>IF(OR(DataBase2[[#This Row],[sCCJ]]= "", DataBase2[[#This Row],[BestSol]]=""), "", (DataBase2[[#This Row],[sCCJ]]-DataBase2[[#This Row],[BestSol]])/DataBase2[[#This Row],[BestSol]])</f>
        <v>4.676271576064722E-3</v>
      </c>
      <c r="AK91" s="76">
        <f>IF(OR(DataBase2[[#This Row],[sILS]] = "", DataBase2[[#This Row],[BestSol]]=""), "", (DataBase2[[#This Row],[sILS]]-DataBase2[[#This Row],[BestSol]])/DataBase2[[#This Row],[BestSol]])</f>
        <v>0</v>
      </c>
      <c r="AL91" s="76">
        <f>IF(OR(DataBase2[[#This Row],[sSA]] = "", DataBase2[[#This Row],[BestSol]]=""), "", (DataBase2[[#This Row],[sSA]]-DataBase2[[#This Row],[BestSol]])/DataBase2[[#This Row],[BestSol]])</f>
        <v>0</v>
      </c>
      <c r="AM91" s="76">
        <f>IF(OR(DataBase2[[#This Row],[sKS]] = "", DataBase2[[#This Row],[BestSol]]=""), "", (DataBase2[[#This Row],[sKS]]-DataBase2[[#This Row],[BestSol]])/DataBase2[[#This Row],[BestSol]])</f>
        <v>0</v>
      </c>
      <c r="AN91" s="75">
        <f>IF(OR(DataBase2[[#This Row],[sLB]] = "", DataBase2[[#This Row],[BSHeu]]=""), "", (DataBase2[[#This Row],[sLB]]-DataBase2[[#This Row],[BSHeu]])/DataBase2[[#This Row],[BSHeu]])</f>
        <v>0</v>
      </c>
      <c r="AO91" s="76">
        <f>IF(OR(DataBase2[[#This Row],[sCL]] = "",  DataBase2[[#This Row],[BSHeu]]=""), "", (DataBase2[[#This Row],[sCL]] - DataBase2[[#This Row],[BSHeu]])/ DataBase2[[#This Row],[BSHeu]])</f>
        <v>0</v>
      </c>
      <c r="AP91" s="76">
        <f>IF(OR(DataBase2[[#This Row],[sDRC]]= "",  DataBase2[[#This Row],[BSHeu]]=""), "", (DataBase2[[#This Row],[sDRC]]- DataBase2[[#This Row],[BSHeu]])/ DataBase2[[#This Row],[BSHeu]])</f>
        <v>0</v>
      </c>
      <c r="AQ91" s="76">
        <f>IF(OR(DataBase2[[#This Row],[sABS]]= "",  DataBase2[[#This Row],[BSHeu]]=""), "", (DataBase2[[#This Row],[sABS]]- DataBase2[[#This Row],[BSHeu]])/ DataBase2[[#This Row],[BSHeu]])</f>
        <v>2.8734770641082003E-8</v>
      </c>
      <c r="AR91" s="76">
        <f>IF(OR(DataBase2[[#This Row],[sCCJ]]= "",  DataBase2[[#This Row],[BSHeu]]=""), "", (DataBase2[[#This Row],[sCCJ]]- DataBase2[[#This Row],[BSHeu]])/ DataBase2[[#This Row],[BSHeu]])</f>
        <v>4.676271576064722E-3</v>
      </c>
      <c r="AS91" s="76">
        <f>IF(OR(DataBase2[[#This Row],[sILS]] = "",  DataBase2[[#This Row],[BSHeu]]=""), "", (DataBase2[[#This Row],[sILS]]- DataBase2[[#This Row],[BSHeu]])/ DataBase2[[#This Row],[BSHeu]])</f>
        <v>0</v>
      </c>
      <c r="AT91" s="76">
        <f>IF(OR(DataBase2[[#This Row],[sSA]] = "",  DataBase2[[#This Row],[BSHeu]]=""), "", (DataBase2[[#This Row],[sSA]]- DataBase2[[#This Row],[BSHeu]])/ DataBase2[[#This Row],[BSHeu]])</f>
        <v>0</v>
      </c>
      <c r="AU91" s="77">
        <f>IF(OR(DataBase2[[#This Row],[sKS]]= "",  DataBase2[[#This Row],[BSHeu]]=""), "", (DataBase2[[#This Row],[sKS]]- DataBase2[[#This Row],[BSHeu]])/ DataBase2[[#This Row],[BSHeu]])</f>
        <v>0</v>
      </c>
      <c r="AV91" s="78">
        <f>IF(AND(DataBase2[[#This Row],[sLBGB]]&lt;=0.0001, DataBase2[[#This Row],[sLBGB]]&lt;&gt;""), 1,"")</f>
        <v>1</v>
      </c>
      <c r="AW91" s="78">
        <f>IF(AND(DataBase2[[#This Row],[sCLGB]]&lt;=0.0001,DataBase2[[#This Row],[sCLGB]]&lt;&gt;""), 1,"")</f>
        <v>1</v>
      </c>
      <c r="AX91" s="78">
        <f>IF(AND(DataBase2[[#This Row],[sDRCGB]]&lt;=0.0001,DataBase2[[#This Row],[sDRCGB]]&lt;&gt;""), 1,"")</f>
        <v>1</v>
      </c>
      <c r="AY91" s="78">
        <f>IF(AND(DataBase2[[#This Row],[sABSGB]]&lt;=0.0001,DataBase2[[#This Row],[sABSGB]]&lt;&gt;""), 1,"")</f>
        <v>1</v>
      </c>
      <c r="AZ91" s="78" t="str">
        <f>IF(AND(DataBase2[[#This Row],[sCCJGB]]&lt;=0.0001,DataBase2[[#This Row],[sCCJGB]]&lt;&gt;""), 1,"")</f>
        <v/>
      </c>
      <c r="BA91" s="78">
        <f>IF(AND(DataBase2[[#This Row],[sILSGB]]&lt;=0.0001,DataBase2[[#This Row],[sILSGB]]&lt;&gt;""), 1,"")</f>
        <v>1</v>
      </c>
      <c r="BB91" s="78">
        <f>IF(AND(DataBase2[[#This Row],[sSAGB]]&lt;=0.0001,DataBase2[[#This Row],[sSAGB]]&lt;&gt;""), 1,"")</f>
        <v>1</v>
      </c>
      <c r="BC91" s="78">
        <f>IF(AND(DataBase2[[#This Row],[sKSGB]]&lt;=0.0001,DataBase2[[#This Row],[sKSGB]]&lt;&gt;""), 1,"")</f>
        <v>1</v>
      </c>
      <c r="BD91" s="79">
        <f>IF(AND(DataBase2[[#This Row],[sLBGKS]]&lt;=0.0001, DataBase2[[#This Row],[sLBGKS]]&lt;&gt;""), 1,"")</f>
        <v>1</v>
      </c>
      <c r="BE91" s="78">
        <f>IF(AND(DataBase2[[#This Row],[sCLGKS]]&lt;=0.0001,DataBase2[[#This Row],[sCLGKS]]&lt;&gt;""), 1,"")</f>
        <v>1</v>
      </c>
      <c r="BF91" s="78">
        <f>IF(AND(DataBase2[[#This Row],[sDRCGKS]]&lt;=0.0001,DataBase2[[#This Row],[sDRCGKS]]&lt;&gt;""), 1,"")</f>
        <v>1</v>
      </c>
      <c r="BG91" s="78">
        <f>IF(AND(DataBase2[[#This Row],[sABSGKS]]&lt;=0.0001,DataBase2[[#This Row],[sABSGKS]]&lt;&gt;""), 1,"")</f>
        <v>1</v>
      </c>
      <c r="BH91" s="78" t="str">
        <f>IF(AND(DataBase2[[#This Row],[sCCJGKS]]&lt;=0.0001,DataBase2[[#This Row],[sCCJGKS]]&lt;&gt;""), 1,"")</f>
        <v/>
      </c>
      <c r="BI91" s="78">
        <f>IF(AND(DataBase2[[#This Row],[sILSGKS]]&lt;=0.0001,DataBase2[[#This Row],[sILSGKS]]&lt;&gt;""), 1,"")</f>
        <v>1</v>
      </c>
      <c r="BJ91" s="78">
        <f>IF(AND(DataBase2[[#This Row],[sSAGKS]]&lt;=0.0001,DataBase2[[#This Row],[sSAGKS]]&lt;&gt;""), 1,"")</f>
        <v>1</v>
      </c>
      <c r="BK91" s="80">
        <f>IF(AND(DataBase2[[#This Row],[sKSGKS]]&lt;=0.0001,DataBase2[[#This Row],[sKSGKS]]&lt;&gt;""), 1,"")</f>
        <v>1</v>
      </c>
    </row>
    <row r="92" spans="1:63" x14ac:dyDescent="0.35">
      <c r="A92" s="65" t="s">
        <v>166</v>
      </c>
      <c r="B92" s="66" t="s">
        <v>80</v>
      </c>
      <c r="C92" s="67" t="s">
        <v>81</v>
      </c>
      <c r="D92" s="67">
        <v>3</v>
      </c>
      <c r="E92" s="67">
        <v>25</v>
      </c>
      <c r="F92" s="68">
        <v>2</v>
      </c>
      <c r="G92" s="69">
        <v>7651.71</v>
      </c>
      <c r="H92" s="70">
        <v>7477.6</v>
      </c>
      <c r="I92" s="71">
        <v>7200</v>
      </c>
      <c r="J92" s="69">
        <v>7647.13</v>
      </c>
      <c r="K92" s="70">
        <v>7647.13</v>
      </c>
      <c r="L92" s="71">
        <v>73</v>
      </c>
      <c r="M92" s="69">
        <v>7647.13</v>
      </c>
      <c r="N92" s="6">
        <v>7647.13</v>
      </c>
      <c r="O92" s="71">
        <v>2348.4</v>
      </c>
      <c r="P92" s="69">
        <v>7647.1303699999999</v>
      </c>
      <c r="Q92" s="71">
        <v>1267</v>
      </c>
      <c r="R92" s="72">
        <v>7721.87</v>
      </c>
      <c r="S92" s="71">
        <v>46.57</v>
      </c>
      <c r="T92" s="72">
        <v>7811.21</v>
      </c>
      <c r="U92" s="73">
        <v>150.00450000000001</v>
      </c>
      <c r="V92" s="72">
        <v>7647.13</v>
      </c>
      <c r="W92" s="73">
        <v>118.413</v>
      </c>
      <c r="X92" s="7">
        <v>7647.13</v>
      </c>
      <c r="Y92" s="71">
        <v>288</v>
      </c>
      <c r="Z92" s="74">
        <f t="shared" si="3"/>
        <v>7647.13</v>
      </c>
      <c r="AA92" s="48">
        <f t="shared" si="4"/>
        <v>7647.13</v>
      </c>
      <c r="AB9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MIN(G92,J92,M92),"")</f>
        <v>7647.13</v>
      </c>
      <c r="AC92" s="49">
        <f>IF(OR(DataBase2[[#This Row],[sKS]] = "", DataBase2[[#This Row],[BSOpt]]=""), "", (DataBase2[[#This Row],[sKS]]-DataBase2[[#This Row],[BSOpt]])/DataBase2[[#This Row],[BSOpt]])</f>
        <v>0</v>
      </c>
      <c r="AD92" s="49">
        <f t="shared" si="5"/>
        <v>7647.13</v>
      </c>
      <c r="AE92" s="49">
        <f>IF(OR(DataBase2[[#This Row],[sKS]] = "", DataBase2[[#This Row],[BESTUB]]=""), "", (DataBase2[[#This Row],[sKS]]-DataBase2[[#This Row],[BESTUB]])/DataBase2[[#This Row],[BESTUB]])</f>
        <v>0</v>
      </c>
      <c r="AF92" s="75">
        <f>IF(OR(DataBase2[[#This Row],[sLB]] = "", DataBase2[[#This Row],[BestSol]]=""), "", (DataBase2[[#This Row],[sLB]]-DataBase2[[#This Row],[BestSol]])/DataBase2[[#This Row],[BestSol]])</f>
        <v>5.9891750238323758E-4</v>
      </c>
      <c r="AG92" s="76">
        <f>IF(OR(DataBase2[[#This Row],[sCL]] = "", DataBase2[[#This Row],[BestSol]]=""), "", (DataBase2[[#This Row],[sCL]] -DataBase2[[#This Row],[BestSol]])/DataBase2[[#This Row],[BestSol]])</f>
        <v>0</v>
      </c>
      <c r="AH92" s="76">
        <f>IF(OR(DataBase2[[#This Row],[sDRC]]= "", DataBase2[[#This Row],[BestSol]]=""), "", (DataBase2[[#This Row],[sDRC]]-DataBase2[[#This Row],[BestSol]])/DataBase2[[#This Row],[BestSol]])</f>
        <v>0</v>
      </c>
      <c r="AI92" s="76">
        <f>IF(OR(DataBase2[[#This Row],[sABS]]= "", DataBase2[[#This Row],[BestSol]]=""), "", (DataBase2[[#This Row],[sABS]]-DataBase2[[#This Row],[BestSol]])/DataBase2[[#This Row],[BestSol]])</f>
        <v>4.8384165006735971E-8</v>
      </c>
      <c r="AJ92" s="76">
        <f>IF(OR(DataBase2[[#This Row],[sCCJ]]= "", DataBase2[[#This Row],[BestSol]]=""), "", (DataBase2[[#This Row],[sCCJ]]-DataBase2[[#This Row],[BestSol]])/DataBase2[[#This Row],[BestSol]])</f>
        <v>9.7736013380182868E-3</v>
      </c>
      <c r="AK92" s="76">
        <f>IF(OR(DataBase2[[#This Row],[sILS]] = "", DataBase2[[#This Row],[BestSol]]=""), "", (DataBase2[[#This Row],[sILS]]-DataBase2[[#This Row],[BestSol]])/DataBase2[[#This Row],[BestSol]])</f>
        <v>2.1456415674900246E-2</v>
      </c>
      <c r="AL92" s="76">
        <f>IF(OR(DataBase2[[#This Row],[sSA]] = "", DataBase2[[#This Row],[BestSol]]=""), "", (DataBase2[[#This Row],[sSA]]-DataBase2[[#This Row],[BestSol]])/DataBase2[[#This Row],[BestSol]])</f>
        <v>0</v>
      </c>
      <c r="AM92" s="76">
        <f>IF(OR(DataBase2[[#This Row],[sKS]] = "", DataBase2[[#This Row],[BestSol]]=""), "", (DataBase2[[#This Row],[sKS]]-DataBase2[[#This Row],[BestSol]])/DataBase2[[#This Row],[BestSol]])</f>
        <v>0</v>
      </c>
      <c r="AN92" s="75">
        <f>IF(OR(DataBase2[[#This Row],[sLB]] = "", DataBase2[[#This Row],[BSHeu]]=""), "", (DataBase2[[#This Row],[sLB]]-DataBase2[[#This Row],[BSHeu]])/DataBase2[[#This Row],[BSHeu]])</f>
        <v>5.9891750238323758E-4</v>
      </c>
      <c r="AO92" s="76">
        <f>IF(OR(DataBase2[[#This Row],[sCL]] = "",  DataBase2[[#This Row],[BSHeu]]=""), "", (DataBase2[[#This Row],[sCL]] - DataBase2[[#This Row],[BSHeu]])/ DataBase2[[#This Row],[BSHeu]])</f>
        <v>0</v>
      </c>
      <c r="AP92" s="76">
        <f>IF(OR(DataBase2[[#This Row],[sDRC]]= "",  DataBase2[[#This Row],[BSHeu]]=""), "", (DataBase2[[#This Row],[sDRC]]- DataBase2[[#This Row],[BSHeu]])/ DataBase2[[#This Row],[BSHeu]])</f>
        <v>0</v>
      </c>
      <c r="AQ92" s="76">
        <f>IF(OR(DataBase2[[#This Row],[sABS]]= "",  DataBase2[[#This Row],[BSHeu]]=""), "", (DataBase2[[#This Row],[sABS]]- DataBase2[[#This Row],[BSHeu]])/ DataBase2[[#This Row],[BSHeu]])</f>
        <v>4.8384165006735971E-8</v>
      </c>
      <c r="AR92" s="76">
        <f>IF(OR(DataBase2[[#This Row],[sCCJ]]= "",  DataBase2[[#This Row],[BSHeu]]=""), "", (DataBase2[[#This Row],[sCCJ]]- DataBase2[[#This Row],[BSHeu]])/ DataBase2[[#This Row],[BSHeu]])</f>
        <v>9.7736013380182868E-3</v>
      </c>
      <c r="AS92" s="76">
        <f>IF(OR(DataBase2[[#This Row],[sILS]] = "",  DataBase2[[#This Row],[BSHeu]]=""), "", (DataBase2[[#This Row],[sILS]]- DataBase2[[#This Row],[BSHeu]])/ DataBase2[[#This Row],[BSHeu]])</f>
        <v>2.1456415674900246E-2</v>
      </c>
      <c r="AT92" s="76">
        <f>IF(OR(DataBase2[[#This Row],[sSA]] = "",  DataBase2[[#This Row],[BSHeu]]=""), "", (DataBase2[[#This Row],[sSA]]- DataBase2[[#This Row],[BSHeu]])/ DataBase2[[#This Row],[BSHeu]])</f>
        <v>0</v>
      </c>
      <c r="AU92" s="77">
        <f>IF(OR(DataBase2[[#This Row],[sKS]]= "",  DataBase2[[#This Row],[BSHeu]]=""), "", (DataBase2[[#This Row],[sKS]]- DataBase2[[#This Row],[BSHeu]])/ DataBase2[[#This Row],[BSHeu]])</f>
        <v>0</v>
      </c>
      <c r="AV92" s="78" t="str">
        <f>IF(AND(DataBase2[[#This Row],[sLBGB]]&lt;=0.0001, DataBase2[[#This Row],[sLBGB]]&lt;&gt;""), 1,"")</f>
        <v/>
      </c>
      <c r="AW92" s="78">
        <f>IF(AND(DataBase2[[#This Row],[sCLGB]]&lt;=0.0001,DataBase2[[#This Row],[sCLGB]]&lt;&gt;""), 1,"")</f>
        <v>1</v>
      </c>
      <c r="AX92" s="78">
        <f>IF(AND(DataBase2[[#This Row],[sDRCGB]]&lt;=0.0001,DataBase2[[#This Row],[sDRCGB]]&lt;&gt;""), 1,"")</f>
        <v>1</v>
      </c>
      <c r="AY92" s="78">
        <f>IF(AND(DataBase2[[#This Row],[sABSGB]]&lt;=0.0001,DataBase2[[#This Row],[sABSGB]]&lt;&gt;""), 1,"")</f>
        <v>1</v>
      </c>
      <c r="AZ92" s="78" t="str">
        <f>IF(AND(DataBase2[[#This Row],[sCCJGB]]&lt;=0.0001,DataBase2[[#This Row],[sCCJGB]]&lt;&gt;""), 1,"")</f>
        <v/>
      </c>
      <c r="BA92" s="78" t="str">
        <f>IF(AND(DataBase2[[#This Row],[sILSGB]]&lt;=0.0001,DataBase2[[#This Row],[sILSGB]]&lt;&gt;""), 1,"")</f>
        <v/>
      </c>
      <c r="BB92" s="78">
        <f>IF(AND(DataBase2[[#This Row],[sSAGB]]&lt;=0.0001,DataBase2[[#This Row],[sSAGB]]&lt;&gt;""), 1,"")</f>
        <v>1</v>
      </c>
      <c r="BC92" s="78">
        <f>IF(AND(DataBase2[[#This Row],[sKSGB]]&lt;=0.0001,DataBase2[[#This Row],[sKSGB]]&lt;&gt;""), 1,"")</f>
        <v>1</v>
      </c>
      <c r="BD92" s="79" t="str">
        <f>IF(AND(DataBase2[[#This Row],[sLBGKS]]&lt;=0.0001, DataBase2[[#This Row],[sLBGKS]]&lt;&gt;""), 1,"")</f>
        <v/>
      </c>
      <c r="BE92" s="78">
        <f>IF(AND(DataBase2[[#This Row],[sCLGKS]]&lt;=0.0001,DataBase2[[#This Row],[sCLGKS]]&lt;&gt;""), 1,"")</f>
        <v>1</v>
      </c>
      <c r="BF92" s="78">
        <f>IF(AND(DataBase2[[#This Row],[sDRCGKS]]&lt;=0.0001,DataBase2[[#This Row],[sDRCGKS]]&lt;&gt;""), 1,"")</f>
        <v>1</v>
      </c>
      <c r="BG92" s="78">
        <f>IF(AND(DataBase2[[#This Row],[sABSGKS]]&lt;=0.0001,DataBase2[[#This Row],[sABSGKS]]&lt;&gt;""), 1,"")</f>
        <v>1</v>
      </c>
      <c r="BH92" s="78" t="str">
        <f>IF(AND(DataBase2[[#This Row],[sCCJGKS]]&lt;=0.0001,DataBase2[[#This Row],[sCCJGKS]]&lt;&gt;""), 1,"")</f>
        <v/>
      </c>
      <c r="BI92" s="78" t="str">
        <f>IF(AND(DataBase2[[#This Row],[sILSGKS]]&lt;=0.0001,DataBase2[[#This Row],[sILSGKS]]&lt;&gt;""), 1,"")</f>
        <v/>
      </c>
      <c r="BJ92" s="78">
        <f>IF(AND(DataBase2[[#This Row],[sSAGKS]]&lt;=0.0001,DataBase2[[#This Row],[sSAGKS]]&lt;&gt;""), 1,"")</f>
        <v>1</v>
      </c>
      <c r="BK92" s="80">
        <f>IF(AND(DataBase2[[#This Row],[sKSGKS]]&lt;=0.0001,DataBase2[[#This Row],[sKSGKS]]&lt;&gt;""), 1,"")</f>
        <v>1</v>
      </c>
    </row>
    <row r="93" spans="1:63" x14ac:dyDescent="0.35">
      <c r="A93" s="65" t="s">
        <v>167</v>
      </c>
      <c r="B93" s="66" t="s">
        <v>80</v>
      </c>
      <c r="C93" s="67" t="s">
        <v>81</v>
      </c>
      <c r="D93" s="67">
        <v>3</v>
      </c>
      <c r="E93" s="67">
        <v>25</v>
      </c>
      <c r="F93" s="68">
        <v>3</v>
      </c>
      <c r="G93" s="69">
        <v>8102.07</v>
      </c>
      <c r="H93" s="70">
        <v>7901.26</v>
      </c>
      <c r="I93" s="71">
        <v>7199</v>
      </c>
      <c r="J93" s="69">
        <v>8097.37</v>
      </c>
      <c r="K93" s="70">
        <v>8097.37</v>
      </c>
      <c r="L93" s="71">
        <v>4250</v>
      </c>
      <c r="M93" s="69">
        <v>8109.21</v>
      </c>
      <c r="N93" s="6">
        <v>8069.63</v>
      </c>
      <c r="O93" s="71">
        <v>7200.2</v>
      </c>
      <c r="P93" s="69">
        <v>8114.9301800000003</v>
      </c>
      <c r="Q93" s="71">
        <v>1985</v>
      </c>
      <c r="R93" s="72">
        <v>8109.08</v>
      </c>
      <c r="S93" s="71">
        <v>41.46</v>
      </c>
      <c r="T93" s="72">
        <v>8158.01</v>
      </c>
      <c r="U93" s="73">
        <v>150</v>
      </c>
      <c r="V93" s="72">
        <v>8097.37</v>
      </c>
      <c r="W93" s="73">
        <v>150.012</v>
      </c>
      <c r="X93" s="7">
        <v>8097.37</v>
      </c>
      <c r="Y93" s="71">
        <v>463</v>
      </c>
      <c r="Z93" s="74">
        <f t="shared" si="3"/>
        <v>8097.37</v>
      </c>
      <c r="AA93" s="48">
        <f t="shared" si="4"/>
        <v>8097.37</v>
      </c>
      <c r="AB9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MIN(G93,J93,M93),"")</f>
        <v>8097.37</v>
      </c>
      <c r="AC93" s="49">
        <f>IF(OR(DataBase2[[#This Row],[sKS]] = "", DataBase2[[#This Row],[BSOpt]]=""), "", (DataBase2[[#This Row],[sKS]]-DataBase2[[#This Row],[BSOpt]])/DataBase2[[#This Row],[BSOpt]])</f>
        <v>0</v>
      </c>
      <c r="AD93" s="49">
        <f t="shared" si="5"/>
        <v>8097.37</v>
      </c>
      <c r="AE93" s="49">
        <f>IF(OR(DataBase2[[#This Row],[sKS]] = "", DataBase2[[#This Row],[BESTUB]]=""), "", (DataBase2[[#This Row],[sKS]]-DataBase2[[#This Row],[BESTUB]])/DataBase2[[#This Row],[BESTUB]])</f>
        <v>0</v>
      </c>
      <c r="AF93" s="75">
        <f>IF(OR(DataBase2[[#This Row],[sLB]] = "", DataBase2[[#This Row],[BestSol]]=""), "", (DataBase2[[#This Row],[sLB]]-DataBase2[[#This Row],[BestSol]])/DataBase2[[#This Row],[BestSol]])</f>
        <v>5.8043537593068092E-4</v>
      </c>
      <c r="AG93" s="76">
        <f>IF(OR(DataBase2[[#This Row],[sCL]] = "", DataBase2[[#This Row],[BestSol]]=""), "", (DataBase2[[#This Row],[sCL]] -DataBase2[[#This Row],[BestSol]])/DataBase2[[#This Row],[BestSol]])</f>
        <v>0</v>
      </c>
      <c r="AH93" s="76">
        <f>IF(OR(DataBase2[[#This Row],[sDRC]]= "", DataBase2[[#This Row],[BestSol]]=""), "", (DataBase2[[#This Row],[sDRC]]-DataBase2[[#This Row],[BestSol]])/DataBase2[[#This Row],[BestSol]])</f>
        <v>1.4622031597914071E-3</v>
      </c>
      <c r="AI93" s="76">
        <f>IF(OR(DataBase2[[#This Row],[sABS]]= "", DataBase2[[#This Row],[BestSol]]=""), "", (DataBase2[[#This Row],[sABS]]-DataBase2[[#This Row],[BestSol]])/DataBase2[[#This Row],[BestSol]])</f>
        <v>2.1686275914278835E-3</v>
      </c>
      <c r="AJ93" s="76">
        <f>IF(OR(DataBase2[[#This Row],[sCCJ]]= "", DataBase2[[#This Row],[BestSol]]=""), "", (DataBase2[[#This Row],[sCCJ]]-DataBase2[[#This Row],[BestSol]])/DataBase2[[#This Row],[BestSol]])</f>
        <v>1.4461485642869273E-3</v>
      </c>
      <c r="AK93" s="76">
        <f>IF(OR(DataBase2[[#This Row],[sILS]] = "", DataBase2[[#This Row],[BestSol]]=""), "", (DataBase2[[#This Row],[sILS]]-DataBase2[[#This Row],[BestSol]])/DataBase2[[#This Row],[BestSol]])</f>
        <v>7.4888513183910734E-3</v>
      </c>
      <c r="AL93" s="76">
        <f>IF(OR(DataBase2[[#This Row],[sSA]] = "", DataBase2[[#This Row],[BestSol]]=""), "", (DataBase2[[#This Row],[sSA]]-DataBase2[[#This Row],[BestSol]])/DataBase2[[#This Row],[BestSol]])</f>
        <v>0</v>
      </c>
      <c r="AM93" s="76">
        <f>IF(OR(DataBase2[[#This Row],[sKS]] = "", DataBase2[[#This Row],[BestSol]]=""), "", (DataBase2[[#This Row],[sKS]]-DataBase2[[#This Row],[BestSol]])/DataBase2[[#This Row],[BestSol]])</f>
        <v>0</v>
      </c>
      <c r="AN93" s="75">
        <f>IF(OR(DataBase2[[#This Row],[sLB]] = "", DataBase2[[#This Row],[BSHeu]]=""), "", (DataBase2[[#This Row],[sLB]]-DataBase2[[#This Row],[BSHeu]])/DataBase2[[#This Row],[BSHeu]])</f>
        <v>5.8043537593068092E-4</v>
      </c>
      <c r="AO93" s="76">
        <f>IF(OR(DataBase2[[#This Row],[sCL]] = "",  DataBase2[[#This Row],[BSHeu]]=""), "", (DataBase2[[#This Row],[sCL]] - DataBase2[[#This Row],[BSHeu]])/ DataBase2[[#This Row],[BSHeu]])</f>
        <v>0</v>
      </c>
      <c r="AP93" s="76">
        <f>IF(OR(DataBase2[[#This Row],[sDRC]]= "",  DataBase2[[#This Row],[BSHeu]]=""), "", (DataBase2[[#This Row],[sDRC]]- DataBase2[[#This Row],[BSHeu]])/ DataBase2[[#This Row],[BSHeu]])</f>
        <v>1.4622031597914071E-3</v>
      </c>
      <c r="AQ93" s="76">
        <f>IF(OR(DataBase2[[#This Row],[sABS]]= "",  DataBase2[[#This Row],[BSHeu]]=""), "", (DataBase2[[#This Row],[sABS]]- DataBase2[[#This Row],[BSHeu]])/ DataBase2[[#This Row],[BSHeu]])</f>
        <v>2.1686275914278835E-3</v>
      </c>
      <c r="AR93" s="76">
        <f>IF(OR(DataBase2[[#This Row],[sCCJ]]= "",  DataBase2[[#This Row],[BSHeu]]=""), "", (DataBase2[[#This Row],[sCCJ]]- DataBase2[[#This Row],[BSHeu]])/ DataBase2[[#This Row],[BSHeu]])</f>
        <v>1.4461485642869273E-3</v>
      </c>
      <c r="AS93" s="76">
        <f>IF(OR(DataBase2[[#This Row],[sILS]] = "",  DataBase2[[#This Row],[BSHeu]]=""), "", (DataBase2[[#This Row],[sILS]]- DataBase2[[#This Row],[BSHeu]])/ DataBase2[[#This Row],[BSHeu]])</f>
        <v>7.4888513183910734E-3</v>
      </c>
      <c r="AT93" s="76">
        <f>IF(OR(DataBase2[[#This Row],[sSA]] = "",  DataBase2[[#This Row],[BSHeu]]=""), "", (DataBase2[[#This Row],[sSA]]- DataBase2[[#This Row],[BSHeu]])/ DataBase2[[#This Row],[BSHeu]])</f>
        <v>0</v>
      </c>
      <c r="AU93" s="77">
        <f>IF(OR(DataBase2[[#This Row],[sKS]]= "",  DataBase2[[#This Row],[BSHeu]]=""), "", (DataBase2[[#This Row],[sKS]]- DataBase2[[#This Row],[BSHeu]])/ DataBase2[[#This Row],[BSHeu]])</f>
        <v>0</v>
      </c>
      <c r="AV93" s="78" t="str">
        <f>IF(AND(DataBase2[[#This Row],[sLBGB]]&lt;=0.0001, DataBase2[[#This Row],[sLBGB]]&lt;&gt;""), 1,"")</f>
        <v/>
      </c>
      <c r="AW93" s="78">
        <f>IF(AND(DataBase2[[#This Row],[sCLGB]]&lt;=0.0001,DataBase2[[#This Row],[sCLGB]]&lt;&gt;""), 1,"")</f>
        <v>1</v>
      </c>
      <c r="AX93" s="78" t="str">
        <f>IF(AND(DataBase2[[#This Row],[sDRCGB]]&lt;=0.0001,DataBase2[[#This Row],[sDRCGB]]&lt;&gt;""), 1,"")</f>
        <v/>
      </c>
      <c r="AY93" s="78" t="str">
        <f>IF(AND(DataBase2[[#This Row],[sABSGB]]&lt;=0.0001,DataBase2[[#This Row],[sABSGB]]&lt;&gt;""), 1,"")</f>
        <v/>
      </c>
      <c r="AZ93" s="78" t="str">
        <f>IF(AND(DataBase2[[#This Row],[sCCJGB]]&lt;=0.0001,DataBase2[[#This Row],[sCCJGB]]&lt;&gt;""), 1,"")</f>
        <v/>
      </c>
      <c r="BA93" s="78" t="str">
        <f>IF(AND(DataBase2[[#This Row],[sILSGB]]&lt;=0.0001,DataBase2[[#This Row],[sILSGB]]&lt;&gt;""), 1,"")</f>
        <v/>
      </c>
      <c r="BB93" s="78">
        <f>IF(AND(DataBase2[[#This Row],[sSAGB]]&lt;=0.0001,DataBase2[[#This Row],[sSAGB]]&lt;&gt;""), 1,"")</f>
        <v>1</v>
      </c>
      <c r="BC93" s="78">
        <f>IF(AND(DataBase2[[#This Row],[sKSGB]]&lt;=0.0001,DataBase2[[#This Row],[sKSGB]]&lt;&gt;""), 1,"")</f>
        <v>1</v>
      </c>
      <c r="BD93" s="79" t="str">
        <f>IF(AND(DataBase2[[#This Row],[sLBGKS]]&lt;=0.0001, DataBase2[[#This Row],[sLBGKS]]&lt;&gt;""), 1,"")</f>
        <v/>
      </c>
      <c r="BE93" s="78">
        <f>IF(AND(DataBase2[[#This Row],[sCLGKS]]&lt;=0.0001,DataBase2[[#This Row],[sCLGKS]]&lt;&gt;""), 1,"")</f>
        <v>1</v>
      </c>
      <c r="BF93" s="78" t="str">
        <f>IF(AND(DataBase2[[#This Row],[sDRCGKS]]&lt;=0.0001,DataBase2[[#This Row],[sDRCGKS]]&lt;&gt;""), 1,"")</f>
        <v/>
      </c>
      <c r="BG93" s="78" t="str">
        <f>IF(AND(DataBase2[[#This Row],[sABSGKS]]&lt;=0.0001,DataBase2[[#This Row],[sABSGKS]]&lt;&gt;""), 1,"")</f>
        <v/>
      </c>
      <c r="BH93" s="78" t="str">
        <f>IF(AND(DataBase2[[#This Row],[sCCJGKS]]&lt;=0.0001,DataBase2[[#This Row],[sCCJGKS]]&lt;&gt;""), 1,"")</f>
        <v/>
      </c>
      <c r="BI93" s="78" t="str">
        <f>IF(AND(DataBase2[[#This Row],[sILSGKS]]&lt;=0.0001,DataBase2[[#This Row],[sILSGKS]]&lt;&gt;""), 1,"")</f>
        <v/>
      </c>
      <c r="BJ93" s="78">
        <f>IF(AND(DataBase2[[#This Row],[sSAGKS]]&lt;=0.0001,DataBase2[[#This Row],[sSAGKS]]&lt;&gt;""), 1,"")</f>
        <v>1</v>
      </c>
      <c r="BK93" s="80">
        <f>IF(AND(DataBase2[[#This Row],[sKSGKS]]&lt;=0.0001,DataBase2[[#This Row],[sKSGKS]]&lt;&gt;""), 1,"")</f>
        <v>1</v>
      </c>
    </row>
    <row r="94" spans="1:63" x14ac:dyDescent="0.35">
      <c r="A94" s="65" t="s">
        <v>168</v>
      </c>
      <c r="B94" s="66" t="s">
        <v>80</v>
      </c>
      <c r="C94" s="67" t="s">
        <v>81</v>
      </c>
      <c r="D94" s="67">
        <v>3</v>
      </c>
      <c r="E94" s="67">
        <v>25</v>
      </c>
      <c r="F94" s="68">
        <v>4</v>
      </c>
      <c r="G94" s="69">
        <v>8665.4</v>
      </c>
      <c r="H94" s="70">
        <v>8320.59</v>
      </c>
      <c r="I94" s="71">
        <v>7200</v>
      </c>
      <c r="J94" s="69">
        <v>8648.1299999999992</v>
      </c>
      <c r="K94" s="70">
        <v>8648.1299999999992</v>
      </c>
      <c r="L94" s="71">
        <v>33516</v>
      </c>
      <c r="M94" s="69">
        <v>8661.64</v>
      </c>
      <c r="N94" s="6">
        <v>8635.2900000000009</v>
      </c>
      <c r="O94" s="71">
        <v>7222.8</v>
      </c>
      <c r="P94" s="69">
        <v>8667.3701199999996</v>
      </c>
      <c r="Q94" s="71">
        <v>1869</v>
      </c>
      <c r="R94" s="72">
        <v>8738.0300000000007</v>
      </c>
      <c r="S94" s="71">
        <v>41.66</v>
      </c>
      <c r="T94" s="72">
        <v>8667.33</v>
      </c>
      <c r="U94" s="73">
        <v>150.006</v>
      </c>
      <c r="V94" s="72">
        <v>8683.43</v>
      </c>
      <c r="W94" s="73">
        <v>150.03749999999999</v>
      </c>
      <c r="X94" s="7">
        <v>8693.1299999999992</v>
      </c>
      <c r="Y94" s="71">
        <v>603</v>
      </c>
      <c r="Z94" s="74">
        <f t="shared" si="3"/>
        <v>8648.1299999999992</v>
      </c>
      <c r="AA94" s="48">
        <f t="shared" si="4"/>
        <v>8667.33</v>
      </c>
      <c r="AB9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MIN(G94,J94,M94),"")</f>
        <v>8648.1299999999992</v>
      </c>
      <c r="AC94" s="49">
        <f>IF(OR(DataBase2[[#This Row],[sKS]] = "", DataBase2[[#This Row],[BSOpt]]=""), "", (DataBase2[[#This Row],[sKS]]-DataBase2[[#This Row],[BSOpt]])/DataBase2[[#This Row],[BSOpt]])</f>
        <v>5.2034370436152095E-3</v>
      </c>
      <c r="AD94" s="49">
        <f t="shared" si="5"/>
        <v>8648.1299999999992</v>
      </c>
      <c r="AE94" s="49">
        <f>IF(OR(DataBase2[[#This Row],[sKS]] = "", DataBase2[[#This Row],[BESTUB]]=""), "", (DataBase2[[#This Row],[sKS]]-DataBase2[[#This Row],[BESTUB]])/DataBase2[[#This Row],[BESTUB]])</f>
        <v>5.2034370436152095E-3</v>
      </c>
      <c r="AF94" s="75">
        <f>IF(OR(DataBase2[[#This Row],[sLB]] = "", DataBase2[[#This Row],[BestSol]]=""), "", (DataBase2[[#This Row],[sLB]]-DataBase2[[#This Row],[BestSol]])/DataBase2[[#This Row],[BestSol]])</f>
        <v>1.9969635054052654E-3</v>
      </c>
      <c r="AG94" s="76">
        <f>IF(OR(DataBase2[[#This Row],[sCL]] = "", DataBase2[[#This Row],[BestSol]]=""), "", (DataBase2[[#This Row],[sCL]] -DataBase2[[#This Row],[BestSol]])/DataBase2[[#This Row],[BestSol]])</f>
        <v>0</v>
      </c>
      <c r="AH94" s="76">
        <f>IF(OR(DataBase2[[#This Row],[sDRC]]= "", DataBase2[[#This Row],[BestSol]]=""), "", (DataBase2[[#This Row],[sDRC]]-DataBase2[[#This Row],[BestSol]])/DataBase2[[#This Row],[BestSol]])</f>
        <v>1.5621874324276137E-3</v>
      </c>
      <c r="AI94" s="76">
        <f>IF(OR(DataBase2[[#This Row],[sABS]]= "", DataBase2[[#This Row],[BestSol]]=""), "", (DataBase2[[#This Row],[sABS]]-DataBase2[[#This Row],[BestSol]])/DataBase2[[#This Row],[BestSol]])</f>
        <v>2.2247722918134196E-3</v>
      </c>
      <c r="AJ94" s="76">
        <f>IF(OR(DataBase2[[#This Row],[sCCJ]]= "", DataBase2[[#This Row],[BestSol]]=""), "", (DataBase2[[#This Row],[sCCJ]]-DataBase2[[#This Row],[BestSol]])/DataBase2[[#This Row],[BestSol]])</f>
        <v>1.0395310893800332E-2</v>
      </c>
      <c r="AK94" s="76">
        <f>IF(OR(DataBase2[[#This Row],[sILS]] = "", DataBase2[[#This Row],[BestSol]]=""), "", (DataBase2[[#This Row],[sILS]]-DataBase2[[#This Row],[BestSol]])/DataBase2[[#This Row],[BestSol]])</f>
        <v>2.2201331386092404E-3</v>
      </c>
      <c r="AL94" s="76">
        <f>IF(OR(DataBase2[[#This Row],[sSA]] = "", DataBase2[[#This Row],[BestSol]]=""), "", (DataBase2[[#This Row],[sSA]]-DataBase2[[#This Row],[BestSol]])/DataBase2[[#This Row],[BestSol]])</f>
        <v>4.0818072808805018E-3</v>
      </c>
      <c r="AM94" s="76">
        <f>IF(OR(DataBase2[[#This Row],[sKS]] = "", DataBase2[[#This Row],[BestSol]]=""), "", (DataBase2[[#This Row],[sKS]]-DataBase2[[#This Row],[BestSol]])/DataBase2[[#This Row],[BestSol]])</f>
        <v>5.2034370436152095E-3</v>
      </c>
      <c r="AN94" s="75">
        <f>IF(OR(DataBase2[[#This Row],[sLB]] = "", DataBase2[[#This Row],[BSHeu]]=""), "", (DataBase2[[#This Row],[sLB]]-DataBase2[[#This Row],[BSHeu]])/DataBase2[[#This Row],[BSHeu]])</f>
        <v>-2.2267526447017607E-4</v>
      </c>
      <c r="AO94" s="76">
        <f>IF(OR(DataBase2[[#This Row],[sCL]] = "",  DataBase2[[#This Row],[BSHeu]]=""), "", (DataBase2[[#This Row],[sCL]] - DataBase2[[#This Row],[BSHeu]])/ DataBase2[[#This Row],[BSHeu]])</f>
        <v>-2.2152150662315532E-3</v>
      </c>
      <c r="AP94" s="76">
        <f>IF(OR(DataBase2[[#This Row],[sDRC]]= "",  DataBase2[[#This Row],[BSHeu]]=""), "", (DataBase2[[#This Row],[sDRC]]- DataBase2[[#This Row],[BSHeu]])/ DataBase2[[#This Row],[BSHeu]])</f>
        <v>-6.5648821494053065E-4</v>
      </c>
      <c r="AQ94" s="76">
        <f>IF(OR(DataBase2[[#This Row],[sABS]]= "",  DataBase2[[#This Row],[BSHeu]]=""), "", (DataBase2[[#This Row],[sABS]]- DataBase2[[#This Row],[BSHeu]])/ DataBase2[[#This Row],[BSHeu]])</f>
        <v>4.6288764821070216E-6</v>
      </c>
      <c r="AR94" s="76">
        <f>IF(OR(DataBase2[[#This Row],[sCCJ]]= "",  DataBase2[[#This Row],[BSHeu]]=""), "", (DataBase2[[#This Row],[sCCJ]]- DataBase2[[#This Row],[BSHeu]])/ DataBase2[[#This Row],[BSHeu]])</f>
        <v>8.1570679782586707E-3</v>
      </c>
      <c r="AS94" s="76">
        <f>IF(OR(DataBase2[[#This Row],[sILS]] = "",  DataBase2[[#This Row],[BSHeu]]=""), "", (DataBase2[[#This Row],[sILS]]- DataBase2[[#This Row],[BSHeu]])/ DataBase2[[#This Row],[BSHeu]])</f>
        <v>0</v>
      </c>
      <c r="AT94" s="76">
        <f>IF(OR(DataBase2[[#This Row],[sSA]] = "",  DataBase2[[#This Row],[BSHeu]]=""), "", (DataBase2[[#This Row],[sSA]]- DataBase2[[#This Row],[BSHeu]])/ DataBase2[[#This Row],[BSHeu]])</f>
        <v>1.8575501336628886E-3</v>
      </c>
      <c r="AU94" s="77">
        <f>IF(OR(DataBase2[[#This Row],[sKS]]= "",  DataBase2[[#This Row],[BSHeu]]=""), "", (DataBase2[[#This Row],[sKS]]- DataBase2[[#This Row],[BSHeu]])/ DataBase2[[#This Row],[BSHeu]])</f>
        <v>2.9766952452484527E-3</v>
      </c>
      <c r="AV94" s="78" t="str">
        <f>IF(AND(DataBase2[[#This Row],[sLBGB]]&lt;=0.0001, DataBase2[[#This Row],[sLBGB]]&lt;&gt;""), 1,"")</f>
        <v/>
      </c>
      <c r="AW94" s="78">
        <f>IF(AND(DataBase2[[#This Row],[sCLGB]]&lt;=0.0001,DataBase2[[#This Row],[sCLGB]]&lt;&gt;""), 1,"")</f>
        <v>1</v>
      </c>
      <c r="AX94" s="78" t="str">
        <f>IF(AND(DataBase2[[#This Row],[sDRCGB]]&lt;=0.0001,DataBase2[[#This Row],[sDRCGB]]&lt;&gt;""), 1,"")</f>
        <v/>
      </c>
      <c r="AY94" s="78" t="str">
        <f>IF(AND(DataBase2[[#This Row],[sABSGB]]&lt;=0.0001,DataBase2[[#This Row],[sABSGB]]&lt;&gt;""), 1,"")</f>
        <v/>
      </c>
      <c r="AZ94" s="78" t="str">
        <f>IF(AND(DataBase2[[#This Row],[sCCJGB]]&lt;=0.0001,DataBase2[[#This Row],[sCCJGB]]&lt;&gt;""), 1,"")</f>
        <v/>
      </c>
      <c r="BA94" s="78" t="str">
        <f>IF(AND(DataBase2[[#This Row],[sILSGB]]&lt;=0.0001,DataBase2[[#This Row],[sILSGB]]&lt;&gt;""), 1,"")</f>
        <v/>
      </c>
      <c r="BB94" s="78" t="str">
        <f>IF(AND(DataBase2[[#This Row],[sSAGB]]&lt;=0.0001,DataBase2[[#This Row],[sSAGB]]&lt;&gt;""), 1,"")</f>
        <v/>
      </c>
      <c r="BC94" s="78" t="str">
        <f>IF(AND(DataBase2[[#This Row],[sKSGB]]&lt;=0.0001,DataBase2[[#This Row],[sKSGB]]&lt;&gt;""), 1,"")</f>
        <v/>
      </c>
      <c r="BD94" s="79">
        <f>IF(AND(DataBase2[[#This Row],[sLBGKS]]&lt;=0.0001, DataBase2[[#This Row],[sLBGKS]]&lt;&gt;""), 1,"")</f>
        <v>1</v>
      </c>
      <c r="BE94" s="78">
        <f>IF(AND(DataBase2[[#This Row],[sCLGKS]]&lt;=0.0001,DataBase2[[#This Row],[sCLGKS]]&lt;&gt;""), 1,"")</f>
        <v>1</v>
      </c>
      <c r="BF94" s="78">
        <f>IF(AND(DataBase2[[#This Row],[sDRCGKS]]&lt;=0.0001,DataBase2[[#This Row],[sDRCGKS]]&lt;&gt;""), 1,"")</f>
        <v>1</v>
      </c>
      <c r="BG94" s="78">
        <f>IF(AND(DataBase2[[#This Row],[sABSGKS]]&lt;=0.0001,DataBase2[[#This Row],[sABSGKS]]&lt;&gt;""), 1,"")</f>
        <v>1</v>
      </c>
      <c r="BH94" s="78" t="str">
        <f>IF(AND(DataBase2[[#This Row],[sCCJGKS]]&lt;=0.0001,DataBase2[[#This Row],[sCCJGKS]]&lt;&gt;""), 1,"")</f>
        <v/>
      </c>
      <c r="BI94" s="78">
        <f>IF(AND(DataBase2[[#This Row],[sILSGKS]]&lt;=0.0001,DataBase2[[#This Row],[sILSGKS]]&lt;&gt;""), 1,"")</f>
        <v>1</v>
      </c>
      <c r="BJ94" s="78" t="str">
        <f>IF(AND(DataBase2[[#This Row],[sSAGKS]]&lt;=0.0001,DataBase2[[#This Row],[sSAGKS]]&lt;&gt;""), 1,"")</f>
        <v/>
      </c>
      <c r="BK94" s="80" t="str">
        <f>IF(AND(DataBase2[[#This Row],[sKSGKS]]&lt;=0.0001,DataBase2[[#This Row],[sKSGKS]]&lt;&gt;""), 1,"")</f>
        <v/>
      </c>
    </row>
    <row r="95" spans="1:63" x14ac:dyDescent="0.35">
      <c r="A95" s="65" t="s">
        <v>169</v>
      </c>
      <c r="B95" s="66" t="s">
        <v>80</v>
      </c>
      <c r="C95" s="67" t="s">
        <v>81</v>
      </c>
      <c r="D95" s="67">
        <v>3</v>
      </c>
      <c r="E95" s="67">
        <v>25</v>
      </c>
      <c r="F95" s="68">
        <v>5</v>
      </c>
      <c r="G95" s="69">
        <v>9147.27</v>
      </c>
      <c r="H95" s="70">
        <v>8829.18</v>
      </c>
      <c r="I95" s="71">
        <v>7200</v>
      </c>
      <c r="J95" s="69">
        <v>9213.23</v>
      </c>
      <c r="K95" s="70">
        <v>8788.5300000000007</v>
      </c>
      <c r="L95" s="71">
        <v>42959</v>
      </c>
      <c r="M95" s="69">
        <v>9146.76</v>
      </c>
      <c r="N95" s="6">
        <v>9146.76</v>
      </c>
      <c r="O95" s="71">
        <v>829.4</v>
      </c>
      <c r="P95" s="69">
        <v>9159.1796900000008</v>
      </c>
      <c r="Q95" s="71">
        <v>1915</v>
      </c>
      <c r="R95" s="72">
        <v>9337.93</v>
      </c>
      <c r="S95" s="71">
        <v>42.35</v>
      </c>
      <c r="T95" s="72">
        <v>9154.0300000000007</v>
      </c>
      <c r="U95" s="73">
        <v>150.00149999999999</v>
      </c>
      <c r="V95" s="72">
        <v>9146.73</v>
      </c>
      <c r="W95" s="73">
        <v>150.024</v>
      </c>
      <c r="X95" s="7">
        <v>9169.91</v>
      </c>
      <c r="Y95" s="71">
        <v>310</v>
      </c>
      <c r="Z95" s="74">
        <f t="shared" si="3"/>
        <v>9146.76</v>
      </c>
      <c r="AA95" s="48">
        <f t="shared" si="4"/>
        <v>9146.73</v>
      </c>
      <c r="AB9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MIN(G95,J95,M95),"")</f>
        <v>9146.76</v>
      </c>
      <c r="AC95" s="49">
        <f>IF(OR(DataBase2[[#This Row],[sKS]] = "", DataBase2[[#This Row],[BSOpt]]=""), "", (DataBase2[[#This Row],[sKS]]-DataBase2[[#This Row],[BSOpt]])/DataBase2[[#This Row],[BSOpt]])</f>
        <v>2.5309508503557144E-3</v>
      </c>
      <c r="AD95" s="49">
        <f t="shared" si="5"/>
        <v>9146.76</v>
      </c>
      <c r="AE95" s="49">
        <f>IF(OR(DataBase2[[#This Row],[sKS]] = "", DataBase2[[#This Row],[BESTUB]]=""), "", (DataBase2[[#This Row],[sKS]]-DataBase2[[#This Row],[BESTUB]])/DataBase2[[#This Row],[BESTUB]])</f>
        <v>2.5309508503557144E-3</v>
      </c>
      <c r="AF95" s="75">
        <f>IF(OR(DataBase2[[#This Row],[sLB]] = "", DataBase2[[#This Row],[BestSol]]=""), "", (DataBase2[[#This Row],[sLB]]-DataBase2[[#This Row],[BestSol]])/DataBase2[[#This Row],[BestSol]])</f>
        <v>5.5757448539178708E-5</v>
      </c>
      <c r="AG95" s="76">
        <f>IF(OR(DataBase2[[#This Row],[sCL]] = "", DataBase2[[#This Row],[BestSol]]=""), "", (DataBase2[[#This Row],[sCL]] -DataBase2[[#This Row],[BestSol]])/DataBase2[[#This Row],[BestSol]])</f>
        <v>7.267054126269777E-3</v>
      </c>
      <c r="AH95" s="76">
        <f>IF(OR(DataBase2[[#This Row],[sDRC]]= "", DataBase2[[#This Row],[BestSol]]=""), "", (DataBase2[[#This Row],[sDRC]]-DataBase2[[#This Row],[BestSol]])/DataBase2[[#This Row],[BestSol]])</f>
        <v>0</v>
      </c>
      <c r="AI95" s="76">
        <f>IF(OR(DataBase2[[#This Row],[sABS]]= "", DataBase2[[#This Row],[BestSol]]=""), "", (DataBase2[[#This Row],[sABS]]-DataBase2[[#This Row],[BestSol]])/DataBase2[[#This Row],[BestSol]])</f>
        <v>1.3578239726417473E-3</v>
      </c>
      <c r="AJ95" s="76">
        <f>IF(OR(DataBase2[[#This Row],[sCCJ]]= "", DataBase2[[#This Row],[BestSol]]=""), "", (DataBase2[[#This Row],[sCCJ]]-DataBase2[[#This Row],[BestSol]])/DataBase2[[#This Row],[BestSol]])</f>
        <v>2.090029693574556E-2</v>
      </c>
      <c r="AK95" s="76">
        <f>IF(OR(DataBase2[[#This Row],[sILS]] = "", DataBase2[[#This Row],[BestSol]]=""), "", (DataBase2[[#This Row],[sILS]]-DataBase2[[#This Row],[BestSol]])/DataBase2[[#This Row],[BestSol]])</f>
        <v>7.9481696250917658E-4</v>
      </c>
      <c r="AL95" s="76">
        <f>IF(OR(DataBase2[[#This Row],[sSA]] = "", DataBase2[[#This Row],[BestSol]]=""), "", (DataBase2[[#This Row],[sSA]]-DataBase2[[#This Row],[BestSol]])/DataBase2[[#This Row],[BestSol]])</f>
        <v>-3.2798499141395245E-6</v>
      </c>
      <c r="AM95" s="76">
        <f>IF(OR(DataBase2[[#This Row],[sKS]] = "", DataBase2[[#This Row],[BestSol]]=""), "", (DataBase2[[#This Row],[sKS]]-DataBase2[[#This Row],[BestSol]])/DataBase2[[#This Row],[BestSol]])</f>
        <v>2.5309508503557144E-3</v>
      </c>
      <c r="AN95" s="75">
        <f>IF(OR(DataBase2[[#This Row],[sLB]] = "", DataBase2[[#This Row],[BSHeu]]=""), "", (DataBase2[[#This Row],[sLB]]-DataBase2[[#This Row],[BSHeu]])/DataBase2[[#This Row],[BSHeu]])</f>
        <v>5.9037492087431591E-5</v>
      </c>
      <c r="AO95" s="76">
        <f>IF(OR(DataBase2[[#This Row],[sCL]] = "",  DataBase2[[#This Row],[BSHeu]]=""), "", (DataBase2[[#This Row],[sCL]] - DataBase2[[#This Row],[BSHeu]])/ DataBase2[[#This Row],[BSHeu]])</f>
        <v>7.2703578218663942E-3</v>
      </c>
      <c r="AP95" s="76">
        <f>IF(OR(DataBase2[[#This Row],[sDRC]]= "",  DataBase2[[#This Row],[BSHeu]]=""), "", (DataBase2[[#This Row],[sDRC]]- DataBase2[[#This Row],[BSHeu]])/ DataBase2[[#This Row],[BSHeu]])</f>
        <v>3.2798606715902662E-6</v>
      </c>
      <c r="AQ95" s="76">
        <f>IF(OR(DataBase2[[#This Row],[sABS]]= "",  DataBase2[[#This Row],[BSHeu]]=""), "", (DataBase2[[#This Row],[sABS]]- DataBase2[[#This Row],[BSHeu]])/ DataBase2[[#This Row],[BSHeu]])</f>
        <v>1.3611082867867842E-3</v>
      </c>
      <c r="AR95" s="76">
        <f>IF(OR(DataBase2[[#This Row],[sCCJ]]= "",  DataBase2[[#This Row],[BSHeu]]=""), "", (DataBase2[[#This Row],[sCCJ]]- DataBase2[[#This Row],[BSHeu]])/ DataBase2[[#This Row],[BSHeu]])</f>
        <v>2.0903645346479094E-2</v>
      </c>
      <c r="AS95" s="76">
        <f>IF(OR(DataBase2[[#This Row],[sILS]] = "",  DataBase2[[#This Row],[BSHeu]]=""), "", (DataBase2[[#This Row],[sILS]]- DataBase2[[#This Row],[BSHeu]])/ DataBase2[[#This Row],[BSHeu]])</f>
        <v>7.9809943006966329E-4</v>
      </c>
      <c r="AT95" s="76">
        <f>IF(OR(DataBase2[[#This Row],[sSA]] = "",  DataBase2[[#This Row],[BSHeu]]=""), "", (DataBase2[[#This Row],[sSA]]- DataBase2[[#This Row],[BSHeu]])/ DataBase2[[#This Row],[BSHeu]])</f>
        <v>0</v>
      </c>
      <c r="AU95" s="77">
        <f>IF(OR(DataBase2[[#This Row],[sKS]]= "",  DataBase2[[#This Row],[BSHeu]]=""), "", (DataBase2[[#This Row],[sKS]]- DataBase2[[#This Row],[BSHeu]])/ DataBase2[[#This Row],[BSHeu]])</f>
        <v>2.5342390121934604E-3</v>
      </c>
      <c r="AV95" s="78">
        <f>IF(AND(DataBase2[[#This Row],[sLBGB]]&lt;=0.0001, DataBase2[[#This Row],[sLBGB]]&lt;&gt;""), 1,"")</f>
        <v>1</v>
      </c>
      <c r="AW95" s="78" t="str">
        <f>IF(AND(DataBase2[[#This Row],[sCLGB]]&lt;=0.0001,DataBase2[[#This Row],[sCLGB]]&lt;&gt;""), 1,"")</f>
        <v/>
      </c>
      <c r="AX95" s="78">
        <f>IF(AND(DataBase2[[#This Row],[sDRCGB]]&lt;=0.0001,DataBase2[[#This Row],[sDRCGB]]&lt;&gt;""), 1,"")</f>
        <v>1</v>
      </c>
      <c r="AY95" s="78" t="str">
        <f>IF(AND(DataBase2[[#This Row],[sABSGB]]&lt;=0.0001,DataBase2[[#This Row],[sABSGB]]&lt;&gt;""), 1,"")</f>
        <v/>
      </c>
      <c r="AZ95" s="78" t="str">
        <f>IF(AND(DataBase2[[#This Row],[sCCJGB]]&lt;=0.0001,DataBase2[[#This Row],[sCCJGB]]&lt;&gt;""), 1,"")</f>
        <v/>
      </c>
      <c r="BA95" s="78" t="str">
        <f>IF(AND(DataBase2[[#This Row],[sILSGB]]&lt;=0.0001,DataBase2[[#This Row],[sILSGB]]&lt;&gt;""), 1,"")</f>
        <v/>
      </c>
      <c r="BB95" s="78">
        <f>IF(AND(DataBase2[[#This Row],[sSAGB]]&lt;=0.0001,DataBase2[[#This Row],[sSAGB]]&lt;&gt;""), 1,"")</f>
        <v>1</v>
      </c>
      <c r="BC95" s="78" t="str">
        <f>IF(AND(DataBase2[[#This Row],[sKSGB]]&lt;=0.0001,DataBase2[[#This Row],[sKSGB]]&lt;&gt;""), 1,"")</f>
        <v/>
      </c>
      <c r="BD95" s="79">
        <f>IF(AND(DataBase2[[#This Row],[sLBGKS]]&lt;=0.0001, DataBase2[[#This Row],[sLBGKS]]&lt;&gt;""), 1,"")</f>
        <v>1</v>
      </c>
      <c r="BE95" s="78" t="str">
        <f>IF(AND(DataBase2[[#This Row],[sCLGKS]]&lt;=0.0001,DataBase2[[#This Row],[sCLGKS]]&lt;&gt;""), 1,"")</f>
        <v/>
      </c>
      <c r="BF95" s="78">
        <f>IF(AND(DataBase2[[#This Row],[sDRCGKS]]&lt;=0.0001,DataBase2[[#This Row],[sDRCGKS]]&lt;&gt;""), 1,"")</f>
        <v>1</v>
      </c>
      <c r="BG95" s="78" t="str">
        <f>IF(AND(DataBase2[[#This Row],[sABSGKS]]&lt;=0.0001,DataBase2[[#This Row],[sABSGKS]]&lt;&gt;""), 1,"")</f>
        <v/>
      </c>
      <c r="BH95" s="78" t="str">
        <f>IF(AND(DataBase2[[#This Row],[sCCJGKS]]&lt;=0.0001,DataBase2[[#This Row],[sCCJGKS]]&lt;&gt;""), 1,"")</f>
        <v/>
      </c>
      <c r="BI95" s="78" t="str">
        <f>IF(AND(DataBase2[[#This Row],[sILSGKS]]&lt;=0.0001,DataBase2[[#This Row],[sILSGKS]]&lt;&gt;""), 1,"")</f>
        <v/>
      </c>
      <c r="BJ95" s="78">
        <f>IF(AND(DataBase2[[#This Row],[sSAGKS]]&lt;=0.0001,DataBase2[[#This Row],[sSAGKS]]&lt;&gt;""), 1,"")</f>
        <v>1</v>
      </c>
      <c r="BK95" s="80" t="str">
        <f>IF(AND(DataBase2[[#This Row],[sKSGKS]]&lt;=0.0001,DataBase2[[#This Row],[sKSGKS]]&lt;&gt;""), 1,"")</f>
        <v/>
      </c>
    </row>
    <row r="96" spans="1:63" x14ac:dyDescent="0.35">
      <c r="A96" s="65" t="s">
        <v>170</v>
      </c>
      <c r="B96" s="66" t="s">
        <v>80</v>
      </c>
      <c r="C96" s="67" t="s">
        <v>81</v>
      </c>
      <c r="D96" s="67">
        <v>3</v>
      </c>
      <c r="E96" s="67">
        <v>25</v>
      </c>
      <c r="F96" s="68">
        <v>2</v>
      </c>
      <c r="G96" s="69">
        <v>8030.57</v>
      </c>
      <c r="H96" s="70">
        <v>7891.24</v>
      </c>
      <c r="I96" s="71">
        <v>7200</v>
      </c>
      <c r="J96" s="69">
        <v>8029.89</v>
      </c>
      <c r="K96" s="70">
        <v>8029.89</v>
      </c>
      <c r="L96" s="71">
        <v>26</v>
      </c>
      <c r="M96" s="69">
        <v>8029.89</v>
      </c>
      <c r="N96" s="6">
        <v>8029.89</v>
      </c>
      <c r="O96" s="71">
        <v>1811.3</v>
      </c>
      <c r="P96" s="69">
        <v>8030.5703100000001</v>
      </c>
      <c r="Q96" s="71">
        <v>278</v>
      </c>
      <c r="R96" s="72">
        <v>8030.23</v>
      </c>
      <c r="S96" s="71">
        <v>34.450000000000003</v>
      </c>
      <c r="T96" s="72">
        <v>8029.89</v>
      </c>
      <c r="U96" s="73">
        <v>150.005</v>
      </c>
      <c r="V96" s="72">
        <v>8029.89</v>
      </c>
      <c r="W96" s="73">
        <v>110.667</v>
      </c>
      <c r="X96" s="7">
        <v>8037.83</v>
      </c>
      <c r="Y96" s="71">
        <v>88</v>
      </c>
      <c r="Z96" s="74">
        <f t="shared" si="3"/>
        <v>8029.89</v>
      </c>
      <c r="AA96" s="48">
        <f t="shared" si="4"/>
        <v>8029.89</v>
      </c>
      <c r="AB9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MIN(G96,J96,M96),"")</f>
        <v>8029.89</v>
      </c>
      <c r="AC96" s="49">
        <f>IF(OR(DataBase2[[#This Row],[sKS]] = "", DataBase2[[#This Row],[BSOpt]]=""), "", (DataBase2[[#This Row],[sKS]]-DataBase2[[#This Row],[BSOpt]])/DataBase2[[#This Row],[BSOpt]])</f>
        <v>9.8880557516972212E-4</v>
      </c>
      <c r="AD96" s="49">
        <f t="shared" si="5"/>
        <v>8029.89</v>
      </c>
      <c r="AE96" s="49">
        <f>IF(OR(DataBase2[[#This Row],[sKS]] = "", DataBase2[[#This Row],[BESTUB]]=""), "", (DataBase2[[#This Row],[sKS]]-DataBase2[[#This Row],[BESTUB]])/DataBase2[[#This Row],[BESTUB]])</f>
        <v>9.8880557516972212E-4</v>
      </c>
      <c r="AF96" s="75">
        <f>IF(OR(DataBase2[[#This Row],[sLB]] = "", DataBase2[[#This Row],[BestSol]]=""), "", (DataBase2[[#This Row],[sLB]]-DataBase2[[#This Row],[BestSol]])/DataBase2[[#This Row],[BestSol]])</f>
        <v>8.4683600896074735E-5</v>
      </c>
      <c r="AG96" s="76">
        <f>IF(OR(DataBase2[[#This Row],[sCL]] = "", DataBase2[[#This Row],[BestSol]]=""), "", (DataBase2[[#This Row],[sCL]] -DataBase2[[#This Row],[BestSol]])/DataBase2[[#This Row],[BestSol]])</f>
        <v>0</v>
      </c>
      <c r="AH96" s="76">
        <f>IF(OR(DataBase2[[#This Row],[sDRC]]= "", DataBase2[[#This Row],[BestSol]]=""), "", (DataBase2[[#This Row],[sDRC]]-DataBase2[[#This Row],[BestSol]])/DataBase2[[#This Row],[BestSol]])</f>
        <v>0</v>
      </c>
      <c r="AI96" s="76">
        <f>IF(OR(DataBase2[[#This Row],[sABS]]= "", DataBase2[[#This Row],[BestSol]]=""), "", (DataBase2[[#This Row],[sABS]]-DataBase2[[#This Row],[BestSol]])/DataBase2[[#This Row],[BestSol]])</f>
        <v>8.4722206655350906E-5</v>
      </c>
      <c r="AJ96" s="76">
        <f>IF(OR(DataBase2[[#This Row],[sCCJ]]= "", DataBase2[[#This Row],[BestSol]]=""), "", (DataBase2[[#This Row],[sCCJ]]-DataBase2[[#This Row],[BestSol]])/DataBase2[[#This Row],[BestSol]])</f>
        <v>4.2341800447980732E-5</v>
      </c>
      <c r="AK96" s="76">
        <f>IF(OR(DataBase2[[#This Row],[sILS]] = "", DataBase2[[#This Row],[BestSol]]=""), "", (DataBase2[[#This Row],[sILS]]-DataBase2[[#This Row],[BestSol]])/DataBase2[[#This Row],[BestSol]])</f>
        <v>0</v>
      </c>
      <c r="AL96" s="76">
        <f>IF(OR(DataBase2[[#This Row],[sSA]] = "", DataBase2[[#This Row],[BestSol]]=""), "", (DataBase2[[#This Row],[sSA]]-DataBase2[[#This Row],[BestSol]])/DataBase2[[#This Row],[BestSol]])</f>
        <v>0</v>
      </c>
      <c r="AM96" s="76">
        <f>IF(OR(DataBase2[[#This Row],[sKS]] = "", DataBase2[[#This Row],[BestSol]]=""), "", (DataBase2[[#This Row],[sKS]]-DataBase2[[#This Row],[BestSol]])/DataBase2[[#This Row],[BestSol]])</f>
        <v>9.8880557516972212E-4</v>
      </c>
      <c r="AN96" s="75">
        <f>IF(OR(DataBase2[[#This Row],[sLB]] = "", DataBase2[[#This Row],[BSHeu]]=""), "", (DataBase2[[#This Row],[sLB]]-DataBase2[[#This Row],[BSHeu]])/DataBase2[[#This Row],[BSHeu]])</f>
        <v>8.4683600896074735E-5</v>
      </c>
      <c r="AO96" s="76">
        <f>IF(OR(DataBase2[[#This Row],[sCL]] = "",  DataBase2[[#This Row],[BSHeu]]=""), "", (DataBase2[[#This Row],[sCL]] - DataBase2[[#This Row],[BSHeu]])/ DataBase2[[#This Row],[BSHeu]])</f>
        <v>0</v>
      </c>
      <c r="AP96" s="76">
        <f>IF(OR(DataBase2[[#This Row],[sDRC]]= "",  DataBase2[[#This Row],[BSHeu]]=""), "", (DataBase2[[#This Row],[sDRC]]- DataBase2[[#This Row],[BSHeu]])/ DataBase2[[#This Row],[BSHeu]])</f>
        <v>0</v>
      </c>
      <c r="AQ96" s="76">
        <f>IF(OR(DataBase2[[#This Row],[sABS]]= "",  DataBase2[[#This Row],[BSHeu]]=""), "", (DataBase2[[#This Row],[sABS]]- DataBase2[[#This Row],[BSHeu]])/ DataBase2[[#This Row],[BSHeu]])</f>
        <v>8.4722206655350906E-5</v>
      </c>
      <c r="AR96" s="76">
        <f>IF(OR(DataBase2[[#This Row],[sCCJ]]= "",  DataBase2[[#This Row],[BSHeu]]=""), "", (DataBase2[[#This Row],[sCCJ]]- DataBase2[[#This Row],[BSHeu]])/ DataBase2[[#This Row],[BSHeu]])</f>
        <v>4.2341800447980732E-5</v>
      </c>
      <c r="AS96" s="76">
        <f>IF(OR(DataBase2[[#This Row],[sILS]] = "",  DataBase2[[#This Row],[BSHeu]]=""), "", (DataBase2[[#This Row],[sILS]]- DataBase2[[#This Row],[BSHeu]])/ DataBase2[[#This Row],[BSHeu]])</f>
        <v>0</v>
      </c>
      <c r="AT96" s="76">
        <f>IF(OR(DataBase2[[#This Row],[sSA]] = "",  DataBase2[[#This Row],[BSHeu]]=""), "", (DataBase2[[#This Row],[sSA]]- DataBase2[[#This Row],[BSHeu]])/ DataBase2[[#This Row],[BSHeu]])</f>
        <v>0</v>
      </c>
      <c r="AU96" s="77">
        <f>IF(OR(DataBase2[[#This Row],[sKS]]= "",  DataBase2[[#This Row],[BSHeu]]=""), "", (DataBase2[[#This Row],[sKS]]- DataBase2[[#This Row],[BSHeu]])/ DataBase2[[#This Row],[BSHeu]])</f>
        <v>9.8880557516972212E-4</v>
      </c>
      <c r="AV96" s="78">
        <f>IF(AND(DataBase2[[#This Row],[sLBGB]]&lt;=0.0001, DataBase2[[#This Row],[sLBGB]]&lt;&gt;""), 1,"")</f>
        <v>1</v>
      </c>
      <c r="AW96" s="78">
        <f>IF(AND(DataBase2[[#This Row],[sCLGB]]&lt;=0.0001,DataBase2[[#This Row],[sCLGB]]&lt;&gt;""), 1,"")</f>
        <v>1</v>
      </c>
      <c r="AX96" s="78">
        <f>IF(AND(DataBase2[[#This Row],[sDRCGB]]&lt;=0.0001,DataBase2[[#This Row],[sDRCGB]]&lt;&gt;""), 1,"")</f>
        <v>1</v>
      </c>
      <c r="AY96" s="78">
        <f>IF(AND(DataBase2[[#This Row],[sABSGB]]&lt;=0.0001,DataBase2[[#This Row],[sABSGB]]&lt;&gt;""), 1,"")</f>
        <v>1</v>
      </c>
      <c r="AZ96" s="78">
        <f>IF(AND(DataBase2[[#This Row],[sCCJGB]]&lt;=0.0001,DataBase2[[#This Row],[sCCJGB]]&lt;&gt;""), 1,"")</f>
        <v>1</v>
      </c>
      <c r="BA96" s="78">
        <f>IF(AND(DataBase2[[#This Row],[sILSGB]]&lt;=0.0001,DataBase2[[#This Row],[sILSGB]]&lt;&gt;""), 1,"")</f>
        <v>1</v>
      </c>
      <c r="BB96" s="78">
        <f>IF(AND(DataBase2[[#This Row],[sSAGB]]&lt;=0.0001,DataBase2[[#This Row],[sSAGB]]&lt;&gt;""), 1,"")</f>
        <v>1</v>
      </c>
      <c r="BC96" s="78" t="str">
        <f>IF(AND(DataBase2[[#This Row],[sKSGB]]&lt;=0.0001,DataBase2[[#This Row],[sKSGB]]&lt;&gt;""), 1,"")</f>
        <v/>
      </c>
      <c r="BD96" s="79">
        <f>IF(AND(DataBase2[[#This Row],[sLBGKS]]&lt;=0.0001, DataBase2[[#This Row],[sLBGKS]]&lt;&gt;""), 1,"")</f>
        <v>1</v>
      </c>
      <c r="BE96" s="78">
        <f>IF(AND(DataBase2[[#This Row],[sCLGKS]]&lt;=0.0001,DataBase2[[#This Row],[sCLGKS]]&lt;&gt;""), 1,"")</f>
        <v>1</v>
      </c>
      <c r="BF96" s="78">
        <f>IF(AND(DataBase2[[#This Row],[sDRCGKS]]&lt;=0.0001,DataBase2[[#This Row],[sDRCGKS]]&lt;&gt;""), 1,"")</f>
        <v>1</v>
      </c>
      <c r="BG96" s="78">
        <f>IF(AND(DataBase2[[#This Row],[sABSGKS]]&lt;=0.0001,DataBase2[[#This Row],[sABSGKS]]&lt;&gt;""), 1,"")</f>
        <v>1</v>
      </c>
      <c r="BH96" s="78">
        <f>IF(AND(DataBase2[[#This Row],[sCCJGKS]]&lt;=0.0001,DataBase2[[#This Row],[sCCJGKS]]&lt;&gt;""), 1,"")</f>
        <v>1</v>
      </c>
      <c r="BI96" s="78">
        <f>IF(AND(DataBase2[[#This Row],[sILSGKS]]&lt;=0.0001,DataBase2[[#This Row],[sILSGKS]]&lt;&gt;""), 1,"")</f>
        <v>1</v>
      </c>
      <c r="BJ96" s="78">
        <f>IF(AND(DataBase2[[#This Row],[sSAGKS]]&lt;=0.0001,DataBase2[[#This Row],[sSAGKS]]&lt;&gt;""), 1,"")</f>
        <v>1</v>
      </c>
      <c r="BK96" s="80" t="str">
        <f>IF(AND(DataBase2[[#This Row],[sKSGKS]]&lt;=0.0001,DataBase2[[#This Row],[sKSGKS]]&lt;&gt;""), 1,"")</f>
        <v/>
      </c>
    </row>
    <row r="97" spans="1:63" x14ac:dyDescent="0.35">
      <c r="A97" s="65" t="s">
        <v>171</v>
      </c>
      <c r="B97" s="66" t="s">
        <v>80</v>
      </c>
      <c r="C97" s="67" t="s">
        <v>81</v>
      </c>
      <c r="D97" s="67">
        <v>3</v>
      </c>
      <c r="E97" s="67">
        <v>25</v>
      </c>
      <c r="F97" s="68">
        <v>3</v>
      </c>
      <c r="G97" s="69">
        <v>8629.85</v>
      </c>
      <c r="H97" s="70">
        <v>8402.39</v>
      </c>
      <c r="I97" s="71">
        <v>7200</v>
      </c>
      <c r="J97" s="69">
        <v>8629.8700000000008</v>
      </c>
      <c r="K97" s="70">
        <v>8629.8700000000008</v>
      </c>
      <c r="L97" s="71">
        <v>379</v>
      </c>
      <c r="M97" s="69">
        <v>8629.85</v>
      </c>
      <c r="N97" s="6">
        <v>8629.85</v>
      </c>
      <c r="O97" s="71">
        <v>33</v>
      </c>
      <c r="P97" s="69">
        <v>8629.85059</v>
      </c>
      <c r="Q97" s="71">
        <v>1463</v>
      </c>
      <c r="R97" s="72">
        <v>8677.57</v>
      </c>
      <c r="S97" s="71">
        <v>39.58</v>
      </c>
      <c r="T97" s="72">
        <v>8681.67</v>
      </c>
      <c r="U97" s="73">
        <v>150.00450000000001</v>
      </c>
      <c r="V97" s="72">
        <v>8629.8700000000008</v>
      </c>
      <c r="W97" s="73">
        <v>119.601</v>
      </c>
      <c r="X97" s="7">
        <v>8629.85</v>
      </c>
      <c r="Y97" s="71">
        <v>122</v>
      </c>
      <c r="Z97" s="74">
        <f t="shared" si="3"/>
        <v>8629.85</v>
      </c>
      <c r="AA97" s="48">
        <f t="shared" si="4"/>
        <v>8629.85</v>
      </c>
      <c r="AB9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MIN(G97,J97,M97),"")</f>
        <v>8629.85</v>
      </c>
      <c r="AC97" s="49">
        <f>IF(OR(DataBase2[[#This Row],[sKS]] = "", DataBase2[[#This Row],[BSOpt]]=""), "", (DataBase2[[#This Row],[sKS]]-DataBase2[[#This Row],[BSOpt]])/DataBase2[[#This Row],[BSOpt]])</f>
        <v>0</v>
      </c>
      <c r="AD97" s="49">
        <f t="shared" si="5"/>
        <v>8629.85</v>
      </c>
      <c r="AE97" s="49">
        <f>IF(OR(DataBase2[[#This Row],[sKS]] = "", DataBase2[[#This Row],[BESTUB]]=""), "", (DataBase2[[#This Row],[sKS]]-DataBase2[[#This Row],[BESTUB]])/DataBase2[[#This Row],[BESTUB]])</f>
        <v>0</v>
      </c>
      <c r="AF97" s="75">
        <f>IF(OR(DataBase2[[#This Row],[sLB]] = "", DataBase2[[#This Row],[BestSol]]=""), "", (DataBase2[[#This Row],[sLB]]-DataBase2[[#This Row],[BestSol]])/DataBase2[[#This Row],[BestSol]])</f>
        <v>0</v>
      </c>
      <c r="AG97" s="76">
        <f>IF(OR(DataBase2[[#This Row],[sCL]] = "", DataBase2[[#This Row],[BestSol]]=""), "", (DataBase2[[#This Row],[sCL]] -DataBase2[[#This Row],[BestSol]])/DataBase2[[#This Row],[BestSol]])</f>
        <v>2.317537384825525E-6</v>
      </c>
      <c r="AH97" s="76">
        <f>IF(OR(DataBase2[[#This Row],[sDRC]]= "", DataBase2[[#This Row],[BestSol]]=""), "", (DataBase2[[#This Row],[sDRC]]-DataBase2[[#This Row],[BestSol]])/DataBase2[[#This Row],[BestSol]])</f>
        <v>0</v>
      </c>
      <c r="AI97" s="76">
        <f>IF(OR(DataBase2[[#This Row],[sABS]]= "", DataBase2[[#This Row],[BestSol]]=""), "", (DataBase2[[#This Row],[sABS]]-DataBase2[[#This Row],[BestSol]])/DataBase2[[#This Row],[BestSol]])</f>
        <v>6.8367352809986452E-8</v>
      </c>
      <c r="AJ97" s="76">
        <f>IF(OR(DataBase2[[#This Row],[sCCJ]]= "", DataBase2[[#This Row],[BestSol]]=""), "", (DataBase2[[#This Row],[sCCJ]]-DataBase2[[#This Row],[BestSol]])/DataBase2[[#This Row],[BestSol]])</f>
        <v>5.5296442000729263E-3</v>
      </c>
      <c r="AK97" s="76">
        <f>IF(OR(DataBase2[[#This Row],[sILS]] = "", DataBase2[[#This Row],[BestSol]]=""), "", (DataBase2[[#This Row],[sILS]]-DataBase2[[#This Row],[BestSol]])/DataBase2[[#This Row],[BestSol]])</f>
        <v>6.0047393639518307E-3</v>
      </c>
      <c r="AL97" s="76">
        <f>IF(OR(DataBase2[[#This Row],[sSA]] = "", DataBase2[[#This Row],[BestSol]]=""), "", (DataBase2[[#This Row],[sSA]]-DataBase2[[#This Row],[BestSol]])/DataBase2[[#This Row],[BestSol]])</f>
        <v>2.317537384825525E-6</v>
      </c>
      <c r="AM97" s="76">
        <f>IF(OR(DataBase2[[#This Row],[sKS]] = "", DataBase2[[#This Row],[BestSol]]=""), "", (DataBase2[[#This Row],[sKS]]-DataBase2[[#This Row],[BestSol]])/DataBase2[[#This Row],[BestSol]])</f>
        <v>0</v>
      </c>
      <c r="AN97" s="75">
        <f>IF(OR(DataBase2[[#This Row],[sLB]] = "", DataBase2[[#This Row],[BSHeu]]=""), "", (DataBase2[[#This Row],[sLB]]-DataBase2[[#This Row],[BSHeu]])/DataBase2[[#This Row],[BSHeu]])</f>
        <v>0</v>
      </c>
      <c r="AO97" s="76">
        <f>IF(OR(DataBase2[[#This Row],[sCL]] = "",  DataBase2[[#This Row],[BSHeu]]=""), "", (DataBase2[[#This Row],[sCL]] - DataBase2[[#This Row],[BSHeu]])/ DataBase2[[#This Row],[BSHeu]])</f>
        <v>2.317537384825525E-6</v>
      </c>
      <c r="AP97" s="76">
        <f>IF(OR(DataBase2[[#This Row],[sDRC]]= "",  DataBase2[[#This Row],[BSHeu]]=""), "", (DataBase2[[#This Row],[sDRC]]- DataBase2[[#This Row],[BSHeu]])/ DataBase2[[#This Row],[BSHeu]])</f>
        <v>0</v>
      </c>
      <c r="AQ97" s="76">
        <f>IF(OR(DataBase2[[#This Row],[sABS]]= "",  DataBase2[[#This Row],[BSHeu]]=""), "", (DataBase2[[#This Row],[sABS]]- DataBase2[[#This Row],[BSHeu]])/ DataBase2[[#This Row],[BSHeu]])</f>
        <v>6.8367352809986452E-8</v>
      </c>
      <c r="AR97" s="76">
        <f>IF(OR(DataBase2[[#This Row],[sCCJ]]= "",  DataBase2[[#This Row],[BSHeu]]=""), "", (DataBase2[[#This Row],[sCCJ]]- DataBase2[[#This Row],[BSHeu]])/ DataBase2[[#This Row],[BSHeu]])</f>
        <v>5.5296442000729263E-3</v>
      </c>
      <c r="AS97" s="76">
        <f>IF(OR(DataBase2[[#This Row],[sILS]] = "",  DataBase2[[#This Row],[BSHeu]]=""), "", (DataBase2[[#This Row],[sILS]]- DataBase2[[#This Row],[BSHeu]])/ DataBase2[[#This Row],[BSHeu]])</f>
        <v>6.0047393639518307E-3</v>
      </c>
      <c r="AT97" s="76">
        <f>IF(OR(DataBase2[[#This Row],[sSA]] = "",  DataBase2[[#This Row],[BSHeu]]=""), "", (DataBase2[[#This Row],[sSA]]- DataBase2[[#This Row],[BSHeu]])/ DataBase2[[#This Row],[BSHeu]])</f>
        <v>2.317537384825525E-6</v>
      </c>
      <c r="AU97" s="77">
        <f>IF(OR(DataBase2[[#This Row],[sKS]]= "",  DataBase2[[#This Row],[BSHeu]]=""), "", (DataBase2[[#This Row],[sKS]]- DataBase2[[#This Row],[BSHeu]])/ DataBase2[[#This Row],[BSHeu]])</f>
        <v>0</v>
      </c>
      <c r="AV97" s="78">
        <f>IF(AND(DataBase2[[#This Row],[sLBGB]]&lt;=0.0001, DataBase2[[#This Row],[sLBGB]]&lt;&gt;""), 1,"")</f>
        <v>1</v>
      </c>
      <c r="AW97" s="78">
        <f>IF(AND(DataBase2[[#This Row],[sCLGB]]&lt;=0.0001,DataBase2[[#This Row],[sCLGB]]&lt;&gt;""), 1,"")</f>
        <v>1</v>
      </c>
      <c r="AX97" s="78">
        <f>IF(AND(DataBase2[[#This Row],[sDRCGB]]&lt;=0.0001,DataBase2[[#This Row],[sDRCGB]]&lt;&gt;""), 1,"")</f>
        <v>1</v>
      </c>
      <c r="AY97" s="78">
        <f>IF(AND(DataBase2[[#This Row],[sABSGB]]&lt;=0.0001,DataBase2[[#This Row],[sABSGB]]&lt;&gt;""), 1,"")</f>
        <v>1</v>
      </c>
      <c r="AZ97" s="78" t="str">
        <f>IF(AND(DataBase2[[#This Row],[sCCJGB]]&lt;=0.0001,DataBase2[[#This Row],[sCCJGB]]&lt;&gt;""), 1,"")</f>
        <v/>
      </c>
      <c r="BA97" s="78" t="str">
        <f>IF(AND(DataBase2[[#This Row],[sILSGB]]&lt;=0.0001,DataBase2[[#This Row],[sILSGB]]&lt;&gt;""), 1,"")</f>
        <v/>
      </c>
      <c r="BB97" s="78">
        <f>IF(AND(DataBase2[[#This Row],[sSAGB]]&lt;=0.0001,DataBase2[[#This Row],[sSAGB]]&lt;&gt;""), 1,"")</f>
        <v>1</v>
      </c>
      <c r="BC97" s="78">
        <f>IF(AND(DataBase2[[#This Row],[sKSGB]]&lt;=0.0001,DataBase2[[#This Row],[sKSGB]]&lt;&gt;""), 1,"")</f>
        <v>1</v>
      </c>
      <c r="BD97" s="79">
        <f>IF(AND(DataBase2[[#This Row],[sLBGKS]]&lt;=0.0001, DataBase2[[#This Row],[sLBGKS]]&lt;&gt;""), 1,"")</f>
        <v>1</v>
      </c>
      <c r="BE97" s="78">
        <f>IF(AND(DataBase2[[#This Row],[sCLGKS]]&lt;=0.0001,DataBase2[[#This Row],[sCLGKS]]&lt;&gt;""), 1,"")</f>
        <v>1</v>
      </c>
      <c r="BF97" s="78">
        <f>IF(AND(DataBase2[[#This Row],[sDRCGKS]]&lt;=0.0001,DataBase2[[#This Row],[sDRCGKS]]&lt;&gt;""), 1,"")</f>
        <v>1</v>
      </c>
      <c r="BG97" s="78">
        <f>IF(AND(DataBase2[[#This Row],[sABSGKS]]&lt;=0.0001,DataBase2[[#This Row],[sABSGKS]]&lt;&gt;""), 1,"")</f>
        <v>1</v>
      </c>
      <c r="BH97" s="78" t="str">
        <f>IF(AND(DataBase2[[#This Row],[sCCJGKS]]&lt;=0.0001,DataBase2[[#This Row],[sCCJGKS]]&lt;&gt;""), 1,"")</f>
        <v/>
      </c>
      <c r="BI97" s="78" t="str">
        <f>IF(AND(DataBase2[[#This Row],[sILSGKS]]&lt;=0.0001,DataBase2[[#This Row],[sILSGKS]]&lt;&gt;""), 1,"")</f>
        <v/>
      </c>
      <c r="BJ97" s="78">
        <f>IF(AND(DataBase2[[#This Row],[sSAGKS]]&lt;=0.0001,DataBase2[[#This Row],[sSAGKS]]&lt;&gt;""), 1,"")</f>
        <v>1</v>
      </c>
      <c r="BK97" s="80">
        <f>IF(AND(DataBase2[[#This Row],[sKSGKS]]&lt;=0.0001,DataBase2[[#This Row],[sKSGKS]]&lt;&gt;""), 1,"")</f>
        <v>1</v>
      </c>
    </row>
    <row r="98" spans="1:63" x14ac:dyDescent="0.35">
      <c r="A98" s="65" t="s">
        <v>172</v>
      </c>
      <c r="B98" s="66" t="s">
        <v>80</v>
      </c>
      <c r="C98" s="67" t="s">
        <v>81</v>
      </c>
      <c r="D98" s="67">
        <v>3</v>
      </c>
      <c r="E98" s="67">
        <v>25</v>
      </c>
      <c r="F98" s="68">
        <v>4</v>
      </c>
      <c r="G98" s="69">
        <v>9252.5499999999993</v>
      </c>
      <c r="H98" s="70">
        <v>8956.27</v>
      </c>
      <c r="I98" s="71">
        <v>7200</v>
      </c>
      <c r="J98" s="69">
        <v>9251.77</v>
      </c>
      <c r="K98" s="70">
        <v>9251.77</v>
      </c>
      <c r="L98" s="71">
        <v>8247</v>
      </c>
      <c r="M98" s="69">
        <v>9251.7900000000009</v>
      </c>
      <c r="N98" s="6">
        <v>9251.7900000000009</v>
      </c>
      <c r="O98" s="71">
        <v>72.5</v>
      </c>
      <c r="P98" s="69">
        <v>9375.5703099999992</v>
      </c>
      <c r="Q98" s="71">
        <v>2011</v>
      </c>
      <c r="R98" s="72">
        <v>9261.8700000000008</v>
      </c>
      <c r="S98" s="71">
        <v>35.200000000000003</v>
      </c>
      <c r="T98" s="72">
        <v>9251.77</v>
      </c>
      <c r="U98" s="73">
        <v>150.00649999999999</v>
      </c>
      <c r="V98" s="72">
        <v>9251.77</v>
      </c>
      <c r="W98" s="73">
        <v>150.048</v>
      </c>
      <c r="X98" s="7">
        <v>9252.5499999999993</v>
      </c>
      <c r="Y98" s="71">
        <v>158</v>
      </c>
      <c r="Z98" s="74">
        <f t="shared" si="3"/>
        <v>9251.77</v>
      </c>
      <c r="AA98" s="48">
        <f t="shared" si="4"/>
        <v>9251.77</v>
      </c>
      <c r="AB9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MIN(G98,J98,M98),"")</f>
        <v>9251.77</v>
      </c>
      <c r="AC98" s="49">
        <f>IF(OR(DataBase2[[#This Row],[sKS]] = "", DataBase2[[#This Row],[BSOpt]]=""), "", (DataBase2[[#This Row],[sKS]]-DataBase2[[#This Row],[BSOpt]])/DataBase2[[#This Row],[BSOpt]])</f>
        <v>8.4308191837760324E-5</v>
      </c>
      <c r="AD98" s="49">
        <f t="shared" si="5"/>
        <v>9251.77</v>
      </c>
      <c r="AE98" s="49">
        <f>IF(OR(DataBase2[[#This Row],[sKS]] = "", DataBase2[[#This Row],[BESTUB]]=""), "", (DataBase2[[#This Row],[sKS]]-DataBase2[[#This Row],[BESTUB]])/DataBase2[[#This Row],[BESTUB]])</f>
        <v>8.4308191837760324E-5</v>
      </c>
      <c r="AF98" s="75">
        <f>IF(OR(DataBase2[[#This Row],[sLB]] = "", DataBase2[[#This Row],[BestSol]]=""), "", (DataBase2[[#This Row],[sLB]]-DataBase2[[#This Row],[BestSol]])/DataBase2[[#This Row],[BestSol]])</f>
        <v>8.4308191837760324E-5</v>
      </c>
      <c r="AG98" s="76">
        <f>IF(OR(DataBase2[[#This Row],[sCL]] = "", DataBase2[[#This Row],[BestSol]]=""), "", (DataBase2[[#This Row],[sCL]] -DataBase2[[#This Row],[BestSol]])/DataBase2[[#This Row],[BestSol]])</f>
        <v>0</v>
      </c>
      <c r="AH98" s="76">
        <f>IF(OR(DataBase2[[#This Row],[sDRC]]= "", DataBase2[[#This Row],[BestSol]]=""), "", (DataBase2[[#This Row],[sDRC]]-DataBase2[[#This Row],[BestSol]])/DataBase2[[#This Row],[BestSol]])</f>
        <v>2.161748508710934E-6</v>
      </c>
      <c r="AI98" s="76">
        <f>IF(OR(DataBase2[[#This Row],[sABS]]= "", DataBase2[[#This Row],[BestSol]]=""), "", (DataBase2[[#This Row],[sABS]]-DataBase2[[#This Row],[BestSol]])/DataBase2[[#This Row],[BestSol]])</f>
        <v>1.3381256775730342E-2</v>
      </c>
      <c r="AJ98" s="76">
        <f>IF(OR(DataBase2[[#This Row],[sCCJ]]= "", DataBase2[[#This Row],[BestSol]]=""), "", (DataBase2[[#This Row],[sCCJ]]-DataBase2[[#This Row],[BestSol]])/DataBase2[[#This Row],[BestSol]])</f>
        <v>1.0916829968752317E-3</v>
      </c>
      <c r="AK98" s="76">
        <f>IF(OR(DataBase2[[#This Row],[sILS]] = "", DataBase2[[#This Row],[BestSol]]=""), "", (DataBase2[[#This Row],[sILS]]-DataBase2[[#This Row],[BestSol]])/DataBase2[[#This Row],[BestSol]])</f>
        <v>0</v>
      </c>
      <c r="AL98" s="76">
        <f>IF(OR(DataBase2[[#This Row],[sSA]] = "", DataBase2[[#This Row],[BestSol]]=""), "", (DataBase2[[#This Row],[sSA]]-DataBase2[[#This Row],[BestSol]])/DataBase2[[#This Row],[BestSol]])</f>
        <v>0</v>
      </c>
      <c r="AM98" s="76">
        <f>IF(OR(DataBase2[[#This Row],[sKS]] = "", DataBase2[[#This Row],[BestSol]]=""), "", (DataBase2[[#This Row],[sKS]]-DataBase2[[#This Row],[BestSol]])/DataBase2[[#This Row],[BestSol]])</f>
        <v>8.4308191837760324E-5</v>
      </c>
      <c r="AN98" s="75">
        <f>IF(OR(DataBase2[[#This Row],[sLB]] = "", DataBase2[[#This Row],[BSHeu]]=""), "", (DataBase2[[#This Row],[sLB]]-DataBase2[[#This Row],[BSHeu]])/DataBase2[[#This Row],[BSHeu]])</f>
        <v>8.4308191837760324E-5</v>
      </c>
      <c r="AO98" s="76">
        <f>IF(OR(DataBase2[[#This Row],[sCL]] = "",  DataBase2[[#This Row],[BSHeu]]=""), "", (DataBase2[[#This Row],[sCL]] - DataBase2[[#This Row],[BSHeu]])/ DataBase2[[#This Row],[BSHeu]])</f>
        <v>0</v>
      </c>
      <c r="AP98" s="76">
        <f>IF(OR(DataBase2[[#This Row],[sDRC]]= "",  DataBase2[[#This Row],[BSHeu]]=""), "", (DataBase2[[#This Row],[sDRC]]- DataBase2[[#This Row],[BSHeu]])/ DataBase2[[#This Row],[BSHeu]])</f>
        <v>2.161748508710934E-6</v>
      </c>
      <c r="AQ98" s="76">
        <f>IF(OR(DataBase2[[#This Row],[sABS]]= "",  DataBase2[[#This Row],[BSHeu]]=""), "", (DataBase2[[#This Row],[sABS]]- DataBase2[[#This Row],[BSHeu]])/ DataBase2[[#This Row],[BSHeu]])</f>
        <v>1.3381256775730342E-2</v>
      </c>
      <c r="AR98" s="76">
        <f>IF(OR(DataBase2[[#This Row],[sCCJ]]= "",  DataBase2[[#This Row],[BSHeu]]=""), "", (DataBase2[[#This Row],[sCCJ]]- DataBase2[[#This Row],[BSHeu]])/ DataBase2[[#This Row],[BSHeu]])</f>
        <v>1.0916829968752317E-3</v>
      </c>
      <c r="AS98" s="76">
        <f>IF(OR(DataBase2[[#This Row],[sILS]] = "",  DataBase2[[#This Row],[BSHeu]]=""), "", (DataBase2[[#This Row],[sILS]]- DataBase2[[#This Row],[BSHeu]])/ DataBase2[[#This Row],[BSHeu]])</f>
        <v>0</v>
      </c>
      <c r="AT98" s="76">
        <f>IF(OR(DataBase2[[#This Row],[sSA]] = "",  DataBase2[[#This Row],[BSHeu]]=""), "", (DataBase2[[#This Row],[sSA]]- DataBase2[[#This Row],[BSHeu]])/ DataBase2[[#This Row],[BSHeu]])</f>
        <v>0</v>
      </c>
      <c r="AU98" s="77">
        <f>IF(OR(DataBase2[[#This Row],[sKS]]= "",  DataBase2[[#This Row],[BSHeu]]=""), "", (DataBase2[[#This Row],[sKS]]- DataBase2[[#This Row],[BSHeu]])/ DataBase2[[#This Row],[BSHeu]])</f>
        <v>8.4308191837760324E-5</v>
      </c>
      <c r="AV98" s="78">
        <f>IF(AND(DataBase2[[#This Row],[sLBGB]]&lt;=0.0001, DataBase2[[#This Row],[sLBGB]]&lt;&gt;""), 1,"")</f>
        <v>1</v>
      </c>
      <c r="AW98" s="78">
        <f>IF(AND(DataBase2[[#This Row],[sCLGB]]&lt;=0.0001,DataBase2[[#This Row],[sCLGB]]&lt;&gt;""), 1,"")</f>
        <v>1</v>
      </c>
      <c r="AX98" s="78">
        <f>IF(AND(DataBase2[[#This Row],[sDRCGB]]&lt;=0.0001,DataBase2[[#This Row],[sDRCGB]]&lt;&gt;""), 1,"")</f>
        <v>1</v>
      </c>
      <c r="AY98" s="78" t="str">
        <f>IF(AND(DataBase2[[#This Row],[sABSGB]]&lt;=0.0001,DataBase2[[#This Row],[sABSGB]]&lt;&gt;""), 1,"")</f>
        <v/>
      </c>
      <c r="AZ98" s="78" t="str">
        <f>IF(AND(DataBase2[[#This Row],[sCCJGB]]&lt;=0.0001,DataBase2[[#This Row],[sCCJGB]]&lt;&gt;""), 1,"")</f>
        <v/>
      </c>
      <c r="BA98" s="78">
        <f>IF(AND(DataBase2[[#This Row],[sILSGB]]&lt;=0.0001,DataBase2[[#This Row],[sILSGB]]&lt;&gt;""), 1,"")</f>
        <v>1</v>
      </c>
      <c r="BB98" s="78">
        <f>IF(AND(DataBase2[[#This Row],[sSAGB]]&lt;=0.0001,DataBase2[[#This Row],[sSAGB]]&lt;&gt;""), 1,"")</f>
        <v>1</v>
      </c>
      <c r="BC98" s="78">
        <f>IF(AND(DataBase2[[#This Row],[sKSGB]]&lt;=0.0001,DataBase2[[#This Row],[sKSGB]]&lt;&gt;""), 1,"")</f>
        <v>1</v>
      </c>
      <c r="BD98" s="79">
        <f>IF(AND(DataBase2[[#This Row],[sLBGKS]]&lt;=0.0001, DataBase2[[#This Row],[sLBGKS]]&lt;&gt;""), 1,"")</f>
        <v>1</v>
      </c>
      <c r="BE98" s="78">
        <f>IF(AND(DataBase2[[#This Row],[sCLGKS]]&lt;=0.0001,DataBase2[[#This Row],[sCLGKS]]&lt;&gt;""), 1,"")</f>
        <v>1</v>
      </c>
      <c r="BF98" s="78">
        <f>IF(AND(DataBase2[[#This Row],[sDRCGKS]]&lt;=0.0001,DataBase2[[#This Row],[sDRCGKS]]&lt;&gt;""), 1,"")</f>
        <v>1</v>
      </c>
      <c r="BG98" s="78" t="str">
        <f>IF(AND(DataBase2[[#This Row],[sABSGKS]]&lt;=0.0001,DataBase2[[#This Row],[sABSGKS]]&lt;&gt;""), 1,"")</f>
        <v/>
      </c>
      <c r="BH98" s="78" t="str">
        <f>IF(AND(DataBase2[[#This Row],[sCCJGKS]]&lt;=0.0001,DataBase2[[#This Row],[sCCJGKS]]&lt;&gt;""), 1,"")</f>
        <v/>
      </c>
      <c r="BI98" s="78">
        <f>IF(AND(DataBase2[[#This Row],[sILSGKS]]&lt;=0.0001,DataBase2[[#This Row],[sILSGKS]]&lt;&gt;""), 1,"")</f>
        <v>1</v>
      </c>
      <c r="BJ98" s="78">
        <f>IF(AND(DataBase2[[#This Row],[sSAGKS]]&lt;=0.0001,DataBase2[[#This Row],[sSAGKS]]&lt;&gt;""), 1,"")</f>
        <v>1</v>
      </c>
      <c r="BK98" s="80">
        <f>IF(AND(DataBase2[[#This Row],[sKSGKS]]&lt;=0.0001,DataBase2[[#This Row],[sKSGKS]]&lt;&gt;""), 1,"")</f>
        <v>1</v>
      </c>
    </row>
    <row r="99" spans="1:63" x14ac:dyDescent="0.35">
      <c r="A99" s="65" t="s">
        <v>173</v>
      </c>
      <c r="B99" s="66" t="s">
        <v>80</v>
      </c>
      <c r="C99" s="67" t="s">
        <v>81</v>
      </c>
      <c r="D99" s="67">
        <v>3</v>
      </c>
      <c r="E99" s="67">
        <v>25</v>
      </c>
      <c r="F99" s="68">
        <v>5</v>
      </c>
      <c r="G99" s="69">
        <v>9833.15</v>
      </c>
      <c r="H99" s="70">
        <v>9538.19</v>
      </c>
      <c r="I99" s="71">
        <v>7200</v>
      </c>
      <c r="J99" s="69">
        <v>9850.67</v>
      </c>
      <c r="K99" s="70">
        <v>9661.07</v>
      </c>
      <c r="L99" s="71">
        <v>43159</v>
      </c>
      <c r="M99" s="69">
        <v>9801.31</v>
      </c>
      <c r="N99" s="6">
        <v>9801.31</v>
      </c>
      <c r="O99" s="71">
        <v>10.3</v>
      </c>
      <c r="P99" s="69">
        <v>9833.1503900000007</v>
      </c>
      <c r="Q99" s="71">
        <v>2539</v>
      </c>
      <c r="R99" s="72">
        <v>9918.77</v>
      </c>
      <c r="S99" s="71">
        <v>37.409999999999997</v>
      </c>
      <c r="T99" s="72">
        <v>9851.4699999999993</v>
      </c>
      <c r="U99" s="73">
        <v>150.0035</v>
      </c>
      <c r="V99" s="72">
        <v>9801.27</v>
      </c>
      <c r="W99" s="73">
        <v>150.03299999999999</v>
      </c>
      <c r="X99" s="7">
        <v>9833.15</v>
      </c>
      <c r="Y99" s="71">
        <v>380</v>
      </c>
      <c r="Z99" s="74">
        <f t="shared" si="3"/>
        <v>9801.31</v>
      </c>
      <c r="AA99" s="48">
        <f t="shared" si="4"/>
        <v>9801.27</v>
      </c>
      <c r="AB9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MIN(G99,J99,M99),"")</f>
        <v>9801.31</v>
      </c>
      <c r="AC99" s="49">
        <f>IF(OR(DataBase2[[#This Row],[sKS]] = "", DataBase2[[#This Row],[BSOpt]]=""), "", (DataBase2[[#This Row],[sKS]]-DataBase2[[#This Row],[BSOpt]])/DataBase2[[#This Row],[BSOpt]])</f>
        <v>3.2485453475096845E-3</v>
      </c>
      <c r="AD99" s="49">
        <f t="shared" si="5"/>
        <v>9801.31</v>
      </c>
      <c r="AE99" s="49">
        <f>IF(OR(DataBase2[[#This Row],[sKS]] = "", DataBase2[[#This Row],[BESTUB]]=""), "", (DataBase2[[#This Row],[sKS]]-DataBase2[[#This Row],[BESTUB]])/DataBase2[[#This Row],[BESTUB]])</f>
        <v>3.2485453475096845E-3</v>
      </c>
      <c r="AF99" s="75">
        <f>IF(OR(DataBase2[[#This Row],[sLB]] = "", DataBase2[[#This Row],[BestSol]]=""), "", (DataBase2[[#This Row],[sLB]]-DataBase2[[#This Row],[BestSol]])/DataBase2[[#This Row],[BestSol]])</f>
        <v>3.2485453475096845E-3</v>
      </c>
      <c r="AG99" s="76">
        <f>IF(OR(DataBase2[[#This Row],[sCL]] = "", DataBase2[[#This Row],[BestSol]]=""), "", (DataBase2[[#This Row],[sCL]] -DataBase2[[#This Row],[BestSol]])/DataBase2[[#This Row],[BestSol]])</f>
        <v>5.0360615060640454E-3</v>
      </c>
      <c r="AH99" s="76">
        <f>IF(OR(DataBase2[[#This Row],[sDRC]]= "", DataBase2[[#This Row],[BestSol]]=""), "", (DataBase2[[#This Row],[sDRC]]-DataBase2[[#This Row],[BestSol]])/DataBase2[[#This Row],[BestSol]])</f>
        <v>0</v>
      </c>
      <c r="AI99" s="76">
        <f>IF(OR(DataBase2[[#This Row],[sABS]]= "", DataBase2[[#This Row],[BestSol]]=""), "", (DataBase2[[#This Row],[sABS]]-DataBase2[[#This Row],[BestSol]])/DataBase2[[#This Row],[BestSol]])</f>
        <v>3.2485851381092129E-3</v>
      </c>
      <c r="AJ99" s="76">
        <f>IF(OR(DataBase2[[#This Row],[sCCJ]]= "", DataBase2[[#This Row],[BestSol]]=""), "", (DataBase2[[#This Row],[sCCJ]]-DataBase2[[#This Row],[BestSol]])/DataBase2[[#This Row],[BestSol]])</f>
        <v>1.1984112327841988E-2</v>
      </c>
      <c r="AK99" s="76">
        <f>IF(OR(DataBase2[[#This Row],[sILS]] = "", DataBase2[[#This Row],[BestSol]]=""), "", (DataBase2[[#This Row],[sILS]]-DataBase2[[#This Row],[BestSol]])/DataBase2[[#This Row],[BestSol]])</f>
        <v>5.117683248463711E-3</v>
      </c>
      <c r="AL99" s="76">
        <f>IF(OR(DataBase2[[#This Row],[sSA]] = "", DataBase2[[#This Row],[BestSol]]=""), "", (DataBase2[[#This Row],[sSA]]-DataBase2[[#This Row],[BestSol]])/DataBase2[[#This Row],[BestSol]])</f>
        <v>-4.0810871198905172E-6</v>
      </c>
      <c r="AM99" s="76">
        <f>IF(OR(DataBase2[[#This Row],[sKS]] = "", DataBase2[[#This Row],[BestSol]]=""), "", (DataBase2[[#This Row],[sKS]]-DataBase2[[#This Row],[BestSol]])/DataBase2[[#This Row],[BestSol]])</f>
        <v>3.2485453475096845E-3</v>
      </c>
      <c r="AN99" s="75">
        <f>IF(OR(DataBase2[[#This Row],[sLB]] = "", DataBase2[[#This Row],[BSHeu]]=""), "", (DataBase2[[#This Row],[sLB]]-DataBase2[[#This Row],[BSHeu]])/DataBase2[[#This Row],[BSHeu]])</f>
        <v>3.2526397089355967E-3</v>
      </c>
      <c r="AO99" s="76">
        <f>IF(OR(DataBase2[[#This Row],[sCL]] = "",  DataBase2[[#This Row],[BSHeu]]=""), "", (DataBase2[[#This Row],[sCL]] - DataBase2[[#This Row],[BSHeu]])/ DataBase2[[#This Row],[BSHeu]])</f>
        <v>5.0401631625289003E-3</v>
      </c>
      <c r="AP99" s="76">
        <f>IF(OR(DataBase2[[#This Row],[sDRC]]= "",  DataBase2[[#This Row],[BSHeu]]=""), "", (DataBase2[[#This Row],[sDRC]]- DataBase2[[#This Row],[BSHeu]])/ DataBase2[[#This Row],[BSHeu]])</f>
        <v>4.0811037752305696E-6</v>
      </c>
      <c r="AQ99" s="76">
        <f>IF(OR(DataBase2[[#This Row],[sABS]]= "",  DataBase2[[#This Row],[BSHeu]]=""), "", (DataBase2[[#This Row],[sABS]]- DataBase2[[#This Row],[BSHeu]])/ DataBase2[[#This Row],[BSHeu]])</f>
        <v>3.2526794996975148E-3</v>
      </c>
      <c r="AR99" s="76">
        <f>IF(OR(DataBase2[[#This Row],[sCCJ]]= "",  DataBase2[[#This Row],[BSHeu]]=""), "", (DataBase2[[#This Row],[sCCJ]]- DataBase2[[#This Row],[BSHeu]])/ DataBase2[[#This Row],[BSHeu]])</f>
        <v>1.1988242340023282E-2</v>
      </c>
      <c r="AS99" s="76">
        <f>IF(OR(DataBase2[[#This Row],[sILS]] = "",  DataBase2[[#This Row],[BSHeu]]=""), "", (DataBase2[[#This Row],[sILS]]- DataBase2[[#This Row],[BSHeu]])/ DataBase2[[#This Row],[BSHeu]])</f>
        <v>5.1217852380353677E-3</v>
      </c>
      <c r="AT99" s="76">
        <f>IF(OR(DataBase2[[#This Row],[sSA]] = "",  DataBase2[[#This Row],[BSHeu]]=""), "", (DataBase2[[#This Row],[sSA]]- DataBase2[[#This Row],[BSHeu]])/ DataBase2[[#This Row],[BSHeu]])</f>
        <v>0</v>
      </c>
      <c r="AU99" s="77">
        <f>IF(OR(DataBase2[[#This Row],[sKS]]= "",  DataBase2[[#This Row],[BSHeu]]=""), "", (DataBase2[[#This Row],[sKS]]- DataBase2[[#This Row],[BSHeu]])/ DataBase2[[#This Row],[BSHeu]])</f>
        <v>3.2526397089355967E-3</v>
      </c>
      <c r="AV99" s="78" t="str">
        <f>IF(AND(DataBase2[[#This Row],[sLBGB]]&lt;=0.0001, DataBase2[[#This Row],[sLBGB]]&lt;&gt;""), 1,"")</f>
        <v/>
      </c>
      <c r="AW99" s="78" t="str">
        <f>IF(AND(DataBase2[[#This Row],[sCLGB]]&lt;=0.0001,DataBase2[[#This Row],[sCLGB]]&lt;&gt;""), 1,"")</f>
        <v/>
      </c>
      <c r="AX99" s="78">
        <f>IF(AND(DataBase2[[#This Row],[sDRCGB]]&lt;=0.0001,DataBase2[[#This Row],[sDRCGB]]&lt;&gt;""), 1,"")</f>
        <v>1</v>
      </c>
      <c r="AY99" s="78" t="str">
        <f>IF(AND(DataBase2[[#This Row],[sABSGB]]&lt;=0.0001,DataBase2[[#This Row],[sABSGB]]&lt;&gt;""), 1,"")</f>
        <v/>
      </c>
      <c r="AZ99" s="78" t="str">
        <f>IF(AND(DataBase2[[#This Row],[sCCJGB]]&lt;=0.0001,DataBase2[[#This Row],[sCCJGB]]&lt;&gt;""), 1,"")</f>
        <v/>
      </c>
      <c r="BA99" s="78" t="str">
        <f>IF(AND(DataBase2[[#This Row],[sILSGB]]&lt;=0.0001,DataBase2[[#This Row],[sILSGB]]&lt;&gt;""), 1,"")</f>
        <v/>
      </c>
      <c r="BB99" s="78">
        <f>IF(AND(DataBase2[[#This Row],[sSAGB]]&lt;=0.0001,DataBase2[[#This Row],[sSAGB]]&lt;&gt;""), 1,"")</f>
        <v>1</v>
      </c>
      <c r="BC99" s="78" t="str">
        <f>IF(AND(DataBase2[[#This Row],[sKSGB]]&lt;=0.0001,DataBase2[[#This Row],[sKSGB]]&lt;&gt;""), 1,"")</f>
        <v/>
      </c>
      <c r="BD99" s="79" t="str">
        <f>IF(AND(DataBase2[[#This Row],[sLBGKS]]&lt;=0.0001, DataBase2[[#This Row],[sLBGKS]]&lt;&gt;""), 1,"")</f>
        <v/>
      </c>
      <c r="BE99" s="78" t="str">
        <f>IF(AND(DataBase2[[#This Row],[sCLGKS]]&lt;=0.0001,DataBase2[[#This Row],[sCLGKS]]&lt;&gt;""), 1,"")</f>
        <v/>
      </c>
      <c r="BF99" s="78">
        <f>IF(AND(DataBase2[[#This Row],[sDRCGKS]]&lt;=0.0001,DataBase2[[#This Row],[sDRCGKS]]&lt;&gt;""), 1,"")</f>
        <v>1</v>
      </c>
      <c r="BG99" s="78" t="str">
        <f>IF(AND(DataBase2[[#This Row],[sABSGKS]]&lt;=0.0001,DataBase2[[#This Row],[sABSGKS]]&lt;&gt;""), 1,"")</f>
        <v/>
      </c>
      <c r="BH99" s="78" t="str">
        <f>IF(AND(DataBase2[[#This Row],[sCCJGKS]]&lt;=0.0001,DataBase2[[#This Row],[sCCJGKS]]&lt;&gt;""), 1,"")</f>
        <v/>
      </c>
      <c r="BI99" s="78" t="str">
        <f>IF(AND(DataBase2[[#This Row],[sILSGKS]]&lt;=0.0001,DataBase2[[#This Row],[sILSGKS]]&lt;&gt;""), 1,"")</f>
        <v/>
      </c>
      <c r="BJ99" s="78">
        <f>IF(AND(DataBase2[[#This Row],[sSAGKS]]&lt;=0.0001,DataBase2[[#This Row],[sSAGKS]]&lt;&gt;""), 1,"")</f>
        <v>1</v>
      </c>
      <c r="BK99" s="80" t="str">
        <f>IF(AND(DataBase2[[#This Row],[sKSGKS]]&lt;=0.0001,DataBase2[[#This Row],[sKSGKS]]&lt;&gt;""), 1,"")</f>
        <v/>
      </c>
    </row>
    <row r="100" spans="1:63" x14ac:dyDescent="0.35">
      <c r="A100" s="65" t="s">
        <v>174</v>
      </c>
      <c r="B100" s="66" t="s">
        <v>80</v>
      </c>
      <c r="C100" s="67" t="s">
        <v>81</v>
      </c>
      <c r="D100" s="67">
        <v>3</v>
      </c>
      <c r="E100" s="67">
        <v>25</v>
      </c>
      <c r="F100" s="68">
        <v>2</v>
      </c>
      <c r="G100" s="69">
        <v>7159.82</v>
      </c>
      <c r="H100" s="70">
        <v>7051.59</v>
      </c>
      <c r="I100" s="71">
        <v>7200</v>
      </c>
      <c r="J100" s="69">
        <v>7159.54</v>
      </c>
      <c r="K100" s="70">
        <v>7159.54</v>
      </c>
      <c r="L100" s="71">
        <v>28</v>
      </c>
      <c r="M100" s="69">
        <v>7159.54</v>
      </c>
      <c r="N100" s="6">
        <v>7141.06</v>
      </c>
      <c r="O100" s="71">
        <v>7200.1</v>
      </c>
      <c r="P100" s="69">
        <v>7159.8203100000001</v>
      </c>
      <c r="Q100" s="71">
        <v>333</v>
      </c>
      <c r="R100" s="72">
        <v>7210.23</v>
      </c>
      <c r="S100" s="71">
        <v>37.03</v>
      </c>
      <c r="T100" s="72">
        <v>7159.54</v>
      </c>
      <c r="U100" s="73">
        <v>150.00749999999999</v>
      </c>
      <c r="V100" s="72">
        <v>7159.54</v>
      </c>
      <c r="W100" s="73">
        <v>106.202</v>
      </c>
      <c r="X100" s="7">
        <v>7159.82</v>
      </c>
      <c r="Y100" s="71">
        <v>79</v>
      </c>
      <c r="Z100" s="74">
        <f t="shared" si="3"/>
        <v>7159.54</v>
      </c>
      <c r="AA100" s="48">
        <f t="shared" si="4"/>
        <v>7159.54</v>
      </c>
      <c r="AB10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MIN(G100,J100,M100),"")</f>
        <v>7159.54</v>
      </c>
      <c r="AC100" s="49">
        <f>IF(OR(DataBase2[[#This Row],[sKS]] = "", DataBase2[[#This Row],[BSOpt]]=""), "", (DataBase2[[#This Row],[sKS]]-DataBase2[[#This Row],[BSOpt]])/DataBase2[[#This Row],[BSOpt]])</f>
        <v>3.9108657818762846E-5</v>
      </c>
      <c r="AD100" s="49">
        <f t="shared" si="5"/>
        <v>7159.54</v>
      </c>
      <c r="AE100" s="49">
        <f>IF(OR(DataBase2[[#This Row],[sKS]] = "", DataBase2[[#This Row],[BESTUB]]=""), "", (DataBase2[[#This Row],[sKS]]-DataBase2[[#This Row],[BESTUB]])/DataBase2[[#This Row],[BESTUB]])</f>
        <v>3.9108657818762846E-5</v>
      </c>
      <c r="AF100" s="75">
        <f>IF(OR(DataBase2[[#This Row],[sLB]] = "", DataBase2[[#This Row],[BestSol]]=""), "", (DataBase2[[#This Row],[sLB]]-DataBase2[[#This Row],[BestSol]])/DataBase2[[#This Row],[BestSol]])</f>
        <v>3.9108657818762846E-5</v>
      </c>
      <c r="AG100" s="76">
        <f>IF(OR(DataBase2[[#This Row],[sCL]] = "", DataBase2[[#This Row],[BestSol]]=""), "", (DataBase2[[#This Row],[sCL]] -DataBase2[[#This Row],[BestSol]])/DataBase2[[#This Row],[BestSol]])</f>
        <v>0</v>
      </c>
      <c r="AH100" s="76">
        <f>IF(OR(DataBase2[[#This Row],[sDRC]]= "", DataBase2[[#This Row],[BestSol]]=""), "", (DataBase2[[#This Row],[sDRC]]-DataBase2[[#This Row],[BestSol]])/DataBase2[[#This Row],[BestSol]])</f>
        <v>0</v>
      </c>
      <c r="AI100" s="76">
        <f>IF(OR(DataBase2[[#This Row],[sABS]]= "", DataBase2[[#This Row],[BestSol]]=""), "", (DataBase2[[#This Row],[sABS]]-DataBase2[[#This Row],[BestSol]])/DataBase2[[#This Row],[BestSol]])</f>
        <v>3.9151956689968841E-5</v>
      </c>
      <c r="AJ100" s="76">
        <f>IF(OR(DataBase2[[#This Row],[sCCJ]]= "", DataBase2[[#This Row],[BestSol]]=""), "", (DataBase2[[#This Row],[sCCJ]]-DataBase2[[#This Row],[BestSol]])/DataBase2[[#This Row],[BestSol]])</f>
        <v>7.0800638029817004E-3</v>
      </c>
      <c r="AK100" s="76">
        <f>IF(OR(DataBase2[[#This Row],[sILS]] = "", DataBase2[[#This Row],[BestSol]]=""), "", (DataBase2[[#This Row],[sILS]]-DataBase2[[#This Row],[BestSol]])/DataBase2[[#This Row],[BestSol]])</f>
        <v>0</v>
      </c>
      <c r="AL100" s="76">
        <f>IF(OR(DataBase2[[#This Row],[sSA]] = "", DataBase2[[#This Row],[BestSol]]=""), "", (DataBase2[[#This Row],[sSA]]-DataBase2[[#This Row],[BestSol]])/DataBase2[[#This Row],[BestSol]])</f>
        <v>0</v>
      </c>
      <c r="AM100" s="76">
        <f>IF(OR(DataBase2[[#This Row],[sKS]] = "", DataBase2[[#This Row],[BestSol]]=""), "", (DataBase2[[#This Row],[sKS]]-DataBase2[[#This Row],[BestSol]])/DataBase2[[#This Row],[BestSol]])</f>
        <v>3.9108657818762846E-5</v>
      </c>
      <c r="AN100" s="75">
        <f>IF(OR(DataBase2[[#This Row],[sLB]] = "", DataBase2[[#This Row],[BSHeu]]=""), "", (DataBase2[[#This Row],[sLB]]-DataBase2[[#This Row],[BSHeu]])/DataBase2[[#This Row],[BSHeu]])</f>
        <v>3.9108657818762846E-5</v>
      </c>
      <c r="AO100" s="76">
        <f>IF(OR(DataBase2[[#This Row],[sCL]] = "",  DataBase2[[#This Row],[BSHeu]]=""), "", (DataBase2[[#This Row],[sCL]] - DataBase2[[#This Row],[BSHeu]])/ DataBase2[[#This Row],[BSHeu]])</f>
        <v>0</v>
      </c>
      <c r="AP100" s="76">
        <f>IF(OR(DataBase2[[#This Row],[sDRC]]= "",  DataBase2[[#This Row],[BSHeu]]=""), "", (DataBase2[[#This Row],[sDRC]]- DataBase2[[#This Row],[BSHeu]])/ DataBase2[[#This Row],[BSHeu]])</f>
        <v>0</v>
      </c>
      <c r="AQ100" s="76">
        <f>IF(OR(DataBase2[[#This Row],[sABS]]= "",  DataBase2[[#This Row],[BSHeu]]=""), "", (DataBase2[[#This Row],[sABS]]- DataBase2[[#This Row],[BSHeu]])/ DataBase2[[#This Row],[BSHeu]])</f>
        <v>3.9151956689968841E-5</v>
      </c>
      <c r="AR100" s="76">
        <f>IF(OR(DataBase2[[#This Row],[sCCJ]]= "",  DataBase2[[#This Row],[BSHeu]]=""), "", (DataBase2[[#This Row],[sCCJ]]- DataBase2[[#This Row],[BSHeu]])/ DataBase2[[#This Row],[BSHeu]])</f>
        <v>7.0800638029817004E-3</v>
      </c>
      <c r="AS100" s="76">
        <f>IF(OR(DataBase2[[#This Row],[sILS]] = "",  DataBase2[[#This Row],[BSHeu]]=""), "", (DataBase2[[#This Row],[sILS]]- DataBase2[[#This Row],[BSHeu]])/ DataBase2[[#This Row],[BSHeu]])</f>
        <v>0</v>
      </c>
      <c r="AT100" s="76">
        <f>IF(OR(DataBase2[[#This Row],[sSA]] = "",  DataBase2[[#This Row],[BSHeu]]=""), "", (DataBase2[[#This Row],[sSA]]- DataBase2[[#This Row],[BSHeu]])/ DataBase2[[#This Row],[BSHeu]])</f>
        <v>0</v>
      </c>
      <c r="AU100" s="77">
        <f>IF(OR(DataBase2[[#This Row],[sKS]]= "",  DataBase2[[#This Row],[BSHeu]]=""), "", (DataBase2[[#This Row],[sKS]]- DataBase2[[#This Row],[BSHeu]])/ DataBase2[[#This Row],[BSHeu]])</f>
        <v>3.9108657818762846E-5</v>
      </c>
      <c r="AV100" s="78">
        <f>IF(AND(DataBase2[[#This Row],[sLBGB]]&lt;=0.0001, DataBase2[[#This Row],[sLBGB]]&lt;&gt;""), 1,"")</f>
        <v>1</v>
      </c>
      <c r="AW100" s="78">
        <f>IF(AND(DataBase2[[#This Row],[sCLGB]]&lt;=0.0001,DataBase2[[#This Row],[sCLGB]]&lt;&gt;""), 1,"")</f>
        <v>1</v>
      </c>
      <c r="AX100" s="78">
        <f>IF(AND(DataBase2[[#This Row],[sDRCGB]]&lt;=0.0001,DataBase2[[#This Row],[sDRCGB]]&lt;&gt;""), 1,"")</f>
        <v>1</v>
      </c>
      <c r="AY100" s="78">
        <f>IF(AND(DataBase2[[#This Row],[sABSGB]]&lt;=0.0001,DataBase2[[#This Row],[sABSGB]]&lt;&gt;""), 1,"")</f>
        <v>1</v>
      </c>
      <c r="AZ100" s="78" t="str">
        <f>IF(AND(DataBase2[[#This Row],[sCCJGB]]&lt;=0.0001,DataBase2[[#This Row],[sCCJGB]]&lt;&gt;""), 1,"")</f>
        <v/>
      </c>
      <c r="BA100" s="78">
        <f>IF(AND(DataBase2[[#This Row],[sILSGB]]&lt;=0.0001,DataBase2[[#This Row],[sILSGB]]&lt;&gt;""), 1,"")</f>
        <v>1</v>
      </c>
      <c r="BB100" s="78">
        <f>IF(AND(DataBase2[[#This Row],[sSAGB]]&lt;=0.0001,DataBase2[[#This Row],[sSAGB]]&lt;&gt;""), 1,"")</f>
        <v>1</v>
      </c>
      <c r="BC100" s="78">
        <f>IF(AND(DataBase2[[#This Row],[sKSGB]]&lt;=0.0001,DataBase2[[#This Row],[sKSGB]]&lt;&gt;""), 1,"")</f>
        <v>1</v>
      </c>
      <c r="BD100" s="79">
        <f>IF(AND(DataBase2[[#This Row],[sLBGKS]]&lt;=0.0001, DataBase2[[#This Row],[sLBGKS]]&lt;&gt;""), 1,"")</f>
        <v>1</v>
      </c>
      <c r="BE100" s="78">
        <f>IF(AND(DataBase2[[#This Row],[sCLGKS]]&lt;=0.0001,DataBase2[[#This Row],[sCLGKS]]&lt;&gt;""), 1,"")</f>
        <v>1</v>
      </c>
      <c r="BF100" s="78">
        <f>IF(AND(DataBase2[[#This Row],[sDRCGKS]]&lt;=0.0001,DataBase2[[#This Row],[sDRCGKS]]&lt;&gt;""), 1,"")</f>
        <v>1</v>
      </c>
      <c r="BG100" s="78">
        <f>IF(AND(DataBase2[[#This Row],[sABSGKS]]&lt;=0.0001,DataBase2[[#This Row],[sABSGKS]]&lt;&gt;""), 1,"")</f>
        <v>1</v>
      </c>
      <c r="BH100" s="78" t="str">
        <f>IF(AND(DataBase2[[#This Row],[sCCJGKS]]&lt;=0.0001,DataBase2[[#This Row],[sCCJGKS]]&lt;&gt;""), 1,"")</f>
        <v/>
      </c>
      <c r="BI100" s="78">
        <f>IF(AND(DataBase2[[#This Row],[sILSGKS]]&lt;=0.0001,DataBase2[[#This Row],[sILSGKS]]&lt;&gt;""), 1,"")</f>
        <v>1</v>
      </c>
      <c r="BJ100" s="78">
        <f>IF(AND(DataBase2[[#This Row],[sSAGKS]]&lt;=0.0001,DataBase2[[#This Row],[sSAGKS]]&lt;&gt;""), 1,"")</f>
        <v>1</v>
      </c>
      <c r="BK100" s="80">
        <f>IF(AND(DataBase2[[#This Row],[sKSGKS]]&lt;=0.0001,DataBase2[[#This Row],[sKSGKS]]&lt;&gt;""), 1,"")</f>
        <v>1</v>
      </c>
    </row>
    <row r="101" spans="1:63" x14ac:dyDescent="0.35">
      <c r="A101" s="65" t="s">
        <v>175</v>
      </c>
      <c r="B101" s="66" t="s">
        <v>80</v>
      </c>
      <c r="C101" s="67" t="s">
        <v>81</v>
      </c>
      <c r="D101" s="67">
        <v>3</v>
      </c>
      <c r="E101" s="67">
        <v>25</v>
      </c>
      <c r="F101" s="68">
        <v>3</v>
      </c>
      <c r="G101" s="69">
        <v>7597.37</v>
      </c>
      <c r="H101" s="70">
        <v>7338.43</v>
      </c>
      <c r="I101" s="71">
        <v>7200</v>
      </c>
      <c r="J101" s="69">
        <v>7577.28</v>
      </c>
      <c r="K101" s="70">
        <v>7577.28</v>
      </c>
      <c r="L101" s="71">
        <v>167</v>
      </c>
      <c r="M101" s="69">
        <v>7582.28</v>
      </c>
      <c r="N101" s="6">
        <v>7555.05</v>
      </c>
      <c r="O101" s="71">
        <v>7200.2</v>
      </c>
      <c r="P101" s="69">
        <v>7585.7802700000002</v>
      </c>
      <c r="Q101" s="71">
        <v>1859</v>
      </c>
      <c r="R101" s="72">
        <v>7593.8</v>
      </c>
      <c r="S101" s="71">
        <v>29.59</v>
      </c>
      <c r="T101" s="72">
        <v>7742.47</v>
      </c>
      <c r="U101" s="73">
        <v>150.006</v>
      </c>
      <c r="V101" s="72">
        <v>7585.78</v>
      </c>
      <c r="W101" s="73">
        <v>114.91549999999999</v>
      </c>
      <c r="X101" s="7">
        <v>7585.78</v>
      </c>
      <c r="Y101" s="71">
        <v>276</v>
      </c>
      <c r="Z101" s="74">
        <f t="shared" si="3"/>
        <v>7577.28</v>
      </c>
      <c r="AA101" s="48">
        <f t="shared" si="4"/>
        <v>7585.78</v>
      </c>
      <c r="AB10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MIN(G101,J101,M101),"")</f>
        <v>7577.28</v>
      </c>
      <c r="AC101" s="49">
        <f>IF(OR(DataBase2[[#This Row],[sKS]] = "", DataBase2[[#This Row],[BSOpt]]=""), "", (DataBase2[[#This Row],[sKS]]-DataBase2[[#This Row],[BSOpt]])/DataBase2[[#This Row],[BSOpt]])</f>
        <v>1.121774568182778E-3</v>
      </c>
      <c r="AD101" s="49">
        <f t="shared" si="5"/>
        <v>7577.28</v>
      </c>
      <c r="AE101" s="49">
        <f>IF(OR(DataBase2[[#This Row],[sKS]] = "", DataBase2[[#This Row],[BESTUB]]=""), "", (DataBase2[[#This Row],[sKS]]-DataBase2[[#This Row],[BESTUB]])/DataBase2[[#This Row],[BESTUB]])</f>
        <v>1.121774568182778E-3</v>
      </c>
      <c r="AF101" s="75">
        <f>IF(OR(DataBase2[[#This Row],[sLB]] = "", DataBase2[[#This Row],[BestSol]]=""), "", (DataBase2[[#This Row],[sLB]]-DataBase2[[#This Row],[BestSol]])/DataBase2[[#This Row],[BestSol]])</f>
        <v>2.6513471852696673E-3</v>
      </c>
      <c r="AG101" s="76">
        <f>IF(OR(DataBase2[[#This Row],[sCL]] = "", DataBase2[[#This Row],[BestSol]]=""), "", (DataBase2[[#This Row],[sCL]] -DataBase2[[#This Row],[BestSol]])/DataBase2[[#This Row],[BestSol]])</f>
        <v>0</v>
      </c>
      <c r="AH101" s="76">
        <f>IF(OR(DataBase2[[#This Row],[sDRC]]= "", DataBase2[[#This Row],[BestSol]]=""), "", (DataBase2[[#This Row],[sDRC]]-DataBase2[[#This Row],[BestSol]])/DataBase2[[#This Row],[BestSol]])</f>
        <v>6.5986739304869295E-4</v>
      </c>
      <c r="AI101" s="76">
        <f>IF(OR(DataBase2[[#This Row],[sABS]]= "", DataBase2[[#This Row],[BestSol]]=""), "", (DataBase2[[#This Row],[sABS]]-DataBase2[[#This Row],[BestSol]])/DataBase2[[#This Row],[BestSol]])</f>
        <v>1.1218102010220627E-3</v>
      </c>
      <c r="AJ101" s="76">
        <f>IF(OR(DataBase2[[#This Row],[sCCJ]]= "", DataBase2[[#This Row],[BestSol]]=""), "", (DataBase2[[#This Row],[sCCJ]]-DataBase2[[#This Row],[BestSol]])/DataBase2[[#This Row],[BestSol]])</f>
        <v>2.1802018666329391E-3</v>
      </c>
      <c r="AK101" s="76">
        <f>IF(OR(DataBase2[[#This Row],[sILS]] = "", DataBase2[[#This Row],[BestSol]]=""), "", (DataBase2[[#This Row],[sILS]]-DataBase2[[#This Row],[BestSol]])/DataBase2[[#This Row],[BestSol]])</f>
        <v>2.1800698931542784E-2</v>
      </c>
      <c r="AL101" s="76">
        <f>IF(OR(DataBase2[[#This Row],[sSA]] = "", DataBase2[[#This Row],[BestSol]]=""), "", (DataBase2[[#This Row],[sSA]]-DataBase2[[#This Row],[BestSol]])/DataBase2[[#This Row],[BestSol]])</f>
        <v>1.121774568182778E-3</v>
      </c>
      <c r="AM101" s="76">
        <f>IF(OR(DataBase2[[#This Row],[sKS]] = "", DataBase2[[#This Row],[BestSol]]=""), "", (DataBase2[[#This Row],[sKS]]-DataBase2[[#This Row],[BestSol]])/DataBase2[[#This Row],[BestSol]])</f>
        <v>1.121774568182778E-3</v>
      </c>
      <c r="AN101" s="75">
        <f>IF(OR(DataBase2[[#This Row],[sLB]] = "", DataBase2[[#This Row],[BSHeu]]=""), "", (DataBase2[[#This Row],[sLB]]-DataBase2[[#This Row],[BSHeu]])/DataBase2[[#This Row],[BSHeu]])</f>
        <v>1.5278587040489107E-3</v>
      </c>
      <c r="AO101" s="76">
        <f>IF(OR(DataBase2[[#This Row],[sCL]] = "",  DataBase2[[#This Row],[BSHeu]]=""), "", (DataBase2[[#This Row],[sCL]] - DataBase2[[#This Row],[BSHeu]])/ DataBase2[[#This Row],[BSHeu]])</f>
        <v>-1.1205176000358566E-3</v>
      </c>
      <c r="AP101" s="76">
        <f>IF(OR(DataBase2[[#This Row],[sDRC]]= "",  DataBase2[[#This Row],[BSHeu]]=""), "", (DataBase2[[#This Row],[sDRC]]- DataBase2[[#This Row],[BSHeu]])/ DataBase2[[#This Row],[BSHeu]])</f>
        <v>-4.6138960001476447E-4</v>
      </c>
      <c r="AQ101" s="76">
        <f>IF(OR(DataBase2[[#This Row],[sABS]]= "",  DataBase2[[#This Row],[BSHeu]]=""), "", (DataBase2[[#This Row],[sABS]]- DataBase2[[#This Row],[BSHeu]])/ DataBase2[[#This Row],[BSHeu]])</f>
        <v>3.5592912061143866E-8</v>
      </c>
      <c r="AR101" s="76">
        <f>IF(OR(DataBase2[[#This Row],[sCCJ]]= "",  DataBase2[[#This Row],[BSHeu]]=""), "", (DataBase2[[#This Row],[sCCJ]]- DataBase2[[#This Row],[BSHeu]])/ DataBase2[[#This Row],[BSHeu]])</f>
        <v>1.0572413120338894E-3</v>
      </c>
      <c r="AS101" s="76">
        <f>IF(OR(DataBase2[[#This Row],[sILS]] = "",  DataBase2[[#This Row],[BSHeu]]=""), "", (DataBase2[[#This Row],[sILS]]- DataBase2[[#This Row],[BSHeu]])/ DataBase2[[#This Row],[BSHeu]])</f>
        <v>2.0655753264661052E-2</v>
      </c>
      <c r="AT101" s="76">
        <f>IF(OR(DataBase2[[#This Row],[sSA]] = "",  DataBase2[[#This Row],[BSHeu]]=""), "", (DataBase2[[#This Row],[sSA]]- DataBase2[[#This Row],[BSHeu]])/ DataBase2[[#This Row],[BSHeu]])</f>
        <v>0</v>
      </c>
      <c r="AU101" s="77">
        <f>IF(OR(DataBase2[[#This Row],[sKS]]= "",  DataBase2[[#This Row],[BSHeu]]=""), "", (DataBase2[[#This Row],[sKS]]- DataBase2[[#This Row],[BSHeu]])/ DataBase2[[#This Row],[BSHeu]])</f>
        <v>0</v>
      </c>
      <c r="AV101" s="78" t="str">
        <f>IF(AND(DataBase2[[#This Row],[sLBGB]]&lt;=0.0001, DataBase2[[#This Row],[sLBGB]]&lt;&gt;""), 1,"")</f>
        <v/>
      </c>
      <c r="AW101" s="78">
        <f>IF(AND(DataBase2[[#This Row],[sCLGB]]&lt;=0.0001,DataBase2[[#This Row],[sCLGB]]&lt;&gt;""), 1,"")</f>
        <v>1</v>
      </c>
      <c r="AX101" s="78" t="str">
        <f>IF(AND(DataBase2[[#This Row],[sDRCGB]]&lt;=0.0001,DataBase2[[#This Row],[sDRCGB]]&lt;&gt;""), 1,"")</f>
        <v/>
      </c>
      <c r="AY101" s="78" t="str">
        <f>IF(AND(DataBase2[[#This Row],[sABSGB]]&lt;=0.0001,DataBase2[[#This Row],[sABSGB]]&lt;&gt;""), 1,"")</f>
        <v/>
      </c>
      <c r="AZ101" s="78" t="str">
        <f>IF(AND(DataBase2[[#This Row],[sCCJGB]]&lt;=0.0001,DataBase2[[#This Row],[sCCJGB]]&lt;&gt;""), 1,"")</f>
        <v/>
      </c>
      <c r="BA101" s="78" t="str">
        <f>IF(AND(DataBase2[[#This Row],[sILSGB]]&lt;=0.0001,DataBase2[[#This Row],[sILSGB]]&lt;&gt;""), 1,"")</f>
        <v/>
      </c>
      <c r="BB101" s="78" t="str">
        <f>IF(AND(DataBase2[[#This Row],[sSAGB]]&lt;=0.0001,DataBase2[[#This Row],[sSAGB]]&lt;&gt;""), 1,"")</f>
        <v/>
      </c>
      <c r="BC101" s="78" t="str">
        <f>IF(AND(DataBase2[[#This Row],[sKSGB]]&lt;=0.0001,DataBase2[[#This Row],[sKSGB]]&lt;&gt;""), 1,"")</f>
        <v/>
      </c>
      <c r="BD101" s="79" t="str">
        <f>IF(AND(DataBase2[[#This Row],[sLBGKS]]&lt;=0.0001, DataBase2[[#This Row],[sLBGKS]]&lt;&gt;""), 1,"")</f>
        <v/>
      </c>
      <c r="BE101" s="78">
        <f>IF(AND(DataBase2[[#This Row],[sCLGKS]]&lt;=0.0001,DataBase2[[#This Row],[sCLGKS]]&lt;&gt;""), 1,"")</f>
        <v>1</v>
      </c>
      <c r="BF101" s="78">
        <f>IF(AND(DataBase2[[#This Row],[sDRCGKS]]&lt;=0.0001,DataBase2[[#This Row],[sDRCGKS]]&lt;&gt;""), 1,"")</f>
        <v>1</v>
      </c>
      <c r="BG101" s="78">
        <f>IF(AND(DataBase2[[#This Row],[sABSGKS]]&lt;=0.0001,DataBase2[[#This Row],[sABSGKS]]&lt;&gt;""), 1,"")</f>
        <v>1</v>
      </c>
      <c r="BH101" s="78" t="str">
        <f>IF(AND(DataBase2[[#This Row],[sCCJGKS]]&lt;=0.0001,DataBase2[[#This Row],[sCCJGKS]]&lt;&gt;""), 1,"")</f>
        <v/>
      </c>
      <c r="BI101" s="78" t="str">
        <f>IF(AND(DataBase2[[#This Row],[sILSGKS]]&lt;=0.0001,DataBase2[[#This Row],[sILSGKS]]&lt;&gt;""), 1,"")</f>
        <v/>
      </c>
      <c r="BJ101" s="78">
        <f>IF(AND(DataBase2[[#This Row],[sSAGKS]]&lt;=0.0001,DataBase2[[#This Row],[sSAGKS]]&lt;&gt;""), 1,"")</f>
        <v>1</v>
      </c>
      <c r="BK101" s="80">
        <f>IF(AND(DataBase2[[#This Row],[sKSGKS]]&lt;=0.0001,DataBase2[[#This Row],[sKSGKS]]&lt;&gt;""), 1,"")</f>
        <v>1</v>
      </c>
    </row>
    <row r="102" spans="1:63" x14ac:dyDescent="0.35">
      <c r="A102" s="65" t="s">
        <v>176</v>
      </c>
      <c r="B102" s="66" t="s">
        <v>80</v>
      </c>
      <c r="C102" s="67" t="s">
        <v>81</v>
      </c>
      <c r="D102" s="67">
        <v>3</v>
      </c>
      <c r="E102" s="67">
        <v>25</v>
      </c>
      <c r="F102" s="68">
        <v>4</v>
      </c>
      <c r="G102" s="69">
        <v>7965.14</v>
      </c>
      <c r="H102" s="70">
        <v>7616.62</v>
      </c>
      <c r="I102" s="71">
        <v>7200</v>
      </c>
      <c r="J102" s="69">
        <v>7965.14</v>
      </c>
      <c r="K102" s="70">
        <v>7965.14</v>
      </c>
      <c r="L102" s="71">
        <v>1461</v>
      </c>
      <c r="M102" s="69">
        <v>7965.14</v>
      </c>
      <c r="N102" s="6">
        <v>7941.01</v>
      </c>
      <c r="O102" s="71">
        <v>7200.2</v>
      </c>
      <c r="P102" s="69">
        <v>7966.8300799999997</v>
      </c>
      <c r="Q102" s="71">
        <v>1957</v>
      </c>
      <c r="R102" s="72">
        <v>7964.99</v>
      </c>
      <c r="S102" s="71">
        <v>30.1</v>
      </c>
      <c r="T102" s="72">
        <v>8063.98</v>
      </c>
      <c r="U102" s="73">
        <v>150.00049999999999</v>
      </c>
      <c r="V102" s="72">
        <v>7992.79</v>
      </c>
      <c r="W102" s="73">
        <v>150.0155</v>
      </c>
      <c r="X102" s="7">
        <v>7966.83</v>
      </c>
      <c r="Y102" s="71">
        <v>572</v>
      </c>
      <c r="Z102" s="74">
        <f t="shared" si="3"/>
        <v>7965.14</v>
      </c>
      <c r="AA102" s="48">
        <f t="shared" si="4"/>
        <v>7964.99</v>
      </c>
      <c r="AB10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MIN(G102,J102,M102),"")</f>
        <v>7965.14</v>
      </c>
      <c r="AC102" s="49">
        <f>IF(OR(DataBase2[[#This Row],[sKS]] = "", DataBase2[[#This Row],[BSOpt]]=""), "", (DataBase2[[#This Row],[sKS]]-DataBase2[[#This Row],[BSOpt]])/DataBase2[[#This Row],[BSOpt]])</f>
        <v>2.1217455060420779E-4</v>
      </c>
      <c r="AD102" s="49">
        <f t="shared" si="5"/>
        <v>7965.14</v>
      </c>
      <c r="AE102" s="49">
        <f>IF(OR(DataBase2[[#This Row],[sKS]] = "", DataBase2[[#This Row],[BESTUB]]=""), "", (DataBase2[[#This Row],[sKS]]-DataBase2[[#This Row],[BESTUB]])/DataBase2[[#This Row],[BESTUB]])</f>
        <v>2.1217455060420779E-4</v>
      </c>
      <c r="AF102" s="75">
        <f>IF(OR(DataBase2[[#This Row],[sLB]] = "", DataBase2[[#This Row],[BestSol]]=""), "", (DataBase2[[#This Row],[sLB]]-DataBase2[[#This Row],[BestSol]])/DataBase2[[#This Row],[BestSol]])</f>
        <v>0</v>
      </c>
      <c r="AG102" s="76">
        <f>IF(OR(DataBase2[[#This Row],[sCL]] = "", DataBase2[[#This Row],[BestSol]]=""), "", (DataBase2[[#This Row],[sCL]] -DataBase2[[#This Row],[BestSol]])/DataBase2[[#This Row],[BestSol]])</f>
        <v>0</v>
      </c>
      <c r="AH102" s="76">
        <f>IF(OR(DataBase2[[#This Row],[sDRC]]= "", DataBase2[[#This Row],[BestSol]]=""), "", (DataBase2[[#This Row],[sDRC]]-DataBase2[[#This Row],[BestSol]])/DataBase2[[#This Row],[BestSol]])</f>
        <v>0</v>
      </c>
      <c r="AI102" s="76">
        <f>IF(OR(DataBase2[[#This Row],[sABS]]= "", DataBase2[[#This Row],[BestSol]]=""), "", (DataBase2[[#This Row],[sABS]]-DataBase2[[#This Row],[BestSol]])/DataBase2[[#This Row],[BestSol]])</f>
        <v>2.1218459436989152E-4</v>
      </c>
      <c r="AJ102" s="76">
        <f>IF(OR(DataBase2[[#This Row],[sCCJ]]= "", DataBase2[[#This Row],[BestSol]]=""), "", (DataBase2[[#This Row],[sCCJ]]-DataBase2[[#This Row],[BestSol]])/DataBase2[[#This Row],[BestSol]])</f>
        <v>-1.8832060704588456E-5</v>
      </c>
      <c r="AK102" s="76">
        <f>IF(OR(DataBase2[[#This Row],[sILS]] = "", DataBase2[[#This Row],[BestSol]]=""), "", (DataBase2[[#This Row],[sILS]]-DataBase2[[#This Row],[BestSol]])/DataBase2[[#This Row],[BestSol]])</f>
        <v>1.2409072533564913E-2</v>
      </c>
      <c r="AL102" s="76">
        <f>IF(OR(DataBase2[[#This Row],[sSA]] = "", DataBase2[[#This Row],[BestSol]]=""), "", (DataBase2[[#This Row],[sSA]]-DataBase2[[#This Row],[BestSol]])/DataBase2[[#This Row],[BestSol]])</f>
        <v>3.4713765231997977E-3</v>
      </c>
      <c r="AM102" s="76">
        <f>IF(OR(DataBase2[[#This Row],[sKS]] = "", DataBase2[[#This Row],[BestSol]]=""), "", (DataBase2[[#This Row],[sKS]]-DataBase2[[#This Row],[BestSol]])/DataBase2[[#This Row],[BestSol]])</f>
        <v>2.1217455060420779E-4</v>
      </c>
      <c r="AN102" s="75">
        <f>IF(OR(DataBase2[[#This Row],[sLB]] = "", DataBase2[[#This Row],[BSHeu]]=""), "", (DataBase2[[#This Row],[sLB]]-DataBase2[[#This Row],[BSHeu]])/DataBase2[[#This Row],[BSHeu]])</f>
        <v>1.8832415357777688E-5</v>
      </c>
      <c r="AO102" s="76">
        <f>IF(OR(DataBase2[[#This Row],[sCL]] = "",  DataBase2[[#This Row],[BSHeu]]=""), "", (DataBase2[[#This Row],[sCL]] - DataBase2[[#This Row],[BSHeu]])/ DataBase2[[#This Row],[BSHeu]])</f>
        <v>1.8832415357777688E-5</v>
      </c>
      <c r="AP102" s="76">
        <f>IF(OR(DataBase2[[#This Row],[sDRC]]= "",  DataBase2[[#This Row],[BSHeu]]=""), "", (DataBase2[[#This Row],[sDRC]]- DataBase2[[#This Row],[BSHeu]])/ DataBase2[[#This Row],[BSHeu]])</f>
        <v>1.8832415357777688E-5</v>
      </c>
      <c r="AQ102" s="76">
        <f>IF(OR(DataBase2[[#This Row],[sABS]]= "",  DataBase2[[#This Row],[BSHeu]]=""), "", (DataBase2[[#This Row],[sABS]]- DataBase2[[#This Row],[BSHeu]])/ DataBase2[[#This Row],[BSHeu]])</f>
        <v>2.310210056760829E-4</v>
      </c>
      <c r="AR102" s="76">
        <f>IF(OR(DataBase2[[#This Row],[sCCJ]]= "",  DataBase2[[#This Row],[BSHeu]]=""), "", (DataBase2[[#This Row],[sCCJ]]- DataBase2[[#This Row],[BSHeu]])/ DataBase2[[#This Row],[BSHeu]])</f>
        <v>0</v>
      </c>
      <c r="AS102" s="76">
        <f>IF(OR(DataBase2[[#This Row],[sILS]] = "",  DataBase2[[#This Row],[BSHeu]]=""), "", (DataBase2[[#This Row],[sILS]]- DataBase2[[#This Row],[BSHeu]])/ DataBase2[[#This Row],[BSHeu]])</f>
        <v>1.2428138641730847E-2</v>
      </c>
      <c r="AT102" s="76">
        <f>IF(OR(DataBase2[[#This Row],[sSA]] = "",  DataBase2[[#This Row],[BSHeu]]=""), "", (DataBase2[[#This Row],[sSA]]- DataBase2[[#This Row],[BSHeu]])/ DataBase2[[#This Row],[BSHeu]])</f>
        <v>3.4902743129621235E-3</v>
      </c>
      <c r="AU102" s="77">
        <f>IF(OR(DataBase2[[#This Row],[sKS]]= "",  DataBase2[[#This Row],[BSHeu]]=""), "", (DataBase2[[#This Row],[sKS]]- DataBase2[[#This Row],[BSHeu]])/ DataBase2[[#This Row],[BSHeu]])</f>
        <v>2.3101096172125081E-4</v>
      </c>
      <c r="AV102" s="78">
        <f>IF(AND(DataBase2[[#This Row],[sLBGB]]&lt;=0.0001, DataBase2[[#This Row],[sLBGB]]&lt;&gt;""), 1,"")</f>
        <v>1</v>
      </c>
      <c r="AW102" s="78">
        <f>IF(AND(DataBase2[[#This Row],[sCLGB]]&lt;=0.0001,DataBase2[[#This Row],[sCLGB]]&lt;&gt;""), 1,"")</f>
        <v>1</v>
      </c>
      <c r="AX102" s="78">
        <f>IF(AND(DataBase2[[#This Row],[sDRCGB]]&lt;=0.0001,DataBase2[[#This Row],[sDRCGB]]&lt;&gt;""), 1,"")</f>
        <v>1</v>
      </c>
      <c r="AY102" s="78" t="str">
        <f>IF(AND(DataBase2[[#This Row],[sABSGB]]&lt;=0.0001,DataBase2[[#This Row],[sABSGB]]&lt;&gt;""), 1,"")</f>
        <v/>
      </c>
      <c r="AZ102" s="78">
        <f>IF(AND(DataBase2[[#This Row],[sCCJGB]]&lt;=0.0001,DataBase2[[#This Row],[sCCJGB]]&lt;&gt;""), 1,"")</f>
        <v>1</v>
      </c>
      <c r="BA102" s="78" t="str">
        <f>IF(AND(DataBase2[[#This Row],[sILSGB]]&lt;=0.0001,DataBase2[[#This Row],[sILSGB]]&lt;&gt;""), 1,"")</f>
        <v/>
      </c>
      <c r="BB102" s="78" t="str">
        <f>IF(AND(DataBase2[[#This Row],[sSAGB]]&lt;=0.0001,DataBase2[[#This Row],[sSAGB]]&lt;&gt;""), 1,"")</f>
        <v/>
      </c>
      <c r="BC102" s="78" t="str">
        <f>IF(AND(DataBase2[[#This Row],[sKSGB]]&lt;=0.0001,DataBase2[[#This Row],[sKSGB]]&lt;&gt;""), 1,"")</f>
        <v/>
      </c>
      <c r="BD102" s="79">
        <f>IF(AND(DataBase2[[#This Row],[sLBGKS]]&lt;=0.0001, DataBase2[[#This Row],[sLBGKS]]&lt;&gt;""), 1,"")</f>
        <v>1</v>
      </c>
      <c r="BE102" s="78">
        <f>IF(AND(DataBase2[[#This Row],[sCLGKS]]&lt;=0.0001,DataBase2[[#This Row],[sCLGKS]]&lt;&gt;""), 1,"")</f>
        <v>1</v>
      </c>
      <c r="BF102" s="78">
        <f>IF(AND(DataBase2[[#This Row],[sDRCGKS]]&lt;=0.0001,DataBase2[[#This Row],[sDRCGKS]]&lt;&gt;""), 1,"")</f>
        <v>1</v>
      </c>
      <c r="BG102" s="78" t="str">
        <f>IF(AND(DataBase2[[#This Row],[sABSGKS]]&lt;=0.0001,DataBase2[[#This Row],[sABSGKS]]&lt;&gt;""), 1,"")</f>
        <v/>
      </c>
      <c r="BH102" s="78">
        <f>IF(AND(DataBase2[[#This Row],[sCCJGKS]]&lt;=0.0001,DataBase2[[#This Row],[sCCJGKS]]&lt;&gt;""), 1,"")</f>
        <v>1</v>
      </c>
      <c r="BI102" s="78" t="str">
        <f>IF(AND(DataBase2[[#This Row],[sILSGKS]]&lt;=0.0001,DataBase2[[#This Row],[sILSGKS]]&lt;&gt;""), 1,"")</f>
        <v/>
      </c>
      <c r="BJ102" s="78" t="str">
        <f>IF(AND(DataBase2[[#This Row],[sSAGKS]]&lt;=0.0001,DataBase2[[#This Row],[sSAGKS]]&lt;&gt;""), 1,"")</f>
        <v/>
      </c>
      <c r="BK102" s="80" t="str">
        <f>IF(AND(DataBase2[[#This Row],[sKSGKS]]&lt;=0.0001,DataBase2[[#This Row],[sKSGKS]]&lt;&gt;""), 1,"")</f>
        <v/>
      </c>
    </row>
    <row r="103" spans="1:63" x14ac:dyDescent="0.35">
      <c r="A103" s="65" t="s">
        <v>177</v>
      </c>
      <c r="B103" s="66" t="s">
        <v>80</v>
      </c>
      <c r="C103" s="67" t="s">
        <v>81</v>
      </c>
      <c r="D103" s="67">
        <v>3</v>
      </c>
      <c r="E103" s="67">
        <v>25</v>
      </c>
      <c r="F103" s="68">
        <v>5</v>
      </c>
      <c r="G103" s="69">
        <v>8248.16</v>
      </c>
      <c r="H103" s="70">
        <v>7963.53</v>
      </c>
      <c r="I103" s="71">
        <v>7200</v>
      </c>
      <c r="J103" s="69">
        <v>8247.5400000000009</v>
      </c>
      <c r="K103" s="70">
        <v>8247.5400000000009</v>
      </c>
      <c r="L103" s="71">
        <v>1267</v>
      </c>
      <c r="M103" s="69">
        <v>8247.5400000000009</v>
      </c>
      <c r="N103" s="6">
        <v>8247.5400000000009</v>
      </c>
      <c r="O103" s="71">
        <v>685.1</v>
      </c>
      <c r="P103" s="69">
        <v>8331.9101599999995</v>
      </c>
      <c r="Q103" s="71">
        <v>2112</v>
      </c>
      <c r="R103" s="72">
        <v>8331.69</v>
      </c>
      <c r="S103" s="71">
        <v>35.869999999999997</v>
      </c>
      <c r="T103" s="72">
        <v>8269.89</v>
      </c>
      <c r="U103" s="73">
        <v>150.00749999999999</v>
      </c>
      <c r="V103" s="72">
        <v>8278.3700000000008</v>
      </c>
      <c r="W103" s="73">
        <v>150.07300000000001</v>
      </c>
      <c r="X103" s="7">
        <v>8308.5400000000009</v>
      </c>
      <c r="Y103" s="71">
        <v>645</v>
      </c>
      <c r="Z103" s="74">
        <f t="shared" si="3"/>
        <v>8247.5400000000009</v>
      </c>
      <c r="AA103" s="48">
        <f t="shared" si="4"/>
        <v>8269.89</v>
      </c>
      <c r="AB10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MIN(G103,J103,M103),"")</f>
        <v>8247.5400000000009</v>
      </c>
      <c r="AC103" s="49">
        <f>IF(OR(DataBase2[[#This Row],[sKS]] = "", DataBase2[[#This Row],[BSOpt]]=""), "", (DataBase2[[#This Row],[sKS]]-DataBase2[[#This Row],[BSOpt]])/DataBase2[[#This Row],[BSOpt]])</f>
        <v>7.3961447898403636E-3</v>
      </c>
      <c r="AD103" s="49">
        <f t="shared" si="5"/>
        <v>8247.5400000000009</v>
      </c>
      <c r="AE103" s="49">
        <f>IF(OR(DataBase2[[#This Row],[sKS]] = "", DataBase2[[#This Row],[BESTUB]]=""), "", (DataBase2[[#This Row],[sKS]]-DataBase2[[#This Row],[BESTUB]])/DataBase2[[#This Row],[BESTUB]])</f>
        <v>7.3961447898403636E-3</v>
      </c>
      <c r="AF103" s="75">
        <f>IF(OR(DataBase2[[#This Row],[sLB]] = "", DataBase2[[#This Row],[BestSol]]=""), "", (DataBase2[[#This Row],[sLB]]-DataBase2[[#This Row],[BestSol]])/DataBase2[[#This Row],[BestSol]])</f>
        <v>7.5173930650712981E-5</v>
      </c>
      <c r="AG103" s="76">
        <f>IF(OR(DataBase2[[#This Row],[sCL]] = "", DataBase2[[#This Row],[BestSol]]=""), "", (DataBase2[[#This Row],[sCL]] -DataBase2[[#This Row],[BestSol]])/DataBase2[[#This Row],[BestSol]])</f>
        <v>0</v>
      </c>
      <c r="AH103" s="76">
        <f>IF(OR(DataBase2[[#This Row],[sDRC]]= "", DataBase2[[#This Row],[BestSol]]=""), "", (DataBase2[[#This Row],[sDRC]]-DataBase2[[#This Row],[BestSol]])/DataBase2[[#This Row],[BestSol]])</f>
        <v>0</v>
      </c>
      <c r="AI103" s="76">
        <f>IF(OR(DataBase2[[#This Row],[sABS]]= "", DataBase2[[#This Row],[BestSol]]=""), "", (DataBase2[[#This Row],[sABS]]-DataBase2[[#This Row],[BestSol]])/DataBase2[[#This Row],[BestSol]])</f>
        <v>1.0229736381999793E-2</v>
      </c>
      <c r="AJ103" s="76">
        <f>IF(OR(DataBase2[[#This Row],[sCCJ]]= "", DataBase2[[#This Row],[BestSol]]=""), "", (DataBase2[[#This Row],[sCCJ]]-DataBase2[[#This Row],[BestSol]])/DataBase2[[#This Row],[BestSol]])</f>
        <v>1.0203042361722359E-2</v>
      </c>
      <c r="AK103" s="76">
        <f>IF(OR(DataBase2[[#This Row],[sILS]] = "", DataBase2[[#This Row],[BestSol]]=""), "", (DataBase2[[#This Row],[sILS]]-DataBase2[[#This Row],[BestSol]])/DataBase2[[#This Row],[BestSol]])</f>
        <v>2.7098989516872356E-3</v>
      </c>
      <c r="AL103" s="76">
        <f>IF(OR(DataBase2[[#This Row],[sSA]] = "", DataBase2[[#This Row],[BestSol]]=""), "", (DataBase2[[#This Row],[sSA]]-DataBase2[[#This Row],[BestSol]])/DataBase2[[#This Row],[BestSol]])</f>
        <v>3.738084325750457E-3</v>
      </c>
      <c r="AM103" s="76">
        <f>IF(OR(DataBase2[[#This Row],[sKS]] = "", DataBase2[[#This Row],[BestSol]]=""), "", (DataBase2[[#This Row],[sKS]]-DataBase2[[#This Row],[BestSol]])/DataBase2[[#This Row],[BestSol]])</f>
        <v>7.3961447898403636E-3</v>
      </c>
      <c r="AN103" s="75">
        <f>IF(OR(DataBase2[[#This Row],[sLB]] = "", DataBase2[[#This Row],[BSHeu]]=""), "", (DataBase2[[#This Row],[sLB]]-DataBase2[[#This Row],[BSHeu]])/DataBase2[[#This Row],[BSHeu]])</f>
        <v>-2.6276044784150172E-3</v>
      </c>
      <c r="AO103" s="76">
        <f>IF(OR(DataBase2[[#This Row],[sCL]] = "",  DataBase2[[#This Row],[BSHeu]]=""), "", (DataBase2[[#This Row],[sCL]] - DataBase2[[#This Row],[BSHeu]])/ DataBase2[[#This Row],[BSHeu]])</f>
        <v>-2.7025752458616193E-3</v>
      </c>
      <c r="AP103" s="76">
        <f>IF(OR(DataBase2[[#This Row],[sDRC]]= "",  DataBase2[[#This Row],[BSHeu]]=""), "", (DataBase2[[#This Row],[sDRC]]- DataBase2[[#This Row],[BSHeu]])/ DataBase2[[#This Row],[BSHeu]])</f>
        <v>-2.7025752458616193E-3</v>
      </c>
      <c r="AQ103" s="76">
        <f>IF(OR(DataBase2[[#This Row],[sABS]]= "",  DataBase2[[#This Row],[BSHeu]]=""), "", (DataBase2[[#This Row],[sABS]]- DataBase2[[#This Row],[BSHeu]])/ DataBase2[[#This Row],[BSHeu]])</f>
        <v>7.4995145038204902E-3</v>
      </c>
      <c r="AR103" s="76">
        <f>IF(OR(DataBase2[[#This Row],[sCCJ]]= "",  DataBase2[[#This Row],[BSHeu]]=""), "", (DataBase2[[#This Row],[sCCJ]]- DataBase2[[#This Row],[BSHeu]])/ DataBase2[[#This Row],[BSHeu]])</f>
        <v>7.4728926261414721E-3</v>
      </c>
      <c r="AS103" s="76">
        <f>IF(OR(DataBase2[[#This Row],[sILS]] = "",  DataBase2[[#This Row],[BSHeu]]=""), "", (DataBase2[[#This Row],[sILS]]- DataBase2[[#This Row],[BSHeu]])/ DataBase2[[#This Row],[BSHeu]])</f>
        <v>0</v>
      </c>
      <c r="AT103" s="76">
        <f>IF(OR(DataBase2[[#This Row],[sSA]] = "",  DataBase2[[#This Row],[BSHeu]]=""), "", (DataBase2[[#This Row],[sSA]]- DataBase2[[#This Row],[BSHeu]])/ DataBase2[[#This Row],[BSHeu]])</f>
        <v>1.0254066257231213E-3</v>
      </c>
      <c r="AU103" s="77">
        <f>IF(OR(DataBase2[[#This Row],[sKS]]= "",  DataBase2[[#This Row],[BSHeu]]=""), "", (DataBase2[[#This Row],[sKS]]- DataBase2[[#This Row],[BSHeu]])/ DataBase2[[#This Row],[BSHeu]])</f>
        <v>4.6735809061549134E-3</v>
      </c>
      <c r="AV103" s="78">
        <f>IF(AND(DataBase2[[#This Row],[sLBGB]]&lt;=0.0001, DataBase2[[#This Row],[sLBGB]]&lt;&gt;""), 1,"")</f>
        <v>1</v>
      </c>
      <c r="AW103" s="78">
        <f>IF(AND(DataBase2[[#This Row],[sCLGB]]&lt;=0.0001,DataBase2[[#This Row],[sCLGB]]&lt;&gt;""), 1,"")</f>
        <v>1</v>
      </c>
      <c r="AX103" s="78">
        <f>IF(AND(DataBase2[[#This Row],[sDRCGB]]&lt;=0.0001,DataBase2[[#This Row],[sDRCGB]]&lt;&gt;""), 1,"")</f>
        <v>1</v>
      </c>
      <c r="AY103" s="78" t="str">
        <f>IF(AND(DataBase2[[#This Row],[sABSGB]]&lt;=0.0001,DataBase2[[#This Row],[sABSGB]]&lt;&gt;""), 1,"")</f>
        <v/>
      </c>
      <c r="AZ103" s="78" t="str">
        <f>IF(AND(DataBase2[[#This Row],[sCCJGB]]&lt;=0.0001,DataBase2[[#This Row],[sCCJGB]]&lt;&gt;""), 1,"")</f>
        <v/>
      </c>
      <c r="BA103" s="78" t="str">
        <f>IF(AND(DataBase2[[#This Row],[sILSGB]]&lt;=0.0001,DataBase2[[#This Row],[sILSGB]]&lt;&gt;""), 1,"")</f>
        <v/>
      </c>
      <c r="BB103" s="78" t="str">
        <f>IF(AND(DataBase2[[#This Row],[sSAGB]]&lt;=0.0001,DataBase2[[#This Row],[sSAGB]]&lt;&gt;""), 1,"")</f>
        <v/>
      </c>
      <c r="BC103" s="78" t="str">
        <f>IF(AND(DataBase2[[#This Row],[sKSGB]]&lt;=0.0001,DataBase2[[#This Row],[sKSGB]]&lt;&gt;""), 1,"")</f>
        <v/>
      </c>
      <c r="BD103" s="79">
        <f>IF(AND(DataBase2[[#This Row],[sLBGKS]]&lt;=0.0001, DataBase2[[#This Row],[sLBGKS]]&lt;&gt;""), 1,"")</f>
        <v>1</v>
      </c>
      <c r="BE103" s="78">
        <f>IF(AND(DataBase2[[#This Row],[sCLGKS]]&lt;=0.0001,DataBase2[[#This Row],[sCLGKS]]&lt;&gt;""), 1,"")</f>
        <v>1</v>
      </c>
      <c r="BF103" s="78">
        <f>IF(AND(DataBase2[[#This Row],[sDRCGKS]]&lt;=0.0001,DataBase2[[#This Row],[sDRCGKS]]&lt;&gt;""), 1,"")</f>
        <v>1</v>
      </c>
      <c r="BG103" s="78" t="str">
        <f>IF(AND(DataBase2[[#This Row],[sABSGKS]]&lt;=0.0001,DataBase2[[#This Row],[sABSGKS]]&lt;&gt;""), 1,"")</f>
        <v/>
      </c>
      <c r="BH103" s="78" t="str">
        <f>IF(AND(DataBase2[[#This Row],[sCCJGKS]]&lt;=0.0001,DataBase2[[#This Row],[sCCJGKS]]&lt;&gt;""), 1,"")</f>
        <v/>
      </c>
      <c r="BI103" s="78">
        <f>IF(AND(DataBase2[[#This Row],[sILSGKS]]&lt;=0.0001,DataBase2[[#This Row],[sILSGKS]]&lt;&gt;""), 1,"")</f>
        <v>1</v>
      </c>
      <c r="BJ103" s="78" t="str">
        <f>IF(AND(DataBase2[[#This Row],[sSAGKS]]&lt;=0.0001,DataBase2[[#This Row],[sSAGKS]]&lt;&gt;""), 1,"")</f>
        <v/>
      </c>
      <c r="BK103" s="80" t="str">
        <f>IF(AND(DataBase2[[#This Row],[sKSGKS]]&lt;=0.0001,DataBase2[[#This Row],[sKSGKS]]&lt;&gt;""), 1,"")</f>
        <v/>
      </c>
    </row>
    <row r="104" spans="1:63" x14ac:dyDescent="0.35">
      <c r="A104" s="65" t="s">
        <v>178</v>
      </c>
      <c r="B104" s="66" t="s">
        <v>80</v>
      </c>
      <c r="C104" s="67" t="s">
        <v>81</v>
      </c>
      <c r="D104" s="67">
        <v>3</v>
      </c>
      <c r="E104" s="67">
        <v>25</v>
      </c>
      <c r="F104" s="68">
        <v>2</v>
      </c>
      <c r="G104" s="69">
        <v>8610.4699999999993</v>
      </c>
      <c r="H104" s="70">
        <v>8519.51</v>
      </c>
      <c r="I104" s="71">
        <v>7200</v>
      </c>
      <c r="J104" s="69">
        <v>8610.2900000000009</v>
      </c>
      <c r="K104" s="70">
        <v>8610.2900000000009</v>
      </c>
      <c r="L104" s="71">
        <v>17</v>
      </c>
      <c r="M104" s="69">
        <v>8610.25</v>
      </c>
      <c r="N104" s="6">
        <v>8610.25</v>
      </c>
      <c r="O104" s="71">
        <v>50.2</v>
      </c>
      <c r="P104" s="69">
        <v>8610.4697300000007</v>
      </c>
      <c r="Q104" s="71">
        <v>135</v>
      </c>
      <c r="R104" s="72">
        <v>8610.39</v>
      </c>
      <c r="S104" s="71">
        <v>28.96</v>
      </c>
      <c r="T104" s="72">
        <v>8610.2900000000009</v>
      </c>
      <c r="U104" s="73">
        <v>150.001</v>
      </c>
      <c r="V104" s="72">
        <v>8610.2900000000009</v>
      </c>
      <c r="W104" s="73">
        <v>110.99299999999999</v>
      </c>
      <c r="X104" s="7">
        <v>8610.4699999999993</v>
      </c>
      <c r="Y104" s="71">
        <v>80</v>
      </c>
      <c r="Z104" s="74">
        <f t="shared" si="3"/>
        <v>8610.25</v>
      </c>
      <c r="AA104" s="48">
        <f t="shared" si="4"/>
        <v>8610.2900000000009</v>
      </c>
      <c r="AB10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MIN(G104,J104,M104),"")</f>
        <v>8610.25</v>
      </c>
      <c r="AC104" s="49">
        <f>IF(OR(DataBase2[[#This Row],[sKS]] = "", DataBase2[[#This Row],[BSOpt]]=""), "", (DataBase2[[#This Row],[sKS]]-DataBase2[[#This Row],[BSOpt]])/DataBase2[[#This Row],[BSOpt]])</f>
        <v>2.555094219091724E-5</v>
      </c>
      <c r="AD104" s="49">
        <f t="shared" si="5"/>
        <v>8610.25</v>
      </c>
      <c r="AE104" s="49">
        <f>IF(OR(DataBase2[[#This Row],[sKS]] = "", DataBase2[[#This Row],[BESTUB]]=""), "", (DataBase2[[#This Row],[sKS]]-DataBase2[[#This Row],[BESTUB]])/DataBase2[[#This Row],[BESTUB]])</f>
        <v>2.555094219091724E-5</v>
      </c>
      <c r="AF104" s="75">
        <f>IF(OR(DataBase2[[#This Row],[sLB]] = "", DataBase2[[#This Row],[BestSol]]=""), "", (DataBase2[[#This Row],[sLB]]-DataBase2[[#This Row],[BestSol]])/DataBase2[[#This Row],[BestSol]])</f>
        <v>2.555094219091724E-5</v>
      </c>
      <c r="AG104" s="76">
        <f>IF(OR(DataBase2[[#This Row],[sCL]] = "", DataBase2[[#This Row],[BestSol]]=""), "", (DataBase2[[#This Row],[sCL]] -DataBase2[[#This Row],[BestSol]])/DataBase2[[#This Row],[BestSol]])</f>
        <v>4.6456258530092756E-6</v>
      </c>
      <c r="AH104" s="76">
        <f>IF(OR(DataBase2[[#This Row],[sDRC]]= "", DataBase2[[#This Row],[BestSol]]=""), "", (DataBase2[[#This Row],[sDRC]]-DataBase2[[#This Row],[BestSol]])/DataBase2[[#This Row],[BestSol]])</f>
        <v>0</v>
      </c>
      <c r="AI104" s="76">
        <f>IF(OR(DataBase2[[#This Row],[sABS]]= "", DataBase2[[#This Row],[BestSol]]=""), "", (DataBase2[[#This Row],[sABS]]-DataBase2[[#This Row],[BestSol]])/DataBase2[[#This Row],[BestSol]])</f>
        <v>2.5519584216568505E-5</v>
      </c>
      <c r="AJ104" s="76">
        <f>IF(OR(DataBase2[[#This Row],[sCCJ]]= "", DataBase2[[#This Row],[BestSol]]=""), "", (DataBase2[[#This Row],[sCCJ]]-DataBase2[[#This Row],[BestSol]])/DataBase2[[#This Row],[BestSol]])</f>
        <v>1.6259690485109947E-5</v>
      </c>
      <c r="AK104" s="76">
        <f>IF(OR(DataBase2[[#This Row],[sILS]] = "", DataBase2[[#This Row],[BestSol]]=""), "", (DataBase2[[#This Row],[sILS]]-DataBase2[[#This Row],[BestSol]])/DataBase2[[#This Row],[BestSol]])</f>
        <v>4.6456258530092756E-6</v>
      </c>
      <c r="AL104" s="76">
        <f>IF(OR(DataBase2[[#This Row],[sSA]] = "", DataBase2[[#This Row],[BestSol]]=""), "", (DataBase2[[#This Row],[sSA]]-DataBase2[[#This Row],[BestSol]])/DataBase2[[#This Row],[BestSol]])</f>
        <v>4.6456258530092756E-6</v>
      </c>
      <c r="AM104" s="76">
        <f>IF(OR(DataBase2[[#This Row],[sKS]] = "", DataBase2[[#This Row],[BestSol]]=""), "", (DataBase2[[#This Row],[sKS]]-DataBase2[[#This Row],[BestSol]])/DataBase2[[#This Row],[BestSol]])</f>
        <v>2.555094219091724E-5</v>
      </c>
      <c r="AN104" s="75">
        <f>IF(OR(DataBase2[[#This Row],[sLB]] = "", DataBase2[[#This Row],[BSHeu]]=""), "", (DataBase2[[#This Row],[sLB]]-DataBase2[[#This Row],[BSHeu]])/DataBase2[[#This Row],[BSHeu]])</f>
        <v>2.0905219220081094E-5</v>
      </c>
      <c r="AO104" s="76">
        <f>IF(OR(DataBase2[[#This Row],[sCL]] = "",  DataBase2[[#This Row],[BSHeu]]=""), "", (DataBase2[[#This Row],[sCL]] - DataBase2[[#This Row],[BSHeu]])/ DataBase2[[#This Row],[BSHeu]])</f>
        <v>0</v>
      </c>
      <c r="AP104" s="76">
        <f>IF(OR(DataBase2[[#This Row],[sDRC]]= "",  DataBase2[[#This Row],[BSHeu]]=""), "", (DataBase2[[#This Row],[sDRC]]- DataBase2[[#This Row],[BSHeu]])/ DataBase2[[#This Row],[BSHeu]])</f>
        <v>-4.6456042712699697E-6</v>
      </c>
      <c r="AQ104" s="76">
        <f>IF(OR(DataBase2[[#This Row],[sABS]]= "",  DataBase2[[#This Row],[BSHeu]]=""), "", (DataBase2[[#This Row],[sABS]]- DataBase2[[#This Row],[BSHeu]])/ DataBase2[[#This Row],[BSHeu]])</f>
        <v>2.0873861391409097E-5</v>
      </c>
      <c r="AR104" s="76">
        <f>IF(OR(DataBase2[[#This Row],[sCCJ]]= "",  DataBase2[[#This Row],[BSHeu]]=""), "", (DataBase2[[#This Row],[sCCJ]]- DataBase2[[#This Row],[BSHeu]])/ DataBase2[[#This Row],[BSHeu]])</f>
        <v>1.161401067775241E-5</v>
      </c>
      <c r="AS104" s="76">
        <f>IF(OR(DataBase2[[#This Row],[sILS]] = "",  DataBase2[[#This Row],[BSHeu]]=""), "", (DataBase2[[#This Row],[sILS]]- DataBase2[[#This Row],[BSHeu]])/ DataBase2[[#This Row],[BSHeu]])</f>
        <v>0</v>
      </c>
      <c r="AT104" s="76">
        <f>IF(OR(DataBase2[[#This Row],[sSA]] = "",  DataBase2[[#This Row],[BSHeu]]=""), "", (DataBase2[[#This Row],[sSA]]- DataBase2[[#This Row],[BSHeu]])/ DataBase2[[#This Row],[BSHeu]])</f>
        <v>0</v>
      </c>
      <c r="AU104" s="77">
        <f>IF(OR(DataBase2[[#This Row],[sKS]]= "",  DataBase2[[#This Row],[BSHeu]]=""), "", (DataBase2[[#This Row],[sKS]]- DataBase2[[#This Row],[BSHeu]])/ DataBase2[[#This Row],[BSHeu]])</f>
        <v>2.0905219220081094E-5</v>
      </c>
      <c r="AV104" s="78">
        <f>IF(AND(DataBase2[[#This Row],[sLBGB]]&lt;=0.0001, DataBase2[[#This Row],[sLBGB]]&lt;&gt;""), 1,"")</f>
        <v>1</v>
      </c>
      <c r="AW104" s="78">
        <f>IF(AND(DataBase2[[#This Row],[sCLGB]]&lt;=0.0001,DataBase2[[#This Row],[sCLGB]]&lt;&gt;""), 1,"")</f>
        <v>1</v>
      </c>
      <c r="AX104" s="78">
        <f>IF(AND(DataBase2[[#This Row],[sDRCGB]]&lt;=0.0001,DataBase2[[#This Row],[sDRCGB]]&lt;&gt;""), 1,"")</f>
        <v>1</v>
      </c>
      <c r="AY104" s="78">
        <f>IF(AND(DataBase2[[#This Row],[sABSGB]]&lt;=0.0001,DataBase2[[#This Row],[sABSGB]]&lt;&gt;""), 1,"")</f>
        <v>1</v>
      </c>
      <c r="AZ104" s="78">
        <f>IF(AND(DataBase2[[#This Row],[sCCJGB]]&lt;=0.0001,DataBase2[[#This Row],[sCCJGB]]&lt;&gt;""), 1,"")</f>
        <v>1</v>
      </c>
      <c r="BA104" s="78">
        <f>IF(AND(DataBase2[[#This Row],[sILSGB]]&lt;=0.0001,DataBase2[[#This Row],[sILSGB]]&lt;&gt;""), 1,"")</f>
        <v>1</v>
      </c>
      <c r="BB104" s="78">
        <f>IF(AND(DataBase2[[#This Row],[sSAGB]]&lt;=0.0001,DataBase2[[#This Row],[sSAGB]]&lt;&gt;""), 1,"")</f>
        <v>1</v>
      </c>
      <c r="BC104" s="78">
        <f>IF(AND(DataBase2[[#This Row],[sKSGB]]&lt;=0.0001,DataBase2[[#This Row],[sKSGB]]&lt;&gt;""), 1,"")</f>
        <v>1</v>
      </c>
      <c r="BD104" s="79">
        <f>IF(AND(DataBase2[[#This Row],[sLBGKS]]&lt;=0.0001, DataBase2[[#This Row],[sLBGKS]]&lt;&gt;""), 1,"")</f>
        <v>1</v>
      </c>
      <c r="BE104" s="78">
        <f>IF(AND(DataBase2[[#This Row],[sCLGKS]]&lt;=0.0001,DataBase2[[#This Row],[sCLGKS]]&lt;&gt;""), 1,"")</f>
        <v>1</v>
      </c>
      <c r="BF104" s="78">
        <f>IF(AND(DataBase2[[#This Row],[sDRCGKS]]&lt;=0.0001,DataBase2[[#This Row],[sDRCGKS]]&lt;&gt;""), 1,"")</f>
        <v>1</v>
      </c>
      <c r="BG104" s="78">
        <f>IF(AND(DataBase2[[#This Row],[sABSGKS]]&lt;=0.0001,DataBase2[[#This Row],[sABSGKS]]&lt;&gt;""), 1,"")</f>
        <v>1</v>
      </c>
      <c r="BH104" s="78">
        <f>IF(AND(DataBase2[[#This Row],[sCCJGKS]]&lt;=0.0001,DataBase2[[#This Row],[sCCJGKS]]&lt;&gt;""), 1,"")</f>
        <v>1</v>
      </c>
      <c r="BI104" s="78">
        <f>IF(AND(DataBase2[[#This Row],[sILSGKS]]&lt;=0.0001,DataBase2[[#This Row],[sILSGKS]]&lt;&gt;""), 1,"")</f>
        <v>1</v>
      </c>
      <c r="BJ104" s="78">
        <f>IF(AND(DataBase2[[#This Row],[sSAGKS]]&lt;=0.0001,DataBase2[[#This Row],[sSAGKS]]&lt;&gt;""), 1,"")</f>
        <v>1</v>
      </c>
      <c r="BK104" s="80">
        <f>IF(AND(DataBase2[[#This Row],[sKSGKS]]&lt;=0.0001,DataBase2[[#This Row],[sKSGKS]]&lt;&gt;""), 1,"")</f>
        <v>1</v>
      </c>
    </row>
    <row r="105" spans="1:63" x14ac:dyDescent="0.35">
      <c r="A105" s="65" t="s">
        <v>179</v>
      </c>
      <c r="B105" s="66" t="s">
        <v>80</v>
      </c>
      <c r="C105" s="67" t="s">
        <v>81</v>
      </c>
      <c r="D105" s="67">
        <v>3</v>
      </c>
      <c r="E105" s="67">
        <v>25</v>
      </c>
      <c r="F105" s="68">
        <v>3</v>
      </c>
      <c r="G105" s="69">
        <v>9228.11</v>
      </c>
      <c r="H105" s="70">
        <v>9023.7800000000007</v>
      </c>
      <c r="I105" s="71">
        <v>7200</v>
      </c>
      <c r="J105" s="69">
        <v>9228.09</v>
      </c>
      <c r="K105" s="70">
        <v>9228.09</v>
      </c>
      <c r="L105" s="71">
        <v>219</v>
      </c>
      <c r="M105" s="69">
        <v>9228.11</v>
      </c>
      <c r="N105" s="6">
        <v>9228.11</v>
      </c>
      <c r="O105" s="71">
        <v>15.4</v>
      </c>
      <c r="P105" s="69">
        <v>9241.4101599999995</v>
      </c>
      <c r="Q105" s="71">
        <v>1953</v>
      </c>
      <c r="R105" s="72">
        <v>9228.09</v>
      </c>
      <c r="S105" s="71">
        <v>29.4</v>
      </c>
      <c r="T105" s="72">
        <v>9228.09</v>
      </c>
      <c r="U105" s="73">
        <v>150.00749999999999</v>
      </c>
      <c r="V105" s="72">
        <v>9228.09</v>
      </c>
      <c r="W105" s="73">
        <v>119.5565</v>
      </c>
      <c r="X105" s="7">
        <v>9228.11</v>
      </c>
      <c r="Y105" s="71">
        <v>287</v>
      </c>
      <c r="Z105" s="74">
        <f t="shared" si="3"/>
        <v>9228.09</v>
      </c>
      <c r="AA105" s="48">
        <f t="shared" si="4"/>
        <v>9228.09</v>
      </c>
      <c r="AB10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MIN(G105,J105,M105),"")</f>
        <v>9228.09</v>
      </c>
      <c r="AC105" s="49">
        <f>IF(OR(DataBase2[[#This Row],[sKS]] = "", DataBase2[[#This Row],[BSOpt]]=""), "", (DataBase2[[#This Row],[sKS]]-DataBase2[[#This Row],[BSOpt]])/DataBase2[[#This Row],[BSOpt]])</f>
        <v>2.1672957242979376E-6</v>
      </c>
      <c r="AD105" s="49">
        <f t="shared" si="5"/>
        <v>9228.09</v>
      </c>
      <c r="AE105" s="49">
        <f>IF(OR(DataBase2[[#This Row],[sKS]] = "", DataBase2[[#This Row],[BESTUB]]=""), "", (DataBase2[[#This Row],[sKS]]-DataBase2[[#This Row],[BESTUB]])/DataBase2[[#This Row],[BESTUB]])</f>
        <v>2.1672957242979376E-6</v>
      </c>
      <c r="AF105" s="75">
        <f>IF(OR(DataBase2[[#This Row],[sLB]] = "", DataBase2[[#This Row],[BestSol]]=""), "", (DataBase2[[#This Row],[sLB]]-DataBase2[[#This Row],[BestSol]])/DataBase2[[#This Row],[BestSol]])</f>
        <v>2.1672957242979376E-6</v>
      </c>
      <c r="AG105" s="76">
        <f>IF(OR(DataBase2[[#This Row],[sCL]] = "", DataBase2[[#This Row],[BestSol]]=""), "", (DataBase2[[#This Row],[sCL]] -DataBase2[[#This Row],[BestSol]])/DataBase2[[#This Row],[BestSol]])</f>
        <v>0</v>
      </c>
      <c r="AH105" s="76">
        <f>IF(OR(DataBase2[[#This Row],[sDRC]]= "", DataBase2[[#This Row],[BestSol]]=""), "", (DataBase2[[#This Row],[sDRC]]-DataBase2[[#This Row],[BestSol]])/DataBase2[[#This Row],[BestSol]])</f>
        <v>2.1672957242979376E-6</v>
      </c>
      <c r="AI105" s="76">
        <f>IF(OR(DataBase2[[#This Row],[sABS]]= "", DataBase2[[#This Row],[BestSol]]=""), "", (DataBase2[[#This Row],[sABS]]-DataBase2[[#This Row],[BestSol]])/DataBase2[[#This Row],[BestSol]])</f>
        <v>1.4434362907166385E-3</v>
      </c>
      <c r="AJ105" s="76">
        <f>IF(OR(DataBase2[[#This Row],[sCCJ]]= "", DataBase2[[#This Row],[BestSol]]=""), "", (DataBase2[[#This Row],[sCCJ]]-DataBase2[[#This Row],[BestSol]])/DataBase2[[#This Row],[BestSol]])</f>
        <v>0</v>
      </c>
      <c r="AK105" s="76">
        <f>IF(OR(DataBase2[[#This Row],[sILS]] = "", DataBase2[[#This Row],[BestSol]]=""), "", (DataBase2[[#This Row],[sILS]]-DataBase2[[#This Row],[BestSol]])/DataBase2[[#This Row],[BestSol]])</f>
        <v>0</v>
      </c>
      <c r="AL105" s="76">
        <f>IF(OR(DataBase2[[#This Row],[sSA]] = "", DataBase2[[#This Row],[BestSol]]=""), "", (DataBase2[[#This Row],[sSA]]-DataBase2[[#This Row],[BestSol]])/DataBase2[[#This Row],[BestSol]])</f>
        <v>0</v>
      </c>
      <c r="AM105" s="76">
        <f>IF(OR(DataBase2[[#This Row],[sKS]] = "", DataBase2[[#This Row],[BestSol]]=""), "", (DataBase2[[#This Row],[sKS]]-DataBase2[[#This Row],[BestSol]])/DataBase2[[#This Row],[BestSol]])</f>
        <v>2.1672957242979376E-6</v>
      </c>
      <c r="AN105" s="75">
        <f>IF(OR(DataBase2[[#This Row],[sLB]] = "", DataBase2[[#This Row],[BSHeu]]=""), "", (DataBase2[[#This Row],[sLB]]-DataBase2[[#This Row],[BSHeu]])/DataBase2[[#This Row],[BSHeu]])</f>
        <v>2.1672957242979376E-6</v>
      </c>
      <c r="AO105" s="76">
        <f>IF(OR(DataBase2[[#This Row],[sCL]] = "",  DataBase2[[#This Row],[BSHeu]]=""), "", (DataBase2[[#This Row],[sCL]] - DataBase2[[#This Row],[BSHeu]])/ DataBase2[[#This Row],[BSHeu]])</f>
        <v>0</v>
      </c>
      <c r="AP105" s="76">
        <f>IF(OR(DataBase2[[#This Row],[sDRC]]= "",  DataBase2[[#This Row],[BSHeu]]=""), "", (DataBase2[[#This Row],[sDRC]]- DataBase2[[#This Row],[BSHeu]])/ DataBase2[[#This Row],[BSHeu]])</f>
        <v>2.1672957242979376E-6</v>
      </c>
      <c r="AQ105" s="76">
        <f>IF(OR(DataBase2[[#This Row],[sABS]]= "",  DataBase2[[#This Row],[BSHeu]]=""), "", (DataBase2[[#This Row],[sABS]]- DataBase2[[#This Row],[BSHeu]])/ DataBase2[[#This Row],[BSHeu]])</f>
        <v>1.4434362907166385E-3</v>
      </c>
      <c r="AR105" s="76">
        <f>IF(OR(DataBase2[[#This Row],[sCCJ]]= "",  DataBase2[[#This Row],[BSHeu]]=""), "", (DataBase2[[#This Row],[sCCJ]]- DataBase2[[#This Row],[BSHeu]])/ DataBase2[[#This Row],[BSHeu]])</f>
        <v>0</v>
      </c>
      <c r="AS105" s="76">
        <f>IF(OR(DataBase2[[#This Row],[sILS]] = "",  DataBase2[[#This Row],[BSHeu]]=""), "", (DataBase2[[#This Row],[sILS]]- DataBase2[[#This Row],[BSHeu]])/ DataBase2[[#This Row],[BSHeu]])</f>
        <v>0</v>
      </c>
      <c r="AT105" s="76">
        <f>IF(OR(DataBase2[[#This Row],[sSA]] = "",  DataBase2[[#This Row],[BSHeu]]=""), "", (DataBase2[[#This Row],[sSA]]- DataBase2[[#This Row],[BSHeu]])/ DataBase2[[#This Row],[BSHeu]])</f>
        <v>0</v>
      </c>
      <c r="AU105" s="77">
        <f>IF(OR(DataBase2[[#This Row],[sKS]]= "",  DataBase2[[#This Row],[BSHeu]]=""), "", (DataBase2[[#This Row],[sKS]]- DataBase2[[#This Row],[BSHeu]])/ DataBase2[[#This Row],[BSHeu]])</f>
        <v>2.1672957242979376E-6</v>
      </c>
      <c r="AV105" s="78">
        <f>IF(AND(DataBase2[[#This Row],[sLBGB]]&lt;=0.0001, DataBase2[[#This Row],[sLBGB]]&lt;&gt;""), 1,"")</f>
        <v>1</v>
      </c>
      <c r="AW105" s="78">
        <f>IF(AND(DataBase2[[#This Row],[sCLGB]]&lt;=0.0001,DataBase2[[#This Row],[sCLGB]]&lt;&gt;""), 1,"")</f>
        <v>1</v>
      </c>
      <c r="AX105" s="78">
        <f>IF(AND(DataBase2[[#This Row],[sDRCGB]]&lt;=0.0001,DataBase2[[#This Row],[sDRCGB]]&lt;&gt;""), 1,"")</f>
        <v>1</v>
      </c>
      <c r="AY105" s="78" t="str">
        <f>IF(AND(DataBase2[[#This Row],[sABSGB]]&lt;=0.0001,DataBase2[[#This Row],[sABSGB]]&lt;&gt;""), 1,"")</f>
        <v/>
      </c>
      <c r="AZ105" s="78">
        <f>IF(AND(DataBase2[[#This Row],[sCCJGB]]&lt;=0.0001,DataBase2[[#This Row],[sCCJGB]]&lt;&gt;""), 1,"")</f>
        <v>1</v>
      </c>
      <c r="BA105" s="78">
        <f>IF(AND(DataBase2[[#This Row],[sILSGB]]&lt;=0.0001,DataBase2[[#This Row],[sILSGB]]&lt;&gt;""), 1,"")</f>
        <v>1</v>
      </c>
      <c r="BB105" s="78">
        <f>IF(AND(DataBase2[[#This Row],[sSAGB]]&lt;=0.0001,DataBase2[[#This Row],[sSAGB]]&lt;&gt;""), 1,"")</f>
        <v>1</v>
      </c>
      <c r="BC105" s="78">
        <f>IF(AND(DataBase2[[#This Row],[sKSGB]]&lt;=0.0001,DataBase2[[#This Row],[sKSGB]]&lt;&gt;""), 1,"")</f>
        <v>1</v>
      </c>
      <c r="BD105" s="79">
        <f>IF(AND(DataBase2[[#This Row],[sLBGKS]]&lt;=0.0001, DataBase2[[#This Row],[sLBGKS]]&lt;&gt;""), 1,"")</f>
        <v>1</v>
      </c>
      <c r="BE105" s="78">
        <f>IF(AND(DataBase2[[#This Row],[sCLGKS]]&lt;=0.0001,DataBase2[[#This Row],[sCLGKS]]&lt;&gt;""), 1,"")</f>
        <v>1</v>
      </c>
      <c r="BF105" s="78">
        <f>IF(AND(DataBase2[[#This Row],[sDRCGKS]]&lt;=0.0001,DataBase2[[#This Row],[sDRCGKS]]&lt;&gt;""), 1,"")</f>
        <v>1</v>
      </c>
      <c r="BG105" s="78" t="str">
        <f>IF(AND(DataBase2[[#This Row],[sABSGKS]]&lt;=0.0001,DataBase2[[#This Row],[sABSGKS]]&lt;&gt;""), 1,"")</f>
        <v/>
      </c>
      <c r="BH105" s="78">
        <f>IF(AND(DataBase2[[#This Row],[sCCJGKS]]&lt;=0.0001,DataBase2[[#This Row],[sCCJGKS]]&lt;&gt;""), 1,"")</f>
        <v>1</v>
      </c>
      <c r="BI105" s="78">
        <f>IF(AND(DataBase2[[#This Row],[sILSGKS]]&lt;=0.0001,DataBase2[[#This Row],[sILSGKS]]&lt;&gt;""), 1,"")</f>
        <v>1</v>
      </c>
      <c r="BJ105" s="78">
        <f>IF(AND(DataBase2[[#This Row],[sSAGKS]]&lt;=0.0001,DataBase2[[#This Row],[sSAGKS]]&lt;&gt;""), 1,"")</f>
        <v>1</v>
      </c>
      <c r="BK105" s="80">
        <f>IF(AND(DataBase2[[#This Row],[sKSGKS]]&lt;=0.0001,DataBase2[[#This Row],[sKSGKS]]&lt;&gt;""), 1,"")</f>
        <v>1</v>
      </c>
    </row>
    <row r="106" spans="1:63" x14ac:dyDescent="0.35">
      <c r="A106" s="65" t="s">
        <v>180</v>
      </c>
      <c r="B106" s="66" t="s">
        <v>80</v>
      </c>
      <c r="C106" s="67" t="s">
        <v>81</v>
      </c>
      <c r="D106" s="67">
        <v>3</v>
      </c>
      <c r="E106" s="67">
        <v>25</v>
      </c>
      <c r="F106" s="68">
        <v>4</v>
      </c>
      <c r="G106" s="69">
        <v>9783.17</v>
      </c>
      <c r="H106" s="70">
        <v>9559.5300000000007</v>
      </c>
      <c r="I106" s="71">
        <v>7200</v>
      </c>
      <c r="J106" s="69">
        <v>9783.19</v>
      </c>
      <c r="K106" s="70">
        <v>9783.19</v>
      </c>
      <c r="L106" s="71">
        <v>5071</v>
      </c>
      <c r="M106" s="69">
        <v>9783.17</v>
      </c>
      <c r="N106" s="6">
        <v>9783.17</v>
      </c>
      <c r="O106" s="71">
        <v>31.9</v>
      </c>
      <c r="P106" s="69">
        <v>9937.5800799999997</v>
      </c>
      <c r="Q106" s="71">
        <v>1879</v>
      </c>
      <c r="R106" s="72">
        <v>9790.7900000000009</v>
      </c>
      <c r="S106" s="71">
        <v>26.62</v>
      </c>
      <c r="T106" s="72">
        <v>9783.19</v>
      </c>
      <c r="U106" s="73">
        <v>150.00700000000001</v>
      </c>
      <c r="V106" s="72">
        <v>9830.49</v>
      </c>
      <c r="W106" s="73">
        <v>150.05250000000001</v>
      </c>
      <c r="X106" s="7">
        <v>9790.9699999999993</v>
      </c>
      <c r="Y106" s="71">
        <v>441</v>
      </c>
      <c r="Z106" s="74">
        <f t="shared" si="3"/>
        <v>9783.17</v>
      </c>
      <c r="AA106" s="48">
        <f t="shared" si="4"/>
        <v>9783.19</v>
      </c>
      <c r="AB10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MIN(G106,J106,M106),"")</f>
        <v>9783.17</v>
      </c>
      <c r="AC106" s="49">
        <f>IF(OR(DataBase2[[#This Row],[sKS]] = "", DataBase2[[#This Row],[BSOpt]]=""), "", (DataBase2[[#This Row],[sKS]]-DataBase2[[#This Row],[BSOpt]])/DataBase2[[#This Row],[BSOpt]])</f>
        <v>7.9728758674328182E-4</v>
      </c>
      <c r="AD106" s="49">
        <f t="shared" si="5"/>
        <v>9783.17</v>
      </c>
      <c r="AE106" s="49">
        <f>IF(OR(DataBase2[[#This Row],[sKS]] = "", DataBase2[[#This Row],[BESTUB]]=""), "", (DataBase2[[#This Row],[sKS]]-DataBase2[[#This Row],[BESTUB]])/DataBase2[[#This Row],[BESTUB]])</f>
        <v>7.9728758674328182E-4</v>
      </c>
      <c r="AF106" s="75">
        <f>IF(OR(DataBase2[[#This Row],[sLB]] = "", DataBase2[[#This Row],[BestSol]]=""), "", (DataBase2[[#This Row],[sLB]]-DataBase2[[#This Row],[BestSol]])/DataBase2[[#This Row],[BestSol]])</f>
        <v>0</v>
      </c>
      <c r="AG106" s="76">
        <f>IF(OR(DataBase2[[#This Row],[sCL]] = "", DataBase2[[#This Row],[BestSol]]=""), "", (DataBase2[[#This Row],[sCL]] -DataBase2[[#This Row],[BestSol]])/DataBase2[[#This Row],[BestSol]])</f>
        <v>2.0443271455404085E-6</v>
      </c>
      <c r="AH106" s="76">
        <f>IF(OR(DataBase2[[#This Row],[sDRC]]= "", DataBase2[[#This Row],[BestSol]]=""), "", (DataBase2[[#This Row],[sDRC]]-DataBase2[[#This Row],[BestSol]])/DataBase2[[#This Row],[BestSol]])</f>
        <v>0</v>
      </c>
      <c r="AI106" s="76">
        <f>IF(OR(DataBase2[[#This Row],[sABS]]= "", DataBase2[[#This Row],[BestSol]]=""), "", (DataBase2[[#This Row],[sABS]]-DataBase2[[#This Row],[BestSol]])/DataBase2[[#This Row],[BestSol]])</f>
        <v>1.5783235904108756E-2</v>
      </c>
      <c r="AJ106" s="76">
        <f>IF(OR(DataBase2[[#This Row],[sCCJ]]= "", DataBase2[[#This Row],[BestSol]]=""), "", (DataBase2[[#This Row],[sCCJ]]-DataBase2[[#This Row],[BestSol]])/DataBase2[[#This Row],[BestSol]])</f>
        <v>7.7888864243397596E-4</v>
      </c>
      <c r="AK106" s="76">
        <f>IF(OR(DataBase2[[#This Row],[sILS]] = "", DataBase2[[#This Row],[BestSol]]=""), "", (DataBase2[[#This Row],[sILS]]-DataBase2[[#This Row],[BestSol]])/DataBase2[[#This Row],[BestSol]])</f>
        <v>2.0443271455404085E-6</v>
      </c>
      <c r="AL106" s="76">
        <f>IF(OR(DataBase2[[#This Row],[sSA]] = "", DataBase2[[#This Row],[BestSol]]=""), "", (DataBase2[[#This Row],[sSA]]-DataBase2[[#This Row],[BestSol]])/DataBase2[[#This Row],[BestSol]])</f>
        <v>4.8368780262429975E-3</v>
      </c>
      <c r="AM106" s="76">
        <f>IF(OR(DataBase2[[#This Row],[sKS]] = "", DataBase2[[#This Row],[BestSol]]=""), "", (DataBase2[[#This Row],[sKS]]-DataBase2[[#This Row],[BestSol]])/DataBase2[[#This Row],[BestSol]])</f>
        <v>7.9728758674328182E-4</v>
      </c>
      <c r="AN106" s="75">
        <f>IF(OR(DataBase2[[#This Row],[sLB]] = "", DataBase2[[#This Row],[BSHeu]]=""), "", (DataBase2[[#This Row],[sLB]]-DataBase2[[#This Row],[BSHeu]])/DataBase2[[#This Row],[BSHeu]])</f>
        <v>-2.0443229662754743E-6</v>
      </c>
      <c r="AO106" s="76">
        <f>IF(OR(DataBase2[[#This Row],[sCL]] = "",  DataBase2[[#This Row],[BSHeu]]=""), "", (DataBase2[[#This Row],[sCL]] - DataBase2[[#This Row],[BSHeu]])/ DataBase2[[#This Row],[BSHeu]])</f>
        <v>0</v>
      </c>
      <c r="AP106" s="76">
        <f>IF(OR(DataBase2[[#This Row],[sDRC]]= "",  DataBase2[[#This Row],[BSHeu]]=""), "", (DataBase2[[#This Row],[sDRC]]- DataBase2[[#This Row],[BSHeu]])/ DataBase2[[#This Row],[BSHeu]])</f>
        <v>-2.0443229662754743E-6</v>
      </c>
      <c r="AQ106" s="76">
        <f>IF(OR(DataBase2[[#This Row],[sABS]]= "",  DataBase2[[#This Row],[BSHeu]]=""), "", (DataBase2[[#This Row],[sABS]]- DataBase2[[#This Row],[BSHeu]])/ DataBase2[[#This Row],[BSHeu]])</f>
        <v>1.578115931511084E-2</v>
      </c>
      <c r="AR106" s="76">
        <f>IF(OR(DataBase2[[#This Row],[sCCJ]]= "",  DataBase2[[#This Row],[BSHeu]]=""), "", (DataBase2[[#This Row],[sCCJ]]- DataBase2[[#This Row],[BSHeu]])/ DataBase2[[#This Row],[BSHeu]])</f>
        <v>7.768427271677606E-4</v>
      </c>
      <c r="AS106" s="76">
        <f>IF(OR(DataBase2[[#This Row],[sILS]] = "",  DataBase2[[#This Row],[BSHeu]]=""), "", (DataBase2[[#This Row],[sILS]]- DataBase2[[#This Row],[BSHeu]])/ DataBase2[[#This Row],[BSHeu]])</f>
        <v>0</v>
      </c>
      <c r="AT106" s="76">
        <f>IF(OR(DataBase2[[#This Row],[sSA]] = "",  DataBase2[[#This Row],[BSHeu]]=""), "", (DataBase2[[#This Row],[sSA]]- DataBase2[[#This Row],[BSHeu]])/ DataBase2[[#This Row],[BSHeu]])</f>
        <v>4.8348238151358879E-3</v>
      </c>
      <c r="AU106" s="77">
        <f>IF(OR(DataBase2[[#This Row],[sKS]]= "",  DataBase2[[#This Row],[BSHeu]]=""), "", (DataBase2[[#This Row],[sKS]]- DataBase2[[#This Row],[BSHeu]])/ DataBase2[[#This Row],[BSHeu]])</f>
        <v>7.9524163386368205E-4</v>
      </c>
      <c r="AV106" s="78">
        <f>IF(AND(DataBase2[[#This Row],[sLBGB]]&lt;=0.0001, DataBase2[[#This Row],[sLBGB]]&lt;&gt;""), 1,"")</f>
        <v>1</v>
      </c>
      <c r="AW106" s="78">
        <f>IF(AND(DataBase2[[#This Row],[sCLGB]]&lt;=0.0001,DataBase2[[#This Row],[sCLGB]]&lt;&gt;""), 1,"")</f>
        <v>1</v>
      </c>
      <c r="AX106" s="78">
        <f>IF(AND(DataBase2[[#This Row],[sDRCGB]]&lt;=0.0001,DataBase2[[#This Row],[sDRCGB]]&lt;&gt;""), 1,"")</f>
        <v>1</v>
      </c>
      <c r="AY106" s="78" t="str">
        <f>IF(AND(DataBase2[[#This Row],[sABSGB]]&lt;=0.0001,DataBase2[[#This Row],[sABSGB]]&lt;&gt;""), 1,"")</f>
        <v/>
      </c>
      <c r="AZ106" s="78" t="str">
        <f>IF(AND(DataBase2[[#This Row],[sCCJGB]]&lt;=0.0001,DataBase2[[#This Row],[sCCJGB]]&lt;&gt;""), 1,"")</f>
        <v/>
      </c>
      <c r="BA106" s="78">
        <f>IF(AND(DataBase2[[#This Row],[sILSGB]]&lt;=0.0001,DataBase2[[#This Row],[sILSGB]]&lt;&gt;""), 1,"")</f>
        <v>1</v>
      </c>
      <c r="BB106" s="78" t="str">
        <f>IF(AND(DataBase2[[#This Row],[sSAGB]]&lt;=0.0001,DataBase2[[#This Row],[sSAGB]]&lt;&gt;""), 1,"")</f>
        <v/>
      </c>
      <c r="BC106" s="78" t="str">
        <f>IF(AND(DataBase2[[#This Row],[sKSGB]]&lt;=0.0001,DataBase2[[#This Row],[sKSGB]]&lt;&gt;""), 1,"")</f>
        <v/>
      </c>
      <c r="BD106" s="79">
        <f>IF(AND(DataBase2[[#This Row],[sLBGKS]]&lt;=0.0001, DataBase2[[#This Row],[sLBGKS]]&lt;&gt;""), 1,"")</f>
        <v>1</v>
      </c>
      <c r="BE106" s="78">
        <f>IF(AND(DataBase2[[#This Row],[sCLGKS]]&lt;=0.0001,DataBase2[[#This Row],[sCLGKS]]&lt;&gt;""), 1,"")</f>
        <v>1</v>
      </c>
      <c r="BF106" s="78">
        <f>IF(AND(DataBase2[[#This Row],[sDRCGKS]]&lt;=0.0001,DataBase2[[#This Row],[sDRCGKS]]&lt;&gt;""), 1,"")</f>
        <v>1</v>
      </c>
      <c r="BG106" s="78" t="str">
        <f>IF(AND(DataBase2[[#This Row],[sABSGKS]]&lt;=0.0001,DataBase2[[#This Row],[sABSGKS]]&lt;&gt;""), 1,"")</f>
        <v/>
      </c>
      <c r="BH106" s="78" t="str">
        <f>IF(AND(DataBase2[[#This Row],[sCCJGKS]]&lt;=0.0001,DataBase2[[#This Row],[sCCJGKS]]&lt;&gt;""), 1,"")</f>
        <v/>
      </c>
      <c r="BI106" s="78">
        <f>IF(AND(DataBase2[[#This Row],[sILSGKS]]&lt;=0.0001,DataBase2[[#This Row],[sILSGKS]]&lt;&gt;""), 1,"")</f>
        <v>1</v>
      </c>
      <c r="BJ106" s="78" t="str">
        <f>IF(AND(DataBase2[[#This Row],[sSAGKS]]&lt;=0.0001,DataBase2[[#This Row],[sSAGKS]]&lt;&gt;""), 1,"")</f>
        <v/>
      </c>
      <c r="BK106" s="80" t="str">
        <f>IF(AND(DataBase2[[#This Row],[sKSGKS]]&lt;=0.0001,DataBase2[[#This Row],[sKSGKS]]&lt;&gt;""), 1,"")</f>
        <v/>
      </c>
    </row>
    <row r="107" spans="1:63" x14ac:dyDescent="0.35">
      <c r="A107" s="65" t="s">
        <v>181</v>
      </c>
      <c r="B107" s="66" t="s">
        <v>80</v>
      </c>
      <c r="C107" s="67" t="s">
        <v>81</v>
      </c>
      <c r="D107" s="67">
        <v>3</v>
      </c>
      <c r="E107" s="67">
        <v>25</v>
      </c>
      <c r="F107" s="68">
        <v>5</v>
      </c>
      <c r="G107" s="69">
        <v>10429.1</v>
      </c>
      <c r="H107" s="70">
        <v>10133.700000000001</v>
      </c>
      <c r="I107" s="71">
        <v>7200</v>
      </c>
      <c r="J107" s="69">
        <v>10518.79</v>
      </c>
      <c r="K107" s="70">
        <v>10130.790000000001</v>
      </c>
      <c r="L107" s="71">
        <v>43194</v>
      </c>
      <c r="M107" s="69">
        <v>10428.370000000001</v>
      </c>
      <c r="N107" s="6">
        <v>10428.370000000001</v>
      </c>
      <c r="O107" s="71">
        <v>36.299999999999997</v>
      </c>
      <c r="P107" s="69">
        <v>10524.81055</v>
      </c>
      <c r="Q107" s="71">
        <v>1907</v>
      </c>
      <c r="R107" s="72">
        <v>10741.19</v>
      </c>
      <c r="S107" s="71">
        <v>51.84</v>
      </c>
      <c r="T107" s="72">
        <v>10474.09</v>
      </c>
      <c r="U107" s="73">
        <v>150.00550000000001</v>
      </c>
      <c r="V107" s="72">
        <v>10428.39</v>
      </c>
      <c r="W107" s="73">
        <v>150.0565</v>
      </c>
      <c r="X107" s="7">
        <v>10429.1</v>
      </c>
      <c r="Y107" s="71">
        <v>517</v>
      </c>
      <c r="Z107" s="74">
        <f t="shared" si="3"/>
        <v>10428.370000000001</v>
      </c>
      <c r="AA107" s="48">
        <f t="shared" si="4"/>
        <v>10428.39</v>
      </c>
      <c r="AB10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MIN(G107,J107,M107),"")</f>
        <v>10428.370000000001</v>
      </c>
      <c r="AC107" s="49">
        <f>IF(OR(DataBase2[[#This Row],[sKS]] = "", DataBase2[[#This Row],[BSOpt]]=""), "", (DataBase2[[#This Row],[sKS]]-DataBase2[[#This Row],[BSOpt]])/DataBase2[[#This Row],[BSOpt]])</f>
        <v>7.0001352080868186E-5</v>
      </c>
      <c r="AD107" s="49">
        <f t="shared" si="5"/>
        <v>10428.370000000001</v>
      </c>
      <c r="AE107" s="49">
        <f>IF(OR(DataBase2[[#This Row],[sKS]] = "", DataBase2[[#This Row],[BESTUB]]=""), "", (DataBase2[[#This Row],[sKS]]-DataBase2[[#This Row],[BESTUB]])/DataBase2[[#This Row],[BESTUB]])</f>
        <v>7.0001352080868186E-5</v>
      </c>
      <c r="AF107" s="75">
        <f>IF(OR(DataBase2[[#This Row],[sLB]] = "", DataBase2[[#This Row],[BestSol]]=""), "", (DataBase2[[#This Row],[sLB]]-DataBase2[[#This Row],[BestSol]])/DataBase2[[#This Row],[BestSol]])</f>
        <v>7.0001352080868186E-5</v>
      </c>
      <c r="AG107" s="76">
        <f>IF(OR(DataBase2[[#This Row],[sCL]] = "", DataBase2[[#This Row],[BestSol]]=""), "", (DataBase2[[#This Row],[sCL]] -DataBase2[[#This Row],[BestSol]])/DataBase2[[#This Row],[BestSol]])</f>
        <v>8.670578431720399E-3</v>
      </c>
      <c r="AH107" s="76">
        <f>IF(OR(DataBase2[[#This Row],[sDRC]]= "", DataBase2[[#This Row],[BestSol]]=""), "", (DataBase2[[#This Row],[sDRC]]-DataBase2[[#This Row],[BestSol]])/DataBase2[[#This Row],[BestSol]])</f>
        <v>0</v>
      </c>
      <c r="AI107" s="76">
        <f>IF(OR(DataBase2[[#This Row],[sABS]]= "", DataBase2[[#This Row],[BestSol]]=""), "", (DataBase2[[#This Row],[sABS]]-DataBase2[[#This Row],[BestSol]])/DataBase2[[#This Row],[BestSol]])</f>
        <v>9.2479025964747451E-3</v>
      </c>
      <c r="AJ107" s="76">
        <f>IF(OR(DataBase2[[#This Row],[sCCJ]]= "", DataBase2[[#This Row],[BestSol]]=""), "", (DataBase2[[#This Row],[sCCJ]]-DataBase2[[#This Row],[BestSol]])/DataBase2[[#This Row],[BestSol]])</f>
        <v>2.9997017750616795E-2</v>
      </c>
      <c r="AK107" s="76">
        <f>IF(OR(DataBase2[[#This Row],[sILS]] = "", DataBase2[[#This Row],[BestSol]]=""), "", (DataBase2[[#This Row],[sILS]]-DataBase2[[#This Row],[BestSol]])/DataBase2[[#This Row],[BestSol]])</f>
        <v>4.3841942700536462E-3</v>
      </c>
      <c r="AL107" s="76">
        <f>IF(OR(DataBase2[[#This Row],[sSA]] = "", DataBase2[[#This Row],[BestSol]]=""), "", (DataBase2[[#This Row],[sSA]]-DataBase2[[#This Row],[BestSol]])/DataBase2[[#This Row],[BestSol]])</f>
        <v>1.9178452623581219E-6</v>
      </c>
      <c r="AM107" s="76">
        <f>IF(OR(DataBase2[[#This Row],[sKS]] = "", DataBase2[[#This Row],[BestSol]]=""), "", (DataBase2[[#This Row],[sKS]]-DataBase2[[#This Row],[BestSol]])/DataBase2[[#This Row],[BestSol]])</f>
        <v>7.0001352080868186E-5</v>
      </c>
      <c r="AN107" s="75">
        <f>IF(OR(DataBase2[[#This Row],[sLB]] = "", DataBase2[[#This Row],[BSHeu]]=""), "", (DataBase2[[#This Row],[sLB]]-DataBase2[[#This Row],[BSHeu]])/DataBase2[[#This Row],[BSHeu]])</f>
        <v>6.8083376245129485E-5</v>
      </c>
      <c r="AO107" s="76">
        <f>IF(OR(DataBase2[[#This Row],[sCL]] = "",  DataBase2[[#This Row],[BSHeu]]=""), "", (DataBase2[[#This Row],[sCL]] - DataBase2[[#This Row],[BSHeu]])/ DataBase2[[#This Row],[BSHeu]])</f>
        <v>8.6686439613402888E-3</v>
      </c>
      <c r="AP107" s="76">
        <f>IF(OR(DataBase2[[#This Row],[sDRC]]= "",  DataBase2[[#This Row],[BSHeu]]=""), "", (DataBase2[[#This Row],[sDRC]]- DataBase2[[#This Row],[BSHeu]])/ DataBase2[[#This Row],[BSHeu]])</f>
        <v>-1.9178415842347257E-6</v>
      </c>
      <c r="AQ107" s="76">
        <f>IF(OR(DataBase2[[#This Row],[sABS]]= "",  DataBase2[[#This Row],[BSHeu]]=""), "", (DataBase2[[#This Row],[sABS]]- DataBase2[[#This Row],[BSHeu]])/ DataBase2[[#This Row],[BSHeu]])</f>
        <v>9.2459670188783441E-3</v>
      </c>
      <c r="AR107" s="76">
        <f>IF(OR(DataBase2[[#This Row],[sCCJ]]= "",  DataBase2[[#This Row],[BSHeu]]=""), "", (DataBase2[[#This Row],[sCCJ]]- DataBase2[[#This Row],[BSHeu]])/ DataBase2[[#This Row],[BSHeu]])</f>
        <v>2.9995042379504518E-2</v>
      </c>
      <c r="AS107" s="76">
        <f>IF(OR(DataBase2[[#This Row],[sILS]] = "",  DataBase2[[#This Row],[BSHeu]]=""), "", (DataBase2[[#This Row],[sILS]]- DataBase2[[#This Row],[BSHeu]])/ DataBase2[[#This Row],[BSHeu]])</f>
        <v>4.3822680202793268E-3</v>
      </c>
      <c r="AT107" s="76">
        <f>IF(OR(DataBase2[[#This Row],[sSA]] = "",  DataBase2[[#This Row],[BSHeu]]=""), "", (DataBase2[[#This Row],[sSA]]- DataBase2[[#This Row],[BSHeu]])/ DataBase2[[#This Row],[BSHeu]])</f>
        <v>0</v>
      </c>
      <c r="AU107" s="77">
        <f>IF(OR(DataBase2[[#This Row],[sKS]]= "",  DataBase2[[#This Row],[BSHeu]]=""), "", (DataBase2[[#This Row],[sKS]]- DataBase2[[#This Row],[BSHeu]])/ DataBase2[[#This Row],[BSHeu]])</f>
        <v>6.8083376245129485E-5</v>
      </c>
      <c r="AV107" s="78">
        <f>IF(AND(DataBase2[[#This Row],[sLBGB]]&lt;=0.0001, DataBase2[[#This Row],[sLBGB]]&lt;&gt;""), 1,"")</f>
        <v>1</v>
      </c>
      <c r="AW107" s="78" t="str">
        <f>IF(AND(DataBase2[[#This Row],[sCLGB]]&lt;=0.0001,DataBase2[[#This Row],[sCLGB]]&lt;&gt;""), 1,"")</f>
        <v/>
      </c>
      <c r="AX107" s="78">
        <f>IF(AND(DataBase2[[#This Row],[sDRCGB]]&lt;=0.0001,DataBase2[[#This Row],[sDRCGB]]&lt;&gt;""), 1,"")</f>
        <v>1</v>
      </c>
      <c r="AY107" s="78" t="str">
        <f>IF(AND(DataBase2[[#This Row],[sABSGB]]&lt;=0.0001,DataBase2[[#This Row],[sABSGB]]&lt;&gt;""), 1,"")</f>
        <v/>
      </c>
      <c r="AZ107" s="78" t="str">
        <f>IF(AND(DataBase2[[#This Row],[sCCJGB]]&lt;=0.0001,DataBase2[[#This Row],[sCCJGB]]&lt;&gt;""), 1,"")</f>
        <v/>
      </c>
      <c r="BA107" s="78" t="str">
        <f>IF(AND(DataBase2[[#This Row],[sILSGB]]&lt;=0.0001,DataBase2[[#This Row],[sILSGB]]&lt;&gt;""), 1,"")</f>
        <v/>
      </c>
      <c r="BB107" s="78">
        <f>IF(AND(DataBase2[[#This Row],[sSAGB]]&lt;=0.0001,DataBase2[[#This Row],[sSAGB]]&lt;&gt;""), 1,"")</f>
        <v>1</v>
      </c>
      <c r="BC107" s="78">
        <f>IF(AND(DataBase2[[#This Row],[sKSGB]]&lt;=0.0001,DataBase2[[#This Row],[sKSGB]]&lt;&gt;""), 1,"")</f>
        <v>1</v>
      </c>
      <c r="BD107" s="79">
        <f>IF(AND(DataBase2[[#This Row],[sLBGKS]]&lt;=0.0001, DataBase2[[#This Row],[sLBGKS]]&lt;&gt;""), 1,"")</f>
        <v>1</v>
      </c>
      <c r="BE107" s="78" t="str">
        <f>IF(AND(DataBase2[[#This Row],[sCLGKS]]&lt;=0.0001,DataBase2[[#This Row],[sCLGKS]]&lt;&gt;""), 1,"")</f>
        <v/>
      </c>
      <c r="BF107" s="78">
        <f>IF(AND(DataBase2[[#This Row],[sDRCGKS]]&lt;=0.0001,DataBase2[[#This Row],[sDRCGKS]]&lt;&gt;""), 1,"")</f>
        <v>1</v>
      </c>
      <c r="BG107" s="78" t="str">
        <f>IF(AND(DataBase2[[#This Row],[sABSGKS]]&lt;=0.0001,DataBase2[[#This Row],[sABSGKS]]&lt;&gt;""), 1,"")</f>
        <v/>
      </c>
      <c r="BH107" s="78" t="str">
        <f>IF(AND(DataBase2[[#This Row],[sCCJGKS]]&lt;=0.0001,DataBase2[[#This Row],[sCCJGKS]]&lt;&gt;""), 1,"")</f>
        <v/>
      </c>
      <c r="BI107" s="78" t="str">
        <f>IF(AND(DataBase2[[#This Row],[sILSGKS]]&lt;=0.0001,DataBase2[[#This Row],[sILSGKS]]&lt;&gt;""), 1,"")</f>
        <v/>
      </c>
      <c r="BJ107" s="78">
        <f>IF(AND(DataBase2[[#This Row],[sSAGKS]]&lt;=0.0001,DataBase2[[#This Row],[sSAGKS]]&lt;&gt;""), 1,"")</f>
        <v>1</v>
      </c>
      <c r="BK107" s="80">
        <f>IF(AND(DataBase2[[#This Row],[sKSGKS]]&lt;=0.0001,DataBase2[[#This Row],[sKSGKS]]&lt;&gt;""), 1,"")</f>
        <v>1</v>
      </c>
    </row>
    <row r="108" spans="1:63" x14ac:dyDescent="0.35">
      <c r="A108" s="65"/>
      <c r="B108" s="66"/>
      <c r="C108" s="67"/>
      <c r="D108" s="67"/>
      <c r="E108" s="67"/>
      <c r="F108" s="68"/>
      <c r="G108" s="69"/>
      <c r="H108" s="70"/>
      <c r="I108" s="71"/>
      <c r="J108" s="69"/>
      <c r="K108" s="70"/>
      <c r="L108" s="71"/>
      <c r="M108" s="69"/>
      <c r="O108" s="73"/>
      <c r="P108" s="69"/>
      <c r="Q108" s="71"/>
      <c r="R108" s="72" t="s">
        <v>101</v>
      </c>
      <c r="S108" s="71"/>
      <c r="T108" s="72"/>
      <c r="U108" s="73"/>
      <c r="V108" s="72"/>
      <c r="W108" s="73"/>
      <c r="Y108" s="71"/>
      <c r="Z108" s="74" t="str">
        <f t="shared" si="3"/>
        <v/>
      </c>
      <c r="AA108" s="48" t="str">
        <f t="shared" si="4"/>
        <v/>
      </c>
      <c r="AB10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MIN(G108,J108,M108),"")</f>
        <v/>
      </c>
      <c r="AC108" s="49" t="str">
        <f>IF(OR(DataBase2[[#This Row],[sKS]] = "", DataBase2[[#This Row],[BSOpt]]=""), "", (DataBase2[[#This Row],[sKS]]-DataBase2[[#This Row],[BSOpt]])/DataBase2[[#This Row],[BSOpt]])</f>
        <v/>
      </c>
      <c r="AD108" s="49" t="str">
        <f t="shared" si="5"/>
        <v/>
      </c>
      <c r="AE108" s="49" t="str">
        <f>IF(OR(DataBase2[[#This Row],[sKS]] = "", DataBase2[[#This Row],[BESTUB]]=""), "", (DataBase2[[#This Row],[sKS]]-DataBase2[[#This Row],[BESTUB]])/DataBase2[[#This Row],[BESTUB]])</f>
        <v/>
      </c>
      <c r="AF108" s="50" t="str">
        <f>IF(OR(DataBase2[[#This Row],[sLB]] = "", DataBase2[[#This Row],[BestSol]]=""), "", (DataBase2[[#This Row],[sLB]]-DataBase2[[#This Row],[BestSol]])/DataBase2[[#This Row],[BestSol]])</f>
        <v/>
      </c>
      <c r="AG108" s="51" t="str">
        <f>IF(OR(DataBase2[[#This Row],[sCL]] = "", DataBase2[[#This Row],[BestSol]]=""), "", (DataBase2[[#This Row],[sCL]] -DataBase2[[#This Row],[BestSol]])/DataBase2[[#This Row],[BestSol]])</f>
        <v/>
      </c>
      <c r="AH108" s="52" t="str">
        <f>IF(OR(DataBase2[[#This Row],[sDRC]]= "", DataBase2[[#This Row],[BestSol]]=""), "", (DataBase2[[#This Row],[sDRC]]-DataBase2[[#This Row],[BestSol]])/DataBase2[[#This Row],[BestSol]])</f>
        <v/>
      </c>
      <c r="AI108" s="52" t="str">
        <f>IF(OR(DataBase2[[#This Row],[sABS]]= "", DataBase2[[#This Row],[BestSol]]=""), "", (DataBase2[[#This Row],[sABS]]-DataBase2[[#This Row],[BestSol]])/DataBase2[[#This Row],[BestSol]])</f>
        <v/>
      </c>
      <c r="AJ108" s="52" t="str">
        <f>IF(OR(DataBase2[[#This Row],[sCCJ]]= "", DataBase2[[#This Row],[BestSol]]=""), "", (DataBase2[[#This Row],[sCCJ]]-DataBase2[[#This Row],[BestSol]])/DataBase2[[#This Row],[BestSol]])</f>
        <v/>
      </c>
      <c r="AK108" s="52" t="str">
        <f>IF(OR(DataBase2[[#This Row],[sILS]] = "", DataBase2[[#This Row],[BestSol]]=""), "", (DataBase2[[#This Row],[sILS]]-DataBase2[[#This Row],[BestSol]])/DataBase2[[#This Row],[BestSol]])</f>
        <v/>
      </c>
      <c r="AL108" s="52" t="str">
        <f>IF(OR(DataBase2[[#This Row],[sSA]] = "", DataBase2[[#This Row],[BestSol]]=""), "", (DataBase2[[#This Row],[sSA]]-DataBase2[[#This Row],[BestSol]])/DataBase2[[#This Row],[BestSol]])</f>
        <v/>
      </c>
      <c r="AM108" s="53" t="str">
        <f>IF(OR(DataBase2[[#This Row],[sKS]] = "", DataBase2[[#This Row],[BestSol]]=""), "", (DataBase2[[#This Row],[sKS]]-DataBase2[[#This Row],[BestSol]])/DataBase2[[#This Row],[BestSol]])</f>
        <v/>
      </c>
      <c r="AN108" s="50" t="str">
        <f>IF(OR(DataBase2[[#This Row],[sLB]] = "", DataBase2[[#This Row],[BSHeu]]=""), "", (DataBase2[[#This Row],[sLB]]-DataBase2[[#This Row],[BSHeu]])/DataBase2[[#This Row],[BSHeu]])</f>
        <v/>
      </c>
      <c r="AO108" s="53" t="str">
        <f>IF(OR(DataBase2[[#This Row],[sCL]] = "",  DataBase2[[#This Row],[BSHeu]]=""), "", (DataBase2[[#This Row],[sCL]] - DataBase2[[#This Row],[BSHeu]])/ DataBase2[[#This Row],[BSHeu]])</f>
        <v/>
      </c>
      <c r="AP108" s="81" t="str">
        <f>IF(OR(DataBase2[[#This Row],[sDRC]]= "",  DataBase2[[#This Row],[BSHeu]]=""), "", (DataBase2[[#This Row],[sDRC]]- DataBase2[[#This Row],[BSHeu]])/ DataBase2[[#This Row],[BSHeu]])</f>
        <v/>
      </c>
      <c r="AQ108" s="81" t="str">
        <f>IF(OR(DataBase2[[#This Row],[sABS]]= "",  DataBase2[[#This Row],[BSHeu]]=""), "", (DataBase2[[#This Row],[sABS]]- DataBase2[[#This Row],[BSHeu]])/ DataBase2[[#This Row],[BSHeu]])</f>
        <v/>
      </c>
      <c r="AR108" s="81" t="str">
        <f>IF(OR(DataBase2[[#This Row],[sCCJ]]= "",  DataBase2[[#This Row],[BSHeu]]=""), "", (DataBase2[[#This Row],[sCCJ]]- DataBase2[[#This Row],[BSHeu]])/ DataBase2[[#This Row],[BSHeu]])</f>
        <v/>
      </c>
      <c r="AS108" s="81" t="str">
        <f>IF(OR(DataBase2[[#This Row],[sILS]] = "",  DataBase2[[#This Row],[BSHeu]]=""), "", (DataBase2[[#This Row],[sILS]]- DataBase2[[#This Row],[BSHeu]])/ DataBase2[[#This Row],[BSHeu]])</f>
        <v/>
      </c>
      <c r="AT108" s="81" t="str">
        <f>IF(OR(DataBase2[[#This Row],[sSA]] = "",  DataBase2[[#This Row],[BSHeu]]=""), "", (DataBase2[[#This Row],[sSA]]- DataBase2[[#This Row],[BSHeu]])/ DataBase2[[#This Row],[BSHeu]])</f>
        <v/>
      </c>
      <c r="AU108" s="82" t="str">
        <f>IF(OR(DataBase2[[#This Row],[sKS]]= "",  DataBase2[[#This Row],[BSHeu]]=""), "", (DataBase2[[#This Row],[sKS]]- DataBase2[[#This Row],[BSHeu]])/ DataBase2[[#This Row],[BSHeu]])</f>
        <v/>
      </c>
      <c r="AV108" s="58" t="str">
        <f>IF(AND(DataBase2[[#This Row],[sLBGB]]&lt;=0.0001, DataBase2[[#This Row],[sLBGB]]&lt;&gt;""), 1,"")</f>
        <v/>
      </c>
      <c r="AW108" s="59" t="str">
        <f>IF(AND(DataBase2[[#This Row],[sCLGB]]&lt;=0.0001,DataBase2[[#This Row],[sCLGB]]&lt;&gt;""), 1,"")</f>
        <v/>
      </c>
      <c r="AX108" s="60" t="str">
        <f>IF(AND(DataBase2[[#This Row],[sDRCGB]]&lt;=0.0001,DataBase2[[#This Row],[sDRCGB]]&lt;&gt;""), 1,"")</f>
        <v/>
      </c>
      <c r="AY108" s="60" t="str">
        <f>IF(AND(DataBase2[[#This Row],[sABSGB]]&lt;=0.0001,DataBase2[[#This Row],[sABSGB]]&lt;&gt;""), 1,"")</f>
        <v/>
      </c>
      <c r="AZ108" s="60" t="str">
        <f>IF(AND(DataBase2[[#This Row],[sCCJGB]]&lt;=0.0001,DataBase2[[#This Row],[sCCJGB]]&lt;&gt;""), 1,"")</f>
        <v/>
      </c>
      <c r="BA108" s="60" t="str">
        <f>IF(AND(DataBase2[[#This Row],[sILSGB]]&lt;=0.0001,DataBase2[[#This Row],[sILSGB]]&lt;&gt;""), 1,"")</f>
        <v/>
      </c>
      <c r="BB108" s="60" t="str">
        <f>IF(AND(DataBase2[[#This Row],[sSAGB]]&lt;=0.0001,DataBase2[[#This Row],[sSAGB]]&lt;&gt;""), 1,"")</f>
        <v/>
      </c>
      <c r="BC108" s="58" t="str">
        <f>IF(AND(DataBase2[[#This Row],[sKSGB]]&lt;=0.0001,DataBase2[[#This Row],[sKSGB]]&lt;&gt;""), 1,"")</f>
        <v/>
      </c>
      <c r="BD108" s="83" t="str">
        <f>IF(AND(DataBase2[[#This Row],[sLBGKS]]&lt;=0.0001, DataBase2[[#This Row],[sLBGKS]]&lt;&gt;""), 1,"")</f>
        <v/>
      </c>
      <c r="BE108" s="58" t="str">
        <f>IF(AND(DataBase2[[#This Row],[sCLGKS]]&lt;=0.0001,DataBase2[[#This Row],[sCLGKS]]&lt;&gt;""), 1,"")</f>
        <v/>
      </c>
      <c r="BF108" s="84" t="str">
        <f>IF(AND(DataBase2[[#This Row],[sDRCGKS]]&lt;=0.0001,DataBase2[[#This Row],[sDRCGKS]]&lt;&gt;""), 1,"")</f>
        <v/>
      </c>
      <c r="BG108" s="84" t="str">
        <f>IF(AND(DataBase2[[#This Row],[sABSGKS]]&lt;=0.0001,DataBase2[[#This Row],[sABSGKS]]&lt;&gt;""), 1,"")</f>
        <v/>
      </c>
      <c r="BH108" s="84" t="str">
        <f>IF(AND(DataBase2[[#This Row],[sCCJGKS]]&lt;=0.0001,DataBase2[[#This Row],[sCCJGKS]]&lt;&gt;""), 1,"")</f>
        <v/>
      </c>
      <c r="BI108" s="84" t="str">
        <f>IF(AND(DataBase2[[#This Row],[sILSGKS]]&lt;=0.0001,DataBase2[[#This Row],[sILSGKS]]&lt;&gt;""), 1,"")</f>
        <v/>
      </c>
      <c r="BJ108" s="84" t="str">
        <f>IF(AND(DataBase2[[#This Row],[sSAGKS]]&lt;=0.0001,DataBase2[[#This Row],[sSAGKS]]&lt;&gt;""), 1,"")</f>
        <v/>
      </c>
      <c r="BK108" s="80" t="str">
        <f>IF(AND(DataBase2[[#This Row],[sKSGKS]]&lt;=0.0001,DataBase2[[#This Row],[sKSGKS]]&lt;&gt;""), 1,"")</f>
        <v/>
      </c>
    </row>
    <row r="109" spans="1:63" x14ac:dyDescent="0.35">
      <c r="A109" s="65" t="s">
        <v>182</v>
      </c>
      <c r="B109" s="66" t="s">
        <v>80</v>
      </c>
      <c r="C109" s="67" t="s">
        <v>81</v>
      </c>
      <c r="D109" s="67">
        <v>3</v>
      </c>
      <c r="E109" s="67">
        <v>30</v>
      </c>
      <c r="F109" s="68">
        <v>2</v>
      </c>
      <c r="G109" s="69">
        <v>10052.799999999999</v>
      </c>
      <c r="H109" s="70">
        <v>9936.86</v>
      </c>
      <c r="I109" s="71">
        <v>7200</v>
      </c>
      <c r="J109" s="69">
        <v>10052.799999999999</v>
      </c>
      <c r="K109" s="70">
        <v>10052.799999999999</v>
      </c>
      <c r="L109" s="71">
        <v>53</v>
      </c>
      <c r="M109" s="69">
        <v>11168.98</v>
      </c>
      <c r="N109" s="6">
        <v>10007.67</v>
      </c>
      <c r="O109" s="71">
        <v>7201.4</v>
      </c>
      <c r="P109" s="69">
        <v>10052.780269999999</v>
      </c>
      <c r="Q109" s="71">
        <v>954</v>
      </c>
      <c r="R109" s="72">
        <v>10233.799999999999</v>
      </c>
      <c r="S109" s="71">
        <v>70.78</v>
      </c>
      <c r="T109" s="72">
        <v>10052.799999999999</v>
      </c>
      <c r="U109" s="73">
        <v>150.01050000000001</v>
      </c>
      <c r="V109" s="72">
        <v>10052.799999999999</v>
      </c>
      <c r="W109" s="73">
        <v>131.82550000000001</v>
      </c>
      <c r="X109" s="7">
        <v>10052.799999999999</v>
      </c>
      <c r="Y109" s="71">
        <v>155</v>
      </c>
      <c r="Z109" s="74">
        <f t="shared" si="3"/>
        <v>10052.799999999999</v>
      </c>
      <c r="AA109" s="48">
        <f t="shared" si="4"/>
        <v>10052.780269999999</v>
      </c>
      <c r="AB10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MIN(G109,J109,M109),"")</f>
        <v>10052.799999999999</v>
      </c>
      <c r="AC109" s="49">
        <f>IF(OR(DataBase2[[#This Row],[sKS]] = "", DataBase2[[#This Row],[BSOpt]]=""), "", (DataBase2[[#This Row],[sKS]]-DataBase2[[#This Row],[BSOpt]])/DataBase2[[#This Row],[BSOpt]])</f>
        <v>0</v>
      </c>
      <c r="AD109" s="49">
        <f t="shared" si="5"/>
        <v>10052.799999999999</v>
      </c>
      <c r="AE109" s="49">
        <f>IF(OR(DataBase2[[#This Row],[sKS]] = "", DataBase2[[#This Row],[BESTUB]]=""), "", (DataBase2[[#This Row],[sKS]]-DataBase2[[#This Row],[BESTUB]])/DataBase2[[#This Row],[BESTUB]])</f>
        <v>0</v>
      </c>
      <c r="AF109" s="75">
        <f>IF(OR(DataBase2[[#This Row],[sLB]] = "", DataBase2[[#This Row],[BestSol]]=""), "", (DataBase2[[#This Row],[sLB]]-DataBase2[[#This Row],[BestSol]])/DataBase2[[#This Row],[BestSol]])</f>
        <v>0</v>
      </c>
      <c r="AG109" s="76">
        <f>IF(OR(DataBase2[[#This Row],[sCL]] = "", DataBase2[[#This Row],[BestSol]]=""), "", (DataBase2[[#This Row],[sCL]] -DataBase2[[#This Row],[BestSol]])/DataBase2[[#This Row],[BestSol]])</f>
        <v>0</v>
      </c>
      <c r="AH109" s="76">
        <f>IF(OR(DataBase2[[#This Row],[sDRC]]= "", DataBase2[[#This Row],[BestSol]]=""), "", (DataBase2[[#This Row],[sDRC]]-DataBase2[[#This Row],[BestSol]])/DataBase2[[#This Row],[BestSol]])</f>
        <v>0.11103175234760468</v>
      </c>
      <c r="AI109" s="76">
        <f>IF(OR(DataBase2[[#This Row],[sABS]]= "", DataBase2[[#This Row],[BestSol]]=""), "", (DataBase2[[#This Row],[sABS]]-DataBase2[[#This Row],[BestSol]])/DataBase2[[#This Row],[BestSol]])</f>
        <v>-1.96263727518516E-6</v>
      </c>
      <c r="AJ109" s="76">
        <f>IF(OR(DataBase2[[#This Row],[sCCJ]]= "", DataBase2[[#This Row],[BestSol]]=""), "", (DataBase2[[#This Row],[sCCJ]]-DataBase2[[#This Row],[BestSol]])/DataBase2[[#This Row],[BestSol]])</f>
        <v>1.80049339487506E-2</v>
      </c>
      <c r="AK109" s="76">
        <f>IF(OR(DataBase2[[#This Row],[sILS]] = "", DataBase2[[#This Row],[BestSol]]=""), "", (DataBase2[[#This Row],[sILS]]-DataBase2[[#This Row],[BestSol]])/DataBase2[[#This Row],[BestSol]])</f>
        <v>0</v>
      </c>
      <c r="AL109" s="76">
        <f>IF(OR(DataBase2[[#This Row],[sSA]] = "", DataBase2[[#This Row],[BestSol]]=""), "", (DataBase2[[#This Row],[sSA]]-DataBase2[[#This Row],[BestSol]])/DataBase2[[#This Row],[BestSol]])</f>
        <v>0</v>
      </c>
      <c r="AM109" s="76">
        <f>IF(OR(DataBase2[[#This Row],[sKS]] = "", DataBase2[[#This Row],[BestSol]]=""), "", (DataBase2[[#This Row],[sKS]]-DataBase2[[#This Row],[BestSol]])/DataBase2[[#This Row],[BestSol]])</f>
        <v>0</v>
      </c>
      <c r="AN109" s="75">
        <f>IF(OR(DataBase2[[#This Row],[sLB]] = "", DataBase2[[#This Row],[BSHeu]]=""), "", (DataBase2[[#This Row],[sLB]]-DataBase2[[#This Row],[BSHeu]])/DataBase2[[#This Row],[BSHeu]])</f>
        <v>1.9626411271377939E-6</v>
      </c>
      <c r="AO109" s="76">
        <f>IF(OR(DataBase2[[#This Row],[sCL]] = "",  DataBase2[[#This Row],[BSHeu]]=""), "", (DataBase2[[#This Row],[sCL]] - DataBase2[[#This Row],[BSHeu]])/ DataBase2[[#This Row],[BSHeu]])</f>
        <v>1.9626411271377939E-6</v>
      </c>
      <c r="AP109" s="76">
        <f>IF(OR(DataBase2[[#This Row],[sDRC]]= "",  DataBase2[[#This Row],[BSHeu]]=""), "", (DataBase2[[#This Row],[sDRC]]- DataBase2[[#This Row],[BSHeu]])/ DataBase2[[#This Row],[BSHeu]])</f>
        <v>0.1110339329042154</v>
      </c>
      <c r="AQ109" s="76">
        <f>IF(OR(DataBase2[[#This Row],[sABS]]= "",  DataBase2[[#This Row],[BSHeu]]=""), "", (DataBase2[[#This Row],[sABS]]- DataBase2[[#This Row],[BSHeu]])/ DataBase2[[#This Row],[BSHeu]])</f>
        <v>0</v>
      </c>
      <c r="AR109" s="76">
        <f>IF(OR(DataBase2[[#This Row],[sCCJ]]= "",  DataBase2[[#This Row],[BSHeu]]=""), "", (DataBase2[[#This Row],[sCCJ]]- DataBase2[[#This Row],[BSHeu]])/ DataBase2[[#This Row],[BSHeu]])</f>
        <v>1.8006931927101594E-2</v>
      </c>
      <c r="AS109" s="76">
        <f>IF(OR(DataBase2[[#This Row],[sILS]] = "",  DataBase2[[#This Row],[BSHeu]]=""), "", (DataBase2[[#This Row],[sILS]]- DataBase2[[#This Row],[BSHeu]])/ DataBase2[[#This Row],[BSHeu]])</f>
        <v>1.9626411271377939E-6</v>
      </c>
      <c r="AT109" s="76">
        <f>IF(OR(DataBase2[[#This Row],[sSA]] = "",  DataBase2[[#This Row],[BSHeu]]=""), "", (DataBase2[[#This Row],[sSA]]- DataBase2[[#This Row],[BSHeu]])/ DataBase2[[#This Row],[BSHeu]])</f>
        <v>1.9626411271377939E-6</v>
      </c>
      <c r="AU109" s="77">
        <f>IF(OR(DataBase2[[#This Row],[sKS]]= "",  DataBase2[[#This Row],[BSHeu]]=""), "", (DataBase2[[#This Row],[sKS]]- DataBase2[[#This Row],[BSHeu]])/ DataBase2[[#This Row],[BSHeu]])</f>
        <v>1.9626411271377939E-6</v>
      </c>
      <c r="AV109" s="78">
        <f>IF(AND(DataBase2[[#This Row],[sLBGB]]&lt;=0.0001, DataBase2[[#This Row],[sLBGB]]&lt;&gt;""), 1,"")</f>
        <v>1</v>
      </c>
      <c r="AW109" s="78">
        <f>IF(AND(DataBase2[[#This Row],[sCLGB]]&lt;=0.0001,DataBase2[[#This Row],[sCLGB]]&lt;&gt;""), 1,"")</f>
        <v>1</v>
      </c>
      <c r="AX109" s="78" t="str">
        <f>IF(AND(DataBase2[[#This Row],[sDRCGB]]&lt;=0.0001,DataBase2[[#This Row],[sDRCGB]]&lt;&gt;""), 1,"")</f>
        <v/>
      </c>
      <c r="AY109" s="78">
        <f>IF(AND(DataBase2[[#This Row],[sABSGB]]&lt;=0.0001,DataBase2[[#This Row],[sABSGB]]&lt;&gt;""), 1,"")</f>
        <v>1</v>
      </c>
      <c r="AZ109" s="78" t="str">
        <f>IF(AND(DataBase2[[#This Row],[sCCJGB]]&lt;=0.0001,DataBase2[[#This Row],[sCCJGB]]&lt;&gt;""), 1,"")</f>
        <v/>
      </c>
      <c r="BA109" s="78">
        <f>IF(AND(DataBase2[[#This Row],[sILSGB]]&lt;=0.0001,DataBase2[[#This Row],[sILSGB]]&lt;&gt;""), 1,"")</f>
        <v>1</v>
      </c>
      <c r="BB109" s="78">
        <f>IF(AND(DataBase2[[#This Row],[sSAGB]]&lt;=0.0001,DataBase2[[#This Row],[sSAGB]]&lt;&gt;""), 1,"")</f>
        <v>1</v>
      </c>
      <c r="BC109" s="78">
        <f>IF(AND(DataBase2[[#This Row],[sKSGB]]&lt;=0.0001,DataBase2[[#This Row],[sKSGB]]&lt;&gt;""), 1,"")</f>
        <v>1</v>
      </c>
      <c r="BD109" s="79">
        <f>IF(AND(DataBase2[[#This Row],[sLBGKS]]&lt;=0.0001, DataBase2[[#This Row],[sLBGKS]]&lt;&gt;""), 1,"")</f>
        <v>1</v>
      </c>
      <c r="BE109" s="78">
        <f>IF(AND(DataBase2[[#This Row],[sCLGKS]]&lt;=0.0001,DataBase2[[#This Row],[sCLGKS]]&lt;&gt;""), 1,"")</f>
        <v>1</v>
      </c>
      <c r="BF109" s="78" t="str">
        <f>IF(AND(DataBase2[[#This Row],[sDRCGKS]]&lt;=0.0001,DataBase2[[#This Row],[sDRCGKS]]&lt;&gt;""), 1,"")</f>
        <v/>
      </c>
      <c r="BG109" s="78">
        <f>IF(AND(DataBase2[[#This Row],[sABSGKS]]&lt;=0.0001,DataBase2[[#This Row],[sABSGKS]]&lt;&gt;""), 1,"")</f>
        <v>1</v>
      </c>
      <c r="BH109" s="78" t="str">
        <f>IF(AND(DataBase2[[#This Row],[sCCJGKS]]&lt;=0.0001,DataBase2[[#This Row],[sCCJGKS]]&lt;&gt;""), 1,"")</f>
        <v/>
      </c>
      <c r="BI109" s="78">
        <f>IF(AND(DataBase2[[#This Row],[sILSGKS]]&lt;=0.0001,DataBase2[[#This Row],[sILSGKS]]&lt;&gt;""), 1,"")</f>
        <v>1</v>
      </c>
      <c r="BJ109" s="78">
        <f>IF(AND(DataBase2[[#This Row],[sSAGKS]]&lt;=0.0001,DataBase2[[#This Row],[sSAGKS]]&lt;&gt;""), 1,"")</f>
        <v>1</v>
      </c>
      <c r="BK109" s="80">
        <f>IF(AND(DataBase2[[#This Row],[sKSGKS]]&lt;=0.0001,DataBase2[[#This Row],[sKSGKS]]&lt;&gt;""), 1,"")</f>
        <v>1</v>
      </c>
    </row>
    <row r="110" spans="1:63" x14ac:dyDescent="0.35">
      <c r="A110" s="65" t="s">
        <v>183</v>
      </c>
      <c r="B110" s="66" t="s">
        <v>80</v>
      </c>
      <c r="C110" s="67" t="s">
        <v>81</v>
      </c>
      <c r="D110" s="67">
        <v>3</v>
      </c>
      <c r="E110" s="67">
        <v>30</v>
      </c>
      <c r="F110" s="68">
        <v>3</v>
      </c>
      <c r="G110" s="69">
        <v>10511.8</v>
      </c>
      <c r="H110" s="70">
        <v>10214.1</v>
      </c>
      <c r="I110" s="71">
        <v>7200</v>
      </c>
      <c r="J110" s="69">
        <v>10511.8</v>
      </c>
      <c r="K110" s="70">
        <v>10511.8</v>
      </c>
      <c r="L110" s="71">
        <v>2409</v>
      </c>
      <c r="M110" s="69">
        <v>10511.8</v>
      </c>
      <c r="N110" s="6">
        <v>10511.8</v>
      </c>
      <c r="O110" s="71">
        <v>201.1</v>
      </c>
      <c r="P110" s="69">
        <v>10546.280269999999</v>
      </c>
      <c r="Q110" s="71">
        <v>4046</v>
      </c>
      <c r="R110" s="72">
        <v>10519.6</v>
      </c>
      <c r="S110" s="71">
        <v>62.36</v>
      </c>
      <c r="T110" s="72">
        <v>10511.8</v>
      </c>
      <c r="U110" s="73">
        <v>150.001</v>
      </c>
      <c r="V110" s="72">
        <v>10511.8</v>
      </c>
      <c r="W110" s="73">
        <v>140.922</v>
      </c>
      <c r="X110" s="7">
        <v>10511.8</v>
      </c>
      <c r="Y110" s="71">
        <v>984</v>
      </c>
      <c r="Z110" s="74">
        <f t="shared" si="3"/>
        <v>10511.8</v>
      </c>
      <c r="AA110" s="48">
        <f t="shared" si="4"/>
        <v>10511.8</v>
      </c>
      <c r="AB11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MIN(G110,J110,M110),"")</f>
        <v>10511.8</v>
      </c>
      <c r="AC110" s="49">
        <f>IF(OR(DataBase2[[#This Row],[sKS]] = "", DataBase2[[#This Row],[BSOpt]]=""), "", (DataBase2[[#This Row],[sKS]]-DataBase2[[#This Row],[BSOpt]])/DataBase2[[#This Row],[BSOpt]])</f>
        <v>0</v>
      </c>
      <c r="AD110" s="49">
        <f t="shared" si="5"/>
        <v>10511.8</v>
      </c>
      <c r="AE110" s="49">
        <f>IF(OR(DataBase2[[#This Row],[sKS]] = "", DataBase2[[#This Row],[BESTUB]]=""), "", (DataBase2[[#This Row],[sKS]]-DataBase2[[#This Row],[BESTUB]])/DataBase2[[#This Row],[BESTUB]])</f>
        <v>0</v>
      </c>
      <c r="AF110" s="75">
        <f>IF(OR(DataBase2[[#This Row],[sLB]] = "", DataBase2[[#This Row],[BestSol]]=""), "", (DataBase2[[#This Row],[sLB]]-DataBase2[[#This Row],[BestSol]])/DataBase2[[#This Row],[BestSol]])</f>
        <v>0</v>
      </c>
      <c r="AG110" s="76">
        <f>IF(OR(DataBase2[[#This Row],[sCL]] = "", DataBase2[[#This Row],[BestSol]]=""), "", (DataBase2[[#This Row],[sCL]] -DataBase2[[#This Row],[BestSol]])/DataBase2[[#This Row],[BestSol]])</f>
        <v>0</v>
      </c>
      <c r="AH110" s="76">
        <f>IF(OR(DataBase2[[#This Row],[sDRC]]= "", DataBase2[[#This Row],[BestSol]]=""), "", (DataBase2[[#This Row],[sDRC]]-DataBase2[[#This Row],[BestSol]])/DataBase2[[#This Row],[BestSol]])</f>
        <v>0</v>
      </c>
      <c r="AI110" s="76">
        <f>IF(OR(DataBase2[[#This Row],[sABS]]= "", DataBase2[[#This Row],[BestSol]]=""), "", (DataBase2[[#This Row],[sABS]]-DataBase2[[#This Row],[BestSol]])/DataBase2[[#This Row],[BestSol]])</f>
        <v>3.2801489754371296E-3</v>
      </c>
      <c r="AJ110" s="76">
        <f>IF(OR(DataBase2[[#This Row],[sCCJ]]= "", DataBase2[[#This Row],[BestSol]]=""), "", (DataBase2[[#This Row],[sCCJ]]-DataBase2[[#This Row],[BestSol]])/DataBase2[[#This Row],[BestSol]])</f>
        <v>7.4202325006193911E-4</v>
      </c>
      <c r="AK110" s="76">
        <f>IF(OR(DataBase2[[#This Row],[sILS]] = "", DataBase2[[#This Row],[BestSol]]=""), "", (DataBase2[[#This Row],[sILS]]-DataBase2[[#This Row],[BestSol]])/DataBase2[[#This Row],[BestSol]])</f>
        <v>0</v>
      </c>
      <c r="AL110" s="76">
        <f>IF(OR(DataBase2[[#This Row],[sSA]] = "", DataBase2[[#This Row],[BestSol]]=""), "", (DataBase2[[#This Row],[sSA]]-DataBase2[[#This Row],[BestSol]])/DataBase2[[#This Row],[BestSol]])</f>
        <v>0</v>
      </c>
      <c r="AM110" s="76">
        <f>IF(OR(DataBase2[[#This Row],[sKS]] = "", DataBase2[[#This Row],[BestSol]]=""), "", (DataBase2[[#This Row],[sKS]]-DataBase2[[#This Row],[BestSol]])/DataBase2[[#This Row],[BestSol]])</f>
        <v>0</v>
      </c>
      <c r="AN110" s="75">
        <f>IF(OR(DataBase2[[#This Row],[sLB]] = "", DataBase2[[#This Row],[BSHeu]]=""), "", (DataBase2[[#This Row],[sLB]]-DataBase2[[#This Row],[BSHeu]])/DataBase2[[#This Row],[BSHeu]])</f>
        <v>0</v>
      </c>
      <c r="AO110" s="76">
        <f>IF(OR(DataBase2[[#This Row],[sCL]] = "",  DataBase2[[#This Row],[BSHeu]]=""), "", (DataBase2[[#This Row],[sCL]] - DataBase2[[#This Row],[BSHeu]])/ DataBase2[[#This Row],[BSHeu]])</f>
        <v>0</v>
      </c>
      <c r="AP110" s="76">
        <f>IF(OR(DataBase2[[#This Row],[sDRC]]= "",  DataBase2[[#This Row],[BSHeu]]=""), "", (DataBase2[[#This Row],[sDRC]]- DataBase2[[#This Row],[BSHeu]])/ DataBase2[[#This Row],[BSHeu]])</f>
        <v>0</v>
      </c>
      <c r="AQ110" s="76">
        <f>IF(OR(DataBase2[[#This Row],[sABS]]= "",  DataBase2[[#This Row],[BSHeu]]=""), "", (DataBase2[[#This Row],[sABS]]- DataBase2[[#This Row],[BSHeu]])/ DataBase2[[#This Row],[BSHeu]])</f>
        <v>3.2801489754371296E-3</v>
      </c>
      <c r="AR110" s="76">
        <f>IF(OR(DataBase2[[#This Row],[sCCJ]]= "",  DataBase2[[#This Row],[BSHeu]]=""), "", (DataBase2[[#This Row],[sCCJ]]- DataBase2[[#This Row],[BSHeu]])/ DataBase2[[#This Row],[BSHeu]])</f>
        <v>7.4202325006193911E-4</v>
      </c>
      <c r="AS110" s="76">
        <f>IF(OR(DataBase2[[#This Row],[sILS]] = "",  DataBase2[[#This Row],[BSHeu]]=""), "", (DataBase2[[#This Row],[sILS]]- DataBase2[[#This Row],[BSHeu]])/ DataBase2[[#This Row],[BSHeu]])</f>
        <v>0</v>
      </c>
      <c r="AT110" s="76">
        <f>IF(OR(DataBase2[[#This Row],[sSA]] = "",  DataBase2[[#This Row],[BSHeu]]=""), "", (DataBase2[[#This Row],[sSA]]- DataBase2[[#This Row],[BSHeu]])/ DataBase2[[#This Row],[BSHeu]])</f>
        <v>0</v>
      </c>
      <c r="AU110" s="77">
        <f>IF(OR(DataBase2[[#This Row],[sKS]]= "",  DataBase2[[#This Row],[BSHeu]]=""), "", (DataBase2[[#This Row],[sKS]]- DataBase2[[#This Row],[BSHeu]])/ DataBase2[[#This Row],[BSHeu]])</f>
        <v>0</v>
      </c>
      <c r="AV110" s="78">
        <f>IF(AND(DataBase2[[#This Row],[sLBGB]]&lt;=0.0001, DataBase2[[#This Row],[sLBGB]]&lt;&gt;""), 1,"")</f>
        <v>1</v>
      </c>
      <c r="AW110" s="78">
        <f>IF(AND(DataBase2[[#This Row],[sCLGB]]&lt;=0.0001,DataBase2[[#This Row],[sCLGB]]&lt;&gt;""), 1,"")</f>
        <v>1</v>
      </c>
      <c r="AX110" s="78">
        <f>IF(AND(DataBase2[[#This Row],[sDRCGB]]&lt;=0.0001,DataBase2[[#This Row],[sDRCGB]]&lt;&gt;""), 1,"")</f>
        <v>1</v>
      </c>
      <c r="AY110" s="78" t="str">
        <f>IF(AND(DataBase2[[#This Row],[sABSGB]]&lt;=0.0001,DataBase2[[#This Row],[sABSGB]]&lt;&gt;""), 1,"")</f>
        <v/>
      </c>
      <c r="AZ110" s="78" t="str">
        <f>IF(AND(DataBase2[[#This Row],[sCCJGB]]&lt;=0.0001,DataBase2[[#This Row],[sCCJGB]]&lt;&gt;""), 1,"")</f>
        <v/>
      </c>
      <c r="BA110" s="78">
        <f>IF(AND(DataBase2[[#This Row],[sILSGB]]&lt;=0.0001,DataBase2[[#This Row],[sILSGB]]&lt;&gt;""), 1,"")</f>
        <v>1</v>
      </c>
      <c r="BB110" s="78">
        <f>IF(AND(DataBase2[[#This Row],[sSAGB]]&lt;=0.0001,DataBase2[[#This Row],[sSAGB]]&lt;&gt;""), 1,"")</f>
        <v>1</v>
      </c>
      <c r="BC110" s="78">
        <f>IF(AND(DataBase2[[#This Row],[sKSGB]]&lt;=0.0001,DataBase2[[#This Row],[sKSGB]]&lt;&gt;""), 1,"")</f>
        <v>1</v>
      </c>
      <c r="BD110" s="79">
        <f>IF(AND(DataBase2[[#This Row],[sLBGKS]]&lt;=0.0001, DataBase2[[#This Row],[sLBGKS]]&lt;&gt;""), 1,"")</f>
        <v>1</v>
      </c>
      <c r="BE110" s="78">
        <f>IF(AND(DataBase2[[#This Row],[sCLGKS]]&lt;=0.0001,DataBase2[[#This Row],[sCLGKS]]&lt;&gt;""), 1,"")</f>
        <v>1</v>
      </c>
      <c r="BF110" s="78">
        <f>IF(AND(DataBase2[[#This Row],[sDRCGKS]]&lt;=0.0001,DataBase2[[#This Row],[sDRCGKS]]&lt;&gt;""), 1,"")</f>
        <v>1</v>
      </c>
      <c r="BG110" s="78" t="str">
        <f>IF(AND(DataBase2[[#This Row],[sABSGKS]]&lt;=0.0001,DataBase2[[#This Row],[sABSGKS]]&lt;&gt;""), 1,"")</f>
        <v/>
      </c>
      <c r="BH110" s="78" t="str">
        <f>IF(AND(DataBase2[[#This Row],[sCCJGKS]]&lt;=0.0001,DataBase2[[#This Row],[sCCJGKS]]&lt;&gt;""), 1,"")</f>
        <v/>
      </c>
      <c r="BI110" s="78">
        <f>IF(AND(DataBase2[[#This Row],[sILSGKS]]&lt;=0.0001,DataBase2[[#This Row],[sILSGKS]]&lt;&gt;""), 1,"")</f>
        <v>1</v>
      </c>
      <c r="BJ110" s="78">
        <f>IF(AND(DataBase2[[#This Row],[sSAGKS]]&lt;=0.0001,DataBase2[[#This Row],[sSAGKS]]&lt;&gt;""), 1,"")</f>
        <v>1</v>
      </c>
      <c r="BK110" s="80">
        <f>IF(AND(DataBase2[[#This Row],[sKSGKS]]&lt;=0.0001,DataBase2[[#This Row],[sKSGKS]]&lt;&gt;""), 1,"")</f>
        <v>1</v>
      </c>
    </row>
    <row r="111" spans="1:63" x14ac:dyDescent="0.35">
      <c r="A111" s="65" t="s">
        <v>184</v>
      </c>
      <c r="B111" s="66" t="s">
        <v>80</v>
      </c>
      <c r="C111" s="67" t="s">
        <v>81</v>
      </c>
      <c r="D111" s="67">
        <v>3</v>
      </c>
      <c r="E111" s="67">
        <v>30</v>
      </c>
      <c r="F111" s="68">
        <v>4</v>
      </c>
      <c r="G111" s="69">
        <v>11009.1</v>
      </c>
      <c r="H111" s="70">
        <v>10653.1</v>
      </c>
      <c r="I111" s="71">
        <v>7200</v>
      </c>
      <c r="J111" s="69">
        <v>11013.1</v>
      </c>
      <c r="K111" s="70">
        <v>10880.6</v>
      </c>
      <c r="L111" s="71">
        <v>42970</v>
      </c>
      <c r="M111" s="69">
        <v>10996.1</v>
      </c>
      <c r="N111" s="6">
        <v>10996.1</v>
      </c>
      <c r="O111" s="71">
        <v>671.4</v>
      </c>
      <c r="P111" s="69">
        <v>11163.070309999999</v>
      </c>
      <c r="Q111" s="71">
        <v>1943</v>
      </c>
      <c r="R111" s="72">
        <v>11016.7</v>
      </c>
      <c r="S111" s="71">
        <v>49.72</v>
      </c>
      <c r="T111" s="72">
        <v>11025.5</v>
      </c>
      <c r="U111" s="73">
        <v>150.001</v>
      </c>
      <c r="V111" s="72">
        <v>11008.3</v>
      </c>
      <c r="W111" s="73">
        <v>150.03049999999999</v>
      </c>
      <c r="X111" s="7">
        <v>11041.3</v>
      </c>
      <c r="Y111" s="71">
        <v>959</v>
      </c>
      <c r="Z111" s="74">
        <f t="shared" si="3"/>
        <v>10996.1</v>
      </c>
      <c r="AA111" s="48">
        <f t="shared" si="4"/>
        <v>11008.3</v>
      </c>
      <c r="AB11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MIN(G111,J111,M111),"")</f>
        <v>10996.1</v>
      </c>
      <c r="AC111" s="49">
        <f>IF(OR(DataBase2[[#This Row],[sKS]] = "", DataBase2[[#This Row],[BSOpt]]=""), "", (DataBase2[[#This Row],[sKS]]-DataBase2[[#This Row],[BSOpt]])/DataBase2[[#This Row],[BSOpt]])</f>
        <v>4.1105482853010531E-3</v>
      </c>
      <c r="AD111" s="49">
        <f t="shared" si="5"/>
        <v>10996.1</v>
      </c>
      <c r="AE111" s="49">
        <f>IF(OR(DataBase2[[#This Row],[sKS]] = "", DataBase2[[#This Row],[BESTUB]]=""), "", (DataBase2[[#This Row],[sKS]]-DataBase2[[#This Row],[BESTUB]])/DataBase2[[#This Row],[BESTUB]])</f>
        <v>4.1105482853010531E-3</v>
      </c>
      <c r="AF111" s="75">
        <f>IF(OR(DataBase2[[#This Row],[sLB]] = "", DataBase2[[#This Row],[BestSol]]=""), "", (DataBase2[[#This Row],[sLB]]-DataBase2[[#This Row],[BestSol]])/DataBase2[[#This Row],[BestSol]])</f>
        <v>1.1822373386928093E-3</v>
      </c>
      <c r="AG111" s="76">
        <f>IF(OR(DataBase2[[#This Row],[sCL]] = "", DataBase2[[#This Row],[BestSol]]=""), "", (DataBase2[[#This Row],[sCL]] -DataBase2[[#This Row],[BestSol]])/DataBase2[[#This Row],[BestSol]])</f>
        <v>1.5460026736752121E-3</v>
      </c>
      <c r="AH111" s="76">
        <f>IF(OR(DataBase2[[#This Row],[sDRC]]= "", DataBase2[[#This Row],[BestSol]]=""), "", (DataBase2[[#This Row],[sDRC]]-DataBase2[[#This Row],[BestSol]])/DataBase2[[#This Row],[BestSol]])</f>
        <v>0</v>
      </c>
      <c r="AI111" s="76">
        <f>IF(OR(DataBase2[[#This Row],[sABS]]= "", DataBase2[[#This Row],[BestSol]]=""), "", (DataBase2[[#This Row],[sABS]]-DataBase2[[#This Row],[BestSol]])/DataBase2[[#This Row],[BestSol]])</f>
        <v>1.5184502687316302E-2</v>
      </c>
      <c r="AJ111" s="76">
        <f>IF(OR(DataBase2[[#This Row],[sCCJ]]= "", DataBase2[[#This Row],[BestSol]]=""), "", (DataBase2[[#This Row],[sCCJ]]-DataBase2[[#This Row],[BestSol]])/DataBase2[[#This Row],[BestSol]])</f>
        <v>1.8733914751594078E-3</v>
      </c>
      <c r="AK111" s="76">
        <f>IF(OR(DataBase2[[#This Row],[sILS]] = "", DataBase2[[#This Row],[BestSol]]=""), "", (DataBase2[[#This Row],[sILS]]-DataBase2[[#This Row],[BestSol]])/DataBase2[[#This Row],[BestSol]])</f>
        <v>2.6736752121206278E-3</v>
      </c>
      <c r="AL111" s="76">
        <f>IF(OR(DataBase2[[#This Row],[sSA]] = "", DataBase2[[#This Row],[BestSol]]=""), "", (DataBase2[[#This Row],[sSA]]-DataBase2[[#This Row],[BestSol]])/DataBase2[[#This Row],[BestSol]])</f>
        <v>1.1094842716962293E-3</v>
      </c>
      <c r="AM111" s="76">
        <f>IF(OR(DataBase2[[#This Row],[sKS]] = "", DataBase2[[#This Row],[BestSol]]=""), "", (DataBase2[[#This Row],[sKS]]-DataBase2[[#This Row],[BestSol]])/DataBase2[[#This Row],[BestSol]])</f>
        <v>4.1105482853010531E-3</v>
      </c>
      <c r="AN111" s="75">
        <f>IF(OR(DataBase2[[#This Row],[sLB]] = "", DataBase2[[#This Row],[BSHeu]]=""), "", (DataBase2[[#This Row],[sLB]]-DataBase2[[#This Row],[BSHeu]])/DataBase2[[#This Row],[BSHeu]])</f>
        <v>7.2672438069555835E-5</v>
      </c>
      <c r="AO111" s="76">
        <f>IF(OR(DataBase2[[#This Row],[sCL]] = "",  DataBase2[[#This Row],[BSHeu]]=""), "", (DataBase2[[#This Row],[sCL]] - DataBase2[[#This Row],[BSHeu]])/ DataBase2[[#This Row],[BSHeu]])</f>
        <v>4.3603462841683926E-4</v>
      </c>
      <c r="AP111" s="76">
        <f>IF(OR(DataBase2[[#This Row],[sDRC]]= "",  DataBase2[[#This Row],[BSHeu]]=""), "", (DataBase2[[#This Row],[sDRC]]- DataBase2[[#This Row],[BSHeu]])/ DataBase2[[#This Row],[BSHeu]])</f>
        <v>-1.1082546805591153E-3</v>
      </c>
      <c r="AQ111" s="76">
        <f>IF(OR(DataBase2[[#This Row],[sABS]]= "",  DataBase2[[#This Row],[BSHeu]]=""), "", (DataBase2[[#This Row],[sABS]]- DataBase2[[#This Row],[BSHeu]])/ DataBase2[[#This Row],[BSHeu]])</f>
        <v>1.4059419710582005E-2</v>
      </c>
      <c r="AR111" s="76">
        <f>IF(OR(DataBase2[[#This Row],[sCCJ]]= "",  DataBase2[[#This Row],[BSHeu]]=""), "", (DataBase2[[#This Row],[sCCJ]]- DataBase2[[#This Row],[BSHeu]])/ DataBase2[[#This Row],[BSHeu]])</f>
        <v>7.6306059972942744E-4</v>
      </c>
      <c r="AS111" s="76">
        <f>IF(OR(DataBase2[[#This Row],[sILS]] = "",  DataBase2[[#This Row],[BSHeu]]=""), "", (DataBase2[[#This Row],[sILS]]- DataBase2[[#This Row],[BSHeu]])/ DataBase2[[#This Row],[BSHeu]])</f>
        <v>1.5624574184933849E-3</v>
      </c>
      <c r="AT111" s="76">
        <f>IF(OR(DataBase2[[#This Row],[sSA]] = "",  DataBase2[[#This Row],[BSHeu]]=""), "", (DataBase2[[#This Row],[sSA]]- DataBase2[[#This Row],[BSHeu]])/ DataBase2[[#This Row],[BSHeu]])</f>
        <v>0</v>
      </c>
      <c r="AU111" s="77">
        <f>IF(OR(DataBase2[[#This Row],[sKS]]= "",  DataBase2[[#This Row],[BSHeu]]=""), "", (DataBase2[[#This Row],[sKS]]- DataBase2[[#This Row],[BSHeu]])/ DataBase2[[#This Row],[BSHeu]])</f>
        <v>2.9977380703650885E-3</v>
      </c>
      <c r="AV111" s="78" t="str">
        <f>IF(AND(DataBase2[[#This Row],[sLBGB]]&lt;=0.0001, DataBase2[[#This Row],[sLBGB]]&lt;&gt;""), 1,"")</f>
        <v/>
      </c>
      <c r="AW111" s="78" t="str">
        <f>IF(AND(DataBase2[[#This Row],[sCLGB]]&lt;=0.0001,DataBase2[[#This Row],[sCLGB]]&lt;&gt;""), 1,"")</f>
        <v/>
      </c>
      <c r="AX111" s="78">
        <f>IF(AND(DataBase2[[#This Row],[sDRCGB]]&lt;=0.0001,DataBase2[[#This Row],[sDRCGB]]&lt;&gt;""), 1,"")</f>
        <v>1</v>
      </c>
      <c r="AY111" s="78" t="str">
        <f>IF(AND(DataBase2[[#This Row],[sABSGB]]&lt;=0.0001,DataBase2[[#This Row],[sABSGB]]&lt;&gt;""), 1,"")</f>
        <v/>
      </c>
      <c r="AZ111" s="78" t="str">
        <f>IF(AND(DataBase2[[#This Row],[sCCJGB]]&lt;=0.0001,DataBase2[[#This Row],[sCCJGB]]&lt;&gt;""), 1,"")</f>
        <v/>
      </c>
      <c r="BA111" s="78" t="str">
        <f>IF(AND(DataBase2[[#This Row],[sILSGB]]&lt;=0.0001,DataBase2[[#This Row],[sILSGB]]&lt;&gt;""), 1,"")</f>
        <v/>
      </c>
      <c r="BB111" s="78" t="str">
        <f>IF(AND(DataBase2[[#This Row],[sSAGB]]&lt;=0.0001,DataBase2[[#This Row],[sSAGB]]&lt;&gt;""), 1,"")</f>
        <v/>
      </c>
      <c r="BC111" s="78" t="str">
        <f>IF(AND(DataBase2[[#This Row],[sKSGB]]&lt;=0.0001,DataBase2[[#This Row],[sKSGB]]&lt;&gt;""), 1,"")</f>
        <v/>
      </c>
      <c r="BD111" s="79">
        <f>IF(AND(DataBase2[[#This Row],[sLBGKS]]&lt;=0.0001, DataBase2[[#This Row],[sLBGKS]]&lt;&gt;""), 1,"")</f>
        <v>1</v>
      </c>
      <c r="BE111" s="78" t="str">
        <f>IF(AND(DataBase2[[#This Row],[sCLGKS]]&lt;=0.0001,DataBase2[[#This Row],[sCLGKS]]&lt;&gt;""), 1,"")</f>
        <v/>
      </c>
      <c r="BF111" s="78">
        <f>IF(AND(DataBase2[[#This Row],[sDRCGKS]]&lt;=0.0001,DataBase2[[#This Row],[sDRCGKS]]&lt;&gt;""), 1,"")</f>
        <v>1</v>
      </c>
      <c r="BG111" s="78" t="str">
        <f>IF(AND(DataBase2[[#This Row],[sABSGKS]]&lt;=0.0001,DataBase2[[#This Row],[sABSGKS]]&lt;&gt;""), 1,"")</f>
        <v/>
      </c>
      <c r="BH111" s="78" t="str">
        <f>IF(AND(DataBase2[[#This Row],[sCCJGKS]]&lt;=0.0001,DataBase2[[#This Row],[sCCJGKS]]&lt;&gt;""), 1,"")</f>
        <v/>
      </c>
      <c r="BI111" s="78" t="str">
        <f>IF(AND(DataBase2[[#This Row],[sILSGKS]]&lt;=0.0001,DataBase2[[#This Row],[sILSGKS]]&lt;&gt;""), 1,"")</f>
        <v/>
      </c>
      <c r="BJ111" s="78">
        <f>IF(AND(DataBase2[[#This Row],[sSAGKS]]&lt;=0.0001,DataBase2[[#This Row],[sSAGKS]]&lt;&gt;""), 1,"")</f>
        <v>1</v>
      </c>
      <c r="BK111" s="80" t="str">
        <f>IF(AND(DataBase2[[#This Row],[sKSGKS]]&lt;=0.0001,DataBase2[[#This Row],[sKSGKS]]&lt;&gt;""), 1,"")</f>
        <v/>
      </c>
    </row>
    <row r="112" spans="1:63" x14ac:dyDescent="0.35">
      <c r="A112" s="65" t="s">
        <v>185</v>
      </c>
      <c r="B112" s="66" t="s">
        <v>80</v>
      </c>
      <c r="C112" s="67" t="s">
        <v>81</v>
      </c>
      <c r="D112" s="67">
        <v>3</v>
      </c>
      <c r="E112" s="67">
        <v>30</v>
      </c>
      <c r="F112" s="68">
        <v>5</v>
      </c>
      <c r="G112" s="69">
        <v>11621</v>
      </c>
      <c r="H112" s="70">
        <v>11064.8</v>
      </c>
      <c r="I112" s="71">
        <v>7200</v>
      </c>
      <c r="J112" s="69">
        <v>11787.9</v>
      </c>
      <c r="K112" s="70">
        <v>10954.1</v>
      </c>
      <c r="L112" s="71">
        <v>43201</v>
      </c>
      <c r="M112" s="69">
        <v>11593.4</v>
      </c>
      <c r="N112" s="6">
        <v>11593.4</v>
      </c>
      <c r="O112" s="71">
        <v>4058.1</v>
      </c>
      <c r="P112" s="69">
        <v>11662.2207</v>
      </c>
      <c r="Q112" s="71">
        <v>2034</v>
      </c>
      <c r="R112" s="72">
        <v>11621</v>
      </c>
      <c r="S112" s="71">
        <v>53.45</v>
      </c>
      <c r="T112" s="72">
        <v>11754.2</v>
      </c>
      <c r="U112" s="73">
        <v>150.0145</v>
      </c>
      <c r="V112" s="72">
        <v>11624.6</v>
      </c>
      <c r="W112" s="73">
        <v>150.0735</v>
      </c>
      <c r="X112" s="7">
        <v>11708.9</v>
      </c>
      <c r="Y112" s="71">
        <v>650</v>
      </c>
      <c r="Z112" s="74">
        <f t="shared" si="3"/>
        <v>11593.4</v>
      </c>
      <c r="AA112" s="48">
        <f t="shared" si="4"/>
        <v>11621</v>
      </c>
      <c r="AB11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MIN(G112,J112,M112),"")</f>
        <v>11593.4</v>
      </c>
      <c r="AC112" s="49">
        <f>IF(OR(DataBase2[[#This Row],[sKS]] = "", DataBase2[[#This Row],[BSOpt]]=""), "", (DataBase2[[#This Row],[sKS]]-DataBase2[[#This Row],[BSOpt]])/DataBase2[[#This Row],[BSOpt]])</f>
        <v>9.9625649076198527E-3</v>
      </c>
      <c r="AD112" s="49">
        <f t="shared" si="5"/>
        <v>11593.4</v>
      </c>
      <c r="AE112" s="49">
        <f>IF(OR(DataBase2[[#This Row],[sKS]] = "", DataBase2[[#This Row],[BESTUB]]=""), "", (DataBase2[[#This Row],[sKS]]-DataBase2[[#This Row],[BESTUB]])/DataBase2[[#This Row],[BESTUB]])</f>
        <v>9.9625649076198527E-3</v>
      </c>
      <c r="AF112" s="75">
        <f>IF(OR(DataBase2[[#This Row],[sLB]] = "", DataBase2[[#This Row],[BestSol]]=""), "", (DataBase2[[#This Row],[sLB]]-DataBase2[[#This Row],[BestSol]])/DataBase2[[#This Row],[BestSol]])</f>
        <v>2.3806648610416588E-3</v>
      </c>
      <c r="AG112" s="76">
        <f>IF(OR(DataBase2[[#This Row],[sCL]] = "", DataBase2[[#This Row],[BestSol]]=""), "", (DataBase2[[#This Row],[sCL]] -DataBase2[[#This Row],[BestSol]])/DataBase2[[#This Row],[BestSol]])</f>
        <v>1.6776786792485381E-2</v>
      </c>
      <c r="AH112" s="76">
        <f>IF(OR(DataBase2[[#This Row],[sDRC]]= "", DataBase2[[#This Row],[BestSol]]=""), "", (DataBase2[[#This Row],[sDRC]]-DataBase2[[#This Row],[BestSol]])/DataBase2[[#This Row],[BestSol]])</f>
        <v>0</v>
      </c>
      <c r="AI112" s="76">
        <f>IF(OR(DataBase2[[#This Row],[sABS]]= "", DataBase2[[#This Row],[BestSol]]=""), "", (DataBase2[[#This Row],[sABS]]-DataBase2[[#This Row],[BestSol]])/DataBase2[[#This Row],[BestSol]])</f>
        <v>5.936196456604639E-3</v>
      </c>
      <c r="AJ112" s="76">
        <f>IF(OR(DataBase2[[#This Row],[sCCJ]]= "", DataBase2[[#This Row],[BestSol]]=""), "", (DataBase2[[#This Row],[sCCJ]]-DataBase2[[#This Row],[BestSol]])/DataBase2[[#This Row],[BestSol]])</f>
        <v>2.3806648610416588E-3</v>
      </c>
      <c r="AK112" s="76">
        <f>IF(OR(DataBase2[[#This Row],[sILS]] = "", DataBase2[[#This Row],[BestSol]]=""), "", (DataBase2[[#This Row],[sILS]]-DataBase2[[#This Row],[BestSol]])/DataBase2[[#This Row],[BestSol]])</f>
        <v>1.3869960494764357E-2</v>
      </c>
      <c r="AL112" s="76">
        <f>IF(OR(DataBase2[[#This Row],[sSA]] = "", DataBase2[[#This Row],[BestSol]]=""), "", (DataBase2[[#This Row],[sSA]]-DataBase2[[#This Row],[BestSol]])/DataBase2[[#This Row],[BestSol]])</f>
        <v>2.6911863646558155E-3</v>
      </c>
      <c r="AM112" s="76">
        <f>IF(OR(DataBase2[[#This Row],[sKS]] = "", DataBase2[[#This Row],[BestSol]]=""), "", (DataBase2[[#This Row],[sKS]]-DataBase2[[#This Row],[BestSol]])/DataBase2[[#This Row],[BestSol]])</f>
        <v>9.9625649076198527E-3</v>
      </c>
      <c r="AN112" s="75">
        <f>IF(OR(DataBase2[[#This Row],[sLB]] = "", DataBase2[[#This Row],[BSHeu]]=""), "", (DataBase2[[#This Row],[sLB]]-DataBase2[[#This Row],[BSHeu]])/DataBase2[[#This Row],[BSHeu]])</f>
        <v>0</v>
      </c>
      <c r="AO112" s="76">
        <f>IF(OR(DataBase2[[#This Row],[sCL]] = "",  DataBase2[[#This Row],[BSHeu]]=""), "", (DataBase2[[#This Row],[sCL]] - DataBase2[[#This Row],[BSHeu]])/ DataBase2[[#This Row],[BSHeu]])</f>
        <v>1.4361930987006251E-2</v>
      </c>
      <c r="AP112" s="76">
        <f>IF(OR(DataBase2[[#This Row],[sDRC]]= "",  DataBase2[[#This Row],[BSHeu]]=""), "", (DataBase2[[#This Row],[sDRC]]- DataBase2[[#This Row],[BSHeu]])/ DataBase2[[#This Row],[BSHeu]])</f>
        <v>-2.3750107563893265E-3</v>
      </c>
      <c r="AQ112" s="76">
        <f>IF(OR(DataBase2[[#This Row],[sABS]]= "",  DataBase2[[#This Row],[BSHeu]]=""), "", (DataBase2[[#This Row],[sABS]]- DataBase2[[#This Row],[BSHeu]])/ DataBase2[[#This Row],[BSHeu]])</f>
        <v>3.5470871697788359E-3</v>
      </c>
      <c r="AR112" s="76">
        <f>IF(OR(DataBase2[[#This Row],[sCCJ]]= "",  DataBase2[[#This Row],[BSHeu]]=""), "", (DataBase2[[#This Row],[sCCJ]]- DataBase2[[#This Row],[BSHeu]])/ DataBase2[[#This Row],[BSHeu]])</f>
        <v>0</v>
      </c>
      <c r="AS112" s="76">
        <f>IF(OR(DataBase2[[#This Row],[sILS]] = "",  DataBase2[[#This Row],[BSHeu]]=""), "", (DataBase2[[#This Row],[sILS]]- DataBase2[[#This Row],[BSHeu]])/ DataBase2[[#This Row],[BSHeu]])</f>
        <v>1.146200843300927E-2</v>
      </c>
      <c r="AT112" s="76">
        <f>IF(OR(DataBase2[[#This Row],[sSA]] = "",  DataBase2[[#This Row],[BSHeu]]=""), "", (DataBase2[[#This Row],[sSA]]- DataBase2[[#This Row],[BSHeu]])/ DataBase2[[#This Row],[BSHeu]])</f>
        <v>3.0978401170298284E-4</v>
      </c>
      <c r="AU112" s="77">
        <f>IF(OR(DataBase2[[#This Row],[sKS]]= "",  DataBase2[[#This Row],[BSHeu]]=""), "", (DataBase2[[#This Row],[sKS]]- DataBase2[[#This Row],[BSHeu]])/ DataBase2[[#This Row],[BSHeu]])</f>
        <v>7.5638929524137026E-3</v>
      </c>
      <c r="AV112" s="78" t="str">
        <f>IF(AND(DataBase2[[#This Row],[sLBGB]]&lt;=0.0001, DataBase2[[#This Row],[sLBGB]]&lt;&gt;""), 1,"")</f>
        <v/>
      </c>
      <c r="AW112" s="78" t="str">
        <f>IF(AND(DataBase2[[#This Row],[sCLGB]]&lt;=0.0001,DataBase2[[#This Row],[sCLGB]]&lt;&gt;""), 1,"")</f>
        <v/>
      </c>
      <c r="AX112" s="78">
        <f>IF(AND(DataBase2[[#This Row],[sDRCGB]]&lt;=0.0001,DataBase2[[#This Row],[sDRCGB]]&lt;&gt;""), 1,"")</f>
        <v>1</v>
      </c>
      <c r="AY112" s="78" t="str">
        <f>IF(AND(DataBase2[[#This Row],[sABSGB]]&lt;=0.0001,DataBase2[[#This Row],[sABSGB]]&lt;&gt;""), 1,"")</f>
        <v/>
      </c>
      <c r="AZ112" s="78" t="str">
        <f>IF(AND(DataBase2[[#This Row],[sCCJGB]]&lt;=0.0001,DataBase2[[#This Row],[sCCJGB]]&lt;&gt;""), 1,"")</f>
        <v/>
      </c>
      <c r="BA112" s="78" t="str">
        <f>IF(AND(DataBase2[[#This Row],[sILSGB]]&lt;=0.0001,DataBase2[[#This Row],[sILSGB]]&lt;&gt;""), 1,"")</f>
        <v/>
      </c>
      <c r="BB112" s="78" t="str">
        <f>IF(AND(DataBase2[[#This Row],[sSAGB]]&lt;=0.0001,DataBase2[[#This Row],[sSAGB]]&lt;&gt;""), 1,"")</f>
        <v/>
      </c>
      <c r="BC112" s="78" t="str">
        <f>IF(AND(DataBase2[[#This Row],[sKSGB]]&lt;=0.0001,DataBase2[[#This Row],[sKSGB]]&lt;&gt;""), 1,"")</f>
        <v/>
      </c>
      <c r="BD112" s="79">
        <f>IF(AND(DataBase2[[#This Row],[sLBGKS]]&lt;=0.0001, DataBase2[[#This Row],[sLBGKS]]&lt;&gt;""), 1,"")</f>
        <v>1</v>
      </c>
      <c r="BE112" s="78" t="str">
        <f>IF(AND(DataBase2[[#This Row],[sCLGKS]]&lt;=0.0001,DataBase2[[#This Row],[sCLGKS]]&lt;&gt;""), 1,"")</f>
        <v/>
      </c>
      <c r="BF112" s="78">
        <f>IF(AND(DataBase2[[#This Row],[sDRCGKS]]&lt;=0.0001,DataBase2[[#This Row],[sDRCGKS]]&lt;&gt;""), 1,"")</f>
        <v>1</v>
      </c>
      <c r="BG112" s="78" t="str">
        <f>IF(AND(DataBase2[[#This Row],[sABSGKS]]&lt;=0.0001,DataBase2[[#This Row],[sABSGKS]]&lt;&gt;""), 1,"")</f>
        <v/>
      </c>
      <c r="BH112" s="78">
        <f>IF(AND(DataBase2[[#This Row],[sCCJGKS]]&lt;=0.0001,DataBase2[[#This Row],[sCCJGKS]]&lt;&gt;""), 1,"")</f>
        <v>1</v>
      </c>
      <c r="BI112" s="78" t="str">
        <f>IF(AND(DataBase2[[#This Row],[sILSGKS]]&lt;=0.0001,DataBase2[[#This Row],[sILSGKS]]&lt;&gt;""), 1,"")</f>
        <v/>
      </c>
      <c r="BJ112" s="78" t="str">
        <f>IF(AND(DataBase2[[#This Row],[sSAGKS]]&lt;=0.0001,DataBase2[[#This Row],[sSAGKS]]&lt;&gt;""), 1,"")</f>
        <v/>
      </c>
      <c r="BK112" s="80" t="str">
        <f>IF(AND(DataBase2[[#This Row],[sKSGKS]]&lt;=0.0001,DataBase2[[#This Row],[sKSGKS]]&lt;&gt;""), 1,"")</f>
        <v/>
      </c>
    </row>
    <row r="113" spans="1:63" x14ac:dyDescent="0.35">
      <c r="A113" s="65" t="s">
        <v>186</v>
      </c>
      <c r="B113" s="66" t="s">
        <v>80</v>
      </c>
      <c r="C113" s="67" t="s">
        <v>81</v>
      </c>
      <c r="D113" s="67">
        <v>3</v>
      </c>
      <c r="E113" s="67">
        <v>30</v>
      </c>
      <c r="F113" s="68">
        <v>2</v>
      </c>
      <c r="G113" s="69">
        <v>9156.11</v>
      </c>
      <c r="H113" s="70">
        <v>9046.26</v>
      </c>
      <c r="I113" s="71">
        <v>7200</v>
      </c>
      <c r="J113" s="69">
        <v>9156.11</v>
      </c>
      <c r="K113" s="70">
        <v>9156.11</v>
      </c>
      <c r="L113" s="71">
        <v>55</v>
      </c>
      <c r="M113" s="69">
        <v>9156.11</v>
      </c>
      <c r="N113" s="6">
        <v>9156.11</v>
      </c>
      <c r="O113" s="71">
        <v>2430.1999999999998</v>
      </c>
      <c r="P113" s="69">
        <v>9159.2705100000003</v>
      </c>
      <c r="Q113" s="71">
        <v>1804</v>
      </c>
      <c r="R113" s="72">
        <v>9199.51</v>
      </c>
      <c r="S113" s="71">
        <v>47.27</v>
      </c>
      <c r="T113" s="72">
        <v>9236.51</v>
      </c>
      <c r="U113" s="73">
        <v>150.00700000000001</v>
      </c>
      <c r="V113" s="72">
        <v>9156.11</v>
      </c>
      <c r="W113" s="73">
        <v>136.601</v>
      </c>
      <c r="X113" s="7">
        <v>9156.11</v>
      </c>
      <c r="Y113" s="71">
        <v>119</v>
      </c>
      <c r="Z113" s="74">
        <f t="shared" si="3"/>
        <v>9156.11</v>
      </c>
      <c r="AA113" s="48">
        <f t="shared" si="4"/>
        <v>9156.11</v>
      </c>
      <c r="AB11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MIN(G113,J113,M113),"")</f>
        <v>9156.11</v>
      </c>
      <c r="AC113" s="49">
        <f>IF(OR(DataBase2[[#This Row],[sKS]] = "", DataBase2[[#This Row],[BSOpt]]=""), "", (DataBase2[[#This Row],[sKS]]-DataBase2[[#This Row],[BSOpt]])/DataBase2[[#This Row],[BSOpt]])</f>
        <v>0</v>
      </c>
      <c r="AD113" s="49">
        <f t="shared" si="5"/>
        <v>9156.11</v>
      </c>
      <c r="AE113" s="49">
        <f>IF(OR(DataBase2[[#This Row],[sKS]] = "", DataBase2[[#This Row],[BESTUB]]=""), "", (DataBase2[[#This Row],[sKS]]-DataBase2[[#This Row],[BESTUB]])/DataBase2[[#This Row],[BESTUB]])</f>
        <v>0</v>
      </c>
      <c r="AF113" s="75">
        <f>IF(OR(DataBase2[[#This Row],[sLB]] = "", DataBase2[[#This Row],[BestSol]]=""), "", (DataBase2[[#This Row],[sLB]]-DataBase2[[#This Row],[BestSol]])/DataBase2[[#This Row],[BestSol]])</f>
        <v>0</v>
      </c>
      <c r="AG113" s="76">
        <f>IF(OR(DataBase2[[#This Row],[sCL]] = "", DataBase2[[#This Row],[BestSol]]=""), "", (DataBase2[[#This Row],[sCL]] -DataBase2[[#This Row],[BestSol]])/DataBase2[[#This Row],[BestSol]])</f>
        <v>0</v>
      </c>
      <c r="AH113" s="76">
        <f>IF(OR(DataBase2[[#This Row],[sDRC]]= "", DataBase2[[#This Row],[BestSol]]=""), "", (DataBase2[[#This Row],[sDRC]]-DataBase2[[#This Row],[BestSol]])/DataBase2[[#This Row],[BestSol]])</f>
        <v>0</v>
      </c>
      <c r="AI113" s="76">
        <f>IF(OR(DataBase2[[#This Row],[sABS]]= "", DataBase2[[#This Row],[BestSol]]=""), "", (DataBase2[[#This Row],[sABS]]-DataBase2[[#This Row],[BestSol]])/DataBase2[[#This Row],[BestSol]])</f>
        <v>3.451804314277246E-4</v>
      </c>
      <c r="AJ113" s="76">
        <f>IF(OR(DataBase2[[#This Row],[sCCJ]]= "", DataBase2[[#This Row],[BestSol]]=""), "", (DataBase2[[#This Row],[sCCJ]]-DataBase2[[#This Row],[BestSol]])/DataBase2[[#This Row],[BestSol]])</f>
        <v>4.7400042157640784E-3</v>
      </c>
      <c r="AK113" s="76">
        <f>IF(OR(DataBase2[[#This Row],[sILS]] = "", DataBase2[[#This Row],[BestSol]]=""), "", (DataBase2[[#This Row],[sILS]]-DataBase2[[#This Row],[BestSol]])/DataBase2[[#This Row],[BestSol]])</f>
        <v>8.781021634733488E-3</v>
      </c>
      <c r="AL113" s="76">
        <f>IF(OR(DataBase2[[#This Row],[sSA]] = "", DataBase2[[#This Row],[BestSol]]=""), "", (DataBase2[[#This Row],[sSA]]-DataBase2[[#This Row],[BestSol]])/DataBase2[[#This Row],[BestSol]])</f>
        <v>0</v>
      </c>
      <c r="AM113" s="76">
        <f>IF(OR(DataBase2[[#This Row],[sKS]] = "", DataBase2[[#This Row],[BestSol]]=""), "", (DataBase2[[#This Row],[sKS]]-DataBase2[[#This Row],[BestSol]])/DataBase2[[#This Row],[BestSol]])</f>
        <v>0</v>
      </c>
      <c r="AN113" s="75">
        <f>IF(OR(DataBase2[[#This Row],[sLB]] = "", DataBase2[[#This Row],[BSHeu]]=""), "", (DataBase2[[#This Row],[sLB]]-DataBase2[[#This Row],[BSHeu]])/DataBase2[[#This Row],[BSHeu]])</f>
        <v>0</v>
      </c>
      <c r="AO113" s="76">
        <f>IF(OR(DataBase2[[#This Row],[sCL]] = "",  DataBase2[[#This Row],[BSHeu]]=""), "", (DataBase2[[#This Row],[sCL]] - DataBase2[[#This Row],[BSHeu]])/ DataBase2[[#This Row],[BSHeu]])</f>
        <v>0</v>
      </c>
      <c r="AP113" s="76">
        <f>IF(OR(DataBase2[[#This Row],[sDRC]]= "",  DataBase2[[#This Row],[BSHeu]]=""), "", (DataBase2[[#This Row],[sDRC]]- DataBase2[[#This Row],[BSHeu]])/ DataBase2[[#This Row],[BSHeu]])</f>
        <v>0</v>
      </c>
      <c r="AQ113" s="76">
        <f>IF(OR(DataBase2[[#This Row],[sABS]]= "",  DataBase2[[#This Row],[BSHeu]]=""), "", (DataBase2[[#This Row],[sABS]]- DataBase2[[#This Row],[BSHeu]])/ DataBase2[[#This Row],[BSHeu]])</f>
        <v>3.451804314277246E-4</v>
      </c>
      <c r="AR113" s="76">
        <f>IF(OR(DataBase2[[#This Row],[sCCJ]]= "",  DataBase2[[#This Row],[BSHeu]]=""), "", (DataBase2[[#This Row],[sCCJ]]- DataBase2[[#This Row],[BSHeu]])/ DataBase2[[#This Row],[BSHeu]])</f>
        <v>4.7400042157640784E-3</v>
      </c>
      <c r="AS113" s="76">
        <f>IF(OR(DataBase2[[#This Row],[sILS]] = "",  DataBase2[[#This Row],[BSHeu]]=""), "", (DataBase2[[#This Row],[sILS]]- DataBase2[[#This Row],[BSHeu]])/ DataBase2[[#This Row],[BSHeu]])</f>
        <v>8.781021634733488E-3</v>
      </c>
      <c r="AT113" s="76">
        <f>IF(OR(DataBase2[[#This Row],[sSA]] = "",  DataBase2[[#This Row],[BSHeu]]=""), "", (DataBase2[[#This Row],[sSA]]- DataBase2[[#This Row],[BSHeu]])/ DataBase2[[#This Row],[BSHeu]])</f>
        <v>0</v>
      </c>
      <c r="AU113" s="77">
        <f>IF(OR(DataBase2[[#This Row],[sKS]]= "",  DataBase2[[#This Row],[BSHeu]]=""), "", (DataBase2[[#This Row],[sKS]]- DataBase2[[#This Row],[BSHeu]])/ DataBase2[[#This Row],[BSHeu]])</f>
        <v>0</v>
      </c>
      <c r="AV113" s="78">
        <f>IF(AND(DataBase2[[#This Row],[sLBGB]]&lt;=0.0001, DataBase2[[#This Row],[sLBGB]]&lt;&gt;""), 1,"")</f>
        <v>1</v>
      </c>
      <c r="AW113" s="78">
        <f>IF(AND(DataBase2[[#This Row],[sCLGB]]&lt;=0.0001,DataBase2[[#This Row],[sCLGB]]&lt;&gt;""), 1,"")</f>
        <v>1</v>
      </c>
      <c r="AX113" s="78">
        <f>IF(AND(DataBase2[[#This Row],[sDRCGB]]&lt;=0.0001,DataBase2[[#This Row],[sDRCGB]]&lt;&gt;""), 1,"")</f>
        <v>1</v>
      </c>
      <c r="AY113" s="78" t="str">
        <f>IF(AND(DataBase2[[#This Row],[sABSGB]]&lt;=0.0001,DataBase2[[#This Row],[sABSGB]]&lt;&gt;""), 1,"")</f>
        <v/>
      </c>
      <c r="AZ113" s="78" t="str">
        <f>IF(AND(DataBase2[[#This Row],[sCCJGB]]&lt;=0.0001,DataBase2[[#This Row],[sCCJGB]]&lt;&gt;""), 1,"")</f>
        <v/>
      </c>
      <c r="BA113" s="78" t="str">
        <f>IF(AND(DataBase2[[#This Row],[sILSGB]]&lt;=0.0001,DataBase2[[#This Row],[sILSGB]]&lt;&gt;""), 1,"")</f>
        <v/>
      </c>
      <c r="BB113" s="78">
        <f>IF(AND(DataBase2[[#This Row],[sSAGB]]&lt;=0.0001,DataBase2[[#This Row],[sSAGB]]&lt;&gt;""), 1,"")</f>
        <v>1</v>
      </c>
      <c r="BC113" s="78">
        <f>IF(AND(DataBase2[[#This Row],[sKSGB]]&lt;=0.0001,DataBase2[[#This Row],[sKSGB]]&lt;&gt;""), 1,"")</f>
        <v>1</v>
      </c>
      <c r="BD113" s="79">
        <f>IF(AND(DataBase2[[#This Row],[sLBGKS]]&lt;=0.0001, DataBase2[[#This Row],[sLBGKS]]&lt;&gt;""), 1,"")</f>
        <v>1</v>
      </c>
      <c r="BE113" s="78">
        <f>IF(AND(DataBase2[[#This Row],[sCLGKS]]&lt;=0.0001,DataBase2[[#This Row],[sCLGKS]]&lt;&gt;""), 1,"")</f>
        <v>1</v>
      </c>
      <c r="BF113" s="78">
        <f>IF(AND(DataBase2[[#This Row],[sDRCGKS]]&lt;=0.0001,DataBase2[[#This Row],[sDRCGKS]]&lt;&gt;""), 1,"")</f>
        <v>1</v>
      </c>
      <c r="BG113" s="78" t="str">
        <f>IF(AND(DataBase2[[#This Row],[sABSGKS]]&lt;=0.0001,DataBase2[[#This Row],[sABSGKS]]&lt;&gt;""), 1,"")</f>
        <v/>
      </c>
      <c r="BH113" s="78" t="str">
        <f>IF(AND(DataBase2[[#This Row],[sCCJGKS]]&lt;=0.0001,DataBase2[[#This Row],[sCCJGKS]]&lt;&gt;""), 1,"")</f>
        <v/>
      </c>
      <c r="BI113" s="78" t="str">
        <f>IF(AND(DataBase2[[#This Row],[sILSGKS]]&lt;=0.0001,DataBase2[[#This Row],[sILSGKS]]&lt;&gt;""), 1,"")</f>
        <v/>
      </c>
      <c r="BJ113" s="78">
        <f>IF(AND(DataBase2[[#This Row],[sSAGKS]]&lt;=0.0001,DataBase2[[#This Row],[sSAGKS]]&lt;&gt;""), 1,"")</f>
        <v>1</v>
      </c>
      <c r="BK113" s="80">
        <f>IF(AND(DataBase2[[#This Row],[sKSGKS]]&lt;=0.0001,DataBase2[[#This Row],[sKSGKS]]&lt;&gt;""), 1,"")</f>
        <v>1</v>
      </c>
    </row>
    <row r="114" spans="1:63" x14ac:dyDescent="0.35">
      <c r="A114" s="65" t="s">
        <v>187</v>
      </c>
      <c r="B114" s="66" t="s">
        <v>80</v>
      </c>
      <c r="C114" s="67" t="s">
        <v>81</v>
      </c>
      <c r="D114" s="67">
        <v>3</v>
      </c>
      <c r="E114" s="67">
        <v>30</v>
      </c>
      <c r="F114" s="68">
        <v>3</v>
      </c>
      <c r="G114" s="69">
        <v>9584.4699999999993</v>
      </c>
      <c r="H114" s="70">
        <v>9346.19</v>
      </c>
      <c r="I114" s="71">
        <v>7200</v>
      </c>
      <c r="J114" s="69">
        <v>9584.51</v>
      </c>
      <c r="K114" s="70">
        <v>9584.51</v>
      </c>
      <c r="L114" s="71">
        <v>1965</v>
      </c>
      <c r="M114" s="69">
        <v>9584.4699999999993</v>
      </c>
      <c r="N114" s="6">
        <v>9584.4699999999993</v>
      </c>
      <c r="O114" s="71">
        <v>3326.1</v>
      </c>
      <c r="P114" s="69">
        <v>9661.2099600000001</v>
      </c>
      <c r="Q114" s="71">
        <v>2932</v>
      </c>
      <c r="R114" s="72">
        <v>9584.2099999999991</v>
      </c>
      <c r="S114" s="71">
        <v>61.78</v>
      </c>
      <c r="T114" s="72">
        <v>9637.31</v>
      </c>
      <c r="U114" s="73">
        <v>150.0025</v>
      </c>
      <c r="V114" s="72">
        <v>9643.41</v>
      </c>
      <c r="W114" s="73">
        <v>150.036</v>
      </c>
      <c r="X114" s="7">
        <v>9661.2099999999991</v>
      </c>
      <c r="Y114" s="71">
        <v>573</v>
      </c>
      <c r="Z114" s="74">
        <f t="shared" si="3"/>
        <v>9584.4699999999993</v>
      </c>
      <c r="AA114" s="48">
        <f t="shared" si="4"/>
        <v>9584.2099999999991</v>
      </c>
      <c r="AB11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MIN(G114,J114,M114),"")</f>
        <v>9584.4699999999993</v>
      </c>
      <c r="AC114" s="49">
        <f>IF(OR(DataBase2[[#This Row],[sKS]] = "", DataBase2[[#This Row],[BSOpt]]=""), "", (DataBase2[[#This Row],[sKS]]-DataBase2[[#This Row],[BSOpt]])/DataBase2[[#This Row],[BSOpt]])</f>
        <v>8.0067025093719102E-3</v>
      </c>
      <c r="AD114" s="49">
        <f t="shared" si="5"/>
        <v>9584.4699999999993</v>
      </c>
      <c r="AE114" s="49">
        <f>IF(OR(DataBase2[[#This Row],[sKS]] = "", DataBase2[[#This Row],[BESTUB]]=""), "", (DataBase2[[#This Row],[sKS]]-DataBase2[[#This Row],[BESTUB]])/DataBase2[[#This Row],[BESTUB]])</f>
        <v>8.0067025093719102E-3</v>
      </c>
      <c r="AF114" s="75">
        <f>IF(OR(DataBase2[[#This Row],[sLB]] = "", DataBase2[[#This Row],[BestSol]]=""), "", (DataBase2[[#This Row],[sLB]]-DataBase2[[#This Row],[BestSol]])/DataBase2[[#This Row],[BestSol]])</f>
        <v>0</v>
      </c>
      <c r="AG114" s="76">
        <f>IF(OR(DataBase2[[#This Row],[sCL]] = "", DataBase2[[#This Row],[BestSol]]=""), "", (DataBase2[[#This Row],[sCL]] -DataBase2[[#This Row],[BestSol]])/DataBase2[[#This Row],[BestSol]])</f>
        <v>4.1734180398992454E-6</v>
      </c>
      <c r="AH114" s="76">
        <f>IF(OR(DataBase2[[#This Row],[sDRC]]= "", DataBase2[[#This Row],[BestSol]]=""), "", (DataBase2[[#This Row],[sDRC]]-DataBase2[[#This Row],[BestSol]])/DataBase2[[#This Row],[BestSol]])</f>
        <v>0</v>
      </c>
      <c r="AI114" s="76">
        <f>IF(OR(DataBase2[[#This Row],[sABS]]= "", DataBase2[[#This Row],[BestSol]]=""), "", (DataBase2[[#This Row],[sABS]]-DataBase2[[#This Row],[BestSol]])/DataBase2[[#This Row],[BestSol]])</f>
        <v>8.006698335953976E-3</v>
      </c>
      <c r="AJ114" s="76">
        <f>IF(OR(DataBase2[[#This Row],[sCCJ]]= "", DataBase2[[#This Row],[BestSol]]=""), "", (DataBase2[[#This Row],[sCCJ]]-DataBase2[[#This Row],[BestSol]])/DataBase2[[#This Row],[BestSol]])</f>
        <v>-2.7127217258775738E-5</v>
      </c>
      <c r="AK114" s="76">
        <f>IF(OR(DataBase2[[#This Row],[sILS]] = "", DataBase2[[#This Row],[BestSol]]=""), "", (DataBase2[[#This Row],[sILS]]-DataBase2[[#This Row],[BestSol]])/DataBase2[[#This Row],[BestSol]])</f>
        <v>5.5130852305865794E-3</v>
      </c>
      <c r="AL114" s="76">
        <f>IF(OR(DataBase2[[#This Row],[sSA]] = "", DataBase2[[#This Row],[BestSol]]=""), "", (DataBase2[[#This Row],[sSA]]-DataBase2[[#This Row],[BestSol]])/DataBase2[[#This Row],[BestSol]])</f>
        <v>6.1495314816573596E-3</v>
      </c>
      <c r="AM114" s="76">
        <f>IF(OR(DataBase2[[#This Row],[sKS]] = "", DataBase2[[#This Row],[BestSol]]=""), "", (DataBase2[[#This Row],[sKS]]-DataBase2[[#This Row],[BestSol]])/DataBase2[[#This Row],[BestSol]])</f>
        <v>8.0067025093719102E-3</v>
      </c>
      <c r="AN114" s="75">
        <f>IF(OR(DataBase2[[#This Row],[sLB]] = "", DataBase2[[#This Row],[BSHeu]]=""), "", (DataBase2[[#This Row],[sLB]]-DataBase2[[#This Row],[BSHeu]])/DataBase2[[#This Row],[BSHeu]])</f>
        <v>2.7127953164655023E-5</v>
      </c>
      <c r="AO114" s="76">
        <f>IF(OR(DataBase2[[#This Row],[sCL]] = "",  DataBase2[[#This Row],[BSHeu]]=""), "", (DataBase2[[#This Row],[sCL]] - DataBase2[[#This Row],[BSHeu]])/ DataBase2[[#This Row],[BSHeu]])</f>
        <v>3.1301484420843388E-5</v>
      </c>
      <c r="AP114" s="76">
        <f>IF(OR(DataBase2[[#This Row],[sDRC]]= "",  DataBase2[[#This Row],[BSHeu]]=""), "", (DataBase2[[#This Row],[sDRC]]- DataBase2[[#This Row],[BSHeu]])/ DataBase2[[#This Row],[BSHeu]])</f>
        <v>2.7127953164655023E-5</v>
      </c>
      <c r="AQ114" s="76">
        <f>IF(OR(DataBase2[[#This Row],[sABS]]= "",  DataBase2[[#This Row],[BSHeu]]=""), "", (DataBase2[[#This Row],[sABS]]- DataBase2[[#This Row],[BSHeu]])/ DataBase2[[#This Row],[BSHeu]])</f>
        <v>8.0340434944560918E-3</v>
      </c>
      <c r="AR114" s="76">
        <f>IF(OR(DataBase2[[#This Row],[sCCJ]]= "",  DataBase2[[#This Row],[BSHeu]]=""), "", (DataBase2[[#This Row],[sCCJ]]- DataBase2[[#This Row],[BSHeu]])/ DataBase2[[#This Row],[BSHeu]])</f>
        <v>0</v>
      </c>
      <c r="AS114" s="76">
        <f>IF(OR(DataBase2[[#This Row],[sILS]] = "",  DataBase2[[#This Row],[BSHeu]]=""), "", (DataBase2[[#This Row],[sILS]]- DataBase2[[#This Row],[BSHeu]])/ DataBase2[[#This Row],[BSHeu]])</f>
        <v>5.5403627424691617E-3</v>
      </c>
      <c r="AT114" s="76">
        <f>IF(OR(DataBase2[[#This Row],[sSA]] = "",  DataBase2[[#This Row],[BSHeu]]=""), "", (DataBase2[[#This Row],[sSA]]- DataBase2[[#This Row],[BSHeu]])/ DataBase2[[#This Row],[BSHeu]])</f>
        <v>6.1768262590240338E-3</v>
      </c>
      <c r="AU114" s="77">
        <f>IF(OR(DataBase2[[#This Row],[sKS]]= "",  DataBase2[[#This Row],[BSHeu]]=""), "", (DataBase2[[#This Row],[sKS]]- DataBase2[[#This Row],[BSHeu]])/ DataBase2[[#This Row],[BSHeu]])</f>
        <v>8.0340476679872427E-3</v>
      </c>
      <c r="AV114" s="78">
        <f>IF(AND(DataBase2[[#This Row],[sLBGB]]&lt;=0.0001, DataBase2[[#This Row],[sLBGB]]&lt;&gt;""), 1,"")</f>
        <v>1</v>
      </c>
      <c r="AW114" s="78">
        <f>IF(AND(DataBase2[[#This Row],[sCLGB]]&lt;=0.0001,DataBase2[[#This Row],[sCLGB]]&lt;&gt;""), 1,"")</f>
        <v>1</v>
      </c>
      <c r="AX114" s="78">
        <f>IF(AND(DataBase2[[#This Row],[sDRCGB]]&lt;=0.0001,DataBase2[[#This Row],[sDRCGB]]&lt;&gt;""), 1,"")</f>
        <v>1</v>
      </c>
      <c r="AY114" s="78" t="str">
        <f>IF(AND(DataBase2[[#This Row],[sABSGB]]&lt;=0.0001,DataBase2[[#This Row],[sABSGB]]&lt;&gt;""), 1,"")</f>
        <v/>
      </c>
      <c r="AZ114" s="78">
        <f>IF(AND(DataBase2[[#This Row],[sCCJGB]]&lt;=0.0001,DataBase2[[#This Row],[sCCJGB]]&lt;&gt;""), 1,"")</f>
        <v>1</v>
      </c>
      <c r="BA114" s="78" t="str">
        <f>IF(AND(DataBase2[[#This Row],[sILSGB]]&lt;=0.0001,DataBase2[[#This Row],[sILSGB]]&lt;&gt;""), 1,"")</f>
        <v/>
      </c>
      <c r="BB114" s="78" t="str">
        <f>IF(AND(DataBase2[[#This Row],[sSAGB]]&lt;=0.0001,DataBase2[[#This Row],[sSAGB]]&lt;&gt;""), 1,"")</f>
        <v/>
      </c>
      <c r="BC114" s="78" t="str">
        <f>IF(AND(DataBase2[[#This Row],[sKSGB]]&lt;=0.0001,DataBase2[[#This Row],[sKSGB]]&lt;&gt;""), 1,"")</f>
        <v/>
      </c>
      <c r="BD114" s="79">
        <f>IF(AND(DataBase2[[#This Row],[sLBGKS]]&lt;=0.0001, DataBase2[[#This Row],[sLBGKS]]&lt;&gt;""), 1,"")</f>
        <v>1</v>
      </c>
      <c r="BE114" s="78">
        <f>IF(AND(DataBase2[[#This Row],[sCLGKS]]&lt;=0.0001,DataBase2[[#This Row],[sCLGKS]]&lt;&gt;""), 1,"")</f>
        <v>1</v>
      </c>
      <c r="BF114" s="78">
        <f>IF(AND(DataBase2[[#This Row],[sDRCGKS]]&lt;=0.0001,DataBase2[[#This Row],[sDRCGKS]]&lt;&gt;""), 1,"")</f>
        <v>1</v>
      </c>
      <c r="BG114" s="78" t="str">
        <f>IF(AND(DataBase2[[#This Row],[sABSGKS]]&lt;=0.0001,DataBase2[[#This Row],[sABSGKS]]&lt;&gt;""), 1,"")</f>
        <v/>
      </c>
      <c r="BH114" s="78">
        <f>IF(AND(DataBase2[[#This Row],[sCCJGKS]]&lt;=0.0001,DataBase2[[#This Row],[sCCJGKS]]&lt;&gt;""), 1,"")</f>
        <v>1</v>
      </c>
      <c r="BI114" s="78" t="str">
        <f>IF(AND(DataBase2[[#This Row],[sILSGKS]]&lt;=0.0001,DataBase2[[#This Row],[sILSGKS]]&lt;&gt;""), 1,"")</f>
        <v/>
      </c>
      <c r="BJ114" s="78" t="str">
        <f>IF(AND(DataBase2[[#This Row],[sSAGKS]]&lt;=0.0001,DataBase2[[#This Row],[sSAGKS]]&lt;&gt;""), 1,"")</f>
        <v/>
      </c>
      <c r="BK114" s="80" t="str">
        <f>IF(AND(DataBase2[[#This Row],[sKSGKS]]&lt;=0.0001,DataBase2[[#This Row],[sKSGKS]]&lt;&gt;""), 1,"")</f>
        <v/>
      </c>
    </row>
    <row r="115" spans="1:63" x14ac:dyDescent="0.35">
      <c r="A115" s="65" t="s">
        <v>188</v>
      </c>
      <c r="B115" s="66" t="s">
        <v>80</v>
      </c>
      <c r="C115" s="67" t="s">
        <v>81</v>
      </c>
      <c r="D115" s="67">
        <v>3</v>
      </c>
      <c r="E115" s="67">
        <v>30</v>
      </c>
      <c r="F115" s="68">
        <v>4</v>
      </c>
      <c r="G115" s="69">
        <v>9959.2800000000007</v>
      </c>
      <c r="H115" s="70">
        <v>9652.5</v>
      </c>
      <c r="I115" s="71">
        <v>7200</v>
      </c>
      <c r="J115" s="69">
        <v>9925.91</v>
      </c>
      <c r="K115" s="70">
        <v>9925.91</v>
      </c>
      <c r="L115" s="71">
        <v>7374</v>
      </c>
      <c r="M115" s="69">
        <v>9925.9</v>
      </c>
      <c r="N115" s="6">
        <v>9925.9</v>
      </c>
      <c r="O115" s="71">
        <v>3705</v>
      </c>
      <c r="P115" s="69">
        <v>10001.110350000001</v>
      </c>
      <c r="Q115" s="71">
        <v>1928</v>
      </c>
      <c r="R115" s="72">
        <v>9931.91</v>
      </c>
      <c r="S115" s="71">
        <v>73.709999999999994</v>
      </c>
      <c r="T115" s="72">
        <v>10039.31</v>
      </c>
      <c r="U115" s="73">
        <v>150.00200000000001</v>
      </c>
      <c r="V115" s="72">
        <v>9930.41</v>
      </c>
      <c r="W115" s="73">
        <v>150.0275</v>
      </c>
      <c r="X115" s="7">
        <v>9972.91</v>
      </c>
      <c r="Y115" s="71">
        <v>746</v>
      </c>
      <c r="Z115" s="74">
        <f t="shared" si="3"/>
        <v>9925.9</v>
      </c>
      <c r="AA115" s="48">
        <f t="shared" si="4"/>
        <v>9930.41</v>
      </c>
      <c r="AB11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MIN(G115,J115,M115),"")</f>
        <v>9925.9</v>
      </c>
      <c r="AC115" s="49">
        <f>IF(OR(DataBase2[[#This Row],[sKS]] = "", DataBase2[[#This Row],[BSOpt]]=""), "", (DataBase2[[#This Row],[sKS]]-DataBase2[[#This Row],[BSOpt]])/DataBase2[[#This Row],[BSOpt]])</f>
        <v>4.7360944599482381E-3</v>
      </c>
      <c r="AD115" s="49">
        <f t="shared" si="5"/>
        <v>9925.9</v>
      </c>
      <c r="AE115" s="49">
        <f>IF(OR(DataBase2[[#This Row],[sKS]] = "", DataBase2[[#This Row],[BESTUB]]=""), "", (DataBase2[[#This Row],[sKS]]-DataBase2[[#This Row],[BESTUB]])/DataBase2[[#This Row],[BESTUB]])</f>
        <v>4.7360944599482381E-3</v>
      </c>
      <c r="AF115" s="75">
        <f>IF(OR(DataBase2[[#This Row],[sLB]] = "", DataBase2[[#This Row],[BestSol]]=""), "", (DataBase2[[#This Row],[sLB]]-DataBase2[[#This Row],[BestSol]])/DataBase2[[#This Row],[BestSol]])</f>
        <v>3.362919231505558E-3</v>
      </c>
      <c r="AG115" s="76">
        <f>IF(OR(DataBase2[[#This Row],[sCL]] = "", DataBase2[[#This Row],[BestSol]]=""), "", (DataBase2[[#This Row],[sCL]] -DataBase2[[#This Row],[BestSol]])/DataBase2[[#This Row],[BestSol]])</f>
        <v>1.0074653180284184E-6</v>
      </c>
      <c r="AH115" s="76">
        <f>IF(OR(DataBase2[[#This Row],[sDRC]]= "", DataBase2[[#This Row],[BestSol]]=""), "", (DataBase2[[#This Row],[sDRC]]-DataBase2[[#This Row],[BestSol]])/DataBase2[[#This Row],[BestSol]])</f>
        <v>0</v>
      </c>
      <c r="AI115" s="76">
        <f>IF(OR(DataBase2[[#This Row],[sABS]]= "", DataBase2[[#This Row],[BestSol]]=""), "", (DataBase2[[#This Row],[sABS]]-DataBase2[[#This Row],[BestSol]])/DataBase2[[#This Row],[BestSol]])</f>
        <v>7.5771819180125936E-3</v>
      </c>
      <c r="AJ115" s="76">
        <f>IF(OR(DataBase2[[#This Row],[sCCJ]]= "", DataBase2[[#This Row],[BestSol]]=""), "", (DataBase2[[#This Row],[sCCJ]]-DataBase2[[#This Row],[BestSol]])/DataBase2[[#This Row],[BestSol]])</f>
        <v>6.0548665612188504E-4</v>
      </c>
      <c r="AK115" s="76">
        <f>IF(OR(DataBase2[[#This Row],[sILS]] = "", DataBase2[[#This Row],[BestSol]]=""), "", (DataBase2[[#This Row],[sILS]]-DataBase2[[#This Row],[BestSol]])/DataBase2[[#This Row],[BestSol]])</f>
        <v>1.1425664171510882E-2</v>
      </c>
      <c r="AL115" s="76">
        <f>IF(OR(DataBase2[[#This Row],[sSA]] = "", DataBase2[[#This Row],[BestSol]]=""), "", (DataBase2[[#This Row],[sSA]]-DataBase2[[#This Row],[BestSol]])/DataBase2[[#This Row],[BestSol]])</f>
        <v>4.5436685842092087E-4</v>
      </c>
      <c r="AM115" s="76">
        <f>IF(OR(DataBase2[[#This Row],[sKS]] = "", DataBase2[[#This Row],[BestSol]]=""), "", (DataBase2[[#This Row],[sKS]]-DataBase2[[#This Row],[BestSol]])/DataBase2[[#This Row],[BestSol]])</f>
        <v>4.7360944599482381E-3</v>
      </c>
      <c r="AN115" s="75">
        <f>IF(OR(DataBase2[[#This Row],[sLB]] = "", DataBase2[[#This Row],[BSHeu]]=""), "", (DataBase2[[#This Row],[sLB]]-DataBase2[[#This Row],[BSHeu]])/DataBase2[[#This Row],[BSHeu]])</f>
        <v>2.9072314234760499E-3</v>
      </c>
      <c r="AO115" s="76">
        <f>IF(OR(DataBase2[[#This Row],[sCL]] = "",  DataBase2[[#This Row],[BSHeu]]=""), "", (DataBase2[[#This Row],[sCL]] - DataBase2[[#This Row],[BSHeu]])/ DataBase2[[#This Row],[BSHeu]])</f>
        <v>-4.531534951729083E-4</v>
      </c>
      <c r="AP115" s="76">
        <f>IF(OR(DataBase2[[#This Row],[sDRC]]= "",  DataBase2[[#This Row],[BSHeu]]=""), "", (DataBase2[[#This Row],[sDRC]]- DataBase2[[#This Row],[BSHeu]])/ DataBase2[[#This Row],[BSHeu]])</f>
        <v>-4.5416050293998117E-4</v>
      </c>
      <c r="AQ115" s="76">
        <f>IF(OR(DataBase2[[#This Row],[sABS]]= "",  DataBase2[[#This Row],[BSHeu]]=""), "", (DataBase2[[#This Row],[sABS]]- DataBase2[[#This Row],[BSHeu]])/ DataBase2[[#This Row],[BSHeu]])</f>
        <v>7.1195801583218603E-3</v>
      </c>
      <c r="AR115" s="76">
        <f>IF(OR(DataBase2[[#This Row],[sCCJ]]= "",  DataBase2[[#This Row],[BSHeu]]=""), "", (DataBase2[[#This Row],[sCCJ]]- DataBase2[[#This Row],[BSHeu]])/ DataBase2[[#This Row],[BSHeu]])</f>
        <v>1.510511650576361E-4</v>
      </c>
      <c r="AS115" s="76">
        <f>IF(OR(DataBase2[[#This Row],[sILS]] = "",  DataBase2[[#This Row],[BSHeu]]=""), "", (DataBase2[[#This Row],[sILS]]- DataBase2[[#This Row],[BSHeu]])/ DataBase2[[#This Row],[BSHeu]])</f>
        <v>1.0966314583184344E-2</v>
      </c>
      <c r="AT115" s="76">
        <f>IF(OR(DataBase2[[#This Row],[sSA]] = "",  DataBase2[[#This Row],[BSHeu]]=""), "", (DataBase2[[#This Row],[sSA]]- DataBase2[[#This Row],[BSHeu]])/ DataBase2[[#This Row],[BSHeu]])</f>
        <v>0</v>
      </c>
      <c r="AU115" s="77">
        <f>IF(OR(DataBase2[[#This Row],[sKS]]= "",  DataBase2[[#This Row],[BSHeu]]=""), "", (DataBase2[[#This Row],[sKS]]- DataBase2[[#This Row],[BSHeu]])/ DataBase2[[#This Row],[BSHeu]])</f>
        <v>4.2797830099663555E-3</v>
      </c>
      <c r="AV115" s="78" t="str">
        <f>IF(AND(DataBase2[[#This Row],[sLBGB]]&lt;=0.0001, DataBase2[[#This Row],[sLBGB]]&lt;&gt;""), 1,"")</f>
        <v/>
      </c>
      <c r="AW115" s="78">
        <f>IF(AND(DataBase2[[#This Row],[sCLGB]]&lt;=0.0001,DataBase2[[#This Row],[sCLGB]]&lt;&gt;""), 1,"")</f>
        <v>1</v>
      </c>
      <c r="AX115" s="78">
        <f>IF(AND(DataBase2[[#This Row],[sDRCGB]]&lt;=0.0001,DataBase2[[#This Row],[sDRCGB]]&lt;&gt;""), 1,"")</f>
        <v>1</v>
      </c>
      <c r="AY115" s="78" t="str">
        <f>IF(AND(DataBase2[[#This Row],[sABSGB]]&lt;=0.0001,DataBase2[[#This Row],[sABSGB]]&lt;&gt;""), 1,"")</f>
        <v/>
      </c>
      <c r="AZ115" s="78" t="str">
        <f>IF(AND(DataBase2[[#This Row],[sCCJGB]]&lt;=0.0001,DataBase2[[#This Row],[sCCJGB]]&lt;&gt;""), 1,"")</f>
        <v/>
      </c>
      <c r="BA115" s="78" t="str">
        <f>IF(AND(DataBase2[[#This Row],[sILSGB]]&lt;=0.0001,DataBase2[[#This Row],[sILSGB]]&lt;&gt;""), 1,"")</f>
        <v/>
      </c>
      <c r="BB115" s="78" t="str">
        <f>IF(AND(DataBase2[[#This Row],[sSAGB]]&lt;=0.0001,DataBase2[[#This Row],[sSAGB]]&lt;&gt;""), 1,"")</f>
        <v/>
      </c>
      <c r="BC115" s="78" t="str">
        <f>IF(AND(DataBase2[[#This Row],[sKSGB]]&lt;=0.0001,DataBase2[[#This Row],[sKSGB]]&lt;&gt;""), 1,"")</f>
        <v/>
      </c>
      <c r="BD115" s="79" t="str">
        <f>IF(AND(DataBase2[[#This Row],[sLBGKS]]&lt;=0.0001, DataBase2[[#This Row],[sLBGKS]]&lt;&gt;""), 1,"")</f>
        <v/>
      </c>
      <c r="BE115" s="78">
        <f>IF(AND(DataBase2[[#This Row],[sCLGKS]]&lt;=0.0001,DataBase2[[#This Row],[sCLGKS]]&lt;&gt;""), 1,"")</f>
        <v>1</v>
      </c>
      <c r="BF115" s="78">
        <f>IF(AND(DataBase2[[#This Row],[sDRCGKS]]&lt;=0.0001,DataBase2[[#This Row],[sDRCGKS]]&lt;&gt;""), 1,"")</f>
        <v>1</v>
      </c>
      <c r="BG115" s="78" t="str">
        <f>IF(AND(DataBase2[[#This Row],[sABSGKS]]&lt;=0.0001,DataBase2[[#This Row],[sABSGKS]]&lt;&gt;""), 1,"")</f>
        <v/>
      </c>
      <c r="BH115" s="78" t="str">
        <f>IF(AND(DataBase2[[#This Row],[sCCJGKS]]&lt;=0.0001,DataBase2[[#This Row],[sCCJGKS]]&lt;&gt;""), 1,"")</f>
        <v/>
      </c>
      <c r="BI115" s="78" t="str">
        <f>IF(AND(DataBase2[[#This Row],[sILSGKS]]&lt;=0.0001,DataBase2[[#This Row],[sILSGKS]]&lt;&gt;""), 1,"")</f>
        <v/>
      </c>
      <c r="BJ115" s="78">
        <f>IF(AND(DataBase2[[#This Row],[sSAGKS]]&lt;=0.0001,DataBase2[[#This Row],[sSAGKS]]&lt;&gt;""), 1,"")</f>
        <v>1</v>
      </c>
      <c r="BK115" s="80" t="str">
        <f>IF(AND(DataBase2[[#This Row],[sKSGKS]]&lt;=0.0001,DataBase2[[#This Row],[sKSGKS]]&lt;&gt;""), 1,"")</f>
        <v/>
      </c>
    </row>
    <row r="116" spans="1:63" x14ac:dyDescent="0.35">
      <c r="A116" s="65" t="s">
        <v>189</v>
      </c>
      <c r="B116" s="66" t="s">
        <v>80</v>
      </c>
      <c r="C116" s="67" t="s">
        <v>81</v>
      </c>
      <c r="D116" s="67">
        <v>3</v>
      </c>
      <c r="E116" s="67">
        <v>30</v>
      </c>
      <c r="F116" s="68">
        <v>5</v>
      </c>
      <c r="G116" s="69">
        <v>10391.299999999999</v>
      </c>
      <c r="H116" s="70">
        <v>10028.200000000001</v>
      </c>
      <c r="I116" s="71">
        <v>7200</v>
      </c>
      <c r="J116" s="69">
        <v>10373.61</v>
      </c>
      <c r="K116" s="70">
        <v>10319.41</v>
      </c>
      <c r="L116" s="71">
        <v>42930</v>
      </c>
      <c r="M116" s="69">
        <v>10362.83</v>
      </c>
      <c r="N116" s="6">
        <v>10362.83</v>
      </c>
      <c r="O116" s="71">
        <v>6250.4</v>
      </c>
      <c r="P116" s="69">
        <v>10450.64063</v>
      </c>
      <c r="Q116" s="71">
        <v>1936</v>
      </c>
      <c r="R116" s="72">
        <v>10373.61</v>
      </c>
      <c r="S116" s="71">
        <v>69.099999999999994</v>
      </c>
      <c r="T116" s="72">
        <v>10373.61</v>
      </c>
      <c r="U116" s="73">
        <v>150.00450000000001</v>
      </c>
      <c r="V116" s="72">
        <v>10404.209999999999</v>
      </c>
      <c r="W116" s="73">
        <v>150.0335</v>
      </c>
      <c r="X116" s="7">
        <v>10438.799999999999</v>
      </c>
      <c r="Y116" s="71">
        <v>883</v>
      </c>
      <c r="Z116" s="74">
        <f t="shared" si="3"/>
        <v>10362.83</v>
      </c>
      <c r="AA116" s="48">
        <f t="shared" si="4"/>
        <v>10373.61</v>
      </c>
      <c r="AB11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MIN(G116,J116,M116),"")</f>
        <v>10362.83</v>
      </c>
      <c r="AC116" s="49">
        <f>IF(OR(DataBase2[[#This Row],[sKS]] = "", DataBase2[[#This Row],[BSOpt]]=""), "", (DataBase2[[#This Row],[sKS]]-DataBase2[[#This Row],[BSOpt]])/DataBase2[[#This Row],[BSOpt]])</f>
        <v>7.331009000437076E-3</v>
      </c>
      <c r="AD116" s="49">
        <f t="shared" si="5"/>
        <v>10362.83</v>
      </c>
      <c r="AE116" s="49">
        <f>IF(OR(DataBase2[[#This Row],[sKS]] = "", DataBase2[[#This Row],[BESTUB]]=""), "", (DataBase2[[#This Row],[sKS]]-DataBase2[[#This Row],[BESTUB]])/DataBase2[[#This Row],[BESTUB]])</f>
        <v>7.331009000437076E-3</v>
      </c>
      <c r="AF116" s="75">
        <f>IF(OR(DataBase2[[#This Row],[sLB]] = "", DataBase2[[#This Row],[BestSol]]=""), "", (DataBase2[[#This Row],[sLB]]-DataBase2[[#This Row],[BestSol]])/DataBase2[[#This Row],[BestSol]])</f>
        <v>2.7473190238573196E-3</v>
      </c>
      <c r="AG116" s="76">
        <f>IF(OR(DataBase2[[#This Row],[sCL]] = "", DataBase2[[#This Row],[BestSol]]=""), "", (DataBase2[[#This Row],[sCL]] -DataBase2[[#This Row],[BestSol]])/DataBase2[[#This Row],[BestSol]])</f>
        <v>1.0402563778427953E-3</v>
      </c>
      <c r="AH116" s="76">
        <f>IF(OR(DataBase2[[#This Row],[sDRC]]= "", DataBase2[[#This Row],[BestSol]]=""), "", (DataBase2[[#This Row],[sDRC]]-DataBase2[[#This Row],[BestSol]])/DataBase2[[#This Row],[BestSol]])</f>
        <v>0</v>
      </c>
      <c r="AI116" s="76">
        <f>IF(OR(DataBase2[[#This Row],[sABS]]= "", DataBase2[[#This Row],[BestSol]]=""), "", (DataBase2[[#This Row],[sABS]]-DataBase2[[#This Row],[BestSol]])/DataBase2[[#This Row],[BestSol]])</f>
        <v>8.473614833013756E-3</v>
      </c>
      <c r="AJ116" s="76">
        <f>IF(OR(DataBase2[[#This Row],[sCCJ]]= "", DataBase2[[#This Row],[BestSol]]=""), "", (DataBase2[[#This Row],[sCCJ]]-DataBase2[[#This Row],[BestSol]])/DataBase2[[#This Row],[BestSol]])</f>
        <v>1.0402563778427953E-3</v>
      </c>
      <c r="AK116" s="76">
        <f>IF(OR(DataBase2[[#This Row],[sILS]] = "", DataBase2[[#This Row],[BestSol]]=""), "", (DataBase2[[#This Row],[sILS]]-DataBase2[[#This Row],[BestSol]])/DataBase2[[#This Row],[BestSol]])</f>
        <v>1.0402563778427953E-3</v>
      </c>
      <c r="AL116" s="76">
        <f>IF(OR(DataBase2[[#This Row],[sSA]] = "", DataBase2[[#This Row],[BestSol]]=""), "", (DataBase2[[#This Row],[sSA]]-DataBase2[[#This Row],[BestSol]])/DataBase2[[#This Row],[BestSol]])</f>
        <v>3.9931177101235086E-3</v>
      </c>
      <c r="AM116" s="76">
        <f>IF(OR(DataBase2[[#This Row],[sKS]] = "", DataBase2[[#This Row],[BestSol]]=""), "", (DataBase2[[#This Row],[sKS]]-DataBase2[[#This Row],[BestSol]])/DataBase2[[#This Row],[BestSol]])</f>
        <v>7.331009000437076E-3</v>
      </c>
      <c r="AN116" s="75">
        <f>IF(OR(DataBase2[[#This Row],[sLB]] = "", DataBase2[[#This Row],[BSHeu]]=""), "", (DataBase2[[#This Row],[sLB]]-DataBase2[[#This Row],[BSHeu]])/DataBase2[[#This Row],[BSHeu]])</f>
        <v>1.7052887085593819E-3</v>
      </c>
      <c r="AO116" s="76">
        <f>IF(OR(DataBase2[[#This Row],[sCL]] = "",  DataBase2[[#This Row],[BSHeu]]=""), "", (DataBase2[[#This Row],[sCL]] - DataBase2[[#This Row],[BSHeu]])/ DataBase2[[#This Row],[BSHeu]])</f>
        <v>0</v>
      </c>
      <c r="AP116" s="76">
        <f>IF(OR(DataBase2[[#This Row],[sDRC]]= "",  DataBase2[[#This Row],[BSHeu]]=""), "", (DataBase2[[#This Row],[sDRC]]- DataBase2[[#This Row],[BSHeu]])/ DataBase2[[#This Row],[BSHeu]])</f>
        <v>-1.0391753690374571E-3</v>
      </c>
      <c r="AQ116" s="76">
        <f>IF(OR(DataBase2[[#This Row],[sABS]]= "",  DataBase2[[#This Row],[BSHeu]]=""), "", (DataBase2[[#This Row],[sABS]]- DataBase2[[#This Row],[BSHeu]])/ DataBase2[[#This Row],[BSHeu]])</f>
        <v>7.4256338921551215E-3</v>
      </c>
      <c r="AR116" s="76">
        <f>IF(OR(DataBase2[[#This Row],[sCCJ]]= "",  DataBase2[[#This Row],[BSHeu]]=""), "", (DataBase2[[#This Row],[sCCJ]]- DataBase2[[#This Row],[BSHeu]])/ DataBase2[[#This Row],[BSHeu]])</f>
        <v>0</v>
      </c>
      <c r="AS116" s="76">
        <f>IF(OR(DataBase2[[#This Row],[sILS]] = "",  DataBase2[[#This Row],[BSHeu]]=""), "", (DataBase2[[#This Row],[sILS]]- DataBase2[[#This Row],[BSHeu]])/ DataBase2[[#This Row],[BSHeu]])</f>
        <v>0</v>
      </c>
      <c r="AT116" s="76">
        <f>IF(OR(DataBase2[[#This Row],[sSA]] = "",  DataBase2[[#This Row],[BSHeu]]=""), "", (DataBase2[[#This Row],[sSA]]- DataBase2[[#This Row],[BSHeu]])/ DataBase2[[#This Row],[BSHeu]])</f>
        <v>2.9497927915160243E-3</v>
      </c>
      <c r="AU116" s="77">
        <f>IF(OR(DataBase2[[#This Row],[sKS]]= "",  DataBase2[[#This Row],[BSHeu]]=""), "", (DataBase2[[#This Row],[sKS]]- DataBase2[[#This Row],[BSHeu]])/ DataBase2[[#This Row],[BSHeu]])</f>
        <v>6.2842154274161729E-3</v>
      </c>
      <c r="AV116" s="78" t="str">
        <f>IF(AND(DataBase2[[#This Row],[sLBGB]]&lt;=0.0001, DataBase2[[#This Row],[sLBGB]]&lt;&gt;""), 1,"")</f>
        <v/>
      </c>
      <c r="AW116" s="78" t="str">
        <f>IF(AND(DataBase2[[#This Row],[sCLGB]]&lt;=0.0001,DataBase2[[#This Row],[sCLGB]]&lt;&gt;""), 1,"")</f>
        <v/>
      </c>
      <c r="AX116" s="78">
        <f>IF(AND(DataBase2[[#This Row],[sDRCGB]]&lt;=0.0001,DataBase2[[#This Row],[sDRCGB]]&lt;&gt;""), 1,"")</f>
        <v>1</v>
      </c>
      <c r="AY116" s="78" t="str">
        <f>IF(AND(DataBase2[[#This Row],[sABSGB]]&lt;=0.0001,DataBase2[[#This Row],[sABSGB]]&lt;&gt;""), 1,"")</f>
        <v/>
      </c>
      <c r="AZ116" s="78" t="str">
        <f>IF(AND(DataBase2[[#This Row],[sCCJGB]]&lt;=0.0001,DataBase2[[#This Row],[sCCJGB]]&lt;&gt;""), 1,"")</f>
        <v/>
      </c>
      <c r="BA116" s="78" t="str">
        <f>IF(AND(DataBase2[[#This Row],[sILSGB]]&lt;=0.0001,DataBase2[[#This Row],[sILSGB]]&lt;&gt;""), 1,"")</f>
        <v/>
      </c>
      <c r="BB116" s="78" t="str">
        <f>IF(AND(DataBase2[[#This Row],[sSAGB]]&lt;=0.0001,DataBase2[[#This Row],[sSAGB]]&lt;&gt;""), 1,"")</f>
        <v/>
      </c>
      <c r="BC116" s="78" t="str">
        <f>IF(AND(DataBase2[[#This Row],[sKSGB]]&lt;=0.0001,DataBase2[[#This Row],[sKSGB]]&lt;&gt;""), 1,"")</f>
        <v/>
      </c>
      <c r="BD116" s="79" t="str">
        <f>IF(AND(DataBase2[[#This Row],[sLBGKS]]&lt;=0.0001, DataBase2[[#This Row],[sLBGKS]]&lt;&gt;""), 1,"")</f>
        <v/>
      </c>
      <c r="BE116" s="78">
        <f>IF(AND(DataBase2[[#This Row],[sCLGKS]]&lt;=0.0001,DataBase2[[#This Row],[sCLGKS]]&lt;&gt;""), 1,"")</f>
        <v>1</v>
      </c>
      <c r="BF116" s="78">
        <f>IF(AND(DataBase2[[#This Row],[sDRCGKS]]&lt;=0.0001,DataBase2[[#This Row],[sDRCGKS]]&lt;&gt;""), 1,"")</f>
        <v>1</v>
      </c>
      <c r="BG116" s="78" t="str">
        <f>IF(AND(DataBase2[[#This Row],[sABSGKS]]&lt;=0.0001,DataBase2[[#This Row],[sABSGKS]]&lt;&gt;""), 1,"")</f>
        <v/>
      </c>
      <c r="BH116" s="78">
        <f>IF(AND(DataBase2[[#This Row],[sCCJGKS]]&lt;=0.0001,DataBase2[[#This Row],[sCCJGKS]]&lt;&gt;""), 1,"")</f>
        <v>1</v>
      </c>
      <c r="BI116" s="78">
        <f>IF(AND(DataBase2[[#This Row],[sILSGKS]]&lt;=0.0001,DataBase2[[#This Row],[sILSGKS]]&lt;&gt;""), 1,"")</f>
        <v>1</v>
      </c>
      <c r="BJ116" s="78" t="str">
        <f>IF(AND(DataBase2[[#This Row],[sSAGKS]]&lt;=0.0001,DataBase2[[#This Row],[sSAGKS]]&lt;&gt;""), 1,"")</f>
        <v/>
      </c>
      <c r="BK116" s="80" t="str">
        <f>IF(AND(DataBase2[[#This Row],[sKSGKS]]&lt;=0.0001,DataBase2[[#This Row],[sKSGKS]]&lt;&gt;""), 1,"")</f>
        <v/>
      </c>
    </row>
    <row r="117" spans="1:63" x14ac:dyDescent="0.35">
      <c r="A117" s="65" t="s">
        <v>190</v>
      </c>
      <c r="B117" s="66" t="s">
        <v>80</v>
      </c>
      <c r="C117" s="67" t="s">
        <v>81</v>
      </c>
      <c r="D117" s="67">
        <v>3</v>
      </c>
      <c r="E117" s="67">
        <v>30</v>
      </c>
      <c r="F117" s="68">
        <v>2</v>
      </c>
      <c r="G117" s="69">
        <v>9826.7099999999991</v>
      </c>
      <c r="H117" s="70">
        <v>9788.61</v>
      </c>
      <c r="I117" s="71">
        <v>7199</v>
      </c>
      <c r="J117" s="69">
        <v>9826.35</v>
      </c>
      <c r="K117" s="70">
        <v>9826.35</v>
      </c>
      <c r="L117" s="71">
        <v>27</v>
      </c>
      <c r="M117" s="69">
        <v>9826.31</v>
      </c>
      <c r="N117" s="6">
        <v>9826.31</v>
      </c>
      <c r="O117" s="71">
        <v>24.3</v>
      </c>
      <c r="P117" s="69">
        <v>9826.7099600000001</v>
      </c>
      <c r="Q117" s="71">
        <v>1411</v>
      </c>
      <c r="R117" s="72">
        <v>9826.5499999999993</v>
      </c>
      <c r="S117" s="71">
        <v>69.16</v>
      </c>
      <c r="T117" s="72">
        <v>9826.35</v>
      </c>
      <c r="U117" s="73">
        <v>150.01150000000001</v>
      </c>
      <c r="V117" s="72">
        <v>9826.35</v>
      </c>
      <c r="W117" s="73">
        <v>129.5625</v>
      </c>
      <c r="X117" s="7">
        <v>9826.7099999999991</v>
      </c>
      <c r="Y117" s="71">
        <v>87</v>
      </c>
      <c r="Z117" s="74">
        <f t="shared" si="3"/>
        <v>9826.31</v>
      </c>
      <c r="AA117" s="48">
        <f t="shared" si="4"/>
        <v>9826.35</v>
      </c>
      <c r="AB11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MIN(G117,J117,M117),"")</f>
        <v>9826.31</v>
      </c>
      <c r="AC117" s="49">
        <f>IF(OR(DataBase2[[#This Row],[sKS]] = "", DataBase2[[#This Row],[BSOpt]]=""), "", (DataBase2[[#This Row],[sKS]]-DataBase2[[#This Row],[BSOpt]])/DataBase2[[#This Row],[BSOpt]])</f>
        <v>4.0707040587935473E-5</v>
      </c>
      <c r="AD117" s="49">
        <f t="shared" si="5"/>
        <v>9826.31</v>
      </c>
      <c r="AE117" s="49">
        <f>IF(OR(DataBase2[[#This Row],[sKS]] = "", DataBase2[[#This Row],[BESTUB]]=""), "", (DataBase2[[#This Row],[sKS]]-DataBase2[[#This Row],[BESTUB]])/DataBase2[[#This Row],[BESTUB]])</f>
        <v>4.0707040587935473E-5</v>
      </c>
      <c r="AF117" s="75">
        <f>IF(OR(DataBase2[[#This Row],[sLB]] = "", DataBase2[[#This Row],[BestSol]]=""), "", (DataBase2[[#This Row],[sLB]]-DataBase2[[#This Row],[BestSol]])/DataBase2[[#This Row],[BestSol]])</f>
        <v>4.0707040587935473E-5</v>
      </c>
      <c r="AG117" s="76">
        <f>IF(OR(DataBase2[[#This Row],[sCL]] = "", DataBase2[[#This Row],[BestSol]]=""), "", (DataBase2[[#This Row],[sCL]] -DataBase2[[#This Row],[BestSol]])/DataBase2[[#This Row],[BestSol]])</f>
        <v>4.0707040588861048E-6</v>
      </c>
      <c r="AH117" s="76">
        <f>IF(OR(DataBase2[[#This Row],[sDRC]]= "", DataBase2[[#This Row],[BestSol]]=""), "", (DataBase2[[#This Row],[sDRC]]-DataBase2[[#This Row],[BestSol]])/DataBase2[[#This Row],[BestSol]])</f>
        <v>0</v>
      </c>
      <c r="AI117" s="76">
        <f>IF(OR(DataBase2[[#This Row],[sABS]]= "", DataBase2[[#This Row],[BestSol]]=""), "", (DataBase2[[#This Row],[sABS]]-DataBase2[[#This Row],[BestSol]])/DataBase2[[#This Row],[BestSol]])</f>
        <v>4.070296988397951E-5</v>
      </c>
      <c r="AJ117" s="76">
        <f>IF(OR(DataBase2[[#This Row],[sCCJ]]= "", DataBase2[[#This Row],[BestSol]]=""), "", (DataBase2[[#This Row],[sCCJ]]-DataBase2[[#This Row],[BestSol]])/DataBase2[[#This Row],[BestSol]])</f>
        <v>2.4424224352761285E-5</v>
      </c>
      <c r="AK117" s="76">
        <f>IF(OR(DataBase2[[#This Row],[sILS]] = "", DataBase2[[#This Row],[BestSol]]=""), "", (DataBase2[[#This Row],[sILS]]-DataBase2[[#This Row],[BestSol]])/DataBase2[[#This Row],[BestSol]])</f>
        <v>4.0707040588861048E-6</v>
      </c>
      <c r="AL117" s="76">
        <f>IF(OR(DataBase2[[#This Row],[sSA]] = "", DataBase2[[#This Row],[BestSol]]=""), "", (DataBase2[[#This Row],[sSA]]-DataBase2[[#This Row],[BestSol]])/DataBase2[[#This Row],[BestSol]])</f>
        <v>4.0707040588861048E-6</v>
      </c>
      <c r="AM117" s="76">
        <f>IF(OR(DataBase2[[#This Row],[sKS]] = "", DataBase2[[#This Row],[BestSol]]=""), "", (DataBase2[[#This Row],[sKS]]-DataBase2[[#This Row],[BestSol]])/DataBase2[[#This Row],[BestSol]])</f>
        <v>4.0707040587935473E-5</v>
      </c>
      <c r="AN117" s="75">
        <f>IF(OR(DataBase2[[#This Row],[sLB]] = "", DataBase2[[#This Row],[BSHeu]]=""), "", (DataBase2[[#This Row],[sLB]]-DataBase2[[#This Row],[BSHeu]])/DataBase2[[#This Row],[BSHeu]])</f>
        <v>3.663618739397264E-5</v>
      </c>
      <c r="AO117" s="76">
        <f>IF(OR(DataBase2[[#This Row],[sCL]] = "",  DataBase2[[#This Row],[BSHeu]]=""), "", (DataBase2[[#This Row],[sCL]] - DataBase2[[#This Row],[BSHeu]])/ DataBase2[[#This Row],[BSHeu]])</f>
        <v>0</v>
      </c>
      <c r="AP117" s="76">
        <f>IF(OR(DataBase2[[#This Row],[sDRC]]= "",  DataBase2[[#This Row],[BSHeu]]=""), "", (DataBase2[[#This Row],[sDRC]]- DataBase2[[#This Row],[BSHeu]])/ DataBase2[[#This Row],[BSHeu]])</f>
        <v>-4.0706874883220235E-6</v>
      </c>
      <c r="AQ117" s="76">
        <f>IF(OR(DataBase2[[#This Row],[sABS]]= "",  DataBase2[[#This Row],[BSHeu]]=""), "", (DataBase2[[#This Row],[sABS]]- DataBase2[[#This Row],[BSHeu]])/ DataBase2[[#This Row],[BSHeu]])</f>
        <v>3.6632116706587243E-5</v>
      </c>
      <c r="AR117" s="76">
        <f>IF(OR(DataBase2[[#This Row],[sCCJ]]= "",  DataBase2[[#This Row],[BSHeu]]=""), "", (DataBase2[[#This Row],[sCCJ]]- DataBase2[[#This Row],[BSHeu]])/ DataBase2[[#This Row],[BSHeu]])</f>
        <v>2.0353437441054777E-5</v>
      </c>
      <c r="AS117" s="76">
        <f>IF(OR(DataBase2[[#This Row],[sILS]] = "",  DataBase2[[#This Row],[BSHeu]]=""), "", (DataBase2[[#This Row],[sILS]]- DataBase2[[#This Row],[BSHeu]])/ DataBase2[[#This Row],[BSHeu]])</f>
        <v>0</v>
      </c>
      <c r="AT117" s="76">
        <f>IF(OR(DataBase2[[#This Row],[sSA]] = "",  DataBase2[[#This Row],[BSHeu]]=""), "", (DataBase2[[#This Row],[sSA]]- DataBase2[[#This Row],[BSHeu]])/ DataBase2[[#This Row],[BSHeu]])</f>
        <v>0</v>
      </c>
      <c r="AU117" s="77">
        <f>IF(OR(DataBase2[[#This Row],[sKS]]= "",  DataBase2[[#This Row],[BSHeu]]=""), "", (DataBase2[[#This Row],[sKS]]- DataBase2[[#This Row],[BSHeu]])/ DataBase2[[#This Row],[BSHeu]])</f>
        <v>3.663618739397264E-5</v>
      </c>
      <c r="AV117" s="78">
        <f>IF(AND(DataBase2[[#This Row],[sLBGB]]&lt;=0.0001, DataBase2[[#This Row],[sLBGB]]&lt;&gt;""), 1,"")</f>
        <v>1</v>
      </c>
      <c r="AW117" s="78">
        <f>IF(AND(DataBase2[[#This Row],[sCLGB]]&lt;=0.0001,DataBase2[[#This Row],[sCLGB]]&lt;&gt;""), 1,"")</f>
        <v>1</v>
      </c>
      <c r="AX117" s="78">
        <f>IF(AND(DataBase2[[#This Row],[sDRCGB]]&lt;=0.0001,DataBase2[[#This Row],[sDRCGB]]&lt;&gt;""), 1,"")</f>
        <v>1</v>
      </c>
      <c r="AY117" s="78">
        <f>IF(AND(DataBase2[[#This Row],[sABSGB]]&lt;=0.0001,DataBase2[[#This Row],[sABSGB]]&lt;&gt;""), 1,"")</f>
        <v>1</v>
      </c>
      <c r="AZ117" s="78">
        <f>IF(AND(DataBase2[[#This Row],[sCCJGB]]&lt;=0.0001,DataBase2[[#This Row],[sCCJGB]]&lt;&gt;""), 1,"")</f>
        <v>1</v>
      </c>
      <c r="BA117" s="78">
        <f>IF(AND(DataBase2[[#This Row],[sILSGB]]&lt;=0.0001,DataBase2[[#This Row],[sILSGB]]&lt;&gt;""), 1,"")</f>
        <v>1</v>
      </c>
      <c r="BB117" s="78">
        <f>IF(AND(DataBase2[[#This Row],[sSAGB]]&lt;=0.0001,DataBase2[[#This Row],[sSAGB]]&lt;&gt;""), 1,"")</f>
        <v>1</v>
      </c>
      <c r="BC117" s="78">
        <f>IF(AND(DataBase2[[#This Row],[sKSGB]]&lt;=0.0001,DataBase2[[#This Row],[sKSGB]]&lt;&gt;""), 1,"")</f>
        <v>1</v>
      </c>
      <c r="BD117" s="79">
        <f>IF(AND(DataBase2[[#This Row],[sLBGKS]]&lt;=0.0001, DataBase2[[#This Row],[sLBGKS]]&lt;&gt;""), 1,"")</f>
        <v>1</v>
      </c>
      <c r="BE117" s="78">
        <f>IF(AND(DataBase2[[#This Row],[sCLGKS]]&lt;=0.0001,DataBase2[[#This Row],[sCLGKS]]&lt;&gt;""), 1,"")</f>
        <v>1</v>
      </c>
      <c r="BF117" s="78">
        <f>IF(AND(DataBase2[[#This Row],[sDRCGKS]]&lt;=0.0001,DataBase2[[#This Row],[sDRCGKS]]&lt;&gt;""), 1,"")</f>
        <v>1</v>
      </c>
      <c r="BG117" s="78">
        <f>IF(AND(DataBase2[[#This Row],[sABSGKS]]&lt;=0.0001,DataBase2[[#This Row],[sABSGKS]]&lt;&gt;""), 1,"")</f>
        <v>1</v>
      </c>
      <c r="BH117" s="78">
        <f>IF(AND(DataBase2[[#This Row],[sCCJGKS]]&lt;=0.0001,DataBase2[[#This Row],[sCCJGKS]]&lt;&gt;""), 1,"")</f>
        <v>1</v>
      </c>
      <c r="BI117" s="78">
        <f>IF(AND(DataBase2[[#This Row],[sILSGKS]]&lt;=0.0001,DataBase2[[#This Row],[sILSGKS]]&lt;&gt;""), 1,"")</f>
        <v>1</v>
      </c>
      <c r="BJ117" s="78">
        <f>IF(AND(DataBase2[[#This Row],[sSAGKS]]&lt;=0.0001,DataBase2[[#This Row],[sSAGKS]]&lt;&gt;""), 1,"")</f>
        <v>1</v>
      </c>
      <c r="BK117" s="80">
        <f>IF(AND(DataBase2[[#This Row],[sKSGKS]]&lt;=0.0001,DataBase2[[#This Row],[sKSGKS]]&lt;&gt;""), 1,"")</f>
        <v>1</v>
      </c>
    </row>
    <row r="118" spans="1:63" x14ac:dyDescent="0.35">
      <c r="A118" s="65" t="s">
        <v>191</v>
      </c>
      <c r="B118" s="66" t="s">
        <v>80</v>
      </c>
      <c r="C118" s="67" t="s">
        <v>81</v>
      </c>
      <c r="D118" s="67">
        <v>3</v>
      </c>
      <c r="E118" s="67">
        <v>30</v>
      </c>
      <c r="F118" s="68">
        <v>3</v>
      </c>
      <c r="G118" s="69">
        <v>10037.200000000001</v>
      </c>
      <c r="H118" s="70">
        <v>9998.76</v>
      </c>
      <c r="I118" s="71">
        <v>7200</v>
      </c>
      <c r="J118" s="69">
        <v>10037.25</v>
      </c>
      <c r="K118" s="70">
        <v>10037.25</v>
      </c>
      <c r="L118" s="71">
        <v>102</v>
      </c>
      <c r="M118" s="69">
        <v>10037.209999999999</v>
      </c>
      <c r="N118" s="6">
        <v>10037.209999999999</v>
      </c>
      <c r="O118" s="71">
        <v>37.1</v>
      </c>
      <c r="P118" s="69">
        <v>10037.20996</v>
      </c>
      <c r="Q118" s="71">
        <v>1667</v>
      </c>
      <c r="R118" s="72">
        <v>10037.25</v>
      </c>
      <c r="S118" s="71">
        <v>69.98</v>
      </c>
      <c r="T118" s="72">
        <v>10037.25</v>
      </c>
      <c r="U118" s="73">
        <v>150.00149999999999</v>
      </c>
      <c r="V118" s="72">
        <v>10037.25</v>
      </c>
      <c r="W118" s="73">
        <v>150.00049999999999</v>
      </c>
      <c r="X118" s="7">
        <v>10037.200000000001</v>
      </c>
      <c r="Y118" s="71">
        <v>94</v>
      </c>
      <c r="Z118" s="74">
        <f t="shared" si="3"/>
        <v>10037.200000000001</v>
      </c>
      <c r="AA118" s="48">
        <f t="shared" si="4"/>
        <v>10037.200000000001</v>
      </c>
      <c r="AB11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MIN(G118,J118,M118),"")</f>
        <v>10037.200000000001</v>
      </c>
      <c r="AC118" s="49">
        <f>IF(OR(DataBase2[[#This Row],[sKS]] = "", DataBase2[[#This Row],[BSOpt]]=""), "", (DataBase2[[#This Row],[sKS]]-DataBase2[[#This Row],[BSOpt]])/DataBase2[[#This Row],[BSOpt]])</f>
        <v>0</v>
      </c>
      <c r="AD118" s="49">
        <f t="shared" si="5"/>
        <v>10037.200000000001</v>
      </c>
      <c r="AE118" s="49">
        <f>IF(OR(DataBase2[[#This Row],[sKS]] = "", DataBase2[[#This Row],[BESTUB]]=""), "", (DataBase2[[#This Row],[sKS]]-DataBase2[[#This Row],[BESTUB]])/DataBase2[[#This Row],[BESTUB]])</f>
        <v>0</v>
      </c>
      <c r="AF118" s="75">
        <f>IF(OR(DataBase2[[#This Row],[sLB]] = "", DataBase2[[#This Row],[BestSol]]=""), "", (DataBase2[[#This Row],[sLB]]-DataBase2[[#This Row],[BestSol]])/DataBase2[[#This Row],[BestSol]])</f>
        <v>0</v>
      </c>
      <c r="AG118" s="76">
        <f>IF(OR(DataBase2[[#This Row],[sCL]] = "", DataBase2[[#This Row],[BestSol]]=""), "", (DataBase2[[#This Row],[sCL]] -DataBase2[[#This Row],[BestSol]])/DataBase2[[#This Row],[BestSol]])</f>
        <v>4.9814689354872279E-6</v>
      </c>
      <c r="AH118" s="76">
        <f>IF(OR(DataBase2[[#This Row],[sDRC]]= "", DataBase2[[#This Row],[BestSol]]=""), "", (DataBase2[[#This Row],[sDRC]]-DataBase2[[#This Row],[BestSol]])/DataBase2[[#This Row],[BestSol]])</f>
        <v>9.9629378695246568E-7</v>
      </c>
      <c r="AI118" s="76">
        <f>IF(OR(DataBase2[[#This Row],[sABS]]= "", DataBase2[[#This Row],[BestSol]]=""), "", (DataBase2[[#This Row],[sABS]]-DataBase2[[#This Row],[BestSol]])/DataBase2[[#This Row],[BestSol]])</f>
        <v>9.9230861190469198E-7</v>
      </c>
      <c r="AJ118" s="76">
        <f>IF(OR(DataBase2[[#This Row],[sCCJ]]= "", DataBase2[[#This Row],[BestSol]]=""), "", (DataBase2[[#This Row],[sCCJ]]-DataBase2[[#This Row],[BestSol]])/DataBase2[[#This Row],[BestSol]])</f>
        <v>4.9814689354872279E-6</v>
      </c>
      <c r="AK118" s="76">
        <f>IF(OR(DataBase2[[#This Row],[sILS]] = "", DataBase2[[#This Row],[BestSol]]=""), "", (DataBase2[[#This Row],[sILS]]-DataBase2[[#This Row],[BestSol]])/DataBase2[[#This Row],[BestSol]])</f>
        <v>4.9814689354872279E-6</v>
      </c>
      <c r="AL118" s="76">
        <f>IF(OR(DataBase2[[#This Row],[sSA]] = "", DataBase2[[#This Row],[BestSol]]=""), "", (DataBase2[[#This Row],[sSA]]-DataBase2[[#This Row],[BestSol]])/DataBase2[[#This Row],[BestSol]])</f>
        <v>4.9814689354872279E-6</v>
      </c>
      <c r="AM118" s="76">
        <f>IF(OR(DataBase2[[#This Row],[sKS]] = "", DataBase2[[#This Row],[BestSol]]=""), "", (DataBase2[[#This Row],[sKS]]-DataBase2[[#This Row],[BestSol]])/DataBase2[[#This Row],[BestSol]])</f>
        <v>0</v>
      </c>
      <c r="AN118" s="75">
        <f>IF(OR(DataBase2[[#This Row],[sLB]] = "", DataBase2[[#This Row],[BSHeu]]=""), "", (DataBase2[[#This Row],[sLB]]-DataBase2[[#This Row],[BSHeu]])/DataBase2[[#This Row],[BSHeu]])</f>
        <v>0</v>
      </c>
      <c r="AO118" s="76">
        <f>IF(OR(DataBase2[[#This Row],[sCL]] = "",  DataBase2[[#This Row],[BSHeu]]=""), "", (DataBase2[[#This Row],[sCL]] - DataBase2[[#This Row],[BSHeu]])/ DataBase2[[#This Row],[BSHeu]])</f>
        <v>4.9814689354872279E-6</v>
      </c>
      <c r="AP118" s="76">
        <f>IF(OR(DataBase2[[#This Row],[sDRC]]= "",  DataBase2[[#This Row],[BSHeu]]=""), "", (DataBase2[[#This Row],[sDRC]]- DataBase2[[#This Row],[BSHeu]])/ DataBase2[[#This Row],[BSHeu]])</f>
        <v>9.9629378695246568E-7</v>
      </c>
      <c r="AQ118" s="76">
        <f>IF(OR(DataBase2[[#This Row],[sABS]]= "",  DataBase2[[#This Row],[BSHeu]]=""), "", (DataBase2[[#This Row],[sABS]]- DataBase2[[#This Row],[BSHeu]])/ DataBase2[[#This Row],[BSHeu]])</f>
        <v>9.9230861190469198E-7</v>
      </c>
      <c r="AR118" s="76">
        <f>IF(OR(DataBase2[[#This Row],[sCCJ]]= "",  DataBase2[[#This Row],[BSHeu]]=""), "", (DataBase2[[#This Row],[sCCJ]]- DataBase2[[#This Row],[BSHeu]])/ DataBase2[[#This Row],[BSHeu]])</f>
        <v>4.9814689354872279E-6</v>
      </c>
      <c r="AS118" s="76">
        <f>IF(OR(DataBase2[[#This Row],[sILS]] = "",  DataBase2[[#This Row],[BSHeu]]=""), "", (DataBase2[[#This Row],[sILS]]- DataBase2[[#This Row],[BSHeu]])/ DataBase2[[#This Row],[BSHeu]])</f>
        <v>4.9814689354872279E-6</v>
      </c>
      <c r="AT118" s="76">
        <f>IF(OR(DataBase2[[#This Row],[sSA]] = "",  DataBase2[[#This Row],[BSHeu]]=""), "", (DataBase2[[#This Row],[sSA]]- DataBase2[[#This Row],[BSHeu]])/ DataBase2[[#This Row],[BSHeu]])</f>
        <v>4.9814689354872279E-6</v>
      </c>
      <c r="AU118" s="77">
        <f>IF(OR(DataBase2[[#This Row],[sKS]]= "",  DataBase2[[#This Row],[BSHeu]]=""), "", (DataBase2[[#This Row],[sKS]]- DataBase2[[#This Row],[BSHeu]])/ DataBase2[[#This Row],[BSHeu]])</f>
        <v>0</v>
      </c>
      <c r="AV118" s="78">
        <f>IF(AND(DataBase2[[#This Row],[sLBGB]]&lt;=0.0001, DataBase2[[#This Row],[sLBGB]]&lt;&gt;""), 1,"")</f>
        <v>1</v>
      </c>
      <c r="AW118" s="78">
        <f>IF(AND(DataBase2[[#This Row],[sCLGB]]&lt;=0.0001,DataBase2[[#This Row],[sCLGB]]&lt;&gt;""), 1,"")</f>
        <v>1</v>
      </c>
      <c r="AX118" s="78">
        <f>IF(AND(DataBase2[[#This Row],[sDRCGB]]&lt;=0.0001,DataBase2[[#This Row],[sDRCGB]]&lt;&gt;""), 1,"")</f>
        <v>1</v>
      </c>
      <c r="AY118" s="78">
        <f>IF(AND(DataBase2[[#This Row],[sABSGB]]&lt;=0.0001,DataBase2[[#This Row],[sABSGB]]&lt;&gt;""), 1,"")</f>
        <v>1</v>
      </c>
      <c r="AZ118" s="78">
        <f>IF(AND(DataBase2[[#This Row],[sCCJGB]]&lt;=0.0001,DataBase2[[#This Row],[sCCJGB]]&lt;&gt;""), 1,"")</f>
        <v>1</v>
      </c>
      <c r="BA118" s="78">
        <f>IF(AND(DataBase2[[#This Row],[sILSGB]]&lt;=0.0001,DataBase2[[#This Row],[sILSGB]]&lt;&gt;""), 1,"")</f>
        <v>1</v>
      </c>
      <c r="BB118" s="78">
        <f>IF(AND(DataBase2[[#This Row],[sSAGB]]&lt;=0.0001,DataBase2[[#This Row],[sSAGB]]&lt;&gt;""), 1,"")</f>
        <v>1</v>
      </c>
      <c r="BC118" s="78">
        <f>IF(AND(DataBase2[[#This Row],[sKSGB]]&lt;=0.0001,DataBase2[[#This Row],[sKSGB]]&lt;&gt;""), 1,"")</f>
        <v>1</v>
      </c>
      <c r="BD118" s="79">
        <f>IF(AND(DataBase2[[#This Row],[sLBGKS]]&lt;=0.0001, DataBase2[[#This Row],[sLBGKS]]&lt;&gt;""), 1,"")</f>
        <v>1</v>
      </c>
      <c r="BE118" s="78">
        <f>IF(AND(DataBase2[[#This Row],[sCLGKS]]&lt;=0.0001,DataBase2[[#This Row],[sCLGKS]]&lt;&gt;""), 1,"")</f>
        <v>1</v>
      </c>
      <c r="BF118" s="78">
        <f>IF(AND(DataBase2[[#This Row],[sDRCGKS]]&lt;=0.0001,DataBase2[[#This Row],[sDRCGKS]]&lt;&gt;""), 1,"")</f>
        <v>1</v>
      </c>
      <c r="BG118" s="78">
        <f>IF(AND(DataBase2[[#This Row],[sABSGKS]]&lt;=0.0001,DataBase2[[#This Row],[sABSGKS]]&lt;&gt;""), 1,"")</f>
        <v>1</v>
      </c>
      <c r="BH118" s="78">
        <f>IF(AND(DataBase2[[#This Row],[sCCJGKS]]&lt;=0.0001,DataBase2[[#This Row],[sCCJGKS]]&lt;&gt;""), 1,"")</f>
        <v>1</v>
      </c>
      <c r="BI118" s="78">
        <f>IF(AND(DataBase2[[#This Row],[sILSGKS]]&lt;=0.0001,DataBase2[[#This Row],[sILSGKS]]&lt;&gt;""), 1,"")</f>
        <v>1</v>
      </c>
      <c r="BJ118" s="78">
        <f>IF(AND(DataBase2[[#This Row],[sSAGKS]]&lt;=0.0001,DataBase2[[#This Row],[sSAGKS]]&lt;&gt;""), 1,"")</f>
        <v>1</v>
      </c>
      <c r="BK118" s="80">
        <f>IF(AND(DataBase2[[#This Row],[sKSGKS]]&lt;=0.0001,DataBase2[[#This Row],[sKSGKS]]&lt;&gt;""), 1,"")</f>
        <v>1</v>
      </c>
    </row>
    <row r="119" spans="1:63" x14ac:dyDescent="0.35">
      <c r="A119" s="65" t="s">
        <v>192</v>
      </c>
      <c r="B119" s="66" t="s">
        <v>80</v>
      </c>
      <c r="C119" s="67" t="s">
        <v>81</v>
      </c>
      <c r="D119" s="67">
        <v>3</v>
      </c>
      <c r="E119" s="67">
        <v>30</v>
      </c>
      <c r="F119" s="68">
        <v>4</v>
      </c>
      <c r="G119" s="69">
        <v>10372.9</v>
      </c>
      <c r="H119" s="70">
        <v>10246.799999999999</v>
      </c>
      <c r="I119" s="71">
        <v>7200</v>
      </c>
      <c r="J119" s="69">
        <v>10372.85</v>
      </c>
      <c r="K119" s="70">
        <v>10372.85</v>
      </c>
      <c r="L119" s="71">
        <v>716</v>
      </c>
      <c r="M119" s="69">
        <v>10372.870000000001</v>
      </c>
      <c r="N119" s="6">
        <v>10372.870000000001</v>
      </c>
      <c r="O119" s="71">
        <v>19.5</v>
      </c>
      <c r="P119" s="69">
        <v>10500.73047</v>
      </c>
      <c r="Q119" s="71">
        <v>2034</v>
      </c>
      <c r="R119" s="72">
        <v>10372.65</v>
      </c>
      <c r="S119" s="71">
        <v>78.099999999999994</v>
      </c>
      <c r="T119" s="72">
        <v>10377.549999999999</v>
      </c>
      <c r="U119" s="73">
        <v>150.00200000000001</v>
      </c>
      <c r="V119" s="72">
        <v>10372.85</v>
      </c>
      <c r="W119" s="73">
        <v>150.071</v>
      </c>
      <c r="X119" s="7">
        <v>10372.9</v>
      </c>
      <c r="Y119" s="71">
        <v>183</v>
      </c>
      <c r="Z119" s="74">
        <f t="shared" si="3"/>
        <v>10372.85</v>
      </c>
      <c r="AA119" s="48">
        <f t="shared" si="4"/>
        <v>10372.65</v>
      </c>
      <c r="AB11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MIN(G119,J119,M119),"")</f>
        <v>10372.85</v>
      </c>
      <c r="AC119" s="49">
        <f>IF(OR(DataBase2[[#This Row],[sKS]] = "", DataBase2[[#This Row],[BSOpt]]=""), "", (DataBase2[[#This Row],[sKS]]-DataBase2[[#This Row],[BSOpt]])/DataBase2[[#This Row],[BSOpt]])</f>
        <v>4.8202760089341313E-6</v>
      </c>
      <c r="AD119" s="49">
        <f t="shared" si="5"/>
        <v>10372.85</v>
      </c>
      <c r="AE119" s="49">
        <f>IF(OR(DataBase2[[#This Row],[sKS]] = "", DataBase2[[#This Row],[BESTUB]]=""), "", (DataBase2[[#This Row],[sKS]]-DataBase2[[#This Row],[BESTUB]])/DataBase2[[#This Row],[BESTUB]])</f>
        <v>4.8202760089341313E-6</v>
      </c>
      <c r="AF119" s="75">
        <f>IF(OR(DataBase2[[#This Row],[sLB]] = "", DataBase2[[#This Row],[BestSol]]=""), "", (DataBase2[[#This Row],[sLB]]-DataBase2[[#This Row],[BestSol]])/DataBase2[[#This Row],[BestSol]])</f>
        <v>4.8202760089341313E-6</v>
      </c>
      <c r="AG119" s="76">
        <f>IF(OR(DataBase2[[#This Row],[sCL]] = "", DataBase2[[#This Row],[BestSol]]=""), "", (DataBase2[[#This Row],[sCL]] -DataBase2[[#This Row],[BestSol]])/DataBase2[[#This Row],[BestSol]])</f>
        <v>0</v>
      </c>
      <c r="AH119" s="76">
        <f>IF(OR(DataBase2[[#This Row],[sDRC]]= "", DataBase2[[#This Row],[BestSol]]=""), "", (DataBase2[[#This Row],[sDRC]]-DataBase2[[#This Row],[BestSol]])/DataBase2[[#This Row],[BestSol]])</f>
        <v>1.9281104036437967E-6</v>
      </c>
      <c r="AI119" s="76">
        <f>IF(OR(DataBase2[[#This Row],[sABS]]= "", DataBase2[[#This Row],[BestSol]]=""), "", (DataBase2[[#This Row],[sABS]]-DataBase2[[#This Row],[BestSol]])/DataBase2[[#This Row],[BestSol]])</f>
        <v>1.2328383231223825E-2</v>
      </c>
      <c r="AJ119" s="76">
        <f>IF(OR(DataBase2[[#This Row],[sCCJ]]= "", DataBase2[[#This Row],[BestSol]]=""), "", (DataBase2[[#This Row],[sCCJ]]-DataBase2[[#This Row],[BestSol]])/DataBase2[[#This Row],[BestSol]])</f>
        <v>-1.9281104036087248E-5</v>
      </c>
      <c r="AK119" s="76">
        <f>IF(OR(DataBase2[[#This Row],[sILS]] = "", DataBase2[[#This Row],[BestSol]]=""), "", (DataBase2[[#This Row],[sILS]]-DataBase2[[#This Row],[BestSol]])/DataBase2[[#This Row],[BestSol]])</f>
        <v>4.5310594484629667E-4</v>
      </c>
      <c r="AL119" s="76">
        <f>IF(OR(DataBase2[[#This Row],[sSA]] = "", DataBase2[[#This Row],[BestSol]]=""), "", (DataBase2[[#This Row],[sSA]]-DataBase2[[#This Row],[BestSol]])/DataBase2[[#This Row],[BestSol]])</f>
        <v>0</v>
      </c>
      <c r="AM119" s="76">
        <f>IF(OR(DataBase2[[#This Row],[sKS]] = "", DataBase2[[#This Row],[BestSol]]=""), "", (DataBase2[[#This Row],[sKS]]-DataBase2[[#This Row],[BestSol]])/DataBase2[[#This Row],[BestSol]])</f>
        <v>4.8202760089341313E-6</v>
      </c>
      <c r="AN119" s="75">
        <f>IF(OR(DataBase2[[#This Row],[sLB]] = "", DataBase2[[#This Row],[BSHeu]]=""), "", (DataBase2[[#This Row],[sLB]]-DataBase2[[#This Row],[BSHeu]])/DataBase2[[#This Row],[BSHeu]])</f>
        <v>2.4101844755197565E-5</v>
      </c>
      <c r="AO119" s="76">
        <f>IF(OR(DataBase2[[#This Row],[sCL]] = "",  DataBase2[[#This Row],[BSHeu]]=""), "", (DataBase2[[#This Row],[sCL]] - DataBase2[[#This Row],[BSHeu]])/ DataBase2[[#This Row],[BSHeu]])</f>
        <v>1.9281475804228198E-5</v>
      </c>
      <c r="AP119" s="76">
        <f>IF(OR(DataBase2[[#This Row],[sDRC]]= "",  DataBase2[[#This Row],[BSHeu]]=""), "", (DataBase2[[#This Row],[sDRC]]- DataBase2[[#This Row],[BSHeu]])/ DataBase2[[#This Row],[BSHeu]])</f>
        <v>2.1209623384686089E-5</v>
      </c>
      <c r="AQ119" s="76">
        <f>IF(OR(DataBase2[[#This Row],[sABS]]= "",  DataBase2[[#This Row],[BSHeu]]=""), "", (DataBase2[[#This Row],[sABS]]- DataBase2[[#This Row],[BSHeu]])/ DataBase2[[#This Row],[BSHeu]])</f>
        <v>1.2347902416451031E-2</v>
      </c>
      <c r="AR119" s="76">
        <f>IF(OR(DataBase2[[#This Row],[sCCJ]]= "",  DataBase2[[#This Row],[BSHeu]]=""), "", (DataBase2[[#This Row],[sCCJ]]- DataBase2[[#This Row],[BSHeu]])/ DataBase2[[#This Row],[BSHeu]])</f>
        <v>0</v>
      </c>
      <c r="AS119" s="76">
        <f>IF(OR(DataBase2[[#This Row],[sILS]] = "",  DataBase2[[#This Row],[BSHeu]]=""), "", (DataBase2[[#This Row],[sILS]]- DataBase2[[#This Row],[BSHeu]])/ DataBase2[[#This Row],[BSHeu]])</f>
        <v>4.723961572018372E-4</v>
      </c>
      <c r="AT119" s="76">
        <f>IF(OR(DataBase2[[#This Row],[sSA]] = "",  DataBase2[[#This Row],[BSHeu]]=""), "", (DataBase2[[#This Row],[sSA]]- DataBase2[[#This Row],[BSHeu]])/ DataBase2[[#This Row],[BSHeu]])</f>
        <v>1.9281475804228198E-5</v>
      </c>
      <c r="AU119" s="77">
        <f>IF(OR(DataBase2[[#This Row],[sKS]]= "",  DataBase2[[#This Row],[BSHeu]]=""), "", (DataBase2[[#This Row],[sKS]]- DataBase2[[#This Row],[BSHeu]])/ DataBase2[[#This Row],[BSHeu]])</f>
        <v>2.4101844755197565E-5</v>
      </c>
      <c r="AV119" s="78">
        <f>IF(AND(DataBase2[[#This Row],[sLBGB]]&lt;=0.0001, DataBase2[[#This Row],[sLBGB]]&lt;&gt;""), 1,"")</f>
        <v>1</v>
      </c>
      <c r="AW119" s="78">
        <f>IF(AND(DataBase2[[#This Row],[sCLGB]]&lt;=0.0001,DataBase2[[#This Row],[sCLGB]]&lt;&gt;""), 1,"")</f>
        <v>1</v>
      </c>
      <c r="AX119" s="78">
        <f>IF(AND(DataBase2[[#This Row],[sDRCGB]]&lt;=0.0001,DataBase2[[#This Row],[sDRCGB]]&lt;&gt;""), 1,"")</f>
        <v>1</v>
      </c>
      <c r="AY119" s="78" t="str">
        <f>IF(AND(DataBase2[[#This Row],[sABSGB]]&lt;=0.0001,DataBase2[[#This Row],[sABSGB]]&lt;&gt;""), 1,"")</f>
        <v/>
      </c>
      <c r="AZ119" s="78">
        <f>IF(AND(DataBase2[[#This Row],[sCCJGB]]&lt;=0.0001,DataBase2[[#This Row],[sCCJGB]]&lt;&gt;""), 1,"")</f>
        <v>1</v>
      </c>
      <c r="BA119" s="78" t="str">
        <f>IF(AND(DataBase2[[#This Row],[sILSGB]]&lt;=0.0001,DataBase2[[#This Row],[sILSGB]]&lt;&gt;""), 1,"")</f>
        <v/>
      </c>
      <c r="BB119" s="78">
        <f>IF(AND(DataBase2[[#This Row],[sSAGB]]&lt;=0.0001,DataBase2[[#This Row],[sSAGB]]&lt;&gt;""), 1,"")</f>
        <v>1</v>
      </c>
      <c r="BC119" s="78">
        <f>IF(AND(DataBase2[[#This Row],[sKSGB]]&lt;=0.0001,DataBase2[[#This Row],[sKSGB]]&lt;&gt;""), 1,"")</f>
        <v>1</v>
      </c>
      <c r="BD119" s="79">
        <f>IF(AND(DataBase2[[#This Row],[sLBGKS]]&lt;=0.0001, DataBase2[[#This Row],[sLBGKS]]&lt;&gt;""), 1,"")</f>
        <v>1</v>
      </c>
      <c r="BE119" s="78">
        <f>IF(AND(DataBase2[[#This Row],[sCLGKS]]&lt;=0.0001,DataBase2[[#This Row],[sCLGKS]]&lt;&gt;""), 1,"")</f>
        <v>1</v>
      </c>
      <c r="BF119" s="78">
        <f>IF(AND(DataBase2[[#This Row],[sDRCGKS]]&lt;=0.0001,DataBase2[[#This Row],[sDRCGKS]]&lt;&gt;""), 1,"")</f>
        <v>1</v>
      </c>
      <c r="BG119" s="78" t="str">
        <f>IF(AND(DataBase2[[#This Row],[sABSGKS]]&lt;=0.0001,DataBase2[[#This Row],[sABSGKS]]&lt;&gt;""), 1,"")</f>
        <v/>
      </c>
      <c r="BH119" s="78">
        <f>IF(AND(DataBase2[[#This Row],[sCCJGKS]]&lt;=0.0001,DataBase2[[#This Row],[sCCJGKS]]&lt;&gt;""), 1,"")</f>
        <v>1</v>
      </c>
      <c r="BI119" s="78" t="str">
        <f>IF(AND(DataBase2[[#This Row],[sILSGKS]]&lt;=0.0001,DataBase2[[#This Row],[sILSGKS]]&lt;&gt;""), 1,"")</f>
        <v/>
      </c>
      <c r="BJ119" s="78">
        <f>IF(AND(DataBase2[[#This Row],[sSAGKS]]&lt;=0.0001,DataBase2[[#This Row],[sSAGKS]]&lt;&gt;""), 1,"")</f>
        <v>1</v>
      </c>
      <c r="BK119" s="80">
        <f>IF(AND(DataBase2[[#This Row],[sKSGKS]]&lt;=0.0001,DataBase2[[#This Row],[sKSGKS]]&lt;&gt;""), 1,"")</f>
        <v>1</v>
      </c>
    </row>
    <row r="120" spans="1:63" x14ac:dyDescent="0.35">
      <c r="A120" s="65" t="s">
        <v>193</v>
      </c>
      <c r="B120" s="66" t="s">
        <v>80</v>
      </c>
      <c r="C120" s="67" t="s">
        <v>81</v>
      </c>
      <c r="D120" s="67">
        <v>3</v>
      </c>
      <c r="E120" s="67">
        <v>30</v>
      </c>
      <c r="F120" s="68">
        <v>5</v>
      </c>
      <c r="G120" s="69">
        <v>10678.3</v>
      </c>
      <c r="H120" s="70">
        <v>10504.6</v>
      </c>
      <c r="I120" s="71">
        <v>7200</v>
      </c>
      <c r="J120" s="69">
        <v>10678.35</v>
      </c>
      <c r="K120" s="70">
        <v>10678.35</v>
      </c>
      <c r="L120" s="71">
        <v>22272</v>
      </c>
      <c r="M120" s="69">
        <v>10678.31</v>
      </c>
      <c r="N120" s="6">
        <v>10678.31</v>
      </c>
      <c r="O120" s="71">
        <v>8.8000000000000007</v>
      </c>
      <c r="P120" s="69">
        <v>10758.43066</v>
      </c>
      <c r="Q120" s="71">
        <v>2002</v>
      </c>
      <c r="R120" s="72">
        <v>10678.15</v>
      </c>
      <c r="S120" s="71">
        <v>61.36</v>
      </c>
      <c r="T120" s="72">
        <v>10678.35</v>
      </c>
      <c r="U120" s="73">
        <v>150.00450000000001</v>
      </c>
      <c r="V120" s="72">
        <v>10678.35</v>
      </c>
      <c r="W120" s="73">
        <v>150.03649999999999</v>
      </c>
      <c r="X120" s="7">
        <v>10678.3</v>
      </c>
      <c r="Y120" s="71">
        <v>559</v>
      </c>
      <c r="Z120" s="74">
        <f t="shared" si="3"/>
        <v>10678.3</v>
      </c>
      <c r="AA120" s="48">
        <f t="shared" si="4"/>
        <v>10678.15</v>
      </c>
      <c r="AB12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MIN(G120,J120,M120),"")</f>
        <v>10678.3</v>
      </c>
      <c r="AC120" s="49">
        <f>IF(OR(DataBase2[[#This Row],[sKS]] = "", DataBase2[[#This Row],[BSOpt]]=""), "", (DataBase2[[#This Row],[sKS]]-DataBase2[[#This Row],[BSOpt]])/DataBase2[[#This Row],[BSOpt]])</f>
        <v>0</v>
      </c>
      <c r="AD120" s="49">
        <f t="shared" si="5"/>
        <v>10678.3</v>
      </c>
      <c r="AE120" s="49">
        <f>IF(OR(DataBase2[[#This Row],[sKS]] = "", DataBase2[[#This Row],[BESTUB]]=""), "", (DataBase2[[#This Row],[sKS]]-DataBase2[[#This Row],[BESTUB]])/DataBase2[[#This Row],[BESTUB]])</f>
        <v>0</v>
      </c>
      <c r="AF120" s="75">
        <f>IF(OR(DataBase2[[#This Row],[sLB]] = "", DataBase2[[#This Row],[BestSol]]=""), "", (DataBase2[[#This Row],[sLB]]-DataBase2[[#This Row],[BestSol]])/DataBase2[[#This Row],[BestSol]])</f>
        <v>0</v>
      </c>
      <c r="AG120" s="76">
        <f>IF(OR(DataBase2[[#This Row],[sCL]] = "", DataBase2[[#This Row],[BestSol]]=""), "", (DataBase2[[#This Row],[sCL]] -DataBase2[[#This Row],[BestSol]])/DataBase2[[#This Row],[BestSol]])</f>
        <v>4.6823932649477345E-6</v>
      </c>
      <c r="AH120" s="76">
        <f>IF(OR(DataBase2[[#This Row],[sDRC]]= "", DataBase2[[#This Row],[BestSol]]=""), "", (DataBase2[[#This Row],[sDRC]]-DataBase2[[#This Row],[BestSol]])/DataBase2[[#This Row],[BestSol]])</f>
        <v>9.3647865298954699E-7</v>
      </c>
      <c r="AI120" s="76">
        <f>IF(OR(DataBase2[[#This Row],[sABS]]= "", DataBase2[[#This Row],[BestSol]]=""), "", (DataBase2[[#This Row],[sABS]]-DataBase2[[#This Row],[BestSol]])/DataBase2[[#This Row],[BestSol]])</f>
        <v>7.5040652538326067E-3</v>
      </c>
      <c r="AJ120" s="76">
        <f>IF(OR(DataBase2[[#This Row],[sCCJ]]= "", DataBase2[[#This Row],[BestSol]]=""), "", (DataBase2[[#This Row],[sCCJ]]-DataBase2[[#This Row],[BestSol]])/DataBase2[[#This Row],[BestSol]])</f>
        <v>-1.4047179794502516E-5</v>
      </c>
      <c r="AK120" s="76">
        <f>IF(OR(DataBase2[[#This Row],[sILS]] = "", DataBase2[[#This Row],[BestSol]]=""), "", (DataBase2[[#This Row],[sILS]]-DataBase2[[#This Row],[BestSol]])/DataBase2[[#This Row],[BestSol]])</f>
        <v>4.6823932649477345E-6</v>
      </c>
      <c r="AL120" s="76">
        <f>IF(OR(DataBase2[[#This Row],[sSA]] = "", DataBase2[[#This Row],[BestSol]]=""), "", (DataBase2[[#This Row],[sSA]]-DataBase2[[#This Row],[BestSol]])/DataBase2[[#This Row],[BestSol]])</f>
        <v>4.6823932649477345E-6</v>
      </c>
      <c r="AM120" s="76">
        <f>IF(OR(DataBase2[[#This Row],[sKS]] = "", DataBase2[[#This Row],[BestSol]]=""), "", (DataBase2[[#This Row],[sKS]]-DataBase2[[#This Row],[BestSol]])/DataBase2[[#This Row],[BestSol]])</f>
        <v>0</v>
      </c>
      <c r="AN120" s="75">
        <f>IF(OR(DataBase2[[#This Row],[sLB]] = "", DataBase2[[#This Row],[BSHeu]]=""), "", (DataBase2[[#This Row],[sLB]]-DataBase2[[#This Row],[BSHeu]])/DataBase2[[#This Row],[BSHeu]])</f>
        <v>1.404737712053457E-5</v>
      </c>
      <c r="AO120" s="76">
        <f>IF(OR(DataBase2[[#This Row],[sCL]] = "",  DataBase2[[#This Row],[BSHeu]]=""), "", (DataBase2[[#This Row],[sCL]] - DataBase2[[#This Row],[BSHeu]])/ DataBase2[[#This Row],[BSHeu]])</f>
        <v>1.8729836160826322E-5</v>
      </c>
      <c r="AP120" s="76">
        <f>IF(OR(DataBase2[[#This Row],[sDRC]]= "",  DataBase2[[#This Row],[BSHeu]]=""), "", (DataBase2[[#This Row],[sDRC]]- DataBase2[[#This Row],[BSHeu]])/ DataBase2[[#This Row],[BSHeu]])</f>
        <v>1.4983868928592919E-5</v>
      </c>
      <c r="AQ120" s="76">
        <f>IF(OR(DataBase2[[#This Row],[sABS]]= "",  DataBase2[[#This Row],[BSHeu]]=""), "", (DataBase2[[#This Row],[sABS]]- DataBase2[[#This Row],[BSHeu]])/ DataBase2[[#This Row],[BSHeu]])</f>
        <v>7.5182180433876989E-3</v>
      </c>
      <c r="AR120" s="76">
        <f>IF(OR(DataBase2[[#This Row],[sCCJ]]= "",  DataBase2[[#This Row],[BSHeu]]=""), "", (DataBase2[[#This Row],[sCCJ]]- DataBase2[[#This Row],[BSHeu]])/ DataBase2[[#This Row],[BSHeu]])</f>
        <v>0</v>
      </c>
      <c r="AS120" s="76">
        <f>IF(OR(DataBase2[[#This Row],[sILS]] = "",  DataBase2[[#This Row],[BSHeu]]=""), "", (DataBase2[[#This Row],[sILS]]- DataBase2[[#This Row],[BSHeu]])/ DataBase2[[#This Row],[BSHeu]])</f>
        <v>1.8729836160826322E-5</v>
      </c>
      <c r="AT120" s="76">
        <f>IF(OR(DataBase2[[#This Row],[sSA]] = "",  DataBase2[[#This Row],[BSHeu]]=""), "", (DataBase2[[#This Row],[sSA]]- DataBase2[[#This Row],[BSHeu]])/ DataBase2[[#This Row],[BSHeu]])</f>
        <v>1.8729836160826322E-5</v>
      </c>
      <c r="AU120" s="77">
        <f>IF(OR(DataBase2[[#This Row],[sKS]]= "",  DataBase2[[#This Row],[BSHeu]]=""), "", (DataBase2[[#This Row],[sKS]]- DataBase2[[#This Row],[BSHeu]])/ DataBase2[[#This Row],[BSHeu]])</f>
        <v>1.404737712053457E-5</v>
      </c>
      <c r="AV120" s="78">
        <f>IF(AND(DataBase2[[#This Row],[sLBGB]]&lt;=0.0001, DataBase2[[#This Row],[sLBGB]]&lt;&gt;""), 1,"")</f>
        <v>1</v>
      </c>
      <c r="AW120" s="78">
        <f>IF(AND(DataBase2[[#This Row],[sCLGB]]&lt;=0.0001,DataBase2[[#This Row],[sCLGB]]&lt;&gt;""), 1,"")</f>
        <v>1</v>
      </c>
      <c r="AX120" s="78">
        <f>IF(AND(DataBase2[[#This Row],[sDRCGB]]&lt;=0.0001,DataBase2[[#This Row],[sDRCGB]]&lt;&gt;""), 1,"")</f>
        <v>1</v>
      </c>
      <c r="AY120" s="78" t="str">
        <f>IF(AND(DataBase2[[#This Row],[sABSGB]]&lt;=0.0001,DataBase2[[#This Row],[sABSGB]]&lt;&gt;""), 1,"")</f>
        <v/>
      </c>
      <c r="AZ120" s="78">
        <f>IF(AND(DataBase2[[#This Row],[sCCJGB]]&lt;=0.0001,DataBase2[[#This Row],[sCCJGB]]&lt;&gt;""), 1,"")</f>
        <v>1</v>
      </c>
      <c r="BA120" s="78">
        <f>IF(AND(DataBase2[[#This Row],[sILSGB]]&lt;=0.0001,DataBase2[[#This Row],[sILSGB]]&lt;&gt;""), 1,"")</f>
        <v>1</v>
      </c>
      <c r="BB120" s="78">
        <f>IF(AND(DataBase2[[#This Row],[sSAGB]]&lt;=0.0001,DataBase2[[#This Row],[sSAGB]]&lt;&gt;""), 1,"")</f>
        <v>1</v>
      </c>
      <c r="BC120" s="78">
        <f>IF(AND(DataBase2[[#This Row],[sKSGB]]&lt;=0.0001,DataBase2[[#This Row],[sKSGB]]&lt;&gt;""), 1,"")</f>
        <v>1</v>
      </c>
      <c r="BD120" s="79">
        <f>IF(AND(DataBase2[[#This Row],[sLBGKS]]&lt;=0.0001, DataBase2[[#This Row],[sLBGKS]]&lt;&gt;""), 1,"")</f>
        <v>1</v>
      </c>
      <c r="BE120" s="78">
        <f>IF(AND(DataBase2[[#This Row],[sCLGKS]]&lt;=0.0001,DataBase2[[#This Row],[sCLGKS]]&lt;&gt;""), 1,"")</f>
        <v>1</v>
      </c>
      <c r="BF120" s="78">
        <f>IF(AND(DataBase2[[#This Row],[sDRCGKS]]&lt;=0.0001,DataBase2[[#This Row],[sDRCGKS]]&lt;&gt;""), 1,"")</f>
        <v>1</v>
      </c>
      <c r="BG120" s="78" t="str">
        <f>IF(AND(DataBase2[[#This Row],[sABSGKS]]&lt;=0.0001,DataBase2[[#This Row],[sABSGKS]]&lt;&gt;""), 1,"")</f>
        <v/>
      </c>
      <c r="BH120" s="78">
        <f>IF(AND(DataBase2[[#This Row],[sCCJGKS]]&lt;=0.0001,DataBase2[[#This Row],[sCCJGKS]]&lt;&gt;""), 1,"")</f>
        <v>1</v>
      </c>
      <c r="BI120" s="78">
        <f>IF(AND(DataBase2[[#This Row],[sILSGKS]]&lt;=0.0001,DataBase2[[#This Row],[sILSGKS]]&lt;&gt;""), 1,"")</f>
        <v>1</v>
      </c>
      <c r="BJ120" s="78">
        <f>IF(AND(DataBase2[[#This Row],[sSAGKS]]&lt;=0.0001,DataBase2[[#This Row],[sSAGKS]]&lt;&gt;""), 1,"")</f>
        <v>1</v>
      </c>
      <c r="BK120" s="80">
        <f>IF(AND(DataBase2[[#This Row],[sKSGKS]]&lt;=0.0001,DataBase2[[#This Row],[sKSGKS]]&lt;&gt;""), 1,"")</f>
        <v>1</v>
      </c>
    </row>
    <row r="121" spans="1:63" x14ac:dyDescent="0.35">
      <c r="A121" s="65" t="s">
        <v>194</v>
      </c>
      <c r="B121" s="66" t="s">
        <v>80</v>
      </c>
      <c r="C121" s="67" t="s">
        <v>81</v>
      </c>
      <c r="D121" s="67">
        <v>3</v>
      </c>
      <c r="E121" s="67">
        <v>30</v>
      </c>
      <c r="F121" s="68">
        <v>2</v>
      </c>
      <c r="G121" s="69">
        <v>8232.36</v>
      </c>
      <c r="H121" s="70">
        <v>7935</v>
      </c>
      <c r="I121" s="71">
        <v>7200</v>
      </c>
      <c r="J121" s="69">
        <v>8223.26</v>
      </c>
      <c r="K121" s="70">
        <v>8223.26</v>
      </c>
      <c r="L121" s="71">
        <v>165</v>
      </c>
      <c r="M121" s="69">
        <v>8223.26</v>
      </c>
      <c r="N121" s="6">
        <v>8163.23</v>
      </c>
      <c r="O121" s="71">
        <v>7200.6</v>
      </c>
      <c r="P121" s="69">
        <v>8276.6904300000006</v>
      </c>
      <c r="Q121" s="71">
        <v>1578</v>
      </c>
      <c r="R121" s="72">
        <v>8262.3799999999992</v>
      </c>
      <c r="S121" s="71">
        <v>61.87</v>
      </c>
      <c r="T121" s="72">
        <v>8286.18</v>
      </c>
      <c r="U121" s="73">
        <v>150.01349999999999</v>
      </c>
      <c r="V121" s="72">
        <v>8232.36</v>
      </c>
      <c r="W121" s="73">
        <v>150.01900000000001</v>
      </c>
      <c r="X121" s="7">
        <v>8232.36</v>
      </c>
      <c r="Y121" s="71">
        <v>197</v>
      </c>
      <c r="Z121" s="74">
        <f t="shared" si="3"/>
        <v>8223.26</v>
      </c>
      <c r="AA121" s="48">
        <f t="shared" si="4"/>
        <v>8232.36</v>
      </c>
      <c r="AB12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MIN(G121,J121,M121),"")</f>
        <v>8223.26</v>
      </c>
      <c r="AC121" s="49">
        <f>IF(OR(DataBase2[[#This Row],[sKS]] = "", DataBase2[[#This Row],[BSOpt]]=""), "", (DataBase2[[#This Row],[sKS]]-DataBase2[[#This Row],[BSOpt]])/DataBase2[[#This Row],[BSOpt]])</f>
        <v>1.1066170837356916E-3</v>
      </c>
      <c r="AD121" s="49">
        <f t="shared" si="5"/>
        <v>8223.26</v>
      </c>
      <c r="AE121" s="49">
        <f>IF(OR(DataBase2[[#This Row],[sKS]] = "", DataBase2[[#This Row],[BESTUB]]=""), "", (DataBase2[[#This Row],[sKS]]-DataBase2[[#This Row],[BESTUB]])/DataBase2[[#This Row],[BESTUB]])</f>
        <v>1.1066170837356916E-3</v>
      </c>
      <c r="AF121" s="75">
        <f>IF(OR(DataBase2[[#This Row],[sLB]] = "", DataBase2[[#This Row],[BestSol]]=""), "", (DataBase2[[#This Row],[sLB]]-DataBase2[[#This Row],[BestSol]])/DataBase2[[#This Row],[BestSol]])</f>
        <v>1.1066170837356916E-3</v>
      </c>
      <c r="AG121" s="76">
        <f>IF(OR(DataBase2[[#This Row],[sCL]] = "", DataBase2[[#This Row],[BestSol]]=""), "", (DataBase2[[#This Row],[sCL]] -DataBase2[[#This Row],[BestSol]])/DataBase2[[#This Row],[BestSol]])</f>
        <v>0</v>
      </c>
      <c r="AH121" s="76">
        <f>IF(OR(DataBase2[[#This Row],[sDRC]]= "", DataBase2[[#This Row],[BestSol]]=""), "", (DataBase2[[#This Row],[sDRC]]-DataBase2[[#This Row],[BestSol]])/DataBase2[[#This Row],[BestSol]])</f>
        <v>0</v>
      </c>
      <c r="AI121" s="76">
        <f>IF(OR(DataBase2[[#This Row],[sABS]]= "", DataBase2[[#This Row],[BestSol]]=""), "", (DataBase2[[#This Row],[sABS]]-DataBase2[[#This Row],[BestSol]])/DataBase2[[#This Row],[BestSol]])</f>
        <v>6.4974754537738492E-3</v>
      </c>
      <c r="AJ121" s="76">
        <f>IF(OR(DataBase2[[#This Row],[sCCJ]]= "", DataBase2[[#This Row],[BestSol]]=""), "", (DataBase2[[#This Row],[sCCJ]]-DataBase2[[#This Row],[BestSol]])/DataBase2[[#This Row],[BestSol]])</f>
        <v>4.7572373973337797E-3</v>
      </c>
      <c r="AK121" s="76">
        <f>IF(OR(DataBase2[[#This Row],[sILS]] = "", DataBase2[[#This Row],[BestSol]]=""), "", (DataBase2[[#This Row],[sILS]]-DataBase2[[#This Row],[BestSol]])/DataBase2[[#This Row],[BestSol]])</f>
        <v>7.6514666932579137E-3</v>
      </c>
      <c r="AL121" s="76">
        <f>IF(OR(DataBase2[[#This Row],[sSA]] = "", DataBase2[[#This Row],[BestSol]]=""), "", (DataBase2[[#This Row],[sSA]]-DataBase2[[#This Row],[BestSol]])/DataBase2[[#This Row],[BestSol]])</f>
        <v>1.1066170837356916E-3</v>
      </c>
      <c r="AM121" s="76">
        <f>IF(OR(DataBase2[[#This Row],[sKS]] = "", DataBase2[[#This Row],[BestSol]]=""), "", (DataBase2[[#This Row],[sKS]]-DataBase2[[#This Row],[BestSol]])/DataBase2[[#This Row],[BestSol]])</f>
        <v>1.1066170837356916E-3</v>
      </c>
      <c r="AN121" s="75">
        <f>IF(OR(DataBase2[[#This Row],[sLB]] = "", DataBase2[[#This Row],[BSHeu]]=""), "", (DataBase2[[#This Row],[sLB]]-DataBase2[[#This Row],[BSHeu]])/DataBase2[[#This Row],[BSHeu]])</f>
        <v>0</v>
      </c>
      <c r="AO121" s="76">
        <f>IF(OR(DataBase2[[#This Row],[sCL]] = "",  DataBase2[[#This Row],[BSHeu]]=""), "", (DataBase2[[#This Row],[sCL]] - DataBase2[[#This Row],[BSHeu]])/ DataBase2[[#This Row],[BSHeu]])</f>
        <v>-1.105393836032482E-3</v>
      </c>
      <c r="AP121" s="76">
        <f>IF(OR(DataBase2[[#This Row],[sDRC]]= "",  DataBase2[[#This Row],[BSHeu]]=""), "", (DataBase2[[#This Row],[sDRC]]- DataBase2[[#This Row],[BSHeu]])/ DataBase2[[#This Row],[BSHeu]])</f>
        <v>-1.105393836032482E-3</v>
      </c>
      <c r="AQ121" s="76">
        <f>IF(OR(DataBase2[[#This Row],[sABS]]= "",  DataBase2[[#This Row],[BSHeu]]=""), "", (DataBase2[[#This Row],[sABS]]- DataBase2[[#This Row],[BSHeu]])/ DataBase2[[#This Row],[BSHeu]])</f>
        <v>5.3848993484249931E-3</v>
      </c>
      <c r="AR121" s="76">
        <f>IF(OR(DataBase2[[#This Row],[sCCJ]]= "",  DataBase2[[#This Row],[BSHeu]]=""), "", (DataBase2[[#This Row],[sCCJ]]- DataBase2[[#This Row],[BSHeu]])/ DataBase2[[#This Row],[BSHeu]])</f>
        <v>3.646584940405742E-3</v>
      </c>
      <c r="AS121" s="76">
        <f>IF(OR(DataBase2[[#This Row],[sILS]] = "",  DataBase2[[#This Row],[BSHeu]]=""), "", (DataBase2[[#This Row],[sILS]]- DataBase2[[#This Row],[BSHeu]])/ DataBase2[[#This Row],[BSHeu]])</f>
        <v>6.5376149731060963E-3</v>
      </c>
      <c r="AT121" s="76">
        <f>IF(OR(DataBase2[[#This Row],[sSA]] = "",  DataBase2[[#This Row],[BSHeu]]=""), "", (DataBase2[[#This Row],[sSA]]- DataBase2[[#This Row],[BSHeu]])/ DataBase2[[#This Row],[BSHeu]])</f>
        <v>0</v>
      </c>
      <c r="AU121" s="77">
        <f>IF(OR(DataBase2[[#This Row],[sKS]]= "",  DataBase2[[#This Row],[BSHeu]]=""), "", (DataBase2[[#This Row],[sKS]]- DataBase2[[#This Row],[BSHeu]])/ DataBase2[[#This Row],[BSHeu]])</f>
        <v>0</v>
      </c>
      <c r="AV121" s="78" t="str">
        <f>IF(AND(DataBase2[[#This Row],[sLBGB]]&lt;=0.0001, DataBase2[[#This Row],[sLBGB]]&lt;&gt;""), 1,"")</f>
        <v/>
      </c>
      <c r="AW121" s="78">
        <f>IF(AND(DataBase2[[#This Row],[sCLGB]]&lt;=0.0001,DataBase2[[#This Row],[sCLGB]]&lt;&gt;""), 1,"")</f>
        <v>1</v>
      </c>
      <c r="AX121" s="78">
        <f>IF(AND(DataBase2[[#This Row],[sDRCGB]]&lt;=0.0001,DataBase2[[#This Row],[sDRCGB]]&lt;&gt;""), 1,"")</f>
        <v>1</v>
      </c>
      <c r="AY121" s="78" t="str">
        <f>IF(AND(DataBase2[[#This Row],[sABSGB]]&lt;=0.0001,DataBase2[[#This Row],[sABSGB]]&lt;&gt;""), 1,"")</f>
        <v/>
      </c>
      <c r="AZ121" s="78" t="str">
        <f>IF(AND(DataBase2[[#This Row],[sCCJGB]]&lt;=0.0001,DataBase2[[#This Row],[sCCJGB]]&lt;&gt;""), 1,"")</f>
        <v/>
      </c>
      <c r="BA121" s="78" t="str">
        <f>IF(AND(DataBase2[[#This Row],[sILSGB]]&lt;=0.0001,DataBase2[[#This Row],[sILSGB]]&lt;&gt;""), 1,"")</f>
        <v/>
      </c>
      <c r="BB121" s="78" t="str">
        <f>IF(AND(DataBase2[[#This Row],[sSAGB]]&lt;=0.0001,DataBase2[[#This Row],[sSAGB]]&lt;&gt;""), 1,"")</f>
        <v/>
      </c>
      <c r="BC121" s="78" t="str">
        <f>IF(AND(DataBase2[[#This Row],[sKSGB]]&lt;=0.0001,DataBase2[[#This Row],[sKSGB]]&lt;&gt;""), 1,"")</f>
        <v/>
      </c>
      <c r="BD121" s="79">
        <f>IF(AND(DataBase2[[#This Row],[sLBGKS]]&lt;=0.0001, DataBase2[[#This Row],[sLBGKS]]&lt;&gt;""), 1,"")</f>
        <v>1</v>
      </c>
      <c r="BE121" s="78">
        <f>IF(AND(DataBase2[[#This Row],[sCLGKS]]&lt;=0.0001,DataBase2[[#This Row],[sCLGKS]]&lt;&gt;""), 1,"")</f>
        <v>1</v>
      </c>
      <c r="BF121" s="78">
        <f>IF(AND(DataBase2[[#This Row],[sDRCGKS]]&lt;=0.0001,DataBase2[[#This Row],[sDRCGKS]]&lt;&gt;""), 1,"")</f>
        <v>1</v>
      </c>
      <c r="BG121" s="78" t="str">
        <f>IF(AND(DataBase2[[#This Row],[sABSGKS]]&lt;=0.0001,DataBase2[[#This Row],[sABSGKS]]&lt;&gt;""), 1,"")</f>
        <v/>
      </c>
      <c r="BH121" s="78" t="str">
        <f>IF(AND(DataBase2[[#This Row],[sCCJGKS]]&lt;=0.0001,DataBase2[[#This Row],[sCCJGKS]]&lt;&gt;""), 1,"")</f>
        <v/>
      </c>
      <c r="BI121" s="78" t="str">
        <f>IF(AND(DataBase2[[#This Row],[sILSGKS]]&lt;=0.0001,DataBase2[[#This Row],[sILSGKS]]&lt;&gt;""), 1,"")</f>
        <v/>
      </c>
      <c r="BJ121" s="78">
        <f>IF(AND(DataBase2[[#This Row],[sSAGKS]]&lt;=0.0001,DataBase2[[#This Row],[sSAGKS]]&lt;&gt;""), 1,"")</f>
        <v>1</v>
      </c>
      <c r="BK121" s="80">
        <f>IF(AND(DataBase2[[#This Row],[sKSGKS]]&lt;=0.0001,DataBase2[[#This Row],[sKSGKS]]&lt;&gt;""), 1,"")</f>
        <v>1</v>
      </c>
    </row>
    <row r="122" spans="1:63" x14ac:dyDescent="0.35">
      <c r="A122" s="65" t="s">
        <v>195</v>
      </c>
      <c r="B122" s="66" t="s">
        <v>80</v>
      </c>
      <c r="C122" s="67" t="s">
        <v>81</v>
      </c>
      <c r="D122" s="67">
        <v>3</v>
      </c>
      <c r="E122" s="67">
        <v>30</v>
      </c>
      <c r="F122" s="68">
        <v>3</v>
      </c>
      <c r="G122" s="69">
        <v>8546.3700000000008</v>
      </c>
      <c r="H122" s="70">
        <v>8250.64</v>
      </c>
      <c r="I122" s="71">
        <v>7200</v>
      </c>
      <c r="J122" s="69">
        <v>8546.3799999999992</v>
      </c>
      <c r="K122" s="70">
        <v>8546.3799999999992</v>
      </c>
      <c r="L122" s="71">
        <v>844</v>
      </c>
      <c r="M122" s="69">
        <v>8546.3700000000008</v>
      </c>
      <c r="N122" s="6">
        <v>8546.3700000000008</v>
      </c>
      <c r="O122" s="71">
        <v>4160.3999999999996</v>
      </c>
      <c r="P122" s="69">
        <v>8623.9902299999994</v>
      </c>
      <c r="Q122" s="71">
        <v>1341</v>
      </c>
      <c r="R122" s="72">
        <v>8577.98</v>
      </c>
      <c r="S122" s="71">
        <v>57.25</v>
      </c>
      <c r="T122" s="72">
        <v>8546.68</v>
      </c>
      <c r="U122" s="73">
        <v>150.01150000000001</v>
      </c>
      <c r="V122" s="72">
        <v>8546.3799999999992</v>
      </c>
      <c r="W122" s="73">
        <v>143.1155</v>
      </c>
      <c r="X122" s="7">
        <v>8623.99</v>
      </c>
      <c r="Y122" s="71">
        <v>531</v>
      </c>
      <c r="Z122" s="74">
        <f t="shared" si="3"/>
        <v>8546.3700000000008</v>
      </c>
      <c r="AA122" s="48">
        <f t="shared" si="4"/>
        <v>8546.3799999999992</v>
      </c>
      <c r="AB12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MIN(G122,J122,M122),"")</f>
        <v>8546.3700000000008</v>
      </c>
      <c r="AC122" s="49">
        <f>IF(OR(DataBase2[[#This Row],[sKS]] = "", DataBase2[[#This Row],[BSOpt]]=""), "", (DataBase2[[#This Row],[sKS]]-DataBase2[[#This Row],[BSOpt]])/DataBase2[[#This Row],[BSOpt]])</f>
        <v>9.0822185325464457E-3</v>
      </c>
      <c r="AD122" s="49">
        <f t="shared" si="5"/>
        <v>8546.3700000000008</v>
      </c>
      <c r="AE122" s="49">
        <f>IF(OR(DataBase2[[#This Row],[sKS]] = "", DataBase2[[#This Row],[BESTUB]]=""), "", (DataBase2[[#This Row],[sKS]]-DataBase2[[#This Row],[BESTUB]])/DataBase2[[#This Row],[BESTUB]])</f>
        <v>9.0822185325464457E-3</v>
      </c>
      <c r="AF122" s="75">
        <f>IF(OR(DataBase2[[#This Row],[sLB]] = "", DataBase2[[#This Row],[BestSol]]=""), "", (DataBase2[[#This Row],[sLB]]-DataBase2[[#This Row],[BestSol]])/DataBase2[[#This Row],[BestSol]])</f>
        <v>0</v>
      </c>
      <c r="AG122" s="76">
        <f>IF(OR(DataBase2[[#This Row],[sCL]] = "", DataBase2[[#This Row],[BestSol]]=""), "", (DataBase2[[#This Row],[sCL]] -DataBase2[[#This Row],[BestSol]])/DataBase2[[#This Row],[BestSol]])</f>
        <v>1.170087417043644E-6</v>
      </c>
      <c r="AH122" s="76">
        <f>IF(OR(DataBase2[[#This Row],[sDRC]]= "", DataBase2[[#This Row],[BestSol]]=""), "", (DataBase2[[#This Row],[sDRC]]-DataBase2[[#This Row],[BestSol]])/DataBase2[[#This Row],[BestSol]])</f>
        <v>0</v>
      </c>
      <c r="AI122" s="76">
        <f>IF(OR(DataBase2[[#This Row],[sABS]]= "", DataBase2[[#This Row],[BestSol]]=""), "", (DataBase2[[#This Row],[sABS]]-DataBase2[[#This Row],[BestSol]])/DataBase2[[#This Row],[BestSol]])</f>
        <v>9.0822454445570015E-3</v>
      </c>
      <c r="AJ122" s="76">
        <f>IF(OR(DataBase2[[#This Row],[sCCJ]]= "", DataBase2[[#This Row],[BestSol]]=""), "", (DataBase2[[#This Row],[sCCJ]]-DataBase2[[#This Row],[BestSol]])/DataBase2[[#This Row],[BestSol]])</f>
        <v>3.6986463258668603E-3</v>
      </c>
      <c r="AK122" s="76">
        <f>IF(OR(DataBase2[[#This Row],[sILS]] = "", DataBase2[[#This Row],[BestSol]]=""), "", (DataBase2[[#This Row],[sILS]]-DataBase2[[#This Row],[BestSol]])/DataBase2[[#This Row],[BestSol]])</f>
        <v>3.6272709934099586E-5</v>
      </c>
      <c r="AL122" s="76">
        <f>IF(OR(DataBase2[[#This Row],[sSA]] = "", DataBase2[[#This Row],[BestSol]]=""), "", (DataBase2[[#This Row],[sSA]]-DataBase2[[#This Row],[BestSol]])/DataBase2[[#This Row],[BestSol]])</f>
        <v>1.170087417043644E-6</v>
      </c>
      <c r="AM122" s="76">
        <f>IF(OR(DataBase2[[#This Row],[sKS]] = "", DataBase2[[#This Row],[BestSol]]=""), "", (DataBase2[[#This Row],[sKS]]-DataBase2[[#This Row],[BestSol]])/DataBase2[[#This Row],[BestSol]])</f>
        <v>9.0822185325464457E-3</v>
      </c>
      <c r="AN122" s="75">
        <f>IF(OR(DataBase2[[#This Row],[sLB]] = "", DataBase2[[#This Row],[BSHeu]]=""), "", (DataBase2[[#This Row],[sLB]]-DataBase2[[#This Row],[BSHeu]])/DataBase2[[#This Row],[BSHeu]])</f>
        <v>-1.1700860479406825E-6</v>
      </c>
      <c r="AO122" s="76">
        <f>IF(OR(DataBase2[[#This Row],[sCL]] = "",  DataBase2[[#This Row],[BSHeu]]=""), "", (DataBase2[[#This Row],[sCL]] - DataBase2[[#This Row],[BSHeu]])/ DataBase2[[#This Row],[BSHeu]])</f>
        <v>0</v>
      </c>
      <c r="AP122" s="76">
        <f>IF(OR(DataBase2[[#This Row],[sDRC]]= "",  DataBase2[[#This Row],[BSHeu]]=""), "", (DataBase2[[#This Row],[sDRC]]- DataBase2[[#This Row],[BSHeu]])/ DataBase2[[#This Row],[BSHeu]])</f>
        <v>-1.1700860479406825E-6</v>
      </c>
      <c r="AQ122" s="76">
        <f>IF(OR(DataBase2[[#This Row],[sABS]]= "",  DataBase2[[#This Row],[BSHeu]]=""), "", (DataBase2[[#This Row],[sABS]]- DataBase2[[#This Row],[BSHeu]])/ DataBase2[[#This Row],[BSHeu]])</f>
        <v>9.0810647315003826E-3</v>
      </c>
      <c r="AR122" s="76">
        <f>IF(OR(DataBase2[[#This Row],[sCCJ]]= "",  DataBase2[[#This Row],[BSHeu]]=""), "", (DataBase2[[#This Row],[sCCJ]]- DataBase2[[#This Row],[BSHeu]])/ DataBase2[[#This Row],[BSHeu]])</f>
        <v>3.6974719120844578E-3</v>
      </c>
      <c r="AS122" s="76">
        <f>IF(OR(DataBase2[[#This Row],[sILS]] = "",  DataBase2[[#This Row],[BSHeu]]=""), "", (DataBase2[[#This Row],[sILS]]- DataBase2[[#This Row],[BSHeu]])/ DataBase2[[#This Row],[BSHeu]])</f>
        <v>3.5102581443967088E-5</v>
      </c>
      <c r="AT122" s="76">
        <f>IF(OR(DataBase2[[#This Row],[sSA]] = "",  DataBase2[[#This Row],[BSHeu]]=""), "", (DataBase2[[#This Row],[sSA]]- DataBase2[[#This Row],[BSHeu]])/ DataBase2[[#This Row],[BSHeu]])</f>
        <v>0</v>
      </c>
      <c r="AU122" s="77">
        <f>IF(OR(DataBase2[[#This Row],[sKS]]= "",  DataBase2[[#This Row],[BSHeu]]=""), "", (DataBase2[[#This Row],[sKS]]- DataBase2[[#This Row],[BSHeu]])/ DataBase2[[#This Row],[BSHeu]])</f>
        <v>9.0810378195213173E-3</v>
      </c>
      <c r="AV122" s="78">
        <f>IF(AND(DataBase2[[#This Row],[sLBGB]]&lt;=0.0001, DataBase2[[#This Row],[sLBGB]]&lt;&gt;""), 1,"")</f>
        <v>1</v>
      </c>
      <c r="AW122" s="78">
        <f>IF(AND(DataBase2[[#This Row],[sCLGB]]&lt;=0.0001,DataBase2[[#This Row],[sCLGB]]&lt;&gt;""), 1,"")</f>
        <v>1</v>
      </c>
      <c r="AX122" s="78">
        <f>IF(AND(DataBase2[[#This Row],[sDRCGB]]&lt;=0.0001,DataBase2[[#This Row],[sDRCGB]]&lt;&gt;""), 1,"")</f>
        <v>1</v>
      </c>
      <c r="AY122" s="78" t="str">
        <f>IF(AND(DataBase2[[#This Row],[sABSGB]]&lt;=0.0001,DataBase2[[#This Row],[sABSGB]]&lt;&gt;""), 1,"")</f>
        <v/>
      </c>
      <c r="AZ122" s="78" t="str">
        <f>IF(AND(DataBase2[[#This Row],[sCCJGB]]&lt;=0.0001,DataBase2[[#This Row],[sCCJGB]]&lt;&gt;""), 1,"")</f>
        <v/>
      </c>
      <c r="BA122" s="78">
        <f>IF(AND(DataBase2[[#This Row],[sILSGB]]&lt;=0.0001,DataBase2[[#This Row],[sILSGB]]&lt;&gt;""), 1,"")</f>
        <v>1</v>
      </c>
      <c r="BB122" s="78">
        <f>IF(AND(DataBase2[[#This Row],[sSAGB]]&lt;=0.0001,DataBase2[[#This Row],[sSAGB]]&lt;&gt;""), 1,"")</f>
        <v>1</v>
      </c>
      <c r="BC122" s="78" t="str">
        <f>IF(AND(DataBase2[[#This Row],[sKSGB]]&lt;=0.0001,DataBase2[[#This Row],[sKSGB]]&lt;&gt;""), 1,"")</f>
        <v/>
      </c>
      <c r="BD122" s="79">
        <f>IF(AND(DataBase2[[#This Row],[sLBGKS]]&lt;=0.0001, DataBase2[[#This Row],[sLBGKS]]&lt;&gt;""), 1,"")</f>
        <v>1</v>
      </c>
      <c r="BE122" s="78">
        <f>IF(AND(DataBase2[[#This Row],[sCLGKS]]&lt;=0.0001,DataBase2[[#This Row],[sCLGKS]]&lt;&gt;""), 1,"")</f>
        <v>1</v>
      </c>
      <c r="BF122" s="78">
        <f>IF(AND(DataBase2[[#This Row],[sDRCGKS]]&lt;=0.0001,DataBase2[[#This Row],[sDRCGKS]]&lt;&gt;""), 1,"")</f>
        <v>1</v>
      </c>
      <c r="BG122" s="78" t="str">
        <f>IF(AND(DataBase2[[#This Row],[sABSGKS]]&lt;=0.0001,DataBase2[[#This Row],[sABSGKS]]&lt;&gt;""), 1,"")</f>
        <v/>
      </c>
      <c r="BH122" s="78" t="str">
        <f>IF(AND(DataBase2[[#This Row],[sCCJGKS]]&lt;=0.0001,DataBase2[[#This Row],[sCCJGKS]]&lt;&gt;""), 1,"")</f>
        <v/>
      </c>
      <c r="BI122" s="78">
        <f>IF(AND(DataBase2[[#This Row],[sILSGKS]]&lt;=0.0001,DataBase2[[#This Row],[sILSGKS]]&lt;&gt;""), 1,"")</f>
        <v>1</v>
      </c>
      <c r="BJ122" s="78">
        <f>IF(AND(DataBase2[[#This Row],[sSAGKS]]&lt;=0.0001,DataBase2[[#This Row],[sSAGKS]]&lt;&gt;""), 1,"")</f>
        <v>1</v>
      </c>
      <c r="BK122" s="80" t="str">
        <f>IF(AND(DataBase2[[#This Row],[sKSGKS]]&lt;=0.0001,DataBase2[[#This Row],[sKSGKS]]&lt;&gt;""), 1,"")</f>
        <v/>
      </c>
    </row>
    <row r="123" spans="1:63" x14ac:dyDescent="0.35">
      <c r="A123" s="65" t="s">
        <v>196</v>
      </c>
      <c r="B123" s="66" t="s">
        <v>80</v>
      </c>
      <c r="C123" s="67" t="s">
        <v>81</v>
      </c>
      <c r="D123" s="67">
        <v>3</v>
      </c>
      <c r="E123" s="67">
        <v>30</v>
      </c>
      <c r="F123" s="68">
        <v>4</v>
      </c>
      <c r="G123" s="69">
        <v>9079.32</v>
      </c>
      <c r="H123" s="70">
        <v>8665.9599999999991</v>
      </c>
      <c r="I123" s="71">
        <v>7200</v>
      </c>
      <c r="J123" s="69">
        <v>9134.7800000000007</v>
      </c>
      <c r="K123" s="70">
        <v>8870.48</v>
      </c>
      <c r="L123" s="71">
        <v>43028</v>
      </c>
      <c r="M123" s="69">
        <v>9075.8799999999992</v>
      </c>
      <c r="N123" s="6">
        <v>8999.2000000000007</v>
      </c>
      <c r="O123" s="71">
        <v>7201</v>
      </c>
      <c r="P123" s="69">
        <v>9258.1298800000004</v>
      </c>
      <c r="Q123" s="71">
        <v>1912</v>
      </c>
      <c r="R123" s="72">
        <v>9156.98</v>
      </c>
      <c r="S123" s="71">
        <v>65.67</v>
      </c>
      <c r="T123" s="72">
        <v>9193.7800000000007</v>
      </c>
      <c r="U123" s="73">
        <v>150.00149999999999</v>
      </c>
      <c r="V123" s="72">
        <v>9099.08</v>
      </c>
      <c r="W123" s="73">
        <v>150.03399999999999</v>
      </c>
      <c r="X123" s="7">
        <v>9219.31</v>
      </c>
      <c r="Y123" s="71">
        <v>589</v>
      </c>
      <c r="Z123" s="74">
        <f t="shared" si="3"/>
        <v>9075.8799999999992</v>
      </c>
      <c r="AA123" s="48">
        <f t="shared" si="4"/>
        <v>9099.08</v>
      </c>
      <c r="AB12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MIN(G123,J123,M123),"")</f>
        <v/>
      </c>
      <c r="AC123" s="49" t="str">
        <f>IF(OR(DataBase2[[#This Row],[sKS]] = "", DataBase2[[#This Row],[BSOpt]]=""), "", (DataBase2[[#This Row],[sKS]]-DataBase2[[#This Row],[BSOpt]])/DataBase2[[#This Row],[BSOpt]])</f>
        <v/>
      </c>
      <c r="AD123" s="49">
        <f t="shared" si="5"/>
        <v>9075.8799999999992</v>
      </c>
      <c r="AE123" s="49">
        <f>IF(OR(DataBase2[[#This Row],[sKS]] = "", DataBase2[[#This Row],[BESTUB]]=""), "", (DataBase2[[#This Row],[sKS]]-DataBase2[[#This Row],[BESTUB]])/DataBase2[[#This Row],[BESTUB]])</f>
        <v>1.5803426224233936E-2</v>
      </c>
      <c r="AF123" s="75">
        <f>IF(OR(DataBase2[[#This Row],[sLB]] = "", DataBase2[[#This Row],[BestSol]]=""), "", (DataBase2[[#This Row],[sLB]]-DataBase2[[#This Row],[BestSol]])/DataBase2[[#This Row],[BestSol]])</f>
        <v>3.7902660678639535E-4</v>
      </c>
      <c r="AG123" s="76">
        <f>IF(OR(DataBase2[[#This Row],[sCL]] = "", DataBase2[[#This Row],[BestSol]]=""), "", (DataBase2[[#This Row],[sCL]] -DataBase2[[#This Row],[BestSol]])/DataBase2[[#This Row],[BestSol]])</f>
        <v>6.4897288196848636E-3</v>
      </c>
      <c r="AH123" s="76">
        <f>IF(OR(DataBase2[[#This Row],[sDRC]]= "", DataBase2[[#This Row],[BestSol]]=""), "", (DataBase2[[#This Row],[sDRC]]-DataBase2[[#This Row],[BestSol]])/DataBase2[[#This Row],[BestSol]])</f>
        <v>0</v>
      </c>
      <c r="AI123" s="76">
        <f>IF(OR(DataBase2[[#This Row],[sABS]]= "", DataBase2[[#This Row],[BestSol]]=""), "", (DataBase2[[#This Row],[sABS]]-DataBase2[[#This Row],[BestSol]])/DataBase2[[#This Row],[BestSol]])</f>
        <v>2.0080684187098245E-2</v>
      </c>
      <c r="AJ123" s="76">
        <f>IF(OR(DataBase2[[#This Row],[sCCJ]]= "", DataBase2[[#This Row],[BestSol]]=""), "", (DataBase2[[#This Row],[sCCJ]]-DataBase2[[#This Row],[BestSol]])/DataBase2[[#This Row],[BestSol]])</f>
        <v>8.935772619294258E-3</v>
      </c>
      <c r="AK123" s="76">
        <f>IF(OR(DataBase2[[#This Row],[sILS]] = "", DataBase2[[#This Row],[BestSol]]=""), "", (DataBase2[[#This Row],[sILS]]-DataBase2[[#This Row],[BestSol]])/DataBase2[[#This Row],[BestSol]])</f>
        <v>1.2990475854683124E-2</v>
      </c>
      <c r="AL123" s="76">
        <f>IF(OR(DataBase2[[#This Row],[sSA]] = "", DataBase2[[#This Row],[BestSol]]=""), "", (DataBase2[[#This Row],[sSA]]-DataBase2[[#This Row],[BestSol]])/DataBase2[[#This Row],[BestSol]])</f>
        <v>2.5562259527451585E-3</v>
      </c>
      <c r="AM123" s="76">
        <f>IF(OR(DataBase2[[#This Row],[sKS]] = "", DataBase2[[#This Row],[BestSol]]=""), "", (DataBase2[[#This Row],[sKS]]-DataBase2[[#This Row],[BestSol]])/DataBase2[[#This Row],[BestSol]])</f>
        <v>1.5803426224233936E-2</v>
      </c>
      <c r="AN123" s="75">
        <f>IF(OR(DataBase2[[#This Row],[sLB]] = "", DataBase2[[#This Row],[BSHeu]]=""), "", (DataBase2[[#This Row],[sLB]]-DataBase2[[#This Row],[BSHeu]])/DataBase2[[#This Row],[BSHeu]])</f>
        <v>-2.1716481226673706E-3</v>
      </c>
      <c r="AO123" s="76">
        <f>IF(OR(DataBase2[[#This Row],[sCL]] = "",  DataBase2[[#This Row],[BSHeu]]=""), "", (DataBase2[[#This Row],[sCL]] - DataBase2[[#This Row],[BSHeu]])/ DataBase2[[#This Row],[BSHeu]])</f>
        <v>3.9234735819446281E-3</v>
      </c>
      <c r="AP123" s="76">
        <f>IF(OR(DataBase2[[#This Row],[sDRC]]= "",  DataBase2[[#This Row],[BSHeu]]=""), "", (DataBase2[[#This Row],[sDRC]]- DataBase2[[#This Row],[BSHeu]])/ DataBase2[[#This Row],[BSHeu]])</f>
        <v>-2.5497083221601227E-3</v>
      </c>
      <c r="AQ123" s="76">
        <f>IF(OR(DataBase2[[#This Row],[sABS]]= "",  DataBase2[[#This Row],[BSHeu]]=""), "", (DataBase2[[#This Row],[sABS]]- DataBase2[[#This Row],[BSHeu]])/ DataBase2[[#This Row],[BSHeu]])</f>
        <v>1.7479775977351609E-2</v>
      </c>
      <c r="AR123" s="76">
        <f>IF(OR(DataBase2[[#This Row],[sCCJ]]= "",  DataBase2[[#This Row],[BSHeu]]=""), "", (DataBase2[[#This Row],[sCCJ]]- DataBase2[[#This Row],[BSHeu]])/ DataBase2[[#This Row],[BSHeu]])</f>
        <v>6.3632806833217904E-3</v>
      </c>
      <c r="AS123" s="76">
        <f>IF(OR(DataBase2[[#This Row],[sILS]] = "",  DataBase2[[#This Row],[BSHeu]]=""), "", (DataBase2[[#This Row],[sILS]]- DataBase2[[#This Row],[BSHeu]])/ DataBase2[[#This Row],[BSHeu]])</f>
        <v>1.0407645608127495E-2</v>
      </c>
      <c r="AT123" s="76">
        <f>IF(OR(DataBase2[[#This Row],[sSA]] = "",  DataBase2[[#This Row],[BSHeu]]=""), "", (DataBase2[[#This Row],[sSA]]- DataBase2[[#This Row],[BSHeu]])/ DataBase2[[#This Row],[BSHeu]])</f>
        <v>0</v>
      </c>
      <c r="AU123" s="77">
        <f>IF(OR(DataBase2[[#This Row],[sKS]]= "",  DataBase2[[#This Row],[BSHeu]]=""), "", (DataBase2[[#This Row],[sKS]]- DataBase2[[#This Row],[BSHeu]])/ DataBase2[[#This Row],[BSHeu]])</f>
        <v>1.3213423774711242E-2</v>
      </c>
      <c r="AV123" s="78" t="str">
        <f>IF(AND(DataBase2[[#This Row],[sLBGB]]&lt;=0.0001, DataBase2[[#This Row],[sLBGB]]&lt;&gt;""), 1,"")</f>
        <v/>
      </c>
      <c r="AW123" s="78" t="str">
        <f>IF(AND(DataBase2[[#This Row],[sCLGB]]&lt;=0.0001,DataBase2[[#This Row],[sCLGB]]&lt;&gt;""), 1,"")</f>
        <v/>
      </c>
      <c r="AX123" s="78">
        <f>IF(AND(DataBase2[[#This Row],[sDRCGB]]&lt;=0.0001,DataBase2[[#This Row],[sDRCGB]]&lt;&gt;""), 1,"")</f>
        <v>1</v>
      </c>
      <c r="AY123" s="78" t="str">
        <f>IF(AND(DataBase2[[#This Row],[sABSGB]]&lt;=0.0001,DataBase2[[#This Row],[sABSGB]]&lt;&gt;""), 1,"")</f>
        <v/>
      </c>
      <c r="AZ123" s="78" t="str">
        <f>IF(AND(DataBase2[[#This Row],[sCCJGB]]&lt;=0.0001,DataBase2[[#This Row],[sCCJGB]]&lt;&gt;""), 1,"")</f>
        <v/>
      </c>
      <c r="BA123" s="78" t="str">
        <f>IF(AND(DataBase2[[#This Row],[sILSGB]]&lt;=0.0001,DataBase2[[#This Row],[sILSGB]]&lt;&gt;""), 1,"")</f>
        <v/>
      </c>
      <c r="BB123" s="78" t="str">
        <f>IF(AND(DataBase2[[#This Row],[sSAGB]]&lt;=0.0001,DataBase2[[#This Row],[sSAGB]]&lt;&gt;""), 1,"")</f>
        <v/>
      </c>
      <c r="BC123" s="78" t="str">
        <f>IF(AND(DataBase2[[#This Row],[sKSGB]]&lt;=0.0001,DataBase2[[#This Row],[sKSGB]]&lt;&gt;""), 1,"")</f>
        <v/>
      </c>
      <c r="BD123" s="79">
        <f>IF(AND(DataBase2[[#This Row],[sLBGKS]]&lt;=0.0001, DataBase2[[#This Row],[sLBGKS]]&lt;&gt;""), 1,"")</f>
        <v>1</v>
      </c>
      <c r="BE123" s="78" t="str">
        <f>IF(AND(DataBase2[[#This Row],[sCLGKS]]&lt;=0.0001,DataBase2[[#This Row],[sCLGKS]]&lt;&gt;""), 1,"")</f>
        <v/>
      </c>
      <c r="BF123" s="78">
        <f>IF(AND(DataBase2[[#This Row],[sDRCGKS]]&lt;=0.0001,DataBase2[[#This Row],[sDRCGKS]]&lt;&gt;""), 1,"")</f>
        <v>1</v>
      </c>
      <c r="BG123" s="78" t="str">
        <f>IF(AND(DataBase2[[#This Row],[sABSGKS]]&lt;=0.0001,DataBase2[[#This Row],[sABSGKS]]&lt;&gt;""), 1,"")</f>
        <v/>
      </c>
      <c r="BH123" s="78" t="str">
        <f>IF(AND(DataBase2[[#This Row],[sCCJGKS]]&lt;=0.0001,DataBase2[[#This Row],[sCCJGKS]]&lt;&gt;""), 1,"")</f>
        <v/>
      </c>
      <c r="BI123" s="78" t="str">
        <f>IF(AND(DataBase2[[#This Row],[sILSGKS]]&lt;=0.0001,DataBase2[[#This Row],[sILSGKS]]&lt;&gt;""), 1,"")</f>
        <v/>
      </c>
      <c r="BJ123" s="78">
        <f>IF(AND(DataBase2[[#This Row],[sSAGKS]]&lt;=0.0001,DataBase2[[#This Row],[sSAGKS]]&lt;&gt;""), 1,"")</f>
        <v>1</v>
      </c>
      <c r="BK123" s="80" t="str">
        <f>IF(AND(DataBase2[[#This Row],[sKSGKS]]&lt;=0.0001,DataBase2[[#This Row],[sKSGKS]]&lt;&gt;""), 1,"")</f>
        <v/>
      </c>
    </row>
    <row r="124" spans="1:63" x14ac:dyDescent="0.35">
      <c r="A124" s="65" t="s">
        <v>197</v>
      </c>
      <c r="B124" s="66" t="s">
        <v>80</v>
      </c>
      <c r="C124" s="67" t="s">
        <v>81</v>
      </c>
      <c r="D124" s="67">
        <v>3</v>
      </c>
      <c r="E124" s="67">
        <v>30</v>
      </c>
      <c r="F124" s="68">
        <v>5</v>
      </c>
      <c r="G124" s="69">
        <v>9558.61</v>
      </c>
      <c r="H124" s="70">
        <v>9105.7199999999993</v>
      </c>
      <c r="I124" s="71">
        <v>7200</v>
      </c>
      <c r="J124" s="69">
        <v>9909.8799999999992</v>
      </c>
      <c r="K124" s="70">
        <v>8753.58</v>
      </c>
      <c r="L124" s="71">
        <v>42889</v>
      </c>
      <c r="M124" s="69">
        <v>12137</v>
      </c>
      <c r="N124" s="6">
        <v>9464.06</v>
      </c>
      <c r="O124" s="71">
        <v>7200.7</v>
      </c>
      <c r="P124" s="69">
        <v>9788.8798800000004</v>
      </c>
      <c r="Q124" s="71">
        <v>1911</v>
      </c>
      <c r="R124" s="72">
        <v>9631.8799999999992</v>
      </c>
      <c r="S124" s="71">
        <v>51.62</v>
      </c>
      <c r="T124" s="72">
        <v>9664.8799999999992</v>
      </c>
      <c r="U124" s="73">
        <v>150.0025</v>
      </c>
      <c r="V124" s="72">
        <v>9736.48</v>
      </c>
      <c r="W124" s="73">
        <v>150.04499999999999</v>
      </c>
      <c r="X124" s="7">
        <v>9884.7999999999993</v>
      </c>
      <c r="Y124" s="71">
        <v>514</v>
      </c>
      <c r="Z124" s="74">
        <f t="shared" si="3"/>
        <v>9558.61</v>
      </c>
      <c r="AA124" s="48">
        <f t="shared" si="4"/>
        <v>9631.8799999999992</v>
      </c>
      <c r="AB12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MIN(G124,J124,M124),"")</f>
        <v/>
      </c>
      <c r="AC124" s="49" t="str">
        <f>IF(OR(DataBase2[[#This Row],[sKS]] = "", DataBase2[[#This Row],[BSOpt]]=""), "", (DataBase2[[#This Row],[sKS]]-DataBase2[[#This Row],[BSOpt]])/DataBase2[[#This Row],[BSOpt]])</f>
        <v/>
      </c>
      <c r="AD124" s="49">
        <f t="shared" si="5"/>
        <v>9558.61</v>
      </c>
      <c r="AE124" s="49">
        <f>IF(OR(DataBase2[[#This Row],[sKS]] = "", DataBase2[[#This Row],[BESTUB]]=""), "", (DataBase2[[#This Row],[sKS]]-DataBase2[[#This Row],[BESTUB]])/DataBase2[[#This Row],[BESTUB]])</f>
        <v>3.4125254613379841E-2</v>
      </c>
      <c r="AF124" s="75">
        <f>IF(OR(DataBase2[[#This Row],[sLB]] = "", DataBase2[[#This Row],[BestSol]]=""), "", (DataBase2[[#This Row],[sLB]]-DataBase2[[#This Row],[BestSol]])/DataBase2[[#This Row],[BestSol]])</f>
        <v>0</v>
      </c>
      <c r="AG124" s="76">
        <f>IF(OR(DataBase2[[#This Row],[sCL]] = "", DataBase2[[#This Row],[BestSol]]=""), "", (DataBase2[[#This Row],[sCL]] -DataBase2[[#This Row],[BestSol]])/DataBase2[[#This Row],[BestSol]])</f>
        <v>3.6749067071467356E-2</v>
      </c>
      <c r="AH124" s="76">
        <f>IF(OR(DataBase2[[#This Row],[sDRC]]= "", DataBase2[[#This Row],[BestSol]]=""), "", (DataBase2[[#This Row],[sDRC]]-DataBase2[[#This Row],[BestSol]])/DataBase2[[#This Row],[BestSol]])</f>
        <v>0.26974528723318553</v>
      </c>
      <c r="AI124" s="76">
        <f>IF(OR(DataBase2[[#This Row],[sABS]]= "", DataBase2[[#This Row],[BestSol]]=""), "", (DataBase2[[#This Row],[sABS]]-DataBase2[[#This Row],[BestSol]])/DataBase2[[#This Row],[BestSol]])</f>
        <v>2.4090310202006339E-2</v>
      </c>
      <c r="AJ124" s="76">
        <f>IF(OR(DataBase2[[#This Row],[sCCJ]]= "", DataBase2[[#This Row],[BestSol]]=""), "", (DataBase2[[#This Row],[sCCJ]]-DataBase2[[#This Row],[BestSol]])/DataBase2[[#This Row],[BestSol]])</f>
        <v>7.6653404626821908E-3</v>
      </c>
      <c r="AK124" s="76">
        <f>IF(OR(DataBase2[[#This Row],[sILS]] = "", DataBase2[[#This Row],[BestSol]]=""), "", (DataBase2[[#This Row],[sILS]]-DataBase2[[#This Row],[BestSol]])/DataBase2[[#This Row],[BestSol]])</f>
        <v>1.111772527595525E-2</v>
      </c>
      <c r="AL124" s="76">
        <f>IF(OR(DataBase2[[#This Row],[sSA]] = "", DataBase2[[#This Row],[BestSol]]=""), "", (DataBase2[[#This Row],[sSA]]-DataBase2[[#This Row],[BestSol]])/DataBase2[[#This Row],[BestSol]])</f>
        <v>1.8608354143541683E-2</v>
      </c>
      <c r="AM124" s="76">
        <f>IF(OR(DataBase2[[#This Row],[sKS]] = "", DataBase2[[#This Row],[BestSol]]=""), "", (DataBase2[[#This Row],[sKS]]-DataBase2[[#This Row],[BestSol]])/DataBase2[[#This Row],[BestSol]])</f>
        <v>3.4125254613379841E-2</v>
      </c>
      <c r="AN124" s="75">
        <f>IF(OR(DataBase2[[#This Row],[sLB]] = "", DataBase2[[#This Row],[BSHeu]]=""), "", (DataBase2[[#This Row],[sLB]]-DataBase2[[#This Row],[BSHeu]])/DataBase2[[#This Row],[BSHeu]])</f>
        <v>-7.6070299879149889E-3</v>
      </c>
      <c r="AO124" s="76">
        <f>IF(OR(DataBase2[[#This Row],[sCL]] = "",  DataBase2[[#This Row],[BSHeu]]=""), "", (DataBase2[[#This Row],[sCL]] - DataBase2[[#This Row],[BSHeu]])/ DataBase2[[#This Row],[BSHeu]])</f>
        <v>2.8862485828311815E-2</v>
      </c>
      <c r="AP124" s="76">
        <f>IF(OR(DataBase2[[#This Row],[sDRC]]= "",  DataBase2[[#This Row],[BSHeu]]=""), "", (DataBase2[[#This Row],[sDRC]]- DataBase2[[#This Row],[BSHeu]])/ DataBase2[[#This Row],[BSHeu]])</f>
        <v>0.26008629675618894</v>
      </c>
      <c r="AQ124" s="76">
        <f>IF(OR(DataBase2[[#This Row],[sABS]]= "",  DataBase2[[#This Row],[BSHeu]]=""), "", (DataBase2[[#This Row],[sABS]]- DataBase2[[#This Row],[BSHeu]])/ DataBase2[[#This Row],[BSHeu]])</f>
        <v>1.6300024501966513E-2</v>
      </c>
      <c r="AR124" s="76">
        <f>IF(OR(DataBase2[[#This Row],[sCCJ]]= "",  DataBase2[[#This Row],[BSHeu]]=""), "", (DataBase2[[#This Row],[sCCJ]]- DataBase2[[#This Row],[BSHeu]])/ DataBase2[[#This Row],[BSHeu]])</f>
        <v>0</v>
      </c>
      <c r="AS124" s="76">
        <f>IF(OR(DataBase2[[#This Row],[sILS]] = "",  DataBase2[[#This Row],[BSHeu]]=""), "", (DataBase2[[#This Row],[sILS]]- DataBase2[[#This Row],[BSHeu]])/ DataBase2[[#This Row],[BSHeu]])</f>
        <v>3.4261224184686688E-3</v>
      </c>
      <c r="AT124" s="76">
        <f>IF(OR(DataBase2[[#This Row],[sSA]] = "",  DataBase2[[#This Row],[BSHeu]]=""), "", (DataBase2[[#This Row],[sSA]]- DataBase2[[#This Row],[BSHeu]])/ DataBase2[[#This Row],[BSHeu]])</f>
        <v>1.0859769847631031E-2</v>
      </c>
      <c r="AU124" s="77">
        <f>IF(OR(DataBase2[[#This Row],[sKS]]= "",  DataBase2[[#This Row],[BSHeu]]=""), "", (DataBase2[[#This Row],[sKS]]- DataBase2[[#This Row],[BSHeu]])/ DataBase2[[#This Row],[BSHeu]])</f>
        <v>2.6258632790275637E-2</v>
      </c>
      <c r="AV124" s="78">
        <f>IF(AND(DataBase2[[#This Row],[sLBGB]]&lt;=0.0001, DataBase2[[#This Row],[sLBGB]]&lt;&gt;""), 1,"")</f>
        <v>1</v>
      </c>
      <c r="AW124" s="78" t="str">
        <f>IF(AND(DataBase2[[#This Row],[sCLGB]]&lt;=0.0001,DataBase2[[#This Row],[sCLGB]]&lt;&gt;""), 1,"")</f>
        <v/>
      </c>
      <c r="AX124" s="78" t="str">
        <f>IF(AND(DataBase2[[#This Row],[sDRCGB]]&lt;=0.0001,DataBase2[[#This Row],[sDRCGB]]&lt;&gt;""), 1,"")</f>
        <v/>
      </c>
      <c r="AY124" s="78" t="str">
        <f>IF(AND(DataBase2[[#This Row],[sABSGB]]&lt;=0.0001,DataBase2[[#This Row],[sABSGB]]&lt;&gt;""), 1,"")</f>
        <v/>
      </c>
      <c r="AZ124" s="78" t="str">
        <f>IF(AND(DataBase2[[#This Row],[sCCJGB]]&lt;=0.0001,DataBase2[[#This Row],[sCCJGB]]&lt;&gt;""), 1,"")</f>
        <v/>
      </c>
      <c r="BA124" s="78" t="str">
        <f>IF(AND(DataBase2[[#This Row],[sILSGB]]&lt;=0.0001,DataBase2[[#This Row],[sILSGB]]&lt;&gt;""), 1,"")</f>
        <v/>
      </c>
      <c r="BB124" s="78" t="str">
        <f>IF(AND(DataBase2[[#This Row],[sSAGB]]&lt;=0.0001,DataBase2[[#This Row],[sSAGB]]&lt;&gt;""), 1,"")</f>
        <v/>
      </c>
      <c r="BC124" s="78" t="str">
        <f>IF(AND(DataBase2[[#This Row],[sKSGB]]&lt;=0.0001,DataBase2[[#This Row],[sKSGB]]&lt;&gt;""), 1,"")</f>
        <v/>
      </c>
      <c r="BD124" s="79">
        <f>IF(AND(DataBase2[[#This Row],[sLBGKS]]&lt;=0.0001, DataBase2[[#This Row],[sLBGKS]]&lt;&gt;""), 1,"")</f>
        <v>1</v>
      </c>
      <c r="BE124" s="78" t="str">
        <f>IF(AND(DataBase2[[#This Row],[sCLGKS]]&lt;=0.0001,DataBase2[[#This Row],[sCLGKS]]&lt;&gt;""), 1,"")</f>
        <v/>
      </c>
      <c r="BF124" s="78" t="str">
        <f>IF(AND(DataBase2[[#This Row],[sDRCGKS]]&lt;=0.0001,DataBase2[[#This Row],[sDRCGKS]]&lt;&gt;""), 1,"")</f>
        <v/>
      </c>
      <c r="BG124" s="78" t="str">
        <f>IF(AND(DataBase2[[#This Row],[sABSGKS]]&lt;=0.0001,DataBase2[[#This Row],[sABSGKS]]&lt;&gt;""), 1,"")</f>
        <v/>
      </c>
      <c r="BH124" s="78">
        <f>IF(AND(DataBase2[[#This Row],[sCCJGKS]]&lt;=0.0001,DataBase2[[#This Row],[sCCJGKS]]&lt;&gt;""), 1,"")</f>
        <v>1</v>
      </c>
      <c r="BI124" s="78" t="str">
        <f>IF(AND(DataBase2[[#This Row],[sILSGKS]]&lt;=0.0001,DataBase2[[#This Row],[sILSGKS]]&lt;&gt;""), 1,"")</f>
        <v/>
      </c>
      <c r="BJ124" s="78" t="str">
        <f>IF(AND(DataBase2[[#This Row],[sSAGKS]]&lt;=0.0001,DataBase2[[#This Row],[sSAGKS]]&lt;&gt;""), 1,"")</f>
        <v/>
      </c>
      <c r="BK124" s="80" t="str">
        <f>IF(AND(DataBase2[[#This Row],[sKSGKS]]&lt;=0.0001,DataBase2[[#This Row],[sKSGKS]]&lt;&gt;""), 1,"")</f>
        <v/>
      </c>
    </row>
    <row r="125" spans="1:63" x14ac:dyDescent="0.35">
      <c r="A125" s="65" t="s">
        <v>198</v>
      </c>
      <c r="B125" s="66" t="s">
        <v>80</v>
      </c>
      <c r="C125" s="67" t="s">
        <v>81</v>
      </c>
      <c r="D125" s="67">
        <v>3</v>
      </c>
      <c r="E125" s="67">
        <v>30</v>
      </c>
      <c r="F125" s="68">
        <v>2</v>
      </c>
      <c r="G125" s="69">
        <v>8115.83</v>
      </c>
      <c r="H125" s="70">
        <v>7992.84</v>
      </c>
      <c r="I125" s="71">
        <v>7200</v>
      </c>
      <c r="J125" s="69">
        <v>8115.87</v>
      </c>
      <c r="K125" s="70">
        <v>8115.87</v>
      </c>
      <c r="L125" s="71">
        <v>52</v>
      </c>
      <c r="M125" s="69">
        <v>8115.83</v>
      </c>
      <c r="N125" s="6">
        <v>8115.83</v>
      </c>
      <c r="O125" s="71">
        <v>1638.8</v>
      </c>
      <c r="P125" s="69">
        <v>8121.7299800000001</v>
      </c>
      <c r="Q125" s="71">
        <v>1132</v>
      </c>
      <c r="R125" s="72">
        <v>8256.07</v>
      </c>
      <c r="S125" s="71">
        <v>56.43</v>
      </c>
      <c r="T125" s="72">
        <v>8131.67</v>
      </c>
      <c r="U125" s="73">
        <v>150.006</v>
      </c>
      <c r="V125" s="72">
        <v>8115.87</v>
      </c>
      <c r="W125" s="73">
        <v>134.63800000000001</v>
      </c>
      <c r="X125" s="7">
        <v>8115.83</v>
      </c>
      <c r="Y125" s="71">
        <v>292</v>
      </c>
      <c r="Z125" s="74">
        <f t="shared" si="3"/>
        <v>8115.83</v>
      </c>
      <c r="AA125" s="48">
        <f t="shared" si="4"/>
        <v>8115.83</v>
      </c>
      <c r="AB12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MIN(G125,J125,M125),"")</f>
        <v>8115.83</v>
      </c>
      <c r="AC125" s="49">
        <f>IF(OR(DataBase2[[#This Row],[sKS]] = "", DataBase2[[#This Row],[BSOpt]]=""), "", (DataBase2[[#This Row],[sKS]]-DataBase2[[#This Row],[BSOpt]])/DataBase2[[#This Row],[BSOpt]])</f>
        <v>0</v>
      </c>
      <c r="AD125" s="49">
        <f t="shared" si="5"/>
        <v>8115.83</v>
      </c>
      <c r="AE125" s="49">
        <f>IF(OR(DataBase2[[#This Row],[sKS]] = "", DataBase2[[#This Row],[BESTUB]]=""), "", (DataBase2[[#This Row],[sKS]]-DataBase2[[#This Row],[BESTUB]])/DataBase2[[#This Row],[BESTUB]])</f>
        <v>0</v>
      </c>
      <c r="AF125" s="75">
        <f>IF(OR(DataBase2[[#This Row],[sLB]] = "", DataBase2[[#This Row],[BestSol]]=""), "", (DataBase2[[#This Row],[sLB]]-DataBase2[[#This Row],[BestSol]])/DataBase2[[#This Row],[BestSol]])</f>
        <v>0</v>
      </c>
      <c r="AG125" s="76">
        <f>IF(OR(DataBase2[[#This Row],[sCL]] = "", DataBase2[[#This Row],[BestSol]]=""), "", (DataBase2[[#This Row],[sCL]] -DataBase2[[#This Row],[BestSol]])/DataBase2[[#This Row],[BestSol]])</f>
        <v>4.9286394613937971E-6</v>
      </c>
      <c r="AH125" s="76">
        <f>IF(OR(DataBase2[[#This Row],[sDRC]]= "", DataBase2[[#This Row],[BestSol]]=""), "", (DataBase2[[#This Row],[sDRC]]-DataBase2[[#This Row],[BestSol]])/DataBase2[[#This Row],[BestSol]])</f>
        <v>0</v>
      </c>
      <c r="AI125" s="76">
        <f>IF(OR(DataBase2[[#This Row],[sABS]]= "", DataBase2[[#This Row],[BestSol]]=""), "", (DataBase2[[#This Row],[sABS]]-DataBase2[[#This Row],[BestSol]])/DataBase2[[#This Row],[BestSol]])</f>
        <v>7.2697185623653293E-4</v>
      </c>
      <c r="AJ125" s="76">
        <f>IF(OR(DataBase2[[#This Row],[sCCJ]]= "", DataBase2[[#This Row],[BestSol]]=""), "", (DataBase2[[#This Row],[sCCJ]]-DataBase2[[#This Row],[BestSol]])/DataBase2[[#This Row],[BestSol]])</f>
        <v>1.7279809951662343E-2</v>
      </c>
      <c r="AK125" s="76">
        <f>IF(OR(DataBase2[[#This Row],[sILS]] = "", DataBase2[[#This Row],[BestSol]]=""), "", (DataBase2[[#This Row],[sILS]]-DataBase2[[#This Row],[BestSol]])/DataBase2[[#This Row],[BestSol]])</f>
        <v>1.9517412267137367E-3</v>
      </c>
      <c r="AL125" s="76">
        <f>IF(OR(DataBase2[[#This Row],[sSA]] = "", DataBase2[[#This Row],[BestSol]]=""), "", (DataBase2[[#This Row],[sSA]]-DataBase2[[#This Row],[BestSol]])/DataBase2[[#This Row],[BestSol]])</f>
        <v>4.9286394613937971E-6</v>
      </c>
      <c r="AM125" s="76">
        <f>IF(OR(DataBase2[[#This Row],[sKS]] = "", DataBase2[[#This Row],[BestSol]]=""), "", (DataBase2[[#This Row],[sKS]]-DataBase2[[#This Row],[BestSol]])/DataBase2[[#This Row],[BestSol]])</f>
        <v>0</v>
      </c>
      <c r="AN125" s="75">
        <f>IF(OR(DataBase2[[#This Row],[sLB]] = "", DataBase2[[#This Row],[BSHeu]]=""), "", (DataBase2[[#This Row],[sLB]]-DataBase2[[#This Row],[BSHeu]])/DataBase2[[#This Row],[BSHeu]])</f>
        <v>0</v>
      </c>
      <c r="AO125" s="76">
        <f>IF(OR(DataBase2[[#This Row],[sCL]] = "",  DataBase2[[#This Row],[BSHeu]]=""), "", (DataBase2[[#This Row],[sCL]] - DataBase2[[#This Row],[BSHeu]])/ DataBase2[[#This Row],[BSHeu]])</f>
        <v>4.9286394613937971E-6</v>
      </c>
      <c r="AP125" s="76">
        <f>IF(OR(DataBase2[[#This Row],[sDRC]]= "",  DataBase2[[#This Row],[BSHeu]]=""), "", (DataBase2[[#This Row],[sDRC]]- DataBase2[[#This Row],[BSHeu]])/ DataBase2[[#This Row],[BSHeu]])</f>
        <v>0</v>
      </c>
      <c r="AQ125" s="76">
        <f>IF(OR(DataBase2[[#This Row],[sABS]]= "",  DataBase2[[#This Row],[BSHeu]]=""), "", (DataBase2[[#This Row],[sABS]]- DataBase2[[#This Row],[BSHeu]])/ DataBase2[[#This Row],[BSHeu]])</f>
        <v>7.2697185623653293E-4</v>
      </c>
      <c r="AR125" s="76">
        <f>IF(OR(DataBase2[[#This Row],[sCCJ]]= "",  DataBase2[[#This Row],[BSHeu]]=""), "", (DataBase2[[#This Row],[sCCJ]]- DataBase2[[#This Row],[BSHeu]])/ DataBase2[[#This Row],[BSHeu]])</f>
        <v>1.7279809951662343E-2</v>
      </c>
      <c r="AS125" s="76">
        <f>IF(OR(DataBase2[[#This Row],[sILS]] = "",  DataBase2[[#This Row],[BSHeu]]=""), "", (DataBase2[[#This Row],[sILS]]- DataBase2[[#This Row],[BSHeu]])/ DataBase2[[#This Row],[BSHeu]])</f>
        <v>1.9517412267137367E-3</v>
      </c>
      <c r="AT125" s="76">
        <f>IF(OR(DataBase2[[#This Row],[sSA]] = "",  DataBase2[[#This Row],[BSHeu]]=""), "", (DataBase2[[#This Row],[sSA]]- DataBase2[[#This Row],[BSHeu]])/ DataBase2[[#This Row],[BSHeu]])</f>
        <v>4.9286394613937971E-6</v>
      </c>
      <c r="AU125" s="77">
        <f>IF(OR(DataBase2[[#This Row],[sKS]]= "",  DataBase2[[#This Row],[BSHeu]]=""), "", (DataBase2[[#This Row],[sKS]]- DataBase2[[#This Row],[BSHeu]])/ DataBase2[[#This Row],[BSHeu]])</f>
        <v>0</v>
      </c>
      <c r="AV125" s="78">
        <f>IF(AND(DataBase2[[#This Row],[sLBGB]]&lt;=0.0001, DataBase2[[#This Row],[sLBGB]]&lt;&gt;""), 1,"")</f>
        <v>1</v>
      </c>
      <c r="AW125" s="78">
        <f>IF(AND(DataBase2[[#This Row],[sCLGB]]&lt;=0.0001,DataBase2[[#This Row],[sCLGB]]&lt;&gt;""), 1,"")</f>
        <v>1</v>
      </c>
      <c r="AX125" s="78">
        <f>IF(AND(DataBase2[[#This Row],[sDRCGB]]&lt;=0.0001,DataBase2[[#This Row],[sDRCGB]]&lt;&gt;""), 1,"")</f>
        <v>1</v>
      </c>
      <c r="AY125" s="78" t="str">
        <f>IF(AND(DataBase2[[#This Row],[sABSGB]]&lt;=0.0001,DataBase2[[#This Row],[sABSGB]]&lt;&gt;""), 1,"")</f>
        <v/>
      </c>
      <c r="AZ125" s="78" t="str">
        <f>IF(AND(DataBase2[[#This Row],[sCCJGB]]&lt;=0.0001,DataBase2[[#This Row],[sCCJGB]]&lt;&gt;""), 1,"")</f>
        <v/>
      </c>
      <c r="BA125" s="78" t="str">
        <f>IF(AND(DataBase2[[#This Row],[sILSGB]]&lt;=0.0001,DataBase2[[#This Row],[sILSGB]]&lt;&gt;""), 1,"")</f>
        <v/>
      </c>
      <c r="BB125" s="78">
        <f>IF(AND(DataBase2[[#This Row],[sSAGB]]&lt;=0.0001,DataBase2[[#This Row],[sSAGB]]&lt;&gt;""), 1,"")</f>
        <v>1</v>
      </c>
      <c r="BC125" s="78">
        <f>IF(AND(DataBase2[[#This Row],[sKSGB]]&lt;=0.0001,DataBase2[[#This Row],[sKSGB]]&lt;&gt;""), 1,"")</f>
        <v>1</v>
      </c>
      <c r="BD125" s="79">
        <f>IF(AND(DataBase2[[#This Row],[sLBGKS]]&lt;=0.0001, DataBase2[[#This Row],[sLBGKS]]&lt;&gt;""), 1,"")</f>
        <v>1</v>
      </c>
      <c r="BE125" s="78">
        <f>IF(AND(DataBase2[[#This Row],[sCLGKS]]&lt;=0.0001,DataBase2[[#This Row],[sCLGKS]]&lt;&gt;""), 1,"")</f>
        <v>1</v>
      </c>
      <c r="BF125" s="78">
        <f>IF(AND(DataBase2[[#This Row],[sDRCGKS]]&lt;=0.0001,DataBase2[[#This Row],[sDRCGKS]]&lt;&gt;""), 1,"")</f>
        <v>1</v>
      </c>
      <c r="BG125" s="78" t="str">
        <f>IF(AND(DataBase2[[#This Row],[sABSGKS]]&lt;=0.0001,DataBase2[[#This Row],[sABSGKS]]&lt;&gt;""), 1,"")</f>
        <v/>
      </c>
      <c r="BH125" s="78" t="str">
        <f>IF(AND(DataBase2[[#This Row],[sCCJGKS]]&lt;=0.0001,DataBase2[[#This Row],[sCCJGKS]]&lt;&gt;""), 1,"")</f>
        <v/>
      </c>
      <c r="BI125" s="78" t="str">
        <f>IF(AND(DataBase2[[#This Row],[sILSGKS]]&lt;=0.0001,DataBase2[[#This Row],[sILSGKS]]&lt;&gt;""), 1,"")</f>
        <v/>
      </c>
      <c r="BJ125" s="78">
        <f>IF(AND(DataBase2[[#This Row],[sSAGKS]]&lt;=0.0001,DataBase2[[#This Row],[sSAGKS]]&lt;&gt;""), 1,"")</f>
        <v>1</v>
      </c>
      <c r="BK125" s="80">
        <f>IF(AND(DataBase2[[#This Row],[sKSGKS]]&lt;=0.0001,DataBase2[[#This Row],[sKSGKS]]&lt;&gt;""), 1,"")</f>
        <v>1</v>
      </c>
    </row>
    <row r="126" spans="1:63" x14ac:dyDescent="0.35">
      <c r="A126" s="65" t="s">
        <v>199</v>
      </c>
      <c r="B126" s="66" t="s">
        <v>80</v>
      </c>
      <c r="C126" s="67" t="s">
        <v>81</v>
      </c>
      <c r="D126" s="67">
        <v>3</v>
      </c>
      <c r="E126" s="67">
        <v>30</v>
      </c>
      <c r="F126" s="68">
        <v>3</v>
      </c>
      <c r="G126" s="69">
        <v>8502.7900000000009</v>
      </c>
      <c r="H126" s="70">
        <v>8281.49</v>
      </c>
      <c r="I126" s="71">
        <v>7200</v>
      </c>
      <c r="J126" s="69">
        <v>8502.77</v>
      </c>
      <c r="K126" s="70">
        <v>8502.77</v>
      </c>
      <c r="L126" s="71">
        <v>2797</v>
      </c>
      <c r="M126" s="69">
        <v>8502.7900000000009</v>
      </c>
      <c r="N126" s="6">
        <v>8502.7900000000009</v>
      </c>
      <c r="O126" s="71">
        <v>426.3</v>
      </c>
      <c r="P126" s="69">
        <v>8516.8105500000001</v>
      </c>
      <c r="Q126" s="71">
        <v>2764</v>
      </c>
      <c r="R126" s="72">
        <v>8502.67</v>
      </c>
      <c r="S126" s="71">
        <v>72.510000000000005</v>
      </c>
      <c r="T126" s="72">
        <v>8516.9699999999993</v>
      </c>
      <c r="U126" s="73">
        <v>150.001</v>
      </c>
      <c r="V126" s="72">
        <v>8502.77</v>
      </c>
      <c r="W126" s="73">
        <v>143.9665</v>
      </c>
      <c r="X126" s="7">
        <v>8502.7900000000009</v>
      </c>
      <c r="Y126" s="71">
        <v>731</v>
      </c>
      <c r="Z126" s="74">
        <f t="shared" si="3"/>
        <v>8502.77</v>
      </c>
      <c r="AA126" s="48">
        <f t="shared" si="4"/>
        <v>8502.67</v>
      </c>
      <c r="AB12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MIN(G126,J126,M126),"")</f>
        <v>8502.77</v>
      </c>
      <c r="AC126" s="49">
        <f>IF(OR(DataBase2[[#This Row],[sKS]] = "", DataBase2[[#This Row],[BSOpt]]=""), "", (DataBase2[[#This Row],[sKS]]-DataBase2[[#This Row],[BSOpt]])/DataBase2[[#This Row],[BSOpt]])</f>
        <v>2.3521746443143302E-6</v>
      </c>
      <c r="AD126" s="49">
        <f t="shared" si="5"/>
        <v>8502.77</v>
      </c>
      <c r="AE126" s="49">
        <f>IF(OR(DataBase2[[#This Row],[sKS]] = "", DataBase2[[#This Row],[BESTUB]]=""), "", (DataBase2[[#This Row],[sKS]]-DataBase2[[#This Row],[BESTUB]])/DataBase2[[#This Row],[BESTUB]])</f>
        <v>2.3521746443143302E-6</v>
      </c>
      <c r="AF126" s="75">
        <f>IF(OR(DataBase2[[#This Row],[sLB]] = "", DataBase2[[#This Row],[BestSol]]=""), "", (DataBase2[[#This Row],[sLB]]-DataBase2[[#This Row],[BestSol]])/DataBase2[[#This Row],[BestSol]])</f>
        <v>2.3521746443143302E-6</v>
      </c>
      <c r="AG126" s="76">
        <f>IF(OR(DataBase2[[#This Row],[sCL]] = "", DataBase2[[#This Row],[BestSol]]=""), "", (DataBase2[[#This Row],[sCL]] -DataBase2[[#This Row],[BestSol]])/DataBase2[[#This Row],[BestSol]])</f>
        <v>0</v>
      </c>
      <c r="AH126" s="76">
        <f>IF(OR(DataBase2[[#This Row],[sDRC]]= "", DataBase2[[#This Row],[BestSol]]=""), "", (DataBase2[[#This Row],[sDRC]]-DataBase2[[#This Row],[BestSol]])/DataBase2[[#This Row],[BestSol]])</f>
        <v>2.3521746443143302E-6</v>
      </c>
      <c r="AI126" s="76">
        <f>IF(OR(DataBase2[[#This Row],[sABS]]= "", DataBase2[[#This Row],[BestSol]]=""), "", (DataBase2[[#This Row],[sABS]]-DataBase2[[#This Row],[BestSol]])/DataBase2[[#This Row],[BestSol]])</f>
        <v>1.6512912850753002E-3</v>
      </c>
      <c r="AJ126" s="76">
        <f>IF(OR(DataBase2[[#This Row],[sCCJ]]= "", DataBase2[[#This Row],[BestSol]]=""), "", (DataBase2[[#This Row],[sCCJ]]-DataBase2[[#This Row],[BestSol]])/DataBase2[[#This Row],[BestSol]])</f>
        <v>-1.1760873221357721E-5</v>
      </c>
      <c r="AK126" s="76">
        <f>IF(OR(DataBase2[[#This Row],[sILS]] = "", DataBase2[[#This Row],[BestSol]]=""), "", (DataBase2[[#This Row],[sILS]]-DataBase2[[#This Row],[BestSol]])/DataBase2[[#This Row],[BestSol]])</f>
        <v>1.6700439974265925E-3</v>
      </c>
      <c r="AL126" s="76">
        <f>IF(OR(DataBase2[[#This Row],[sSA]] = "", DataBase2[[#This Row],[BestSol]]=""), "", (DataBase2[[#This Row],[sSA]]-DataBase2[[#This Row],[BestSol]])/DataBase2[[#This Row],[BestSol]])</f>
        <v>0</v>
      </c>
      <c r="AM126" s="76">
        <f>IF(OR(DataBase2[[#This Row],[sKS]] = "", DataBase2[[#This Row],[BestSol]]=""), "", (DataBase2[[#This Row],[sKS]]-DataBase2[[#This Row],[BestSol]])/DataBase2[[#This Row],[BestSol]])</f>
        <v>2.3521746443143302E-6</v>
      </c>
      <c r="AN126" s="75">
        <f>IF(OR(DataBase2[[#This Row],[sLB]] = "", DataBase2[[#This Row],[BSHeu]]=""), "", (DataBase2[[#This Row],[sLB]]-DataBase2[[#This Row],[BSHeu]])/DataBase2[[#This Row],[BSHeu]])</f>
        <v>1.411321384939088E-5</v>
      </c>
      <c r="AO126" s="76">
        <f>IF(OR(DataBase2[[#This Row],[sCL]] = "",  DataBase2[[#This Row],[BSHeu]]=""), "", (DataBase2[[#This Row],[sCL]] - DataBase2[[#This Row],[BSHeu]])/ DataBase2[[#This Row],[BSHeu]])</f>
        <v>1.1761011541123412E-5</v>
      </c>
      <c r="AP126" s="76">
        <f>IF(OR(DataBase2[[#This Row],[sDRC]]= "",  DataBase2[[#This Row],[BSHeu]]=""), "", (DataBase2[[#This Row],[sDRC]]- DataBase2[[#This Row],[BSHeu]])/ DataBase2[[#This Row],[BSHeu]])</f>
        <v>1.411321384939088E-5</v>
      </c>
      <c r="AQ126" s="76">
        <f>IF(OR(DataBase2[[#This Row],[sABS]]= "",  DataBase2[[#This Row],[BSHeu]]=""), "", (DataBase2[[#This Row],[sABS]]- DataBase2[[#This Row],[BSHeu]])/ DataBase2[[#This Row],[BSHeu]])</f>
        <v>1.6630717174722853E-3</v>
      </c>
      <c r="AR126" s="76">
        <f>IF(OR(DataBase2[[#This Row],[sCCJ]]= "",  DataBase2[[#This Row],[BSHeu]]=""), "", (DataBase2[[#This Row],[sCCJ]]- DataBase2[[#This Row],[BSHeu]])/ DataBase2[[#This Row],[BSHeu]])</f>
        <v>0</v>
      </c>
      <c r="AS126" s="76">
        <f>IF(OR(DataBase2[[#This Row],[sILS]] = "",  DataBase2[[#This Row],[BSHeu]]=""), "", (DataBase2[[#This Row],[sILS]]- DataBase2[[#This Row],[BSHeu]])/ DataBase2[[#This Row],[BSHeu]])</f>
        <v>1.6818246503744439E-3</v>
      </c>
      <c r="AT126" s="76">
        <f>IF(OR(DataBase2[[#This Row],[sSA]] = "",  DataBase2[[#This Row],[BSHeu]]=""), "", (DataBase2[[#This Row],[sSA]]- DataBase2[[#This Row],[BSHeu]])/ DataBase2[[#This Row],[BSHeu]])</f>
        <v>1.1761011541123412E-5</v>
      </c>
      <c r="AU126" s="77">
        <f>IF(OR(DataBase2[[#This Row],[sKS]]= "",  DataBase2[[#This Row],[BSHeu]]=""), "", (DataBase2[[#This Row],[sKS]]- DataBase2[[#This Row],[BSHeu]])/ DataBase2[[#This Row],[BSHeu]])</f>
        <v>1.411321384939088E-5</v>
      </c>
      <c r="AV126" s="78">
        <f>IF(AND(DataBase2[[#This Row],[sLBGB]]&lt;=0.0001, DataBase2[[#This Row],[sLBGB]]&lt;&gt;""), 1,"")</f>
        <v>1</v>
      </c>
      <c r="AW126" s="78">
        <f>IF(AND(DataBase2[[#This Row],[sCLGB]]&lt;=0.0001,DataBase2[[#This Row],[sCLGB]]&lt;&gt;""), 1,"")</f>
        <v>1</v>
      </c>
      <c r="AX126" s="78">
        <f>IF(AND(DataBase2[[#This Row],[sDRCGB]]&lt;=0.0001,DataBase2[[#This Row],[sDRCGB]]&lt;&gt;""), 1,"")</f>
        <v>1</v>
      </c>
      <c r="AY126" s="78" t="str">
        <f>IF(AND(DataBase2[[#This Row],[sABSGB]]&lt;=0.0001,DataBase2[[#This Row],[sABSGB]]&lt;&gt;""), 1,"")</f>
        <v/>
      </c>
      <c r="AZ126" s="78">
        <f>IF(AND(DataBase2[[#This Row],[sCCJGB]]&lt;=0.0001,DataBase2[[#This Row],[sCCJGB]]&lt;&gt;""), 1,"")</f>
        <v>1</v>
      </c>
      <c r="BA126" s="78" t="str">
        <f>IF(AND(DataBase2[[#This Row],[sILSGB]]&lt;=0.0001,DataBase2[[#This Row],[sILSGB]]&lt;&gt;""), 1,"")</f>
        <v/>
      </c>
      <c r="BB126" s="78">
        <f>IF(AND(DataBase2[[#This Row],[sSAGB]]&lt;=0.0001,DataBase2[[#This Row],[sSAGB]]&lt;&gt;""), 1,"")</f>
        <v>1</v>
      </c>
      <c r="BC126" s="78">
        <f>IF(AND(DataBase2[[#This Row],[sKSGB]]&lt;=0.0001,DataBase2[[#This Row],[sKSGB]]&lt;&gt;""), 1,"")</f>
        <v>1</v>
      </c>
      <c r="BD126" s="79">
        <f>IF(AND(DataBase2[[#This Row],[sLBGKS]]&lt;=0.0001, DataBase2[[#This Row],[sLBGKS]]&lt;&gt;""), 1,"")</f>
        <v>1</v>
      </c>
      <c r="BE126" s="78">
        <f>IF(AND(DataBase2[[#This Row],[sCLGKS]]&lt;=0.0001,DataBase2[[#This Row],[sCLGKS]]&lt;&gt;""), 1,"")</f>
        <v>1</v>
      </c>
      <c r="BF126" s="78">
        <f>IF(AND(DataBase2[[#This Row],[sDRCGKS]]&lt;=0.0001,DataBase2[[#This Row],[sDRCGKS]]&lt;&gt;""), 1,"")</f>
        <v>1</v>
      </c>
      <c r="BG126" s="78" t="str">
        <f>IF(AND(DataBase2[[#This Row],[sABSGKS]]&lt;=0.0001,DataBase2[[#This Row],[sABSGKS]]&lt;&gt;""), 1,"")</f>
        <v/>
      </c>
      <c r="BH126" s="78">
        <f>IF(AND(DataBase2[[#This Row],[sCCJGKS]]&lt;=0.0001,DataBase2[[#This Row],[sCCJGKS]]&lt;&gt;""), 1,"")</f>
        <v>1</v>
      </c>
      <c r="BI126" s="78" t="str">
        <f>IF(AND(DataBase2[[#This Row],[sILSGKS]]&lt;=0.0001,DataBase2[[#This Row],[sILSGKS]]&lt;&gt;""), 1,"")</f>
        <v/>
      </c>
      <c r="BJ126" s="78">
        <f>IF(AND(DataBase2[[#This Row],[sSAGKS]]&lt;=0.0001,DataBase2[[#This Row],[sSAGKS]]&lt;&gt;""), 1,"")</f>
        <v>1</v>
      </c>
      <c r="BK126" s="80">
        <f>IF(AND(DataBase2[[#This Row],[sKSGKS]]&lt;=0.0001,DataBase2[[#This Row],[sKSGKS]]&lt;&gt;""), 1,"")</f>
        <v>1</v>
      </c>
    </row>
    <row r="127" spans="1:63" x14ac:dyDescent="0.35">
      <c r="A127" s="65" t="s">
        <v>200</v>
      </c>
      <c r="B127" s="66" t="s">
        <v>80</v>
      </c>
      <c r="C127" s="67" t="s">
        <v>81</v>
      </c>
      <c r="D127" s="67">
        <v>3</v>
      </c>
      <c r="E127" s="67">
        <v>30</v>
      </c>
      <c r="F127" s="68">
        <v>4</v>
      </c>
      <c r="G127" s="69">
        <v>8924.59</v>
      </c>
      <c r="H127" s="70">
        <v>8618.34</v>
      </c>
      <c r="I127" s="71">
        <v>7200</v>
      </c>
      <c r="J127" s="69">
        <v>8955.57</v>
      </c>
      <c r="K127" s="70">
        <v>8723.9699999999993</v>
      </c>
      <c r="L127" s="71">
        <v>43009</v>
      </c>
      <c r="M127" s="69">
        <v>8910.0300000000007</v>
      </c>
      <c r="N127" s="6">
        <v>8910.0300000000007</v>
      </c>
      <c r="O127" s="71">
        <v>2042.6</v>
      </c>
      <c r="P127" s="69">
        <v>9070.6103500000008</v>
      </c>
      <c r="Q127" s="71">
        <v>1940</v>
      </c>
      <c r="R127" s="72">
        <v>8922.07</v>
      </c>
      <c r="S127" s="71">
        <v>81.209999999999994</v>
      </c>
      <c r="T127" s="72">
        <v>8922.07</v>
      </c>
      <c r="U127" s="73">
        <v>150.0085</v>
      </c>
      <c r="V127" s="72">
        <v>8910.07</v>
      </c>
      <c r="W127" s="73">
        <v>150.06</v>
      </c>
      <c r="X127" s="7">
        <v>8972.83</v>
      </c>
      <c r="Y127" s="71">
        <v>572</v>
      </c>
      <c r="Z127" s="74">
        <f t="shared" si="3"/>
        <v>8910.0300000000007</v>
      </c>
      <c r="AA127" s="48">
        <f t="shared" si="4"/>
        <v>8910.07</v>
      </c>
      <c r="AB12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MIN(G127,J127,M127),"")</f>
        <v>8910.0300000000007</v>
      </c>
      <c r="AC127" s="49">
        <f>IF(OR(DataBase2[[#This Row],[sKS]] = "", DataBase2[[#This Row],[BSOpt]]=""), "", (DataBase2[[#This Row],[sKS]]-DataBase2[[#This Row],[BSOpt]])/DataBase2[[#This Row],[BSOpt]])</f>
        <v>7.0482366501571003E-3</v>
      </c>
      <c r="AD127" s="49">
        <f t="shared" si="5"/>
        <v>8910.0300000000007</v>
      </c>
      <c r="AE127" s="49">
        <f>IF(OR(DataBase2[[#This Row],[sKS]] = "", DataBase2[[#This Row],[BESTUB]]=""), "", (DataBase2[[#This Row],[sKS]]-DataBase2[[#This Row],[BESTUB]])/DataBase2[[#This Row],[BESTUB]])</f>
        <v>7.0482366501571003E-3</v>
      </c>
      <c r="AF127" s="75">
        <f>IF(OR(DataBase2[[#This Row],[sLB]] = "", DataBase2[[#This Row],[BestSol]]=""), "", (DataBase2[[#This Row],[sLB]]-DataBase2[[#This Row],[BestSol]])/DataBase2[[#This Row],[BestSol]])</f>
        <v>1.6341134653867035E-3</v>
      </c>
      <c r="AG127" s="76">
        <f>IF(OR(DataBase2[[#This Row],[sCL]] = "", DataBase2[[#This Row],[BestSol]]=""), "", (DataBase2[[#This Row],[sCL]] -DataBase2[[#This Row],[BestSol]])/DataBase2[[#This Row],[BestSol]])</f>
        <v>5.1110939020406277E-3</v>
      </c>
      <c r="AH127" s="76">
        <f>IF(OR(DataBase2[[#This Row],[sDRC]]= "", DataBase2[[#This Row],[BestSol]]=""), "", (DataBase2[[#This Row],[sDRC]]-DataBase2[[#This Row],[BestSol]])/DataBase2[[#This Row],[BestSol]])</f>
        <v>0</v>
      </c>
      <c r="AI127" s="76">
        <f>IF(OR(DataBase2[[#This Row],[sABS]]= "", DataBase2[[#This Row],[BestSol]]=""), "", (DataBase2[[#This Row],[sABS]]-DataBase2[[#This Row],[BestSol]])/DataBase2[[#This Row],[BestSol]])</f>
        <v>1.8022425289252693E-2</v>
      </c>
      <c r="AJ127" s="76">
        <f>IF(OR(DataBase2[[#This Row],[sCCJ]]= "", DataBase2[[#This Row],[BestSol]]=""), "", (DataBase2[[#This Row],[sCCJ]]-DataBase2[[#This Row],[BestSol]])/DataBase2[[#This Row],[BestSol]])</f>
        <v>1.3512861348389459E-3</v>
      </c>
      <c r="AK127" s="76">
        <f>IF(OR(DataBase2[[#This Row],[sILS]] = "", DataBase2[[#This Row],[BestSol]]=""), "", (DataBase2[[#This Row],[sILS]]-DataBase2[[#This Row],[BestSol]])/DataBase2[[#This Row],[BestSol]])</f>
        <v>1.3512861348389459E-3</v>
      </c>
      <c r="AL127" s="76">
        <f>IF(OR(DataBase2[[#This Row],[sSA]] = "", DataBase2[[#This Row],[BestSol]]=""), "", (DataBase2[[#This Row],[sSA]]-DataBase2[[#This Row],[BestSol]])/DataBase2[[#This Row],[BestSol]])</f>
        <v>4.4893227070003268E-6</v>
      </c>
      <c r="AM127" s="76">
        <f>IF(OR(DataBase2[[#This Row],[sKS]] = "", DataBase2[[#This Row],[BestSol]]=""), "", (DataBase2[[#This Row],[sKS]]-DataBase2[[#This Row],[BestSol]])/DataBase2[[#This Row],[BestSol]])</f>
        <v>7.0482366501571003E-3</v>
      </c>
      <c r="AN127" s="75">
        <f>IF(OR(DataBase2[[#This Row],[sLB]] = "", DataBase2[[#This Row],[BSHeu]]=""), "", (DataBase2[[#This Row],[sLB]]-DataBase2[[#This Row],[BSHeu]])/DataBase2[[#This Row],[BSHeu]])</f>
        <v>1.6296168268038788E-3</v>
      </c>
      <c r="AO127" s="76">
        <f>IF(OR(DataBase2[[#This Row],[sCL]] = "",  DataBase2[[#This Row],[BSHeu]]=""), "", (DataBase2[[#This Row],[sCL]] - DataBase2[[#This Row],[BSHeu]])/ DataBase2[[#This Row],[BSHeu]])</f>
        <v>5.1065816542406519E-3</v>
      </c>
      <c r="AP127" s="76">
        <f>IF(OR(DataBase2[[#This Row],[sDRC]]= "",  DataBase2[[#This Row],[BSHeu]]=""), "", (DataBase2[[#This Row],[sDRC]]- DataBase2[[#This Row],[BSHeu]])/ DataBase2[[#This Row],[BSHeu]])</f>
        <v>-4.4893025530724372E-6</v>
      </c>
      <c r="AQ127" s="76">
        <f>IF(OR(DataBase2[[#This Row],[sABS]]= "",  DataBase2[[#This Row],[BSHeu]]=""), "", (DataBase2[[#This Row],[sABS]]- DataBase2[[#This Row],[BSHeu]])/ DataBase2[[#This Row],[BSHeu]])</f>
        <v>1.8017855078579757E-2</v>
      </c>
      <c r="AR127" s="76">
        <f>IF(OR(DataBase2[[#This Row],[sCCJ]]= "",  DataBase2[[#This Row],[BSHeu]]=""), "", (DataBase2[[#This Row],[sCCJ]]- DataBase2[[#This Row],[BSHeu]])/ DataBase2[[#This Row],[BSHeu]])</f>
        <v>1.3467907659535784E-3</v>
      </c>
      <c r="AS127" s="76">
        <f>IF(OR(DataBase2[[#This Row],[sILS]] = "",  DataBase2[[#This Row],[BSHeu]]=""), "", (DataBase2[[#This Row],[sILS]]- DataBase2[[#This Row],[BSHeu]])/ DataBase2[[#This Row],[BSHeu]])</f>
        <v>1.3467907659535784E-3</v>
      </c>
      <c r="AT127" s="76">
        <f>IF(OR(DataBase2[[#This Row],[sSA]] = "",  DataBase2[[#This Row],[BSHeu]]=""), "", (DataBase2[[#This Row],[sSA]]- DataBase2[[#This Row],[BSHeu]])/ DataBase2[[#This Row],[BSHeu]])</f>
        <v>0</v>
      </c>
      <c r="AU127" s="77">
        <f>IF(OR(DataBase2[[#This Row],[sKS]]= "",  DataBase2[[#This Row],[BSHeu]]=""), "", (DataBase2[[#This Row],[sKS]]- DataBase2[[#This Row],[BSHeu]])/ DataBase2[[#This Row],[BSHeu]])</f>
        <v>7.04371570593724E-3</v>
      </c>
      <c r="AV127" s="78" t="str">
        <f>IF(AND(DataBase2[[#This Row],[sLBGB]]&lt;=0.0001, DataBase2[[#This Row],[sLBGB]]&lt;&gt;""), 1,"")</f>
        <v/>
      </c>
      <c r="AW127" s="78" t="str">
        <f>IF(AND(DataBase2[[#This Row],[sCLGB]]&lt;=0.0001,DataBase2[[#This Row],[sCLGB]]&lt;&gt;""), 1,"")</f>
        <v/>
      </c>
      <c r="AX127" s="78">
        <f>IF(AND(DataBase2[[#This Row],[sDRCGB]]&lt;=0.0001,DataBase2[[#This Row],[sDRCGB]]&lt;&gt;""), 1,"")</f>
        <v>1</v>
      </c>
      <c r="AY127" s="78" t="str">
        <f>IF(AND(DataBase2[[#This Row],[sABSGB]]&lt;=0.0001,DataBase2[[#This Row],[sABSGB]]&lt;&gt;""), 1,"")</f>
        <v/>
      </c>
      <c r="AZ127" s="78" t="str">
        <f>IF(AND(DataBase2[[#This Row],[sCCJGB]]&lt;=0.0001,DataBase2[[#This Row],[sCCJGB]]&lt;&gt;""), 1,"")</f>
        <v/>
      </c>
      <c r="BA127" s="78" t="str">
        <f>IF(AND(DataBase2[[#This Row],[sILSGB]]&lt;=0.0001,DataBase2[[#This Row],[sILSGB]]&lt;&gt;""), 1,"")</f>
        <v/>
      </c>
      <c r="BB127" s="78">
        <f>IF(AND(DataBase2[[#This Row],[sSAGB]]&lt;=0.0001,DataBase2[[#This Row],[sSAGB]]&lt;&gt;""), 1,"")</f>
        <v>1</v>
      </c>
      <c r="BC127" s="78" t="str">
        <f>IF(AND(DataBase2[[#This Row],[sKSGB]]&lt;=0.0001,DataBase2[[#This Row],[sKSGB]]&lt;&gt;""), 1,"")</f>
        <v/>
      </c>
      <c r="BD127" s="79" t="str">
        <f>IF(AND(DataBase2[[#This Row],[sLBGKS]]&lt;=0.0001, DataBase2[[#This Row],[sLBGKS]]&lt;&gt;""), 1,"")</f>
        <v/>
      </c>
      <c r="BE127" s="78" t="str">
        <f>IF(AND(DataBase2[[#This Row],[sCLGKS]]&lt;=0.0001,DataBase2[[#This Row],[sCLGKS]]&lt;&gt;""), 1,"")</f>
        <v/>
      </c>
      <c r="BF127" s="78">
        <f>IF(AND(DataBase2[[#This Row],[sDRCGKS]]&lt;=0.0001,DataBase2[[#This Row],[sDRCGKS]]&lt;&gt;""), 1,"")</f>
        <v>1</v>
      </c>
      <c r="BG127" s="78" t="str">
        <f>IF(AND(DataBase2[[#This Row],[sABSGKS]]&lt;=0.0001,DataBase2[[#This Row],[sABSGKS]]&lt;&gt;""), 1,"")</f>
        <v/>
      </c>
      <c r="BH127" s="78" t="str">
        <f>IF(AND(DataBase2[[#This Row],[sCCJGKS]]&lt;=0.0001,DataBase2[[#This Row],[sCCJGKS]]&lt;&gt;""), 1,"")</f>
        <v/>
      </c>
      <c r="BI127" s="78" t="str">
        <f>IF(AND(DataBase2[[#This Row],[sILSGKS]]&lt;=0.0001,DataBase2[[#This Row],[sILSGKS]]&lt;&gt;""), 1,"")</f>
        <v/>
      </c>
      <c r="BJ127" s="78">
        <f>IF(AND(DataBase2[[#This Row],[sSAGKS]]&lt;=0.0001,DataBase2[[#This Row],[sSAGKS]]&lt;&gt;""), 1,"")</f>
        <v>1</v>
      </c>
      <c r="BK127" s="80" t="str">
        <f>IF(AND(DataBase2[[#This Row],[sKSGKS]]&lt;=0.0001,DataBase2[[#This Row],[sKSGKS]]&lt;&gt;""), 1,"")</f>
        <v/>
      </c>
    </row>
    <row r="128" spans="1:63" x14ac:dyDescent="0.35">
      <c r="A128" s="65" t="s">
        <v>201</v>
      </c>
      <c r="B128" s="66" t="s">
        <v>80</v>
      </c>
      <c r="C128" s="67" t="s">
        <v>81</v>
      </c>
      <c r="D128" s="67">
        <v>3</v>
      </c>
      <c r="E128" s="67">
        <v>30</v>
      </c>
      <c r="F128" s="68">
        <v>5</v>
      </c>
      <c r="G128" s="69">
        <v>9274.6200000000008</v>
      </c>
      <c r="H128" s="70">
        <v>8980.5300000000007</v>
      </c>
      <c r="I128" s="71">
        <v>7200</v>
      </c>
      <c r="J128" s="69">
        <v>9465.57</v>
      </c>
      <c r="K128" s="70">
        <v>8800.17</v>
      </c>
      <c r="L128" s="71">
        <v>43078</v>
      </c>
      <c r="M128" s="69">
        <v>9272.27</v>
      </c>
      <c r="N128" s="6">
        <v>9272.27</v>
      </c>
      <c r="O128" s="71">
        <v>645.9</v>
      </c>
      <c r="P128" s="69">
        <v>9401.3798800000004</v>
      </c>
      <c r="Q128" s="71">
        <v>1971</v>
      </c>
      <c r="R128" s="72">
        <v>9291.67</v>
      </c>
      <c r="S128" s="71">
        <v>68.45</v>
      </c>
      <c r="T128" s="72">
        <v>9288.67</v>
      </c>
      <c r="U128" s="73">
        <v>150.00649999999999</v>
      </c>
      <c r="V128" s="72">
        <v>9277.9699999999993</v>
      </c>
      <c r="W128" s="73">
        <v>150.0625</v>
      </c>
      <c r="X128" s="7">
        <v>9427.6200000000008</v>
      </c>
      <c r="Y128" s="71">
        <v>677</v>
      </c>
      <c r="Z128" s="74">
        <f t="shared" si="3"/>
        <v>9272.27</v>
      </c>
      <c r="AA128" s="48">
        <f t="shared" si="4"/>
        <v>9277.9699999999993</v>
      </c>
      <c r="AB12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MIN(G128,J128,M128),"")</f>
        <v>9272.27</v>
      </c>
      <c r="AC128" s="49">
        <f>IF(OR(DataBase2[[#This Row],[sKS]] = "", DataBase2[[#This Row],[BSOpt]]=""), "", (DataBase2[[#This Row],[sKS]]-DataBase2[[#This Row],[BSOpt]])/DataBase2[[#This Row],[BSOpt]])</f>
        <v>1.6754257587408516E-2</v>
      </c>
      <c r="AD128" s="49">
        <f t="shared" si="5"/>
        <v>9272.27</v>
      </c>
      <c r="AE128" s="49">
        <f>IF(OR(DataBase2[[#This Row],[sKS]] = "", DataBase2[[#This Row],[BESTUB]]=""), "", (DataBase2[[#This Row],[sKS]]-DataBase2[[#This Row],[BESTUB]])/DataBase2[[#This Row],[BESTUB]])</f>
        <v>1.6754257587408516E-2</v>
      </c>
      <c r="AF128" s="75">
        <f>IF(OR(DataBase2[[#This Row],[sLB]] = "", DataBase2[[#This Row],[BestSol]]=""), "", (DataBase2[[#This Row],[sLB]]-DataBase2[[#This Row],[BestSol]])/DataBase2[[#This Row],[BestSol]])</f>
        <v>2.5344387081053117E-4</v>
      </c>
      <c r="AG128" s="76">
        <f>IF(OR(DataBase2[[#This Row],[sCL]] = "", DataBase2[[#This Row],[BestSol]]=""), "", (DataBase2[[#This Row],[sCL]] -DataBase2[[#This Row],[BestSol]])/DataBase2[[#This Row],[BestSol]])</f>
        <v>2.0847106479858681E-2</v>
      </c>
      <c r="AH128" s="76">
        <f>IF(OR(DataBase2[[#This Row],[sDRC]]= "", DataBase2[[#This Row],[BestSol]]=""), "", (DataBase2[[#This Row],[sDRC]]-DataBase2[[#This Row],[BestSol]])/DataBase2[[#This Row],[BestSol]])</f>
        <v>0</v>
      </c>
      <c r="AI128" s="76">
        <f>IF(OR(DataBase2[[#This Row],[sABS]]= "", DataBase2[[#This Row],[BestSol]]=""), "", (DataBase2[[#This Row],[sABS]]-DataBase2[[#This Row],[BestSol]])/DataBase2[[#This Row],[BestSol]])</f>
        <v>1.3924301168969408E-2</v>
      </c>
      <c r="AJ128" s="76">
        <f>IF(OR(DataBase2[[#This Row],[sCCJ]]= "", DataBase2[[#This Row],[BestSol]]=""), "", (DataBase2[[#This Row],[sCCJ]]-DataBase2[[#This Row],[BestSol]])/DataBase2[[#This Row],[BestSol]])</f>
        <v>2.0922600398823195E-3</v>
      </c>
      <c r="AK128" s="76">
        <f>IF(OR(DataBase2[[#This Row],[sILS]] = "", DataBase2[[#This Row],[BestSol]]=""), "", (DataBase2[[#This Row],[sILS]]-DataBase2[[#This Row],[BestSol]])/DataBase2[[#This Row],[BestSol]])</f>
        <v>1.7687146728902023E-3</v>
      </c>
      <c r="AL128" s="76">
        <f>IF(OR(DataBase2[[#This Row],[sSA]] = "", DataBase2[[#This Row],[BestSol]]=""), "", (DataBase2[[#This Row],[sSA]]-DataBase2[[#This Row],[BestSol]])/DataBase2[[#This Row],[BestSol]])</f>
        <v>6.1473619728490527E-4</v>
      </c>
      <c r="AM128" s="76">
        <f>IF(OR(DataBase2[[#This Row],[sKS]] = "", DataBase2[[#This Row],[BestSol]]=""), "", (DataBase2[[#This Row],[sKS]]-DataBase2[[#This Row],[BestSol]])/DataBase2[[#This Row],[BestSol]])</f>
        <v>1.6754257587408516E-2</v>
      </c>
      <c r="AN128" s="75">
        <f>IF(OR(DataBase2[[#This Row],[sLB]] = "", DataBase2[[#This Row],[BSHeu]]=""), "", (DataBase2[[#This Row],[sLB]]-DataBase2[[#This Row],[BSHeu]])/DataBase2[[#This Row],[BSHeu]])</f>
        <v>-3.6107036345219321E-4</v>
      </c>
      <c r="AO128" s="76">
        <f>IF(OR(DataBase2[[#This Row],[sCL]] = "",  DataBase2[[#This Row],[BSHeu]]=""), "", (DataBase2[[#This Row],[sCL]] - DataBase2[[#This Row],[BSHeu]])/ DataBase2[[#This Row],[BSHeu]])</f>
        <v>2.0219940353331644E-2</v>
      </c>
      <c r="AP128" s="76">
        <f>IF(OR(DataBase2[[#This Row],[sDRC]]= "",  DataBase2[[#This Row],[BSHeu]]=""), "", (DataBase2[[#This Row],[sDRC]]- DataBase2[[#This Row],[BSHeu]])/ DataBase2[[#This Row],[BSHeu]])</f>
        <v>-6.143585288591048E-4</v>
      </c>
      <c r="AQ128" s="76">
        <f>IF(OR(DataBase2[[#This Row],[sABS]]= "",  DataBase2[[#This Row],[BSHeu]]=""), "", (DataBase2[[#This Row],[sABS]]- DataBase2[[#This Row],[BSHeu]])/ DataBase2[[#This Row],[BSHeu]])</f>
        <v>1.3301388126928744E-2</v>
      </c>
      <c r="AR128" s="76">
        <f>IF(OR(DataBase2[[#This Row],[sCCJ]]= "",  DataBase2[[#This Row],[BSHeu]]=""), "", (DataBase2[[#This Row],[sCCJ]]- DataBase2[[#This Row],[BSHeu]])/ DataBase2[[#This Row],[BSHeu]])</f>
        <v>1.4766161132231219E-3</v>
      </c>
      <c r="AS128" s="76">
        <f>IF(OR(DataBase2[[#This Row],[sILS]] = "",  DataBase2[[#This Row],[BSHeu]]=""), "", (DataBase2[[#This Row],[sILS]]- DataBase2[[#This Row],[BSHeu]])/ DataBase2[[#This Row],[BSHeu]])</f>
        <v>1.1532695190866889E-3</v>
      </c>
      <c r="AT128" s="76">
        <f>IF(OR(DataBase2[[#This Row],[sSA]] = "",  DataBase2[[#This Row],[BSHeu]]=""), "", (DataBase2[[#This Row],[sSA]]- DataBase2[[#This Row],[BSHeu]])/ DataBase2[[#This Row],[BSHeu]])</f>
        <v>0</v>
      </c>
      <c r="AU128" s="77">
        <f>IF(OR(DataBase2[[#This Row],[sKS]]= "",  DataBase2[[#This Row],[BSHeu]]=""), "", (DataBase2[[#This Row],[sKS]]- DataBase2[[#This Row],[BSHeu]])/ DataBase2[[#This Row],[BSHeu]])</f>
        <v>1.6129605937505884E-2</v>
      </c>
      <c r="AV128" s="78" t="str">
        <f>IF(AND(DataBase2[[#This Row],[sLBGB]]&lt;=0.0001, DataBase2[[#This Row],[sLBGB]]&lt;&gt;""), 1,"")</f>
        <v/>
      </c>
      <c r="AW128" s="78" t="str">
        <f>IF(AND(DataBase2[[#This Row],[sCLGB]]&lt;=0.0001,DataBase2[[#This Row],[sCLGB]]&lt;&gt;""), 1,"")</f>
        <v/>
      </c>
      <c r="AX128" s="78">
        <f>IF(AND(DataBase2[[#This Row],[sDRCGB]]&lt;=0.0001,DataBase2[[#This Row],[sDRCGB]]&lt;&gt;""), 1,"")</f>
        <v>1</v>
      </c>
      <c r="AY128" s="78" t="str">
        <f>IF(AND(DataBase2[[#This Row],[sABSGB]]&lt;=0.0001,DataBase2[[#This Row],[sABSGB]]&lt;&gt;""), 1,"")</f>
        <v/>
      </c>
      <c r="AZ128" s="78" t="str">
        <f>IF(AND(DataBase2[[#This Row],[sCCJGB]]&lt;=0.0001,DataBase2[[#This Row],[sCCJGB]]&lt;&gt;""), 1,"")</f>
        <v/>
      </c>
      <c r="BA128" s="78" t="str">
        <f>IF(AND(DataBase2[[#This Row],[sILSGB]]&lt;=0.0001,DataBase2[[#This Row],[sILSGB]]&lt;&gt;""), 1,"")</f>
        <v/>
      </c>
      <c r="BB128" s="78" t="str">
        <f>IF(AND(DataBase2[[#This Row],[sSAGB]]&lt;=0.0001,DataBase2[[#This Row],[sSAGB]]&lt;&gt;""), 1,"")</f>
        <v/>
      </c>
      <c r="BC128" s="78" t="str">
        <f>IF(AND(DataBase2[[#This Row],[sKSGB]]&lt;=0.0001,DataBase2[[#This Row],[sKSGB]]&lt;&gt;""), 1,"")</f>
        <v/>
      </c>
      <c r="BD128" s="79">
        <f>IF(AND(DataBase2[[#This Row],[sLBGKS]]&lt;=0.0001, DataBase2[[#This Row],[sLBGKS]]&lt;&gt;""), 1,"")</f>
        <v>1</v>
      </c>
      <c r="BE128" s="78" t="str">
        <f>IF(AND(DataBase2[[#This Row],[sCLGKS]]&lt;=0.0001,DataBase2[[#This Row],[sCLGKS]]&lt;&gt;""), 1,"")</f>
        <v/>
      </c>
      <c r="BF128" s="78">
        <f>IF(AND(DataBase2[[#This Row],[sDRCGKS]]&lt;=0.0001,DataBase2[[#This Row],[sDRCGKS]]&lt;&gt;""), 1,"")</f>
        <v>1</v>
      </c>
      <c r="BG128" s="78" t="str">
        <f>IF(AND(DataBase2[[#This Row],[sABSGKS]]&lt;=0.0001,DataBase2[[#This Row],[sABSGKS]]&lt;&gt;""), 1,"")</f>
        <v/>
      </c>
      <c r="BH128" s="78" t="str">
        <f>IF(AND(DataBase2[[#This Row],[sCCJGKS]]&lt;=0.0001,DataBase2[[#This Row],[sCCJGKS]]&lt;&gt;""), 1,"")</f>
        <v/>
      </c>
      <c r="BI128" s="78" t="str">
        <f>IF(AND(DataBase2[[#This Row],[sILSGKS]]&lt;=0.0001,DataBase2[[#This Row],[sILSGKS]]&lt;&gt;""), 1,"")</f>
        <v/>
      </c>
      <c r="BJ128" s="78">
        <f>IF(AND(DataBase2[[#This Row],[sSAGKS]]&lt;=0.0001,DataBase2[[#This Row],[sSAGKS]]&lt;&gt;""), 1,"")</f>
        <v>1</v>
      </c>
      <c r="BK128" s="80" t="str">
        <f>IF(AND(DataBase2[[#This Row],[sKSGKS]]&lt;=0.0001,DataBase2[[#This Row],[sKSGKS]]&lt;&gt;""), 1,"")</f>
        <v/>
      </c>
    </row>
    <row r="129" spans="1:149" x14ac:dyDescent="0.35">
      <c r="A129" s="65"/>
      <c r="B129" s="66"/>
      <c r="C129" s="67"/>
      <c r="D129" s="67"/>
      <c r="E129" s="67"/>
      <c r="F129" s="68"/>
      <c r="G129" s="69"/>
      <c r="H129" s="70"/>
      <c r="I129" s="71"/>
      <c r="J129" s="69"/>
      <c r="K129" s="70"/>
      <c r="L129" s="71"/>
      <c r="M129" s="69"/>
      <c r="O129" s="73"/>
      <c r="P129" s="69"/>
      <c r="Q129" s="71"/>
      <c r="R129" s="72" t="s">
        <v>101</v>
      </c>
      <c r="S129" s="71"/>
      <c r="T129" s="72"/>
      <c r="U129" s="73"/>
      <c r="V129" s="72"/>
      <c r="W129" s="73"/>
      <c r="Y129" s="71"/>
      <c r="Z129" s="74" t="str">
        <f t="shared" si="3"/>
        <v/>
      </c>
      <c r="AA129" s="48" t="str">
        <f t="shared" si="4"/>
        <v/>
      </c>
      <c r="AB12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MIN(G129,J129,M129),"")</f>
        <v/>
      </c>
      <c r="AC129" s="49" t="str">
        <f>IF(OR(DataBase2[[#This Row],[sKS]] = "", DataBase2[[#This Row],[BSOpt]]=""), "", (DataBase2[[#This Row],[sKS]]-DataBase2[[#This Row],[BSOpt]])/DataBase2[[#This Row],[BSOpt]])</f>
        <v/>
      </c>
      <c r="AD129" s="49" t="str">
        <f t="shared" si="5"/>
        <v/>
      </c>
      <c r="AE129" s="49" t="str">
        <f>IF(OR(DataBase2[[#This Row],[sKS]] = "", DataBase2[[#This Row],[BESTUB]]=""), "", (DataBase2[[#This Row],[sKS]]-DataBase2[[#This Row],[BESTUB]])/DataBase2[[#This Row],[BESTUB]])</f>
        <v/>
      </c>
      <c r="AF129" s="50" t="str">
        <f>IF(OR(DataBase2[[#This Row],[sLB]] = "", DataBase2[[#This Row],[BestSol]]=""), "", (DataBase2[[#This Row],[sLB]]-DataBase2[[#This Row],[BestSol]])/DataBase2[[#This Row],[BestSol]])</f>
        <v/>
      </c>
      <c r="AG129" s="51" t="str">
        <f>IF(OR(DataBase2[[#This Row],[sCL]] = "", DataBase2[[#This Row],[BestSol]]=""), "", (DataBase2[[#This Row],[sCL]] -DataBase2[[#This Row],[BestSol]])/DataBase2[[#This Row],[BestSol]])</f>
        <v/>
      </c>
      <c r="AH129" s="52" t="str">
        <f>IF(OR(DataBase2[[#This Row],[sDRC]]= "", DataBase2[[#This Row],[BestSol]]=""), "", (DataBase2[[#This Row],[sDRC]]-DataBase2[[#This Row],[BestSol]])/DataBase2[[#This Row],[BestSol]])</f>
        <v/>
      </c>
      <c r="AI129" s="52" t="str">
        <f>IF(OR(DataBase2[[#This Row],[sABS]]= "", DataBase2[[#This Row],[BestSol]]=""), "", (DataBase2[[#This Row],[sABS]]-DataBase2[[#This Row],[BestSol]])/DataBase2[[#This Row],[BestSol]])</f>
        <v/>
      </c>
      <c r="AJ129" s="52" t="str">
        <f>IF(OR(DataBase2[[#This Row],[sCCJ]]= "", DataBase2[[#This Row],[BestSol]]=""), "", (DataBase2[[#This Row],[sCCJ]]-DataBase2[[#This Row],[BestSol]])/DataBase2[[#This Row],[BestSol]])</f>
        <v/>
      </c>
      <c r="AK129" s="52" t="str">
        <f>IF(OR(DataBase2[[#This Row],[sILS]] = "", DataBase2[[#This Row],[BestSol]]=""), "", (DataBase2[[#This Row],[sILS]]-DataBase2[[#This Row],[BestSol]])/DataBase2[[#This Row],[BestSol]])</f>
        <v/>
      </c>
      <c r="AL129" s="52" t="str">
        <f>IF(OR(DataBase2[[#This Row],[sSA]] = "", DataBase2[[#This Row],[BestSol]]=""), "", (DataBase2[[#This Row],[sSA]]-DataBase2[[#This Row],[BestSol]])/DataBase2[[#This Row],[BestSol]])</f>
        <v/>
      </c>
      <c r="AM129" s="53" t="str">
        <f>IF(OR(DataBase2[[#This Row],[sKS]] = "", DataBase2[[#This Row],[BestSol]]=""), "", (DataBase2[[#This Row],[sKS]]-DataBase2[[#This Row],[BestSol]])/DataBase2[[#This Row],[BestSol]])</f>
        <v/>
      </c>
      <c r="AN129" s="50" t="str">
        <f>IF(OR(DataBase2[[#This Row],[sLB]] = "", DataBase2[[#This Row],[BSHeu]]=""), "", (DataBase2[[#This Row],[sLB]]-DataBase2[[#This Row],[BSHeu]])/DataBase2[[#This Row],[BSHeu]])</f>
        <v/>
      </c>
      <c r="AO129" s="53" t="str">
        <f>IF(OR(DataBase2[[#This Row],[sCL]] = "",  DataBase2[[#This Row],[BSHeu]]=""), "", (DataBase2[[#This Row],[sCL]] - DataBase2[[#This Row],[BSHeu]])/ DataBase2[[#This Row],[BSHeu]])</f>
        <v/>
      </c>
      <c r="AP129" s="81" t="str">
        <f>IF(OR(DataBase2[[#This Row],[sDRC]]= "",  DataBase2[[#This Row],[BSHeu]]=""), "", (DataBase2[[#This Row],[sDRC]]- DataBase2[[#This Row],[BSHeu]])/ DataBase2[[#This Row],[BSHeu]])</f>
        <v/>
      </c>
      <c r="AQ129" s="81" t="str">
        <f>IF(OR(DataBase2[[#This Row],[sABS]]= "",  DataBase2[[#This Row],[BSHeu]]=""), "", (DataBase2[[#This Row],[sABS]]- DataBase2[[#This Row],[BSHeu]])/ DataBase2[[#This Row],[BSHeu]])</f>
        <v/>
      </c>
      <c r="AR129" s="81" t="str">
        <f>IF(OR(DataBase2[[#This Row],[sCCJ]]= "",  DataBase2[[#This Row],[BSHeu]]=""), "", (DataBase2[[#This Row],[sCCJ]]- DataBase2[[#This Row],[BSHeu]])/ DataBase2[[#This Row],[BSHeu]])</f>
        <v/>
      </c>
      <c r="AS129" s="81" t="str">
        <f>IF(OR(DataBase2[[#This Row],[sILS]] = "",  DataBase2[[#This Row],[BSHeu]]=""), "", (DataBase2[[#This Row],[sILS]]- DataBase2[[#This Row],[BSHeu]])/ DataBase2[[#This Row],[BSHeu]])</f>
        <v/>
      </c>
      <c r="AT129" s="81" t="str">
        <f>IF(OR(DataBase2[[#This Row],[sSA]] = "",  DataBase2[[#This Row],[BSHeu]]=""), "", (DataBase2[[#This Row],[sSA]]- DataBase2[[#This Row],[BSHeu]])/ DataBase2[[#This Row],[BSHeu]])</f>
        <v/>
      </c>
      <c r="AU129" s="82" t="str">
        <f>IF(OR(DataBase2[[#This Row],[sKS]]= "",  DataBase2[[#This Row],[BSHeu]]=""), "", (DataBase2[[#This Row],[sKS]]- DataBase2[[#This Row],[BSHeu]])/ DataBase2[[#This Row],[BSHeu]])</f>
        <v/>
      </c>
      <c r="AV129" s="58" t="str">
        <f>IF(AND(DataBase2[[#This Row],[sLBGB]]&lt;=0.0001, DataBase2[[#This Row],[sLBGB]]&lt;&gt;""), 1,"")</f>
        <v/>
      </c>
      <c r="AW129" s="59" t="str">
        <f>IF(AND(DataBase2[[#This Row],[sCLGB]]&lt;=0.0001,DataBase2[[#This Row],[sCLGB]]&lt;&gt;""), 1,"")</f>
        <v/>
      </c>
      <c r="AX129" s="60" t="str">
        <f>IF(AND(DataBase2[[#This Row],[sDRCGB]]&lt;=0.0001,DataBase2[[#This Row],[sDRCGB]]&lt;&gt;""), 1,"")</f>
        <v/>
      </c>
      <c r="AY129" s="60" t="str">
        <f>IF(AND(DataBase2[[#This Row],[sABSGB]]&lt;=0.0001,DataBase2[[#This Row],[sABSGB]]&lt;&gt;""), 1,"")</f>
        <v/>
      </c>
      <c r="AZ129" s="60" t="str">
        <f>IF(AND(DataBase2[[#This Row],[sCCJGB]]&lt;=0.0001,DataBase2[[#This Row],[sCCJGB]]&lt;&gt;""), 1,"")</f>
        <v/>
      </c>
      <c r="BA129" s="60" t="str">
        <f>IF(AND(DataBase2[[#This Row],[sILSGB]]&lt;=0.0001,DataBase2[[#This Row],[sILSGB]]&lt;&gt;""), 1,"")</f>
        <v/>
      </c>
      <c r="BB129" s="60" t="str">
        <f>IF(AND(DataBase2[[#This Row],[sSAGB]]&lt;=0.0001,DataBase2[[#This Row],[sSAGB]]&lt;&gt;""), 1,"")</f>
        <v/>
      </c>
      <c r="BC129" s="58" t="str">
        <f>IF(AND(DataBase2[[#This Row],[sKSGB]]&lt;=0.0001,DataBase2[[#This Row],[sKSGB]]&lt;&gt;""), 1,"")</f>
        <v/>
      </c>
      <c r="BD129" s="83" t="str">
        <f>IF(AND(DataBase2[[#This Row],[sLBGKS]]&lt;=0.0001, DataBase2[[#This Row],[sLBGKS]]&lt;&gt;""), 1,"")</f>
        <v/>
      </c>
      <c r="BE129" s="58" t="str">
        <f>IF(AND(DataBase2[[#This Row],[sCLGKS]]&lt;=0.0001,DataBase2[[#This Row],[sCLGKS]]&lt;&gt;""), 1,"")</f>
        <v/>
      </c>
      <c r="BF129" s="84" t="str">
        <f>IF(AND(DataBase2[[#This Row],[sDRCGKS]]&lt;=0.0001,DataBase2[[#This Row],[sDRCGKS]]&lt;&gt;""), 1,"")</f>
        <v/>
      </c>
      <c r="BG129" s="84" t="str">
        <f>IF(AND(DataBase2[[#This Row],[sABSGKS]]&lt;=0.0001,DataBase2[[#This Row],[sABSGKS]]&lt;&gt;""), 1,"")</f>
        <v/>
      </c>
      <c r="BH129" s="84" t="str">
        <f>IF(AND(DataBase2[[#This Row],[sCCJGKS]]&lt;=0.0001,DataBase2[[#This Row],[sCCJGKS]]&lt;&gt;""), 1,"")</f>
        <v/>
      </c>
      <c r="BI129" s="84" t="str">
        <f>IF(AND(DataBase2[[#This Row],[sILSGKS]]&lt;=0.0001,DataBase2[[#This Row],[sILSGKS]]&lt;&gt;""), 1,"")</f>
        <v/>
      </c>
      <c r="BJ129" s="84" t="str">
        <f>IF(AND(DataBase2[[#This Row],[sSAGKS]]&lt;=0.0001,DataBase2[[#This Row],[sSAGKS]]&lt;&gt;""), 1,"")</f>
        <v/>
      </c>
      <c r="BK129" s="80" t="str">
        <f>IF(AND(DataBase2[[#This Row],[sKSGKS]]&lt;=0.0001,DataBase2[[#This Row],[sKSGKS]]&lt;&gt;""), 1,"")</f>
        <v/>
      </c>
    </row>
    <row r="130" spans="1:149" s="8" customFormat="1" x14ac:dyDescent="0.35">
      <c r="A130" s="65" t="s">
        <v>202</v>
      </c>
      <c r="B130" s="66" t="s">
        <v>80</v>
      </c>
      <c r="C130" s="67" t="s">
        <v>81</v>
      </c>
      <c r="D130" s="67">
        <v>3</v>
      </c>
      <c r="E130" s="67">
        <v>35</v>
      </c>
      <c r="F130" s="68">
        <v>2</v>
      </c>
      <c r="G130" s="69">
        <v>9648.24</v>
      </c>
      <c r="H130" s="70">
        <v>9568.92</v>
      </c>
      <c r="I130" s="71">
        <v>7200</v>
      </c>
      <c r="J130" s="69">
        <v>9648.24</v>
      </c>
      <c r="K130" s="70">
        <v>9648.24</v>
      </c>
      <c r="L130" s="71">
        <v>53</v>
      </c>
      <c r="M130" s="69">
        <v>9648.24</v>
      </c>
      <c r="N130" s="6">
        <v>9639.92</v>
      </c>
      <c r="O130" s="71">
        <v>7202.1</v>
      </c>
      <c r="P130" s="69">
        <v>9648.2402299999994</v>
      </c>
      <c r="Q130" s="71">
        <v>1683</v>
      </c>
      <c r="R130" s="72">
        <v>9648.24</v>
      </c>
      <c r="S130" s="71">
        <v>76.91</v>
      </c>
      <c r="T130" s="72">
        <v>9661.84</v>
      </c>
      <c r="U130" s="73">
        <v>150.00649999999999</v>
      </c>
      <c r="V130" s="72">
        <v>9648.24</v>
      </c>
      <c r="W130" s="73">
        <v>150.0445</v>
      </c>
      <c r="X130" s="7">
        <v>9648.24</v>
      </c>
      <c r="Y130" s="71">
        <v>101</v>
      </c>
      <c r="Z130" s="74">
        <f t="shared" si="3"/>
        <v>9648.24</v>
      </c>
      <c r="AA130" s="48">
        <f t="shared" si="4"/>
        <v>9648.24</v>
      </c>
      <c r="AB13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MIN(G130,J130,M130),"")</f>
        <v>9648.24</v>
      </c>
      <c r="AC130" s="49">
        <f>IF(OR(DataBase2[[#This Row],[sKS]] = "", DataBase2[[#This Row],[BSOpt]]=""), "", (DataBase2[[#This Row],[sKS]]-DataBase2[[#This Row],[BSOpt]])/DataBase2[[#This Row],[BSOpt]])</f>
        <v>0</v>
      </c>
      <c r="AD130" s="49">
        <f t="shared" si="5"/>
        <v>9648.24</v>
      </c>
      <c r="AE130" s="49">
        <f>IF(OR(DataBase2[[#This Row],[sKS]] = "", DataBase2[[#This Row],[BESTUB]]=""), "", (DataBase2[[#This Row],[sKS]]-DataBase2[[#This Row],[BESTUB]])/DataBase2[[#This Row],[BESTUB]])</f>
        <v>0</v>
      </c>
      <c r="AF130" s="75">
        <f>IF(OR(DataBase2[[#This Row],[sLB]] = "", DataBase2[[#This Row],[BestSol]]=""), "", (DataBase2[[#This Row],[sLB]]-DataBase2[[#This Row],[BestSol]])/DataBase2[[#This Row],[BestSol]])</f>
        <v>0</v>
      </c>
      <c r="AG130" s="76">
        <f>IF(OR(DataBase2[[#This Row],[sCL]] = "", DataBase2[[#This Row],[BestSol]]=""), "", (DataBase2[[#This Row],[sCL]] -DataBase2[[#This Row],[BestSol]])/DataBase2[[#This Row],[BestSol]])</f>
        <v>0</v>
      </c>
      <c r="AH130" s="76">
        <f>IF(OR(DataBase2[[#This Row],[sDRC]]= "", DataBase2[[#This Row],[BestSol]]=""), "", (DataBase2[[#This Row],[sDRC]]-DataBase2[[#This Row],[BestSol]])/DataBase2[[#This Row],[BestSol]])</f>
        <v>0</v>
      </c>
      <c r="AI130" s="76">
        <f>IF(OR(DataBase2[[#This Row],[sABS]]= "", DataBase2[[#This Row],[BestSol]]=""), "", (DataBase2[[#This Row],[sABS]]-DataBase2[[#This Row],[BestSol]])/DataBase2[[#This Row],[BestSol]])</f>
        <v>2.3838544609864545E-8</v>
      </c>
      <c r="AJ130" s="76">
        <f>IF(OR(DataBase2[[#This Row],[sCCJ]]= "", DataBase2[[#This Row],[BestSol]]=""), "", (DataBase2[[#This Row],[sCCJ]]-DataBase2[[#This Row],[BestSol]])/DataBase2[[#This Row],[BestSol]])</f>
        <v>0</v>
      </c>
      <c r="AK130" s="76">
        <f>IF(OR(DataBase2[[#This Row],[sILS]] = "", DataBase2[[#This Row],[BestSol]]=""), "", (DataBase2[[#This Row],[sILS]]-DataBase2[[#This Row],[BestSol]])/DataBase2[[#This Row],[BestSol]])</f>
        <v>1.4095835095313098E-3</v>
      </c>
      <c r="AL130" s="76">
        <f>IF(OR(DataBase2[[#This Row],[sSA]] = "", DataBase2[[#This Row],[BestSol]]=""), "", (DataBase2[[#This Row],[sSA]]-DataBase2[[#This Row],[BestSol]])/DataBase2[[#This Row],[BestSol]])</f>
        <v>0</v>
      </c>
      <c r="AM130" s="76">
        <f>IF(OR(DataBase2[[#This Row],[sKS]] = "", DataBase2[[#This Row],[BestSol]]=""), "", (DataBase2[[#This Row],[sKS]]-DataBase2[[#This Row],[BestSol]])/DataBase2[[#This Row],[BestSol]])</f>
        <v>0</v>
      </c>
      <c r="AN130" s="75">
        <f>IF(OR(DataBase2[[#This Row],[sLB]] = "", DataBase2[[#This Row],[BSHeu]]=""), "", (DataBase2[[#This Row],[sLB]]-DataBase2[[#This Row],[BSHeu]])/DataBase2[[#This Row],[BSHeu]])</f>
        <v>0</v>
      </c>
      <c r="AO130" s="76">
        <f>IF(OR(DataBase2[[#This Row],[sCL]] = "",  DataBase2[[#This Row],[BSHeu]]=""), "", (DataBase2[[#This Row],[sCL]] - DataBase2[[#This Row],[BSHeu]])/ DataBase2[[#This Row],[BSHeu]])</f>
        <v>0</v>
      </c>
      <c r="AP130" s="76">
        <f>IF(OR(DataBase2[[#This Row],[sDRC]]= "",  DataBase2[[#This Row],[BSHeu]]=""), "", (DataBase2[[#This Row],[sDRC]]- DataBase2[[#This Row],[BSHeu]])/ DataBase2[[#This Row],[BSHeu]])</f>
        <v>0</v>
      </c>
      <c r="AQ130" s="76">
        <f>IF(OR(DataBase2[[#This Row],[sABS]]= "",  DataBase2[[#This Row],[BSHeu]]=""), "", (DataBase2[[#This Row],[sABS]]- DataBase2[[#This Row],[BSHeu]])/ DataBase2[[#This Row],[BSHeu]])</f>
        <v>2.3838544609864545E-8</v>
      </c>
      <c r="AR130" s="76">
        <f>IF(OR(DataBase2[[#This Row],[sCCJ]]= "",  DataBase2[[#This Row],[BSHeu]]=""), "", (DataBase2[[#This Row],[sCCJ]]- DataBase2[[#This Row],[BSHeu]])/ DataBase2[[#This Row],[BSHeu]])</f>
        <v>0</v>
      </c>
      <c r="AS130" s="76">
        <f>IF(OR(DataBase2[[#This Row],[sILS]] = "",  DataBase2[[#This Row],[BSHeu]]=""), "", (DataBase2[[#This Row],[sILS]]- DataBase2[[#This Row],[BSHeu]])/ DataBase2[[#This Row],[BSHeu]])</f>
        <v>1.4095835095313098E-3</v>
      </c>
      <c r="AT130" s="76">
        <f>IF(OR(DataBase2[[#This Row],[sSA]] = "",  DataBase2[[#This Row],[BSHeu]]=""), "", (DataBase2[[#This Row],[sSA]]- DataBase2[[#This Row],[BSHeu]])/ DataBase2[[#This Row],[BSHeu]])</f>
        <v>0</v>
      </c>
      <c r="AU130" s="77">
        <f>IF(OR(DataBase2[[#This Row],[sKS]]= "",  DataBase2[[#This Row],[BSHeu]]=""), "", (DataBase2[[#This Row],[sKS]]- DataBase2[[#This Row],[BSHeu]])/ DataBase2[[#This Row],[BSHeu]])</f>
        <v>0</v>
      </c>
      <c r="AV130" s="78">
        <f>IF(AND(DataBase2[[#This Row],[sLBGB]]&lt;=0.0001, DataBase2[[#This Row],[sLBGB]]&lt;&gt;""), 1,"")</f>
        <v>1</v>
      </c>
      <c r="AW130" s="78">
        <f>IF(AND(DataBase2[[#This Row],[sCLGB]]&lt;=0.0001,DataBase2[[#This Row],[sCLGB]]&lt;&gt;""), 1,"")</f>
        <v>1</v>
      </c>
      <c r="AX130" s="78">
        <f>IF(AND(DataBase2[[#This Row],[sDRCGB]]&lt;=0.0001,DataBase2[[#This Row],[sDRCGB]]&lt;&gt;""), 1,"")</f>
        <v>1</v>
      </c>
      <c r="AY130" s="78">
        <f>IF(AND(DataBase2[[#This Row],[sABSGB]]&lt;=0.0001,DataBase2[[#This Row],[sABSGB]]&lt;&gt;""), 1,"")</f>
        <v>1</v>
      </c>
      <c r="AZ130" s="78">
        <f>IF(AND(DataBase2[[#This Row],[sCCJGB]]&lt;=0.0001,DataBase2[[#This Row],[sCCJGB]]&lt;&gt;""), 1,"")</f>
        <v>1</v>
      </c>
      <c r="BA130" s="78" t="str">
        <f>IF(AND(DataBase2[[#This Row],[sILSGB]]&lt;=0.0001,DataBase2[[#This Row],[sILSGB]]&lt;&gt;""), 1,"")</f>
        <v/>
      </c>
      <c r="BB130" s="78">
        <f>IF(AND(DataBase2[[#This Row],[sSAGB]]&lt;=0.0001,DataBase2[[#This Row],[sSAGB]]&lt;&gt;""), 1,"")</f>
        <v>1</v>
      </c>
      <c r="BC130" s="78">
        <f>IF(AND(DataBase2[[#This Row],[sKSGB]]&lt;=0.0001,DataBase2[[#This Row],[sKSGB]]&lt;&gt;""), 1,"")</f>
        <v>1</v>
      </c>
      <c r="BD130" s="79">
        <f>IF(AND(DataBase2[[#This Row],[sLBGKS]]&lt;=0.0001, DataBase2[[#This Row],[sLBGKS]]&lt;&gt;""), 1,"")</f>
        <v>1</v>
      </c>
      <c r="BE130" s="78">
        <f>IF(AND(DataBase2[[#This Row],[sCLGKS]]&lt;=0.0001,DataBase2[[#This Row],[sCLGKS]]&lt;&gt;""), 1,"")</f>
        <v>1</v>
      </c>
      <c r="BF130" s="78">
        <f>IF(AND(DataBase2[[#This Row],[sDRCGKS]]&lt;=0.0001,DataBase2[[#This Row],[sDRCGKS]]&lt;&gt;""), 1,"")</f>
        <v>1</v>
      </c>
      <c r="BG130" s="78">
        <f>IF(AND(DataBase2[[#This Row],[sABSGKS]]&lt;=0.0001,DataBase2[[#This Row],[sABSGKS]]&lt;&gt;""), 1,"")</f>
        <v>1</v>
      </c>
      <c r="BH130" s="78">
        <f>IF(AND(DataBase2[[#This Row],[sCCJGKS]]&lt;=0.0001,DataBase2[[#This Row],[sCCJGKS]]&lt;&gt;""), 1,"")</f>
        <v>1</v>
      </c>
      <c r="BI130" s="78" t="str">
        <f>IF(AND(DataBase2[[#This Row],[sILSGKS]]&lt;=0.0001,DataBase2[[#This Row],[sILSGKS]]&lt;&gt;""), 1,"")</f>
        <v/>
      </c>
      <c r="BJ130" s="78">
        <f>IF(AND(DataBase2[[#This Row],[sSAGKS]]&lt;=0.0001,DataBase2[[#This Row],[sSAGKS]]&lt;&gt;""), 1,"")</f>
        <v>1</v>
      </c>
      <c r="BK130" s="80">
        <f>IF(AND(DataBase2[[#This Row],[sKSGKS]]&lt;=0.0001,DataBase2[[#This Row],[sKSGKS]]&lt;&gt;""), 1,"")</f>
        <v>1</v>
      </c>
      <c r="BT130" s="7"/>
      <c r="BU130" s="7"/>
      <c r="BV130" s="7"/>
      <c r="BW130" s="7"/>
      <c r="CT130" s="87"/>
      <c r="CU130" s="87"/>
      <c r="CV130" s="72"/>
      <c r="CW130" s="7"/>
      <c r="DV130" s="7"/>
      <c r="DW130" s="7"/>
      <c r="DX130" s="7"/>
      <c r="DY130" s="7"/>
      <c r="EP130" s="7"/>
      <c r="EQ130" s="7"/>
      <c r="ER130" s="7"/>
      <c r="ES130" s="7"/>
    </row>
    <row r="131" spans="1:149" s="8" customFormat="1" x14ac:dyDescent="0.35">
      <c r="A131" s="65" t="s">
        <v>203</v>
      </c>
      <c r="B131" s="66" t="s">
        <v>80</v>
      </c>
      <c r="C131" s="67" t="s">
        <v>81</v>
      </c>
      <c r="D131" s="67">
        <v>3</v>
      </c>
      <c r="E131" s="67">
        <v>35</v>
      </c>
      <c r="F131" s="68">
        <v>3</v>
      </c>
      <c r="G131" s="69">
        <v>10121.9</v>
      </c>
      <c r="H131" s="70">
        <v>9879.2199999999993</v>
      </c>
      <c r="I131" s="71">
        <v>7200</v>
      </c>
      <c r="J131" s="69">
        <v>10121.94</v>
      </c>
      <c r="K131" s="70">
        <v>10121.94</v>
      </c>
      <c r="L131" s="71">
        <v>3380</v>
      </c>
      <c r="M131" s="69">
        <v>10121.9</v>
      </c>
      <c r="N131" s="6">
        <v>10121.9</v>
      </c>
      <c r="O131" s="71">
        <v>2493.3000000000002</v>
      </c>
      <c r="P131" s="69">
        <v>10165.339840000001</v>
      </c>
      <c r="Q131" s="71">
        <v>4846</v>
      </c>
      <c r="R131" s="72">
        <v>10140.94</v>
      </c>
      <c r="S131" s="71">
        <v>107.22</v>
      </c>
      <c r="T131" s="72">
        <v>10140.34</v>
      </c>
      <c r="U131" s="73">
        <v>150.00299999999999</v>
      </c>
      <c r="V131" s="72">
        <v>10121.94</v>
      </c>
      <c r="W131" s="73">
        <v>150.05250000000001</v>
      </c>
      <c r="X131" s="7">
        <v>10121.9</v>
      </c>
      <c r="Y131" s="71">
        <v>492</v>
      </c>
      <c r="Z131" s="74">
        <f t="shared" ref="Z131:Z194" si="6">IF(MIN(G131,J131,M131)&gt;0, MIN(G131,J131,M131),"")</f>
        <v>10121.9</v>
      </c>
      <c r="AA131" s="48">
        <f t="shared" ref="AA131:AA194" si="7">IF(MIN(P131,R131,T131,V131,X131)&gt;0, MIN(P131,R131,T131,V131,X131),"")</f>
        <v>10121.9</v>
      </c>
      <c r="AB13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MIN(G131,J131,M131),"")</f>
        <v>10121.9</v>
      </c>
      <c r="AC131" s="49">
        <f>IF(OR(DataBase2[[#This Row],[sKS]] = "", DataBase2[[#This Row],[BSOpt]]=""), "", (DataBase2[[#This Row],[sKS]]-DataBase2[[#This Row],[BSOpt]])/DataBase2[[#This Row],[BSOpt]])</f>
        <v>0</v>
      </c>
      <c r="AD131" s="49">
        <f t="shared" ref="AD131:AD194" si="8">IF(MIN(G131,J131,M131)&gt;0, MIN(G131,J131,M131),"")</f>
        <v>10121.9</v>
      </c>
      <c r="AE131" s="49">
        <f>IF(OR(DataBase2[[#This Row],[sKS]] = "", DataBase2[[#This Row],[BESTUB]]=""), "", (DataBase2[[#This Row],[sKS]]-DataBase2[[#This Row],[BESTUB]])/DataBase2[[#This Row],[BESTUB]])</f>
        <v>0</v>
      </c>
      <c r="AF131" s="75">
        <f>IF(OR(DataBase2[[#This Row],[sLB]] = "", DataBase2[[#This Row],[BestSol]]=""), "", (DataBase2[[#This Row],[sLB]]-DataBase2[[#This Row],[BestSol]])/DataBase2[[#This Row],[BestSol]])</f>
        <v>0</v>
      </c>
      <c r="AG131" s="76">
        <f>IF(OR(DataBase2[[#This Row],[sCL]] = "", DataBase2[[#This Row],[BestSol]]=""), "", (DataBase2[[#This Row],[sCL]] -DataBase2[[#This Row],[BestSol]])/DataBase2[[#This Row],[BestSol]])</f>
        <v>3.9518272261999348E-6</v>
      </c>
      <c r="AH131" s="76">
        <f>IF(OR(DataBase2[[#This Row],[sDRC]]= "", DataBase2[[#This Row],[BestSol]]=""), "", (DataBase2[[#This Row],[sDRC]]-DataBase2[[#This Row],[BestSol]])/DataBase2[[#This Row],[BestSol]])</f>
        <v>0</v>
      </c>
      <c r="AI131" s="76">
        <f>IF(OR(DataBase2[[#This Row],[sABS]]= "", DataBase2[[#This Row],[BestSol]]=""), "", (DataBase2[[#This Row],[sABS]]-DataBase2[[#This Row],[BestSol]])/DataBase2[[#This Row],[BestSol]])</f>
        <v>4.291668560250636E-3</v>
      </c>
      <c r="AJ131" s="76">
        <f>IF(OR(DataBase2[[#This Row],[sCCJ]]= "", DataBase2[[#This Row],[BestSol]]=""), "", (DataBase2[[#This Row],[sCCJ]]-DataBase2[[#This Row],[BestSol]])/DataBase2[[#This Row],[BestSol]])</f>
        <v>1.8810697596301953E-3</v>
      </c>
      <c r="AK131" s="76">
        <f>IF(OR(DataBase2[[#This Row],[sILS]] = "", DataBase2[[#This Row],[BestSol]]=""), "", (DataBase2[[#This Row],[sILS]]-DataBase2[[#This Row],[BestSol]])/DataBase2[[#This Row],[BestSol]])</f>
        <v>1.8217923512384541E-3</v>
      </c>
      <c r="AL131" s="76">
        <f>IF(OR(DataBase2[[#This Row],[sSA]] = "", DataBase2[[#This Row],[BestSol]]=""), "", (DataBase2[[#This Row],[sSA]]-DataBase2[[#This Row],[BestSol]])/DataBase2[[#This Row],[BestSol]])</f>
        <v>3.9518272261999348E-6</v>
      </c>
      <c r="AM131" s="76">
        <f>IF(OR(DataBase2[[#This Row],[sKS]] = "", DataBase2[[#This Row],[BestSol]]=""), "", (DataBase2[[#This Row],[sKS]]-DataBase2[[#This Row],[BestSol]])/DataBase2[[#This Row],[BestSol]])</f>
        <v>0</v>
      </c>
      <c r="AN131" s="75">
        <f>IF(OR(DataBase2[[#This Row],[sLB]] = "", DataBase2[[#This Row],[BSHeu]]=""), "", (DataBase2[[#This Row],[sLB]]-DataBase2[[#This Row],[BSHeu]])/DataBase2[[#This Row],[BSHeu]])</f>
        <v>0</v>
      </c>
      <c r="AO131" s="76">
        <f>IF(OR(DataBase2[[#This Row],[sCL]] = "",  DataBase2[[#This Row],[BSHeu]]=""), "", (DataBase2[[#This Row],[sCL]] - DataBase2[[#This Row],[BSHeu]])/ DataBase2[[#This Row],[BSHeu]])</f>
        <v>3.9518272261999348E-6</v>
      </c>
      <c r="AP131" s="76">
        <f>IF(OR(DataBase2[[#This Row],[sDRC]]= "",  DataBase2[[#This Row],[BSHeu]]=""), "", (DataBase2[[#This Row],[sDRC]]- DataBase2[[#This Row],[BSHeu]])/ DataBase2[[#This Row],[BSHeu]])</f>
        <v>0</v>
      </c>
      <c r="AQ131" s="76">
        <f>IF(OR(DataBase2[[#This Row],[sABS]]= "",  DataBase2[[#This Row],[BSHeu]]=""), "", (DataBase2[[#This Row],[sABS]]- DataBase2[[#This Row],[BSHeu]])/ DataBase2[[#This Row],[BSHeu]])</f>
        <v>4.291668560250636E-3</v>
      </c>
      <c r="AR131" s="76">
        <f>IF(OR(DataBase2[[#This Row],[sCCJ]]= "",  DataBase2[[#This Row],[BSHeu]]=""), "", (DataBase2[[#This Row],[sCCJ]]- DataBase2[[#This Row],[BSHeu]])/ DataBase2[[#This Row],[BSHeu]])</f>
        <v>1.8810697596301953E-3</v>
      </c>
      <c r="AS131" s="76">
        <f>IF(OR(DataBase2[[#This Row],[sILS]] = "",  DataBase2[[#This Row],[BSHeu]]=""), "", (DataBase2[[#This Row],[sILS]]- DataBase2[[#This Row],[BSHeu]])/ DataBase2[[#This Row],[BSHeu]])</f>
        <v>1.8217923512384541E-3</v>
      </c>
      <c r="AT131" s="76">
        <f>IF(OR(DataBase2[[#This Row],[sSA]] = "",  DataBase2[[#This Row],[BSHeu]]=""), "", (DataBase2[[#This Row],[sSA]]- DataBase2[[#This Row],[BSHeu]])/ DataBase2[[#This Row],[BSHeu]])</f>
        <v>3.9518272261999348E-6</v>
      </c>
      <c r="AU131" s="77">
        <f>IF(OR(DataBase2[[#This Row],[sKS]]= "",  DataBase2[[#This Row],[BSHeu]]=""), "", (DataBase2[[#This Row],[sKS]]- DataBase2[[#This Row],[BSHeu]])/ DataBase2[[#This Row],[BSHeu]])</f>
        <v>0</v>
      </c>
      <c r="AV131" s="78">
        <f>IF(AND(DataBase2[[#This Row],[sLBGB]]&lt;=0.0001, DataBase2[[#This Row],[sLBGB]]&lt;&gt;""), 1,"")</f>
        <v>1</v>
      </c>
      <c r="AW131" s="78">
        <f>IF(AND(DataBase2[[#This Row],[sCLGB]]&lt;=0.0001,DataBase2[[#This Row],[sCLGB]]&lt;&gt;""), 1,"")</f>
        <v>1</v>
      </c>
      <c r="AX131" s="78">
        <f>IF(AND(DataBase2[[#This Row],[sDRCGB]]&lt;=0.0001,DataBase2[[#This Row],[sDRCGB]]&lt;&gt;""), 1,"")</f>
        <v>1</v>
      </c>
      <c r="AY131" s="78" t="str">
        <f>IF(AND(DataBase2[[#This Row],[sABSGB]]&lt;=0.0001,DataBase2[[#This Row],[sABSGB]]&lt;&gt;""), 1,"")</f>
        <v/>
      </c>
      <c r="AZ131" s="78" t="str">
        <f>IF(AND(DataBase2[[#This Row],[sCCJGB]]&lt;=0.0001,DataBase2[[#This Row],[sCCJGB]]&lt;&gt;""), 1,"")</f>
        <v/>
      </c>
      <c r="BA131" s="78" t="str">
        <f>IF(AND(DataBase2[[#This Row],[sILSGB]]&lt;=0.0001,DataBase2[[#This Row],[sILSGB]]&lt;&gt;""), 1,"")</f>
        <v/>
      </c>
      <c r="BB131" s="78">
        <f>IF(AND(DataBase2[[#This Row],[sSAGB]]&lt;=0.0001,DataBase2[[#This Row],[sSAGB]]&lt;&gt;""), 1,"")</f>
        <v>1</v>
      </c>
      <c r="BC131" s="78">
        <f>IF(AND(DataBase2[[#This Row],[sKSGB]]&lt;=0.0001,DataBase2[[#This Row],[sKSGB]]&lt;&gt;""), 1,"")</f>
        <v>1</v>
      </c>
      <c r="BD131" s="79">
        <f>IF(AND(DataBase2[[#This Row],[sLBGKS]]&lt;=0.0001, DataBase2[[#This Row],[sLBGKS]]&lt;&gt;""), 1,"")</f>
        <v>1</v>
      </c>
      <c r="BE131" s="78">
        <f>IF(AND(DataBase2[[#This Row],[sCLGKS]]&lt;=0.0001,DataBase2[[#This Row],[sCLGKS]]&lt;&gt;""), 1,"")</f>
        <v>1</v>
      </c>
      <c r="BF131" s="78">
        <f>IF(AND(DataBase2[[#This Row],[sDRCGKS]]&lt;=0.0001,DataBase2[[#This Row],[sDRCGKS]]&lt;&gt;""), 1,"")</f>
        <v>1</v>
      </c>
      <c r="BG131" s="78" t="str">
        <f>IF(AND(DataBase2[[#This Row],[sABSGKS]]&lt;=0.0001,DataBase2[[#This Row],[sABSGKS]]&lt;&gt;""), 1,"")</f>
        <v/>
      </c>
      <c r="BH131" s="78" t="str">
        <f>IF(AND(DataBase2[[#This Row],[sCCJGKS]]&lt;=0.0001,DataBase2[[#This Row],[sCCJGKS]]&lt;&gt;""), 1,"")</f>
        <v/>
      </c>
      <c r="BI131" s="78" t="str">
        <f>IF(AND(DataBase2[[#This Row],[sILSGKS]]&lt;=0.0001,DataBase2[[#This Row],[sILSGKS]]&lt;&gt;""), 1,"")</f>
        <v/>
      </c>
      <c r="BJ131" s="78">
        <f>IF(AND(DataBase2[[#This Row],[sSAGKS]]&lt;=0.0001,DataBase2[[#This Row],[sSAGKS]]&lt;&gt;""), 1,"")</f>
        <v>1</v>
      </c>
      <c r="BK131" s="80">
        <f>IF(AND(DataBase2[[#This Row],[sKSGKS]]&lt;=0.0001,DataBase2[[#This Row],[sKSGKS]]&lt;&gt;""), 1,"")</f>
        <v>1</v>
      </c>
      <c r="BT131" s="7"/>
      <c r="BU131" s="7"/>
      <c r="BV131" s="7"/>
      <c r="BW131" s="7"/>
      <c r="CT131" s="7"/>
      <c r="CU131" s="7"/>
      <c r="CV131" s="7"/>
      <c r="CW131" s="7"/>
      <c r="DV131" s="7"/>
      <c r="DW131" s="7"/>
      <c r="DX131" s="7"/>
      <c r="DY131" s="7"/>
      <c r="EP131" s="7"/>
      <c r="EQ131" s="7"/>
      <c r="ER131" s="7"/>
      <c r="ES131" s="7"/>
    </row>
    <row r="132" spans="1:149" s="8" customFormat="1" x14ac:dyDescent="0.35">
      <c r="A132" s="65" t="s">
        <v>204</v>
      </c>
      <c r="B132" s="66" t="s">
        <v>80</v>
      </c>
      <c r="C132" s="67" t="s">
        <v>81</v>
      </c>
      <c r="D132" s="67">
        <v>3</v>
      </c>
      <c r="E132" s="67">
        <v>35</v>
      </c>
      <c r="F132" s="68">
        <v>4</v>
      </c>
      <c r="G132" s="69">
        <v>10425.299999999999</v>
      </c>
      <c r="H132" s="70">
        <v>10220.700000000001</v>
      </c>
      <c r="I132" s="71">
        <v>7200</v>
      </c>
      <c r="J132" s="69">
        <v>10424.24</v>
      </c>
      <c r="K132" s="70">
        <v>10424.24</v>
      </c>
      <c r="L132" s="71">
        <v>7699</v>
      </c>
      <c r="M132" s="69">
        <v>10424.24</v>
      </c>
      <c r="N132" s="6">
        <v>10424.24</v>
      </c>
      <c r="O132" s="71">
        <v>37.700000000000003</v>
      </c>
      <c r="P132" s="69">
        <v>10604.31055</v>
      </c>
      <c r="Q132" s="71">
        <v>2206</v>
      </c>
      <c r="R132" s="72">
        <v>10424.74</v>
      </c>
      <c r="S132" s="71">
        <v>84.86</v>
      </c>
      <c r="T132" s="72">
        <v>10424.24</v>
      </c>
      <c r="U132" s="73">
        <v>150.02000000000001</v>
      </c>
      <c r="V132" s="72">
        <v>10424.24</v>
      </c>
      <c r="W132" s="73">
        <v>150.01849999999999</v>
      </c>
      <c r="X132" s="7">
        <v>10425.299999999999</v>
      </c>
      <c r="Y132" s="71">
        <v>785</v>
      </c>
      <c r="Z132" s="74">
        <f t="shared" si="6"/>
        <v>10424.24</v>
      </c>
      <c r="AA132" s="48">
        <f t="shared" si="7"/>
        <v>10424.24</v>
      </c>
      <c r="AB13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MIN(G132,J132,M132),"")</f>
        <v>10424.24</v>
      </c>
      <c r="AC132" s="49">
        <f>IF(OR(DataBase2[[#This Row],[sKS]] = "", DataBase2[[#This Row],[BSOpt]]=""), "", (DataBase2[[#This Row],[sKS]]-DataBase2[[#This Row],[BSOpt]])/DataBase2[[#This Row],[BSOpt]])</f>
        <v>1.0168607015950234E-4</v>
      </c>
      <c r="AD132" s="49">
        <f t="shared" si="8"/>
        <v>10424.24</v>
      </c>
      <c r="AE132" s="49">
        <f>IF(OR(DataBase2[[#This Row],[sKS]] = "", DataBase2[[#This Row],[BESTUB]]=""), "", (DataBase2[[#This Row],[sKS]]-DataBase2[[#This Row],[BESTUB]])/DataBase2[[#This Row],[BESTUB]])</f>
        <v>1.0168607015950234E-4</v>
      </c>
      <c r="AF132" s="75">
        <f>IF(OR(DataBase2[[#This Row],[sLB]] = "", DataBase2[[#This Row],[BestSol]]=""), "", (DataBase2[[#This Row],[sLB]]-DataBase2[[#This Row],[BestSol]])/DataBase2[[#This Row],[BestSol]])</f>
        <v>1.0168607015950234E-4</v>
      </c>
      <c r="AG132" s="76">
        <f>IF(OR(DataBase2[[#This Row],[sCL]] = "", DataBase2[[#This Row],[BestSol]]=""), "", (DataBase2[[#This Row],[sCL]] -DataBase2[[#This Row],[BestSol]])/DataBase2[[#This Row],[BestSol]])</f>
        <v>0</v>
      </c>
      <c r="AH132" s="76">
        <f>IF(OR(DataBase2[[#This Row],[sDRC]]= "", DataBase2[[#This Row],[BestSol]]=""), "", (DataBase2[[#This Row],[sDRC]]-DataBase2[[#This Row],[BestSol]])/DataBase2[[#This Row],[BestSol]])</f>
        <v>0</v>
      </c>
      <c r="AI132" s="76">
        <f>IF(OR(DataBase2[[#This Row],[sABS]]= "", DataBase2[[#This Row],[BestSol]]=""), "", (DataBase2[[#This Row],[sABS]]-DataBase2[[#This Row],[BestSol]])/DataBase2[[#This Row],[BestSol]])</f>
        <v>1.7274213755631141E-2</v>
      </c>
      <c r="AJ132" s="76">
        <f>IF(OR(DataBase2[[#This Row],[sCCJ]]= "", DataBase2[[#This Row],[BestSol]]=""), "", (DataBase2[[#This Row],[sCCJ]]-DataBase2[[#This Row],[BestSol]])/DataBase2[[#This Row],[BestSol]])</f>
        <v>4.7965127433750569E-5</v>
      </c>
      <c r="AK132" s="76">
        <f>IF(OR(DataBase2[[#This Row],[sILS]] = "", DataBase2[[#This Row],[BestSol]]=""), "", (DataBase2[[#This Row],[sILS]]-DataBase2[[#This Row],[BestSol]])/DataBase2[[#This Row],[BestSol]])</f>
        <v>0</v>
      </c>
      <c r="AL132" s="76">
        <f>IF(OR(DataBase2[[#This Row],[sSA]] = "", DataBase2[[#This Row],[BestSol]]=""), "", (DataBase2[[#This Row],[sSA]]-DataBase2[[#This Row],[BestSol]])/DataBase2[[#This Row],[BestSol]])</f>
        <v>0</v>
      </c>
      <c r="AM132" s="76">
        <f>IF(OR(DataBase2[[#This Row],[sKS]] = "", DataBase2[[#This Row],[BestSol]]=""), "", (DataBase2[[#This Row],[sKS]]-DataBase2[[#This Row],[BestSol]])/DataBase2[[#This Row],[BestSol]])</f>
        <v>1.0168607015950234E-4</v>
      </c>
      <c r="AN132" s="75">
        <f>IF(OR(DataBase2[[#This Row],[sLB]] = "", DataBase2[[#This Row],[BSHeu]]=""), "", (DataBase2[[#This Row],[sLB]]-DataBase2[[#This Row],[BSHeu]])/DataBase2[[#This Row],[BSHeu]])</f>
        <v>1.0168607015950234E-4</v>
      </c>
      <c r="AO132" s="76">
        <f>IF(OR(DataBase2[[#This Row],[sCL]] = "",  DataBase2[[#This Row],[BSHeu]]=""), "", (DataBase2[[#This Row],[sCL]] - DataBase2[[#This Row],[BSHeu]])/ DataBase2[[#This Row],[BSHeu]])</f>
        <v>0</v>
      </c>
      <c r="AP132" s="76">
        <f>IF(OR(DataBase2[[#This Row],[sDRC]]= "",  DataBase2[[#This Row],[BSHeu]]=""), "", (DataBase2[[#This Row],[sDRC]]- DataBase2[[#This Row],[BSHeu]])/ DataBase2[[#This Row],[BSHeu]])</f>
        <v>0</v>
      </c>
      <c r="AQ132" s="76">
        <f>IF(OR(DataBase2[[#This Row],[sABS]]= "",  DataBase2[[#This Row],[BSHeu]]=""), "", (DataBase2[[#This Row],[sABS]]- DataBase2[[#This Row],[BSHeu]])/ DataBase2[[#This Row],[BSHeu]])</f>
        <v>1.7274213755631141E-2</v>
      </c>
      <c r="AR132" s="76">
        <f>IF(OR(DataBase2[[#This Row],[sCCJ]]= "",  DataBase2[[#This Row],[BSHeu]]=""), "", (DataBase2[[#This Row],[sCCJ]]- DataBase2[[#This Row],[BSHeu]])/ DataBase2[[#This Row],[BSHeu]])</f>
        <v>4.7965127433750569E-5</v>
      </c>
      <c r="AS132" s="76">
        <f>IF(OR(DataBase2[[#This Row],[sILS]] = "",  DataBase2[[#This Row],[BSHeu]]=""), "", (DataBase2[[#This Row],[sILS]]- DataBase2[[#This Row],[BSHeu]])/ DataBase2[[#This Row],[BSHeu]])</f>
        <v>0</v>
      </c>
      <c r="AT132" s="76">
        <f>IF(OR(DataBase2[[#This Row],[sSA]] = "",  DataBase2[[#This Row],[BSHeu]]=""), "", (DataBase2[[#This Row],[sSA]]- DataBase2[[#This Row],[BSHeu]])/ DataBase2[[#This Row],[BSHeu]])</f>
        <v>0</v>
      </c>
      <c r="AU132" s="77">
        <f>IF(OR(DataBase2[[#This Row],[sKS]]= "",  DataBase2[[#This Row],[BSHeu]]=""), "", (DataBase2[[#This Row],[sKS]]- DataBase2[[#This Row],[BSHeu]])/ DataBase2[[#This Row],[BSHeu]])</f>
        <v>1.0168607015950234E-4</v>
      </c>
      <c r="AV132" s="78" t="str">
        <f>IF(AND(DataBase2[[#This Row],[sLBGB]]&lt;=0.0001, DataBase2[[#This Row],[sLBGB]]&lt;&gt;""), 1,"")</f>
        <v/>
      </c>
      <c r="AW132" s="78">
        <f>IF(AND(DataBase2[[#This Row],[sCLGB]]&lt;=0.0001,DataBase2[[#This Row],[sCLGB]]&lt;&gt;""), 1,"")</f>
        <v>1</v>
      </c>
      <c r="AX132" s="78">
        <f>IF(AND(DataBase2[[#This Row],[sDRCGB]]&lt;=0.0001,DataBase2[[#This Row],[sDRCGB]]&lt;&gt;""), 1,"")</f>
        <v>1</v>
      </c>
      <c r="AY132" s="78" t="str">
        <f>IF(AND(DataBase2[[#This Row],[sABSGB]]&lt;=0.0001,DataBase2[[#This Row],[sABSGB]]&lt;&gt;""), 1,"")</f>
        <v/>
      </c>
      <c r="AZ132" s="78">
        <f>IF(AND(DataBase2[[#This Row],[sCCJGB]]&lt;=0.0001,DataBase2[[#This Row],[sCCJGB]]&lt;&gt;""), 1,"")</f>
        <v>1</v>
      </c>
      <c r="BA132" s="78">
        <f>IF(AND(DataBase2[[#This Row],[sILSGB]]&lt;=0.0001,DataBase2[[#This Row],[sILSGB]]&lt;&gt;""), 1,"")</f>
        <v>1</v>
      </c>
      <c r="BB132" s="78">
        <f>IF(AND(DataBase2[[#This Row],[sSAGB]]&lt;=0.0001,DataBase2[[#This Row],[sSAGB]]&lt;&gt;""), 1,"")</f>
        <v>1</v>
      </c>
      <c r="BC132" s="78" t="str">
        <f>IF(AND(DataBase2[[#This Row],[sKSGB]]&lt;=0.0001,DataBase2[[#This Row],[sKSGB]]&lt;&gt;""), 1,"")</f>
        <v/>
      </c>
      <c r="BD132" s="79" t="str">
        <f>IF(AND(DataBase2[[#This Row],[sLBGKS]]&lt;=0.0001, DataBase2[[#This Row],[sLBGKS]]&lt;&gt;""), 1,"")</f>
        <v/>
      </c>
      <c r="BE132" s="78">
        <f>IF(AND(DataBase2[[#This Row],[sCLGKS]]&lt;=0.0001,DataBase2[[#This Row],[sCLGKS]]&lt;&gt;""), 1,"")</f>
        <v>1</v>
      </c>
      <c r="BF132" s="78">
        <f>IF(AND(DataBase2[[#This Row],[sDRCGKS]]&lt;=0.0001,DataBase2[[#This Row],[sDRCGKS]]&lt;&gt;""), 1,"")</f>
        <v>1</v>
      </c>
      <c r="BG132" s="78" t="str">
        <f>IF(AND(DataBase2[[#This Row],[sABSGKS]]&lt;=0.0001,DataBase2[[#This Row],[sABSGKS]]&lt;&gt;""), 1,"")</f>
        <v/>
      </c>
      <c r="BH132" s="78">
        <f>IF(AND(DataBase2[[#This Row],[sCCJGKS]]&lt;=0.0001,DataBase2[[#This Row],[sCCJGKS]]&lt;&gt;""), 1,"")</f>
        <v>1</v>
      </c>
      <c r="BI132" s="78">
        <f>IF(AND(DataBase2[[#This Row],[sILSGKS]]&lt;=0.0001,DataBase2[[#This Row],[sILSGKS]]&lt;&gt;""), 1,"")</f>
        <v>1</v>
      </c>
      <c r="BJ132" s="78">
        <f>IF(AND(DataBase2[[#This Row],[sSAGKS]]&lt;=0.0001,DataBase2[[#This Row],[sSAGKS]]&lt;&gt;""), 1,"")</f>
        <v>1</v>
      </c>
      <c r="BK132" s="80" t="str">
        <f>IF(AND(DataBase2[[#This Row],[sKSGKS]]&lt;=0.0001,DataBase2[[#This Row],[sKSGKS]]&lt;&gt;""), 1,"")</f>
        <v/>
      </c>
      <c r="BT132" s="7"/>
      <c r="BU132" s="7"/>
      <c r="BV132" s="7"/>
      <c r="BW132" s="7"/>
      <c r="CT132" s="7"/>
      <c r="CU132" s="7"/>
      <c r="CV132" s="7"/>
      <c r="CW132" s="7"/>
      <c r="DV132" s="7"/>
      <c r="DW132" s="7"/>
      <c r="DX132" s="7"/>
      <c r="DY132" s="7"/>
      <c r="EP132" s="7"/>
      <c r="EQ132" s="7"/>
      <c r="ER132" s="7"/>
      <c r="ES132" s="7"/>
    </row>
    <row r="133" spans="1:149" s="8" customFormat="1" x14ac:dyDescent="0.35">
      <c r="A133" s="65" t="s">
        <v>205</v>
      </c>
      <c r="B133" s="66" t="s">
        <v>80</v>
      </c>
      <c r="C133" s="67" t="s">
        <v>81</v>
      </c>
      <c r="D133" s="67">
        <v>3</v>
      </c>
      <c r="E133" s="67">
        <v>35</v>
      </c>
      <c r="F133" s="68">
        <v>5</v>
      </c>
      <c r="G133" s="69">
        <v>10832.3</v>
      </c>
      <c r="H133" s="70">
        <v>10583.8</v>
      </c>
      <c r="I133" s="71">
        <v>7200</v>
      </c>
      <c r="J133" s="69">
        <v>10928.14</v>
      </c>
      <c r="K133" s="70">
        <v>10485.94</v>
      </c>
      <c r="L133" s="71">
        <v>43194</v>
      </c>
      <c r="M133" s="69">
        <v>10831.94</v>
      </c>
      <c r="N133" s="6">
        <v>10831.94</v>
      </c>
      <c r="O133" s="71">
        <v>76.400000000000006</v>
      </c>
      <c r="P133" s="69">
        <v>11080.52051</v>
      </c>
      <c r="Q133" s="71">
        <v>2186</v>
      </c>
      <c r="R133" s="72">
        <v>10868.14</v>
      </c>
      <c r="S133" s="71">
        <v>77.709999999999994</v>
      </c>
      <c r="T133" s="72">
        <v>10974.34</v>
      </c>
      <c r="U133" s="73">
        <v>150.00049999999999</v>
      </c>
      <c r="V133" s="72">
        <v>10831.94</v>
      </c>
      <c r="W133" s="73">
        <v>150.03450000000001</v>
      </c>
      <c r="X133" s="7">
        <v>10831.9</v>
      </c>
      <c r="Y133" s="71">
        <v>816</v>
      </c>
      <c r="Z133" s="74">
        <f t="shared" si="6"/>
        <v>10831.94</v>
      </c>
      <c r="AA133" s="48">
        <f t="shared" si="7"/>
        <v>10831.9</v>
      </c>
      <c r="AB13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MIN(G133,J133,M133),"")</f>
        <v>10831.94</v>
      </c>
      <c r="AC133" s="49">
        <f>IF(OR(DataBase2[[#This Row],[sKS]] = "", DataBase2[[#This Row],[BSOpt]]=""), "", (DataBase2[[#This Row],[sKS]]-DataBase2[[#This Row],[BSOpt]])/DataBase2[[#This Row],[BSOpt]])</f>
        <v>-3.6927826410479667E-6</v>
      </c>
      <c r="AD133" s="49">
        <f t="shared" si="8"/>
        <v>10831.94</v>
      </c>
      <c r="AE133" s="49">
        <f>IF(OR(DataBase2[[#This Row],[sKS]] = "", DataBase2[[#This Row],[BESTUB]]=""), "", (DataBase2[[#This Row],[sKS]]-DataBase2[[#This Row],[BESTUB]])/DataBase2[[#This Row],[BESTUB]])</f>
        <v>-3.6927826410479667E-6</v>
      </c>
      <c r="AF133" s="75">
        <f>IF(OR(DataBase2[[#This Row],[sLB]] = "", DataBase2[[#This Row],[BestSol]]=""), "", (DataBase2[[#This Row],[sLB]]-DataBase2[[#This Row],[BestSol]])/DataBase2[[#This Row],[BestSol]])</f>
        <v>3.3235043768592059E-5</v>
      </c>
      <c r="AG133" s="76">
        <f>IF(OR(DataBase2[[#This Row],[sCL]] = "", DataBase2[[#This Row],[BestSol]]=""), "", (DataBase2[[#This Row],[sCL]] -DataBase2[[#This Row],[BestSol]])/DataBase2[[#This Row],[BestSol]])</f>
        <v>8.881142251526402E-3</v>
      </c>
      <c r="AH133" s="76">
        <f>IF(OR(DataBase2[[#This Row],[sDRC]]= "", DataBase2[[#This Row],[BestSol]]=""), "", (DataBase2[[#This Row],[sDRC]]-DataBase2[[#This Row],[BestSol]])/DataBase2[[#This Row],[BestSol]])</f>
        <v>0</v>
      </c>
      <c r="AI133" s="76">
        <f>IF(OR(DataBase2[[#This Row],[sABS]]= "", DataBase2[[#This Row],[BestSol]]=""), "", (DataBase2[[#This Row],[sABS]]-DataBase2[[#This Row],[BestSol]])/DataBase2[[#This Row],[BestSol]])</f>
        <v>2.2948844805270319E-2</v>
      </c>
      <c r="AJ133" s="76">
        <f>IF(OR(DataBase2[[#This Row],[sCCJ]]= "", DataBase2[[#This Row],[BestSol]]=""), "", (DataBase2[[#This Row],[sCCJ]]-DataBase2[[#This Row],[BestSol]])/DataBase2[[#This Row],[BestSol]])</f>
        <v>3.3419682900753611E-3</v>
      </c>
      <c r="AK133" s="76">
        <f>IF(OR(DataBase2[[#This Row],[sILS]] = "", DataBase2[[#This Row],[BestSol]]=""), "", (DataBase2[[#This Row],[sILS]]-DataBase2[[#This Row],[BestSol]])/DataBase2[[#This Row],[BestSol]])</f>
        <v>1.3146306201843773E-2</v>
      </c>
      <c r="AL133" s="76">
        <f>IF(OR(DataBase2[[#This Row],[sSA]] = "", DataBase2[[#This Row],[BestSol]]=""), "", (DataBase2[[#This Row],[sSA]]-DataBase2[[#This Row],[BestSol]])/DataBase2[[#This Row],[BestSol]])</f>
        <v>0</v>
      </c>
      <c r="AM133" s="76">
        <f>IF(OR(DataBase2[[#This Row],[sKS]] = "", DataBase2[[#This Row],[BestSol]]=""), "", (DataBase2[[#This Row],[sKS]]-DataBase2[[#This Row],[BestSol]])/DataBase2[[#This Row],[BestSol]])</f>
        <v>-3.6927826410479667E-6</v>
      </c>
      <c r="AN133" s="75">
        <f>IF(OR(DataBase2[[#This Row],[sLB]] = "", DataBase2[[#This Row],[BSHeu]]=""), "", (DataBase2[[#This Row],[sLB]]-DataBase2[[#This Row],[BSHeu]])/DataBase2[[#This Row],[BSHeu]])</f>
        <v>3.6927962776579937E-5</v>
      </c>
      <c r="AO133" s="76">
        <f>IF(OR(DataBase2[[#This Row],[sCL]] = "",  DataBase2[[#This Row],[BSHeu]]=""), "", (DataBase2[[#This Row],[sCL]] - DataBase2[[#This Row],[BSHeu]])/ DataBase2[[#This Row],[BSHeu]])</f>
        <v>8.8848678440531931E-3</v>
      </c>
      <c r="AP133" s="76">
        <f>IF(OR(DataBase2[[#This Row],[sDRC]]= "",  DataBase2[[#This Row],[BSHeu]]=""), "", (DataBase2[[#This Row],[sDRC]]- DataBase2[[#This Row],[BSHeu]])/ DataBase2[[#This Row],[BSHeu]])</f>
        <v>3.6927962777419581E-6</v>
      </c>
      <c r="AQ133" s="76">
        <f>IF(OR(DataBase2[[#This Row],[sABS]]= "",  DataBase2[[#This Row],[BSHeu]]=""), "", (DataBase2[[#This Row],[sABS]]- DataBase2[[#This Row],[BSHeu]])/ DataBase2[[#This Row],[BSHeu]])</f>
        <v>2.2952622346956737E-2</v>
      </c>
      <c r="AR133" s="76">
        <f>IF(OR(DataBase2[[#This Row],[sCCJ]]= "",  DataBase2[[#This Row],[BSHeu]]=""), "", (DataBase2[[#This Row],[sCCJ]]- DataBase2[[#This Row],[BSHeu]])/ DataBase2[[#This Row],[BSHeu]])</f>
        <v>3.3456734275611648E-3</v>
      </c>
      <c r="AS133" s="76">
        <f>IF(OR(DataBase2[[#This Row],[sILS]] = "",  DataBase2[[#This Row],[BSHeu]]=""), "", (DataBase2[[#This Row],[sILS]]- DataBase2[[#This Row],[BSHeu]])/ DataBase2[[#This Row],[BSHeu]])</f>
        <v>1.3150047544752122E-2</v>
      </c>
      <c r="AT133" s="76">
        <f>IF(OR(DataBase2[[#This Row],[sSA]] = "",  DataBase2[[#This Row],[BSHeu]]=""), "", (DataBase2[[#This Row],[sSA]]- DataBase2[[#This Row],[BSHeu]])/ DataBase2[[#This Row],[BSHeu]])</f>
        <v>3.6927962777419581E-6</v>
      </c>
      <c r="AU133" s="77">
        <f>IF(OR(DataBase2[[#This Row],[sKS]]= "",  DataBase2[[#This Row],[BSHeu]]=""), "", (DataBase2[[#This Row],[sKS]]- DataBase2[[#This Row],[BSHeu]])/ DataBase2[[#This Row],[BSHeu]])</f>
        <v>0</v>
      </c>
      <c r="AV133" s="78">
        <f>IF(AND(DataBase2[[#This Row],[sLBGB]]&lt;=0.0001, DataBase2[[#This Row],[sLBGB]]&lt;&gt;""), 1,"")</f>
        <v>1</v>
      </c>
      <c r="AW133" s="78" t="str">
        <f>IF(AND(DataBase2[[#This Row],[sCLGB]]&lt;=0.0001,DataBase2[[#This Row],[sCLGB]]&lt;&gt;""), 1,"")</f>
        <v/>
      </c>
      <c r="AX133" s="78">
        <f>IF(AND(DataBase2[[#This Row],[sDRCGB]]&lt;=0.0001,DataBase2[[#This Row],[sDRCGB]]&lt;&gt;""), 1,"")</f>
        <v>1</v>
      </c>
      <c r="AY133" s="78" t="str">
        <f>IF(AND(DataBase2[[#This Row],[sABSGB]]&lt;=0.0001,DataBase2[[#This Row],[sABSGB]]&lt;&gt;""), 1,"")</f>
        <v/>
      </c>
      <c r="AZ133" s="78" t="str">
        <f>IF(AND(DataBase2[[#This Row],[sCCJGB]]&lt;=0.0001,DataBase2[[#This Row],[sCCJGB]]&lt;&gt;""), 1,"")</f>
        <v/>
      </c>
      <c r="BA133" s="78" t="str">
        <f>IF(AND(DataBase2[[#This Row],[sILSGB]]&lt;=0.0001,DataBase2[[#This Row],[sILSGB]]&lt;&gt;""), 1,"")</f>
        <v/>
      </c>
      <c r="BB133" s="78">
        <f>IF(AND(DataBase2[[#This Row],[sSAGB]]&lt;=0.0001,DataBase2[[#This Row],[sSAGB]]&lt;&gt;""), 1,"")</f>
        <v>1</v>
      </c>
      <c r="BC133" s="78">
        <f>IF(AND(DataBase2[[#This Row],[sKSGB]]&lt;=0.0001,DataBase2[[#This Row],[sKSGB]]&lt;&gt;""), 1,"")</f>
        <v>1</v>
      </c>
      <c r="BD133" s="79">
        <f>IF(AND(DataBase2[[#This Row],[sLBGKS]]&lt;=0.0001, DataBase2[[#This Row],[sLBGKS]]&lt;&gt;""), 1,"")</f>
        <v>1</v>
      </c>
      <c r="BE133" s="78" t="str">
        <f>IF(AND(DataBase2[[#This Row],[sCLGKS]]&lt;=0.0001,DataBase2[[#This Row],[sCLGKS]]&lt;&gt;""), 1,"")</f>
        <v/>
      </c>
      <c r="BF133" s="78">
        <f>IF(AND(DataBase2[[#This Row],[sDRCGKS]]&lt;=0.0001,DataBase2[[#This Row],[sDRCGKS]]&lt;&gt;""), 1,"")</f>
        <v>1</v>
      </c>
      <c r="BG133" s="78" t="str">
        <f>IF(AND(DataBase2[[#This Row],[sABSGKS]]&lt;=0.0001,DataBase2[[#This Row],[sABSGKS]]&lt;&gt;""), 1,"")</f>
        <v/>
      </c>
      <c r="BH133" s="78" t="str">
        <f>IF(AND(DataBase2[[#This Row],[sCCJGKS]]&lt;=0.0001,DataBase2[[#This Row],[sCCJGKS]]&lt;&gt;""), 1,"")</f>
        <v/>
      </c>
      <c r="BI133" s="78" t="str">
        <f>IF(AND(DataBase2[[#This Row],[sILSGKS]]&lt;=0.0001,DataBase2[[#This Row],[sILSGKS]]&lt;&gt;""), 1,"")</f>
        <v/>
      </c>
      <c r="BJ133" s="78">
        <f>IF(AND(DataBase2[[#This Row],[sSAGKS]]&lt;=0.0001,DataBase2[[#This Row],[sSAGKS]]&lt;&gt;""), 1,"")</f>
        <v>1</v>
      </c>
      <c r="BK133" s="80">
        <f>IF(AND(DataBase2[[#This Row],[sKSGKS]]&lt;=0.0001,DataBase2[[#This Row],[sKSGKS]]&lt;&gt;""), 1,"")</f>
        <v>1</v>
      </c>
      <c r="BT133" s="7"/>
      <c r="BU133" s="7"/>
      <c r="BV133" s="7"/>
      <c r="BW133" s="7"/>
      <c r="CT133" s="7"/>
      <c r="CU133" s="7"/>
      <c r="CV133" s="7"/>
      <c r="CW133" s="7"/>
      <c r="DV133" s="7"/>
      <c r="DW133" s="7"/>
      <c r="DX133" s="7"/>
      <c r="DY133" s="7"/>
      <c r="EP133" s="7"/>
      <c r="EQ133" s="7"/>
      <c r="ER133" s="7"/>
      <c r="ES133" s="7"/>
    </row>
    <row r="134" spans="1:149" s="8" customFormat="1" x14ac:dyDescent="0.35">
      <c r="A134" s="65" t="s">
        <v>206</v>
      </c>
      <c r="B134" s="66" t="s">
        <v>80</v>
      </c>
      <c r="C134" s="67" t="s">
        <v>81</v>
      </c>
      <c r="D134" s="67">
        <v>3</v>
      </c>
      <c r="E134" s="67">
        <v>35</v>
      </c>
      <c r="F134" s="68">
        <v>2</v>
      </c>
      <c r="G134" s="69">
        <v>8844.93</v>
      </c>
      <c r="H134" s="70">
        <v>8699.89</v>
      </c>
      <c r="I134" s="71">
        <v>7200</v>
      </c>
      <c r="J134" s="69">
        <v>8844.89</v>
      </c>
      <c r="K134" s="70">
        <v>8844.89</v>
      </c>
      <c r="L134" s="71">
        <v>79</v>
      </c>
      <c r="M134" s="69">
        <v>8844.93</v>
      </c>
      <c r="N134" s="6">
        <v>8841.34</v>
      </c>
      <c r="O134" s="71">
        <v>7279.1</v>
      </c>
      <c r="P134" s="69">
        <v>8844.93066</v>
      </c>
      <c r="Q134" s="71">
        <v>4499</v>
      </c>
      <c r="R134" s="72">
        <v>8958.09</v>
      </c>
      <c r="S134" s="71">
        <v>65.92</v>
      </c>
      <c r="T134" s="72">
        <v>9034.99</v>
      </c>
      <c r="U134" s="73">
        <v>150.0145</v>
      </c>
      <c r="V134" s="72">
        <v>8844.89</v>
      </c>
      <c r="W134" s="73">
        <v>150.03200000000001</v>
      </c>
      <c r="X134" s="7">
        <v>8989.7199999999993</v>
      </c>
      <c r="Y134" s="71">
        <v>381</v>
      </c>
      <c r="Z134" s="74">
        <f t="shared" si="6"/>
        <v>8844.89</v>
      </c>
      <c r="AA134" s="48">
        <f t="shared" si="7"/>
        <v>8844.89</v>
      </c>
      <c r="AB13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MIN(G134,J134,M134),"")</f>
        <v>8844.89</v>
      </c>
      <c r="AC134" s="49">
        <f>IF(OR(DataBase2[[#This Row],[sKS]] = "", DataBase2[[#This Row],[BSOpt]]=""), "", (DataBase2[[#This Row],[sKS]]-DataBase2[[#This Row],[BSOpt]])/DataBase2[[#This Row],[BSOpt]])</f>
        <v>1.6374426363696997E-2</v>
      </c>
      <c r="AD134" s="49">
        <f t="shared" si="8"/>
        <v>8844.89</v>
      </c>
      <c r="AE134" s="49">
        <f>IF(OR(DataBase2[[#This Row],[sKS]] = "", DataBase2[[#This Row],[BESTUB]]=""), "", (DataBase2[[#This Row],[sKS]]-DataBase2[[#This Row],[BESTUB]])/DataBase2[[#This Row],[BESTUB]])</f>
        <v>1.6374426363696997E-2</v>
      </c>
      <c r="AF134" s="75">
        <f>IF(OR(DataBase2[[#This Row],[sLB]] = "", DataBase2[[#This Row],[BestSol]]=""), "", (DataBase2[[#This Row],[sLB]]-DataBase2[[#This Row],[BestSol]])/DataBase2[[#This Row],[BestSol]])</f>
        <v>4.5223852417467165E-6</v>
      </c>
      <c r="AG134" s="76">
        <f>IF(OR(DataBase2[[#This Row],[sCL]] = "", DataBase2[[#This Row],[BestSol]]=""), "", (DataBase2[[#This Row],[sCL]] -DataBase2[[#This Row],[BestSol]])/DataBase2[[#This Row],[BestSol]])</f>
        <v>0</v>
      </c>
      <c r="AH134" s="76">
        <f>IF(OR(DataBase2[[#This Row],[sDRC]]= "", DataBase2[[#This Row],[BestSol]]=""), "", (DataBase2[[#This Row],[sDRC]]-DataBase2[[#This Row],[BestSol]])/DataBase2[[#This Row],[BestSol]])</f>
        <v>4.5223852417467165E-6</v>
      </c>
      <c r="AI134" s="76">
        <f>IF(OR(DataBase2[[#This Row],[sABS]]= "", DataBase2[[#This Row],[BestSol]]=""), "", (DataBase2[[#This Row],[sABS]]-DataBase2[[#This Row],[BestSol]])/DataBase2[[#This Row],[BestSol]])</f>
        <v>4.5970045981997534E-6</v>
      </c>
      <c r="AJ134" s="76">
        <f>IF(OR(DataBase2[[#This Row],[sCCJ]]= "", DataBase2[[#This Row],[BestSol]]=""), "", (DataBase2[[#This Row],[sCCJ]]-DataBase2[[#This Row],[BestSol]])/DataBase2[[#This Row],[BestSol]])</f>
        <v>1.279835023386393E-2</v>
      </c>
      <c r="AK134" s="76">
        <f>IF(OR(DataBase2[[#This Row],[sILS]] = "", DataBase2[[#This Row],[BestSol]]=""), "", (DataBase2[[#This Row],[sILS]]-DataBase2[[#This Row],[BestSol]])/DataBase2[[#This Row],[BestSol]])</f>
        <v>2.1492635860932172E-2</v>
      </c>
      <c r="AL134" s="76">
        <f>IF(OR(DataBase2[[#This Row],[sSA]] = "", DataBase2[[#This Row],[BestSol]]=""), "", (DataBase2[[#This Row],[sSA]]-DataBase2[[#This Row],[BestSol]])/DataBase2[[#This Row],[BestSol]])</f>
        <v>0</v>
      </c>
      <c r="AM134" s="76">
        <f>IF(OR(DataBase2[[#This Row],[sKS]] = "", DataBase2[[#This Row],[BestSol]]=""), "", (DataBase2[[#This Row],[sKS]]-DataBase2[[#This Row],[BestSol]])/DataBase2[[#This Row],[BestSol]])</f>
        <v>1.6374426363696997E-2</v>
      </c>
      <c r="AN134" s="75">
        <f>IF(OR(DataBase2[[#This Row],[sLB]] = "", DataBase2[[#This Row],[BSHeu]]=""), "", (DataBase2[[#This Row],[sLB]]-DataBase2[[#This Row],[BSHeu]])/DataBase2[[#This Row],[BSHeu]])</f>
        <v>4.5223852417467165E-6</v>
      </c>
      <c r="AO134" s="76">
        <f>IF(OR(DataBase2[[#This Row],[sCL]] = "",  DataBase2[[#This Row],[BSHeu]]=""), "", (DataBase2[[#This Row],[sCL]] - DataBase2[[#This Row],[BSHeu]])/ DataBase2[[#This Row],[BSHeu]])</f>
        <v>0</v>
      </c>
      <c r="AP134" s="76">
        <f>IF(OR(DataBase2[[#This Row],[sDRC]]= "",  DataBase2[[#This Row],[BSHeu]]=""), "", (DataBase2[[#This Row],[sDRC]]- DataBase2[[#This Row],[BSHeu]])/ DataBase2[[#This Row],[BSHeu]])</f>
        <v>4.5223852417467165E-6</v>
      </c>
      <c r="AQ134" s="76">
        <f>IF(OR(DataBase2[[#This Row],[sABS]]= "",  DataBase2[[#This Row],[BSHeu]]=""), "", (DataBase2[[#This Row],[sABS]]- DataBase2[[#This Row],[BSHeu]])/ DataBase2[[#This Row],[BSHeu]])</f>
        <v>4.5970045981997534E-6</v>
      </c>
      <c r="AR134" s="76">
        <f>IF(OR(DataBase2[[#This Row],[sCCJ]]= "",  DataBase2[[#This Row],[BSHeu]]=""), "", (DataBase2[[#This Row],[sCCJ]]- DataBase2[[#This Row],[BSHeu]])/ DataBase2[[#This Row],[BSHeu]])</f>
        <v>1.279835023386393E-2</v>
      </c>
      <c r="AS134" s="76">
        <f>IF(OR(DataBase2[[#This Row],[sILS]] = "",  DataBase2[[#This Row],[BSHeu]]=""), "", (DataBase2[[#This Row],[sILS]]- DataBase2[[#This Row],[BSHeu]])/ DataBase2[[#This Row],[BSHeu]])</f>
        <v>2.1492635860932172E-2</v>
      </c>
      <c r="AT134" s="76">
        <f>IF(OR(DataBase2[[#This Row],[sSA]] = "",  DataBase2[[#This Row],[BSHeu]]=""), "", (DataBase2[[#This Row],[sSA]]- DataBase2[[#This Row],[BSHeu]])/ DataBase2[[#This Row],[BSHeu]])</f>
        <v>0</v>
      </c>
      <c r="AU134" s="77">
        <f>IF(OR(DataBase2[[#This Row],[sKS]]= "",  DataBase2[[#This Row],[BSHeu]]=""), "", (DataBase2[[#This Row],[sKS]]- DataBase2[[#This Row],[BSHeu]])/ DataBase2[[#This Row],[BSHeu]])</f>
        <v>1.6374426363696997E-2</v>
      </c>
      <c r="AV134" s="78">
        <f>IF(AND(DataBase2[[#This Row],[sLBGB]]&lt;=0.0001, DataBase2[[#This Row],[sLBGB]]&lt;&gt;""), 1,"")</f>
        <v>1</v>
      </c>
      <c r="AW134" s="78">
        <f>IF(AND(DataBase2[[#This Row],[sCLGB]]&lt;=0.0001,DataBase2[[#This Row],[sCLGB]]&lt;&gt;""), 1,"")</f>
        <v>1</v>
      </c>
      <c r="AX134" s="78">
        <f>IF(AND(DataBase2[[#This Row],[sDRCGB]]&lt;=0.0001,DataBase2[[#This Row],[sDRCGB]]&lt;&gt;""), 1,"")</f>
        <v>1</v>
      </c>
      <c r="AY134" s="78">
        <f>IF(AND(DataBase2[[#This Row],[sABSGB]]&lt;=0.0001,DataBase2[[#This Row],[sABSGB]]&lt;&gt;""), 1,"")</f>
        <v>1</v>
      </c>
      <c r="AZ134" s="78" t="str">
        <f>IF(AND(DataBase2[[#This Row],[sCCJGB]]&lt;=0.0001,DataBase2[[#This Row],[sCCJGB]]&lt;&gt;""), 1,"")</f>
        <v/>
      </c>
      <c r="BA134" s="78" t="str">
        <f>IF(AND(DataBase2[[#This Row],[sILSGB]]&lt;=0.0001,DataBase2[[#This Row],[sILSGB]]&lt;&gt;""), 1,"")</f>
        <v/>
      </c>
      <c r="BB134" s="78">
        <f>IF(AND(DataBase2[[#This Row],[sSAGB]]&lt;=0.0001,DataBase2[[#This Row],[sSAGB]]&lt;&gt;""), 1,"")</f>
        <v>1</v>
      </c>
      <c r="BC134" s="78" t="str">
        <f>IF(AND(DataBase2[[#This Row],[sKSGB]]&lt;=0.0001,DataBase2[[#This Row],[sKSGB]]&lt;&gt;""), 1,"")</f>
        <v/>
      </c>
      <c r="BD134" s="79">
        <f>IF(AND(DataBase2[[#This Row],[sLBGKS]]&lt;=0.0001, DataBase2[[#This Row],[sLBGKS]]&lt;&gt;""), 1,"")</f>
        <v>1</v>
      </c>
      <c r="BE134" s="78">
        <f>IF(AND(DataBase2[[#This Row],[sCLGKS]]&lt;=0.0001,DataBase2[[#This Row],[sCLGKS]]&lt;&gt;""), 1,"")</f>
        <v>1</v>
      </c>
      <c r="BF134" s="78">
        <f>IF(AND(DataBase2[[#This Row],[sDRCGKS]]&lt;=0.0001,DataBase2[[#This Row],[sDRCGKS]]&lt;&gt;""), 1,"")</f>
        <v>1</v>
      </c>
      <c r="BG134" s="78">
        <f>IF(AND(DataBase2[[#This Row],[sABSGKS]]&lt;=0.0001,DataBase2[[#This Row],[sABSGKS]]&lt;&gt;""), 1,"")</f>
        <v>1</v>
      </c>
      <c r="BH134" s="78" t="str">
        <f>IF(AND(DataBase2[[#This Row],[sCCJGKS]]&lt;=0.0001,DataBase2[[#This Row],[sCCJGKS]]&lt;&gt;""), 1,"")</f>
        <v/>
      </c>
      <c r="BI134" s="78" t="str">
        <f>IF(AND(DataBase2[[#This Row],[sILSGKS]]&lt;=0.0001,DataBase2[[#This Row],[sILSGKS]]&lt;&gt;""), 1,"")</f>
        <v/>
      </c>
      <c r="BJ134" s="78">
        <f>IF(AND(DataBase2[[#This Row],[sSAGKS]]&lt;=0.0001,DataBase2[[#This Row],[sSAGKS]]&lt;&gt;""), 1,"")</f>
        <v>1</v>
      </c>
      <c r="BK134" s="80" t="str">
        <f>IF(AND(DataBase2[[#This Row],[sKSGKS]]&lt;=0.0001,DataBase2[[#This Row],[sKSGKS]]&lt;&gt;""), 1,"")</f>
        <v/>
      </c>
      <c r="BT134" s="7"/>
      <c r="BU134" s="7"/>
      <c r="BV134" s="7"/>
      <c r="BW134" s="7"/>
      <c r="CT134" s="7"/>
      <c r="CU134" s="7"/>
      <c r="CV134" s="7"/>
      <c r="CW134" s="7"/>
      <c r="DV134" s="7"/>
      <c r="DW134" s="7"/>
      <c r="DX134" s="7"/>
      <c r="DY134" s="7"/>
      <c r="EP134" s="7"/>
      <c r="EQ134" s="7"/>
      <c r="ER134" s="7"/>
      <c r="ES134" s="7"/>
    </row>
    <row r="135" spans="1:149" s="8" customFormat="1" x14ac:dyDescent="0.35">
      <c r="A135" s="65" t="s">
        <v>207</v>
      </c>
      <c r="B135" s="66" t="s">
        <v>80</v>
      </c>
      <c r="C135" s="67" t="s">
        <v>81</v>
      </c>
      <c r="D135" s="67">
        <v>3</v>
      </c>
      <c r="E135" s="67">
        <v>35</v>
      </c>
      <c r="F135" s="68">
        <v>3</v>
      </c>
      <c r="G135" s="69">
        <v>9204.56</v>
      </c>
      <c r="H135" s="70">
        <v>8906.91</v>
      </c>
      <c r="I135" s="71">
        <v>7200</v>
      </c>
      <c r="J135" s="69">
        <v>9204.59</v>
      </c>
      <c r="K135" s="70">
        <v>9204.59</v>
      </c>
      <c r="L135" s="71">
        <v>513</v>
      </c>
      <c r="M135" s="69">
        <v>9272.11</v>
      </c>
      <c r="N135" s="6">
        <v>9188.43</v>
      </c>
      <c r="O135" s="71">
        <v>7201.2</v>
      </c>
      <c r="P135" s="69">
        <v>9390.6298800000004</v>
      </c>
      <c r="Q135" s="71">
        <v>3512</v>
      </c>
      <c r="R135" s="72">
        <v>9248.09</v>
      </c>
      <c r="S135" s="71">
        <v>76.61</v>
      </c>
      <c r="T135" s="72">
        <v>9204.59</v>
      </c>
      <c r="U135" s="73">
        <v>150.00149999999999</v>
      </c>
      <c r="V135" s="72">
        <v>9300.7900000000009</v>
      </c>
      <c r="W135" s="73">
        <v>150.03450000000001</v>
      </c>
      <c r="X135" s="7">
        <v>9240.2999999999993</v>
      </c>
      <c r="Y135" s="71">
        <v>512</v>
      </c>
      <c r="Z135" s="74">
        <f t="shared" si="6"/>
        <v>9204.56</v>
      </c>
      <c r="AA135" s="48">
        <f t="shared" si="7"/>
        <v>9204.59</v>
      </c>
      <c r="AB13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MIN(G135,J135,M135),"")</f>
        <v>9204.56</v>
      </c>
      <c r="AC135" s="49">
        <f>IF(OR(DataBase2[[#This Row],[sKS]] = "", DataBase2[[#This Row],[BSOpt]]=""), "", (DataBase2[[#This Row],[sKS]]-DataBase2[[#This Row],[BSOpt]])/DataBase2[[#This Row],[BSOpt]])</f>
        <v>3.882858061656373E-3</v>
      </c>
      <c r="AD135" s="49">
        <f t="shared" si="8"/>
        <v>9204.56</v>
      </c>
      <c r="AE135" s="49">
        <f>IF(OR(DataBase2[[#This Row],[sKS]] = "", DataBase2[[#This Row],[BESTUB]]=""), "", (DataBase2[[#This Row],[sKS]]-DataBase2[[#This Row],[BESTUB]])/DataBase2[[#This Row],[BESTUB]])</f>
        <v>3.882858061656373E-3</v>
      </c>
      <c r="AF135" s="75">
        <f>IF(OR(DataBase2[[#This Row],[sLB]] = "", DataBase2[[#This Row],[BestSol]]=""), "", (DataBase2[[#This Row],[sLB]]-DataBase2[[#This Row],[BestSol]])/DataBase2[[#This Row],[BestSol]])</f>
        <v>0</v>
      </c>
      <c r="AG135" s="76">
        <f>IF(OR(DataBase2[[#This Row],[sCL]] = "", DataBase2[[#This Row],[BestSol]]=""), "", (DataBase2[[#This Row],[sCL]] -DataBase2[[#This Row],[BestSol]])/DataBase2[[#This Row],[BestSol]])</f>
        <v>3.2592541089041558E-6</v>
      </c>
      <c r="AH135" s="76">
        <f>IF(OR(DataBase2[[#This Row],[sDRC]]= "", DataBase2[[#This Row],[BestSol]]=""), "", (DataBase2[[#This Row],[sDRC]]-DataBase2[[#This Row],[BestSol]])/DataBase2[[#This Row],[BestSol]])</f>
        <v>7.3387538350557866E-3</v>
      </c>
      <c r="AI135" s="76">
        <f>IF(OR(DataBase2[[#This Row],[sABS]]= "", DataBase2[[#This Row],[BestSol]]=""), "", (DataBase2[[#This Row],[sABS]]-DataBase2[[#This Row],[BestSol]])/DataBase2[[#This Row],[BestSol]])</f>
        <v>2.021496736400229E-2</v>
      </c>
      <c r="AJ135" s="76">
        <f>IF(OR(DataBase2[[#This Row],[sCCJ]]= "", DataBase2[[#This Row],[BestSol]]=""), "", (DataBase2[[#This Row],[sCCJ]]-DataBase2[[#This Row],[BestSol]])/DataBase2[[#This Row],[BestSol]])</f>
        <v>4.7291777119167731E-3</v>
      </c>
      <c r="AK135" s="76">
        <f>IF(OR(DataBase2[[#This Row],[sILS]] = "", DataBase2[[#This Row],[BestSol]]=""), "", (DataBase2[[#This Row],[sILS]]-DataBase2[[#This Row],[BestSol]])/DataBase2[[#This Row],[BestSol]])</f>
        <v>3.2592541089041558E-6</v>
      </c>
      <c r="AL135" s="76">
        <f>IF(OR(DataBase2[[#This Row],[sSA]] = "", DataBase2[[#This Row],[BestSol]]=""), "", (DataBase2[[#This Row],[sSA]]-DataBase2[[#This Row],[BestSol]])/DataBase2[[#This Row],[BestSol]])</f>
        <v>1.045460076310018E-2</v>
      </c>
      <c r="AM135" s="76">
        <f>IF(OR(DataBase2[[#This Row],[sKS]] = "", DataBase2[[#This Row],[BestSol]]=""), "", (DataBase2[[#This Row],[sKS]]-DataBase2[[#This Row],[BestSol]])/DataBase2[[#This Row],[BestSol]])</f>
        <v>3.882858061656373E-3</v>
      </c>
      <c r="AN135" s="75">
        <f>IF(OR(DataBase2[[#This Row],[sLB]] = "", DataBase2[[#This Row],[BSHeu]]=""), "", (DataBase2[[#This Row],[sLB]]-DataBase2[[#This Row],[BSHeu]])/DataBase2[[#This Row],[BSHeu]])</f>
        <v>-3.2592434862014317E-6</v>
      </c>
      <c r="AO135" s="76">
        <f>IF(OR(DataBase2[[#This Row],[sCL]] = "",  DataBase2[[#This Row],[BSHeu]]=""), "", (DataBase2[[#This Row],[sCL]] - DataBase2[[#This Row],[BSHeu]])/ DataBase2[[#This Row],[BSHeu]])</f>
        <v>0</v>
      </c>
      <c r="AP135" s="76">
        <f>IF(OR(DataBase2[[#This Row],[sDRC]]= "",  DataBase2[[#This Row],[BSHeu]]=""), "", (DataBase2[[#This Row],[sDRC]]- DataBase2[[#This Row],[BSHeu]])/ DataBase2[[#This Row],[BSHeu]])</f>
        <v>7.335470672783952E-3</v>
      </c>
      <c r="AQ135" s="76">
        <f>IF(OR(DataBase2[[#This Row],[sABS]]= "",  DataBase2[[#This Row],[BSHeu]]=""), "", (DataBase2[[#This Row],[sABS]]- DataBase2[[#This Row],[BSHeu]])/ DataBase2[[#This Row],[BSHeu]])</f>
        <v>2.0211642235015384E-2</v>
      </c>
      <c r="AR135" s="76">
        <f>IF(OR(DataBase2[[#This Row],[sCCJ]]= "",  DataBase2[[#This Row],[BSHeu]]=""), "", (DataBase2[[#This Row],[sCCJ]]- DataBase2[[#This Row],[BSHeu]])/ DataBase2[[#This Row],[BSHeu]])</f>
        <v>4.7259030548889198E-3</v>
      </c>
      <c r="AS135" s="76">
        <f>IF(OR(DataBase2[[#This Row],[sILS]] = "",  DataBase2[[#This Row],[BSHeu]]=""), "", (DataBase2[[#This Row],[sILS]]- DataBase2[[#This Row],[BSHeu]])/ DataBase2[[#This Row],[BSHeu]])</f>
        <v>0</v>
      </c>
      <c r="AT135" s="76">
        <f>IF(OR(DataBase2[[#This Row],[sSA]] = "",  DataBase2[[#This Row],[BSHeu]]=""), "", (DataBase2[[#This Row],[sSA]]- DataBase2[[#This Row],[BSHeu]])/ DataBase2[[#This Row],[BSHeu]])</f>
        <v>1.0451307445524541E-2</v>
      </c>
      <c r="AU135" s="77">
        <f>IF(OR(DataBase2[[#This Row],[sKS]]= "",  DataBase2[[#This Row],[BSHeu]]=""), "", (DataBase2[[#This Row],[sKS]]- DataBase2[[#This Row],[BSHeu]])/ DataBase2[[#This Row],[BSHeu]])</f>
        <v>3.8795861629903261E-3</v>
      </c>
      <c r="AV135" s="78">
        <f>IF(AND(DataBase2[[#This Row],[sLBGB]]&lt;=0.0001, DataBase2[[#This Row],[sLBGB]]&lt;&gt;""), 1,"")</f>
        <v>1</v>
      </c>
      <c r="AW135" s="78">
        <f>IF(AND(DataBase2[[#This Row],[sCLGB]]&lt;=0.0001,DataBase2[[#This Row],[sCLGB]]&lt;&gt;""), 1,"")</f>
        <v>1</v>
      </c>
      <c r="AX135" s="78" t="str">
        <f>IF(AND(DataBase2[[#This Row],[sDRCGB]]&lt;=0.0001,DataBase2[[#This Row],[sDRCGB]]&lt;&gt;""), 1,"")</f>
        <v/>
      </c>
      <c r="AY135" s="78" t="str">
        <f>IF(AND(DataBase2[[#This Row],[sABSGB]]&lt;=0.0001,DataBase2[[#This Row],[sABSGB]]&lt;&gt;""), 1,"")</f>
        <v/>
      </c>
      <c r="AZ135" s="78" t="str">
        <f>IF(AND(DataBase2[[#This Row],[sCCJGB]]&lt;=0.0001,DataBase2[[#This Row],[sCCJGB]]&lt;&gt;""), 1,"")</f>
        <v/>
      </c>
      <c r="BA135" s="78">
        <f>IF(AND(DataBase2[[#This Row],[sILSGB]]&lt;=0.0001,DataBase2[[#This Row],[sILSGB]]&lt;&gt;""), 1,"")</f>
        <v>1</v>
      </c>
      <c r="BB135" s="78" t="str">
        <f>IF(AND(DataBase2[[#This Row],[sSAGB]]&lt;=0.0001,DataBase2[[#This Row],[sSAGB]]&lt;&gt;""), 1,"")</f>
        <v/>
      </c>
      <c r="BC135" s="78" t="str">
        <f>IF(AND(DataBase2[[#This Row],[sKSGB]]&lt;=0.0001,DataBase2[[#This Row],[sKSGB]]&lt;&gt;""), 1,"")</f>
        <v/>
      </c>
      <c r="BD135" s="79">
        <f>IF(AND(DataBase2[[#This Row],[sLBGKS]]&lt;=0.0001, DataBase2[[#This Row],[sLBGKS]]&lt;&gt;""), 1,"")</f>
        <v>1</v>
      </c>
      <c r="BE135" s="78">
        <f>IF(AND(DataBase2[[#This Row],[sCLGKS]]&lt;=0.0001,DataBase2[[#This Row],[sCLGKS]]&lt;&gt;""), 1,"")</f>
        <v>1</v>
      </c>
      <c r="BF135" s="78" t="str">
        <f>IF(AND(DataBase2[[#This Row],[sDRCGKS]]&lt;=0.0001,DataBase2[[#This Row],[sDRCGKS]]&lt;&gt;""), 1,"")</f>
        <v/>
      </c>
      <c r="BG135" s="78" t="str">
        <f>IF(AND(DataBase2[[#This Row],[sABSGKS]]&lt;=0.0001,DataBase2[[#This Row],[sABSGKS]]&lt;&gt;""), 1,"")</f>
        <v/>
      </c>
      <c r="BH135" s="78" t="str">
        <f>IF(AND(DataBase2[[#This Row],[sCCJGKS]]&lt;=0.0001,DataBase2[[#This Row],[sCCJGKS]]&lt;&gt;""), 1,"")</f>
        <v/>
      </c>
      <c r="BI135" s="78">
        <f>IF(AND(DataBase2[[#This Row],[sILSGKS]]&lt;=0.0001,DataBase2[[#This Row],[sILSGKS]]&lt;&gt;""), 1,"")</f>
        <v>1</v>
      </c>
      <c r="BJ135" s="78" t="str">
        <f>IF(AND(DataBase2[[#This Row],[sSAGKS]]&lt;=0.0001,DataBase2[[#This Row],[sSAGKS]]&lt;&gt;""), 1,"")</f>
        <v/>
      </c>
      <c r="BK135" s="80" t="str">
        <f>IF(AND(DataBase2[[#This Row],[sKSGKS]]&lt;=0.0001,DataBase2[[#This Row],[sKSGKS]]&lt;&gt;""), 1,"")</f>
        <v/>
      </c>
      <c r="BT135" s="7"/>
      <c r="BU135" s="7"/>
      <c r="BV135" s="7"/>
      <c r="BW135" s="7"/>
      <c r="CT135" s="7"/>
      <c r="CU135" s="7"/>
      <c r="CV135" s="7"/>
      <c r="CW135" s="7"/>
      <c r="DV135" s="7"/>
      <c r="DW135" s="7"/>
      <c r="DX135" s="7"/>
      <c r="DY135" s="7"/>
      <c r="EP135" s="7"/>
      <c r="EQ135" s="7"/>
      <c r="ER135" s="7"/>
      <c r="ES135" s="7"/>
    </row>
    <row r="136" spans="1:149" s="8" customFormat="1" x14ac:dyDescent="0.35">
      <c r="A136" s="65" t="s">
        <v>208</v>
      </c>
      <c r="B136" s="66" t="s">
        <v>80</v>
      </c>
      <c r="C136" s="67" t="s">
        <v>81</v>
      </c>
      <c r="D136" s="67">
        <v>3</v>
      </c>
      <c r="E136" s="67">
        <v>35</v>
      </c>
      <c r="F136" s="68">
        <v>4</v>
      </c>
      <c r="G136" s="69">
        <v>9622.9599999999991</v>
      </c>
      <c r="H136" s="70">
        <v>9258.43</v>
      </c>
      <c r="I136" s="71">
        <v>7200</v>
      </c>
      <c r="J136" s="69">
        <v>9609.69</v>
      </c>
      <c r="K136" s="70">
        <v>9609.69</v>
      </c>
      <c r="L136" s="71">
        <v>3136</v>
      </c>
      <c r="M136" s="69">
        <v>9609.73</v>
      </c>
      <c r="N136" s="6">
        <v>9570.83</v>
      </c>
      <c r="O136" s="71">
        <v>7200.4</v>
      </c>
      <c r="P136" s="69">
        <v>9802.3906299999999</v>
      </c>
      <c r="Q136" s="71">
        <v>1934</v>
      </c>
      <c r="R136" s="72">
        <v>9701.49</v>
      </c>
      <c r="S136" s="71">
        <v>67.84</v>
      </c>
      <c r="T136" s="72">
        <v>9769.7900000000009</v>
      </c>
      <c r="U136" s="73">
        <v>150.01150000000001</v>
      </c>
      <c r="V136" s="72">
        <v>9771.19</v>
      </c>
      <c r="W136" s="73">
        <v>150.066</v>
      </c>
      <c r="X136" s="7">
        <v>9802.39</v>
      </c>
      <c r="Y136" s="71">
        <v>704</v>
      </c>
      <c r="Z136" s="74">
        <f t="shared" si="6"/>
        <v>9609.69</v>
      </c>
      <c r="AA136" s="48">
        <f t="shared" si="7"/>
        <v>9701.49</v>
      </c>
      <c r="AB13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MIN(G136,J136,M136),"")</f>
        <v>9609.69</v>
      </c>
      <c r="AC136" s="49">
        <f>IF(OR(DataBase2[[#This Row],[sKS]] = "", DataBase2[[#This Row],[BSOpt]]=""), "", (DataBase2[[#This Row],[sKS]]-DataBase2[[#This Row],[BSOpt]])/DataBase2[[#This Row],[BSOpt]])</f>
        <v>2.0052675996832248E-2</v>
      </c>
      <c r="AD136" s="49">
        <f t="shared" si="8"/>
        <v>9609.69</v>
      </c>
      <c r="AE136" s="49">
        <f>IF(OR(DataBase2[[#This Row],[sKS]] = "", DataBase2[[#This Row],[BESTUB]]=""), "", (DataBase2[[#This Row],[sKS]]-DataBase2[[#This Row],[BESTUB]])/DataBase2[[#This Row],[BESTUB]])</f>
        <v>2.0052675996832248E-2</v>
      </c>
      <c r="AF136" s="75">
        <f>IF(OR(DataBase2[[#This Row],[sLB]] = "", DataBase2[[#This Row],[BestSol]]=""), "", (DataBase2[[#This Row],[sLB]]-DataBase2[[#This Row],[BestSol]])/DataBase2[[#This Row],[BestSol]])</f>
        <v>1.3808978229265061E-3</v>
      </c>
      <c r="AG136" s="76">
        <f>IF(OR(DataBase2[[#This Row],[sCL]] = "", DataBase2[[#This Row],[BestSol]]=""), "", (DataBase2[[#This Row],[sCL]] -DataBase2[[#This Row],[BestSol]])/DataBase2[[#This Row],[BestSol]])</f>
        <v>0</v>
      </c>
      <c r="AH136" s="76">
        <f>IF(OR(DataBase2[[#This Row],[sDRC]]= "", DataBase2[[#This Row],[BestSol]]=""), "", (DataBase2[[#This Row],[sDRC]]-DataBase2[[#This Row],[BestSol]])/DataBase2[[#This Row],[BestSol]])</f>
        <v>4.1624651782788128E-6</v>
      </c>
      <c r="AI136" s="76">
        <f>IF(OR(DataBase2[[#This Row],[sABS]]= "", DataBase2[[#This Row],[BestSol]]=""), "", (DataBase2[[#This Row],[sABS]]-DataBase2[[#This Row],[BestSol]])/DataBase2[[#This Row],[BestSol]])</f>
        <v>2.0052741555658855E-2</v>
      </c>
      <c r="AJ136" s="76">
        <f>IF(OR(DataBase2[[#This Row],[sCCJ]]= "", DataBase2[[#This Row],[BestSol]]=""), "", (DataBase2[[#This Row],[sCCJ]]-DataBase2[[#This Row],[BestSol]])/DataBase2[[#This Row],[BestSol]])</f>
        <v>9.5528575843756951E-3</v>
      </c>
      <c r="AK136" s="76">
        <f>IF(OR(DataBase2[[#This Row],[sILS]] = "", DataBase2[[#This Row],[BestSol]]=""), "", (DataBase2[[#This Row],[sILS]]-DataBase2[[#This Row],[BestSol]])/DataBase2[[#This Row],[BestSol]])</f>
        <v>1.666026687645495E-2</v>
      </c>
      <c r="AL136" s="76">
        <f>IF(OR(DataBase2[[#This Row],[sSA]] = "", DataBase2[[#This Row],[BestSol]]=""), "", (DataBase2[[#This Row],[sSA]]-DataBase2[[#This Row],[BestSol]])/DataBase2[[#This Row],[BestSol]])</f>
        <v>1.6805953157698113E-2</v>
      </c>
      <c r="AM136" s="76">
        <f>IF(OR(DataBase2[[#This Row],[sKS]] = "", DataBase2[[#This Row],[BestSol]]=""), "", (DataBase2[[#This Row],[sKS]]-DataBase2[[#This Row],[BestSol]])/DataBase2[[#This Row],[BestSol]])</f>
        <v>2.0052675996832248E-2</v>
      </c>
      <c r="AN136" s="75">
        <f>IF(OR(DataBase2[[#This Row],[sLB]] = "", DataBase2[[#This Row],[BSHeu]]=""), "", (DataBase2[[#This Row],[sLB]]-DataBase2[[#This Row],[BSHeu]])/DataBase2[[#This Row],[BSHeu]])</f>
        <v>-8.0946328862886684E-3</v>
      </c>
      <c r="AO136" s="76">
        <f>IF(OR(DataBase2[[#This Row],[sCL]] = "",  DataBase2[[#This Row],[BSHeu]]=""), "", (DataBase2[[#This Row],[sCL]] - DataBase2[[#This Row],[BSHeu]])/ DataBase2[[#This Row],[BSHeu]])</f>
        <v>-9.4624640132597443E-3</v>
      </c>
      <c r="AP136" s="76">
        <f>IF(OR(DataBase2[[#This Row],[sDRC]]= "",  DataBase2[[#This Row],[BSHeu]]=""), "", (DataBase2[[#This Row],[sDRC]]- DataBase2[[#This Row],[BSHeu]])/ DataBase2[[#This Row],[BSHeu]])</f>
        <v>-9.4583409352584219E-3</v>
      </c>
      <c r="AQ136" s="76">
        <f>IF(OR(DataBase2[[#This Row],[sABS]]= "",  DataBase2[[#This Row],[BSHeu]]=""), "", (DataBase2[[#This Row],[sABS]]- DataBase2[[#This Row],[BSHeu]])/ DataBase2[[#This Row],[BSHeu]])</f>
        <v>1.0400529197061492E-2</v>
      </c>
      <c r="AR136" s="76">
        <f>IF(OR(DataBase2[[#This Row],[sCCJ]]= "",  DataBase2[[#This Row],[BSHeu]]=""), "", (DataBase2[[#This Row],[sCCJ]]- DataBase2[[#This Row],[BSHeu]])/ DataBase2[[#This Row],[BSHeu]])</f>
        <v>0</v>
      </c>
      <c r="AS136" s="76">
        <f>IF(OR(DataBase2[[#This Row],[sILS]] = "",  DataBase2[[#This Row],[BSHeu]]=""), "", (DataBase2[[#This Row],[sILS]]- DataBase2[[#This Row],[BSHeu]])/ DataBase2[[#This Row],[BSHeu]])</f>
        <v>7.0401556874254466E-3</v>
      </c>
      <c r="AT136" s="76">
        <f>IF(OR(DataBase2[[#This Row],[sSA]] = "",  DataBase2[[#This Row],[BSHeu]]=""), "", (DataBase2[[#This Row],[sSA]]- DataBase2[[#This Row],[BSHeu]])/ DataBase2[[#This Row],[BSHeu]])</f>
        <v>7.1844634174751225E-3</v>
      </c>
      <c r="AU136" s="77">
        <f>IF(OR(DataBase2[[#This Row],[sKS]]= "",  DataBase2[[#This Row],[BSHeu]]=""), "", (DataBase2[[#This Row],[sKS]]- DataBase2[[#This Row],[BSHeu]])/ DataBase2[[#This Row],[BSHeu]])</f>
        <v>1.0400464258582922E-2</v>
      </c>
      <c r="AV136" s="78" t="str">
        <f>IF(AND(DataBase2[[#This Row],[sLBGB]]&lt;=0.0001, DataBase2[[#This Row],[sLBGB]]&lt;&gt;""), 1,"")</f>
        <v/>
      </c>
      <c r="AW136" s="78">
        <f>IF(AND(DataBase2[[#This Row],[sCLGB]]&lt;=0.0001,DataBase2[[#This Row],[sCLGB]]&lt;&gt;""), 1,"")</f>
        <v>1</v>
      </c>
      <c r="AX136" s="78">
        <f>IF(AND(DataBase2[[#This Row],[sDRCGB]]&lt;=0.0001,DataBase2[[#This Row],[sDRCGB]]&lt;&gt;""), 1,"")</f>
        <v>1</v>
      </c>
      <c r="AY136" s="78" t="str">
        <f>IF(AND(DataBase2[[#This Row],[sABSGB]]&lt;=0.0001,DataBase2[[#This Row],[sABSGB]]&lt;&gt;""), 1,"")</f>
        <v/>
      </c>
      <c r="AZ136" s="78" t="str">
        <f>IF(AND(DataBase2[[#This Row],[sCCJGB]]&lt;=0.0001,DataBase2[[#This Row],[sCCJGB]]&lt;&gt;""), 1,"")</f>
        <v/>
      </c>
      <c r="BA136" s="78" t="str">
        <f>IF(AND(DataBase2[[#This Row],[sILSGB]]&lt;=0.0001,DataBase2[[#This Row],[sILSGB]]&lt;&gt;""), 1,"")</f>
        <v/>
      </c>
      <c r="BB136" s="78" t="str">
        <f>IF(AND(DataBase2[[#This Row],[sSAGB]]&lt;=0.0001,DataBase2[[#This Row],[sSAGB]]&lt;&gt;""), 1,"")</f>
        <v/>
      </c>
      <c r="BC136" s="78" t="str">
        <f>IF(AND(DataBase2[[#This Row],[sKSGB]]&lt;=0.0001,DataBase2[[#This Row],[sKSGB]]&lt;&gt;""), 1,"")</f>
        <v/>
      </c>
      <c r="BD136" s="79">
        <f>IF(AND(DataBase2[[#This Row],[sLBGKS]]&lt;=0.0001, DataBase2[[#This Row],[sLBGKS]]&lt;&gt;""), 1,"")</f>
        <v>1</v>
      </c>
      <c r="BE136" s="78">
        <f>IF(AND(DataBase2[[#This Row],[sCLGKS]]&lt;=0.0001,DataBase2[[#This Row],[sCLGKS]]&lt;&gt;""), 1,"")</f>
        <v>1</v>
      </c>
      <c r="BF136" s="78">
        <f>IF(AND(DataBase2[[#This Row],[sDRCGKS]]&lt;=0.0001,DataBase2[[#This Row],[sDRCGKS]]&lt;&gt;""), 1,"")</f>
        <v>1</v>
      </c>
      <c r="BG136" s="78" t="str">
        <f>IF(AND(DataBase2[[#This Row],[sABSGKS]]&lt;=0.0001,DataBase2[[#This Row],[sABSGKS]]&lt;&gt;""), 1,"")</f>
        <v/>
      </c>
      <c r="BH136" s="78">
        <f>IF(AND(DataBase2[[#This Row],[sCCJGKS]]&lt;=0.0001,DataBase2[[#This Row],[sCCJGKS]]&lt;&gt;""), 1,"")</f>
        <v>1</v>
      </c>
      <c r="BI136" s="78" t="str">
        <f>IF(AND(DataBase2[[#This Row],[sILSGKS]]&lt;=0.0001,DataBase2[[#This Row],[sILSGKS]]&lt;&gt;""), 1,"")</f>
        <v/>
      </c>
      <c r="BJ136" s="78" t="str">
        <f>IF(AND(DataBase2[[#This Row],[sSAGKS]]&lt;=0.0001,DataBase2[[#This Row],[sSAGKS]]&lt;&gt;""), 1,"")</f>
        <v/>
      </c>
      <c r="BK136" s="80" t="str">
        <f>IF(AND(DataBase2[[#This Row],[sKSGKS]]&lt;=0.0001,DataBase2[[#This Row],[sKSGKS]]&lt;&gt;""), 1,"")</f>
        <v/>
      </c>
      <c r="BT136" s="7"/>
      <c r="BU136" s="7"/>
      <c r="BV136" s="7"/>
      <c r="BW136" s="7"/>
      <c r="CT136" s="7"/>
      <c r="CU136" s="7"/>
      <c r="CV136" s="7"/>
      <c r="CW136" s="7"/>
      <c r="DV136" s="7"/>
      <c r="DW136" s="7"/>
      <c r="DX136" s="7"/>
      <c r="DY136" s="7"/>
      <c r="EP136" s="7"/>
      <c r="EQ136" s="7"/>
      <c r="ER136" s="7"/>
      <c r="ES136" s="7"/>
    </row>
    <row r="137" spans="1:149" s="8" customFormat="1" x14ac:dyDescent="0.35">
      <c r="A137" s="65" t="s">
        <v>209</v>
      </c>
      <c r="B137" s="66" t="s">
        <v>80</v>
      </c>
      <c r="C137" s="67" t="s">
        <v>81</v>
      </c>
      <c r="D137" s="67">
        <v>3</v>
      </c>
      <c r="E137" s="67">
        <v>35</v>
      </c>
      <c r="F137" s="68">
        <v>5</v>
      </c>
      <c r="G137" s="69">
        <v>10071</v>
      </c>
      <c r="H137" s="70">
        <v>9633.7900000000009</v>
      </c>
      <c r="I137" s="71">
        <v>7200</v>
      </c>
      <c r="J137" s="69">
        <v>10475.790000000001</v>
      </c>
      <c r="K137" s="70">
        <v>9668.19</v>
      </c>
      <c r="L137" s="71">
        <v>42973</v>
      </c>
      <c r="M137" s="69">
        <v>10001.82</v>
      </c>
      <c r="N137" s="6">
        <v>10001.82</v>
      </c>
      <c r="O137" s="71">
        <v>6677.3</v>
      </c>
      <c r="P137" s="69">
        <v>10277.16992</v>
      </c>
      <c r="Q137" s="71">
        <v>2013</v>
      </c>
      <c r="R137" s="72">
        <v>10059.19</v>
      </c>
      <c r="S137" s="71">
        <v>65.260000000000005</v>
      </c>
      <c r="T137" s="72">
        <v>10030.790000000001</v>
      </c>
      <c r="U137" s="73">
        <v>150.0095</v>
      </c>
      <c r="V137" s="72">
        <v>10127.790000000001</v>
      </c>
      <c r="W137" s="73">
        <v>150.01650000000001</v>
      </c>
      <c r="X137" s="7">
        <v>10059.200000000001</v>
      </c>
      <c r="Y137" s="71">
        <v>1124</v>
      </c>
      <c r="Z137" s="74">
        <f t="shared" si="6"/>
        <v>10001.82</v>
      </c>
      <c r="AA137" s="48">
        <f t="shared" si="7"/>
        <v>10030.790000000001</v>
      </c>
      <c r="AB13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MIN(G137,J137,M137),"")</f>
        <v>10001.82</v>
      </c>
      <c r="AC137" s="49">
        <f>IF(OR(DataBase2[[#This Row],[sKS]] = "", DataBase2[[#This Row],[BSOpt]]=""), "", (DataBase2[[#This Row],[sKS]]-DataBase2[[#This Row],[BSOpt]])/DataBase2[[#This Row],[BSOpt]])</f>
        <v>5.7369558740310283E-3</v>
      </c>
      <c r="AD137" s="49">
        <f t="shared" si="8"/>
        <v>10001.82</v>
      </c>
      <c r="AE137" s="49">
        <f>IF(OR(DataBase2[[#This Row],[sKS]] = "", DataBase2[[#This Row],[BESTUB]]=""), "", (DataBase2[[#This Row],[sKS]]-DataBase2[[#This Row],[BESTUB]])/DataBase2[[#This Row],[BESTUB]])</f>
        <v>5.7369558740310283E-3</v>
      </c>
      <c r="AF137" s="75">
        <f>IF(OR(DataBase2[[#This Row],[sLB]] = "", DataBase2[[#This Row],[BestSol]]=""), "", (DataBase2[[#This Row],[sLB]]-DataBase2[[#This Row],[BestSol]])/DataBase2[[#This Row],[BestSol]])</f>
        <v>6.9167411531101631E-3</v>
      </c>
      <c r="AG137" s="76">
        <f>IF(OR(DataBase2[[#This Row],[sCL]] = "", DataBase2[[#This Row],[BestSol]]=""), "", (DataBase2[[#This Row],[sCL]] -DataBase2[[#This Row],[BestSol]])/DataBase2[[#This Row],[BestSol]])</f>
        <v>4.7388375315692663E-2</v>
      </c>
      <c r="AH137" s="76">
        <f>IF(OR(DataBase2[[#This Row],[sDRC]]= "", DataBase2[[#This Row],[BestSol]]=""), "", (DataBase2[[#This Row],[sDRC]]-DataBase2[[#This Row],[BestSol]])/DataBase2[[#This Row],[BestSol]])</f>
        <v>0</v>
      </c>
      <c r="AI137" s="76">
        <f>IF(OR(DataBase2[[#This Row],[sABS]]= "", DataBase2[[#This Row],[BestSol]]=""), "", (DataBase2[[#This Row],[sABS]]-DataBase2[[#This Row],[BestSol]])/DataBase2[[#This Row],[BestSol]])</f>
        <v>2.7529981543359165E-2</v>
      </c>
      <c r="AJ137" s="76">
        <f>IF(OR(DataBase2[[#This Row],[sCCJ]]= "", DataBase2[[#This Row],[BestSol]]=""), "", (DataBase2[[#This Row],[sCCJ]]-DataBase2[[#This Row],[BestSol]])/DataBase2[[#This Row],[BestSol]])</f>
        <v>5.735956055997889E-3</v>
      </c>
      <c r="AK137" s="76">
        <f>IF(OR(DataBase2[[#This Row],[sILS]] = "", DataBase2[[#This Row],[BestSol]]=""), "", (DataBase2[[#This Row],[sILS]]-DataBase2[[#This Row],[BestSol]])/DataBase2[[#This Row],[BestSol]])</f>
        <v>2.8964728419428828E-3</v>
      </c>
      <c r="AL137" s="76">
        <f>IF(OR(DataBase2[[#This Row],[sSA]] = "", DataBase2[[#This Row],[BestSol]]=""), "", (DataBase2[[#This Row],[sSA]]-DataBase2[[#This Row],[BestSol]])/DataBase2[[#This Row],[BestSol]])</f>
        <v>1.2594707763187217E-2</v>
      </c>
      <c r="AM137" s="76">
        <f>IF(OR(DataBase2[[#This Row],[sKS]] = "", DataBase2[[#This Row],[BestSol]]=""), "", (DataBase2[[#This Row],[sKS]]-DataBase2[[#This Row],[BestSol]])/DataBase2[[#This Row],[BestSol]])</f>
        <v>5.7369558740310283E-3</v>
      </c>
      <c r="AN137" s="75">
        <f>IF(OR(DataBase2[[#This Row],[sLB]] = "", DataBase2[[#This Row],[BSHeu]]=""), "", (DataBase2[[#This Row],[sLB]]-DataBase2[[#This Row],[BSHeu]])/DataBase2[[#This Row],[BSHeu]])</f>
        <v>4.0086573440376201E-3</v>
      </c>
      <c r="AO137" s="76">
        <f>IF(OR(DataBase2[[#This Row],[sCL]] = "",  DataBase2[[#This Row],[BSHeu]]=""), "", (DataBase2[[#This Row],[sCL]] - DataBase2[[#This Row],[BSHeu]])/ DataBase2[[#This Row],[BSHeu]])</f>
        <v>4.4363405075771696E-2</v>
      </c>
      <c r="AP137" s="76">
        <f>IF(OR(DataBase2[[#This Row],[sDRC]]= "",  DataBase2[[#This Row],[BSHeu]]=""), "", (DataBase2[[#This Row],[sDRC]]- DataBase2[[#This Row],[BSHeu]])/ DataBase2[[#This Row],[BSHeu]])</f>
        <v>-2.8881075169554103E-3</v>
      </c>
      <c r="AQ137" s="76">
        <f>IF(OR(DataBase2[[#This Row],[sABS]]= "",  DataBase2[[#This Row],[BSHeu]]=""), "", (DataBase2[[#This Row],[sABS]]- DataBase2[[#This Row],[BSHeu]])/ DataBase2[[#This Row],[BSHeu]])</f>
        <v>2.4562364479766736E-2</v>
      </c>
      <c r="AR137" s="76">
        <f>IF(OR(DataBase2[[#This Row],[sCCJ]]= "",  DataBase2[[#This Row],[BSHeu]]=""), "", (DataBase2[[#This Row],[sCCJ]]- DataBase2[[#This Row],[BSHeu]])/ DataBase2[[#This Row],[BSHeu]])</f>
        <v>2.8312824812402248E-3</v>
      </c>
      <c r="AS137" s="76">
        <f>IF(OR(DataBase2[[#This Row],[sILS]] = "",  DataBase2[[#This Row],[BSHeu]]=""), "", (DataBase2[[#This Row],[sILS]]- DataBase2[[#This Row],[BSHeu]])/ DataBase2[[#This Row],[BSHeu]])</f>
        <v>0</v>
      </c>
      <c r="AT137" s="76">
        <f>IF(OR(DataBase2[[#This Row],[sSA]] = "",  DataBase2[[#This Row],[BSHeu]]=""), "", (DataBase2[[#This Row],[sSA]]- DataBase2[[#This Row],[BSHeu]])/ DataBase2[[#This Row],[BSHeu]])</f>
        <v>9.6702253760670882E-3</v>
      </c>
      <c r="AU137" s="77">
        <f>IF(OR(DataBase2[[#This Row],[sKS]]= "",  DataBase2[[#This Row],[BSHeu]]=""), "", (DataBase2[[#This Row],[sKS]]- DataBase2[[#This Row],[BSHeu]])/ DataBase2[[#This Row],[BSHeu]])</f>
        <v>2.8322794116913876E-3</v>
      </c>
      <c r="AV137" s="78" t="str">
        <f>IF(AND(DataBase2[[#This Row],[sLBGB]]&lt;=0.0001, DataBase2[[#This Row],[sLBGB]]&lt;&gt;""), 1,"")</f>
        <v/>
      </c>
      <c r="AW137" s="78" t="str">
        <f>IF(AND(DataBase2[[#This Row],[sCLGB]]&lt;=0.0001,DataBase2[[#This Row],[sCLGB]]&lt;&gt;""), 1,"")</f>
        <v/>
      </c>
      <c r="AX137" s="78">
        <f>IF(AND(DataBase2[[#This Row],[sDRCGB]]&lt;=0.0001,DataBase2[[#This Row],[sDRCGB]]&lt;&gt;""), 1,"")</f>
        <v>1</v>
      </c>
      <c r="AY137" s="78" t="str">
        <f>IF(AND(DataBase2[[#This Row],[sABSGB]]&lt;=0.0001,DataBase2[[#This Row],[sABSGB]]&lt;&gt;""), 1,"")</f>
        <v/>
      </c>
      <c r="AZ137" s="78" t="str">
        <f>IF(AND(DataBase2[[#This Row],[sCCJGB]]&lt;=0.0001,DataBase2[[#This Row],[sCCJGB]]&lt;&gt;""), 1,"")</f>
        <v/>
      </c>
      <c r="BA137" s="78" t="str">
        <f>IF(AND(DataBase2[[#This Row],[sILSGB]]&lt;=0.0001,DataBase2[[#This Row],[sILSGB]]&lt;&gt;""), 1,"")</f>
        <v/>
      </c>
      <c r="BB137" s="78" t="str">
        <f>IF(AND(DataBase2[[#This Row],[sSAGB]]&lt;=0.0001,DataBase2[[#This Row],[sSAGB]]&lt;&gt;""), 1,"")</f>
        <v/>
      </c>
      <c r="BC137" s="78" t="str">
        <f>IF(AND(DataBase2[[#This Row],[sKSGB]]&lt;=0.0001,DataBase2[[#This Row],[sKSGB]]&lt;&gt;""), 1,"")</f>
        <v/>
      </c>
      <c r="BD137" s="79" t="str">
        <f>IF(AND(DataBase2[[#This Row],[sLBGKS]]&lt;=0.0001, DataBase2[[#This Row],[sLBGKS]]&lt;&gt;""), 1,"")</f>
        <v/>
      </c>
      <c r="BE137" s="78" t="str">
        <f>IF(AND(DataBase2[[#This Row],[sCLGKS]]&lt;=0.0001,DataBase2[[#This Row],[sCLGKS]]&lt;&gt;""), 1,"")</f>
        <v/>
      </c>
      <c r="BF137" s="78">
        <f>IF(AND(DataBase2[[#This Row],[sDRCGKS]]&lt;=0.0001,DataBase2[[#This Row],[sDRCGKS]]&lt;&gt;""), 1,"")</f>
        <v>1</v>
      </c>
      <c r="BG137" s="78" t="str">
        <f>IF(AND(DataBase2[[#This Row],[sABSGKS]]&lt;=0.0001,DataBase2[[#This Row],[sABSGKS]]&lt;&gt;""), 1,"")</f>
        <v/>
      </c>
      <c r="BH137" s="78" t="str">
        <f>IF(AND(DataBase2[[#This Row],[sCCJGKS]]&lt;=0.0001,DataBase2[[#This Row],[sCCJGKS]]&lt;&gt;""), 1,"")</f>
        <v/>
      </c>
      <c r="BI137" s="78">
        <f>IF(AND(DataBase2[[#This Row],[sILSGKS]]&lt;=0.0001,DataBase2[[#This Row],[sILSGKS]]&lt;&gt;""), 1,"")</f>
        <v>1</v>
      </c>
      <c r="BJ137" s="78" t="str">
        <f>IF(AND(DataBase2[[#This Row],[sSAGKS]]&lt;=0.0001,DataBase2[[#This Row],[sSAGKS]]&lt;&gt;""), 1,"")</f>
        <v/>
      </c>
      <c r="BK137" s="80" t="str">
        <f>IF(AND(DataBase2[[#This Row],[sKSGKS]]&lt;=0.0001,DataBase2[[#This Row],[sKSGKS]]&lt;&gt;""), 1,"")</f>
        <v/>
      </c>
      <c r="BT137" s="7"/>
      <c r="BU137" s="7"/>
      <c r="BV137" s="7"/>
      <c r="BW137" s="7"/>
      <c r="CT137" s="7"/>
      <c r="CU137" s="7"/>
      <c r="CV137" s="7"/>
      <c r="CW137" s="7"/>
      <c r="DV137" s="7"/>
      <c r="DW137" s="7"/>
      <c r="DX137" s="7"/>
      <c r="DY137" s="7"/>
      <c r="EP137" s="7"/>
      <c r="EQ137" s="7"/>
      <c r="ER137" s="7"/>
      <c r="ES137" s="7"/>
    </row>
    <row r="138" spans="1:149" s="8" customFormat="1" x14ac:dyDescent="0.35">
      <c r="A138" s="65" t="s">
        <v>210</v>
      </c>
      <c r="B138" s="66" t="s">
        <v>80</v>
      </c>
      <c r="C138" s="67" t="s">
        <v>81</v>
      </c>
      <c r="D138" s="67">
        <v>3</v>
      </c>
      <c r="E138" s="67">
        <v>35</v>
      </c>
      <c r="F138" s="68">
        <v>2</v>
      </c>
      <c r="G138" s="69">
        <v>11334.8</v>
      </c>
      <c r="H138" s="70">
        <v>11268</v>
      </c>
      <c r="I138" s="71">
        <v>7200</v>
      </c>
      <c r="J138" s="69">
        <v>11334.81</v>
      </c>
      <c r="K138" s="70">
        <v>11334.81</v>
      </c>
      <c r="L138" s="71">
        <v>65</v>
      </c>
      <c r="M138" s="69">
        <v>11334.79</v>
      </c>
      <c r="N138" s="6">
        <v>11334.79</v>
      </c>
      <c r="O138" s="71">
        <v>1736.5</v>
      </c>
      <c r="P138" s="69">
        <v>11334.79004</v>
      </c>
      <c r="Q138" s="71">
        <v>1522</v>
      </c>
      <c r="R138" s="72">
        <v>11503.81</v>
      </c>
      <c r="S138" s="71">
        <v>60.22</v>
      </c>
      <c r="T138" s="72">
        <v>11337.41</v>
      </c>
      <c r="U138" s="73">
        <v>150.00800000000001</v>
      </c>
      <c r="V138" s="72">
        <v>11334.81</v>
      </c>
      <c r="W138" s="73">
        <v>150.047</v>
      </c>
      <c r="X138" s="7">
        <v>11334.8</v>
      </c>
      <c r="Y138" s="71">
        <v>79</v>
      </c>
      <c r="Z138" s="74">
        <f t="shared" si="6"/>
        <v>11334.79</v>
      </c>
      <c r="AA138" s="48">
        <f t="shared" si="7"/>
        <v>11334.79004</v>
      </c>
      <c r="AB13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MIN(G138,J138,M138),"")</f>
        <v>11334.79</v>
      </c>
      <c r="AC138" s="49">
        <f>IF(OR(DataBase2[[#This Row],[sKS]] = "", DataBase2[[#This Row],[BSOpt]]=""), "", (DataBase2[[#This Row],[sKS]]-DataBase2[[#This Row],[BSOpt]])/DataBase2[[#This Row],[BSOpt]])</f>
        <v>8.8223954730518067E-7</v>
      </c>
      <c r="AD138" s="49">
        <f t="shared" si="8"/>
        <v>11334.79</v>
      </c>
      <c r="AE138" s="49">
        <f>IF(OR(DataBase2[[#This Row],[sKS]] = "", DataBase2[[#This Row],[BESTUB]]=""), "", (DataBase2[[#This Row],[sKS]]-DataBase2[[#This Row],[BESTUB]])/DataBase2[[#This Row],[BESTUB]])</f>
        <v>8.8223954730518067E-7</v>
      </c>
      <c r="AF138" s="75">
        <f>IF(OR(DataBase2[[#This Row],[sLB]] = "", DataBase2[[#This Row],[BestSol]]=""), "", (DataBase2[[#This Row],[sLB]]-DataBase2[[#This Row],[BestSol]])/DataBase2[[#This Row],[BestSol]])</f>
        <v>8.8223954730518067E-7</v>
      </c>
      <c r="AG138" s="76">
        <f>IF(OR(DataBase2[[#This Row],[sCL]] = "", DataBase2[[#This Row],[BestSol]]=""), "", (DataBase2[[#This Row],[sCL]] -DataBase2[[#This Row],[BestSol]])/DataBase2[[#This Row],[BestSol]])</f>
        <v>1.7644790947708398E-6</v>
      </c>
      <c r="AH138" s="76">
        <f>IF(OR(DataBase2[[#This Row],[sDRC]]= "", DataBase2[[#This Row],[BestSol]]=""), "", (DataBase2[[#This Row],[sDRC]]-DataBase2[[#This Row],[BestSol]])/DataBase2[[#This Row],[BestSol]])</f>
        <v>0</v>
      </c>
      <c r="AI138" s="76">
        <f>IF(OR(DataBase2[[#This Row],[sABS]]= "", DataBase2[[#This Row],[BestSol]]=""), "", (DataBase2[[#This Row],[sABS]]-DataBase2[[#This Row],[BestSol]])/DataBase2[[#This Row],[BestSol]])</f>
        <v>3.5289581006366243E-9</v>
      </c>
      <c r="AJ138" s="76">
        <f>IF(OR(DataBase2[[#This Row],[sCCJ]]= "", DataBase2[[#This Row],[BestSol]]=""), "", (DataBase2[[#This Row],[sCCJ]]-DataBase2[[#This Row],[BestSol]])/DataBase2[[#This Row],[BestSol]])</f>
        <v>1.4911612830938959E-2</v>
      </c>
      <c r="AK138" s="76">
        <f>IF(OR(DataBase2[[#This Row],[sILS]] = "", DataBase2[[#This Row],[BestSol]]=""), "", (DataBase2[[#This Row],[sILS]]-DataBase2[[#This Row],[BestSol]])/DataBase2[[#This Row],[BestSol]])</f>
        <v>2.3114676143086736E-4</v>
      </c>
      <c r="AL138" s="76">
        <f>IF(OR(DataBase2[[#This Row],[sSA]] = "", DataBase2[[#This Row],[BestSol]]=""), "", (DataBase2[[#This Row],[sSA]]-DataBase2[[#This Row],[BestSol]])/DataBase2[[#This Row],[BestSol]])</f>
        <v>1.7644790947708398E-6</v>
      </c>
      <c r="AM138" s="76">
        <f>IF(OR(DataBase2[[#This Row],[sKS]] = "", DataBase2[[#This Row],[BestSol]]=""), "", (DataBase2[[#This Row],[sKS]]-DataBase2[[#This Row],[BestSol]])/DataBase2[[#This Row],[BestSol]])</f>
        <v>8.8223954730518067E-7</v>
      </c>
      <c r="AN138" s="75">
        <f>IF(OR(DataBase2[[#This Row],[sLB]] = "", DataBase2[[#This Row],[BSHeu]]=""), "", (DataBase2[[#This Row],[sLB]]-DataBase2[[#This Row],[BSHeu]])/DataBase2[[#This Row],[BSHeu]])</f>
        <v>8.7871058610361121E-7</v>
      </c>
      <c r="AO138" s="76">
        <f>IF(OR(DataBase2[[#This Row],[sCL]] = "",  DataBase2[[#This Row],[BSHeu]]=""), "", (DataBase2[[#This Row],[sCL]] - DataBase2[[#This Row],[BSHeu]])/ DataBase2[[#This Row],[BSHeu]])</f>
        <v>1.7609501304558838E-6</v>
      </c>
      <c r="AP138" s="76">
        <f>IF(OR(DataBase2[[#This Row],[sDRC]]= "",  DataBase2[[#This Row],[BSHeu]]=""), "", (DataBase2[[#This Row],[sDRC]]- DataBase2[[#This Row],[BSHeu]])/ DataBase2[[#This Row],[BSHeu]])</f>
        <v>-3.5289580881830793E-9</v>
      </c>
      <c r="AQ138" s="76">
        <f>IF(OR(DataBase2[[#This Row],[sABS]]= "",  DataBase2[[#This Row],[BSHeu]]=""), "", (DataBase2[[#This Row],[sABS]]- DataBase2[[#This Row],[BSHeu]])/ DataBase2[[#This Row],[BSHeu]])</f>
        <v>0</v>
      </c>
      <c r="AR138" s="76">
        <f>IF(OR(DataBase2[[#This Row],[sCCJ]]= "",  DataBase2[[#This Row],[BSHeu]]=""), "", (DataBase2[[#This Row],[sCCJ]]- DataBase2[[#This Row],[BSHeu]])/ DataBase2[[#This Row],[BSHeu]])</f>
        <v>1.4911609249358413E-2</v>
      </c>
      <c r="AS138" s="76">
        <f>IF(OR(DataBase2[[#This Row],[sILS]] = "",  DataBase2[[#This Row],[BSHeu]]=""), "", (DataBase2[[#This Row],[sILS]]- DataBase2[[#This Row],[BSHeu]])/ DataBase2[[#This Row],[BSHeu]])</f>
        <v>2.3114323165707195E-4</v>
      </c>
      <c r="AT138" s="76">
        <f>IF(OR(DataBase2[[#This Row],[sSA]] = "",  DataBase2[[#This Row],[BSHeu]]=""), "", (DataBase2[[#This Row],[sSA]]- DataBase2[[#This Row],[BSHeu]])/ DataBase2[[#This Row],[BSHeu]])</f>
        <v>1.7609501304558838E-6</v>
      </c>
      <c r="AU138" s="77">
        <f>IF(OR(DataBase2[[#This Row],[sKS]]= "",  DataBase2[[#This Row],[BSHeu]]=""), "", (DataBase2[[#This Row],[sKS]]- DataBase2[[#This Row],[BSHeu]])/ DataBase2[[#This Row],[BSHeu]])</f>
        <v>8.7871058610361121E-7</v>
      </c>
      <c r="AV138" s="78">
        <f>IF(AND(DataBase2[[#This Row],[sLBGB]]&lt;=0.0001, DataBase2[[#This Row],[sLBGB]]&lt;&gt;""), 1,"")</f>
        <v>1</v>
      </c>
      <c r="AW138" s="78">
        <f>IF(AND(DataBase2[[#This Row],[sCLGB]]&lt;=0.0001,DataBase2[[#This Row],[sCLGB]]&lt;&gt;""), 1,"")</f>
        <v>1</v>
      </c>
      <c r="AX138" s="78">
        <f>IF(AND(DataBase2[[#This Row],[sDRCGB]]&lt;=0.0001,DataBase2[[#This Row],[sDRCGB]]&lt;&gt;""), 1,"")</f>
        <v>1</v>
      </c>
      <c r="AY138" s="78">
        <f>IF(AND(DataBase2[[#This Row],[sABSGB]]&lt;=0.0001,DataBase2[[#This Row],[sABSGB]]&lt;&gt;""), 1,"")</f>
        <v>1</v>
      </c>
      <c r="AZ138" s="78" t="str">
        <f>IF(AND(DataBase2[[#This Row],[sCCJGB]]&lt;=0.0001,DataBase2[[#This Row],[sCCJGB]]&lt;&gt;""), 1,"")</f>
        <v/>
      </c>
      <c r="BA138" s="78" t="str">
        <f>IF(AND(DataBase2[[#This Row],[sILSGB]]&lt;=0.0001,DataBase2[[#This Row],[sILSGB]]&lt;&gt;""), 1,"")</f>
        <v/>
      </c>
      <c r="BB138" s="78">
        <f>IF(AND(DataBase2[[#This Row],[sSAGB]]&lt;=0.0001,DataBase2[[#This Row],[sSAGB]]&lt;&gt;""), 1,"")</f>
        <v>1</v>
      </c>
      <c r="BC138" s="78">
        <f>IF(AND(DataBase2[[#This Row],[sKSGB]]&lt;=0.0001,DataBase2[[#This Row],[sKSGB]]&lt;&gt;""), 1,"")</f>
        <v>1</v>
      </c>
      <c r="BD138" s="79">
        <f>IF(AND(DataBase2[[#This Row],[sLBGKS]]&lt;=0.0001, DataBase2[[#This Row],[sLBGKS]]&lt;&gt;""), 1,"")</f>
        <v>1</v>
      </c>
      <c r="BE138" s="78">
        <f>IF(AND(DataBase2[[#This Row],[sCLGKS]]&lt;=0.0001,DataBase2[[#This Row],[sCLGKS]]&lt;&gt;""), 1,"")</f>
        <v>1</v>
      </c>
      <c r="BF138" s="78">
        <f>IF(AND(DataBase2[[#This Row],[sDRCGKS]]&lt;=0.0001,DataBase2[[#This Row],[sDRCGKS]]&lt;&gt;""), 1,"")</f>
        <v>1</v>
      </c>
      <c r="BG138" s="78">
        <f>IF(AND(DataBase2[[#This Row],[sABSGKS]]&lt;=0.0001,DataBase2[[#This Row],[sABSGKS]]&lt;&gt;""), 1,"")</f>
        <v>1</v>
      </c>
      <c r="BH138" s="78" t="str">
        <f>IF(AND(DataBase2[[#This Row],[sCCJGKS]]&lt;=0.0001,DataBase2[[#This Row],[sCCJGKS]]&lt;&gt;""), 1,"")</f>
        <v/>
      </c>
      <c r="BI138" s="78" t="str">
        <f>IF(AND(DataBase2[[#This Row],[sILSGKS]]&lt;=0.0001,DataBase2[[#This Row],[sILSGKS]]&lt;&gt;""), 1,"")</f>
        <v/>
      </c>
      <c r="BJ138" s="78">
        <f>IF(AND(DataBase2[[#This Row],[sSAGKS]]&lt;=0.0001,DataBase2[[#This Row],[sSAGKS]]&lt;&gt;""), 1,"")</f>
        <v>1</v>
      </c>
      <c r="BK138" s="80">
        <f>IF(AND(DataBase2[[#This Row],[sKSGKS]]&lt;=0.0001,DataBase2[[#This Row],[sKSGKS]]&lt;&gt;""), 1,"")</f>
        <v>1</v>
      </c>
      <c r="BT138" s="7"/>
      <c r="BU138" s="7"/>
      <c r="BV138" s="7"/>
      <c r="BW138" s="7"/>
      <c r="CT138" s="7"/>
      <c r="CU138" s="7"/>
      <c r="CV138" s="7"/>
      <c r="CW138" s="7"/>
      <c r="DV138" s="7"/>
      <c r="DW138" s="7"/>
      <c r="DX138" s="7"/>
      <c r="DY138" s="7"/>
      <c r="EP138" s="7"/>
      <c r="EQ138" s="7"/>
      <c r="ER138" s="7"/>
      <c r="ES138" s="7"/>
    </row>
    <row r="139" spans="1:149" s="8" customFormat="1" x14ac:dyDescent="0.35">
      <c r="A139" s="65" t="s">
        <v>211</v>
      </c>
      <c r="B139" s="66" t="s">
        <v>80</v>
      </c>
      <c r="C139" s="67" t="s">
        <v>81</v>
      </c>
      <c r="D139" s="67">
        <v>3</v>
      </c>
      <c r="E139" s="67">
        <v>35</v>
      </c>
      <c r="F139" s="68">
        <v>3</v>
      </c>
      <c r="G139" s="69">
        <v>11881.8</v>
      </c>
      <c r="H139" s="70">
        <v>11677.3</v>
      </c>
      <c r="I139" s="71">
        <v>7200</v>
      </c>
      <c r="J139" s="69">
        <v>11881.81</v>
      </c>
      <c r="K139" s="70">
        <v>11881.81</v>
      </c>
      <c r="L139" s="71">
        <v>1157</v>
      </c>
      <c r="M139" s="69">
        <v>11881.77</v>
      </c>
      <c r="N139" s="6">
        <v>11881.77</v>
      </c>
      <c r="O139" s="71">
        <v>539</v>
      </c>
      <c r="P139" s="69">
        <v>11883.66992</v>
      </c>
      <c r="Q139" s="71">
        <v>3302</v>
      </c>
      <c r="R139" s="72">
        <v>11881.81</v>
      </c>
      <c r="S139" s="71">
        <v>78.53</v>
      </c>
      <c r="T139" s="72">
        <v>11884.41</v>
      </c>
      <c r="U139" s="73">
        <v>150.0025</v>
      </c>
      <c r="V139" s="72">
        <v>11881.81</v>
      </c>
      <c r="W139" s="73">
        <v>150.0025</v>
      </c>
      <c r="X139" s="7">
        <v>11881.8</v>
      </c>
      <c r="Y139" s="71">
        <v>412</v>
      </c>
      <c r="Z139" s="74">
        <f t="shared" si="6"/>
        <v>11881.77</v>
      </c>
      <c r="AA139" s="48">
        <f t="shared" si="7"/>
        <v>11881.8</v>
      </c>
      <c r="AB13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MIN(G139,J139,M139),"")</f>
        <v>11881.77</v>
      </c>
      <c r="AC139" s="49">
        <f>IF(OR(DataBase2[[#This Row],[sKS]] = "", DataBase2[[#This Row],[BSOpt]]=""), "", (DataBase2[[#This Row],[sKS]]-DataBase2[[#This Row],[BSOpt]])/DataBase2[[#This Row],[BSOpt]])</f>
        <v>2.5248763440830655E-6</v>
      </c>
      <c r="AD139" s="49">
        <f t="shared" si="8"/>
        <v>11881.77</v>
      </c>
      <c r="AE139" s="49">
        <f>IF(OR(DataBase2[[#This Row],[sKS]] = "", DataBase2[[#This Row],[BESTUB]]=""), "", (DataBase2[[#This Row],[sKS]]-DataBase2[[#This Row],[BESTUB]])/DataBase2[[#This Row],[BESTUB]])</f>
        <v>2.5248763440830655E-6</v>
      </c>
      <c r="AF139" s="75">
        <f>IF(OR(DataBase2[[#This Row],[sLB]] = "", DataBase2[[#This Row],[BestSol]]=""), "", (DataBase2[[#This Row],[sLB]]-DataBase2[[#This Row],[BestSol]])/DataBase2[[#This Row],[BestSol]])</f>
        <v>2.5248763440830655E-6</v>
      </c>
      <c r="AG139" s="76">
        <f>IF(OR(DataBase2[[#This Row],[sCL]] = "", DataBase2[[#This Row],[BestSol]]=""), "", (DataBase2[[#This Row],[sCL]] -DataBase2[[#This Row],[BestSol]])/DataBase2[[#This Row],[BestSol]])</f>
        <v>3.3665017921617842E-6</v>
      </c>
      <c r="AH139" s="76">
        <f>IF(OR(DataBase2[[#This Row],[sDRC]]= "", DataBase2[[#This Row],[BestSol]]=""), "", (DataBase2[[#This Row],[sDRC]]-DataBase2[[#This Row],[BestSol]])/DataBase2[[#This Row],[BestSol]])</f>
        <v>0</v>
      </c>
      <c r="AI139" s="76">
        <f>IF(OR(DataBase2[[#This Row],[sABS]]= "", DataBase2[[#This Row],[BestSol]]=""), "", (DataBase2[[#This Row],[sABS]]-DataBase2[[#This Row],[BestSol]])/DataBase2[[#This Row],[BestSol]])</f>
        <v>1.59902102127868E-4</v>
      </c>
      <c r="AJ139" s="76">
        <f>IF(OR(DataBase2[[#This Row],[sCCJ]]= "", DataBase2[[#This Row],[BestSol]]=""), "", (DataBase2[[#This Row],[sCCJ]]-DataBase2[[#This Row],[BestSol]])/DataBase2[[#This Row],[BestSol]])</f>
        <v>3.3665017921617842E-6</v>
      </c>
      <c r="AK139" s="76">
        <f>IF(OR(DataBase2[[#This Row],[sILS]] = "", DataBase2[[#This Row],[BestSol]]=""), "", (DataBase2[[#This Row],[sILS]]-DataBase2[[#This Row],[BestSol]])/DataBase2[[#This Row],[BestSol]])</f>
        <v>2.2218911828788285E-4</v>
      </c>
      <c r="AL139" s="76">
        <f>IF(OR(DataBase2[[#This Row],[sSA]] = "", DataBase2[[#This Row],[BestSol]]=""), "", (DataBase2[[#This Row],[sSA]]-DataBase2[[#This Row],[BestSol]])/DataBase2[[#This Row],[BestSol]])</f>
        <v>3.3665017921617842E-6</v>
      </c>
      <c r="AM139" s="76">
        <f>IF(OR(DataBase2[[#This Row],[sKS]] = "", DataBase2[[#This Row],[BestSol]]=""), "", (DataBase2[[#This Row],[sKS]]-DataBase2[[#This Row],[BestSol]])/DataBase2[[#This Row],[BestSol]])</f>
        <v>2.5248763440830655E-6</v>
      </c>
      <c r="AN139" s="75">
        <f>IF(OR(DataBase2[[#This Row],[sLB]] = "", DataBase2[[#This Row],[BSHeu]]=""), "", (DataBase2[[#This Row],[sLB]]-DataBase2[[#This Row],[BSHeu]])/DataBase2[[#This Row],[BSHeu]])</f>
        <v>0</v>
      </c>
      <c r="AO139" s="76">
        <f>IF(OR(DataBase2[[#This Row],[sCL]] = "",  DataBase2[[#This Row],[BSHeu]]=""), "", (DataBase2[[#This Row],[sCL]] - DataBase2[[#This Row],[BSHeu]])/ DataBase2[[#This Row],[BSHeu]])</f>
        <v>8.416233230838997E-7</v>
      </c>
      <c r="AP139" s="76">
        <f>IF(OR(DataBase2[[#This Row],[sDRC]]= "",  DataBase2[[#This Row],[BSHeu]]=""), "", (DataBase2[[#This Row],[sDRC]]- DataBase2[[#This Row],[BSHeu]])/ DataBase2[[#This Row],[BSHeu]])</f>
        <v>-2.5248699690986086E-6</v>
      </c>
      <c r="AQ139" s="76">
        <f>IF(OR(DataBase2[[#This Row],[sABS]]= "",  DataBase2[[#This Row],[BSHeu]]=""), "", (DataBase2[[#This Row],[sABS]]- DataBase2[[#This Row],[BSHeu]])/ DataBase2[[#This Row],[BSHeu]])</f>
        <v>1.5737682842675372E-4</v>
      </c>
      <c r="AR139" s="76">
        <f>IF(OR(DataBase2[[#This Row],[sCCJ]]= "",  DataBase2[[#This Row],[BSHeu]]=""), "", (DataBase2[[#This Row],[sCCJ]]- DataBase2[[#This Row],[BSHeu]])/ DataBase2[[#This Row],[BSHeu]])</f>
        <v>8.416233230838997E-7</v>
      </c>
      <c r="AS139" s="76">
        <f>IF(OR(DataBase2[[#This Row],[sILS]] = "",  DataBase2[[#This Row],[BSHeu]]=""), "", (DataBase2[[#This Row],[sILS]]- DataBase2[[#This Row],[BSHeu]])/ DataBase2[[#This Row],[BSHeu]])</f>
        <v>2.1966368732015201E-4</v>
      </c>
      <c r="AT139" s="76">
        <f>IF(OR(DataBase2[[#This Row],[sSA]] = "",  DataBase2[[#This Row],[BSHeu]]=""), "", (DataBase2[[#This Row],[sSA]]- DataBase2[[#This Row],[BSHeu]])/ DataBase2[[#This Row],[BSHeu]])</f>
        <v>8.416233230838997E-7</v>
      </c>
      <c r="AU139" s="77">
        <f>IF(OR(DataBase2[[#This Row],[sKS]]= "",  DataBase2[[#This Row],[BSHeu]]=""), "", (DataBase2[[#This Row],[sKS]]- DataBase2[[#This Row],[BSHeu]])/ DataBase2[[#This Row],[BSHeu]])</f>
        <v>0</v>
      </c>
      <c r="AV139" s="78">
        <f>IF(AND(DataBase2[[#This Row],[sLBGB]]&lt;=0.0001, DataBase2[[#This Row],[sLBGB]]&lt;&gt;""), 1,"")</f>
        <v>1</v>
      </c>
      <c r="AW139" s="78">
        <f>IF(AND(DataBase2[[#This Row],[sCLGB]]&lt;=0.0001,DataBase2[[#This Row],[sCLGB]]&lt;&gt;""), 1,"")</f>
        <v>1</v>
      </c>
      <c r="AX139" s="78">
        <f>IF(AND(DataBase2[[#This Row],[sDRCGB]]&lt;=0.0001,DataBase2[[#This Row],[sDRCGB]]&lt;&gt;""), 1,"")</f>
        <v>1</v>
      </c>
      <c r="AY139" s="78" t="str">
        <f>IF(AND(DataBase2[[#This Row],[sABSGB]]&lt;=0.0001,DataBase2[[#This Row],[sABSGB]]&lt;&gt;""), 1,"")</f>
        <v/>
      </c>
      <c r="AZ139" s="78">
        <f>IF(AND(DataBase2[[#This Row],[sCCJGB]]&lt;=0.0001,DataBase2[[#This Row],[sCCJGB]]&lt;&gt;""), 1,"")</f>
        <v>1</v>
      </c>
      <c r="BA139" s="78" t="str">
        <f>IF(AND(DataBase2[[#This Row],[sILSGB]]&lt;=0.0001,DataBase2[[#This Row],[sILSGB]]&lt;&gt;""), 1,"")</f>
        <v/>
      </c>
      <c r="BB139" s="78">
        <f>IF(AND(DataBase2[[#This Row],[sSAGB]]&lt;=0.0001,DataBase2[[#This Row],[sSAGB]]&lt;&gt;""), 1,"")</f>
        <v>1</v>
      </c>
      <c r="BC139" s="78">
        <f>IF(AND(DataBase2[[#This Row],[sKSGB]]&lt;=0.0001,DataBase2[[#This Row],[sKSGB]]&lt;&gt;""), 1,"")</f>
        <v>1</v>
      </c>
      <c r="BD139" s="79">
        <f>IF(AND(DataBase2[[#This Row],[sLBGKS]]&lt;=0.0001, DataBase2[[#This Row],[sLBGKS]]&lt;&gt;""), 1,"")</f>
        <v>1</v>
      </c>
      <c r="BE139" s="78">
        <f>IF(AND(DataBase2[[#This Row],[sCLGKS]]&lt;=0.0001,DataBase2[[#This Row],[sCLGKS]]&lt;&gt;""), 1,"")</f>
        <v>1</v>
      </c>
      <c r="BF139" s="78">
        <f>IF(AND(DataBase2[[#This Row],[sDRCGKS]]&lt;=0.0001,DataBase2[[#This Row],[sDRCGKS]]&lt;&gt;""), 1,"")</f>
        <v>1</v>
      </c>
      <c r="BG139" s="78" t="str">
        <f>IF(AND(DataBase2[[#This Row],[sABSGKS]]&lt;=0.0001,DataBase2[[#This Row],[sABSGKS]]&lt;&gt;""), 1,"")</f>
        <v/>
      </c>
      <c r="BH139" s="78">
        <f>IF(AND(DataBase2[[#This Row],[sCCJGKS]]&lt;=0.0001,DataBase2[[#This Row],[sCCJGKS]]&lt;&gt;""), 1,"")</f>
        <v>1</v>
      </c>
      <c r="BI139" s="78" t="str">
        <f>IF(AND(DataBase2[[#This Row],[sILSGKS]]&lt;=0.0001,DataBase2[[#This Row],[sILSGKS]]&lt;&gt;""), 1,"")</f>
        <v/>
      </c>
      <c r="BJ139" s="78">
        <f>IF(AND(DataBase2[[#This Row],[sSAGKS]]&lt;=0.0001,DataBase2[[#This Row],[sSAGKS]]&lt;&gt;""), 1,"")</f>
        <v>1</v>
      </c>
      <c r="BK139" s="80">
        <f>IF(AND(DataBase2[[#This Row],[sKSGKS]]&lt;=0.0001,DataBase2[[#This Row],[sKSGKS]]&lt;&gt;""), 1,"")</f>
        <v>1</v>
      </c>
      <c r="BT139" s="7"/>
      <c r="BU139" s="7"/>
      <c r="BV139" s="7"/>
      <c r="BW139" s="7"/>
      <c r="CT139" s="7"/>
      <c r="CU139" s="7"/>
      <c r="CV139" s="7"/>
      <c r="CW139" s="7"/>
      <c r="DV139" s="7"/>
      <c r="DW139" s="7"/>
      <c r="DX139" s="7"/>
      <c r="DY139" s="7"/>
      <c r="EP139" s="7"/>
      <c r="EQ139" s="7"/>
      <c r="ER139" s="7"/>
      <c r="ES139" s="7"/>
    </row>
    <row r="140" spans="1:149" s="8" customFormat="1" x14ac:dyDescent="0.35">
      <c r="A140" s="65" t="s">
        <v>212</v>
      </c>
      <c r="B140" s="66" t="s">
        <v>80</v>
      </c>
      <c r="C140" s="67" t="s">
        <v>81</v>
      </c>
      <c r="D140" s="67">
        <v>3</v>
      </c>
      <c r="E140" s="67">
        <v>35</v>
      </c>
      <c r="F140" s="68">
        <v>4</v>
      </c>
      <c r="G140" s="69">
        <v>12519</v>
      </c>
      <c r="H140" s="70">
        <v>12141</v>
      </c>
      <c r="I140" s="71">
        <v>7200</v>
      </c>
      <c r="J140" s="69">
        <v>12582.21</v>
      </c>
      <c r="K140" s="70">
        <v>12192.11</v>
      </c>
      <c r="L140" s="71">
        <v>42900</v>
      </c>
      <c r="M140" s="69">
        <v>12462.95</v>
      </c>
      <c r="N140" s="6">
        <v>12462.95</v>
      </c>
      <c r="O140" s="71">
        <v>145.9</v>
      </c>
      <c r="P140" s="69">
        <v>12629.62012</v>
      </c>
      <c r="Q140" s="71">
        <v>2069</v>
      </c>
      <c r="R140" s="72">
        <v>12462.91</v>
      </c>
      <c r="S140" s="71">
        <v>80.819999999999993</v>
      </c>
      <c r="T140" s="72">
        <v>12622.41</v>
      </c>
      <c r="U140" s="73">
        <v>150.01050000000001</v>
      </c>
      <c r="V140" s="72">
        <v>12462.91</v>
      </c>
      <c r="W140" s="73">
        <v>150.05350000000001</v>
      </c>
      <c r="X140" s="7">
        <v>12469.8</v>
      </c>
      <c r="Y140" s="71">
        <v>820</v>
      </c>
      <c r="Z140" s="74">
        <f t="shared" si="6"/>
        <v>12462.95</v>
      </c>
      <c r="AA140" s="48">
        <f t="shared" si="7"/>
        <v>12462.91</v>
      </c>
      <c r="AB14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MIN(G140,J140,M140),"")</f>
        <v>12462.95</v>
      </c>
      <c r="AC140" s="49">
        <f>IF(OR(DataBase2[[#This Row],[sKS]] = "", DataBase2[[#This Row],[BSOpt]]=""), "", (DataBase2[[#This Row],[sKS]]-DataBase2[[#This Row],[BSOpt]])/DataBase2[[#This Row],[BSOpt]])</f>
        <v>5.4962910065422263E-4</v>
      </c>
      <c r="AD140" s="49">
        <f t="shared" si="8"/>
        <v>12462.95</v>
      </c>
      <c r="AE140" s="49">
        <f>IF(OR(DataBase2[[#This Row],[sKS]] = "", DataBase2[[#This Row],[BESTUB]]=""), "", (DataBase2[[#This Row],[sKS]]-DataBase2[[#This Row],[BESTUB]])/DataBase2[[#This Row],[BESTUB]])</f>
        <v>5.4962910065422263E-4</v>
      </c>
      <c r="AF140" s="75">
        <f>IF(OR(DataBase2[[#This Row],[sLB]] = "", DataBase2[[#This Row],[BestSol]]=""), "", (DataBase2[[#This Row],[sLB]]-DataBase2[[#This Row],[BestSol]])/DataBase2[[#This Row],[BestSol]])</f>
        <v>4.4973300863759601E-3</v>
      </c>
      <c r="AG140" s="76">
        <f>IF(OR(DataBase2[[#This Row],[sCL]] = "", DataBase2[[#This Row],[BestSol]]=""), "", (DataBase2[[#This Row],[sCL]] -DataBase2[[#This Row],[BestSol]])/DataBase2[[#This Row],[BestSol]])</f>
        <v>9.5691629991292906E-3</v>
      </c>
      <c r="AH140" s="76">
        <f>IF(OR(DataBase2[[#This Row],[sDRC]]= "", DataBase2[[#This Row],[BestSol]]=""), "", (DataBase2[[#This Row],[sDRC]]-DataBase2[[#This Row],[BestSol]])/DataBase2[[#This Row],[BestSol]])</f>
        <v>0</v>
      </c>
      <c r="AI140" s="76">
        <f>IF(OR(DataBase2[[#This Row],[sABS]]= "", DataBase2[[#This Row],[BestSol]]=""), "", (DataBase2[[#This Row],[sABS]]-DataBase2[[#This Row],[BestSol]])/DataBase2[[#This Row],[BestSol]])</f>
        <v>1.337324790679565E-2</v>
      </c>
      <c r="AJ140" s="76">
        <f>IF(OR(DataBase2[[#This Row],[sCCJ]]= "", DataBase2[[#This Row],[BestSol]]=""), "", (DataBase2[[#This Row],[sCCJ]]-DataBase2[[#This Row],[BestSol]])/DataBase2[[#This Row],[BestSol]])</f>
        <v>-3.209512996591747E-6</v>
      </c>
      <c r="AK140" s="76">
        <f>IF(OR(DataBase2[[#This Row],[sILS]] = "", DataBase2[[#This Row],[BestSol]]=""), "", (DataBase2[[#This Row],[sILS]]-DataBase2[[#This Row],[BestSol]])/DataBase2[[#This Row],[BestSol]])</f>
        <v>1.2794723560633648E-2</v>
      </c>
      <c r="AL140" s="76">
        <f>IF(OR(DataBase2[[#This Row],[sSA]] = "", DataBase2[[#This Row],[BestSol]]=""), "", (DataBase2[[#This Row],[sSA]]-DataBase2[[#This Row],[BestSol]])/DataBase2[[#This Row],[BestSol]])</f>
        <v>-3.209512996591747E-6</v>
      </c>
      <c r="AM140" s="76">
        <f>IF(OR(DataBase2[[#This Row],[sKS]] = "", DataBase2[[#This Row],[BestSol]]=""), "", (DataBase2[[#This Row],[sKS]]-DataBase2[[#This Row],[BestSol]])/DataBase2[[#This Row],[BestSol]])</f>
        <v>5.4962910065422263E-4</v>
      </c>
      <c r="AN140" s="75">
        <f>IF(OR(DataBase2[[#This Row],[sLB]] = "", DataBase2[[#This Row],[BSHeu]]=""), "", (DataBase2[[#This Row],[sLB]]-DataBase2[[#This Row],[BSHeu]])/DataBase2[[#This Row],[BSHeu]])</f>
        <v>4.5005540439592472E-3</v>
      </c>
      <c r="AO140" s="76">
        <f>IF(OR(DataBase2[[#This Row],[sCL]] = "",  DataBase2[[#This Row],[BSHeu]]=""), "", (DataBase2[[#This Row],[sCL]] - DataBase2[[#This Row],[BSHeu]])/ DataBase2[[#This Row],[BSHeu]])</f>
        <v>9.5724032348784727E-3</v>
      </c>
      <c r="AP140" s="76">
        <f>IF(OR(DataBase2[[#This Row],[sDRC]]= "",  DataBase2[[#This Row],[BSHeu]]=""), "", (DataBase2[[#This Row],[sDRC]]- DataBase2[[#This Row],[BSHeu]])/ DataBase2[[#This Row],[BSHeu]])</f>
        <v>3.2095232975984835E-6</v>
      </c>
      <c r="AQ140" s="76">
        <f>IF(OR(DataBase2[[#This Row],[sABS]]= "",  DataBase2[[#This Row],[BSHeu]]=""), "", (DataBase2[[#This Row],[sABS]]- DataBase2[[#This Row],[BSHeu]])/ DataBase2[[#This Row],[BSHeu]])</f>
        <v>1.337650035184397E-2</v>
      </c>
      <c r="AR140" s="76">
        <f>IF(OR(DataBase2[[#This Row],[sCCJ]]= "",  DataBase2[[#This Row],[BSHeu]]=""), "", (DataBase2[[#This Row],[sCCJ]]- DataBase2[[#This Row],[BSHeu]])/ DataBase2[[#This Row],[BSHeu]])</f>
        <v>0</v>
      </c>
      <c r="AS140" s="76">
        <f>IF(OR(DataBase2[[#This Row],[sILS]] = "",  DataBase2[[#This Row],[BSHeu]]=""), "", (DataBase2[[#This Row],[sILS]]- DataBase2[[#This Row],[BSHeu]])/ DataBase2[[#This Row],[BSHeu]])</f>
        <v>1.27979741488946E-2</v>
      </c>
      <c r="AT140" s="76">
        <f>IF(OR(DataBase2[[#This Row],[sSA]] = "",  DataBase2[[#This Row],[BSHeu]]=""), "", (DataBase2[[#This Row],[sSA]]- DataBase2[[#This Row],[BSHeu]])/ DataBase2[[#This Row],[BSHeu]])</f>
        <v>0</v>
      </c>
      <c r="AU140" s="77">
        <f>IF(OR(DataBase2[[#This Row],[sKS]]= "",  DataBase2[[#This Row],[BSHeu]]=""), "", (DataBase2[[#This Row],[sKS]]- DataBase2[[#This Row],[BSHeu]])/ DataBase2[[#This Row],[BSHeu]])</f>
        <v>5.5284038799922474E-4</v>
      </c>
      <c r="AV140" s="78" t="str">
        <f>IF(AND(DataBase2[[#This Row],[sLBGB]]&lt;=0.0001, DataBase2[[#This Row],[sLBGB]]&lt;&gt;""), 1,"")</f>
        <v/>
      </c>
      <c r="AW140" s="78" t="str">
        <f>IF(AND(DataBase2[[#This Row],[sCLGB]]&lt;=0.0001,DataBase2[[#This Row],[sCLGB]]&lt;&gt;""), 1,"")</f>
        <v/>
      </c>
      <c r="AX140" s="78">
        <f>IF(AND(DataBase2[[#This Row],[sDRCGB]]&lt;=0.0001,DataBase2[[#This Row],[sDRCGB]]&lt;&gt;""), 1,"")</f>
        <v>1</v>
      </c>
      <c r="AY140" s="78" t="str">
        <f>IF(AND(DataBase2[[#This Row],[sABSGB]]&lt;=0.0001,DataBase2[[#This Row],[sABSGB]]&lt;&gt;""), 1,"")</f>
        <v/>
      </c>
      <c r="AZ140" s="78">
        <f>IF(AND(DataBase2[[#This Row],[sCCJGB]]&lt;=0.0001,DataBase2[[#This Row],[sCCJGB]]&lt;&gt;""), 1,"")</f>
        <v>1</v>
      </c>
      <c r="BA140" s="78" t="str">
        <f>IF(AND(DataBase2[[#This Row],[sILSGB]]&lt;=0.0001,DataBase2[[#This Row],[sILSGB]]&lt;&gt;""), 1,"")</f>
        <v/>
      </c>
      <c r="BB140" s="78">
        <f>IF(AND(DataBase2[[#This Row],[sSAGB]]&lt;=0.0001,DataBase2[[#This Row],[sSAGB]]&lt;&gt;""), 1,"")</f>
        <v>1</v>
      </c>
      <c r="BC140" s="78" t="str">
        <f>IF(AND(DataBase2[[#This Row],[sKSGB]]&lt;=0.0001,DataBase2[[#This Row],[sKSGB]]&lt;&gt;""), 1,"")</f>
        <v/>
      </c>
      <c r="BD140" s="79" t="str">
        <f>IF(AND(DataBase2[[#This Row],[sLBGKS]]&lt;=0.0001, DataBase2[[#This Row],[sLBGKS]]&lt;&gt;""), 1,"")</f>
        <v/>
      </c>
      <c r="BE140" s="78" t="str">
        <f>IF(AND(DataBase2[[#This Row],[sCLGKS]]&lt;=0.0001,DataBase2[[#This Row],[sCLGKS]]&lt;&gt;""), 1,"")</f>
        <v/>
      </c>
      <c r="BF140" s="78">
        <f>IF(AND(DataBase2[[#This Row],[sDRCGKS]]&lt;=0.0001,DataBase2[[#This Row],[sDRCGKS]]&lt;&gt;""), 1,"")</f>
        <v>1</v>
      </c>
      <c r="BG140" s="78" t="str">
        <f>IF(AND(DataBase2[[#This Row],[sABSGKS]]&lt;=0.0001,DataBase2[[#This Row],[sABSGKS]]&lt;&gt;""), 1,"")</f>
        <v/>
      </c>
      <c r="BH140" s="78">
        <f>IF(AND(DataBase2[[#This Row],[sCCJGKS]]&lt;=0.0001,DataBase2[[#This Row],[sCCJGKS]]&lt;&gt;""), 1,"")</f>
        <v>1</v>
      </c>
      <c r="BI140" s="78" t="str">
        <f>IF(AND(DataBase2[[#This Row],[sILSGKS]]&lt;=0.0001,DataBase2[[#This Row],[sILSGKS]]&lt;&gt;""), 1,"")</f>
        <v/>
      </c>
      <c r="BJ140" s="78">
        <f>IF(AND(DataBase2[[#This Row],[sSAGKS]]&lt;=0.0001,DataBase2[[#This Row],[sSAGKS]]&lt;&gt;""), 1,"")</f>
        <v>1</v>
      </c>
      <c r="BK140" s="80" t="str">
        <f>IF(AND(DataBase2[[#This Row],[sKSGKS]]&lt;=0.0001,DataBase2[[#This Row],[sKSGKS]]&lt;&gt;""), 1,"")</f>
        <v/>
      </c>
      <c r="BT140" s="7"/>
      <c r="BU140" s="7"/>
      <c r="BV140" s="7"/>
      <c r="BW140" s="7"/>
      <c r="CT140" s="7"/>
      <c r="CU140" s="7"/>
      <c r="CV140" s="7"/>
      <c r="CW140" s="7"/>
      <c r="DV140" s="7"/>
      <c r="DW140" s="7"/>
      <c r="DX140" s="7"/>
      <c r="DY140" s="7"/>
      <c r="EP140" s="7"/>
      <c r="EQ140" s="7"/>
      <c r="ER140" s="7"/>
      <c r="ES140" s="7"/>
    </row>
    <row r="141" spans="1:149" s="8" customFormat="1" x14ac:dyDescent="0.35">
      <c r="A141" s="65" t="s">
        <v>213</v>
      </c>
      <c r="B141" s="66" t="s">
        <v>80</v>
      </c>
      <c r="C141" s="67" t="s">
        <v>81</v>
      </c>
      <c r="D141" s="67">
        <v>3</v>
      </c>
      <c r="E141" s="67">
        <v>35</v>
      </c>
      <c r="F141" s="68">
        <v>5</v>
      </c>
      <c r="G141" s="69">
        <v>13143</v>
      </c>
      <c r="H141" s="70">
        <v>12710.7</v>
      </c>
      <c r="I141" s="71">
        <v>7200</v>
      </c>
      <c r="J141" s="69">
        <v>13382.41</v>
      </c>
      <c r="K141" s="70">
        <v>12360.41</v>
      </c>
      <c r="L141" s="71">
        <v>43048</v>
      </c>
      <c r="M141" s="69">
        <v>13075.99</v>
      </c>
      <c r="N141" s="6">
        <v>13075.99</v>
      </c>
      <c r="O141" s="71">
        <v>1284</v>
      </c>
      <c r="P141" s="69">
        <v>13246.2207</v>
      </c>
      <c r="Q141" s="71">
        <v>2078</v>
      </c>
      <c r="R141" s="72">
        <v>13076.11</v>
      </c>
      <c r="S141" s="71">
        <v>80.53</v>
      </c>
      <c r="T141" s="72">
        <v>13176.41</v>
      </c>
      <c r="U141" s="73">
        <v>150.012</v>
      </c>
      <c r="V141" s="72">
        <v>13076.01</v>
      </c>
      <c r="W141" s="73">
        <v>150.06700000000001</v>
      </c>
      <c r="X141" s="7">
        <v>13121.3</v>
      </c>
      <c r="Y141" s="71">
        <v>819</v>
      </c>
      <c r="Z141" s="74">
        <f t="shared" si="6"/>
        <v>13075.99</v>
      </c>
      <c r="AA141" s="48">
        <f t="shared" si="7"/>
        <v>13076.01</v>
      </c>
      <c r="AB14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MIN(G141,J141,M141),"")</f>
        <v>13075.99</v>
      </c>
      <c r="AC141" s="49">
        <f>IF(OR(DataBase2[[#This Row],[sKS]] = "", DataBase2[[#This Row],[BSOpt]]=""), "", (DataBase2[[#This Row],[sKS]]-DataBase2[[#This Row],[BSOpt]])/DataBase2[[#This Row],[BSOpt]])</f>
        <v>3.4651296001296647E-3</v>
      </c>
      <c r="AD141" s="49">
        <f t="shared" si="8"/>
        <v>13075.99</v>
      </c>
      <c r="AE141" s="49">
        <f>IF(OR(DataBase2[[#This Row],[sKS]] = "", DataBase2[[#This Row],[BESTUB]]=""), "", (DataBase2[[#This Row],[sKS]]-DataBase2[[#This Row],[BESTUB]])/DataBase2[[#This Row],[BESTUB]])</f>
        <v>3.4651296001296647E-3</v>
      </c>
      <c r="AF141" s="75">
        <f>IF(OR(DataBase2[[#This Row],[sLB]] = "", DataBase2[[#This Row],[BestSol]]=""), "", (DataBase2[[#This Row],[sLB]]-DataBase2[[#This Row],[BestSol]])/DataBase2[[#This Row],[BestSol]])</f>
        <v>5.1246597771947072E-3</v>
      </c>
      <c r="AG141" s="76">
        <f>IF(OR(DataBase2[[#This Row],[sCL]] = "", DataBase2[[#This Row],[BestSol]]=""), "", (DataBase2[[#This Row],[sCL]] -DataBase2[[#This Row],[BestSol]])/DataBase2[[#This Row],[BestSol]])</f>
        <v>2.343378971687804E-2</v>
      </c>
      <c r="AH141" s="76">
        <f>IF(OR(DataBase2[[#This Row],[sDRC]]= "", DataBase2[[#This Row],[BestSol]]=""), "", (DataBase2[[#This Row],[sDRC]]-DataBase2[[#This Row],[BestSol]])/DataBase2[[#This Row],[BestSol]])</f>
        <v>0</v>
      </c>
      <c r="AI141" s="76">
        <f>IF(OR(DataBase2[[#This Row],[sABS]]= "", DataBase2[[#This Row],[BestSol]]=""), "", (DataBase2[[#This Row],[sABS]]-DataBase2[[#This Row],[BestSol]])/DataBase2[[#This Row],[BestSol]])</f>
        <v>1.3018570678013678E-2</v>
      </c>
      <c r="AJ141" s="76">
        <f>IF(OR(DataBase2[[#This Row],[sCCJ]]= "", DataBase2[[#This Row],[BestSol]]=""), "", (DataBase2[[#This Row],[sCCJ]]-DataBase2[[#This Row],[BestSol]])/DataBase2[[#This Row],[BestSol]])</f>
        <v>9.1771254031855609E-6</v>
      </c>
      <c r="AK141" s="76">
        <f>IF(OR(DataBase2[[#This Row],[sILS]] = "", DataBase2[[#This Row],[BestSol]]=""), "", (DataBase2[[#This Row],[sILS]]-DataBase2[[#This Row],[BestSol]])/DataBase2[[#This Row],[BestSol]])</f>
        <v>7.6797244415145677E-3</v>
      </c>
      <c r="AL141" s="76">
        <f>IF(OR(DataBase2[[#This Row],[sSA]] = "", DataBase2[[#This Row],[BestSol]]=""), "", (DataBase2[[#This Row],[sSA]]-DataBase2[[#This Row],[BestSol]])/DataBase2[[#This Row],[BestSol]])</f>
        <v>1.5295209005541115E-6</v>
      </c>
      <c r="AM141" s="76">
        <f>IF(OR(DataBase2[[#This Row],[sKS]] = "", DataBase2[[#This Row],[BestSol]]=""), "", (DataBase2[[#This Row],[sKS]]-DataBase2[[#This Row],[BestSol]])/DataBase2[[#This Row],[BestSol]])</f>
        <v>3.4651296001296647E-3</v>
      </c>
      <c r="AN141" s="75">
        <f>IF(OR(DataBase2[[#This Row],[sLB]] = "", DataBase2[[#This Row],[BSHeu]]=""), "", (DataBase2[[#This Row],[sLB]]-DataBase2[[#This Row],[BSHeu]])/DataBase2[[#This Row],[BSHeu]])</f>
        <v>5.1231224203713349E-3</v>
      </c>
      <c r="AO141" s="76">
        <f>IF(OR(DataBase2[[#This Row],[sCL]] = "",  DataBase2[[#This Row],[BSHeu]]=""), "", (DataBase2[[#This Row],[sCL]] - DataBase2[[#This Row],[BSHeu]])/ DataBase2[[#This Row],[BSHeu]])</f>
        <v>2.3432224355900588E-2</v>
      </c>
      <c r="AP141" s="76">
        <f>IF(OR(DataBase2[[#This Row],[sDRC]]= "",  DataBase2[[#This Row],[BSHeu]]=""), "", (DataBase2[[#This Row],[sDRC]]- DataBase2[[#This Row],[BSHeu]])/ DataBase2[[#This Row],[BSHeu]])</f>
        <v>-1.5295185611235046E-6</v>
      </c>
      <c r="AQ141" s="76">
        <f>IF(OR(DataBase2[[#This Row],[sABS]]= "",  DataBase2[[#This Row],[BSHeu]]=""), "", (DataBase2[[#This Row],[sABS]]- DataBase2[[#This Row],[BSHeu]])/ DataBase2[[#This Row],[BSHeu]])</f>
        <v>1.3017021247307064E-2</v>
      </c>
      <c r="AR141" s="76">
        <f>IF(OR(DataBase2[[#This Row],[sCCJ]]= "",  DataBase2[[#This Row],[BSHeu]]=""), "", (DataBase2[[#This Row],[sCCJ]]- DataBase2[[#This Row],[BSHeu]])/ DataBase2[[#This Row],[BSHeu]])</f>
        <v>7.6475928054784147E-6</v>
      </c>
      <c r="AS141" s="76">
        <f>IF(OR(DataBase2[[#This Row],[sILS]] = "",  DataBase2[[#This Row],[BSHeu]]=""), "", (DataBase2[[#This Row],[sILS]]- DataBase2[[#This Row],[BSHeu]])/ DataBase2[[#This Row],[BSHeu]])</f>
        <v>7.6781831766723667E-3</v>
      </c>
      <c r="AT141" s="76">
        <f>IF(OR(DataBase2[[#This Row],[sSA]] = "",  DataBase2[[#This Row],[BSHeu]]=""), "", (DataBase2[[#This Row],[sSA]]- DataBase2[[#This Row],[BSHeu]])/ DataBase2[[#This Row],[BSHeu]])</f>
        <v>0</v>
      </c>
      <c r="AU141" s="77">
        <f>IF(OR(DataBase2[[#This Row],[sKS]]= "",  DataBase2[[#This Row],[BSHeu]]=""), "", (DataBase2[[#This Row],[sKS]]- DataBase2[[#This Row],[BSHeu]])/ DataBase2[[#This Row],[BSHeu]])</f>
        <v>3.4635947815885009E-3</v>
      </c>
      <c r="AV141" s="78" t="str">
        <f>IF(AND(DataBase2[[#This Row],[sLBGB]]&lt;=0.0001, DataBase2[[#This Row],[sLBGB]]&lt;&gt;""), 1,"")</f>
        <v/>
      </c>
      <c r="AW141" s="78" t="str">
        <f>IF(AND(DataBase2[[#This Row],[sCLGB]]&lt;=0.0001,DataBase2[[#This Row],[sCLGB]]&lt;&gt;""), 1,"")</f>
        <v/>
      </c>
      <c r="AX141" s="78">
        <f>IF(AND(DataBase2[[#This Row],[sDRCGB]]&lt;=0.0001,DataBase2[[#This Row],[sDRCGB]]&lt;&gt;""), 1,"")</f>
        <v>1</v>
      </c>
      <c r="AY141" s="78" t="str">
        <f>IF(AND(DataBase2[[#This Row],[sABSGB]]&lt;=0.0001,DataBase2[[#This Row],[sABSGB]]&lt;&gt;""), 1,"")</f>
        <v/>
      </c>
      <c r="AZ141" s="78">
        <f>IF(AND(DataBase2[[#This Row],[sCCJGB]]&lt;=0.0001,DataBase2[[#This Row],[sCCJGB]]&lt;&gt;""), 1,"")</f>
        <v>1</v>
      </c>
      <c r="BA141" s="78" t="str">
        <f>IF(AND(DataBase2[[#This Row],[sILSGB]]&lt;=0.0001,DataBase2[[#This Row],[sILSGB]]&lt;&gt;""), 1,"")</f>
        <v/>
      </c>
      <c r="BB141" s="78">
        <f>IF(AND(DataBase2[[#This Row],[sSAGB]]&lt;=0.0001,DataBase2[[#This Row],[sSAGB]]&lt;&gt;""), 1,"")</f>
        <v>1</v>
      </c>
      <c r="BC141" s="78" t="str">
        <f>IF(AND(DataBase2[[#This Row],[sKSGB]]&lt;=0.0001,DataBase2[[#This Row],[sKSGB]]&lt;&gt;""), 1,"")</f>
        <v/>
      </c>
      <c r="BD141" s="79" t="str">
        <f>IF(AND(DataBase2[[#This Row],[sLBGKS]]&lt;=0.0001, DataBase2[[#This Row],[sLBGKS]]&lt;&gt;""), 1,"")</f>
        <v/>
      </c>
      <c r="BE141" s="78" t="str">
        <f>IF(AND(DataBase2[[#This Row],[sCLGKS]]&lt;=0.0001,DataBase2[[#This Row],[sCLGKS]]&lt;&gt;""), 1,"")</f>
        <v/>
      </c>
      <c r="BF141" s="78">
        <f>IF(AND(DataBase2[[#This Row],[sDRCGKS]]&lt;=0.0001,DataBase2[[#This Row],[sDRCGKS]]&lt;&gt;""), 1,"")</f>
        <v>1</v>
      </c>
      <c r="BG141" s="78" t="str">
        <f>IF(AND(DataBase2[[#This Row],[sABSGKS]]&lt;=0.0001,DataBase2[[#This Row],[sABSGKS]]&lt;&gt;""), 1,"")</f>
        <v/>
      </c>
      <c r="BH141" s="78">
        <f>IF(AND(DataBase2[[#This Row],[sCCJGKS]]&lt;=0.0001,DataBase2[[#This Row],[sCCJGKS]]&lt;&gt;""), 1,"")</f>
        <v>1</v>
      </c>
      <c r="BI141" s="78" t="str">
        <f>IF(AND(DataBase2[[#This Row],[sILSGKS]]&lt;=0.0001,DataBase2[[#This Row],[sILSGKS]]&lt;&gt;""), 1,"")</f>
        <v/>
      </c>
      <c r="BJ141" s="78">
        <f>IF(AND(DataBase2[[#This Row],[sSAGKS]]&lt;=0.0001,DataBase2[[#This Row],[sSAGKS]]&lt;&gt;""), 1,"")</f>
        <v>1</v>
      </c>
      <c r="BK141" s="80" t="str">
        <f>IF(AND(DataBase2[[#This Row],[sKSGKS]]&lt;=0.0001,DataBase2[[#This Row],[sKSGKS]]&lt;&gt;""), 1,"")</f>
        <v/>
      </c>
      <c r="BT141" s="7"/>
      <c r="BU141" s="7"/>
      <c r="BV141" s="7"/>
      <c r="BW141" s="7"/>
      <c r="CT141" s="7"/>
      <c r="CU141" s="7"/>
      <c r="CV141" s="7"/>
      <c r="CW141" s="7"/>
      <c r="DV141" s="7"/>
      <c r="DW141" s="7"/>
      <c r="DX141" s="7"/>
      <c r="DY141" s="7"/>
      <c r="EP141" s="7"/>
      <c r="EQ141" s="7"/>
      <c r="ER141" s="7"/>
      <c r="ES141" s="7"/>
    </row>
    <row r="142" spans="1:149" s="8" customFormat="1" x14ac:dyDescent="0.35">
      <c r="A142" s="65" t="s">
        <v>214</v>
      </c>
      <c r="B142" s="66" t="s">
        <v>80</v>
      </c>
      <c r="C142" s="67" t="s">
        <v>81</v>
      </c>
      <c r="D142" s="67">
        <v>3</v>
      </c>
      <c r="E142" s="67">
        <v>35</v>
      </c>
      <c r="F142" s="68">
        <v>2</v>
      </c>
      <c r="G142" s="69">
        <v>8573.2800000000007</v>
      </c>
      <c r="H142" s="70">
        <v>8573.2800000000007</v>
      </c>
      <c r="I142" s="71">
        <v>100</v>
      </c>
      <c r="J142" s="69">
        <v>8572.6200000000008</v>
      </c>
      <c r="K142" s="70">
        <v>8572.6200000000008</v>
      </c>
      <c r="L142" s="71">
        <v>80</v>
      </c>
      <c r="M142" s="69">
        <v>8572.64</v>
      </c>
      <c r="N142" s="6">
        <v>8572.64</v>
      </c>
      <c r="O142" s="71">
        <v>5273.8</v>
      </c>
      <c r="P142" s="69">
        <v>8573.2802699999993</v>
      </c>
      <c r="Q142" s="71">
        <v>2951</v>
      </c>
      <c r="R142" s="72">
        <v>8572.92</v>
      </c>
      <c r="S142" s="71">
        <v>94.27</v>
      </c>
      <c r="T142" s="72">
        <v>8584.02</v>
      </c>
      <c r="U142" s="73">
        <v>150.00800000000001</v>
      </c>
      <c r="V142" s="72">
        <v>8572.6200000000008</v>
      </c>
      <c r="W142" s="73">
        <v>150.04400000000001</v>
      </c>
      <c r="X142" s="7">
        <v>8573.2800000000007</v>
      </c>
      <c r="Y142" s="71">
        <v>72</v>
      </c>
      <c r="Z142" s="74">
        <f t="shared" si="6"/>
        <v>8572.6200000000008</v>
      </c>
      <c r="AA142" s="48">
        <f t="shared" si="7"/>
        <v>8572.6200000000008</v>
      </c>
      <c r="AB14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MIN(G142,J142,M142),"")</f>
        <v>8572.6200000000008</v>
      </c>
      <c r="AC142" s="49">
        <f>IF(OR(DataBase2[[#This Row],[sKS]] = "", DataBase2[[#This Row],[BSOpt]]=""), "", (DataBase2[[#This Row],[sKS]]-DataBase2[[#This Row],[BSOpt]])/DataBase2[[#This Row],[BSOpt]])</f>
        <v>7.6989298487493258E-5</v>
      </c>
      <c r="AD142" s="49">
        <f t="shared" si="8"/>
        <v>8572.6200000000008</v>
      </c>
      <c r="AE142" s="49">
        <f>IF(OR(DataBase2[[#This Row],[sKS]] = "", DataBase2[[#This Row],[BESTUB]]=""), "", (DataBase2[[#This Row],[sKS]]-DataBase2[[#This Row],[BESTUB]])/DataBase2[[#This Row],[BESTUB]])</f>
        <v>7.6989298487493258E-5</v>
      </c>
      <c r="AF142" s="75">
        <f>IF(OR(DataBase2[[#This Row],[sLB]] = "", DataBase2[[#This Row],[BestSol]]=""), "", (DataBase2[[#This Row],[sLB]]-DataBase2[[#This Row],[BestSol]])/DataBase2[[#This Row],[BestSol]])</f>
        <v>7.6989298487493258E-5</v>
      </c>
      <c r="AG142" s="76">
        <f>IF(OR(DataBase2[[#This Row],[sCL]] = "", DataBase2[[#This Row],[BestSol]]=""), "", (DataBase2[[#This Row],[sCL]] -DataBase2[[#This Row],[BestSol]])/DataBase2[[#This Row],[BestSol]])</f>
        <v>0</v>
      </c>
      <c r="AH142" s="76">
        <f>IF(OR(DataBase2[[#This Row],[sDRC]]= "", DataBase2[[#This Row],[BestSol]]=""), "", (DataBase2[[#This Row],[sDRC]]-DataBase2[[#This Row],[BestSol]])/DataBase2[[#This Row],[BestSol]])</f>
        <v>2.3330090449148063E-6</v>
      </c>
      <c r="AI142" s="76">
        <f>IF(OR(DataBase2[[#This Row],[sABS]]= "", DataBase2[[#This Row],[BestSol]]=""), "", (DataBase2[[#This Row],[sABS]]-DataBase2[[#This Row],[BestSol]])/DataBase2[[#This Row],[BestSol]])</f>
        <v>7.7020794109442691E-5</v>
      </c>
      <c r="AJ142" s="76">
        <f>IF(OR(DataBase2[[#This Row],[sCCJ]]= "", DataBase2[[#This Row],[BestSol]]=""), "", (DataBase2[[#This Row],[sCCJ]]-DataBase2[[#This Row],[BestSol]])/DataBase2[[#This Row],[BestSol]])</f>
        <v>3.4995135676056137E-5</v>
      </c>
      <c r="AK142" s="76">
        <f>IF(OR(DataBase2[[#This Row],[sILS]] = "", DataBase2[[#This Row],[BestSol]]=""), "", (DataBase2[[#This Row],[sILS]]-DataBase2[[#This Row],[BestSol]])/DataBase2[[#This Row],[BestSol]])</f>
        <v>1.3298151556933161E-3</v>
      </c>
      <c r="AL142" s="76">
        <f>IF(OR(DataBase2[[#This Row],[sSA]] = "", DataBase2[[#This Row],[BestSol]]=""), "", (DataBase2[[#This Row],[sSA]]-DataBase2[[#This Row],[BestSol]])/DataBase2[[#This Row],[BestSol]])</f>
        <v>0</v>
      </c>
      <c r="AM142" s="76">
        <f>IF(OR(DataBase2[[#This Row],[sKS]] = "", DataBase2[[#This Row],[BestSol]]=""), "", (DataBase2[[#This Row],[sKS]]-DataBase2[[#This Row],[BestSol]])/DataBase2[[#This Row],[BestSol]])</f>
        <v>7.6989298487493258E-5</v>
      </c>
      <c r="AN142" s="75">
        <f>IF(OR(DataBase2[[#This Row],[sLB]] = "", DataBase2[[#This Row],[BSHeu]]=""), "", (DataBase2[[#This Row],[sLB]]-DataBase2[[#This Row],[BSHeu]])/DataBase2[[#This Row],[BSHeu]])</f>
        <v>7.6989298487493258E-5</v>
      </c>
      <c r="AO142" s="76">
        <f>IF(OR(DataBase2[[#This Row],[sCL]] = "",  DataBase2[[#This Row],[BSHeu]]=""), "", (DataBase2[[#This Row],[sCL]] - DataBase2[[#This Row],[BSHeu]])/ DataBase2[[#This Row],[BSHeu]])</f>
        <v>0</v>
      </c>
      <c r="AP142" s="76">
        <f>IF(OR(DataBase2[[#This Row],[sDRC]]= "",  DataBase2[[#This Row],[BSHeu]]=""), "", (DataBase2[[#This Row],[sDRC]]- DataBase2[[#This Row],[BSHeu]])/ DataBase2[[#This Row],[BSHeu]])</f>
        <v>2.3330090449148063E-6</v>
      </c>
      <c r="AQ142" s="76">
        <f>IF(OR(DataBase2[[#This Row],[sABS]]= "",  DataBase2[[#This Row],[BSHeu]]=""), "", (DataBase2[[#This Row],[sABS]]- DataBase2[[#This Row],[BSHeu]])/ DataBase2[[#This Row],[BSHeu]])</f>
        <v>7.7020794109442691E-5</v>
      </c>
      <c r="AR142" s="76">
        <f>IF(OR(DataBase2[[#This Row],[sCCJ]]= "",  DataBase2[[#This Row],[BSHeu]]=""), "", (DataBase2[[#This Row],[sCCJ]]- DataBase2[[#This Row],[BSHeu]])/ DataBase2[[#This Row],[BSHeu]])</f>
        <v>3.4995135676056137E-5</v>
      </c>
      <c r="AS142" s="76">
        <f>IF(OR(DataBase2[[#This Row],[sILS]] = "",  DataBase2[[#This Row],[BSHeu]]=""), "", (DataBase2[[#This Row],[sILS]]- DataBase2[[#This Row],[BSHeu]])/ DataBase2[[#This Row],[BSHeu]])</f>
        <v>1.3298151556933161E-3</v>
      </c>
      <c r="AT142" s="76">
        <f>IF(OR(DataBase2[[#This Row],[sSA]] = "",  DataBase2[[#This Row],[BSHeu]]=""), "", (DataBase2[[#This Row],[sSA]]- DataBase2[[#This Row],[BSHeu]])/ DataBase2[[#This Row],[BSHeu]])</f>
        <v>0</v>
      </c>
      <c r="AU142" s="77">
        <f>IF(OR(DataBase2[[#This Row],[sKS]]= "",  DataBase2[[#This Row],[BSHeu]]=""), "", (DataBase2[[#This Row],[sKS]]- DataBase2[[#This Row],[BSHeu]])/ DataBase2[[#This Row],[BSHeu]])</f>
        <v>7.6989298487493258E-5</v>
      </c>
      <c r="AV142" s="78">
        <f>IF(AND(DataBase2[[#This Row],[sLBGB]]&lt;=0.0001, DataBase2[[#This Row],[sLBGB]]&lt;&gt;""), 1,"")</f>
        <v>1</v>
      </c>
      <c r="AW142" s="78">
        <f>IF(AND(DataBase2[[#This Row],[sCLGB]]&lt;=0.0001,DataBase2[[#This Row],[sCLGB]]&lt;&gt;""), 1,"")</f>
        <v>1</v>
      </c>
      <c r="AX142" s="78">
        <f>IF(AND(DataBase2[[#This Row],[sDRCGB]]&lt;=0.0001,DataBase2[[#This Row],[sDRCGB]]&lt;&gt;""), 1,"")</f>
        <v>1</v>
      </c>
      <c r="AY142" s="78">
        <f>IF(AND(DataBase2[[#This Row],[sABSGB]]&lt;=0.0001,DataBase2[[#This Row],[sABSGB]]&lt;&gt;""), 1,"")</f>
        <v>1</v>
      </c>
      <c r="AZ142" s="78">
        <f>IF(AND(DataBase2[[#This Row],[sCCJGB]]&lt;=0.0001,DataBase2[[#This Row],[sCCJGB]]&lt;&gt;""), 1,"")</f>
        <v>1</v>
      </c>
      <c r="BA142" s="78" t="str">
        <f>IF(AND(DataBase2[[#This Row],[sILSGB]]&lt;=0.0001,DataBase2[[#This Row],[sILSGB]]&lt;&gt;""), 1,"")</f>
        <v/>
      </c>
      <c r="BB142" s="78">
        <f>IF(AND(DataBase2[[#This Row],[sSAGB]]&lt;=0.0001,DataBase2[[#This Row],[sSAGB]]&lt;&gt;""), 1,"")</f>
        <v>1</v>
      </c>
      <c r="BC142" s="78">
        <f>IF(AND(DataBase2[[#This Row],[sKSGB]]&lt;=0.0001,DataBase2[[#This Row],[sKSGB]]&lt;&gt;""), 1,"")</f>
        <v>1</v>
      </c>
      <c r="BD142" s="79">
        <f>IF(AND(DataBase2[[#This Row],[sLBGKS]]&lt;=0.0001, DataBase2[[#This Row],[sLBGKS]]&lt;&gt;""), 1,"")</f>
        <v>1</v>
      </c>
      <c r="BE142" s="78">
        <f>IF(AND(DataBase2[[#This Row],[sCLGKS]]&lt;=0.0001,DataBase2[[#This Row],[sCLGKS]]&lt;&gt;""), 1,"")</f>
        <v>1</v>
      </c>
      <c r="BF142" s="78">
        <f>IF(AND(DataBase2[[#This Row],[sDRCGKS]]&lt;=0.0001,DataBase2[[#This Row],[sDRCGKS]]&lt;&gt;""), 1,"")</f>
        <v>1</v>
      </c>
      <c r="BG142" s="78">
        <f>IF(AND(DataBase2[[#This Row],[sABSGKS]]&lt;=0.0001,DataBase2[[#This Row],[sABSGKS]]&lt;&gt;""), 1,"")</f>
        <v>1</v>
      </c>
      <c r="BH142" s="78">
        <f>IF(AND(DataBase2[[#This Row],[sCCJGKS]]&lt;=0.0001,DataBase2[[#This Row],[sCCJGKS]]&lt;&gt;""), 1,"")</f>
        <v>1</v>
      </c>
      <c r="BI142" s="78" t="str">
        <f>IF(AND(DataBase2[[#This Row],[sILSGKS]]&lt;=0.0001,DataBase2[[#This Row],[sILSGKS]]&lt;&gt;""), 1,"")</f>
        <v/>
      </c>
      <c r="BJ142" s="78">
        <f>IF(AND(DataBase2[[#This Row],[sSAGKS]]&lt;=0.0001,DataBase2[[#This Row],[sSAGKS]]&lt;&gt;""), 1,"")</f>
        <v>1</v>
      </c>
      <c r="BK142" s="80">
        <f>IF(AND(DataBase2[[#This Row],[sKSGKS]]&lt;=0.0001,DataBase2[[#This Row],[sKSGKS]]&lt;&gt;""), 1,"")</f>
        <v>1</v>
      </c>
      <c r="BT142" s="7"/>
      <c r="BU142" s="7"/>
      <c r="BV142" s="7"/>
      <c r="BW142" s="7"/>
      <c r="CT142" s="7"/>
      <c r="CU142" s="7"/>
      <c r="CV142" s="7"/>
      <c r="CW142" s="7"/>
      <c r="DV142" s="7"/>
      <c r="DW142" s="7"/>
      <c r="DX142" s="7"/>
      <c r="DY142" s="7"/>
      <c r="EP142" s="7"/>
      <c r="EQ142" s="7"/>
      <c r="ER142" s="7"/>
      <c r="ES142" s="7"/>
    </row>
    <row r="143" spans="1:149" s="8" customFormat="1" x14ac:dyDescent="0.35">
      <c r="A143" s="65" t="s">
        <v>215</v>
      </c>
      <c r="B143" s="66" t="s">
        <v>80</v>
      </c>
      <c r="C143" s="67" t="s">
        <v>81</v>
      </c>
      <c r="D143" s="67">
        <v>3</v>
      </c>
      <c r="E143" s="67">
        <v>35</v>
      </c>
      <c r="F143" s="68">
        <v>3</v>
      </c>
      <c r="G143" s="69">
        <v>9143.6</v>
      </c>
      <c r="H143" s="70">
        <v>8884.36</v>
      </c>
      <c r="I143" s="71">
        <v>7201</v>
      </c>
      <c r="J143" s="69">
        <v>9143.42</v>
      </c>
      <c r="K143" s="70">
        <v>9143.42</v>
      </c>
      <c r="L143" s="71">
        <v>6014</v>
      </c>
      <c r="M143" s="69">
        <v>9143.4</v>
      </c>
      <c r="N143" s="6">
        <v>9143.4</v>
      </c>
      <c r="O143" s="71">
        <v>6912.4</v>
      </c>
      <c r="P143" s="69">
        <v>9143.4003900000007</v>
      </c>
      <c r="Q143" s="71">
        <v>2856</v>
      </c>
      <c r="R143" s="72">
        <v>9219.02</v>
      </c>
      <c r="S143" s="71">
        <v>118.2</v>
      </c>
      <c r="T143" s="72">
        <v>9143.6200000000008</v>
      </c>
      <c r="U143" s="73">
        <v>150.00149999999999</v>
      </c>
      <c r="V143" s="72">
        <v>9143.6200000000008</v>
      </c>
      <c r="W143" s="73">
        <v>150.02799999999999</v>
      </c>
      <c r="X143" s="7">
        <v>9143.4</v>
      </c>
      <c r="Y143" s="71">
        <v>526</v>
      </c>
      <c r="Z143" s="74">
        <f t="shared" si="6"/>
        <v>9143.4</v>
      </c>
      <c r="AA143" s="48">
        <f t="shared" si="7"/>
        <v>9143.4</v>
      </c>
      <c r="AB14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MIN(G143,J143,M143),"")</f>
        <v>9143.4</v>
      </c>
      <c r="AC143" s="49">
        <f>IF(OR(DataBase2[[#This Row],[sKS]] = "", DataBase2[[#This Row],[BSOpt]]=""), "", (DataBase2[[#This Row],[sKS]]-DataBase2[[#This Row],[BSOpt]])/DataBase2[[#This Row],[BSOpt]])</f>
        <v>0</v>
      </c>
      <c r="AD143" s="49">
        <f t="shared" si="8"/>
        <v>9143.4</v>
      </c>
      <c r="AE143" s="49">
        <f>IF(OR(DataBase2[[#This Row],[sKS]] = "", DataBase2[[#This Row],[BESTUB]]=""), "", (DataBase2[[#This Row],[sKS]]-DataBase2[[#This Row],[BESTUB]])/DataBase2[[#This Row],[BESTUB]])</f>
        <v>0</v>
      </c>
      <c r="AF143" s="75">
        <f>IF(OR(DataBase2[[#This Row],[sLB]] = "", DataBase2[[#This Row],[BestSol]]=""), "", (DataBase2[[#This Row],[sLB]]-DataBase2[[#This Row],[BestSol]])/DataBase2[[#This Row],[BestSol]])</f>
        <v>2.1873701249067917E-5</v>
      </c>
      <c r="AG143" s="76">
        <f>IF(OR(DataBase2[[#This Row],[sCL]] = "", DataBase2[[#This Row],[BestSol]]=""), "", (DataBase2[[#This Row],[sCL]] -DataBase2[[#This Row],[BestSol]])/DataBase2[[#This Row],[BestSol]])</f>
        <v>2.1873701249465797E-6</v>
      </c>
      <c r="AH143" s="76">
        <f>IF(OR(DataBase2[[#This Row],[sDRC]]= "", DataBase2[[#This Row],[BestSol]]=""), "", (DataBase2[[#This Row],[sDRC]]-DataBase2[[#This Row],[BestSol]])/DataBase2[[#This Row],[BestSol]])</f>
        <v>0</v>
      </c>
      <c r="AI143" s="76">
        <f>IF(OR(DataBase2[[#This Row],[sABS]]= "", DataBase2[[#This Row],[BestSol]]=""), "", (DataBase2[[#This Row],[sABS]]-DataBase2[[#This Row],[BestSol]])/DataBase2[[#This Row],[BestSol]])</f>
        <v>4.2653717551644658E-8</v>
      </c>
      <c r="AJ143" s="76">
        <f>IF(OR(DataBase2[[#This Row],[sCCJ]]= "", DataBase2[[#This Row],[BestSol]]=""), "", (DataBase2[[#This Row],[sCCJ]]-DataBase2[[#This Row],[BestSol]])/DataBase2[[#This Row],[BestSol]])</f>
        <v>8.2704464422425801E-3</v>
      </c>
      <c r="AK143" s="76">
        <f>IF(OR(DataBase2[[#This Row],[sILS]] = "", DataBase2[[#This Row],[BestSol]]=""), "", (DataBase2[[#This Row],[sILS]]-DataBase2[[#This Row],[BestSol]])/DataBase2[[#This Row],[BestSol]])</f>
        <v>2.4061071374014499E-5</v>
      </c>
      <c r="AL143" s="76">
        <f>IF(OR(DataBase2[[#This Row],[sSA]] = "", DataBase2[[#This Row],[BestSol]]=""), "", (DataBase2[[#This Row],[sSA]]-DataBase2[[#This Row],[BestSol]])/DataBase2[[#This Row],[BestSol]])</f>
        <v>2.4061071374014499E-5</v>
      </c>
      <c r="AM143" s="76">
        <f>IF(OR(DataBase2[[#This Row],[sKS]] = "", DataBase2[[#This Row],[BestSol]]=""), "", (DataBase2[[#This Row],[sKS]]-DataBase2[[#This Row],[BestSol]])/DataBase2[[#This Row],[BestSol]])</f>
        <v>0</v>
      </c>
      <c r="AN143" s="75">
        <f>IF(OR(DataBase2[[#This Row],[sLB]] = "", DataBase2[[#This Row],[BSHeu]]=""), "", (DataBase2[[#This Row],[sLB]]-DataBase2[[#This Row],[BSHeu]])/DataBase2[[#This Row],[BSHeu]])</f>
        <v>2.1873701249067917E-5</v>
      </c>
      <c r="AO143" s="76">
        <f>IF(OR(DataBase2[[#This Row],[sCL]] = "",  DataBase2[[#This Row],[BSHeu]]=""), "", (DataBase2[[#This Row],[sCL]] - DataBase2[[#This Row],[BSHeu]])/ DataBase2[[#This Row],[BSHeu]])</f>
        <v>2.1873701249465797E-6</v>
      </c>
      <c r="AP143" s="76">
        <f>IF(OR(DataBase2[[#This Row],[sDRC]]= "",  DataBase2[[#This Row],[BSHeu]]=""), "", (DataBase2[[#This Row],[sDRC]]- DataBase2[[#This Row],[BSHeu]])/ DataBase2[[#This Row],[BSHeu]])</f>
        <v>0</v>
      </c>
      <c r="AQ143" s="76">
        <f>IF(OR(DataBase2[[#This Row],[sABS]]= "",  DataBase2[[#This Row],[BSHeu]]=""), "", (DataBase2[[#This Row],[sABS]]- DataBase2[[#This Row],[BSHeu]])/ DataBase2[[#This Row],[BSHeu]])</f>
        <v>4.2653717551644658E-8</v>
      </c>
      <c r="AR143" s="76">
        <f>IF(OR(DataBase2[[#This Row],[sCCJ]]= "",  DataBase2[[#This Row],[BSHeu]]=""), "", (DataBase2[[#This Row],[sCCJ]]- DataBase2[[#This Row],[BSHeu]])/ DataBase2[[#This Row],[BSHeu]])</f>
        <v>8.2704464422425801E-3</v>
      </c>
      <c r="AS143" s="76">
        <f>IF(OR(DataBase2[[#This Row],[sILS]] = "",  DataBase2[[#This Row],[BSHeu]]=""), "", (DataBase2[[#This Row],[sILS]]- DataBase2[[#This Row],[BSHeu]])/ DataBase2[[#This Row],[BSHeu]])</f>
        <v>2.4061071374014499E-5</v>
      </c>
      <c r="AT143" s="76">
        <f>IF(OR(DataBase2[[#This Row],[sSA]] = "",  DataBase2[[#This Row],[BSHeu]]=""), "", (DataBase2[[#This Row],[sSA]]- DataBase2[[#This Row],[BSHeu]])/ DataBase2[[#This Row],[BSHeu]])</f>
        <v>2.4061071374014499E-5</v>
      </c>
      <c r="AU143" s="77">
        <f>IF(OR(DataBase2[[#This Row],[sKS]]= "",  DataBase2[[#This Row],[BSHeu]]=""), "", (DataBase2[[#This Row],[sKS]]- DataBase2[[#This Row],[BSHeu]])/ DataBase2[[#This Row],[BSHeu]])</f>
        <v>0</v>
      </c>
      <c r="AV143" s="78">
        <f>IF(AND(DataBase2[[#This Row],[sLBGB]]&lt;=0.0001, DataBase2[[#This Row],[sLBGB]]&lt;&gt;""), 1,"")</f>
        <v>1</v>
      </c>
      <c r="AW143" s="78">
        <f>IF(AND(DataBase2[[#This Row],[sCLGB]]&lt;=0.0001,DataBase2[[#This Row],[sCLGB]]&lt;&gt;""), 1,"")</f>
        <v>1</v>
      </c>
      <c r="AX143" s="78">
        <f>IF(AND(DataBase2[[#This Row],[sDRCGB]]&lt;=0.0001,DataBase2[[#This Row],[sDRCGB]]&lt;&gt;""), 1,"")</f>
        <v>1</v>
      </c>
      <c r="AY143" s="78">
        <f>IF(AND(DataBase2[[#This Row],[sABSGB]]&lt;=0.0001,DataBase2[[#This Row],[sABSGB]]&lt;&gt;""), 1,"")</f>
        <v>1</v>
      </c>
      <c r="AZ143" s="78" t="str">
        <f>IF(AND(DataBase2[[#This Row],[sCCJGB]]&lt;=0.0001,DataBase2[[#This Row],[sCCJGB]]&lt;&gt;""), 1,"")</f>
        <v/>
      </c>
      <c r="BA143" s="78">
        <f>IF(AND(DataBase2[[#This Row],[sILSGB]]&lt;=0.0001,DataBase2[[#This Row],[sILSGB]]&lt;&gt;""), 1,"")</f>
        <v>1</v>
      </c>
      <c r="BB143" s="78">
        <f>IF(AND(DataBase2[[#This Row],[sSAGB]]&lt;=0.0001,DataBase2[[#This Row],[sSAGB]]&lt;&gt;""), 1,"")</f>
        <v>1</v>
      </c>
      <c r="BC143" s="78">
        <f>IF(AND(DataBase2[[#This Row],[sKSGB]]&lt;=0.0001,DataBase2[[#This Row],[sKSGB]]&lt;&gt;""), 1,"")</f>
        <v>1</v>
      </c>
      <c r="BD143" s="79">
        <f>IF(AND(DataBase2[[#This Row],[sLBGKS]]&lt;=0.0001, DataBase2[[#This Row],[sLBGKS]]&lt;&gt;""), 1,"")</f>
        <v>1</v>
      </c>
      <c r="BE143" s="78">
        <f>IF(AND(DataBase2[[#This Row],[sCLGKS]]&lt;=0.0001,DataBase2[[#This Row],[sCLGKS]]&lt;&gt;""), 1,"")</f>
        <v>1</v>
      </c>
      <c r="BF143" s="78">
        <f>IF(AND(DataBase2[[#This Row],[sDRCGKS]]&lt;=0.0001,DataBase2[[#This Row],[sDRCGKS]]&lt;&gt;""), 1,"")</f>
        <v>1</v>
      </c>
      <c r="BG143" s="78">
        <f>IF(AND(DataBase2[[#This Row],[sABSGKS]]&lt;=0.0001,DataBase2[[#This Row],[sABSGKS]]&lt;&gt;""), 1,"")</f>
        <v>1</v>
      </c>
      <c r="BH143" s="78" t="str">
        <f>IF(AND(DataBase2[[#This Row],[sCCJGKS]]&lt;=0.0001,DataBase2[[#This Row],[sCCJGKS]]&lt;&gt;""), 1,"")</f>
        <v/>
      </c>
      <c r="BI143" s="78">
        <f>IF(AND(DataBase2[[#This Row],[sILSGKS]]&lt;=0.0001,DataBase2[[#This Row],[sILSGKS]]&lt;&gt;""), 1,"")</f>
        <v>1</v>
      </c>
      <c r="BJ143" s="78">
        <f>IF(AND(DataBase2[[#This Row],[sSAGKS]]&lt;=0.0001,DataBase2[[#This Row],[sSAGKS]]&lt;&gt;""), 1,"")</f>
        <v>1</v>
      </c>
      <c r="BK143" s="80">
        <f>IF(AND(DataBase2[[#This Row],[sKSGKS]]&lt;=0.0001,DataBase2[[#This Row],[sKSGKS]]&lt;&gt;""), 1,"")</f>
        <v>1</v>
      </c>
      <c r="BT143" s="7"/>
      <c r="BU143" s="7"/>
      <c r="BV143" s="7"/>
      <c r="BW143" s="7"/>
      <c r="CT143" s="7"/>
      <c r="CU143" s="7"/>
      <c r="CV143" s="7"/>
      <c r="CW143" s="7"/>
      <c r="DV143" s="7"/>
      <c r="DW143" s="7"/>
      <c r="DX143" s="7"/>
      <c r="DY143" s="7"/>
      <c r="EP143" s="7"/>
      <c r="EQ143" s="7"/>
      <c r="ER143" s="7"/>
      <c r="ES143" s="7"/>
    </row>
    <row r="144" spans="1:149" s="8" customFormat="1" x14ac:dyDescent="0.35">
      <c r="A144" s="65" t="s">
        <v>216</v>
      </c>
      <c r="B144" s="66" t="s">
        <v>80</v>
      </c>
      <c r="C144" s="67" t="s">
        <v>81</v>
      </c>
      <c r="D144" s="67">
        <v>3</v>
      </c>
      <c r="E144" s="67">
        <v>35</v>
      </c>
      <c r="F144" s="68">
        <v>4</v>
      </c>
      <c r="G144" s="69">
        <v>9735.92</v>
      </c>
      <c r="H144" s="70">
        <v>9290.81</v>
      </c>
      <c r="I144" s="71">
        <v>7200</v>
      </c>
      <c r="J144" s="69">
        <v>9770.02</v>
      </c>
      <c r="K144" s="70">
        <v>9294.92</v>
      </c>
      <c r="L144" s="71">
        <v>42953</v>
      </c>
      <c r="M144" s="69">
        <v>9632.5400000000009</v>
      </c>
      <c r="N144" s="6">
        <v>9632.5400000000009</v>
      </c>
      <c r="O144" s="71">
        <v>766.4</v>
      </c>
      <c r="P144" s="69">
        <v>9730.1601599999995</v>
      </c>
      <c r="Q144" s="71">
        <v>2028</v>
      </c>
      <c r="R144" s="72">
        <v>9632.32</v>
      </c>
      <c r="S144" s="71">
        <v>93.01</v>
      </c>
      <c r="T144" s="72">
        <v>9711.82</v>
      </c>
      <c r="U144" s="73">
        <v>150.00550000000001</v>
      </c>
      <c r="V144" s="72">
        <v>9632.52</v>
      </c>
      <c r="W144" s="73">
        <v>150.04750000000001</v>
      </c>
      <c r="X144" s="7">
        <v>9727.4599999999991</v>
      </c>
      <c r="Y144" s="71">
        <v>585</v>
      </c>
      <c r="Z144" s="74">
        <f t="shared" si="6"/>
        <v>9632.5400000000009</v>
      </c>
      <c r="AA144" s="48">
        <f t="shared" si="7"/>
        <v>9632.32</v>
      </c>
      <c r="AB14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MIN(G144,J144,M144),"")</f>
        <v>9632.5400000000009</v>
      </c>
      <c r="AC144" s="49">
        <f>IF(OR(DataBase2[[#This Row],[sKS]] = "", DataBase2[[#This Row],[BSOpt]]=""), "", (DataBase2[[#This Row],[sKS]]-DataBase2[[#This Row],[BSOpt]])/DataBase2[[#This Row],[BSOpt]])</f>
        <v>9.8540987112431654E-3</v>
      </c>
      <c r="AD144" s="49">
        <f t="shared" si="8"/>
        <v>9632.5400000000009</v>
      </c>
      <c r="AE144" s="49">
        <f>IF(OR(DataBase2[[#This Row],[sKS]] = "", DataBase2[[#This Row],[BESTUB]]=""), "", (DataBase2[[#This Row],[sKS]]-DataBase2[[#This Row],[BESTUB]])/DataBase2[[#This Row],[BESTUB]])</f>
        <v>9.8540987112431654E-3</v>
      </c>
      <c r="AF144" s="75">
        <f>IF(OR(DataBase2[[#This Row],[sLB]] = "", DataBase2[[#This Row],[BestSol]]=""), "", (DataBase2[[#This Row],[sLB]]-DataBase2[[#This Row],[BestSol]])/DataBase2[[#This Row],[BestSol]])</f>
        <v>1.0732371731651173E-2</v>
      </c>
      <c r="AG144" s="76">
        <f>IF(OR(DataBase2[[#This Row],[sCL]] = "", DataBase2[[#This Row],[BestSol]]=""), "", (DataBase2[[#This Row],[sCL]] -DataBase2[[#This Row],[BestSol]])/DataBase2[[#This Row],[BestSol]])</f>
        <v>1.4272455655517605E-2</v>
      </c>
      <c r="AH144" s="76">
        <f>IF(OR(DataBase2[[#This Row],[sDRC]]= "", DataBase2[[#This Row],[BestSol]]=""), "", (DataBase2[[#This Row],[sDRC]]-DataBase2[[#This Row],[BestSol]])/DataBase2[[#This Row],[BestSol]])</f>
        <v>0</v>
      </c>
      <c r="AI144" s="76">
        <f>IF(OR(DataBase2[[#This Row],[sABS]]= "", DataBase2[[#This Row],[BestSol]]=""), "", (DataBase2[[#This Row],[sABS]]-DataBase2[[#This Row],[BestSol]])/DataBase2[[#This Row],[BestSol]])</f>
        <v>1.0134415221737835E-2</v>
      </c>
      <c r="AJ144" s="76">
        <f>IF(OR(DataBase2[[#This Row],[sCCJ]]= "", DataBase2[[#This Row],[BestSol]]=""), "", (DataBase2[[#This Row],[sCCJ]]-DataBase2[[#This Row],[BestSol]])/DataBase2[[#This Row],[BestSol]])</f>
        <v>-2.2839251121839529E-5</v>
      </c>
      <c r="AK144" s="76">
        <f>IF(OR(DataBase2[[#This Row],[sILS]] = "", DataBase2[[#This Row],[BestSol]]=""), "", (DataBase2[[#This Row],[sILS]]-DataBase2[[#This Row],[BestSol]])/DataBase2[[#This Row],[BestSol]])</f>
        <v>8.230435586044681E-3</v>
      </c>
      <c r="AL144" s="76">
        <f>IF(OR(DataBase2[[#This Row],[sSA]] = "", DataBase2[[#This Row],[BestSol]]=""), "", (DataBase2[[#This Row],[sSA]]-DataBase2[[#This Row],[BestSol]])/DataBase2[[#This Row],[BestSol]])</f>
        <v>-2.0762955565652004E-6</v>
      </c>
      <c r="AM144" s="76">
        <f>IF(OR(DataBase2[[#This Row],[sKS]] = "", DataBase2[[#This Row],[BestSol]]=""), "", (DataBase2[[#This Row],[sKS]]-DataBase2[[#This Row],[BestSol]])/DataBase2[[#This Row],[BestSol]])</f>
        <v>9.8540987112431654E-3</v>
      </c>
      <c r="AN144" s="75">
        <f>IF(OR(DataBase2[[#This Row],[sLB]] = "", DataBase2[[#This Row],[BSHeu]]=""), "", (DataBase2[[#This Row],[sLB]]-DataBase2[[#This Row],[BSHeu]])/DataBase2[[#This Row],[BSHeu]])</f>
        <v>1.07554566293479E-2</v>
      </c>
      <c r="AO144" s="76">
        <f>IF(OR(DataBase2[[#This Row],[sCL]] = "",  DataBase2[[#This Row],[BSHeu]]=""), "", (DataBase2[[#This Row],[sCL]] - DataBase2[[#This Row],[BSHeu]])/ DataBase2[[#This Row],[BSHeu]])</f>
        <v>1.4295621407926723E-2</v>
      </c>
      <c r="AP144" s="76">
        <f>IF(OR(DataBase2[[#This Row],[sDRC]]= "",  DataBase2[[#This Row],[BSHeu]]=""), "", (DataBase2[[#This Row],[sDRC]]- DataBase2[[#This Row],[BSHeu]])/ DataBase2[[#This Row],[BSHeu]])</f>
        <v>2.2839772765145276E-5</v>
      </c>
      <c r="AQ144" s="76">
        <f>IF(OR(DataBase2[[#This Row],[sABS]]= "",  DataBase2[[#This Row],[BSHeu]]=""), "", (DataBase2[[#This Row],[sABS]]- DataBase2[[#This Row],[BSHeu]])/ DataBase2[[#This Row],[BSHeu]])</f>
        <v>1.0157486462243752E-2</v>
      </c>
      <c r="AR144" s="76">
        <f>IF(OR(DataBase2[[#This Row],[sCCJ]]= "",  DataBase2[[#This Row],[BSHeu]]=""), "", (DataBase2[[#This Row],[sCCJ]]- DataBase2[[#This Row],[BSHeu]])/ DataBase2[[#This Row],[BSHeu]])</f>
        <v>0</v>
      </c>
      <c r="AS144" s="76">
        <f>IF(OR(DataBase2[[#This Row],[sILS]] = "",  DataBase2[[#This Row],[BSHeu]]=""), "", (DataBase2[[#This Row],[sILS]]- DataBase2[[#This Row],[BSHeu]])/ DataBase2[[#This Row],[BSHeu]])</f>
        <v>8.2534633400883697E-3</v>
      </c>
      <c r="AT144" s="76">
        <f>IF(OR(DataBase2[[#This Row],[sSA]] = "",  DataBase2[[#This Row],[BSHeu]]=""), "", (DataBase2[[#This Row],[sSA]]- DataBase2[[#This Row],[BSHeu]])/ DataBase2[[#This Row],[BSHeu]])</f>
        <v>2.0763429786461372E-5</v>
      </c>
      <c r="AU144" s="77">
        <f>IF(OR(DataBase2[[#This Row],[sKS]]= "",  DataBase2[[#This Row],[BSHeu]]=""), "", (DataBase2[[#This Row],[sKS]]- DataBase2[[#This Row],[BSHeu]])/ DataBase2[[#This Row],[BSHeu]])</f>
        <v>9.8771635493836805E-3</v>
      </c>
      <c r="AV144" s="78" t="str">
        <f>IF(AND(DataBase2[[#This Row],[sLBGB]]&lt;=0.0001, DataBase2[[#This Row],[sLBGB]]&lt;&gt;""), 1,"")</f>
        <v/>
      </c>
      <c r="AW144" s="78" t="str">
        <f>IF(AND(DataBase2[[#This Row],[sCLGB]]&lt;=0.0001,DataBase2[[#This Row],[sCLGB]]&lt;&gt;""), 1,"")</f>
        <v/>
      </c>
      <c r="AX144" s="78">
        <f>IF(AND(DataBase2[[#This Row],[sDRCGB]]&lt;=0.0001,DataBase2[[#This Row],[sDRCGB]]&lt;&gt;""), 1,"")</f>
        <v>1</v>
      </c>
      <c r="AY144" s="78" t="str">
        <f>IF(AND(DataBase2[[#This Row],[sABSGB]]&lt;=0.0001,DataBase2[[#This Row],[sABSGB]]&lt;&gt;""), 1,"")</f>
        <v/>
      </c>
      <c r="AZ144" s="78">
        <f>IF(AND(DataBase2[[#This Row],[sCCJGB]]&lt;=0.0001,DataBase2[[#This Row],[sCCJGB]]&lt;&gt;""), 1,"")</f>
        <v>1</v>
      </c>
      <c r="BA144" s="78" t="str">
        <f>IF(AND(DataBase2[[#This Row],[sILSGB]]&lt;=0.0001,DataBase2[[#This Row],[sILSGB]]&lt;&gt;""), 1,"")</f>
        <v/>
      </c>
      <c r="BB144" s="78">
        <f>IF(AND(DataBase2[[#This Row],[sSAGB]]&lt;=0.0001,DataBase2[[#This Row],[sSAGB]]&lt;&gt;""), 1,"")</f>
        <v>1</v>
      </c>
      <c r="BC144" s="78" t="str">
        <f>IF(AND(DataBase2[[#This Row],[sKSGB]]&lt;=0.0001,DataBase2[[#This Row],[sKSGB]]&lt;&gt;""), 1,"")</f>
        <v/>
      </c>
      <c r="BD144" s="79" t="str">
        <f>IF(AND(DataBase2[[#This Row],[sLBGKS]]&lt;=0.0001, DataBase2[[#This Row],[sLBGKS]]&lt;&gt;""), 1,"")</f>
        <v/>
      </c>
      <c r="BE144" s="78" t="str">
        <f>IF(AND(DataBase2[[#This Row],[sCLGKS]]&lt;=0.0001,DataBase2[[#This Row],[sCLGKS]]&lt;&gt;""), 1,"")</f>
        <v/>
      </c>
      <c r="BF144" s="78">
        <f>IF(AND(DataBase2[[#This Row],[sDRCGKS]]&lt;=0.0001,DataBase2[[#This Row],[sDRCGKS]]&lt;&gt;""), 1,"")</f>
        <v>1</v>
      </c>
      <c r="BG144" s="78" t="str">
        <f>IF(AND(DataBase2[[#This Row],[sABSGKS]]&lt;=0.0001,DataBase2[[#This Row],[sABSGKS]]&lt;&gt;""), 1,"")</f>
        <v/>
      </c>
      <c r="BH144" s="78">
        <f>IF(AND(DataBase2[[#This Row],[sCCJGKS]]&lt;=0.0001,DataBase2[[#This Row],[sCCJGKS]]&lt;&gt;""), 1,"")</f>
        <v>1</v>
      </c>
      <c r="BI144" s="78" t="str">
        <f>IF(AND(DataBase2[[#This Row],[sILSGKS]]&lt;=0.0001,DataBase2[[#This Row],[sILSGKS]]&lt;&gt;""), 1,"")</f>
        <v/>
      </c>
      <c r="BJ144" s="78">
        <f>IF(AND(DataBase2[[#This Row],[sSAGKS]]&lt;=0.0001,DataBase2[[#This Row],[sSAGKS]]&lt;&gt;""), 1,"")</f>
        <v>1</v>
      </c>
      <c r="BK144" s="80" t="str">
        <f>IF(AND(DataBase2[[#This Row],[sKSGKS]]&lt;=0.0001,DataBase2[[#This Row],[sKSGKS]]&lt;&gt;""), 1,"")</f>
        <v/>
      </c>
      <c r="BT144" s="7"/>
      <c r="BU144" s="7"/>
      <c r="BV144" s="7"/>
      <c r="BW144" s="7"/>
      <c r="CT144" s="7"/>
      <c r="CU144" s="7"/>
      <c r="CV144" s="7"/>
      <c r="CW144" s="7"/>
      <c r="DV144" s="7"/>
      <c r="DW144" s="7"/>
      <c r="DX144" s="7"/>
      <c r="DY144" s="7"/>
      <c r="EP144" s="7"/>
      <c r="EQ144" s="7"/>
      <c r="ER144" s="7"/>
      <c r="ES144" s="7"/>
    </row>
    <row r="145" spans="1:149" s="8" customFormat="1" x14ac:dyDescent="0.35">
      <c r="A145" s="65" t="s">
        <v>217</v>
      </c>
      <c r="B145" s="66" t="s">
        <v>80</v>
      </c>
      <c r="C145" s="67" t="s">
        <v>81</v>
      </c>
      <c r="D145" s="67">
        <v>3</v>
      </c>
      <c r="E145" s="67">
        <v>35</v>
      </c>
      <c r="F145" s="68">
        <v>5</v>
      </c>
      <c r="G145" s="69">
        <v>10003.1</v>
      </c>
      <c r="H145" s="70">
        <v>9731.6</v>
      </c>
      <c r="I145" s="71">
        <v>7200</v>
      </c>
      <c r="J145" s="69">
        <v>10476.02</v>
      </c>
      <c r="K145" s="70">
        <v>9345.7199999999993</v>
      </c>
      <c r="L145" s="71">
        <v>42962</v>
      </c>
      <c r="M145" s="69">
        <v>10002.08</v>
      </c>
      <c r="N145" s="6">
        <v>10002.08</v>
      </c>
      <c r="O145" s="71">
        <v>120.2</v>
      </c>
      <c r="P145" s="69">
        <v>10315.219730000001</v>
      </c>
      <c r="Q145" s="71">
        <v>2101</v>
      </c>
      <c r="R145" s="72">
        <v>10027.620000000001</v>
      </c>
      <c r="S145" s="71">
        <v>86.81</v>
      </c>
      <c r="T145" s="72">
        <v>10234.92</v>
      </c>
      <c r="U145" s="73">
        <v>150.001</v>
      </c>
      <c r="V145" s="72">
        <v>10002.120000000001</v>
      </c>
      <c r="W145" s="73">
        <v>150.02799999999999</v>
      </c>
      <c r="X145" s="7">
        <v>10004</v>
      </c>
      <c r="Y145" s="71">
        <v>758</v>
      </c>
      <c r="Z145" s="74">
        <f t="shared" si="6"/>
        <v>10002.08</v>
      </c>
      <c r="AA145" s="48">
        <f t="shared" si="7"/>
        <v>10002.120000000001</v>
      </c>
      <c r="AB14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MIN(G145,J145,M145),"")</f>
        <v>10002.08</v>
      </c>
      <c r="AC145" s="49">
        <f>IF(OR(DataBase2[[#This Row],[sKS]] = "", DataBase2[[#This Row],[BSOpt]]=""), "", (DataBase2[[#This Row],[sKS]]-DataBase2[[#This Row],[BSOpt]])/DataBase2[[#This Row],[BSOpt]])</f>
        <v>1.9196007230496784E-4</v>
      </c>
      <c r="AD145" s="49">
        <f t="shared" si="8"/>
        <v>10002.08</v>
      </c>
      <c r="AE145" s="49">
        <f>IF(OR(DataBase2[[#This Row],[sKS]] = "", DataBase2[[#This Row],[BESTUB]]=""), "", (DataBase2[[#This Row],[sKS]]-DataBase2[[#This Row],[BESTUB]])/DataBase2[[#This Row],[BESTUB]])</f>
        <v>1.9196007230496784E-4</v>
      </c>
      <c r="AF145" s="75">
        <f>IF(OR(DataBase2[[#This Row],[sLB]] = "", DataBase2[[#This Row],[BestSol]]=""), "", (DataBase2[[#This Row],[sLB]]-DataBase2[[#This Row],[BestSol]])/DataBase2[[#This Row],[BestSol]])</f>
        <v>1.0197878841205395E-4</v>
      </c>
      <c r="AG145" s="76">
        <f>IF(OR(DataBase2[[#This Row],[sCL]] = "", DataBase2[[#This Row],[BestSol]]=""), "", (DataBase2[[#This Row],[sCL]] -DataBase2[[#This Row],[BestSol]])/DataBase2[[#This Row],[BestSol]])</f>
        <v>4.7384144098027658E-2</v>
      </c>
      <c r="AH145" s="76">
        <f>IF(OR(DataBase2[[#This Row],[sDRC]]= "", DataBase2[[#This Row],[BestSol]]=""), "", (DataBase2[[#This Row],[sDRC]]-DataBase2[[#This Row],[BestSol]])/DataBase2[[#This Row],[BestSol]])</f>
        <v>0</v>
      </c>
      <c r="AI145" s="76">
        <f>IF(OR(DataBase2[[#This Row],[sABS]]= "", DataBase2[[#This Row],[BestSol]]=""), "", (DataBase2[[#This Row],[sABS]]-DataBase2[[#This Row],[BestSol]])/DataBase2[[#This Row],[BestSol]])</f>
        <v>3.1307461048102073E-2</v>
      </c>
      <c r="AJ145" s="76">
        <f>IF(OR(DataBase2[[#This Row],[sCCJ]]= "", DataBase2[[#This Row],[BestSol]]=""), "", (DataBase2[[#This Row],[sCCJ]]-DataBase2[[#This Row],[BestSol]])/DataBase2[[#This Row],[BestSol]])</f>
        <v>2.5534688784733649E-3</v>
      </c>
      <c r="AK145" s="76">
        <f>IF(OR(DataBase2[[#This Row],[sILS]] = "", DataBase2[[#This Row],[BestSol]]=""), "", (DataBase2[[#This Row],[sILS]]-DataBase2[[#This Row],[BestSol]])/DataBase2[[#This Row],[BestSol]])</f>
        <v>2.3279157935149505E-2</v>
      </c>
      <c r="AL145" s="76">
        <f>IF(OR(DataBase2[[#This Row],[sSA]] = "", DataBase2[[#This Row],[BestSol]]=""), "", (DataBase2[[#This Row],[sSA]]-DataBase2[[#This Row],[BestSol]])/DataBase2[[#This Row],[BestSol]])</f>
        <v>3.9991681731073049E-6</v>
      </c>
      <c r="AM145" s="76">
        <f>IF(OR(DataBase2[[#This Row],[sKS]] = "", DataBase2[[#This Row],[BestSol]]=""), "", (DataBase2[[#This Row],[sKS]]-DataBase2[[#This Row],[BestSol]])/DataBase2[[#This Row],[BestSol]])</f>
        <v>1.9196007230496784E-4</v>
      </c>
      <c r="AN145" s="75">
        <f>IF(OR(DataBase2[[#This Row],[sLB]] = "", DataBase2[[#This Row],[BSHeu]]=""), "", (DataBase2[[#This Row],[sLB]]-DataBase2[[#This Row],[BSHeu]])/DataBase2[[#This Row],[BSHeu]])</f>
        <v>9.7979228403534792E-5</v>
      </c>
      <c r="AO145" s="76">
        <f>IF(OR(DataBase2[[#This Row],[sCL]] = "",  DataBase2[[#This Row],[BSHeu]]=""), "", (DataBase2[[#This Row],[sCL]] - DataBase2[[#This Row],[BSHeu]])/ DataBase2[[#This Row],[BSHeu]])</f>
        <v>4.7379955449444677E-2</v>
      </c>
      <c r="AP145" s="76">
        <f>IF(OR(DataBase2[[#This Row],[sDRC]]= "",  DataBase2[[#This Row],[BSHeu]]=""), "", (DataBase2[[#This Row],[sDRC]]- DataBase2[[#This Row],[BSHeu]])/ DataBase2[[#This Row],[BSHeu]])</f>
        <v>-3.999152179825188E-6</v>
      </c>
      <c r="AQ145" s="76">
        <f>IF(OR(DataBase2[[#This Row],[sABS]]= "",  DataBase2[[#This Row],[BSHeu]]=""), "", (DataBase2[[#This Row],[sABS]]- DataBase2[[#This Row],[BSHeu]])/ DataBase2[[#This Row],[BSHeu]])</f>
        <v>3.1303336692621156E-2</v>
      </c>
      <c r="AR145" s="76">
        <f>IF(OR(DataBase2[[#This Row],[sCCJ]]= "",  DataBase2[[#This Row],[BSHeu]]=""), "", (DataBase2[[#This Row],[sCCJ]]- DataBase2[[#This Row],[BSHeu]])/ DataBase2[[#This Row],[BSHeu]])</f>
        <v>2.5494595145829084E-3</v>
      </c>
      <c r="AS145" s="76">
        <f>IF(OR(DataBase2[[#This Row],[sILS]] = "",  DataBase2[[#This Row],[BSHeu]]=""), "", (DataBase2[[#This Row],[sILS]]- DataBase2[[#This Row],[BSHeu]])/ DataBase2[[#This Row],[BSHeu]])</f>
        <v>2.3275065686074476E-2</v>
      </c>
      <c r="AT145" s="76">
        <f>IF(OR(DataBase2[[#This Row],[sSA]] = "",  DataBase2[[#This Row],[BSHeu]]=""), "", (DataBase2[[#This Row],[sSA]]- DataBase2[[#This Row],[BSHeu]])/ DataBase2[[#This Row],[BSHeu]])</f>
        <v>0</v>
      </c>
      <c r="AU145" s="77">
        <f>IF(OR(DataBase2[[#This Row],[sKS]]= "",  DataBase2[[#This Row],[BSHeu]]=""), "", (DataBase2[[#This Row],[sKS]]- DataBase2[[#This Row],[BSHeu]])/ DataBase2[[#This Row],[BSHeu]])</f>
        <v>1.8796015244760105E-4</v>
      </c>
      <c r="AV145" s="78" t="str">
        <f>IF(AND(DataBase2[[#This Row],[sLBGB]]&lt;=0.0001, DataBase2[[#This Row],[sLBGB]]&lt;&gt;""), 1,"")</f>
        <v/>
      </c>
      <c r="AW145" s="78" t="str">
        <f>IF(AND(DataBase2[[#This Row],[sCLGB]]&lt;=0.0001,DataBase2[[#This Row],[sCLGB]]&lt;&gt;""), 1,"")</f>
        <v/>
      </c>
      <c r="AX145" s="78">
        <f>IF(AND(DataBase2[[#This Row],[sDRCGB]]&lt;=0.0001,DataBase2[[#This Row],[sDRCGB]]&lt;&gt;""), 1,"")</f>
        <v>1</v>
      </c>
      <c r="AY145" s="78" t="str">
        <f>IF(AND(DataBase2[[#This Row],[sABSGB]]&lt;=0.0001,DataBase2[[#This Row],[sABSGB]]&lt;&gt;""), 1,"")</f>
        <v/>
      </c>
      <c r="AZ145" s="78" t="str">
        <f>IF(AND(DataBase2[[#This Row],[sCCJGB]]&lt;=0.0001,DataBase2[[#This Row],[sCCJGB]]&lt;&gt;""), 1,"")</f>
        <v/>
      </c>
      <c r="BA145" s="78" t="str">
        <f>IF(AND(DataBase2[[#This Row],[sILSGB]]&lt;=0.0001,DataBase2[[#This Row],[sILSGB]]&lt;&gt;""), 1,"")</f>
        <v/>
      </c>
      <c r="BB145" s="78">
        <f>IF(AND(DataBase2[[#This Row],[sSAGB]]&lt;=0.0001,DataBase2[[#This Row],[sSAGB]]&lt;&gt;""), 1,"")</f>
        <v>1</v>
      </c>
      <c r="BC145" s="78" t="str">
        <f>IF(AND(DataBase2[[#This Row],[sKSGB]]&lt;=0.0001,DataBase2[[#This Row],[sKSGB]]&lt;&gt;""), 1,"")</f>
        <v/>
      </c>
      <c r="BD145" s="79">
        <f>IF(AND(DataBase2[[#This Row],[sLBGKS]]&lt;=0.0001, DataBase2[[#This Row],[sLBGKS]]&lt;&gt;""), 1,"")</f>
        <v>1</v>
      </c>
      <c r="BE145" s="78" t="str">
        <f>IF(AND(DataBase2[[#This Row],[sCLGKS]]&lt;=0.0001,DataBase2[[#This Row],[sCLGKS]]&lt;&gt;""), 1,"")</f>
        <v/>
      </c>
      <c r="BF145" s="78">
        <f>IF(AND(DataBase2[[#This Row],[sDRCGKS]]&lt;=0.0001,DataBase2[[#This Row],[sDRCGKS]]&lt;&gt;""), 1,"")</f>
        <v>1</v>
      </c>
      <c r="BG145" s="78" t="str">
        <f>IF(AND(DataBase2[[#This Row],[sABSGKS]]&lt;=0.0001,DataBase2[[#This Row],[sABSGKS]]&lt;&gt;""), 1,"")</f>
        <v/>
      </c>
      <c r="BH145" s="78" t="str">
        <f>IF(AND(DataBase2[[#This Row],[sCCJGKS]]&lt;=0.0001,DataBase2[[#This Row],[sCCJGKS]]&lt;&gt;""), 1,"")</f>
        <v/>
      </c>
      <c r="BI145" s="78" t="str">
        <f>IF(AND(DataBase2[[#This Row],[sILSGKS]]&lt;=0.0001,DataBase2[[#This Row],[sILSGKS]]&lt;&gt;""), 1,"")</f>
        <v/>
      </c>
      <c r="BJ145" s="78">
        <f>IF(AND(DataBase2[[#This Row],[sSAGKS]]&lt;=0.0001,DataBase2[[#This Row],[sSAGKS]]&lt;&gt;""), 1,"")</f>
        <v>1</v>
      </c>
      <c r="BK145" s="80" t="str">
        <f>IF(AND(DataBase2[[#This Row],[sKSGKS]]&lt;=0.0001,DataBase2[[#This Row],[sKSGKS]]&lt;&gt;""), 1,"")</f>
        <v/>
      </c>
      <c r="BT145" s="7"/>
      <c r="BU145" s="7"/>
      <c r="BV145" s="7"/>
      <c r="BW145" s="7"/>
      <c r="CT145" s="7"/>
      <c r="CU145" s="7"/>
      <c r="CV145" s="7"/>
      <c r="CW145" s="7"/>
      <c r="DV145" s="7"/>
      <c r="DW145" s="7"/>
      <c r="DX145" s="7"/>
      <c r="DY145" s="7"/>
      <c r="EP145" s="7"/>
      <c r="EQ145" s="7"/>
      <c r="ER145" s="7"/>
      <c r="ES145" s="7"/>
    </row>
    <row r="146" spans="1:149" s="8" customFormat="1" x14ac:dyDescent="0.35">
      <c r="A146" s="65" t="s">
        <v>218</v>
      </c>
      <c r="B146" s="66" t="s">
        <v>80</v>
      </c>
      <c r="C146" s="67" t="s">
        <v>81</v>
      </c>
      <c r="D146" s="67">
        <v>3</v>
      </c>
      <c r="E146" s="67">
        <v>35</v>
      </c>
      <c r="F146" s="68">
        <v>2</v>
      </c>
      <c r="G146" s="69">
        <v>9013.4500000000007</v>
      </c>
      <c r="H146" s="70">
        <v>8973.52</v>
      </c>
      <c r="I146" s="71">
        <v>7200</v>
      </c>
      <c r="J146" s="69">
        <v>9012.9699999999993</v>
      </c>
      <c r="K146" s="70">
        <v>9012.9699999999993</v>
      </c>
      <c r="L146" s="71">
        <v>51</v>
      </c>
      <c r="M146" s="69">
        <v>9013.01</v>
      </c>
      <c r="N146" s="6">
        <v>9013.01</v>
      </c>
      <c r="O146" s="71">
        <v>3025.3</v>
      </c>
      <c r="P146" s="69">
        <v>9013.4501999999993</v>
      </c>
      <c r="Q146" s="71">
        <v>3157</v>
      </c>
      <c r="R146" s="72">
        <v>9037.17</v>
      </c>
      <c r="S146" s="71">
        <v>89.62</v>
      </c>
      <c r="T146" s="72">
        <v>9012.9699999999993</v>
      </c>
      <c r="U146" s="73">
        <v>150.0035</v>
      </c>
      <c r="V146" s="72">
        <v>9012.9699999999993</v>
      </c>
      <c r="W146" s="73">
        <v>150.02549999999999</v>
      </c>
      <c r="X146" s="7">
        <v>9013.4500000000007</v>
      </c>
      <c r="Y146" s="71">
        <v>73</v>
      </c>
      <c r="Z146" s="74">
        <f t="shared" si="6"/>
        <v>9012.9699999999993</v>
      </c>
      <c r="AA146" s="48">
        <f t="shared" si="7"/>
        <v>9012.9699999999993</v>
      </c>
      <c r="AB14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MIN(G146,J146,M146),"")</f>
        <v>9012.9699999999993</v>
      </c>
      <c r="AC146" s="49">
        <f>IF(OR(DataBase2[[#This Row],[sKS]] = "", DataBase2[[#This Row],[BSOpt]]=""), "", (DataBase2[[#This Row],[sKS]]-DataBase2[[#This Row],[BSOpt]])/DataBase2[[#This Row],[BSOpt]])</f>
        <v>5.3256584677568269E-5</v>
      </c>
      <c r="AD146" s="49">
        <f t="shared" si="8"/>
        <v>9012.9699999999993</v>
      </c>
      <c r="AE146" s="49">
        <f>IF(OR(DataBase2[[#This Row],[sKS]] = "", DataBase2[[#This Row],[BESTUB]]=""), "", (DataBase2[[#This Row],[sKS]]-DataBase2[[#This Row],[BESTUB]])/DataBase2[[#This Row],[BESTUB]])</f>
        <v>5.3256584677568269E-5</v>
      </c>
      <c r="AF146" s="75">
        <f>IF(OR(DataBase2[[#This Row],[sLB]] = "", DataBase2[[#This Row],[BestSol]]=""), "", (DataBase2[[#This Row],[sLB]]-DataBase2[[#This Row],[BestSol]])/DataBase2[[#This Row],[BestSol]])</f>
        <v>5.3256584677568269E-5</v>
      </c>
      <c r="AG146" s="76">
        <f>IF(OR(DataBase2[[#This Row],[sCL]] = "", DataBase2[[#This Row],[BestSol]]=""), "", (DataBase2[[#This Row],[sCL]] -DataBase2[[#This Row],[BestSol]])/DataBase2[[#This Row],[BestSol]])</f>
        <v>0</v>
      </c>
      <c r="AH146" s="76">
        <f>IF(OR(DataBase2[[#This Row],[sDRC]]= "", DataBase2[[#This Row],[BestSol]]=""), "", (DataBase2[[#This Row],[sDRC]]-DataBase2[[#This Row],[BestSol]])/DataBase2[[#This Row],[BestSol]])</f>
        <v>4.43804872321478E-6</v>
      </c>
      <c r="AI146" s="76">
        <f>IF(OR(DataBase2[[#This Row],[sABS]]= "", DataBase2[[#This Row],[BestSol]]=""), "", (DataBase2[[#This Row],[sABS]]-DataBase2[[#This Row],[BestSol]])/DataBase2[[#This Row],[BestSol]])</f>
        <v>5.3278774921026924E-5</v>
      </c>
      <c r="AJ146" s="76">
        <f>IF(OR(DataBase2[[#This Row],[sCCJ]]= "", DataBase2[[#This Row],[BestSol]]=""), "", (DataBase2[[#This Row],[sCCJ]]-DataBase2[[#This Row],[BestSol]])/DataBase2[[#This Row],[BestSol]])</f>
        <v>2.6850194774864144E-3</v>
      </c>
      <c r="AK146" s="76">
        <f>IF(OR(DataBase2[[#This Row],[sILS]] = "", DataBase2[[#This Row],[BestSol]]=""), "", (DataBase2[[#This Row],[sILS]]-DataBase2[[#This Row],[BestSol]])/DataBase2[[#This Row],[BestSol]])</f>
        <v>0</v>
      </c>
      <c r="AL146" s="76">
        <f>IF(OR(DataBase2[[#This Row],[sSA]] = "", DataBase2[[#This Row],[BestSol]]=""), "", (DataBase2[[#This Row],[sSA]]-DataBase2[[#This Row],[BestSol]])/DataBase2[[#This Row],[BestSol]])</f>
        <v>0</v>
      </c>
      <c r="AM146" s="76">
        <f>IF(OR(DataBase2[[#This Row],[sKS]] = "", DataBase2[[#This Row],[BestSol]]=""), "", (DataBase2[[#This Row],[sKS]]-DataBase2[[#This Row],[BestSol]])/DataBase2[[#This Row],[BestSol]])</f>
        <v>5.3256584677568269E-5</v>
      </c>
      <c r="AN146" s="75">
        <f>IF(OR(DataBase2[[#This Row],[sLB]] = "", DataBase2[[#This Row],[BSHeu]]=""), "", (DataBase2[[#This Row],[sLB]]-DataBase2[[#This Row],[BSHeu]])/DataBase2[[#This Row],[BSHeu]])</f>
        <v>5.3256584677568269E-5</v>
      </c>
      <c r="AO146" s="76">
        <f>IF(OR(DataBase2[[#This Row],[sCL]] = "",  DataBase2[[#This Row],[BSHeu]]=""), "", (DataBase2[[#This Row],[sCL]] - DataBase2[[#This Row],[BSHeu]])/ DataBase2[[#This Row],[BSHeu]])</f>
        <v>0</v>
      </c>
      <c r="AP146" s="76">
        <f>IF(OR(DataBase2[[#This Row],[sDRC]]= "",  DataBase2[[#This Row],[BSHeu]]=""), "", (DataBase2[[#This Row],[sDRC]]- DataBase2[[#This Row],[BSHeu]])/ DataBase2[[#This Row],[BSHeu]])</f>
        <v>4.43804872321478E-6</v>
      </c>
      <c r="AQ146" s="76">
        <f>IF(OR(DataBase2[[#This Row],[sABS]]= "",  DataBase2[[#This Row],[BSHeu]]=""), "", (DataBase2[[#This Row],[sABS]]- DataBase2[[#This Row],[BSHeu]])/ DataBase2[[#This Row],[BSHeu]])</f>
        <v>5.3278774921026924E-5</v>
      </c>
      <c r="AR146" s="76">
        <f>IF(OR(DataBase2[[#This Row],[sCCJ]]= "",  DataBase2[[#This Row],[BSHeu]]=""), "", (DataBase2[[#This Row],[sCCJ]]- DataBase2[[#This Row],[BSHeu]])/ DataBase2[[#This Row],[BSHeu]])</f>
        <v>2.6850194774864144E-3</v>
      </c>
      <c r="AS146" s="76">
        <f>IF(OR(DataBase2[[#This Row],[sILS]] = "",  DataBase2[[#This Row],[BSHeu]]=""), "", (DataBase2[[#This Row],[sILS]]- DataBase2[[#This Row],[BSHeu]])/ DataBase2[[#This Row],[BSHeu]])</f>
        <v>0</v>
      </c>
      <c r="AT146" s="76">
        <f>IF(OR(DataBase2[[#This Row],[sSA]] = "",  DataBase2[[#This Row],[BSHeu]]=""), "", (DataBase2[[#This Row],[sSA]]- DataBase2[[#This Row],[BSHeu]])/ DataBase2[[#This Row],[BSHeu]])</f>
        <v>0</v>
      </c>
      <c r="AU146" s="77">
        <f>IF(OR(DataBase2[[#This Row],[sKS]]= "",  DataBase2[[#This Row],[BSHeu]]=""), "", (DataBase2[[#This Row],[sKS]]- DataBase2[[#This Row],[BSHeu]])/ DataBase2[[#This Row],[BSHeu]])</f>
        <v>5.3256584677568269E-5</v>
      </c>
      <c r="AV146" s="78">
        <f>IF(AND(DataBase2[[#This Row],[sLBGB]]&lt;=0.0001, DataBase2[[#This Row],[sLBGB]]&lt;&gt;""), 1,"")</f>
        <v>1</v>
      </c>
      <c r="AW146" s="78">
        <f>IF(AND(DataBase2[[#This Row],[sCLGB]]&lt;=0.0001,DataBase2[[#This Row],[sCLGB]]&lt;&gt;""), 1,"")</f>
        <v>1</v>
      </c>
      <c r="AX146" s="78">
        <f>IF(AND(DataBase2[[#This Row],[sDRCGB]]&lt;=0.0001,DataBase2[[#This Row],[sDRCGB]]&lt;&gt;""), 1,"")</f>
        <v>1</v>
      </c>
      <c r="AY146" s="78">
        <f>IF(AND(DataBase2[[#This Row],[sABSGB]]&lt;=0.0001,DataBase2[[#This Row],[sABSGB]]&lt;&gt;""), 1,"")</f>
        <v>1</v>
      </c>
      <c r="AZ146" s="78" t="str">
        <f>IF(AND(DataBase2[[#This Row],[sCCJGB]]&lt;=0.0001,DataBase2[[#This Row],[sCCJGB]]&lt;&gt;""), 1,"")</f>
        <v/>
      </c>
      <c r="BA146" s="78">
        <f>IF(AND(DataBase2[[#This Row],[sILSGB]]&lt;=0.0001,DataBase2[[#This Row],[sILSGB]]&lt;&gt;""), 1,"")</f>
        <v>1</v>
      </c>
      <c r="BB146" s="78">
        <f>IF(AND(DataBase2[[#This Row],[sSAGB]]&lt;=0.0001,DataBase2[[#This Row],[sSAGB]]&lt;&gt;""), 1,"")</f>
        <v>1</v>
      </c>
      <c r="BC146" s="78">
        <f>IF(AND(DataBase2[[#This Row],[sKSGB]]&lt;=0.0001,DataBase2[[#This Row],[sKSGB]]&lt;&gt;""), 1,"")</f>
        <v>1</v>
      </c>
      <c r="BD146" s="79">
        <f>IF(AND(DataBase2[[#This Row],[sLBGKS]]&lt;=0.0001, DataBase2[[#This Row],[sLBGKS]]&lt;&gt;""), 1,"")</f>
        <v>1</v>
      </c>
      <c r="BE146" s="78">
        <f>IF(AND(DataBase2[[#This Row],[sCLGKS]]&lt;=0.0001,DataBase2[[#This Row],[sCLGKS]]&lt;&gt;""), 1,"")</f>
        <v>1</v>
      </c>
      <c r="BF146" s="78">
        <f>IF(AND(DataBase2[[#This Row],[sDRCGKS]]&lt;=0.0001,DataBase2[[#This Row],[sDRCGKS]]&lt;&gt;""), 1,"")</f>
        <v>1</v>
      </c>
      <c r="BG146" s="78">
        <f>IF(AND(DataBase2[[#This Row],[sABSGKS]]&lt;=0.0001,DataBase2[[#This Row],[sABSGKS]]&lt;&gt;""), 1,"")</f>
        <v>1</v>
      </c>
      <c r="BH146" s="78" t="str">
        <f>IF(AND(DataBase2[[#This Row],[sCCJGKS]]&lt;=0.0001,DataBase2[[#This Row],[sCCJGKS]]&lt;&gt;""), 1,"")</f>
        <v/>
      </c>
      <c r="BI146" s="78">
        <f>IF(AND(DataBase2[[#This Row],[sILSGKS]]&lt;=0.0001,DataBase2[[#This Row],[sILSGKS]]&lt;&gt;""), 1,"")</f>
        <v>1</v>
      </c>
      <c r="BJ146" s="78">
        <f>IF(AND(DataBase2[[#This Row],[sSAGKS]]&lt;=0.0001,DataBase2[[#This Row],[sSAGKS]]&lt;&gt;""), 1,"")</f>
        <v>1</v>
      </c>
      <c r="BK146" s="80">
        <f>IF(AND(DataBase2[[#This Row],[sKSGKS]]&lt;=0.0001,DataBase2[[#This Row],[sKSGKS]]&lt;&gt;""), 1,"")</f>
        <v>1</v>
      </c>
      <c r="BT146" s="7"/>
      <c r="BU146" s="7"/>
      <c r="BV146" s="7"/>
      <c r="BW146" s="7"/>
      <c r="CT146" s="7"/>
      <c r="CU146" s="7"/>
      <c r="CV146" s="7"/>
      <c r="CW146" s="7"/>
      <c r="DV146" s="7"/>
      <c r="DW146" s="7"/>
      <c r="DX146" s="7"/>
      <c r="DY146" s="7"/>
      <c r="EP146" s="7"/>
      <c r="EQ146" s="7"/>
      <c r="ER146" s="7"/>
      <c r="ES146" s="7"/>
    </row>
    <row r="147" spans="1:149" s="8" customFormat="1" x14ac:dyDescent="0.35">
      <c r="A147" s="65" t="s">
        <v>219</v>
      </c>
      <c r="B147" s="66" t="s">
        <v>80</v>
      </c>
      <c r="C147" s="67" t="s">
        <v>81</v>
      </c>
      <c r="D147" s="67">
        <v>3</v>
      </c>
      <c r="E147" s="67">
        <v>35</v>
      </c>
      <c r="F147" s="68">
        <v>3</v>
      </c>
      <c r="G147" s="69">
        <v>9463.41</v>
      </c>
      <c r="H147" s="70">
        <v>9233.92</v>
      </c>
      <c r="I147" s="71">
        <v>7200</v>
      </c>
      <c r="J147" s="69">
        <v>9454.27</v>
      </c>
      <c r="K147" s="70">
        <v>9454.27</v>
      </c>
      <c r="L147" s="71">
        <v>2416</v>
      </c>
      <c r="M147" s="69">
        <v>9455.19</v>
      </c>
      <c r="N147" s="6">
        <v>9441.6</v>
      </c>
      <c r="O147" s="71">
        <v>7201.5</v>
      </c>
      <c r="P147" s="69">
        <v>9454.3105500000001</v>
      </c>
      <c r="Q147" s="71">
        <v>2995</v>
      </c>
      <c r="R147" s="72">
        <v>9462.27</v>
      </c>
      <c r="S147" s="71">
        <v>104.48</v>
      </c>
      <c r="T147" s="72">
        <v>9454.27</v>
      </c>
      <c r="U147" s="73">
        <v>150.0025</v>
      </c>
      <c r="V147" s="72">
        <v>9454.27</v>
      </c>
      <c r="W147" s="73">
        <v>150.0505</v>
      </c>
      <c r="X147" s="7">
        <v>9454.31</v>
      </c>
      <c r="Y147" s="71">
        <v>349</v>
      </c>
      <c r="Z147" s="74">
        <f t="shared" si="6"/>
        <v>9454.27</v>
      </c>
      <c r="AA147" s="48">
        <f t="shared" si="7"/>
        <v>9454.27</v>
      </c>
      <c r="AB14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MIN(G147,J147,M147),"")</f>
        <v>9454.27</v>
      </c>
      <c r="AC147" s="49">
        <f>IF(OR(DataBase2[[#This Row],[sKS]] = "", DataBase2[[#This Row],[BSOpt]]=""), "", (DataBase2[[#This Row],[sKS]]-DataBase2[[#This Row],[BSOpt]])/DataBase2[[#This Row],[BSOpt]])</f>
        <v>4.2308924960947935E-6</v>
      </c>
      <c r="AD147" s="49">
        <f t="shared" si="8"/>
        <v>9454.27</v>
      </c>
      <c r="AE147" s="49">
        <f>IF(OR(DataBase2[[#This Row],[sKS]] = "", DataBase2[[#This Row],[BESTUB]]=""), "", (DataBase2[[#This Row],[sKS]]-DataBase2[[#This Row],[BESTUB]])/DataBase2[[#This Row],[BESTUB]])</f>
        <v>4.2308924960947935E-6</v>
      </c>
      <c r="AF147" s="75">
        <f>IF(OR(DataBase2[[#This Row],[sLB]] = "", DataBase2[[#This Row],[BestSol]]=""), "", (DataBase2[[#This Row],[sLB]]-DataBase2[[#This Row],[BestSol]])/DataBase2[[#This Row],[BestSol]])</f>
        <v>9.6675893538045957E-4</v>
      </c>
      <c r="AG147" s="76">
        <f>IF(OR(DataBase2[[#This Row],[sCL]] = "", DataBase2[[#This Row],[BestSol]]=""), "", (DataBase2[[#This Row],[sCL]] -DataBase2[[#This Row],[BestSol]])/DataBase2[[#This Row],[BestSol]])</f>
        <v>0</v>
      </c>
      <c r="AH147" s="76">
        <f>IF(OR(DataBase2[[#This Row],[sDRC]]= "", DataBase2[[#This Row],[BestSol]]=""), "", (DataBase2[[#This Row],[sDRC]]-DataBase2[[#This Row],[BestSol]])/DataBase2[[#This Row],[BestSol]])</f>
        <v>9.7310527412489036E-5</v>
      </c>
      <c r="AI147" s="76">
        <f>IF(OR(DataBase2[[#This Row],[sABS]]= "", DataBase2[[#This Row],[BestSol]]=""), "", (DataBase2[[#This Row],[sABS]]-DataBase2[[#This Row],[BestSol]])/DataBase2[[#This Row],[BestSol]])</f>
        <v>4.2890672679870442E-6</v>
      </c>
      <c r="AJ147" s="76">
        <f>IF(OR(DataBase2[[#This Row],[sCCJ]]= "", DataBase2[[#This Row],[BestSol]]=""), "", (DataBase2[[#This Row],[sCCJ]]-DataBase2[[#This Row],[BestSol]])/DataBase2[[#This Row],[BestSol]])</f>
        <v>8.4617849923896815E-4</v>
      </c>
      <c r="AK147" s="76">
        <f>IF(OR(DataBase2[[#This Row],[sILS]] = "", DataBase2[[#This Row],[BestSol]]=""), "", (DataBase2[[#This Row],[sILS]]-DataBase2[[#This Row],[BestSol]])/DataBase2[[#This Row],[BestSol]])</f>
        <v>0</v>
      </c>
      <c r="AL147" s="76">
        <f>IF(OR(DataBase2[[#This Row],[sSA]] = "", DataBase2[[#This Row],[BestSol]]=""), "", (DataBase2[[#This Row],[sSA]]-DataBase2[[#This Row],[BestSol]])/DataBase2[[#This Row],[BestSol]])</f>
        <v>0</v>
      </c>
      <c r="AM147" s="76">
        <f>IF(OR(DataBase2[[#This Row],[sKS]] = "", DataBase2[[#This Row],[BestSol]]=""), "", (DataBase2[[#This Row],[sKS]]-DataBase2[[#This Row],[BestSol]])/DataBase2[[#This Row],[BestSol]])</f>
        <v>4.2308924960947935E-6</v>
      </c>
      <c r="AN147" s="75">
        <f>IF(OR(DataBase2[[#This Row],[sLB]] = "", DataBase2[[#This Row],[BSHeu]]=""), "", (DataBase2[[#This Row],[sLB]]-DataBase2[[#This Row],[BSHeu]])/DataBase2[[#This Row],[BSHeu]])</f>
        <v>9.6675893538045957E-4</v>
      </c>
      <c r="AO147" s="76">
        <f>IF(OR(DataBase2[[#This Row],[sCL]] = "",  DataBase2[[#This Row],[BSHeu]]=""), "", (DataBase2[[#This Row],[sCL]] - DataBase2[[#This Row],[BSHeu]])/ DataBase2[[#This Row],[BSHeu]])</f>
        <v>0</v>
      </c>
      <c r="AP147" s="76">
        <f>IF(OR(DataBase2[[#This Row],[sDRC]]= "",  DataBase2[[#This Row],[BSHeu]]=""), "", (DataBase2[[#This Row],[sDRC]]- DataBase2[[#This Row],[BSHeu]])/ DataBase2[[#This Row],[BSHeu]])</f>
        <v>9.7310527412489036E-5</v>
      </c>
      <c r="AQ147" s="76">
        <f>IF(OR(DataBase2[[#This Row],[sABS]]= "",  DataBase2[[#This Row],[BSHeu]]=""), "", (DataBase2[[#This Row],[sABS]]- DataBase2[[#This Row],[BSHeu]])/ DataBase2[[#This Row],[BSHeu]])</f>
        <v>4.2890672679870442E-6</v>
      </c>
      <c r="AR147" s="76">
        <f>IF(OR(DataBase2[[#This Row],[sCCJ]]= "",  DataBase2[[#This Row],[BSHeu]]=""), "", (DataBase2[[#This Row],[sCCJ]]- DataBase2[[#This Row],[BSHeu]])/ DataBase2[[#This Row],[BSHeu]])</f>
        <v>8.4617849923896815E-4</v>
      </c>
      <c r="AS147" s="76">
        <f>IF(OR(DataBase2[[#This Row],[sILS]] = "",  DataBase2[[#This Row],[BSHeu]]=""), "", (DataBase2[[#This Row],[sILS]]- DataBase2[[#This Row],[BSHeu]])/ DataBase2[[#This Row],[BSHeu]])</f>
        <v>0</v>
      </c>
      <c r="AT147" s="76">
        <f>IF(OR(DataBase2[[#This Row],[sSA]] = "",  DataBase2[[#This Row],[BSHeu]]=""), "", (DataBase2[[#This Row],[sSA]]- DataBase2[[#This Row],[BSHeu]])/ DataBase2[[#This Row],[BSHeu]])</f>
        <v>0</v>
      </c>
      <c r="AU147" s="77">
        <f>IF(OR(DataBase2[[#This Row],[sKS]]= "",  DataBase2[[#This Row],[BSHeu]]=""), "", (DataBase2[[#This Row],[sKS]]- DataBase2[[#This Row],[BSHeu]])/ DataBase2[[#This Row],[BSHeu]])</f>
        <v>4.2308924960947935E-6</v>
      </c>
      <c r="AV147" s="78" t="str">
        <f>IF(AND(DataBase2[[#This Row],[sLBGB]]&lt;=0.0001, DataBase2[[#This Row],[sLBGB]]&lt;&gt;""), 1,"")</f>
        <v/>
      </c>
      <c r="AW147" s="78">
        <f>IF(AND(DataBase2[[#This Row],[sCLGB]]&lt;=0.0001,DataBase2[[#This Row],[sCLGB]]&lt;&gt;""), 1,"")</f>
        <v>1</v>
      </c>
      <c r="AX147" s="78">
        <f>IF(AND(DataBase2[[#This Row],[sDRCGB]]&lt;=0.0001,DataBase2[[#This Row],[sDRCGB]]&lt;&gt;""), 1,"")</f>
        <v>1</v>
      </c>
      <c r="AY147" s="78">
        <f>IF(AND(DataBase2[[#This Row],[sABSGB]]&lt;=0.0001,DataBase2[[#This Row],[sABSGB]]&lt;&gt;""), 1,"")</f>
        <v>1</v>
      </c>
      <c r="AZ147" s="78" t="str">
        <f>IF(AND(DataBase2[[#This Row],[sCCJGB]]&lt;=0.0001,DataBase2[[#This Row],[sCCJGB]]&lt;&gt;""), 1,"")</f>
        <v/>
      </c>
      <c r="BA147" s="78">
        <f>IF(AND(DataBase2[[#This Row],[sILSGB]]&lt;=0.0001,DataBase2[[#This Row],[sILSGB]]&lt;&gt;""), 1,"")</f>
        <v>1</v>
      </c>
      <c r="BB147" s="78">
        <f>IF(AND(DataBase2[[#This Row],[sSAGB]]&lt;=0.0001,DataBase2[[#This Row],[sSAGB]]&lt;&gt;""), 1,"")</f>
        <v>1</v>
      </c>
      <c r="BC147" s="78">
        <f>IF(AND(DataBase2[[#This Row],[sKSGB]]&lt;=0.0001,DataBase2[[#This Row],[sKSGB]]&lt;&gt;""), 1,"")</f>
        <v>1</v>
      </c>
      <c r="BD147" s="79" t="str">
        <f>IF(AND(DataBase2[[#This Row],[sLBGKS]]&lt;=0.0001, DataBase2[[#This Row],[sLBGKS]]&lt;&gt;""), 1,"")</f>
        <v/>
      </c>
      <c r="BE147" s="78">
        <f>IF(AND(DataBase2[[#This Row],[sCLGKS]]&lt;=0.0001,DataBase2[[#This Row],[sCLGKS]]&lt;&gt;""), 1,"")</f>
        <v>1</v>
      </c>
      <c r="BF147" s="78">
        <f>IF(AND(DataBase2[[#This Row],[sDRCGKS]]&lt;=0.0001,DataBase2[[#This Row],[sDRCGKS]]&lt;&gt;""), 1,"")</f>
        <v>1</v>
      </c>
      <c r="BG147" s="78">
        <f>IF(AND(DataBase2[[#This Row],[sABSGKS]]&lt;=0.0001,DataBase2[[#This Row],[sABSGKS]]&lt;&gt;""), 1,"")</f>
        <v>1</v>
      </c>
      <c r="BH147" s="78" t="str">
        <f>IF(AND(DataBase2[[#This Row],[sCCJGKS]]&lt;=0.0001,DataBase2[[#This Row],[sCCJGKS]]&lt;&gt;""), 1,"")</f>
        <v/>
      </c>
      <c r="BI147" s="78">
        <f>IF(AND(DataBase2[[#This Row],[sILSGKS]]&lt;=0.0001,DataBase2[[#This Row],[sILSGKS]]&lt;&gt;""), 1,"")</f>
        <v>1</v>
      </c>
      <c r="BJ147" s="78">
        <f>IF(AND(DataBase2[[#This Row],[sSAGKS]]&lt;=0.0001,DataBase2[[#This Row],[sSAGKS]]&lt;&gt;""), 1,"")</f>
        <v>1</v>
      </c>
      <c r="BK147" s="80">
        <f>IF(AND(DataBase2[[#This Row],[sKSGKS]]&lt;=0.0001,DataBase2[[#This Row],[sKSGKS]]&lt;&gt;""), 1,"")</f>
        <v>1</v>
      </c>
      <c r="BT147" s="7"/>
      <c r="BU147" s="7"/>
      <c r="BV147" s="7"/>
      <c r="BW147" s="7"/>
      <c r="CT147" s="7"/>
      <c r="CU147" s="7"/>
      <c r="CV147" s="7"/>
      <c r="CW147" s="7"/>
      <c r="DV147" s="7"/>
      <c r="DW147" s="7"/>
      <c r="DX147" s="7"/>
      <c r="DY147" s="7"/>
      <c r="EP147" s="7"/>
      <c r="EQ147" s="7"/>
      <c r="ER147" s="7"/>
      <c r="ES147" s="7"/>
    </row>
    <row r="148" spans="1:149" s="8" customFormat="1" x14ac:dyDescent="0.35">
      <c r="A148" s="65" t="s">
        <v>220</v>
      </c>
      <c r="B148" s="66" t="s">
        <v>80</v>
      </c>
      <c r="C148" s="67" t="s">
        <v>81</v>
      </c>
      <c r="D148" s="67">
        <v>3</v>
      </c>
      <c r="E148" s="67">
        <v>35</v>
      </c>
      <c r="F148" s="68">
        <v>4</v>
      </c>
      <c r="G148" s="69">
        <v>9920.51</v>
      </c>
      <c r="H148" s="70">
        <v>9614.1200000000008</v>
      </c>
      <c r="I148" s="71">
        <v>7200</v>
      </c>
      <c r="J148" s="69">
        <v>9919.8700000000008</v>
      </c>
      <c r="K148" s="70">
        <v>9669.27</v>
      </c>
      <c r="L148" s="71">
        <v>43088</v>
      </c>
      <c r="M148" s="69">
        <v>9856.11</v>
      </c>
      <c r="N148" s="6">
        <v>9856.11</v>
      </c>
      <c r="O148" s="71">
        <v>915.1</v>
      </c>
      <c r="P148" s="69">
        <v>10057.589840000001</v>
      </c>
      <c r="Q148" s="71">
        <v>2077</v>
      </c>
      <c r="R148" s="72">
        <v>9954.3700000000008</v>
      </c>
      <c r="S148" s="71">
        <v>102.1</v>
      </c>
      <c r="T148" s="72">
        <v>9966.17</v>
      </c>
      <c r="U148" s="73">
        <v>150.0035</v>
      </c>
      <c r="V148" s="72">
        <v>9856.07</v>
      </c>
      <c r="W148" s="73">
        <v>150.0455</v>
      </c>
      <c r="X148" s="7">
        <v>10000.1</v>
      </c>
      <c r="Y148" s="71">
        <v>645</v>
      </c>
      <c r="Z148" s="74">
        <f t="shared" si="6"/>
        <v>9856.11</v>
      </c>
      <c r="AA148" s="48">
        <f t="shared" si="7"/>
        <v>9856.07</v>
      </c>
      <c r="AB14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MIN(G148,J148,M148),"")</f>
        <v>9856.11</v>
      </c>
      <c r="AC148" s="49">
        <f>IF(OR(DataBase2[[#This Row],[sKS]] = "", DataBase2[[#This Row],[BSOpt]]=""), "", (DataBase2[[#This Row],[sKS]]-DataBase2[[#This Row],[BSOpt]])/DataBase2[[#This Row],[BSOpt]])</f>
        <v>1.4609211950759456E-2</v>
      </c>
      <c r="AD148" s="49">
        <f t="shared" si="8"/>
        <v>9856.11</v>
      </c>
      <c r="AE148" s="49">
        <f>IF(OR(DataBase2[[#This Row],[sKS]] = "", DataBase2[[#This Row],[BESTUB]]=""), "", (DataBase2[[#This Row],[sKS]]-DataBase2[[#This Row],[BESTUB]])/DataBase2[[#This Row],[BESTUB]])</f>
        <v>1.4609211950759456E-2</v>
      </c>
      <c r="AF148" s="75">
        <f>IF(OR(DataBase2[[#This Row],[sLB]] = "", DataBase2[[#This Row],[BestSol]]=""), "", (DataBase2[[#This Row],[sLB]]-DataBase2[[#This Row],[BestSol]])/DataBase2[[#This Row],[BestSol]])</f>
        <v>6.5340179847830056E-3</v>
      </c>
      <c r="AG148" s="76">
        <f>IF(OR(DataBase2[[#This Row],[sCL]] = "", DataBase2[[#This Row],[BestSol]]=""), "", (DataBase2[[#This Row],[sCL]] -DataBase2[[#This Row],[BestSol]])/DataBase2[[#This Row],[BestSol]])</f>
        <v>6.469083644561619E-3</v>
      </c>
      <c r="AH148" s="76">
        <f>IF(OR(DataBase2[[#This Row],[sDRC]]= "", DataBase2[[#This Row],[BestSol]]=""), "", (DataBase2[[#This Row],[sDRC]]-DataBase2[[#This Row],[BestSol]])/DataBase2[[#This Row],[BestSol]])</f>
        <v>0</v>
      </c>
      <c r="AI148" s="76">
        <f>IF(OR(DataBase2[[#This Row],[sABS]]= "", DataBase2[[#This Row],[BestSol]]=""), "", (DataBase2[[#This Row],[sABS]]-DataBase2[[#This Row],[BestSol]])/DataBase2[[#This Row],[BestSol]])</f>
        <v>2.0442125747379032E-2</v>
      </c>
      <c r="AJ148" s="76">
        <f>IF(OR(DataBase2[[#This Row],[sCCJ]]= "", DataBase2[[#This Row],[BestSol]]=""), "", (DataBase2[[#This Row],[sCCJ]]-DataBase2[[#This Row],[BestSol]])/DataBase2[[#This Row],[BestSol]])</f>
        <v>9.9694504221239637E-3</v>
      </c>
      <c r="AK148" s="76">
        <f>IF(OR(DataBase2[[#This Row],[sILS]] = "", DataBase2[[#This Row],[BestSol]]=""), "", (DataBase2[[#This Row],[sILS]]-DataBase2[[#This Row],[BestSol]])/DataBase2[[#This Row],[BestSol]])</f>
        <v>1.1166677319956807E-2</v>
      </c>
      <c r="AL148" s="76">
        <f>IF(OR(DataBase2[[#This Row],[sSA]] = "", DataBase2[[#This Row],[BestSol]]=""), "", (DataBase2[[#This Row],[sSA]]-DataBase2[[#This Row],[BestSol]])/DataBase2[[#This Row],[BestSol]])</f>
        <v>-4.0583962639289856E-6</v>
      </c>
      <c r="AM148" s="76">
        <f>IF(OR(DataBase2[[#This Row],[sKS]] = "", DataBase2[[#This Row],[BestSol]]=""), "", (DataBase2[[#This Row],[sKS]]-DataBase2[[#This Row],[BestSol]])/DataBase2[[#This Row],[BestSol]])</f>
        <v>1.4609211950759456E-2</v>
      </c>
      <c r="AN148" s="75">
        <f>IF(OR(DataBase2[[#This Row],[sLB]] = "", DataBase2[[#This Row],[BSHeu]]=""), "", (DataBase2[[#This Row],[sLB]]-DataBase2[[#This Row],[BSHeu]])/DataBase2[[#This Row],[BSHeu]])</f>
        <v>6.5381029152593792E-3</v>
      </c>
      <c r="AO148" s="76">
        <f>IF(OR(DataBase2[[#This Row],[sCL]] = "",  DataBase2[[#This Row],[BSHeu]]=""), "", (DataBase2[[#This Row],[sCL]] - DataBase2[[#This Row],[BSHeu]])/ DataBase2[[#This Row],[BSHeu]])</f>
        <v>6.4731683115076388E-3</v>
      </c>
      <c r="AP148" s="76">
        <f>IF(OR(DataBase2[[#This Row],[sDRC]]= "",  DataBase2[[#This Row],[BSHeu]]=""), "", (DataBase2[[#This Row],[sDRC]]- DataBase2[[#This Row],[BSHeu]])/ DataBase2[[#This Row],[BSHeu]])</f>
        <v>4.0584127345760652E-6</v>
      </c>
      <c r="AQ148" s="76">
        <f>IF(OR(DataBase2[[#This Row],[sABS]]= "",  DataBase2[[#This Row],[BSHeu]]=""), "", (DataBase2[[#This Row],[sABS]]- DataBase2[[#This Row],[BSHeu]])/ DataBase2[[#This Row],[BSHeu]])</f>
        <v>2.0446267122697065E-2</v>
      </c>
      <c r="AR148" s="76">
        <f>IF(OR(DataBase2[[#This Row],[sCCJ]]= "",  DataBase2[[#This Row],[BSHeu]]=""), "", (DataBase2[[#This Row],[sCCJ]]- DataBase2[[#This Row],[BSHeu]])/ DataBase2[[#This Row],[BSHeu]])</f>
        <v>9.9735492950030896E-3</v>
      </c>
      <c r="AS148" s="76">
        <f>IF(OR(DataBase2[[#This Row],[sILS]] = "",  DataBase2[[#This Row],[BSHeu]]=""), "", (DataBase2[[#This Row],[sILS]]- DataBase2[[#This Row],[BSHeu]])/ DataBase2[[#This Row],[BSHeu]])</f>
        <v>1.1170781051676822E-2</v>
      </c>
      <c r="AT148" s="76">
        <f>IF(OR(DataBase2[[#This Row],[sSA]] = "",  DataBase2[[#This Row],[BSHeu]]=""), "", (DataBase2[[#This Row],[sSA]]- DataBase2[[#This Row],[BSHeu]])/ DataBase2[[#This Row],[BSHeu]])</f>
        <v>0</v>
      </c>
      <c r="AU148" s="77">
        <f>IF(OR(DataBase2[[#This Row],[sKS]]= "",  DataBase2[[#This Row],[BSHeu]]=""), "", (DataBase2[[#This Row],[sKS]]- DataBase2[[#This Row],[BSHeu]])/ DataBase2[[#This Row],[BSHeu]])</f>
        <v>1.4613329653705855E-2</v>
      </c>
      <c r="AV148" s="78" t="str">
        <f>IF(AND(DataBase2[[#This Row],[sLBGB]]&lt;=0.0001, DataBase2[[#This Row],[sLBGB]]&lt;&gt;""), 1,"")</f>
        <v/>
      </c>
      <c r="AW148" s="78" t="str">
        <f>IF(AND(DataBase2[[#This Row],[sCLGB]]&lt;=0.0001,DataBase2[[#This Row],[sCLGB]]&lt;&gt;""), 1,"")</f>
        <v/>
      </c>
      <c r="AX148" s="78">
        <f>IF(AND(DataBase2[[#This Row],[sDRCGB]]&lt;=0.0001,DataBase2[[#This Row],[sDRCGB]]&lt;&gt;""), 1,"")</f>
        <v>1</v>
      </c>
      <c r="AY148" s="78" t="str">
        <f>IF(AND(DataBase2[[#This Row],[sABSGB]]&lt;=0.0001,DataBase2[[#This Row],[sABSGB]]&lt;&gt;""), 1,"")</f>
        <v/>
      </c>
      <c r="AZ148" s="78" t="str">
        <f>IF(AND(DataBase2[[#This Row],[sCCJGB]]&lt;=0.0001,DataBase2[[#This Row],[sCCJGB]]&lt;&gt;""), 1,"")</f>
        <v/>
      </c>
      <c r="BA148" s="78" t="str">
        <f>IF(AND(DataBase2[[#This Row],[sILSGB]]&lt;=0.0001,DataBase2[[#This Row],[sILSGB]]&lt;&gt;""), 1,"")</f>
        <v/>
      </c>
      <c r="BB148" s="78">
        <f>IF(AND(DataBase2[[#This Row],[sSAGB]]&lt;=0.0001,DataBase2[[#This Row],[sSAGB]]&lt;&gt;""), 1,"")</f>
        <v>1</v>
      </c>
      <c r="BC148" s="78" t="str">
        <f>IF(AND(DataBase2[[#This Row],[sKSGB]]&lt;=0.0001,DataBase2[[#This Row],[sKSGB]]&lt;&gt;""), 1,"")</f>
        <v/>
      </c>
      <c r="BD148" s="79" t="str">
        <f>IF(AND(DataBase2[[#This Row],[sLBGKS]]&lt;=0.0001, DataBase2[[#This Row],[sLBGKS]]&lt;&gt;""), 1,"")</f>
        <v/>
      </c>
      <c r="BE148" s="78" t="str">
        <f>IF(AND(DataBase2[[#This Row],[sCLGKS]]&lt;=0.0001,DataBase2[[#This Row],[sCLGKS]]&lt;&gt;""), 1,"")</f>
        <v/>
      </c>
      <c r="BF148" s="78">
        <f>IF(AND(DataBase2[[#This Row],[sDRCGKS]]&lt;=0.0001,DataBase2[[#This Row],[sDRCGKS]]&lt;&gt;""), 1,"")</f>
        <v>1</v>
      </c>
      <c r="BG148" s="78" t="str">
        <f>IF(AND(DataBase2[[#This Row],[sABSGKS]]&lt;=0.0001,DataBase2[[#This Row],[sABSGKS]]&lt;&gt;""), 1,"")</f>
        <v/>
      </c>
      <c r="BH148" s="78" t="str">
        <f>IF(AND(DataBase2[[#This Row],[sCCJGKS]]&lt;=0.0001,DataBase2[[#This Row],[sCCJGKS]]&lt;&gt;""), 1,"")</f>
        <v/>
      </c>
      <c r="BI148" s="78" t="str">
        <f>IF(AND(DataBase2[[#This Row],[sILSGKS]]&lt;=0.0001,DataBase2[[#This Row],[sILSGKS]]&lt;&gt;""), 1,"")</f>
        <v/>
      </c>
      <c r="BJ148" s="78">
        <f>IF(AND(DataBase2[[#This Row],[sSAGKS]]&lt;=0.0001,DataBase2[[#This Row],[sSAGKS]]&lt;&gt;""), 1,"")</f>
        <v>1</v>
      </c>
      <c r="BK148" s="80" t="str">
        <f>IF(AND(DataBase2[[#This Row],[sKSGKS]]&lt;=0.0001,DataBase2[[#This Row],[sKSGKS]]&lt;&gt;""), 1,"")</f>
        <v/>
      </c>
      <c r="BT148" s="7"/>
      <c r="BU148" s="7"/>
      <c r="BV148" s="7"/>
      <c r="BW148" s="7"/>
      <c r="CT148" s="7"/>
      <c r="CU148" s="7"/>
      <c r="CV148" s="7"/>
      <c r="CW148" s="7"/>
      <c r="DV148" s="7"/>
      <c r="DW148" s="7"/>
      <c r="DX148" s="7"/>
      <c r="DY148" s="7"/>
      <c r="EP148" s="7"/>
      <c r="EQ148" s="7"/>
      <c r="ER148" s="7"/>
      <c r="ES148" s="7"/>
    </row>
    <row r="149" spans="1:149" s="8" customFormat="1" x14ac:dyDescent="0.35">
      <c r="A149" s="65" t="s">
        <v>221</v>
      </c>
      <c r="B149" s="66" t="s">
        <v>80</v>
      </c>
      <c r="C149" s="67" t="s">
        <v>81</v>
      </c>
      <c r="D149" s="67">
        <v>3</v>
      </c>
      <c r="E149" s="67">
        <v>35</v>
      </c>
      <c r="F149" s="68">
        <v>5</v>
      </c>
      <c r="G149" s="69">
        <v>10275.700000000001</v>
      </c>
      <c r="H149" s="70">
        <v>10010.1</v>
      </c>
      <c r="I149" s="71">
        <v>7200</v>
      </c>
      <c r="J149" s="69">
        <v>10533.87</v>
      </c>
      <c r="K149" s="70">
        <v>9655.4699999999993</v>
      </c>
      <c r="L149" s="71">
        <v>42886</v>
      </c>
      <c r="M149" s="69">
        <v>10256.370000000001</v>
      </c>
      <c r="N149" s="6">
        <v>10256.370000000001</v>
      </c>
      <c r="O149" s="71">
        <v>266.39999999999998</v>
      </c>
      <c r="P149" s="69">
        <v>10506.20996</v>
      </c>
      <c r="Q149" s="71">
        <v>2087</v>
      </c>
      <c r="R149" s="72">
        <v>10324.969999999999</v>
      </c>
      <c r="S149" s="71">
        <v>93.31</v>
      </c>
      <c r="T149" s="72">
        <v>10430.57</v>
      </c>
      <c r="U149" s="73">
        <v>150.006</v>
      </c>
      <c r="V149" s="72">
        <v>10256.370000000001</v>
      </c>
      <c r="W149" s="73">
        <v>150.0385</v>
      </c>
      <c r="X149" s="7">
        <v>10275.700000000001</v>
      </c>
      <c r="Y149" s="71">
        <v>830</v>
      </c>
      <c r="Z149" s="74">
        <f t="shared" si="6"/>
        <v>10256.370000000001</v>
      </c>
      <c r="AA149" s="48">
        <f t="shared" si="7"/>
        <v>10256.370000000001</v>
      </c>
      <c r="AB14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MIN(G149,J149,M149),"")</f>
        <v>10256.370000000001</v>
      </c>
      <c r="AC149" s="49">
        <f>IF(OR(DataBase2[[#This Row],[sKS]] = "", DataBase2[[#This Row],[BSOpt]]=""), "", (DataBase2[[#This Row],[sKS]]-DataBase2[[#This Row],[BSOpt]])/DataBase2[[#This Row],[BSOpt]])</f>
        <v>1.8846823973784025E-3</v>
      </c>
      <c r="AD149" s="49">
        <f t="shared" si="8"/>
        <v>10256.370000000001</v>
      </c>
      <c r="AE149" s="49">
        <f>IF(OR(DataBase2[[#This Row],[sKS]] = "", DataBase2[[#This Row],[BESTUB]]=""), "", (DataBase2[[#This Row],[sKS]]-DataBase2[[#This Row],[BESTUB]])/DataBase2[[#This Row],[BESTUB]])</f>
        <v>1.8846823973784025E-3</v>
      </c>
      <c r="AF149" s="75">
        <f>IF(OR(DataBase2[[#This Row],[sLB]] = "", DataBase2[[#This Row],[BestSol]]=""), "", (DataBase2[[#This Row],[sLB]]-DataBase2[[#This Row],[BestSol]])/DataBase2[[#This Row],[BestSol]])</f>
        <v>1.8846823973784025E-3</v>
      </c>
      <c r="AG149" s="76">
        <f>IF(OR(DataBase2[[#This Row],[sCL]] = "", DataBase2[[#This Row],[BestSol]]=""), "", (DataBase2[[#This Row],[sCL]] -DataBase2[[#This Row],[BestSol]])/DataBase2[[#This Row],[BestSol]])</f>
        <v>2.7056356196198068E-2</v>
      </c>
      <c r="AH149" s="76">
        <f>IF(OR(DataBase2[[#This Row],[sDRC]]= "", DataBase2[[#This Row],[BestSol]]=""), "", (DataBase2[[#This Row],[sDRC]]-DataBase2[[#This Row],[BestSol]])/DataBase2[[#This Row],[BestSol]])</f>
        <v>0</v>
      </c>
      <c r="AI149" s="76">
        <f>IF(OR(DataBase2[[#This Row],[sABS]]= "", DataBase2[[#This Row],[BestSol]]=""), "", (DataBase2[[#This Row],[sABS]]-DataBase2[[#This Row],[BestSol]])/DataBase2[[#This Row],[BestSol]])</f>
        <v>2.4359491711004898E-2</v>
      </c>
      <c r="AJ149" s="76">
        <f>IF(OR(DataBase2[[#This Row],[sCCJ]]= "", DataBase2[[#This Row],[BestSol]]=""), "", (DataBase2[[#This Row],[sCCJ]]-DataBase2[[#This Row],[BestSol]])/DataBase2[[#This Row],[BestSol]])</f>
        <v>6.6885262524653986E-3</v>
      </c>
      <c r="AK149" s="76">
        <f>IF(OR(DataBase2[[#This Row],[sILS]] = "", DataBase2[[#This Row],[BestSol]]=""), "", (DataBase2[[#This Row],[sILS]]-DataBase2[[#This Row],[BestSol]])/DataBase2[[#This Row],[BestSol]])</f>
        <v>1.698456666442405E-2</v>
      </c>
      <c r="AL149" s="76">
        <f>IF(OR(DataBase2[[#This Row],[sSA]] = "", DataBase2[[#This Row],[BestSol]]=""), "", (DataBase2[[#This Row],[sSA]]-DataBase2[[#This Row],[BestSol]])/DataBase2[[#This Row],[BestSol]])</f>
        <v>0</v>
      </c>
      <c r="AM149" s="76">
        <f>IF(OR(DataBase2[[#This Row],[sKS]] = "", DataBase2[[#This Row],[BestSol]]=""), "", (DataBase2[[#This Row],[sKS]]-DataBase2[[#This Row],[BestSol]])/DataBase2[[#This Row],[BestSol]])</f>
        <v>1.8846823973784025E-3</v>
      </c>
      <c r="AN149" s="75">
        <f>IF(OR(DataBase2[[#This Row],[sLB]] = "", DataBase2[[#This Row],[BSHeu]]=""), "", (DataBase2[[#This Row],[sLB]]-DataBase2[[#This Row],[BSHeu]])/DataBase2[[#This Row],[BSHeu]])</f>
        <v>1.8846823973784025E-3</v>
      </c>
      <c r="AO149" s="76">
        <f>IF(OR(DataBase2[[#This Row],[sCL]] = "",  DataBase2[[#This Row],[BSHeu]]=""), "", (DataBase2[[#This Row],[sCL]] - DataBase2[[#This Row],[BSHeu]])/ DataBase2[[#This Row],[BSHeu]])</f>
        <v>2.7056356196198068E-2</v>
      </c>
      <c r="AP149" s="76">
        <f>IF(OR(DataBase2[[#This Row],[sDRC]]= "",  DataBase2[[#This Row],[BSHeu]]=""), "", (DataBase2[[#This Row],[sDRC]]- DataBase2[[#This Row],[BSHeu]])/ DataBase2[[#This Row],[BSHeu]])</f>
        <v>0</v>
      </c>
      <c r="AQ149" s="76">
        <f>IF(OR(DataBase2[[#This Row],[sABS]]= "",  DataBase2[[#This Row],[BSHeu]]=""), "", (DataBase2[[#This Row],[sABS]]- DataBase2[[#This Row],[BSHeu]])/ DataBase2[[#This Row],[BSHeu]])</f>
        <v>2.4359491711004898E-2</v>
      </c>
      <c r="AR149" s="76">
        <f>IF(OR(DataBase2[[#This Row],[sCCJ]]= "",  DataBase2[[#This Row],[BSHeu]]=""), "", (DataBase2[[#This Row],[sCCJ]]- DataBase2[[#This Row],[BSHeu]])/ DataBase2[[#This Row],[BSHeu]])</f>
        <v>6.6885262524653986E-3</v>
      </c>
      <c r="AS149" s="76">
        <f>IF(OR(DataBase2[[#This Row],[sILS]] = "",  DataBase2[[#This Row],[BSHeu]]=""), "", (DataBase2[[#This Row],[sILS]]- DataBase2[[#This Row],[BSHeu]])/ DataBase2[[#This Row],[BSHeu]])</f>
        <v>1.698456666442405E-2</v>
      </c>
      <c r="AT149" s="76">
        <f>IF(OR(DataBase2[[#This Row],[sSA]] = "",  DataBase2[[#This Row],[BSHeu]]=""), "", (DataBase2[[#This Row],[sSA]]- DataBase2[[#This Row],[BSHeu]])/ DataBase2[[#This Row],[BSHeu]])</f>
        <v>0</v>
      </c>
      <c r="AU149" s="77">
        <f>IF(OR(DataBase2[[#This Row],[sKS]]= "",  DataBase2[[#This Row],[BSHeu]]=""), "", (DataBase2[[#This Row],[sKS]]- DataBase2[[#This Row],[BSHeu]])/ DataBase2[[#This Row],[BSHeu]])</f>
        <v>1.8846823973784025E-3</v>
      </c>
      <c r="AV149" s="78" t="str">
        <f>IF(AND(DataBase2[[#This Row],[sLBGB]]&lt;=0.0001, DataBase2[[#This Row],[sLBGB]]&lt;&gt;""), 1,"")</f>
        <v/>
      </c>
      <c r="AW149" s="78" t="str">
        <f>IF(AND(DataBase2[[#This Row],[sCLGB]]&lt;=0.0001,DataBase2[[#This Row],[sCLGB]]&lt;&gt;""), 1,"")</f>
        <v/>
      </c>
      <c r="AX149" s="78">
        <f>IF(AND(DataBase2[[#This Row],[sDRCGB]]&lt;=0.0001,DataBase2[[#This Row],[sDRCGB]]&lt;&gt;""), 1,"")</f>
        <v>1</v>
      </c>
      <c r="AY149" s="78" t="str">
        <f>IF(AND(DataBase2[[#This Row],[sABSGB]]&lt;=0.0001,DataBase2[[#This Row],[sABSGB]]&lt;&gt;""), 1,"")</f>
        <v/>
      </c>
      <c r="AZ149" s="78" t="str">
        <f>IF(AND(DataBase2[[#This Row],[sCCJGB]]&lt;=0.0001,DataBase2[[#This Row],[sCCJGB]]&lt;&gt;""), 1,"")</f>
        <v/>
      </c>
      <c r="BA149" s="78" t="str">
        <f>IF(AND(DataBase2[[#This Row],[sILSGB]]&lt;=0.0001,DataBase2[[#This Row],[sILSGB]]&lt;&gt;""), 1,"")</f>
        <v/>
      </c>
      <c r="BB149" s="78">
        <f>IF(AND(DataBase2[[#This Row],[sSAGB]]&lt;=0.0001,DataBase2[[#This Row],[sSAGB]]&lt;&gt;""), 1,"")</f>
        <v>1</v>
      </c>
      <c r="BC149" s="78" t="str">
        <f>IF(AND(DataBase2[[#This Row],[sKSGB]]&lt;=0.0001,DataBase2[[#This Row],[sKSGB]]&lt;&gt;""), 1,"")</f>
        <v/>
      </c>
      <c r="BD149" s="79" t="str">
        <f>IF(AND(DataBase2[[#This Row],[sLBGKS]]&lt;=0.0001, DataBase2[[#This Row],[sLBGKS]]&lt;&gt;""), 1,"")</f>
        <v/>
      </c>
      <c r="BE149" s="78" t="str">
        <f>IF(AND(DataBase2[[#This Row],[sCLGKS]]&lt;=0.0001,DataBase2[[#This Row],[sCLGKS]]&lt;&gt;""), 1,"")</f>
        <v/>
      </c>
      <c r="BF149" s="78">
        <f>IF(AND(DataBase2[[#This Row],[sDRCGKS]]&lt;=0.0001,DataBase2[[#This Row],[sDRCGKS]]&lt;&gt;""), 1,"")</f>
        <v>1</v>
      </c>
      <c r="BG149" s="78" t="str">
        <f>IF(AND(DataBase2[[#This Row],[sABSGKS]]&lt;=0.0001,DataBase2[[#This Row],[sABSGKS]]&lt;&gt;""), 1,"")</f>
        <v/>
      </c>
      <c r="BH149" s="78" t="str">
        <f>IF(AND(DataBase2[[#This Row],[sCCJGKS]]&lt;=0.0001,DataBase2[[#This Row],[sCCJGKS]]&lt;&gt;""), 1,"")</f>
        <v/>
      </c>
      <c r="BI149" s="78" t="str">
        <f>IF(AND(DataBase2[[#This Row],[sILSGKS]]&lt;=0.0001,DataBase2[[#This Row],[sILSGKS]]&lt;&gt;""), 1,"")</f>
        <v/>
      </c>
      <c r="BJ149" s="78">
        <f>IF(AND(DataBase2[[#This Row],[sSAGKS]]&lt;=0.0001,DataBase2[[#This Row],[sSAGKS]]&lt;&gt;""), 1,"")</f>
        <v>1</v>
      </c>
      <c r="BK149" s="80" t="str">
        <f>IF(AND(DataBase2[[#This Row],[sKSGKS]]&lt;=0.0001,DataBase2[[#This Row],[sKSGKS]]&lt;&gt;""), 1,"")</f>
        <v/>
      </c>
      <c r="BT149" s="7"/>
      <c r="BU149" s="7"/>
      <c r="BV149" s="7"/>
      <c r="BW149" s="7"/>
      <c r="CT149" s="7"/>
      <c r="CU149" s="7"/>
      <c r="CV149" s="7"/>
      <c r="CW149" s="7"/>
      <c r="DV149" s="7"/>
      <c r="DW149" s="7"/>
      <c r="DX149" s="7"/>
      <c r="DY149" s="7"/>
      <c r="EP149" s="7"/>
      <c r="EQ149" s="7"/>
      <c r="ER149" s="7"/>
      <c r="ES149" s="7"/>
    </row>
    <row r="150" spans="1:149" s="8" customFormat="1" x14ac:dyDescent="0.35">
      <c r="A150" s="65"/>
      <c r="B150" s="66"/>
      <c r="C150" s="67"/>
      <c r="D150" s="67"/>
      <c r="E150" s="67"/>
      <c r="F150" s="68"/>
      <c r="G150" s="69"/>
      <c r="H150" s="70"/>
      <c r="I150" s="71"/>
      <c r="J150" s="69"/>
      <c r="K150" s="70"/>
      <c r="L150" s="71"/>
      <c r="M150" s="69"/>
      <c r="N150" s="6"/>
      <c r="O150" s="73"/>
      <c r="P150" s="69"/>
      <c r="Q150" s="71"/>
      <c r="R150" s="72" t="s">
        <v>101</v>
      </c>
      <c r="S150" s="71"/>
      <c r="T150" s="72"/>
      <c r="U150" s="73"/>
      <c r="V150" s="72"/>
      <c r="W150" s="73"/>
      <c r="X150" s="7"/>
      <c r="Y150" s="71"/>
      <c r="Z150" s="74" t="str">
        <f t="shared" si="6"/>
        <v/>
      </c>
      <c r="AA150" s="48" t="str">
        <f t="shared" si="7"/>
        <v/>
      </c>
      <c r="AB15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MIN(G150,J150,M150),"")</f>
        <v/>
      </c>
      <c r="AC150" s="49" t="str">
        <f>IF(OR(DataBase2[[#This Row],[sKS]] = "", DataBase2[[#This Row],[BSOpt]]=""), "", (DataBase2[[#This Row],[sKS]]-DataBase2[[#This Row],[BSOpt]])/DataBase2[[#This Row],[BSOpt]])</f>
        <v/>
      </c>
      <c r="AD150" s="49" t="str">
        <f t="shared" si="8"/>
        <v/>
      </c>
      <c r="AE150" s="49" t="str">
        <f>IF(OR(DataBase2[[#This Row],[sKS]] = "", DataBase2[[#This Row],[BESTUB]]=""), "", (DataBase2[[#This Row],[sKS]]-DataBase2[[#This Row],[BESTUB]])/DataBase2[[#This Row],[BESTUB]])</f>
        <v/>
      </c>
      <c r="AF150" s="50" t="str">
        <f>IF(OR(DataBase2[[#This Row],[sLB]] = "", DataBase2[[#This Row],[BestSol]]=""), "", (DataBase2[[#This Row],[sLB]]-DataBase2[[#This Row],[BestSol]])/DataBase2[[#This Row],[BestSol]])</f>
        <v/>
      </c>
      <c r="AG150" s="51" t="str">
        <f>IF(OR(DataBase2[[#This Row],[sCL]] = "", DataBase2[[#This Row],[BestSol]]=""), "", (DataBase2[[#This Row],[sCL]] -DataBase2[[#This Row],[BestSol]])/DataBase2[[#This Row],[BestSol]])</f>
        <v/>
      </c>
      <c r="AH150" s="52" t="str">
        <f>IF(OR(DataBase2[[#This Row],[sDRC]]= "", DataBase2[[#This Row],[BestSol]]=""), "", (DataBase2[[#This Row],[sDRC]]-DataBase2[[#This Row],[BestSol]])/DataBase2[[#This Row],[BestSol]])</f>
        <v/>
      </c>
      <c r="AI150" s="52" t="str">
        <f>IF(OR(DataBase2[[#This Row],[sABS]]= "", DataBase2[[#This Row],[BestSol]]=""), "", (DataBase2[[#This Row],[sABS]]-DataBase2[[#This Row],[BestSol]])/DataBase2[[#This Row],[BestSol]])</f>
        <v/>
      </c>
      <c r="AJ150" s="52" t="str">
        <f>IF(OR(DataBase2[[#This Row],[sCCJ]]= "", DataBase2[[#This Row],[BestSol]]=""), "", (DataBase2[[#This Row],[sCCJ]]-DataBase2[[#This Row],[BestSol]])/DataBase2[[#This Row],[BestSol]])</f>
        <v/>
      </c>
      <c r="AK150" s="52" t="str">
        <f>IF(OR(DataBase2[[#This Row],[sILS]] = "", DataBase2[[#This Row],[BestSol]]=""), "", (DataBase2[[#This Row],[sILS]]-DataBase2[[#This Row],[BestSol]])/DataBase2[[#This Row],[BestSol]])</f>
        <v/>
      </c>
      <c r="AL150" s="52" t="str">
        <f>IF(OR(DataBase2[[#This Row],[sSA]] = "", DataBase2[[#This Row],[BestSol]]=""), "", (DataBase2[[#This Row],[sSA]]-DataBase2[[#This Row],[BestSol]])/DataBase2[[#This Row],[BestSol]])</f>
        <v/>
      </c>
      <c r="AM150" s="53" t="str">
        <f>IF(OR(DataBase2[[#This Row],[sKS]] = "", DataBase2[[#This Row],[BestSol]]=""), "", (DataBase2[[#This Row],[sKS]]-DataBase2[[#This Row],[BestSol]])/DataBase2[[#This Row],[BestSol]])</f>
        <v/>
      </c>
      <c r="AN150" s="50" t="str">
        <f>IF(OR(DataBase2[[#This Row],[sLB]] = "", DataBase2[[#This Row],[BSHeu]]=""), "", (DataBase2[[#This Row],[sLB]]-DataBase2[[#This Row],[BSHeu]])/DataBase2[[#This Row],[BSHeu]])</f>
        <v/>
      </c>
      <c r="AO150" s="53" t="str">
        <f>IF(OR(DataBase2[[#This Row],[sCL]] = "",  DataBase2[[#This Row],[BSHeu]]=""), "", (DataBase2[[#This Row],[sCL]] - DataBase2[[#This Row],[BSHeu]])/ DataBase2[[#This Row],[BSHeu]])</f>
        <v/>
      </c>
      <c r="AP150" s="81" t="str">
        <f>IF(OR(DataBase2[[#This Row],[sDRC]]= "",  DataBase2[[#This Row],[BSHeu]]=""), "", (DataBase2[[#This Row],[sDRC]]- DataBase2[[#This Row],[BSHeu]])/ DataBase2[[#This Row],[BSHeu]])</f>
        <v/>
      </c>
      <c r="AQ150" s="81" t="str">
        <f>IF(OR(DataBase2[[#This Row],[sABS]]= "",  DataBase2[[#This Row],[BSHeu]]=""), "", (DataBase2[[#This Row],[sABS]]- DataBase2[[#This Row],[BSHeu]])/ DataBase2[[#This Row],[BSHeu]])</f>
        <v/>
      </c>
      <c r="AR150" s="81" t="str">
        <f>IF(OR(DataBase2[[#This Row],[sCCJ]]= "",  DataBase2[[#This Row],[BSHeu]]=""), "", (DataBase2[[#This Row],[sCCJ]]- DataBase2[[#This Row],[BSHeu]])/ DataBase2[[#This Row],[BSHeu]])</f>
        <v/>
      </c>
      <c r="AS150" s="81" t="str">
        <f>IF(OR(DataBase2[[#This Row],[sILS]] = "",  DataBase2[[#This Row],[BSHeu]]=""), "", (DataBase2[[#This Row],[sILS]]- DataBase2[[#This Row],[BSHeu]])/ DataBase2[[#This Row],[BSHeu]])</f>
        <v/>
      </c>
      <c r="AT150" s="81" t="str">
        <f>IF(OR(DataBase2[[#This Row],[sSA]] = "",  DataBase2[[#This Row],[BSHeu]]=""), "", (DataBase2[[#This Row],[sSA]]- DataBase2[[#This Row],[BSHeu]])/ DataBase2[[#This Row],[BSHeu]])</f>
        <v/>
      </c>
      <c r="AU150" s="82" t="str">
        <f>IF(OR(DataBase2[[#This Row],[sKS]]= "",  DataBase2[[#This Row],[BSHeu]]=""), "", (DataBase2[[#This Row],[sKS]]- DataBase2[[#This Row],[BSHeu]])/ DataBase2[[#This Row],[BSHeu]])</f>
        <v/>
      </c>
      <c r="AV150" s="58" t="str">
        <f>IF(AND(DataBase2[[#This Row],[sLBGB]]&lt;=0.0001, DataBase2[[#This Row],[sLBGB]]&lt;&gt;""), 1,"")</f>
        <v/>
      </c>
      <c r="AW150" s="59" t="str">
        <f>IF(AND(DataBase2[[#This Row],[sCLGB]]&lt;=0.0001,DataBase2[[#This Row],[sCLGB]]&lt;&gt;""), 1,"")</f>
        <v/>
      </c>
      <c r="AX150" s="60" t="str">
        <f>IF(AND(DataBase2[[#This Row],[sDRCGB]]&lt;=0.0001,DataBase2[[#This Row],[sDRCGB]]&lt;&gt;""), 1,"")</f>
        <v/>
      </c>
      <c r="AY150" s="60" t="str">
        <f>IF(AND(DataBase2[[#This Row],[sABSGB]]&lt;=0.0001,DataBase2[[#This Row],[sABSGB]]&lt;&gt;""), 1,"")</f>
        <v/>
      </c>
      <c r="AZ150" s="60" t="str">
        <f>IF(AND(DataBase2[[#This Row],[sCCJGB]]&lt;=0.0001,DataBase2[[#This Row],[sCCJGB]]&lt;&gt;""), 1,"")</f>
        <v/>
      </c>
      <c r="BA150" s="60" t="str">
        <f>IF(AND(DataBase2[[#This Row],[sILSGB]]&lt;=0.0001,DataBase2[[#This Row],[sILSGB]]&lt;&gt;""), 1,"")</f>
        <v/>
      </c>
      <c r="BB150" s="60" t="str">
        <f>IF(AND(DataBase2[[#This Row],[sSAGB]]&lt;=0.0001,DataBase2[[#This Row],[sSAGB]]&lt;&gt;""), 1,"")</f>
        <v/>
      </c>
      <c r="BC150" s="58" t="str">
        <f>IF(AND(DataBase2[[#This Row],[sKSGB]]&lt;=0.0001,DataBase2[[#This Row],[sKSGB]]&lt;&gt;""), 1,"")</f>
        <v/>
      </c>
      <c r="BD150" s="83" t="str">
        <f>IF(AND(DataBase2[[#This Row],[sLBGKS]]&lt;=0.0001, DataBase2[[#This Row],[sLBGKS]]&lt;&gt;""), 1,"")</f>
        <v/>
      </c>
      <c r="BE150" s="58" t="str">
        <f>IF(AND(DataBase2[[#This Row],[sCLGKS]]&lt;=0.0001,DataBase2[[#This Row],[sCLGKS]]&lt;&gt;""), 1,"")</f>
        <v/>
      </c>
      <c r="BF150" s="84" t="str">
        <f>IF(AND(DataBase2[[#This Row],[sDRCGKS]]&lt;=0.0001,DataBase2[[#This Row],[sDRCGKS]]&lt;&gt;""), 1,"")</f>
        <v/>
      </c>
      <c r="BG150" s="84" t="str">
        <f>IF(AND(DataBase2[[#This Row],[sABSGKS]]&lt;=0.0001,DataBase2[[#This Row],[sABSGKS]]&lt;&gt;""), 1,"")</f>
        <v/>
      </c>
      <c r="BH150" s="84" t="str">
        <f>IF(AND(DataBase2[[#This Row],[sCCJGKS]]&lt;=0.0001,DataBase2[[#This Row],[sCCJGKS]]&lt;&gt;""), 1,"")</f>
        <v/>
      </c>
      <c r="BI150" s="84" t="str">
        <f>IF(AND(DataBase2[[#This Row],[sILSGKS]]&lt;=0.0001,DataBase2[[#This Row],[sILSGKS]]&lt;&gt;""), 1,"")</f>
        <v/>
      </c>
      <c r="BJ150" s="84" t="str">
        <f>IF(AND(DataBase2[[#This Row],[sSAGKS]]&lt;=0.0001,DataBase2[[#This Row],[sSAGKS]]&lt;&gt;""), 1,"")</f>
        <v/>
      </c>
      <c r="BK150" s="80" t="str">
        <f>IF(AND(DataBase2[[#This Row],[sKSGKS]]&lt;=0.0001,DataBase2[[#This Row],[sKSGKS]]&lt;&gt;""), 1,"")</f>
        <v/>
      </c>
      <c r="BT150" s="7"/>
      <c r="BU150" s="7"/>
      <c r="BV150" s="7"/>
      <c r="BW150" s="7"/>
      <c r="CT150" s="7"/>
      <c r="CU150" s="7"/>
      <c r="CV150" s="7"/>
      <c r="CW150" s="7"/>
      <c r="DV150" s="7"/>
      <c r="DW150" s="7"/>
      <c r="DX150" s="7"/>
      <c r="DY150" s="7"/>
      <c r="EP150" s="7"/>
      <c r="EQ150" s="7"/>
      <c r="ER150" s="7"/>
      <c r="ES150" s="7"/>
    </row>
    <row r="151" spans="1:149" s="8" customFormat="1" x14ac:dyDescent="0.35">
      <c r="A151" s="65" t="s">
        <v>222</v>
      </c>
      <c r="B151" s="66" t="s">
        <v>80</v>
      </c>
      <c r="C151" s="67" t="s">
        <v>81</v>
      </c>
      <c r="D151" s="67">
        <v>3</v>
      </c>
      <c r="E151" s="67">
        <v>40</v>
      </c>
      <c r="F151" s="68">
        <v>2</v>
      </c>
      <c r="G151" s="69">
        <v>10953.2</v>
      </c>
      <c r="H151" s="70">
        <v>10834.8</v>
      </c>
      <c r="I151" s="71">
        <v>7200</v>
      </c>
      <c r="J151" s="69">
        <v>10952.76</v>
      </c>
      <c r="K151" s="70">
        <v>10952.76</v>
      </c>
      <c r="L151" s="71">
        <v>68</v>
      </c>
      <c r="M151" s="69">
        <v>12316.36</v>
      </c>
      <c r="N151" s="6">
        <v>10930.54</v>
      </c>
      <c r="O151" s="71">
        <v>7200.7</v>
      </c>
      <c r="P151" s="69">
        <v>10957.7207</v>
      </c>
      <c r="Q151" s="71">
        <v>3012</v>
      </c>
      <c r="R151" s="72">
        <v>10952.96</v>
      </c>
      <c r="S151" s="71">
        <v>105.32</v>
      </c>
      <c r="T151" s="72">
        <v>10952.76</v>
      </c>
      <c r="U151" s="73">
        <v>150.01</v>
      </c>
      <c r="V151" s="72">
        <v>10952.76</v>
      </c>
      <c r="W151" s="73">
        <v>150.00049999999999</v>
      </c>
      <c r="X151" s="7">
        <v>10953.2</v>
      </c>
      <c r="Y151" s="71">
        <v>148</v>
      </c>
      <c r="Z151" s="74">
        <f t="shared" si="6"/>
        <v>10952.76</v>
      </c>
      <c r="AA151" s="48">
        <f t="shared" si="7"/>
        <v>10952.76</v>
      </c>
      <c r="AB15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MIN(G151,J151,M151),"")</f>
        <v>10952.76</v>
      </c>
      <c r="AC151" s="49">
        <f>IF(OR(DataBase2[[#This Row],[sKS]] = "", DataBase2[[#This Row],[BSOpt]]=""), "", (DataBase2[[#This Row],[sKS]]-DataBase2[[#This Row],[BSOpt]])/DataBase2[[#This Row],[BSOpt]])</f>
        <v>4.0172522724912198E-5</v>
      </c>
      <c r="AD151" s="49">
        <f t="shared" si="8"/>
        <v>10952.76</v>
      </c>
      <c r="AE151" s="49">
        <f>IF(OR(DataBase2[[#This Row],[sKS]] = "", DataBase2[[#This Row],[BESTUB]]=""), "", (DataBase2[[#This Row],[sKS]]-DataBase2[[#This Row],[BESTUB]])/DataBase2[[#This Row],[BESTUB]])</f>
        <v>4.0172522724912198E-5</v>
      </c>
      <c r="AF151" s="75">
        <f>IF(OR(DataBase2[[#This Row],[sLB]] = "", DataBase2[[#This Row],[BestSol]]=""), "", (DataBase2[[#This Row],[sLB]]-DataBase2[[#This Row],[BestSol]])/DataBase2[[#This Row],[BestSol]])</f>
        <v>4.0172522724912198E-5</v>
      </c>
      <c r="AG151" s="76">
        <f>IF(OR(DataBase2[[#This Row],[sCL]] = "", DataBase2[[#This Row],[BestSol]]=""), "", (DataBase2[[#This Row],[sCL]] -DataBase2[[#This Row],[BestSol]])/DataBase2[[#This Row],[BestSol]])</f>
        <v>0</v>
      </c>
      <c r="AH151" s="76">
        <f>IF(OR(DataBase2[[#This Row],[sDRC]]= "", DataBase2[[#This Row],[BestSol]]=""), "", (DataBase2[[#This Row],[sDRC]]-DataBase2[[#This Row],[BestSol]])/DataBase2[[#This Row],[BestSol]])</f>
        <v>0.12449829997187926</v>
      </c>
      <c r="AI151" s="76">
        <f>IF(OR(DataBase2[[#This Row],[sABS]]= "", DataBase2[[#This Row],[BestSol]]=""), "", (DataBase2[[#This Row],[sABS]]-DataBase2[[#This Row],[BestSol]])/DataBase2[[#This Row],[BestSol]])</f>
        <v>4.529178033664239E-4</v>
      </c>
      <c r="AJ151" s="76">
        <f>IF(OR(DataBase2[[#This Row],[sCCJ]]= "", DataBase2[[#This Row],[BestSol]]=""), "", (DataBase2[[#This Row],[sCCJ]]-DataBase2[[#This Row],[BestSol]])/DataBase2[[#This Row],[BestSol]])</f>
        <v>1.8260237602112035E-5</v>
      </c>
      <c r="AK151" s="76">
        <f>IF(OR(DataBase2[[#This Row],[sILS]] = "", DataBase2[[#This Row],[BestSol]]=""), "", (DataBase2[[#This Row],[sILS]]-DataBase2[[#This Row],[BestSol]])/DataBase2[[#This Row],[BestSol]])</f>
        <v>0</v>
      </c>
      <c r="AL151" s="76">
        <f>IF(OR(DataBase2[[#This Row],[sSA]] = "", DataBase2[[#This Row],[BestSol]]=""), "", (DataBase2[[#This Row],[sSA]]-DataBase2[[#This Row],[BestSol]])/DataBase2[[#This Row],[BestSol]])</f>
        <v>0</v>
      </c>
      <c r="AM151" s="76">
        <f>IF(OR(DataBase2[[#This Row],[sKS]] = "", DataBase2[[#This Row],[BestSol]]=""), "", (DataBase2[[#This Row],[sKS]]-DataBase2[[#This Row],[BestSol]])/DataBase2[[#This Row],[BestSol]])</f>
        <v>4.0172522724912198E-5</v>
      </c>
      <c r="AN151" s="75">
        <f>IF(OR(DataBase2[[#This Row],[sLB]] = "", DataBase2[[#This Row],[BSHeu]]=""), "", (DataBase2[[#This Row],[sLB]]-DataBase2[[#This Row],[BSHeu]])/DataBase2[[#This Row],[BSHeu]])</f>
        <v>4.0172522724912198E-5</v>
      </c>
      <c r="AO151" s="76">
        <f>IF(OR(DataBase2[[#This Row],[sCL]] = "",  DataBase2[[#This Row],[BSHeu]]=""), "", (DataBase2[[#This Row],[sCL]] - DataBase2[[#This Row],[BSHeu]])/ DataBase2[[#This Row],[BSHeu]])</f>
        <v>0</v>
      </c>
      <c r="AP151" s="76">
        <f>IF(OR(DataBase2[[#This Row],[sDRC]]= "",  DataBase2[[#This Row],[BSHeu]]=""), "", (DataBase2[[#This Row],[sDRC]]- DataBase2[[#This Row],[BSHeu]])/ DataBase2[[#This Row],[BSHeu]])</f>
        <v>0.12449829997187926</v>
      </c>
      <c r="AQ151" s="76">
        <f>IF(OR(DataBase2[[#This Row],[sABS]]= "",  DataBase2[[#This Row],[BSHeu]]=""), "", (DataBase2[[#This Row],[sABS]]- DataBase2[[#This Row],[BSHeu]])/ DataBase2[[#This Row],[BSHeu]])</f>
        <v>4.529178033664239E-4</v>
      </c>
      <c r="AR151" s="76">
        <f>IF(OR(DataBase2[[#This Row],[sCCJ]]= "",  DataBase2[[#This Row],[BSHeu]]=""), "", (DataBase2[[#This Row],[sCCJ]]- DataBase2[[#This Row],[BSHeu]])/ DataBase2[[#This Row],[BSHeu]])</f>
        <v>1.8260237602112035E-5</v>
      </c>
      <c r="AS151" s="76">
        <f>IF(OR(DataBase2[[#This Row],[sILS]] = "",  DataBase2[[#This Row],[BSHeu]]=""), "", (DataBase2[[#This Row],[sILS]]- DataBase2[[#This Row],[BSHeu]])/ DataBase2[[#This Row],[BSHeu]])</f>
        <v>0</v>
      </c>
      <c r="AT151" s="76">
        <f>IF(OR(DataBase2[[#This Row],[sSA]] = "",  DataBase2[[#This Row],[BSHeu]]=""), "", (DataBase2[[#This Row],[sSA]]- DataBase2[[#This Row],[BSHeu]])/ DataBase2[[#This Row],[BSHeu]])</f>
        <v>0</v>
      </c>
      <c r="AU151" s="77">
        <f>IF(OR(DataBase2[[#This Row],[sKS]]= "",  DataBase2[[#This Row],[BSHeu]]=""), "", (DataBase2[[#This Row],[sKS]]- DataBase2[[#This Row],[BSHeu]])/ DataBase2[[#This Row],[BSHeu]])</f>
        <v>4.0172522724912198E-5</v>
      </c>
      <c r="AV151" s="78">
        <f>IF(AND(DataBase2[[#This Row],[sLBGB]]&lt;=0.0001, DataBase2[[#This Row],[sLBGB]]&lt;&gt;""), 1,"")</f>
        <v>1</v>
      </c>
      <c r="AW151" s="78">
        <f>IF(AND(DataBase2[[#This Row],[sCLGB]]&lt;=0.0001,DataBase2[[#This Row],[sCLGB]]&lt;&gt;""), 1,"")</f>
        <v>1</v>
      </c>
      <c r="AX151" s="78" t="str">
        <f>IF(AND(DataBase2[[#This Row],[sDRCGB]]&lt;=0.0001,DataBase2[[#This Row],[sDRCGB]]&lt;&gt;""), 1,"")</f>
        <v/>
      </c>
      <c r="AY151" s="78" t="str">
        <f>IF(AND(DataBase2[[#This Row],[sABSGB]]&lt;=0.0001,DataBase2[[#This Row],[sABSGB]]&lt;&gt;""), 1,"")</f>
        <v/>
      </c>
      <c r="AZ151" s="78">
        <f>IF(AND(DataBase2[[#This Row],[sCCJGB]]&lt;=0.0001,DataBase2[[#This Row],[sCCJGB]]&lt;&gt;""), 1,"")</f>
        <v>1</v>
      </c>
      <c r="BA151" s="78">
        <f>IF(AND(DataBase2[[#This Row],[sILSGB]]&lt;=0.0001,DataBase2[[#This Row],[sILSGB]]&lt;&gt;""), 1,"")</f>
        <v>1</v>
      </c>
      <c r="BB151" s="78">
        <f>IF(AND(DataBase2[[#This Row],[sSAGB]]&lt;=0.0001,DataBase2[[#This Row],[sSAGB]]&lt;&gt;""), 1,"")</f>
        <v>1</v>
      </c>
      <c r="BC151" s="78">
        <f>IF(AND(DataBase2[[#This Row],[sKSGB]]&lt;=0.0001,DataBase2[[#This Row],[sKSGB]]&lt;&gt;""), 1,"")</f>
        <v>1</v>
      </c>
      <c r="BD151" s="79">
        <f>IF(AND(DataBase2[[#This Row],[sLBGKS]]&lt;=0.0001, DataBase2[[#This Row],[sLBGKS]]&lt;&gt;""), 1,"")</f>
        <v>1</v>
      </c>
      <c r="BE151" s="78">
        <f>IF(AND(DataBase2[[#This Row],[sCLGKS]]&lt;=0.0001,DataBase2[[#This Row],[sCLGKS]]&lt;&gt;""), 1,"")</f>
        <v>1</v>
      </c>
      <c r="BF151" s="78" t="str">
        <f>IF(AND(DataBase2[[#This Row],[sDRCGKS]]&lt;=0.0001,DataBase2[[#This Row],[sDRCGKS]]&lt;&gt;""), 1,"")</f>
        <v/>
      </c>
      <c r="BG151" s="78" t="str">
        <f>IF(AND(DataBase2[[#This Row],[sABSGKS]]&lt;=0.0001,DataBase2[[#This Row],[sABSGKS]]&lt;&gt;""), 1,"")</f>
        <v/>
      </c>
      <c r="BH151" s="78">
        <f>IF(AND(DataBase2[[#This Row],[sCCJGKS]]&lt;=0.0001,DataBase2[[#This Row],[sCCJGKS]]&lt;&gt;""), 1,"")</f>
        <v>1</v>
      </c>
      <c r="BI151" s="78">
        <f>IF(AND(DataBase2[[#This Row],[sILSGKS]]&lt;=0.0001,DataBase2[[#This Row],[sILSGKS]]&lt;&gt;""), 1,"")</f>
        <v>1</v>
      </c>
      <c r="BJ151" s="78">
        <f>IF(AND(DataBase2[[#This Row],[sSAGKS]]&lt;=0.0001,DataBase2[[#This Row],[sSAGKS]]&lt;&gt;""), 1,"")</f>
        <v>1</v>
      </c>
      <c r="BK151" s="80">
        <f>IF(AND(DataBase2[[#This Row],[sKSGKS]]&lt;=0.0001,DataBase2[[#This Row],[sKSGKS]]&lt;&gt;""), 1,"")</f>
        <v>1</v>
      </c>
      <c r="BT151" s="7"/>
      <c r="BU151" s="7"/>
      <c r="BV151" s="7"/>
      <c r="BW151" s="7"/>
      <c r="CT151" s="7"/>
      <c r="CU151" s="7"/>
      <c r="CV151" s="7"/>
      <c r="CW151" s="7"/>
      <c r="DV151" s="7"/>
      <c r="DW151" s="7"/>
      <c r="DX151" s="7"/>
      <c r="DY151" s="7"/>
      <c r="EP151" s="7"/>
      <c r="EQ151" s="7"/>
      <c r="ER151" s="7"/>
      <c r="ES151" s="7"/>
    </row>
    <row r="152" spans="1:149" s="8" customFormat="1" x14ac:dyDescent="0.35">
      <c r="A152" s="65" t="s">
        <v>223</v>
      </c>
      <c r="B152" s="66" t="s">
        <v>80</v>
      </c>
      <c r="C152" s="67" t="s">
        <v>81</v>
      </c>
      <c r="D152" s="67">
        <v>3</v>
      </c>
      <c r="E152" s="67">
        <v>40</v>
      </c>
      <c r="F152" s="68">
        <v>3</v>
      </c>
      <c r="G152" s="69">
        <v>11556</v>
      </c>
      <c r="H152" s="70">
        <v>11173.4</v>
      </c>
      <c r="I152" s="71">
        <v>7200</v>
      </c>
      <c r="J152" s="69">
        <v>11516.46</v>
      </c>
      <c r="K152" s="70">
        <v>11516.46</v>
      </c>
      <c r="L152" s="71">
        <v>9173</v>
      </c>
      <c r="M152" s="69">
        <v>11516.48</v>
      </c>
      <c r="N152" s="6">
        <v>11508.52</v>
      </c>
      <c r="O152" s="71">
        <v>7201.6</v>
      </c>
      <c r="P152" s="69">
        <v>11522.68066</v>
      </c>
      <c r="Q152" s="71">
        <v>4430</v>
      </c>
      <c r="R152" s="72">
        <v>11521.06</v>
      </c>
      <c r="S152" s="71">
        <v>109.59</v>
      </c>
      <c r="T152" s="72">
        <v>11522.66</v>
      </c>
      <c r="U152" s="73">
        <v>150.005</v>
      </c>
      <c r="V152" s="72">
        <v>11522.66</v>
      </c>
      <c r="W152" s="73">
        <v>150.0275</v>
      </c>
      <c r="X152" s="7">
        <v>11653.9</v>
      </c>
      <c r="Y152" s="71">
        <v>1173</v>
      </c>
      <c r="Z152" s="74">
        <f t="shared" si="6"/>
        <v>11516.46</v>
      </c>
      <c r="AA152" s="48">
        <f t="shared" si="7"/>
        <v>11521.06</v>
      </c>
      <c r="AB15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MIN(G152,J152,M152),"")</f>
        <v>11516.46</v>
      </c>
      <c r="AC152" s="49">
        <f>IF(OR(DataBase2[[#This Row],[sKS]] = "", DataBase2[[#This Row],[BSOpt]]=""), "", (DataBase2[[#This Row],[sKS]]-DataBase2[[#This Row],[BSOpt]])/DataBase2[[#This Row],[BSOpt]])</f>
        <v>1.1934222842783331E-2</v>
      </c>
      <c r="AD152" s="49">
        <f t="shared" si="8"/>
        <v>11516.46</v>
      </c>
      <c r="AE152" s="49">
        <f>IF(OR(DataBase2[[#This Row],[sKS]] = "", DataBase2[[#This Row],[BESTUB]]=""), "", (DataBase2[[#This Row],[sKS]]-DataBase2[[#This Row],[BESTUB]])/DataBase2[[#This Row],[BESTUB]])</f>
        <v>1.1934222842783331E-2</v>
      </c>
      <c r="AF152" s="75">
        <f>IF(OR(DataBase2[[#This Row],[sLB]] = "", DataBase2[[#This Row],[BestSol]]=""), "", (DataBase2[[#This Row],[sLB]]-DataBase2[[#This Row],[BestSol]])/DataBase2[[#This Row],[BestSol]])</f>
        <v>3.4333467054981199E-3</v>
      </c>
      <c r="AG152" s="76">
        <f>IF(OR(DataBase2[[#This Row],[sCL]] = "", DataBase2[[#This Row],[BestSol]]=""), "", (DataBase2[[#This Row],[sCL]] -DataBase2[[#This Row],[BestSol]])/DataBase2[[#This Row],[BestSol]])</f>
        <v>0</v>
      </c>
      <c r="AH152" s="76">
        <f>IF(OR(DataBase2[[#This Row],[sDRC]]= "", DataBase2[[#This Row],[BestSol]]=""), "", (DataBase2[[#This Row],[sDRC]]-DataBase2[[#This Row],[BestSol]])/DataBase2[[#This Row],[BestSol]])</f>
        <v>1.7366447676140549E-6</v>
      </c>
      <c r="AI152" s="76">
        <f>IF(OR(DataBase2[[#This Row],[sABS]]= "", DataBase2[[#This Row],[BestSol]]=""), "", (DataBase2[[#This Row],[sABS]]-DataBase2[[#This Row],[BestSol]])/DataBase2[[#This Row],[BestSol]])</f>
        <v>5.4015383199358679E-4</v>
      </c>
      <c r="AJ152" s="76">
        <f>IF(OR(DataBase2[[#This Row],[sCCJ]]= "", DataBase2[[#This Row],[BestSol]]=""), "", (DataBase2[[#This Row],[sCCJ]]-DataBase2[[#This Row],[BestSol]])/DataBase2[[#This Row],[BestSol]])</f>
        <v>3.9942829654254558E-4</v>
      </c>
      <c r="AK152" s="76">
        <f>IF(OR(DataBase2[[#This Row],[sILS]] = "", DataBase2[[#This Row],[BestSol]]=""), "", (DataBase2[[#This Row],[sILS]]-DataBase2[[#This Row],[BestSol]])/DataBase2[[#This Row],[BestSol]])</f>
        <v>5.3835987794866892E-4</v>
      </c>
      <c r="AL152" s="76">
        <f>IF(OR(DataBase2[[#This Row],[sSA]] = "", DataBase2[[#This Row],[BestSol]]=""), "", (DataBase2[[#This Row],[sSA]]-DataBase2[[#This Row],[BestSol]])/DataBase2[[#This Row],[BestSol]])</f>
        <v>5.3835987794866892E-4</v>
      </c>
      <c r="AM152" s="76">
        <f>IF(OR(DataBase2[[#This Row],[sKS]] = "", DataBase2[[#This Row],[BestSol]]=""), "", (DataBase2[[#This Row],[sKS]]-DataBase2[[#This Row],[BestSol]])/DataBase2[[#This Row],[BestSol]])</f>
        <v>1.1934222842783331E-2</v>
      </c>
      <c r="AN152" s="75">
        <f>IF(OR(DataBase2[[#This Row],[sLB]] = "", DataBase2[[#This Row],[BSHeu]]=""), "", (DataBase2[[#This Row],[sLB]]-DataBase2[[#This Row],[BSHeu]])/DataBase2[[#This Row],[BSHeu]])</f>
        <v>3.0327070599407095E-3</v>
      </c>
      <c r="AO152" s="76">
        <f>IF(OR(DataBase2[[#This Row],[sCL]] = "",  DataBase2[[#This Row],[BSHeu]]=""), "", (DataBase2[[#This Row],[sCL]] - DataBase2[[#This Row],[BSHeu]])/ DataBase2[[#This Row],[BSHeu]])</f>
        <v>-3.9926881727899723E-4</v>
      </c>
      <c r="AP152" s="76">
        <f>IF(OR(DataBase2[[#This Row],[sDRC]]= "",  DataBase2[[#This Row],[BSHeu]]=""), "", (DataBase2[[#This Row],[sDRC]]- DataBase2[[#This Row],[BSHeu]])/ DataBase2[[#This Row],[BSHeu]])</f>
        <v>-3.9753286589948561E-4</v>
      </c>
      <c r="AQ152" s="76">
        <f>IF(OR(DataBase2[[#This Row],[sABS]]= "",  DataBase2[[#This Row],[BSHeu]]=""), "", (DataBase2[[#This Row],[sABS]]- DataBase2[[#This Row],[BSHeu]])/ DataBase2[[#This Row],[BSHeu]])</f>
        <v>1.4066934813294075E-4</v>
      </c>
      <c r="AR152" s="76">
        <f>IF(OR(DataBase2[[#This Row],[sCCJ]]= "",  DataBase2[[#This Row],[BSHeu]]=""), "", (DataBase2[[#This Row],[sCCJ]]- DataBase2[[#This Row],[BSHeu]])/ DataBase2[[#This Row],[BSHeu]])</f>
        <v>0</v>
      </c>
      <c r="AS152" s="76">
        <f>IF(OR(DataBase2[[#This Row],[sILS]] = "",  DataBase2[[#This Row],[BSHeu]]=""), "", (DataBase2[[#This Row],[sILS]]- DataBase2[[#This Row],[BSHeu]])/ DataBase2[[#This Row],[BSHeu]])</f>
        <v>1.3887611035793269E-4</v>
      </c>
      <c r="AT152" s="76">
        <f>IF(OR(DataBase2[[#This Row],[sSA]] = "",  DataBase2[[#This Row],[BSHeu]]=""), "", (DataBase2[[#This Row],[sSA]]- DataBase2[[#This Row],[BSHeu]])/ DataBase2[[#This Row],[BSHeu]])</f>
        <v>1.3887611035793269E-4</v>
      </c>
      <c r="AU152" s="77">
        <f>IF(OR(DataBase2[[#This Row],[sKS]]= "",  DataBase2[[#This Row],[BSHeu]]=""), "", (DataBase2[[#This Row],[sKS]]- DataBase2[[#This Row],[BSHeu]])/ DataBase2[[#This Row],[BSHeu]])</f>
        <v>1.1530189062464752E-2</v>
      </c>
      <c r="AV152" s="78" t="str">
        <f>IF(AND(DataBase2[[#This Row],[sLBGB]]&lt;=0.0001, DataBase2[[#This Row],[sLBGB]]&lt;&gt;""), 1,"")</f>
        <v/>
      </c>
      <c r="AW152" s="78">
        <f>IF(AND(DataBase2[[#This Row],[sCLGB]]&lt;=0.0001,DataBase2[[#This Row],[sCLGB]]&lt;&gt;""), 1,"")</f>
        <v>1</v>
      </c>
      <c r="AX152" s="78">
        <f>IF(AND(DataBase2[[#This Row],[sDRCGB]]&lt;=0.0001,DataBase2[[#This Row],[sDRCGB]]&lt;&gt;""), 1,"")</f>
        <v>1</v>
      </c>
      <c r="AY152" s="78" t="str">
        <f>IF(AND(DataBase2[[#This Row],[sABSGB]]&lt;=0.0001,DataBase2[[#This Row],[sABSGB]]&lt;&gt;""), 1,"")</f>
        <v/>
      </c>
      <c r="AZ152" s="78" t="str">
        <f>IF(AND(DataBase2[[#This Row],[sCCJGB]]&lt;=0.0001,DataBase2[[#This Row],[sCCJGB]]&lt;&gt;""), 1,"")</f>
        <v/>
      </c>
      <c r="BA152" s="78" t="str">
        <f>IF(AND(DataBase2[[#This Row],[sILSGB]]&lt;=0.0001,DataBase2[[#This Row],[sILSGB]]&lt;&gt;""), 1,"")</f>
        <v/>
      </c>
      <c r="BB152" s="78" t="str">
        <f>IF(AND(DataBase2[[#This Row],[sSAGB]]&lt;=0.0001,DataBase2[[#This Row],[sSAGB]]&lt;&gt;""), 1,"")</f>
        <v/>
      </c>
      <c r="BC152" s="78" t="str">
        <f>IF(AND(DataBase2[[#This Row],[sKSGB]]&lt;=0.0001,DataBase2[[#This Row],[sKSGB]]&lt;&gt;""), 1,"")</f>
        <v/>
      </c>
      <c r="BD152" s="79" t="str">
        <f>IF(AND(DataBase2[[#This Row],[sLBGKS]]&lt;=0.0001, DataBase2[[#This Row],[sLBGKS]]&lt;&gt;""), 1,"")</f>
        <v/>
      </c>
      <c r="BE152" s="78">
        <f>IF(AND(DataBase2[[#This Row],[sCLGKS]]&lt;=0.0001,DataBase2[[#This Row],[sCLGKS]]&lt;&gt;""), 1,"")</f>
        <v>1</v>
      </c>
      <c r="BF152" s="78">
        <f>IF(AND(DataBase2[[#This Row],[sDRCGKS]]&lt;=0.0001,DataBase2[[#This Row],[sDRCGKS]]&lt;&gt;""), 1,"")</f>
        <v>1</v>
      </c>
      <c r="BG152" s="78" t="str">
        <f>IF(AND(DataBase2[[#This Row],[sABSGKS]]&lt;=0.0001,DataBase2[[#This Row],[sABSGKS]]&lt;&gt;""), 1,"")</f>
        <v/>
      </c>
      <c r="BH152" s="78">
        <f>IF(AND(DataBase2[[#This Row],[sCCJGKS]]&lt;=0.0001,DataBase2[[#This Row],[sCCJGKS]]&lt;&gt;""), 1,"")</f>
        <v>1</v>
      </c>
      <c r="BI152" s="78" t="str">
        <f>IF(AND(DataBase2[[#This Row],[sILSGKS]]&lt;=0.0001,DataBase2[[#This Row],[sILSGKS]]&lt;&gt;""), 1,"")</f>
        <v/>
      </c>
      <c r="BJ152" s="78" t="str">
        <f>IF(AND(DataBase2[[#This Row],[sSAGKS]]&lt;=0.0001,DataBase2[[#This Row],[sSAGKS]]&lt;&gt;""), 1,"")</f>
        <v/>
      </c>
      <c r="BK152" s="80" t="str">
        <f>IF(AND(DataBase2[[#This Row],[sKSGKS]]&lt;=0.0001,DataBase2[[#This Row],[sKSGKS]]&lt;&gt;""), 1,"")</f>
        <v/>
      </c>
      <c r="BT152" s="7"/>
      <c r="BU152" s="7"/>
      <c r="BV152" s="7"/>
      <c r="BW152" s="7"/>
      <c r="CT152" s="7"/>
      <c r="CU152" s="7"/>
      <c r="CV152" s="7"/>
      <c r="CW152" s="7"/>
      <c r="DV152" s="7"/>
      <c r="DW152" s="7"/>
      <c r="DX152" s="7"/>
      <c r="DY152" s="7"/>
      <c r="EP152" s="7"/>
      <c r="EQ152" s="7"/>
      <c r="ER152" s="7"/>
      <c r="ES152" s="7"/>
    </row>
    <row r="153" spans="1:149" s="8" customFormat="1" x14ac:dyDescent="0.35">
      <c r="A153" s="65" t="s">
        <v>224</v>
      </c>
      <c r="B153" s="66" t="s">
        <v>80</v>
      </c>
      <c r="C153" s="67" t="s">
        <v>81</v>
      </c>
      <c r="D153" s="67">
        <v>3</v>
      </c>
      <c r="E153" s="67">
        <v>40</v>
      </c>
      <c r="F153" s="68">
        <v>4</v>
      </c>
      <c r="G153" s="69">
        <v>12089.8</v>
      </c>
      <c r="H153" s="70">
        <v>11614.4</v>
      </c>
      <c r="I153" s="71">
        <v>7200</v>
      </c>
      <c r="J153" s="69">
        <v>12111.86</v>
      </c>
      <c r="K153" s="70">
        <v>11450.06</v>
      </c>
      <c r="L153" s="71">
        <v>42826</v>
      </c>
      <c r="M153" s="69">
        <v>12014.08</v>
      </c>
      <c r="N153" s="6">
        <v>12014.08</v>
      </c>
      <c r="O153" s="71">
        <v>2239.6999999999998</v>
      </c>
      <c r="P153" s="69">
        <v>12201.820309999999</v>
      </c>
      <c r="Q153" s="71">
        <v>2291</v>
      </c>
      <c r="R153" s="72">
        <v>12041.26</v>
      </c>
      <c r="S153" s="71">
        <v>112.86</v>
      </c>
      <c r="T153" s="72">
        <v>12058.46</v>
      </c>
      <c r="U153" s="73">
        <v>150.00049999999999</v>
      </c>
      <c r="V153" s="72">
        <v>12014.06</v>
      </c>
      <c r="W153" s="73">
        <v>150.0145</v>
      </c>
      <c r="X153" s="7">
        <v>12014.7</v>
      </c>
      <c r="Y153" s="71">
        <v>919</v>
      </c>
      <c r="Z153" s="74">
        <f t="shared" si="6"/>
        <v>12014.08</v>
      </c>
      <c r="AA153" s="48">
        <f t="shared" si="7"/>
        <v>12014.06</v>
      </c>
      <c r="AB15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MIN(G153,J153,M153),"")</f>
        <v>12014.08</v>
      </c>
      <c r="AC153" s="49">
        <f>IF(OR(DataBase2[[#This Row],[sKS]] = "", DataBase2[[#This Row],[BSOpt]]=""), "", (DataBase2[[#This Row],[sKS]]-DataBase2[[#This Row],[BSOpt]])/DataBase2[[#This Row],[BSOpt]])</f>
        <v>5.1606115491223661E-5</v>
      </c>
      <c r="AD153" s="49">
        <f t="shared" si="8"/>
        <v>12014.08</v>
      </c>
      <c r="AE153" s="49">
        <f>IF(OR(DataBase2[[#This Row],[sKS]] = "", DataBase2[[#This Row],[BESTUB]]=""), "", (DataBase2[[#This Row],[sKS]]-DataBase2[[#This Row],[BESTUB]])/DataBase2[[#This Row],[BESTUB]])</f>
        <v>5.1606115491223661E-5</v>
      </c>
      <c r="AF153" s="75">
        <f>IF(OR(DataBase2[[#This Row],[sLB]] = "", DataBase2[[#This Row],[BestSol]]=""), "", (DataBase2[[#This Row],[sLB]]-DataBase2[[#This Row],[BestSol]])/DataBase2[[#This Row],[BestSol]])</f>
        <v>6.3026049435328671E-3</v>
      </c>
      <c r="AG153" s="76">
        <f>IF(OR(DataBase2[[#This Row],[sCL]] = "", DataBase2[[#This Row],[BestSol]]=""), "", (DataBase2[[#This Row],[sCL]] -DataBase2[[#This Row],[BestSol]])/DataBase2[[#This Row],[BestSol]])</f>
        <v>8.1387838269764024E-3</v>
      </c>
      <c r="AH153" s="76">
        <f>IF(OR(DataBase2[[#This Row],[sDRC]]= "", DataBase2[[#This Row],[BestSol]]=""), "", (DataBase2[[#This Row],[sDRC]]-DataBase2[[#This Row],[BestSol]])/DataBase2[[#This Row],[BestSol]])</f>
        <v>0</v>
      </c>
      <c r="AI153" s="76">
        <f>IF(OR(DataBase2[[#This Row],[sABS]]= "", DataBase2[[#This Row],[BestSol]]=""), "", (DataBase2[[#This Row],[sABS]]-DataBase2[[#This Row],[BestSol]])/DataBase2[[#This Row],[BestSol]])</f>
        <v>1.5626690516460623E-2</v>
      </c>
      <c r="AJ153" s="76">
        <f>IF(OR(DataBase2[[#This Row],[sCCJ]]= "", DataBase2[[#This Row],[BestSol]]=""), "", (DataBase2[[#This Row],[sCCJ]]-DataBase2[[#This Row],[BestSol]])/DataBase2[[#This Row],[BestSol]])</f>
        <v>2.2623455145962313E-3</v>
      </c>
      <c r="AK153" s="76">
        <f>IF(OR(DataBase2[[#This Row],[sILS]] = "", DataBase2[[#This Row],[BestSol]]=""), "", (DataBase2[[#This Row],[sILS]]-DataBase2[[#This Row],[BestSol]])/DataBase2[[#This Row],[BestSol]])</f>
        <v>3.6939990411250134E-3</v>
      </c>
      <c r="AL153" s="76">
        <f>IF(OR(DataBase2[[#This Row],[sSA]] = "", DataBase2[[#This Row],[BestSol]]=""), "", (DataBase2[[#This Row],[sSA]]-DataBase2[[#This Row],[BestSol]])/DataBase2[[#This Row],[BestSol]])</f>
        <v>-1.664713402976887E-6</v>
      </c>
      <c r="AM153" s="76">
        <f>IF(OR(DataBase2[[#This Row],[sKS]] = "", DataBase2[[#This Row],[BestSol]]=""), "", (DataBase2[[#This Row],[sKS]]-DataBase2[[#This Row],[BestSol]])/DataBase2[[#This Row],[BestSol]])</f>
        <v>5.1606115491223661E-5</v>
      </c>
      <c r="AN153" s="75">
        <f>IF(OR(DataBase2[[#This Row],[sLB]] = "", DataBase2[[#This Row],[BSHeu]]=""), "", (DataBase2[[#This Row],[sLB]]-DataBase2[[#This Row],[BSHeu]])/DataBase2[[#This Row],[BSHeu]])</f>
        <v>6.3042801517555081E-3</v>
      </c>
      <c r="AO153" s="76">
        <f>IF(OR(DataBase2[[#This Row],[sCL]] = "",  DataBase2[[#This Row],[BSHeu]]=""), "", (DataBase2[[#This Row],[sCL]] - DataBase2[[#This Row],[BSHeu]])/ DataBase2[[#This Row],[BSHeu]])</f>
        <v>8.1404620919157296E-3</v>
      </c>
      <c r="AP153" s="76">
        <f>IF(OR(DataBase2[[#This Row],[sDRC]]= "",  DataBase2[[#This Row],[BSHeu]]=""), "", (DataBase2[[#This Row],[sDRC]]- DataBase2[[#This Row],[BSHeu]])/ DataBase2[[#This Row],[BSHeu]])</f>
        <v>1.6647161742522144E-6</v>
      </c>
      <c r="AQ153" s="76">
        <f>IF(OR(DataBase2[[#This Row],[sABS]]= "",  DataBase2[[#This Row],[BSHeu]]=""), "", (DataBase2[[#This Row],[sABS]]- DataBase2[[#This Row],[BSHeu]])/ DataBase2[[#This Row],[BSHeu]])</f>
        <v>1.5628381246639327E-2</v>
      </c>
      <c r="AR153" s="76">
        <f>IF(OR(DataBase2[[#This Row],[sCCJ]]= "",  DataBase2[[#This Row],[BSHeu]]=""), "", (DataBase2[[#This Row],[sCCJ]]- DataBase2[[#This Row],[BSHeu]])/ DataBase2[[#This Row],[BSHeu]])</f>
        <v>2.2640139969336533E-3</v>
      </c>
      <c r="AS153" s="76">
        <f>IF(OR(DataBase2[[#This Row],[sILS]] = "",  DataBase2[[#This Row],[BSHeu]]=""), "", (DataBase2[[#This Row],[sILS]]- DataBase2[[#This Row],[BSHeu]])/ DataBase2[[#This Row],[BSHeu]])</f>
        <v>3.6956699067592171E-3</v>
      </c>
      <c r="AT153" s="76">
        <f>IF(OR(DataBase2[[#This Row],[sSA]] = "",  DataBase2[[#This Row],[BSHeu]]=""), "", (DataBase2[[#This Row],[sSA]]- DataBase2[[#This Row],[BSHeu]])/ DataBase2[[#This Row],[BSHeu]])</f>
        <v>0</v>
      </c>
      <c r="AU153" s="77">
        <f>IF(OR(DataBase2[[#This Row],[sKS]]= "",  DataBase2[[#This Row],[BSHeu]]=""), "", (DataBase2[[#This Row],[sKS]]- DataBase2[[#This Row],[BSHeu]])/ DataBase2[[#This Row],[BSHeu]])</f>
        <v>5.3270917575011025E-5</v>
      </c>
      <c r="AV153" s="78" t="str">
        <f>IF(AND(DataBase2[[#This Row],[sLBGB]]&lt;=0.0001, DataBase2[[#This Row],[sLBGB]]&lt;&gt;""), 1,"")</f>
        <v/>
      </c>
      <c r="AW153" s="78" t="str">
        <f>IF(AND(DataBase2[[#This Row],[sCLGB]]&lt;=0.0001,DataBase2[[#This Row],[sCLGB]]&lt;&gt;""), 1,"")</f>
        <v/>
      </c>
      <c r="AX153" s="78">
        <f>IF(AND(DataBase2[[#This Row],[sDRCGB]]&lt;=0.0001,DataBase2[[#This Row],[sDRCGB]]&lt;&gt;""), 1,"")</f>
        <v>1</v>
      </c>
      <c r="AY153" s="78" t="str">
        <f>IF(AND(DataBase2[[#This Row],[sABSGB]]&lt;=0.0001,DataBase2[[#This Row],[sABSGB]]&lt;&gt;""), 1,"")</f>
        <v/>
      </c>
      <c r="AZ153" s="78" t="str">
        <f>IF(AND(DataBase2[[#This Row],[sCCJGB]]&lt;=0.0001,DataBase2[[#This Row],[sCCJGB]]&lt;&gt;""), 1,"")</f>
        <v/>
      </c>
      <c r="BA153" s="78" t="str">
        <f>IF(AND(DataBase2[[#This Row],[sILSGB]]&lt;=0.0001,DataBase2[[#This Row],[sILSGB]]&lt;&gt;""), 1,"")</f>
        <v/>
      </c>
      <c r="BB153" s="78">
        <f>IF(AND(DataBase2[[#This Row],[sSAGB]]&lt;=0.0001,DataBase2[[#This Row],[sSAGB]]&lt;&gt;""), 1,"")</f>
        <v>1</v>
      </c>
      <c r="BC153" s="78">
        <f>IF(AND(DataBase2[[#This Row],[sKSGB]]&lt;=0.0001,DataBase2[[#This Row],[sKSGB]]&lt;&gt;""), 1,"")</f>
        <v>1</v>
      </c>
      <c r="BD153" s="79" t="str">
        <f>IF(AND(DataBase2[[#This Row],[sLBGKS]]&lt;=0.0001, DataBase2[[#This Row],[sLBGKS]]&lt;&gt;""), 1,"")</f>
        <v/>
      </c>
      <c r="BE153" s="78" t="str">
        <f>IF(AND(DataBase2[[#This Row],[sCLGKS]]&lt;=0.0001,DataBase2[[#This Row],[sCLGKS]]&lt;&gt;""), 1,"")</f>
        <v/>
      </c>
      <c r="BF153" s="78">
        <f>IF(AND(DataBase2[[#This Row],[sDRCGKS]]&lt;=0.0001,DataBase2[[#This Row],[sDRCGKS]]&lt;&gt;""), 1,"")</f>
        <v>1</v>
      </c>
      <c r="BG153" s="78" t="str">
        <f>IF(AND(DataBase2[[#This Row],[sABSGKS]]&lt;=0.0001,DataBase2[[#This Row],[sABSGKS]]&lt;&gt;""), 1,"")</f>
        <v/>
      </c>
      <c r="BH153" s="78" t="str">
        <f>IF(AND(DataBase2[[#This Row],[sCCJGKS]]&lt;=0.0001,DataBase2[[#This Row],[sCCJGKS]]&lt;&gt;""), 1,"")</f>
        <v/>
      </c>
      <c r="BI153" s="78" t="str">
        <f>IF(AND(DataBase2[[#This Row],[sILSGKS]]&lt;=0.0001,DataBase2[[#This Row],[sILSGKS]]&lt;&gt;""), 1,"")</f>
        <v/>
      </c>
      <c r="BJ153" s="78">
        <f>IF(AND(DataBase2[[#This Row],[sSAGKS]]&lt;=0.0001,DataBase2[[#This Row],[sSAGKS]]&lt;&gt;""), 1,"")</f>
        <v>1</v>
      </c>
      <c r="BK153" s="80">
        <f>IF(AND(DataBase2[[#This Row],[sKSGKS]]&lt;=0.0001,DataBase2[[#This Row],[sKSGKS]]&lt;&gt;""), 1,"")</f>
        <v>1</v>
      </c>
      <c r="BT153" s="7"/>
      <c r="BU153" s="7"/>
      <c r="BV153" s="7"/>
      <c r="BW153" s="7"/>
      <c r="CT153" s="7"/>
      <c r="CU153" s="7"/>
      <c r="CV153" s="7"/>
      <c r="CW153" s="7"/>
      <c r="DV153" s="7"/>
      <c r="DW153" s="7"/>
      <c r="DX153" s="7"/>
      <c r="DY153" s="7"/>
      <c r="EP153" s="7"/>
      <c r="EQ153" s="7"/>
      <c r="ER153" s="7"/>
      <c r="ES153" s="7"/>
    </row>
    <row r="154" spans="1:149" s="8" customFormat="1" x14ac:dyDescent="0.35">
      <c r="A154" s="65" t="s">
        <v>225</v>
      </c>
      <c r="B154" s="66" t="s">
        <v>80</v>
      </c>
      <c r="C154" s="67" t="s">
        <v>81</v>
      </c>
      <c r="D154" s="67">
        <v>3</v>
      </c>
      <c r="E154" s="67">
        <v>40</v>
      </c>
      <c r="F154" s="68">
        <v>5</v>
      </c>
      <c r="G154" s="69">
        <v>12715.2</v>
      </c>
      <c r="H154" s="70">
        <v>12075.8</v>
      </c>
      <c r="I154" s="71">
        <v>7200</v>
      </c>
      <c r="J154" s="69">
        <v>12892.96</v>
      </c>
      <c r="K154" s="70">
        <v>11576.16</v>
      </c>
      <c r="L154" s="71">
        <v>43120</v>
      </c>
      <c r="M154" s="69">
        <v>12549.6</v>
      </c>
      <c r="N154" s="6">
        <v>12524.61</v>
      </c>
      <c r="O154" s="71">
        <v>7202.2</v>
      </c>
      <c r="P154" s="69">
        <v>12717.68066</v>
      </c>
      <c r="Q154" s="71">
        <v>2332</v>
      </c>
      <c r="R154" s="72">
        <v>12678.96</v>
      </c>
      <c r="S154" s="71">
        <v>105.84</v>
      </c>
      <c r="T154" s="72">
        <v>12644.46</v>
      </c>
      <c r="U154" s="73">
        <v>150.00550000000001</v>
      </c>
      <c r="V154" s="72">
        <v>12728.86</v>
      </c>
      <c r="W154" s="73">
        <v>150.04949999999999</v>
      </c>
      <c r="X154" s="7">
        <v>12756.2</v>
      </c>
      <c r="Y154" s="71">
        <v>1178</v>
      </c>
      <c r="Z154" s="74">
        <f t="shared" si="6"/>
        <v>12549.6</v>
      </c>
      <c r="AA154" s="48">
        <f t="shared" si="7"/>
        <v>12644.46</v>
      </c>
      <c r="AB15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MIN(G154,J154,M154),"")</f>
        <v/>
      </c>
      <c r="AC154" s="49" t="str">
        <f>IF(OR(DataBase2[[#This Row],[sKS]] = "", DataBase2[[#This Row],[BSOpt]]=""), "", (DataBase2[[#This Row],[sKS]]-DataBase2[[#This Row],[BSOpt]])/DataBase2[[#This Row],[BSOpt]])</f>
        <v/>
      </c>
      <c r="AD154" s="49">
        <f t="shared" si="8"/>
        <v>12549.6</v>
      </c>
      <c r="AE154" s="49">
        <f>IF(OR(DataBase2[[#This Row],[sKS]] = "", DataBase2[[#This Row],[BESTUB]]=""), "", (DataBase2[[#This Row],[sKS]]-DataBase2[[#This Row],[BESTUB]])/DataBase2[[#This Row],[BESTUB]])</f>
        <v>1.6462676101230346E-2</v>
      </c>
      <c r="AF154" s="75">
        <f>IF(OR(DataBase2[[#This Row],[sLB]] = "", DataBase2[[#This Row],[BestSol]]=""), "", (DataBase2[[#This Row],[sLB]]-DataBase2[[#This Row],[BestSol]])/DataBase2[[#This Row],[BestSol]])</f>
        <v>1.3195639701663826E-2</v>
      </c>
      <c r="AG154" s="76">
        <f>IF(OR(DataBase2[[#This Row],[sCL]] = "", DataBase2[[#This Row],[BestSol]]=""), "", (DataBase2[[#This Row],[sCL]] -DataBase2[[#This Row],[BestSol]])/DataBase2[[#This Row],[BestSol]])</f>
        <v>2.7360234589150153E-2</v>
      </c>
      <c r="AH154" s="76">
        <f>IF(OR(DataBase2[[#This Row],[sDRC]]= "", DataBase2[[#This Row],[BestSol]]=""), "", (DataBase2[[#This Row],[sDRC]]-DataBase2[[#This Row],[BestSol]])/DataBase2[[#This Row],[BestSol]])</f>
        <v>0</v>
      </c>
      <c r="AI154" s="76">
        <f>IF(OR(DataBase2[[#This Row],[sABS]]= "", DataBase2[[#This Row],[BestSol]]=""), "", (DataBase2[[#This Row],[sABS]]-DataBase2[[#This Row],[BestSol]])/DataBase2[[#This Row],[BestSol]])</f>
        <v>1.3393308153247883E-2</v>
      </c>
      <c r="AJ154" s="76">
        <f>IF(OR(DataBase2[[#This Row],[sCCJ]]= "", DataBase2[[#This Row],[BestSol]]=""), "", (DataBase2[[#This Row],[sCCJ]]-DataBase2[[#This Row],[BestSol]])/DataBase2[[#This Row],[BestSol]])</f>
        <v>1.030789825970539E-2</v>
      </c>
      <c r="AK154" s="76">
        <f>IF(OR(DataBase2[[#This Row],[sILS]] = "", DataBase2[[#This Row],[BestSol]]=""), "", (DataBase2[[#This Row],[sILS]]-DataBase2[[#This Row],[BestSol]])/DataBase2[[#This Row],[BestSol]])</f>
        <v>7.5588066551920989E-3</v>
      </c>
      <c r="AL154" s="76">
        <f>IF(OR(DataBase2[[#This Row],[sSA]] = "", DataBase2[[#This Row],[BestSol]]=""), "", (DataBase2[[#This Row],[sSA]]-DataBase2[[#This Row],[BestSol]])/DataBase2[[#This Row],[BestSol]])</f>
        <v>1.4284120609421832E-2</v>
      </c>
      <c r="AM154" s="76">
        <f>IF(OR(DataBase2[[#This Row],[sKS]] = "", DataBase2[[#This Row],[BestSol]]=""), "", (DataBase2[[#This Row],[sKS]]-DataBase2[[#This Row],[BestSol]])/DataBase2[[#This Row],[BestSol]])</f>
        <v>1.6462676101230346E-2</v>
      </c>
      <c r="AN154" s="75">
        <f>IF(OR(DataBase2[[#This Row],[sLB]] = "", DataBase2[[#This Row],[BSHeu]]=""), "", (DataBase2[[#This Row],[sLB]]-DataBase2[[#This Row],[BSHeu]])/DataBase2[[#This Row],[BSHeu]])</f>
        <v>5.5945449627743376E-3</v>
      </c>
      <c r="AO154" s="76">
        <f>IF(OR(DataBase2[[#This Row],[sCL]] = "",  DataBase2[[#This Row],[BSHeu]]=""), "", (DataBase2[[#This Row],[sCL]] - DataBase2[[#This Row],[BSHeu]])/ DataBase2[[#This Row],[BSHeu]])</f>
        <v>1.965287564672592E-2</v>
      </c>
      <c r="AP154" s="76">
        <f>IF(OR(DataBase2[[#This Row],[sDRC]]= "",  DataBase2[[#This Row],[BSHeu]]=""), "", (DataBase2[[#This Row],[sDRC]]- DataBase2[[#This Row],[BSHeu]])/ DataBase2[[#This Row],[BSHeu]])</f>
        <v>-7.5020997337963639E-3</v>
      </c>
      <c r="AQ154" s="76">
        <f>IF(OR(DataBase2[[#This Row],[sABS]]= "",  DataBase2[[#This Row],[BSHeu]]=""), "", (DataBase2[[#This Row],[sABS]]- DataBase2[[#This Row],[BSHeu]])/ DataBase2[[#This Row],[BSHeu]])</f>
        <v>5.7907304859203847E-3</v>
      </c>
      <c r="AR154" s="76">
        <f>IF(OR(DataBase2[[#This Row],[sCCJ]]= "",  DataBase2[[#This Row],[BSHeu]]=""), "", (DataBase2[[#This Row],[sCCJ]]- DataBase2[[#This Row],[BSHeu]])/ DataBase2[[#This Row],[BSHeu]])</f>
        <v>2.7284676451188902E-3</v>
      </c>
      <c r="AS154" s="76">
        <f>IF(OR(DataBase2[[#This Row],[sILS]] = "",  DataBase2[[#This Row],[BSHeu]]=""), "", (DataBase2[[#This Row],[sILS]]- DataBase2[[#This Row],[BSHeu]])/ DataBase2[[#This Row],[BSHeu]])</f>
        <v>0</v>
      </c>
      <c r="AT154" s="76">
        <f>IF(OR(DataBase2[[#This Row],[sSA]] = "",  DataBase2[[#This Row],[BSHeu]]=""), "", (DataBase2[[#This Row],[sSA]]- DataBase2[[#This Row],[BSHeu]])/ DataBase2[[#This Row],[BSHeu]])</f>
        <v>6.6748599782040091E-3</v>
      </c>
      <c r="AU154" s="77">
        <f>IF(OR(DataBase2[[#This Row],[sKS]]= "",  DataBase2[[#This Row],[BSHeu]]=""), "", (DataBase2[[#This Row],[sKS]]- DataBase2[[#This Row],[BSHeu]])/ DataBase2[[#This Row],[BSHeu]])</f>
        <v>8.8370717294373666E-3</v>
      </c>
      <c r="AV154" s="78" t="str">
        <f>IF(AND(DataBase2[[#This Row],[sLBGB]]&lt;=0.0001, DataBase2[[#This Row],[sLBGB]]&lt;&gt;""), 1,"")</f>
        <v/>
      </c>
      <c r="AW154" s="78" t="str">
        <f>IF(AND(DataBase2[[#This Row],[sCLGB]]&lt;=0.0001,DataBase2[[#This Row],[sCLGB]]&lt;&gt;""), 1,"")</f>
        <v/>
      </c>
      <c r="AX154" s="78">
        <f>IF(AND(DataBase2[[#This Row],[sDRCGB]]&lt;=0.0001,DataBase2[[#This Row],[sDRCGB]]&lt;&gt;""), 1,"")</f>
        <v>1</v>
      </c>
      <c r="AY154" s="78" t="str">
        <f>IF(AND(DataBase2[[#This Row],[sABSGB]]&lt;=0.0001,DataBase2[[#This Row],[sABSGB]]&lt;&gt;""), 1,"")</f>
        <v/>
      </c>
      <c r="AZ154" s="78" t="str">
        <f>IF(AND(DataBase2[[#This Row],[sCCJGB]]&lt;=0.0001,DataBase2[[#This Row],[sCCJGB]]&lt;&gt;""), 1,"")</f>
        <v/>
      </c>
      <c r="BA154" s="78" t="str">
        <f>IF(AND(DataBase2[[#This Row],[sILSGB]]&lt;=0.0001,DataBase2[[#This Row],[sILSGB]]&lt;&gt;""), 1,"")</f>
        <v/>
      </c>
      <c r="BB154" s="78" t="str">
        <f>IF(AND(DataBase2[[#This Row],[sSAGB]]&lt;=0.0001,DataBase2[[#This Row],[sSAGB]]&lt;&gt;""), 1,"")</f>
        <v/>
      </c>
      <c r="BC154" s="78" t="str">
        <f>IF(AND(DataBase2[[#This Row],[sKSGB]]&lt;=0.0001,DataBase2[[#This Row],[sKSGB]]&lt;&gt;""), 1,"")</f>
        <v/>
      </c>
      <c r="BD154" s="79" t="str">
        <f>IF(AND(DataBase2[[#This Row],[sLBGKS]]&lt;=0.0001, DataBase2[[#This Row],[sLBGKS]]&lt;&gt;""), 1,"")</f>
        <v/>
      </c>
      <c r="BE154" s="78" t="str">
        <f>IF(AND(DataBase2[[#This Row],[sCLGKS]]&lt;=0.0001,DataBase2[[#This Row],[sCLGKS]]&lt;&gt;""), 1,"")</f>
        <v/>
      </c>
      <c r="BF154" s="78">
        <f>IF(AND(DataBase2[[#This Row],[sDRCGKS]]&lt;=0.0001,DataBase2[[#This Row],[sDRCGKS]]&lt;&gt;""), 1,"")</f>
        <v>1</v>
      </c>
      <c r="BG154" s="78" t="str">
        <f>IF(AND(DataBase2[[#This Row],[sABSGKS]]&lt;=0.0001,DataBase2[[#This Row],[sABSGKS]]&lt;&gt;""), 1,"")</f>
        <v/>
      </c>
      <c r="BH154" s="78" t="str">
        <f>IF(AND(DataBase2[[#This Row],[sCCJGKS]]&lt;=0.0001,DataBase2[[#This Row],[sCCJGKS]]&lt;&gt;""), 1,"")</f>
        <v/>
      </c>
      <c r="BI154" s="78">
        <f>IF(AND(DataBase2[[#This Row],[sILSGKS]]&lt;=0.0001,DataBase2[[#This Row],[sILSGKS]]&lt;&gt;""), 1,"")</f>
        <v>1</v>
      </c>
      <c r="BJ154" s="78" t="str">
        <f>IF(AND(DataBase2[[#This Row],[sSAGKS]]&lt;=0.0001,DataBase2[[#This Row],[sSAGKS]]&lt;&gt;""), 1,"")</f>
        <v/>
      </c>
      <c r="BK154" s="80" t="str">
        <f>IF(AND(DataBase2[[#This Row],[sKSGKS]]&lt;=0.0001,DataBase2[[#This Row],[sKSGKS]]&lt;&gt;""), 1,"")</f>
        <v/>
      </c>
      <c r="BT154" s="7"/>
      <c r="BU154" s="7"/>
      <c r="BV154" s="7"/>
      <c r="BW154" s="7"/>
      <c r="CT154" s="7"/>
      <c r="CU154" s="7"/>
      <c r="CV154" s="7"/>
      <c r="CW154" s="7"/>
      <c r="DV154" s="7"/>
      <c r="DW154" s="7"/>
      <c r="DX154" s="7"/>
      <c r="DY154" s="7"/>
      <c r="EP154" s="7"/>
      <c r="EQ154" s="7"/>
      <c r="ER154" s="7"/>
      <c r="ES154" s="7"/>
    </row>
    <row r="155" spans="1:149" s="8" customFormat="1" x14ac:dyDescent="0.35">
      <c r="A155" s="65" t="s">
        <v>226</v>
      </c>
      <c r="B155" s="66" t="s">
        <v>80</v>
      </c>
      <c r="C155" s="67" t="s">
        <v>81</v>
      </c>
      <c r="D155" s="67">
        <v>3</v>
      </c>
      <c r="E155" s="67">
        <v>40</v>
      </c>
      <c r="F155" s="68">
        <v>2</v>
      </c>
      <c r="G155" s="69">
        <v>9560.67</v>
      </c>
      <c r="H155" s="70">
        <v>9246.56</v>
      </c>
      <c r="I155" s="71">
        <v>7200</v>
      </c>
      <c r="J155" s="69">
        <v>9550.59</v>
      </c>
      <c r="K155" s="70">
        <v>9550.59</v>
      </c>
      <c r="L155" s="71">
        <v>1809</v>
      </c>
      <c r="M155" s="69">
        <v>10961.61</v>
      </c>
      <c r="N155" s="6">
        <v>9424.24</v>
      </c>
      <c r="O155" s="71">
        <v>7200.4</v>
      </c>
      <c r="P155" s="69">
        <v>9816.2597700000006</v>
      </c>
      <c r="Q155" s="71">
        <v>4332</v>
      </c>
      <c r="R155" s="72">
        <v>9560.39</v>
      </c>
      <c r="S155" s="71">
        <v>149.99</v>
      </c>
      <c r="T155" s="72">
        <v>9552.69</v>
      </c>
      <c r="U155" s="73">
        <v>150.0025</v>
      </c>
      <c r="V155" s="72">
        <v>9781.09</v>
      </c>
      <c r="W155" s="73">
        <v>150.048</v>
      </c>
      <c r="X155" s="7">
        <v>9700.08</v>
      </c>
      <c r="Y155" s="71">
        <v>520</v>
      </c>
      <c r="Z155" s="74">
        <f t="shared" si="6"/>
        <v>9550.59</v>
      </c>
      <c r="AA155" s="48">
        <f t="shared" si="7"/>
        <v>9552.69</v>
      </c>
      <c r="AB15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MIN(G155,J155,M155),"")</f>
        <v>9550.59</v>
      </c>
      <c r="AC155" s="49">
        <f>IF(OR(DataBase2[[#This Row],[sKS]] = "", DataBase2[[#This Row],[BSOpt]]=""), "", (DataBase2[[#This Row],[sKS]]-DataBase2[[#This Row],[BSOpt]])/DataBase2[[#This Row],[BSOpt]])</f>
        <v>1.5652436132217985E-2</v>
      </c>
      <c r="AD155" s="49">
        <f t="shared" si="8"/>
        <v>9550.59</v>
      </c>
      <c r="AE155" s="49">
        <f>IF(OR(DataBase2[[#This Row],[sKS]] = "", DataBase2[[#This Row],[BESTUB]]=""), "", (DataBase2[[#This Row],[sKS]]-DataBase2[[#This Row],[BESTUB]])/DataBase2[[#This Row],[BESTUB]])</f>
        <v>1.5652436132217985E-2</v>
      </c>
      <c r="AF155" s="75">
        <f>IF(OR(DataBase2[[#This Row],[sLB]] = "", DataBase2[[#This Row],[BestSol]]=""), "", (DataBase2[[#This Row],[sLB]]-DataBase2[[#This Row],[BestSol]])/DataBase2[[#This Row],[BestSol]])</f>
        <v>1.0554321774885035E-3</v>
      </c>
      <c r="AG155" s="76">
        <f>IF(OR(DataBase2[[#This Row],[sCL]] = "", DataBase2[[#This Row],[BestSol]]=""), "", (DataBase2[[#This Row],[sCL]] -DataBase2[[#This Row],[BestSol]])/DataBase2[[#This Row],[BestSol]])</f>
        <v>0</v>
      </c>
      <c r="AH155" s="76">
        <f>IF(OR(DataBase2[[#This Row],[sDRC]]= "", DataBase2[[#This Row],[BestSol]]=""), "", (DataBase2[[#This Row],[sDRC]]-DataBase2[[#This Row],[BestSol]])/DataBase2[[#This Row],[BestSol]])</f>
        <v>0.14774165784522217</v>
      </c>
      <c r="AI155" s="76">
        <f>IF(OR(DataBase2[[#This Row],[sABS]]= "", DataBase2[[#This Row],[BestSol]]=""), "", (DataBase2[[#This Row],[sABS]]-DataBase2[[#This Row],[BestSol]])/DataBase2[[#This Row],[BestSol]])</f>
        <v>2.7817105540076627E-2</v>
      </c>
      <c r="AJ155" s="76">
        <f>IF(OR(DataBase2[[#This Row],[sCCJ]]= "", DataBase2[[#This Row],[BestSol]]=""), "", (DataBase2[[#This Row],[sCCJ]]-DataBase2[[#This Row],[BestSol]])/DataBase2[[#This Row],[BestSol]])</f>
        <v>1.0261146170026431E-3</v>
      </c>
      <c r="AK155" s="76">
        <f>IF(OR(DataBase2[[#This Row],[sILS]] = "", DataBase2[[#This Row],[BestSol]]=""), "", (DataBase2[[#This Row],[sILS]]-DataBase2[[#This Row],[BestSol]])/DataBase2[[#This Row],[BestSol]])</f>
        <v>2.1988170364347791E-4</v>
      </c>
      <c r="AL155" s="76">
        <f>IF(OR(DataBase2[[#This Row],[sSA]] = "", DataBase2[[#This Row],[BestSol]]=""), "", (DataBase2[[#This Row],[sSA]]-DataBase2[[#This Row],[BestSol]])/DataBase2[[#This Row],[BestSol]])</f>
        <v>2.4134634614196609E-2</v>
      </c>
      <c r="AM155" s="76">
        <f>IF(OR(DataBase2[[#This Row],[sKS]] = "", DataBase2[[#This Row],[BestSol]]=""), "", (DataBase2[[#This Row],[sKS]]-DataBase2[[#This Row],[BestSol]])/DataBase2[[#This Row],[BestSol]])</f>
        <v>1.5652436132217985E-2</v>
      </c>
      <c r="AN155" s="75">
        <f>IF(OR(DataBase2[[#This Row],[sLB]] = "", DataBase2[[#This Row],[BSHeu]]=""), "", (DataBase2[[#This Row],[sLB]]-DataBase2[[#This Row],[BSHeu]])/DataBase2[[#This Row],[BSHeu]])</f>
        <v>8.3536679197163967E-4</v>
      </c>
      <c r="AO155" s="76">
        <f>IF(OR(DataBase2[[#This Row],[sCL]] = "",  DataBase2[[#This Row],[BSHeu]]=""), "", (DataBase2[[#This Row],[sCL]] - DataBase2[[#This Row],[BSHeu]])/ DataBase2[[#This Row],[BSHeu]])</f>
        <v>-2.1983336630837635E-4</v>
      </c>
      <c r="AP155" s="76">
        <f>IF(OR(DataBase2[[#This Row],[sDRC]]= "",  DataBase2[[#This Row],[BSHeu]]=""), "", (DataBase2[[#This Row],[sDRC]]- DataBase2[[#This Row],[BSHeu]])/ DataBase2[[#This Row],[BSHeu]])</f>
        <v>0.1474893459329257</v>
      </c>
      <c r="AQ155" s="76">
        <f>IF(OR(DataBase2[[#This Row],[sABS]]= "",  DataBase2[[#This Row],[BSHeu]]=""), "", (DataBase2[[#This Row],[sABS]]- DataBase2[[#This Row],[BSHeu]])/ DataBase2[[#This Row],[BSHeu]])</f>
        <v>2.7591157045816418E-2</v>
      </c>
      <c r="AR155" s="76">
        <f>IF(OR(DataBase2[[#This Row],[sCCJ]]= "",  DataBase2[[#This Row],[BSHeu]]=""), "", (DataBase2[[#This Row],[sCCJ]]- DataBase2[[#This Row],[BSHeu]])/ DataBase2[[#This Row],[BSHeu]])</f>
        <v>8.0605567646379272E-4</v>
      </c>
      <c r="AS155" s="76">
        <f>IF(OR(DataBase2[[#This Row],[sILS]] = "",  DataBase2[[#This Row],[BSHeu]]=""), "", (DataBase2[[#This Row],[sILS]]- DataBase2[[#This Row],[BSHeu]])/ DataBase2[[#This Row],[BSHeu]])</f>
        <v>0</v>
      </c>
      <c r="AT155" s="76">
        <f>IF(OR(DataBase2[[#This Row],[sSA]] = "",  DataBase2[[#This Row],[BSHeu]]=""), "", (DataBase2[[#This Row],[sSA]]- DataBase2[[#This Row],[BSHeu]])/ DataBase2[[#This Row],[BSHeu]])</f>
        <v>2.390949564991637E-2</v>
      </c>
      <c r="AU155" s="77">
        <f>IF(OR(DataBase2[[#This Row],[sKS]]= "",  DataBase2[[#This Row],[BSHeu]]=""), "", (DataBase2[[#This Row],[sKS]]- DataBase2[[#This Row],[BSHeu]])/ DataBase2[[#This Row],[BSHeu]])</f>
        <v>1.5429161838183738E-2</v>
      </c>
      <c r="AV155" s="78" t="str">
        <f>IF(AND(DataBase2[[#This Row],[sLBGB]]&lt;=0.0001, DataBase2[[#This Row],[sLBGB]]&lt;&gt;""), 1,"")</f>
        <v/>
      </c>
      <c r="AW155" s="78">
        <f>IF(AND(DataBase2[[#This Row],[sCLGB]]&lt;=0.0001,DataBase2[[#This Row],[sCLGB]]&lt;&gt;""), 1,"")</f>
        <v>1</v>
      </c>
      <c r="AX155" s="78" t="str">
        <f>IF(AND(DataBase2[[#This Row],[sDRCGB]]&lt;=0.0001,DataBase2[[#This Row],[sDRCGB]]&lt;&gt;""), 1,"")</f>
        <v/>
      </c>
      <c r="AY155" s="78" t="str">
        <f>IF(AND(DataBase2[[#This Row],[sABSGB]]&lt;=0.0001,DataBase2[[#This Row],[sABSGB]]&lt;&gt;""), 1,"")</f>
        <v/>
      </c>
      <c r="AZ155" s="78" t="str">
        <f>IF(AND(DataBase2[[#This Row],[sCCJGB]]&lt;=0.0001,DataBase2[[#This Row],[sCCJGB]]&lt;&gt;""), 1,"")</f>
        <v/>
      </c>
      <c r="BA155" s="78" t="str">
        <f>IF(AND(DataBase2[[#This Row],[sILSGB]]&lt;=0.0001,DataBase2[[#This Row],[sILSGB]]&lt;&gt;""), 1,"")</f>
        <v/>
      </c>
      <c r="BB155" s="78" t="str">
        <f>IF(AND(DataBase2[[#This Row],[sSAGB]]&lt;=0.0001,DataBase2[[#This Row],[sSAGB]]&lt;&gt;""), 1,"")</f>
        <v/>
      </c>
      <c r="BC155" s="78" t="str">
        <f>IF(AND(DataBase2[[#This Row],[sKSGB]]&lt;=0.0001,DataBase2[[#This Row],[sKSGB]]&lt;&gt;""), 1,"")</f>
        <v/>
      </c>
      <c r="BD155" s="79" t="str">
        <f>IF(AND(DataBase2[[#This Row],[sLBGKS]]&lt;=0.0001, DataBase2[[#This Row],[sLBGKS]]&lt;&gt;""), 1,"")</f>
        <v/>
      </c>
      <c r="BE155" s="78">
        <f>IF(AND(DataBase2[[#This Row],[sCLGKS]]&lt;=0.0001,DataBase2[[#This Row],[sCLGKS]]&lt;&gt;""), 1,"")</f>
        <v>1</v>
      </c>
      <c r="BF155" s="78" t="str">
        <f>IF(AND(DataBase2[[#This Row],[sDRCGKS]]&lt;=0.0001,DataBase2[[#This Row],[sDRCGKS]]&lt;&gt;""), 1,"")</f>
        <v/>
      </c>
      <c r="BG155" s="78" t="str">
        <f>IF(AND(DataBase2[[#This Row],[sABSGKS]]&lt;=0.0001,DataBase2[[#This Row],[sABSGKS]]&lt;&gt;""), 1,"")</f>
        <v/>
      </c>
      <c r="BH155" s="78" t="str">
        <f>IF(AND(DataBase2[[#This Row],[sCCJGKS]]&lt;=0.0001,DataBase2[[#This Row],[sCCJGKS]]&lt;&gt;""), 1,"")</f>
        <v/>
      </c>
      <c r="BI155" s="78">
        <f>IF(AND(DataBase2[[#This Row],[sILSGKS]]&lt;=0.0001,DataBase2[[#This Row],[sILSGKS]]&lt;&gt;""), 1,"")</f>
        <v>1</v>
      </c>
      <c r="BJ155" s="78" t="str">
        <f>IF(AND(DataBase2[[#This Row],[sSAGKS]]&lt;=0.0001,DataBase2[[#This Row],[sSAGKS]]&lt;&gt;""), 1,"")</f>
        <v/>
      </c>
      <c r="BK155" s="80" t="str">
        <f>IF(AND(DataBase2[[#This Row],[sKSGKS]]&lt;=0.0001,DataBase2[[#This Row],[sKSGKS]]&lt;&gt;""), 1,"")</f>
        <v/>
      </c>
      <c r="BT155" s="7"/>
      <c r="BU155" s="7"/>
      <c r="BV155" s="7"/>
      <c r="BW155" s="7"/>
      <c r="CT155" s="7"/>
      <c r="CU155" s="7"/>
      <c r="CV155" s="7"/>
      <c r="CW155" s="7"/>
      <c r="DV155" s="7"/>
      <c r="DW155" s="7"/>
      <c r="DX155" s="7"/>
      <c r="DY155" s="7"/>
      <c r="EP155" s="7"/>
      <c r="EQ155" s="7"/>
      <c r="ER155" s="7"/>
      <c r="ES155" s="7"/>
    </row>
    <row r="156" spans="1:149" s="8" customFormat="1" x14ac:dyDescent="0.35">
      <c r="A156" s="65" t="s">
        <v>227</v>
      </c>
      <c r="B156" s="66" t="s">
        <v>80</v>
      </c>
      <c r="C156" s="67" t="s">
        <v>81</v>
      </c>
      <c r="D156" s="67">
        <v>3</v>
      </c>
      <c r="E156" s="67">
        <v>40</v>
      </c>
      <c r="F156" s="68">
        <v>3</v>
      </c>
      <c r="G156" s="69">
        <v>9900.51</v>
      </c>
      <c r="H156" s="70">
        <v>9489</v>
      </c>
      <c r="I156" s="71">
        <v>7200</v>
      </c>
      <c r="J156" s="69">
        <v>9900.49</v>
      </c>
      <c r="K156" s="70">
        <v>9900.49</v>
      </c>
      <c r="L156" s="71">
        <v>6950</v>
      </c>
      <c r="M156" s="69">
        <v>13411.61</v>
      </c>
      <c r="N156" s="6">
        <v>9861.59</v>
      </c>
      <c r="O156" s="71">
        <v>7200.7</v>
      </c>
      <c r="P156" s="69">
        <v>10211.910159999999</v>
      </c>
      <c r="Q156" s="71">
        <v>5286</v>
      </c>
      <c r="R156" s="72">
        <v>10003.49</v>
      </c>
      <c r="S156" s="71">
        <v>154.58000000000001</v>
      </c>
      <c r="T156" s="72">
        <v>9975.09</v>
      </c>
      <c r="U156" s="73">
        <v>150.01650000000001</v>
      </c>
      <c r="V156" s="72">
        <v>9906.7900000000009</v>
      </c>
      <c r="W156" s="73">
        <v>150.00149999999999</v>
      </c>
      <c r="X156" s="7">
        <v>9906.7800000000007</v>
      </c>
      <c r="Y156" s="71">
        <v>155</v>
      </c>
      <c r="Z156" s="74">
        <f t="shared" si="6"/>
        <v>9900.49</v>
      </c>
      <c r="AA156" s="48">
        <f t="shared" si="7"/>
        <v>9906.7800000000007</v>
      </c>
      <c r="AB15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MIN(G156,J156,M156),"")</f>
        <v>9900.49</v>
      </c>
      <c r="AC156" s="49">
        <f>IF(OR(DataBase2[[#This Row],[sKS]] = "", DataBase2[[#This Row],[BSOpt]]=""), "", (DataBase2[[#This Row],[sKS]]-DataBase2[[#This Row],[BSOpt]])/DataBase2[[#This Row],[BSOpt]])</f>
        <v>6.3532209011886009E-4</v>
      </c>
      <c r="AD156" s="49">
        <f t="shared" si="8"/>
        <v>9900.49</v>
      </c>
      <c r="AE156" s="49">
        <f>IF(OR(DataBase2[[#This Row],[sKS]] = "", DataBase2[[#This Row],[BESTUB]]=""), "", (DataBase2[[#This Row],[sKS]]-DataBase2[[#This Row],[BESTUB]])/DataBase2[[#This Row],[BESTUB]])</f>
        <v>6.3532209011886009E-4</v>
      </c>
      <c r="AF156" s="75">
        <f>IF(OR(DataBase2[[#This Row],[sLB]] = "", DataBase2[[#This Row],[BestSol]]=""), "", (DataBase2[[#This Row],[sLB]]-DataBase2[[#This Row],[BestSol]])/DataBase2[[#This Row],[BestSol]])</f>
        <v>2.0201020353979003E-6</v>
      </c>
      <c r="AG156" s="76">
        <f>IF(OR(DataBase2[[#This Row],[sCL]] = "", DataBase2[[#This Row],[BestSol]]=""), "", (DataBase2[[#This Row],[sCL]] -DataBase2[[#This Row],[BestSol]])/DataBase2[[#This Row],[BestSol]])</f>
        <v>0</v>
      </c>
      <c r="AH156" s="76">
        <f>IF(OR(DataBase2[[#This Row],[sDRC]]= "", DataBase2[[#This Row],[BestSol]]=""), "", (DataBase2[[#This Row],[sDRC]]-DataBase2[[#This Row],[BestSol]])/DataBase2[[#This Row],[BestSol]])</f>
        <v>0.3546410329185728</v>
      </c>
      <c r="AI156" s="76">
        <f>IF(OR(DataBase2[[#This Row],[sABS]]= "", DataBase2[[#This Row],[BestSol]]=""), "", (DataBase2[[#This Row],[sABS]]-DataBase2[[#This Row],[BestSol]])/DataBase2[[#This Row],[BestSol]])</f>
        <v>3.1455024953310359E-2</v>
      </c>
      <c r="AJ156" s="76">
        <f>IF(OR(DataBase2[[#This Row],[sCCJ]]= "", DataBase2[[#This Row],[BestSol]]=""), "", (DataBase2[[#This Row],[sCCJ]]-DataBase2[[#This Row],[BestSol]])/DataBase2[[#This Row],[BestSol]])</f>
        <v>1.04035254820721E-2</v>
      </c>
      <c r="AK156" s="76">
        <f>IF(OR(DataBase2[[#This Row],[sILS]] = "", DataBase2[[#This Row],[BestSol]]=""), "", (DataBase2[[#This Row],[sILS]]-DataBase2[[#This Row],[BestSol]])/DataBase2[[#This Row],[BestSol]])</f>
        <v>7.5349805918697322E-3</v>
      </c>
      <c r="AL156" s="76">
        <f>IF(OR(DataBase2[[#This Row],[sSA]] = "", DataBase2[[#This Row],[BestSol]]=""), "", (DataBase2[[#This Row],[sSA]]-DataBase2[[#This Row],[BestSol]])/DataBase2[[#This Row],[BestSol]])</f>
        <v>6.3633214113655902E-4</v>
      </c>
      <c r="AM156" s="76">
        <f>IF(OR(DataBase2[[#This Row],[sKS]] = "", DataBase2[[#This Row],[BestSol]]=""), "", (DataBase2[[#This Row],[sKS]]-DataBase2[[#This Row],[BestSol]])/DataBase2[[#This Row],[BestSol]])</f>
        <v>6.3532209011886009E-4</v>
      </c>
      <c r="AN156" s="75">
        <f>IF(OR(DataBase2[[#This Row],[sLB]] = "", DataBase2[[#This Row],[BSHeu]]=""), "", (DataBase2[[#This Row],[sLB]]-DataBase2[[#This Row],[BSHeu]])/DataBase2[[#This Row],[BSHeu]])</f>
        <v>-6.3289989280073203E-4</v>
      </c>
      <c r="AO156" s="76">
        <f>IF(OR(DataBase2[[#This Row],[sCL]] = "",  DataBase2[[#This Row],[BSHeu]]=""), "", (DataBase2[[#This Row],[sCL]] - DataBase2[[#This Row],[BSHeu]])/ DataBase2[[#This Row],[BSHeu]])</f>
        <v>-6.3491871223554707E-4</v>
      </c>
      <c r="AP156" s="76">
        <f>IF(OR(DataBase2[[#This Row],[sDRC]]= "",  DataBase2[[#This Row],[BSHeu]]=""), "", (DataBase2[[#This Row],[sDRC]]- DataBase2[[#This Row],[BSHeu]])/ DataBase2[[#This Row],[BSHeu]])</f>
        <v>0.3537809459784107</v>
      </c>
      <c r="AQ156" s="76">
        <f>IF(OR(DataBase2[[#This Row],[sABS]]= "",  DataBase2[[#This Row],[BSHeu]]=""), "", (DataBase2[[#This Row],[sABS]]- DataBase2[[#This Row],[BSHeu]])/ DataBase2[[#This Row],[BSHeu]])</f>
        <v>3.0800134857138121E-2</v>
      </c>
      <c r="AR156" s="76">
        <f>IF(OR(DataBase2[[#This Row],[sCCJ]]= "",  DataBase2[[#This Row],[BSHeu]]=""), "", (DataBase2[[#This Row],[sCCJ]]- DataBase2[[#This Row],[BSHeu]])/ DataBase2[[#This Row],[BSHeu]])</f>
        <v>9.7620013768347658E-3</v>
      </c>
      <c r="AS156" s="76">
        <f>IF(OR(DataBase2[[#This Row],[sILS]] = "",  DataBase2[[#This Row],[BSHeu]]=""), "", (DataBase2[[#This Row],[sILS]]- DataBase2[[#This Row],[BSHeu]])/ DataBase2[[#This Row],[BSHeu]])</f>
        <v>6.8952777794600755E-3</v>
      </c>
      <c r="AT156" s="76">
        <f>IF(OR(DataBase2[[#This Row],[sSA]] = "",  DataBase2[[#This Row],[BSHeu]]=""), "", (DataBase2[[#This Row],[sSA]]- DataBase2[[#This Row],[BSHeu]])/ DataBase2[[#This Row],[BSHeu]])</f>
        <v>1.0094097174075006E-6</v>
      </c>
      <c r="AU156" s="77">
        <f>IF(OR(DataBase2[[#This Row],[sKS]]= "",  DataBase2[[#This Row],[BSHeu]]=""), "", (DataBase2[[#This Row],[sKS]]- DataBase2[[#This Row],[BSHeu]])/ DataBase2[[#This Row],[BSHeu]])</f>
        <v>0</v>
      </c>
      <c r="AV156" s="78">
        <f>IF(AND(DataBase2[[#This Row],[sLBGB]]&lt;=0.0001, DataBase2[[#This Row],[sLBGB]]&lt;&gt;""), 1,"")</f>
        <v>1</v>
      </c>
      <c r="AW156" s="78">
        <f>IF(AND(DataBase2[[#This Row],[sCLGB]]&lt;=0.0001,DataBase2[[#This Row],[sCLGB]]&lt;&gt;""), 1,"")</f>
        <v>1</v>
      </c>
      <c r="AX156" s="78" t="str">
        <f>IF(AND(DataBase2[[#This Row],[sDRCGB]]&lt;=0.0001,DataBase2[[#This Row],[sDRCGB]]&lt;&gt;""), 1,"")</f>
        <v/>
      </c>
      <c r="AY156" s="78" t="str">
        <f>IF(AND(DataBase2[[#This Row],[sABSGB]]&lt;=0.0001,DataBase2[[#This Row],[sABSGB]]&lt;&gt;""), 1,"")</f>
        <v/>
      </c>
      <c r="AZ156" s="78" t="str">
        <f>IF(AND(DataBase2[[#This Row],[sCCJGB]]&lt;=0.0001,DataBase2[[#This Row],[sCCJGB]]&lt;&gt;""), 1,"")</f>
        <v/>
      </c>
      <c r="BA156" s="78" t="str">
        <f>IF(AND(DataBase2[[#This Row],[sILSGB]]&lt;=0.0001,DataBase2[[#This Row],[sILSGB]]&lt;&gt;""), 1,"")</f>
        <v/>
      </c>
      <c r="BB156" s="78" t="str">
        <f>IF(AND(DataBase2[[#This Row],[sSAGB]]&lt;=0.0001,DataBase2[[#This Row],[sSAGB]]&lt;&gt;""), 1,"")</f>
        <v/>
      </c>
      <c r="BC156" s="78" t="str">
        <f>IF(AND(DataBase2[[#This Row],[sKSGB]]&lt;=0.0001,DataBase2[[#This Row],[sKSGB]]&lt;&gt;""), 1,"")</f>
        <v/>
      </c>
      <c r="BD156" s="79">
        <f>IF(AND(DataBase2[[#This Row],[sLBGKS]]&lt;=0.0001, DataBase2[[#This Row],[sLBGKS]]&lt;&gt;""), 1,"")</f>
        <v>1</v>
      </c>
      <c r="BE156" s="78">
        <f>IF(AND(DataBase2[[#This Row],[sCLGKS]]&lt;=0.0001,DataBase2[[#This Row],[sCLGKS]]&lt;&gt;""), 1,"")</f>
        <v>1</v>
      </c>
      <c r="BF156" s="78" t="str">
        <f>IF(AND(DataBase2[[#This Row],[sDRCGKS]]&lt;=0.0001,DataBase2[[#This Row],[sDRCGKS]]&lt;&gt;""), 1,"")</f>
        <v/>
      </c>
      <c r="BG156" s="78" t="str">
        <f>IF(AND(DataBase2[[#This Row],[sABSGKS]]&lt;=0.0001,DataBase2[[#This Row],[sABSGKS]]&lt;&gt;""), 1,"")</f>
        <v/>
      </c>
      <c r="BH156" s="78" t="str">
        <f>IF(AND(DataBase2[[#This Row],[sCCJGKS]]&lt;=0.0001,DataBase2[[#This Row],[sCCJGKS]]&lt;&gt;""), 1,"")</f>
        <v/>
      </c>
      <c r="BI156" s="78" t="str">
        <f>IF(AND(DataBase2[[#This Row],[sILSGKS]]&lt;=0.0001,DataBase2[[#This Row],[sILSGKS]]&lt;&gt;""), 1,"")</f>
        <v/>
      </c>
      <c r="BJ156" s="78">
        <f>IF(AND(DataBase2[[#This Row],[sSAGKS]]&lt;=0.0001,DataBase2[[#This Row],[sSAGKS]]&lt;&gt;""), 1,"")</f>
        <v>1</v>
      </c>
      <c r="BK156" s="80">
        <f>IF(AND(DataBase2[[#This Row],[sKSGKS]]&lt;=0.0001,DataBase2[[#This Row],[sKSGKS]]&lt;&gt;""), 1,"")</f>
        <v>1</v>
      </c>
      <c r="BT156" s="7"/>
      <c r="BU156" s="7"/>
      <c r="BV156" s="7"/>
      <c r="BW156" s="7"/>
      <c r="CT156" s="7"/>
      <c r="CU156" s="7"/>
      <c r="CV156" s="7"/>
      <c r="CW156" s="7"/>
      <c r="DV156" s="7"/>
      <c r="DW156" s="7"/>
      <c r="DX156" s="7"/>
      <c r="DY156" s="7"/>
      <c r="EP156" s="7"/>
      <c r="EQ156" s="7"/>
      <c r="ER156" s="7"/>
      <c r="ES156" s="7"/>
    </row>
    <row r="157" spans="1:149" s="8" customFormat="1" x14ac:dyDescent="0.35">
      <c r="A157" s="65" t="s">
        <v>228</v>
      </c>
      <c r="B157" s="66" t="s">
        <v>80</v>
      </c>
      <c r="C157" s="67" t="s">
        <v>81</v>
      </c>
      <c r="D157" s="67">
        <v>3</v>
      </c>
      <c r="E157" s="67">
        <v>40</v>
      </c>
      <c r="F157" s="68">
        <v>4</v>
      </c>
      <c r="G157" s="69">
        <v>10430.799999999999</v>
      </c>
      <c r="H157" s="70">
        <v>9921.76</v>
      </c>
      <c r="I157" s="71">
        <v>7200</v>
      </c>
      <c r="J157" s="69">
        <v>10465.69</v>
      </c>
      <c r="K157" s="70">
        <v>9961.49</v>
      </c>
      <c r="L157" s="71">
        <v>43181</v>
      </c>
      <c r="M157" s="69">
        <v>13931.11</v>
      </c>
      <c r="N157" s="6">
        <v>10322.82</v>
      </c>
      <c r="O157" s="71">
        <v>7210.2</v>
      </c>
      <c r="P157" s="69">
        <v>10550.04004</v>
      </c>
      <c r="Q157" s="71">
        <v>2105</v>
      </c>
      <c r="R157" s="72">
        <v>10526.49</v>
      </c>
      <c r="S157" s="71">
        <v>151.49</v>
      </c>
      <c r="T157" s="72">
        <v>10468.39</v>
      </c>
      <c r="U157" s="73">
        <v>150.00800000000001</v>
      </c>
      <c r="V157" s="72">
        <v>10457.19</v>
      </c>
      <c r="W157" s="73">
        <v>150.09450000000001</v>
      </c>
      <c r="X157" s="7">
        <v>10505</v>
      </c>
      <c r="Y157" s="71">
        <v>920</v>
      </c>
      <c r="Z157" s="74">
        <f t="shared" si="6"/>
        <v>10430.799999999999</v>
      </c>
      <c r="AA157" s="48">
        <f t="shared" si="7"/>
        <v>10457.19</v>
      </c>
      <c r="AB15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MIN(G157,J157,M157),"")</f>
        <v/>
      </c>
      <c r="AC157" s="49" t="str">
        <f>IF(OR(DataBase2[[#This Row],[sKS]] = "", DataBase2[[#This Row],[BSOpt]]=""), "", (DataBase2[[#This Row],[sKS]]-DataBase2[[#This Row],[BSOpt]])/DataBase2[[#This Row],[BSOpt]])</f>
        <v/>
      </c>
      <c r="AD157" s="49">
        <f t="shared" si="8"/>
        <v>10430.799999999999</v>
      </c>
      <c r="AE157" s="49">
        <f>IF(OR(DataBase2[[#This Row],[sKS]] = "", DataBase2[[#This Row],[BESTUB]]=""), "", (DataBase2[[#This Row],[sKS]]-DataBase2[[#This Row],[BESTUB]])/DataBase2[[#This Row],[BESTUB]])</f>
        <v>7.1135483376155934E-3</v>
      </c>
      <c r="AF157" s="75">
        <f>IF(OR(DataBase2[[#This Row],[sLB]] = "", DataBase2[[#This Row],[BestSol]]=""), "", (DataBase2[[#This Row],[sLB]]-DataBase2[[#This Row],[BestSol]])/DataBase2[[#This Row],[BestSol]])</f>
        <v>0</v>
      </c>
      <c r="AG157" s="76">
        <f>IF(OR(DataBase2[[#This Row],[sCL]] = "", DataBase2[[#This Row],[BestSol]]=""), "", (DataBase2[[#This Row],[sCL]] -DataBase2[[#This Row],[BestSol]])/DataBase2[[#This Row],[BestSol]])</f>
        <v>3.3449016374584154E-3</v>
      </c>
      <c r="AH157" s="76">
        <f>IF(OR(DataBase2[[#This Row],[sDRC]]= "", DataBase2[[#This Row],[BestSol]]=""), "", (DataBase2[[#This Row],[sDRC]]-DataBase2[[#This Row],[BestSol]])/DataBase2[[#This Row],[BestSol]])</f>
        <v>0.33557445258273588</v>
      </c>
      <c r="AI157" s="76">
        <f>IF(OR(DataBase2[[#This Row],[sABS]]= "", DataBase2[[#This Row],[BestSol]]=""), "", (DataBase2[[#This Row],[sABS]]-DataBase2[[#This Row],[BestSol]])/DataBase2[[#This Row],[BestSol]])</f>
        <v>1.1431533535299363E-2</v>
      </c>
      <c r="AJ157" s="76">
        <f>IF(OR(DataBase2[[#This Row],[sCCJ]]= "", DataBase2[[#This Row],[BestSol]]=""), "", (DataBase2[[#This Row],[sCCJ]]-DataBase2[[#This Row],[BestSol]])/DataBase2[[#This Row],[BestSol]])</f>
        <v>9.1737929976608238E-3</v>
      </c>
      <c r="AK157" s="76">
        <f>IF(OR(DataBase2[[#This Row],[sILS]] = "", DataBase2[[#This Row],[BestSol]]=""), "", (DataBase2[[#This Row],[sILS]]-DataBase2[[#This Row],[BestSol]])/DataBase2[[#This Row],[BestSol]])</f>
        <v>3.6037504314146707E-3</v>
      </c>
      <c r="AL157" s="76">
        <f>IF(OR(DataBase2[[#This Row],[sSA]] = "", DataBase2[[#This Row],[BestSol]]=""), "", (DataBase2[[#This Row],[sSA]]-DataBase2[[#This Row],[BestSol]])/DataBase2[[#This Row],[BestSol]])</f>
        <v>2.5300072861143192E-3</v>
      </c>
      <c r="AM157" s="76">
        <f>IF(OR(DataBase2[[#This Row],[sKS]] = "", DataBase2[[#This Row],[BestSol]]=""), "", (DataBase2[[#This Row],[sKS]]-DataBase2[[#This Row],[BestSol]])/DataBase2[[#This Row],[BestSol]])</f>
        <v>7.1135483376155934E-3</v>
      </c>
      <c r="AN157" s="75">
        <f>IF(OR(DataBase2[[#This Row],[sLB]] = "", DataBase2[[#This Row],[BSHeu]]=""), "", (DataBase2[[#This Row],[sLB]]-DataBase2[[#This Row],[BSHeu]])/DataBase2[[#This Row],[BSHeu]])</f>
        <v>-2.5236225027948458E-3</v>
      </c>
      <c r="AO157" s="76">
        <f>IF(OR(DataBase2[[#This Row],[sCL]] = "",  DataBase2[[#This Row],[BSHeu]]=""), "", (DataBase2[[#This Row],[sCL]] - DataBase2[[#This Row],[BSHeu]])/ DataBase2[[#This Row],[BSHeu]])</f>
        <v>8.1283786562164398E-4</v>
      </c>
      <c r="AP157" s="76">
        <f>IF(OR(DataBase2[[#This Row],[sDRC]]= "",  DataBase2[[#This Row],[BSHeu]]=""), "", (DataBase2[[#This Row],[sDRC]]- DataBase2[[#This Row],[BSHeu]])/ DataBase2[[#This Row],[BSHeu]])</f>
        <v>0.33220396684004017</v>
      </c>
      <c r="AQ157" s="76">
        <f>IF(OR(DataBase2[[#This Row],[sABS]]= "",  DataBase2[[#This Row],[BSHeu]]=""), "", (DataBase2[[#This Row],[sABS]]- DataBase2[[#This Row],[BSHeu]])/ DataBase2[[#This Row],[BSHeu]])</f>
        <v>8.8790621572333826E-3</v>
      </c>
      <c r="AR157" s="76">
        <f>IF(OR(DataBase2[[#This Row],[sCCJ]]= "",  DataBase2[[#This Row],[BSHeu]]=""), "", (DataBase2[[#This Row],[sCCJ]]- DataBase2[[#This Row],[BSHeu]])/ DataBase2[[#This Row],[BSHeu]])</f>
        <v>6.6270193044210991E-3</v>
      </c>
      <c r="AS157" s="76">
        <f>IF(OR(DataBase2[[#This Row],[sILS]] = "",  DataBase2[[#This Row],[BSHeu]]=""), "", (DataBase2[[#This Row],[sILS]]- DataBase2[[#This Row],[BSHeu]])/ DataBase2[[#This Row],[BSHeu]])</f>
        <v>1.07103342293665E-3</v>
      </c>
      <c r="AT157" s="76">
        <f>IF(OR(DataBase2[[#This Row],[sSA]] = "",  DataBase2[[#This Row],[BSHeu]]=""), "", (DataBase2[[#This Row],[sSA]]- DataBase2[[#This Row],[BSHeu]])/ DataBase2[[#This Row],[BSHeu]])</f>
        <v>0</v>
      </c>
      <c r="AU157" s="77">
        <f>IF(OR(DataBase2[[#This Row],[sKS]]= "",  DataBase2[[#This Row],[BSHeu]]=""), "", (DataBase2[[#This Row],[sKS]]- DataBase2[[#This Row],[BSHeu]])/ DataBase2[[#This Row],[BSHeu]])</f>
        <v>4.5719739241612215E-3</v>
      </c>
      <c r="AV157" s="78">
        <f>IF(AND(DataBase2[[#This Row],[sLBGB]]&lt;=0.0001, DataBase2[[#This Row],[sLBGB]]&lt;&gt;""), 1,"")</f>
        <v>1</v>
      </c>
      <c r="AW157" s="78" t="str">
        <f>IF(AND(DataBase2[[#This Row],[sCLGB]]&lt;=0.0001,DataBase2[[#This Row],[sCLGB]]&lt;&gt;""), 1,"")</f>
        <v/>
      </c>
      <c r="AX157" s="78" t="str">
        <f>IF(AND(DataBase2[[#This Row],[sDRCGB]]&lt;=0.0001,DataBase2[[#This Row],[sDRCGB]]&lt;&gt;""), 1,"")</f>
        <v/>
      </c>
      <c r="AY157" s="78" t="str">
        <f>IF(AND(DataBase2[[#This Row],[sABSGB]]&lt;=0.0001,DataBase2[[#This Row],[sABSGB]]&lt;&gt;""), 1,"")</f>
        <v/>
      </c>
      <c r="AZ157" s="78" t="str">
        <f>IF(AND(DataBase2[[#This Row],[sCCJGB]]&lt;=0.0001,DataBase2[[#This Row],[sCCJGB]]&lt;&gt;""), 1,"")</f>
        <v/>
      </c>
      <c r="BA157" s="78" t="str">
        <f>IF(AND(DataBase2[[#This Row],[sILSGB]]&lt;=0.0001,DataBase2[[#This Row],[sILSGB]]&lt;&gt;""), 1,"")</f>
        <v/>
      </c>
      <c r="BB157" s="78" t="str">
        <f>IF(AND(DataBase2[[#This Row],[sSAGB]]&lt;=0.0001,DataBase2[[#This Row],[sSAGB]]&lt;&gt;""), 1,"")</f>
        <v/>
      </c>
      <c r="BC157" s="78" t="str">
        <f>IF(AND(DataBase2[[#This Row],[sKSGB]]&lt;=0.0001,DataBase2[[#This Row],[sKSGB]]&lt;&gt;""), 1,"")</f>
        <v/>
      </c>
      <c r="BD157" s="79">
        <f>IF(AND(DataBase2[[#This Row],[sLBGKS]]&lt;=0.0001, DataBase2[[#This Row],[sLBGKS]]&lt;&gt;""), 1,"")</f>
        <v>1</v>
      </c>
      <c r="BE157" s="78" t="str">
        <f>IF(AND(DataBase2[[#This Row],[sCLGKS]]&lt;=0.0001,DataBase2[[#This Row],[sCLGKS]]&lt;&gt;""), 1,"")</f>
        <v/>
      </c>
      <c r="BF157" s="78" t="str">
        <f>IF(AND(DataBase2[[#This Row],[sDRCGKS]]&lt;=0.0001,DataBase2[[#This Row],[sDRCGKS]]&lt;&gt;""), 1,"")</f>
        <v/>
      </c>
      <c r="BG157" s="78" t="str">
        <f>IF(AND(DataBase2[[#This Row],[sABSGKS]]&lt;=0.0001,DataBase2[[#This Row],[sABSGKS]]&lt;&gt;""), 1,"")</f>
        <v/>
      </c>
      <c r="BH157" s="78" t="str">
        <f>IF(AND(DataBase2[[#This Row],[sCCJGKS]]&lt;=0.0001,DataBase2[[#This Row],[sCCJGKS]]&lt;&gt;""), 1,"")</f>
        <v/>
      </c>
      <c r="BI157" s="78" t="str">
        <f>IF(AND(DataBase2[[#This Row],[sILSGKS]]&lt;=0.0001,DataBase2[[#This Row],[sILSGKS]]&lt;&gt;""), 1,"")</f>
        <v/>
      </c>
      <c r="BJ157" s="78">
        <f>IF(AND(DataBase2[[#This Row],[sSAGKS]]&lt;=0.0001,DataBase2[[#This Row],[sSAGKS]]&lt;&gt;""), 1,"")</f>
        <v>1</v>
      </c>
      <c r="BK157" s="80" t="str">
        <f>IF(AND(DataBase2[[#This Row],[sKSGKS]]&lt;=0.0001,DataBase2[[#This Row],[sKSGKS]]&lt;&gt;""), 1,"")</f>
        <v/>
      </c>
      <c r="BT157" s="7"/>
      <c r="BU157" s="7"/>
      <c r="BV157" s="7"/>
      <c r="BW157" s="7"/>
      <c r="CT157" s="7"/>
      <c r="CU157" s="7"/>
      <c r="CV157" s="7"/>
      <c r="CW157" s="7"/>
      <c r="DV157" s="7"/>
      <c r="DW157" s="7"/>
      <c r="DX157" s="7"/>
      <c r="DY157" s="7"/>
      <c r="EP157" s="7"/>
      <c r="EQ157" s="7"/>
      <c r="ER157" s="7"/>
      <c r="ES157" s="7"/>
    </row>
    <row r="158" spans="1:149" s="8" customFormat="1" x14ac:dyDescent="0.35">
      <c r="A158" s="65" t="s">
        <v>229</v>
      </c>
      <c r="B158" s="66" t="s">
        <v>80</v>
      </c>
      <c r="C158" s="67" t="s">
        <v>81</v>
      </c>
      <c r="D158" s="67">
        <v>3</v>
      </c>
      <c r="E158" s="67">
        <v>40</v>
      </c>
      <c r="F158" s="68">
        <v>5</v>
      </c>
      <c r="G158" s="69">
        <v>10713.9</v>
      </c>
      <c r="H158" s="70">
        <v>10390.9</v>
      </c>
      <c r="I158" s="71">
        <v>7200</v>
      </c>
      <c r="J158" s="69">
        <v>10952.89</v>
      </c>
      <c r="K158" s="70">
        <v>10189.09</v>
      </c>
      <c r="L158" s="71">
        <v>42965</v>
      </c>
      <c r="M158" s="69">
        <v>14275.4</v>
      </c>
      <c r="N158" s="6">
        <v>10707.27</v>
      </c>
      <c r="O158" s="71">
        <v>7200.5</v>
      </c>
      <c r="P158" s="69">
        <v>11064.509770000001</v>
      </c>
      <c r="Q158" s="71">
        <v>2557</v>
      </c>
      <c r="R158" s="72">
        <v>10935.89</v>
      </c>
      <c r="S158" s="71">
        <v>153.61000000000001</v>
      </c>
      <c r="T158" s="72">
        <v>11069.69</v>
      </c>
      <c r="U158" s="73">
        <v>150.0035</v>
      </c>
      <c r="V158" s="72">
        <v>10959.49</v>
      </c>
      <c r="W158" s="73">
        <v>150.03749999999999</v>
      </c>
      <c r="X158" s="7">
        <v>11136.4</v>
      </c>
      <c r="Y158" s="71">
        <v>753</v>
      </c>
      <c r="Z158" s="74">
        <f t="shared" si="6"/>
        <v>10713.9</v>
      </c>
      <c r="AA158" s="48">
        <f t="shared" si="7"/>
        <v>10935.89</v>
      </c>
      <c r="AB15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MIN(G158,J158,M158),"")</f>
        <v/>
      </c>
      <c r="AC158" s="49" t="str">
        <f>IF(OR(DataBase2[[#This Row],[sKS]] = "", DataBase2[[#This Row],[BSOpt]]=""), "", (DataBase2[[#This Row],[sKS]]-DataBase2[[#This Row],[BSOpt]])/DataBase2[[#This Row],[BSOpt]])</f>
        <v/>
      </c>
      <c r="AD158" s="49">
        <f t="shared" si="8"/>
        <v>10713.9</v>
      </c>
      <c r="AE158" s="49">
        <f>IF(OR(DataBase2[[#This Row],[sKS]] = "", DataBase2[[#This Row],[BESTUB]]=""), "", (DataBase2[[#This Row],[sKS]]-DataBase2[[#This Row],[BESTUB]])/DataBase2[[#This Row],[BESTUB]])</f>
        <v>3.9434752984440775E-2</v>
      </c>
      <c r="AF158" s="75">
        <f>IF(OR(DataBase2[[#This Row],[sLB]] = "", DataBase2[[#This Row],[BestSol]]=""), "", (DataBase2[[#This Row],[sLB]]-DataBase2[[#This Row],[BestSol]])/DataBase2[[#This Row],[BestSol]])</f>
        <v>0</v>
      </c>
      <c r="AG158" s="76">
        <f>IF(OR(DataBase2[[#This Row],[sCL]] = "", DataBase2[[#This Row],[BestSol]]=""), "", (DataBase2[[#This Row],[sCL]] -DataBase2[[#This Row],[BestSol]])/DataBase2[[#This Row],[BestSol]])</f>
        <v>2.2306536368642584E-2</v>
      </c>
      <c r="AH158" s="76">
        <f>IF(OR(DataBase2[[#This Row],[sDRC]]= "", DataBase2[[#This Row],[BestSol]]=""), "", (DataBase2[[#This Row],[sDRC]]-DataBase2[[#This Row],[BestSol]])/DataBase2[[#This Row],[BestSol]])</f>
        <v>0.33241863373748121</v>
      </c>
      <c r="AI158" s="76">
        <f>IF(OR(DataBase2[[#This Row],[sABS]]= "", DataBase2[[#This Row],[BestSol]]=""), "", (DataBase2[[#This Row],[sABS]]-DataBase2[[#This Row],[BestSol]])/DataBase2[[#This Row],[BestSol]])</f>
        <v>3.2724756624571909E-2</v>
      </c>
      <c r="AJ158" s="76">
        <f>IF(OR(DataBase2[[#This Row],[sCCJ]]= "", DataBase2[[#This Row],[BestSol]]=""), "", (DataBase2[[#This Row],[sCCJ]]-DataBase2[[#This Row],[BestSol]])/DataBase2[[#This Row],[BestSol]])</f>
        <v>2.0719812579919523E-2</v>
      </c>
      <c r="AK158" s="76">
        <f>IF(OR(DataBase2[[#This Row],[sILS]] = "", DataBase2[[#This Row],[BestSol]]=""), "", (DataBase2[[#This Row],[sILS]]-DataBase2[[#This Row],[BestSol]])/DataBase2[[#This Row],[BestSol]])</f>
        <v>3.3208262164104656E-2</v>
      </c>
      <c r="AL158" s="76">
        <f>IF(OR(DataBase2[[#This Row],[sSA]] = "", DataBase2[[#This Row],[BestSol]]=""), "", (DataBase2[[#This Row],[sSA]]-DataBase2[[#This Row],[BestSol]])/DataBase2[[#This Row],[BestSol]])</f>
        <v>2.2922558545440983E-2</v>
      </c>
      <c r="AM158" s="76">
        <f>IF(OR(DataBase2[[#This Row],[sKS]] = "", DataBase2[[#This Row],[BestSol]]=""), "", (DataBase2[[#This Row],[sKS]]-DataBase2[[#This Row],[BestSol]])/DataBase2[[#This Row],[BestSol]])</f>
        <v>3.9434752984440775E-2</v>
      </c>
      <c r="AN158" s="75">
        <f>IF(OR(DataBase2[[#This Row],[sLB]] = "", DataBase2[[#This Row],[BSHeu]]=""), "", (DataBase2[[#This Row],[sLB]]-DataBase2[[#This Row],[BSHeu]])/DataBase2[[#This Row],[BSHeu]])</f>
        <v>-2.0299216616114446E-2</v>
      </c>
      <c r="AO158" s="76">
        <f>IF(OR(DataBase2[[#This Row],[sCL]] = "",  DataBase2[[#This Row],[BSHeu]]=""), "", (DataBase2[[#This Row],[sCL]] - DataBase2[[#This Row],[BSHeu]])/ DataBase2[[#This Row],[BSHeu]])</f>
        <v>1.5545145388258296E-3</v>
      </c>
      <c r="AP158" s="76">
        <f>IF(OR(DataBase2[[#This Row],[sDRC]]= "",  DataBase2[[#This Row],[BSHeu]]=""), "", (DataBase2[[#This Row],[sDRC]]- DataBase2[[#This Row],[BSHeu]])/ DataBase2[[#This Row],[BSHeu]])</f>
        <v>0.30537157926789682</v>
      </c>
      <c r="AQ158" s="76">
        <f>IF(OR(DataBase2[[#This Row],[sABS]]= "",  DataBase2[[#This Row],[BSHeu]]=""), "", (DataBase2[[#This Row],[sABS]]- DataBase2[[#This Row],[BSHeu]])/ DataBase2[[#This Row],[BSHeu]])</f>
        <v>1.1761253085025651E-2</v>
      </c>
      <c r="AR158" s="76">
        <f>IF(OR(DataBase2[[#This Row],[sCCJ]]= "",  DataBase2[[#This Row],[BSHeu]]=""), "", (DataBase2[[#This Row],[sCCJ]]- DataBase2[[#This Row],[BSHeu]])/ DataBase2[[#This Row],[BSHeu]])</f>
        <v>0</v>
      </c>
      <c r="AS158" s="76">
        <f>IF(OR(DataBase2[[#This Row],[sILS]] = "",  DataBase2[[#This Row],[BSHeu]]=""), "", (DataBase2[[#This Row],[sILS]]- DataBase2[[#This Row],[BSHeu]])/ DataBase2[[#This Row],[BSHeu]])</f>
        <v>1.2234943840876335E-2</v>
      </c>
      <c r="AT158" s="76">
        <f>IF(OR(DataBase2[[#This Row],[sSA]] = "",  DataBase2[[#This Row],[BSHeu]]=""), "", (DataBase2[[#This Row],[sSA]]- DataBase2[[#This Row],[BSHeu]])/ DataBase2[[#This Row],[BSHeu]])</f>
        <v>2.1580319480170671E-3</v>
      </c>
      <c r="AU158" s="77">
        <f>IF(OR(DataBase2[[#This Row],[sKS]]= "",  DataBase2[[#This Row],[BSHeu]]=""), "", (DataBase2[[#This Row],[sKS]]- DataBase2[[#This Row],[BSHeu]])/ DataBase2[[#This Row],[BSHeu]])</f>
        <v>1.8335041775292202E-2</v>
      </c>
      <c r="AV158" s="78">
        <f>IF(AND(DataBase2[[#This Row],[sLBGB]]&lt;=0.0001, DataBase2[[#This Row],[sLBGB]]&lt;&gt;""), 1,"")</f>
        <v>1</v>
      </c>
      <c r="AW158" s="78" t="str">
        <f>IF(AND(DataBase2[[#This Row],[sCLGB]]&lt;=0.0001,DataBase2[[#This Row],[sCLGB]]&lt;&gt;""), 1,"")</f>
        <v/>
      </c>
      <c r="AX158" s="78" t="str">
        <f>IF(AND(DataBase2[[#This Row],[sDRCGB]]&lt;=0.0001,DataBase2[[#This Row],[sDRCGB]]&lt;&gt;""), 1,"")</f>
        <v/>
      </c>
      <c r="AY158" s="78" t="str">
        <f>IF(AND(DataBase2[[#This Row],[sABSGB]]&lt;=0.0001,DataBase2[[#This Row],[sABSGB]]&lt;&gt;""), 1,"")</f>
        <v/>
      </c>
      <c r="AZ158" s="78" t="str">
        <f>IF(AND(DataBase2[[#This Row],[sCCJGB]]&lt;=0.0001,DataBase2[[#This Row],[sCCJGB]]&lt;&gt;""), 1,"")</f>
        <v/>
      </c>
      <c r="BA158" s="78" t="str">
        <f>IF(AND(DataBase2[[#This Row],[sILSGB]]&lt;=0.0001,DataBase2[[#This Row],[sILSGB]]&lt;&gt;""), 1,"")</f>
        <v/>
      </c>
      <c r="BB158" s="78" t="str">
        <f>IF(AND(DataBase2[[#This Row],[sSAGB]]&lt;=0.0001,DataBase2[[#This Row],[sSAGB]]&lt;&gt;""), 1,"")</f>
        <v/>
      </c>
      <c r="BC158" s="78" t="str">
        <f>IF(AND(DataBase2[[#This Row],[sKSGB]]&lt;=0.0001,DataBase2[[#This Row],[sKSGB]]&lt;&gt;""), 1,"")</f>
        <v/>
      </c>
      <c r="BD158" s="79">
        <f>IF(AND(DataBase2[[#This Row],[sLBGKS]]&lt;=0.0001, DataBase2[[#This Row],[sLBGKS]]&lt;&gt;""), 1,"")</f>
        <v>1</v>
      </c>
      <c r="BE158" s="78" t="str">
        <f>IF(AND(DataBase2[[#This Row],[sCLGKS]]&lt;=0.0001,DataBase2[[#This Row],[sCLGKS]]&lt;&gt;""), 1,"")</f>
        <v/>
      </c>
      <c r="BF158" s="78" t="str">
        <f>IF(AND(DataBase2[[#This Row],[sDRCGKS]]&lt;=0.0001,DataBase2[[#This Row],[sDRCGKS]]&lt;&gt;""), 1,"")</f>
        <v/>
      </c>
      <c r="BG158" s="78" t="str">
        <f>IF(AND(DataBase2[[#This Row],[sABSGKS]]&lt;=0.0001,DataBase2[[#This Row],[sABSGKS]]&lt;&gt;""), 1,"")</f>
        <v/>
      </c>
      <c r="BH158" s="78">
        <f>IF(AND(DataBase2[[#This Row],[sCCJGKS]]&lt;=0.0001,DataBase2[[#This Row],[sCCJGKS]]&lt;&gt;""), 1,"")</f>
        <v>1</v>
      </c>
      <c r="BI158" s="78" t="str">
        <f>IF(AND(DataBase2[[#This Row],[sILSGKS]]&lt;=0.0001,DataBase2[[#This Row],[sILSGKS]]&lt;&gt;""), 1,"")</f>
        <v/>
      </c>
      <c r="BJ158" s="78" t="str">
        <f>IF(AND(DataBase2[[#This Row],[sSAGKS]]&lt;=0.0001,DataBase2[[#This Row],[sSAGKS]]&lt;&gt;""), 1,"")</f>
        <v/>
      </c>
      <c r="BK158" s="80" t="str">
        <f>IF(AND(DataBase2[[#This Row],[sKSGKS]]&lt;=0.0001,DataBase2[[#This Row],[sKSGKS]]&lt;&gt;""), 1,"")</f>
        <v/>
      </c>
      <c r="BT158" s="7"/>
      <c r="BU158" s="7"/>
      <c r="BV158" s="7"/>
      <c r="BW158" s="7"/>
      <c r="CT158" s="7"/>
      <c r="CU158" s="7"/>
      <c r="CV158" s="7"/>
      <c r="CW158" s="7"/>
      <c r="DV158" s="7"/>
      <c r="DW158" s="7"/>
      <c r="DX158" s="7"/>
      <c r="DY158" s="7"/>
      <c r="EP158" s="7"/>
      <c r="EQ158" s="7"/>
      <c r="ER158" s="7"/>
      <c r="ES158" s="7"/>
    </row>
    <row r="159" spans="1:149" s="8" customFormat="1" x14ac:dyDescent="0.35">
      <c r="A159" s="65" t="s">
        <v>230</v>
      </c>
      <c r="B159" s="66" t="s">
        <v>80</v>
      </c>
      <c r="C159" s="67" t="s">
        <v>81</v>
      </c>
      <c r="D159" s="67">
        <v>3</v>
      </c>
      <c r="E159" s="67">
        <v>40</v>
      </c>
      <c r="F159" s="68">
        <v>2</v>
      </c>
      <c r="G159" s="69">
        <v>11102.2</v>
      </c>
      <c r="H159" s="70">
        <v>11000.2</v>
      </c>
      <c r="I159" s="71">
        <v>7200</v>
      </c>
      <c r="J159" s="69">
        <v>11086.69</v>
      </c>
      <c r="K159" s="70">
        <v>11086.69</v>
      </c>
      <c r="L159" s="71">
        <v>338</v>
      </c>
      <c r="M159" s="69">
        <v>14139.68</v>
      </c>
      <c r="N159" s="6">
        <v>11053.02</v>
      </c>
      <c r="O159" s="71">
        <v>7200.3</v>
      </c>
      <c r="P159" s="69">
        <v>11109.030269999999</v>
      </c>
      <c r="Q159" s="71">
        <v>2146</v>
      </c>
      <c r="R159" s="72">
        <v>11147.29</v>
      </c>
      <c r="S159" s="71">
        <v>170.55</v>
      </c>
      <c r="T159" s="72">
        <v>11143.09</v>
      </c>
      <c r="U159" s="73">
        <v>150.01349999999999</v>
      </c>
      <c r="V159" s="72">
        <v>11091.39</v>
      </c>
      <c r="W159" s="73">
        <v>150.03299999999999</v>
      </c>
      <c r="X159" s="7">
        <v>11087.4</v>
      </c>
      <c r="Y159" s="71">
        <v>94</v>
      </c>
      <c r="Z159" s="74">
        <f t="shared" si="6"/>
        <v>11086.69</v>
      </c>
      <c r="AA159" s="48">
        <f t="shared" si="7"/>
        <v>11087.4</v>
      </c>
      <c r="AB15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MIN(G159,J159,M159),"")</f>
        <v>11086.69</v>
      </c>
      <c r="AC159" s="49">
        <f>IF(OR(DataBase2[[#This Row],[sKS]] = "", DataBase2[[#This Row],[BSOpt]]=""), "", (DataBase2[[#This Row],[sKS]]-DataBase2[[#This Row],[BSOpt]])/DataBase2[[#This Row],[BSOpt]])</f>
        <v>6.404075517572213E-5</v>
      </c>
      <c r="AD159" s="49">
        <f t="shared" si="8"/>
        <v>11086.69</v>
      </c>
      <c r="AE159" s="49">
        <f>IF(OR(DataBase2[[#This Row],[sKS]] = "", DataBase2[[#This Row],[BESTUB]]=""), "", (DataBase2[[#This Row],[sKS]]-DataBase2[[#This Row],[BESTUB]])/DataBase2[[#This Row],[BESTUB]])</f>
        <v>6.404075517572213E-5</v>
      </c>
      <c r="AF159" s="75">
        <f>IF(OR(DataBase2[[#This Row],[sLB]] = "", DataBase2[[#This Row],[BestSol]]=""), "", (DataBase2[[#This Row],[sLB]]-DataBase2[[#This Row],[BestSol]])/DataBase2[[#This Row],[BestSol]])</f>
        <v>1.3989748067277264E-3</v>
      </c>
      <c r="AG159" s="76">
        <f>IF(OR(DataBase2[[#This Row],[sCL]] = "", DataBase2[[#This Row],[BestSol]]=""), "", (DataBase2[[#This Row],[sCL]] -DataBase2[[#This Row],[BestSol]])/DataBase2[[#This Row],[BestSol]])</f>
        <v>0</v>
      </c>
      <c r="AH159" s="76">
        <f>IF(OR(DataBase2[[#This Row],[sDRC]]= "", DataBase2[[#This Row],[BestSol]]=""), "", (DataBase2[[#This Row],[sDRC]]-DataBase2[[#This Row],[BestSol]])/DataBase2[[#This Row],[BestSol]])</f>
        <v>0.27537434527347654</v>
      </c>
      <c r="AI159" s="76">
        <f>IF(OR(DataBase2[[#This Row],[sABS]]= "", DataBase2[[#This Row],[BestSol]]=""), "", (DataBase2[[#This Row],[sABS]]-DataBase2[[#This Row],[BestSol]])/DataBase2[[#This Row],[BestSol]])</f>
        <v>2.0150531853960723E-3</v>
      </c>
      <c r="AJ159" s="76">
        <f>IF(OR(DataBase2[[#This Row],[sCCJ]]= "", DataBase2[[#This Row],[BestSol]]=""), "", (DataBase2[[#This Row],[sCCJ]]-DataBase2[[#This Row],[BestSol]])/DataBase2[[#This Row],[BestSol]])</f>
        <v>5.4660137516247282E-3</v>
      </c>
      <c r="AK159" s="76">
        <f>IF(OR(DataBase2[[#This Row],[sILS]] = "", DataBase2[[#This Row],[BestSol]]=""), "", (DataBase2[[#This Row],[sILS]]-DataBase2[[#This Row],[BestSol]])/DataBase2[[#This Row],[BestSol]])</f>
        <v>5.0871811153734466E-3</v>
      </c>
      <c r="AL159" s="76">
        <f>IF(OR(DataBase2[[#This Row],[sSA]] = "", DataBase2[[#This Row],[BestSol]]=""), "", (DataBase2[[#This Row],[sSA]]-DataBase2[[#This Row],[BestSol]])/DataBase2[[#This Row],[BestSol]])</f>
        <v>4.2393175961435813E-4</v>
      </c>
      <c r="AM159" s="76">
        <f>IF(OR(DataBase2[[#This Row],[sKS]] = "", DataBase2[[#This Row],[BestSol]]=""), "", (DataBase2[[#This Row],[sKS]]-DataBase2[[#This Row],[BestSol]])/DataBase2[[#This Row],[BestSol]])</f>
        <v>6.404075517572213E-5</v>
      </c>
      <c r="AN159" s="75">
        <f>IF(OR(DataBase2[[#This Row],[sLB]] = "", DataBase2[[#This Row],[BSHeu]]=""), "", (DataBase2[[#This Row],[sLB]]-DataBase2[[#This Row],[BSHeu]])/DataBase2[[#This Row],[BSHeu]])</f>
        <v>1.3348485668417385E-3</v>
      </c>
      <c r="AO159" s="76">
        <f>IF(OR(DataBase2[[#This Row],[sCL]] = "",  DataBase2[[#This Row],[BSHeu]]=""), "", (DataBase2[[#This Row],[sCL]] - DataBase2[[#This Row],[BSHeu]])/ DataBase2[[#This Row],[BSHeu]])</f>
        <v>-6.4036654220026956E-5</v>
      </c>
      <c r="AP159" s="76">
        <f>IF(OR(DataBase2[[#This Row],[sDRC]]= "",  DataBase2[[#This Row],[BSHeu]]=""), "", (DataBase2[[#This Row],[sDRC]]- DataBase2[[#This Row],[BSHeu]])/ DataBase2[[#This Row],[BSHeu]])</f>
        <v>0.27529267456752715</v>
      </c>
      <c r="AQ159" s="76">
        <f>IF(OR(DataBase2[[#This Row],[sABS]]= "",  DataBase2[[#This Row],[BSHeu]]=""), "", (DataBase2[[#This Row],[sABS]]- DataBase2[[#This Row],[BSHeu]])/ DataBase2[[#This Row],[BSHeu]])</f>
        <v>1.9508874939119772E-3</v>
      </c>
      <c r="AR159" s="76">
        <f>IF(OR(DataBase2[[#This Row],[sCCJ]]= "",  DataBase2[[#This Row],[BSHeu]]=""), "", (DataBase2[[#This Row],[sCCJ]]- DataBase2[[#This Row],[BSHeu]])/ DataBase2[[#This Row],[BSHeu]])</f>
        <v>5.4016270721721268E-3</v>
      </c>
      <c r="AS159" s="76">
        <f>IF(OR(DataBase2[[#This Row],[sILS]] = "",  DataBase2[[#This Row],[BSHeu]]=""), "", (DataBase2[[#This Row],[sILS]]- DataBase2[[#This Row],[BSHeu]])/ DataBase2[[#This Row],[BSHeu]])</f>
        <v>5.0228186950953798E-3</v>
      </c>
      <c r="AT159" s="76">
        <f>IF(OR(DataBase2[[#This Row],[sSA]] = "",  DataBase2[[#This Row],[BSHeu]]=""), "", (DataBase2[[#This Row],[sSA]]- DataBase2[[#This Row],[BSHeu]])/ DataBase2[[#This Row],[BSHeu]])</f>
        <v>3.598679582228279E-4</v>
      </c>
      <c r="AU159" s="77">
        <f>IF(OR(DataBase2[[#This Row],[sKS]]= "",  DataBase2[[#This Row],[BSHeu]]=""), "", (DataBase2[[#This Row],[sKS]]- DataBase2[[#This Row],[BSHeu]])/ DataBase2[[#This Row],[BSHeu]])</f>
        <v>0</v>
      </c>
      <c r="AV159" s="78" t="str">
        <f>IF(AND(DataBase2[[#This Row],[sLBGB]]&lt;=0.0001, DataBase2[[#This Row],[sLBGB]]&lt;&gt;""), 1,"")</f>
        <v/>
      </c>
      <c r="AW159" s="78">
        <f>IF(AND(DataBase2[[#This Row],[sCLGB]]&lt;=0.0001,DataBase2[[#This Row],[sCLGB]]&lt;&gt;""), 1,"")</f>
        <v>1</v>
      </c>
      <c r="AX159" s="78" t="str">
        <f>IF(AND(DataBase2[[#This Row],[sDRCGB]]&lt;=0.0001,DataBase2[[#This Row],[sDRCGB]]&lt;&gt;""), 1,"")</f>
        <v/>
      </c>
      <c r="AY159" s="78" t="str">
        <f>IF(AND(DataBase2[[#This Row],[sABSGB]]&lt;=0.0001,DataBase2[[#This Row],[sABSGB]]&lt;&gt;""), 1,"")</f>
        <v/>
      </c>
      <c r="AZ159" s="78" t="str">
        <f>IF(AND(DataBase2[[#This Row],[sCCJGB]]&lt;=0.0001,DataBase2[[#This Row],[sCCJGB]]&lt;&gt;""), 1,"")</f>
        <v/>
      </c>
      <c r="BA159" s="78" t="str">
        <f>IF(AND(DataBase2[[#This Row],[sILSGB]]&lt;=0.0001,DataBase2[[#This Row],[sILSGB]]&lt;&gt;""), 1,"")</f>
        <v/>
      </c>
      <c r="BB159" s="78" t="str">
        <f>IF(AND(DataBase2[[#This Row],[sSAGB]]&lt;=0.0001,DataBase2[[#This Row],[sSAGB]]&lt;&gt;""), 1,"")</f>
        <v/>
      </c>
      <c r="BC159" s="78">
        <f>IF(AND(DataBase2[[#This Row],[sKSGB]]&lt;=0.0001,DataBase2[[#This Row],[sKSGB]]&lt;&gt;""), 1,"")</f>
        <v>1</v>
      </c>
      <c r="BD159" s="79" t="str">
        <f>IF(AND(DataBase2[[#This Row],[sLBGKS]]&lt;=0.0001, DataBase2[[#This Row],[sLBGKS]]&lt;&gt;""), 1,"")</f>
        <v/>
      </c>
      <c r="BE159" s="78">
        <f>IF(AND(DataBase2[[#This Row],[sCLGKS]]&lt;=0.0001,DataBase2[[#This Row],[sCLGKS]]&lt;&gt;""), 1,"")</f>
        <v>1</v>
      </c>
      <c r="BF159" s="78" t="str">
        <f>IF(AND(DataBase2[[#This Row],[sDRCGKS]]&lt;=0.0001,DataBase2[[#This Row],[sDRCGKS]]&lt;&gt;""), 1,"")</f>
        <v/>
      </c>
      <c r="BG159" s="78" t="str">
        <f>IF(AND(DataBase2[[#This Row],[sABSGKS]]&lt;=0.0001,DataBase2[[#This Row],[sABSGKS]]&lt;&gt;""), 1,"")</f>
        <v/>
      </c>
      <c r="BH159" s="78" t="str">
        <f>IF(AND(DataBase2[[#This Row],[sCCJGKS]]&lt;=0.0001,DataBase2[[#This Row],[sCCJGKS]]&lt;&gt;""), 1,"")</f>
        <v/>
      </c>
      <c r="BI159" s="78" t="str">
        <f>IF(AND(DataBase2[[#This Row],[sILSGKS]]&lt;=0.0001,DataBase2[[#This Row],[sILSGKS]]&lt;&gt;""), 1,"")</f>
        <v/>
      </c>
      <c r="BJ159" s="78" t="str">
        <f>IF(AND(DataBase2[[#This Row],[sSAGKS]]&lt;=0.0001,DataBase2[[#This Row],[sSAGKS]]&lt;&gt;""), 1,"")</f>
        <v/>
      </c>
      <c r="BK159" s="80">
        <f>IF(AND(DataBase2[[#This Row],[sKSGKS]]&lt;=0.0001,DataBase2[[#This Row],[sKSGKS]]&lt;&gt;""), 1,"")</f>
        <v>1</v>
      </c>
      <c r="BT159" s="7"/>
      <c r="BU159" s="7"/>
      <c r="BV159" s="7"/>
      <c r="BW159" s="7"/>
      <c r="CT159" s="7"/>
      <c r="CU159" s="7"/>
      <c r="CV159" s="7"/>
      <c r="CW159" s="7"/>
      <c r="DV159" s="7"/>
      <c r="DW159" s="7"/>
      <c r="DX159" s="7"/>
      <c r="DY159" s="7"/>
      <c r="EP159" s="7"/>
      <c r="EQ159" s="7"/>
      <c r="ER159" s="7"/>
      <c r="ES159" s="7"/>
    </row>
    <row r="160" spans="1:149" s="8" customFormat="1" x14ac:dyDescent="0.35">
      <c r="A160" s="65" t="s">
        <v>231</v>
      </c>
      <c r="B160" s="66" t="s">
        <v>80</v>
      </c>
      <c r="C160" s="67" t="s">
        <v>81</v>
      </c>
      <c r="D160" s="67">
        <v>3</v>
      </c>
      <c r="E160" s="67">
        <v>40</v>
      </c>
      <c r="F160" s="68">
        <v>3</v>
      </c>
      <c r="G160" s="69">
        <v>11296.9</v>
      </c>
      <c r="H160" s="70">
        <v>11191.1</v>
      </c>
      <c r="I160" s="71">
        <v>7200</v>
      </c>
      <c r="J160" s="69">
        <v>11296.99</v>
      </c>
      <c r="K160" s="70">
        <v>11296.99</v>
      </c>
      <c r="L160" s="71">
        <v>1973</v>
      </c>
      <c r="M160" s="69">
        <v>11296.95</v>
      </c>
      <c r="N160" s="6">
        <v>11296.95</v>
      </c>
      <c r="O160" s="71">
        <v>769</v>
      </c>
      <c r="P160" s="69">
        <v>11310.049800000001</v>
      </c>
      <c r="Q160" s="71">
        <v>3864</v>
      </c>
      <c r="R160" s="72">
        <v>11296.69</v>
      </c>
      <c r="S160" s="71">
        <v>139.97</v>
      </c>
      <c r="T160" s="72">
        <v>11434.49</v>
      </c>
      <c r="U160" s="73">
        <v>150.0035</v>
      </c>
      <c r="V160" s="72">
        <v>11296.99</v>
      </c>
      <c r="W160" s="73">
        <v>150.01400000000001</v>
      </c>
      <c r="X160" s="7">
        <v>11296.9</v>
      </c>
      <c r="Y160" s="71">
        <v>229</v>
      </c>
      <c r="Z160" s="74">
        <f t="shared" si="6"/>
        <v>11296.9</v>
      </c>
      <c r="AA160" s="48">
        <f t="shared" si="7"/>
        <v>11296.69</v>
      </c>
      <c r="AB16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MIN(G160,J160,M160),"")</f>
        <v>11296.9</v>
      </c>
      <c r="AC160" s="49">
        <f>IF(OR(DataBase2[[#This Row],[sKS]] = "", DataBase2[[#This Row],[BSOpt]]=""), "", (DataBase2[[#This Row],[sKS]]-DataBase2[[#This Row],[BSOpt]])/DataBase2[[#This Row],[BSOpt]])</f>
        <v>0</v>
      </c>
      <c r="AD160" s="49">
        <f t="shared" si="8"/>
        <v>11296.9</v>
      </c>
      <c r="AE160" s="49">
        <f>IF(OR(DataBase2[[#This Row],[sKS]] = "", DataBase2[[#This Row],[BESTUB]]=""), "", (DataBase2[[#This Row],[sKS]]-DataBase2[[#This Row],[BESTUB]])/DataBase2[[#This Row],[BESTUB]])</f>
        <v>0</v>
      </c>
      <c r="AF160" s="75">
        <f>IF(OR(DataBase2[[#This Row],[sLB]] = "", DataBase2[[#This Row],[BestSol]]=""), "", (DataBase2[[#This Row],[sLB]]-DataBase2[[#This Row],[BestSol]])/DataBase2[[#This Row],[BestSol]])</f>
        <v>0</v>
      </c>
      <c r="AG160" s="76">
        <f>IF(OR(DataBase2[[#This Row],[sCL]] = "", DataBase2[[#This Row],[BestSol]]=""), "", (DataBase2[[#This Row],[sCL]] -DataBase2[[#This Row],[BestSol]])/DataBase2[[#This Row],[BestSol]])</f>
        <v>7.9667873487545716E-6</v>
      </c>
      <c r="AH160" s="76">
        <f>IF(OR(DataBase2[[#This Row],[sDRC]]= "", DataBase2[[#This Row],[BestSol]]=""), "", (DataBase2[[#This Row],[sDRC]]-DataBase2[[#This Row],[BestSol]])/DataBase2[[#This Row],[BestSol]])</f>
        <v>4.4259929716197711E-6</v>
      </c>
      <c r="AI160" s="76">
        <f>IF(OR(DataBase2[[#This Row],[sABS]]= "", DataBase2[[#This Row],[BestSol]]=""), "", (DataBase2[[#This Row],[sABS]]-DataBase2[[#This Row],[BestSol]])/DataBase2[[#This Row],[BestSol]])</f>
        <v>1.1640184475387983E-3</v>
      </c>
      <c r="AJ160" s="76">
        <f>IF(OR(DataBase2[[#This Row],[sCCJ]]= "", DataBase2[[#This Row],[BestSol]]=""), "", (DataBase2[[#This Row],[sCCJ]]-DataBase2[[#This Row],[BestSol]])/DataBase2[[#This Row],[BestSol]])</f>
        <v>-1.858917048031999E-5</v>
      </c>
      <c r="AK160" s="76">
        <f>IF(OR(DataBase2[[#This Row],[sILS]] = "", DataBase2[[#This Row],[BestSol]]=""), "", (DataBase2[[#This Row],[sILS]]-DataBase2[[#This Row],[BestSol]])/DataBase2[[#This Row],[BestSol]])</f>
        <v>1.2179447459037448E-2</v>
      </c>
      <c r="AL160" s="76">
        <f>IF(OR(DataBase2[[#This Row],[sSA]] = "", DataBase2[[#This Row],[BestSol]]=""), "", (DataBase2[[#This Row],[sSA]]-DataBase2[[#This Row],[BestSol]])/DataBase2[[#This Row],[BestSol]])</f>
        <v>7.9667873487545716E-6</v>
      </c>
      <c r="AM160" s="76">
        <f>IF(OR(DataBase2[[#This Row],[sKS]] = "", DataBase2[[#This Row],[BestSol]]=""), "", (DataBase2[[#This Row],[sKS]]-DataBase2[[#This Row],[BestSol]])/DataBase2[[#This Row],[BestSol]])</f>
        <v>0</v>
      </c>
      <c r="AN160" s="75">
        <f>IF(OR(DataBase2[[#This Row],[sLB]] = "", DataBase2[[#This Row],[BSHeu]]=""), "", (DataBase2[[#This Row],[sLB]]-DataBase2[[#This Row],[BSHeu]])/DataBase2[[#This Row],[BSHeu]])</f>
        <v>1.858951604400288E-5</v>
      </c>
      <c r="AO160" s="76">
        <f>IF(OR(DataBase2[[#This Row],[sCL]] = "",  DataBase2[[#This Row],[BSHeu]]=""), "", (DataBase2[[#This Row],[sCL]] - DataBase2[[#This Row],[BSHeu]])/ DataBase2[[#This Row],[BSHeu]])</f>
        <v>2.6556451491478689E-5</v>
      </c>
      <c r="AP160" s="76">
        <f>IF(OR(DataBase2[[#This Row],[sDRC]]= "",  DataBase2[[#This Row],[BSHeu]]=""), "", (DataBase2[[#This Row],[sDRC]]- DataBase2[[#This Row],[BSHeu]])/ DataBase2[[#This Row],[BSHeu]])</f>
        <v>2.3015591292690008E-5</v>
      </c>
      <c r="AQ160" s="76">
        <f>IF(OR(DataBase2[[#This Row],[sABS]]= "",  DataBase2[[#This Row],[BSHeu]]=""), "", (DataBase2[[#This Row],[sABS]]- DataBase2[[#This Row],[BSHeu]])/ DataBase2[[#This Row],[BSHeu]])</f>
        <v>1.1826296021224072E-3</v>
      </c>
      <c r="AR160" s="76">
        <f>IF(OR(DataBase2[[#This Row],[sCCJ]]= "",  DataBase2[[#This Row],[BSHeu]]=""), "", (DataBase2[[#This Row],[sCCJ]]- DataBase2[[#This Row],[BSHeu]])/ DataBase2[[#This Row],[BSHeu]])</f>
        <v>0</v>
      </c>
      <c r="AS160" s="76">
        <f>IF(OR(DataBase2[[#This Row],[sILS]] = "",  DataBase2[[#This Row],[BSHeu]]=""), "", (DataBase2[[#This Row],[sILS]]- DataBase2[[#This Row],[BSHeu]])/ DataBase2[[#This Row],[BSHeu]])</f>
        <v>1.2198263385115399E-2</v>
      </c>
      <c r="AT160" s="76">
        <f>IF(OR(DataBase2[[#This Row],[sSA]] = "",  DataBase2[[#This Row],[BSHeu]]=""), "", (DataBase2[[#This Row],[sSA]]- DataBase2[[#This Row],[BSHeu]])/ DataBase2[[#This Row],[BSHeu]])</f>
        <v>2.6556451491478689E-5</v>
      </c>
      <c r="AU160" s="77">
        <f>IF(OR(DataBase2[[#This Row],[sKS]]= "",  DataBase2[[#This Row],[BSHeu]]=""), "", (DataBase2[[#This Row],[sKS]]- DataBase2[[#This Row],[BSHeu]])/ DataBase2[[#This Row],[BSHeu]])</f>
        <v>1.858951604400288E-5</v>
      </c>
      <c r="AV160" s="78">
        <f>IF(AND(DataBase2[[#This Row],[sLBGB]]&lt;=0.0001, DataBase2[[#This Row],[sLBGB]]&lt;&gt;""), 1,"")</f>
        <v>1</v>
      </c>
      <c r="AW160" s="78">
        <f>IF(AND(DataBase2[[#This Row],[sCLGB]]&lt;=0.0001,DataBase2[[#This Row],[sCLGB]]&lt;&gt;""), 1,"")</f>
        <v>1</v>
      </c>
      <c r="AX160" s="78">
        <f>IF(AND(DataBase2[[#This Row],[sDRCGB]]&lt;=0.0001,DataBase2[[#This Row],[sDRCGB]]&lt;&gt;""), 1,"")</f>
        <v>1</v>
      </c>
      <c r="AY160" s="78" t="str">
        <f>IF(AND(DataBase2[[#This Row],[sABSGB]]&lt;=0.0001,DataBase2[[#This Row],[sABSGB]]&lt;&gt;""), 1,"")</f>
        <v/>
      </c>
      <c r="AZ160" s="78">
        <f>IF(AND(DataBase2[[#This Row],[sCCJGB]]&lt;=0.0001,DataBase2[[#This Row],[sCCJGB]]&lt;&gt;""), 1,"")</f>
        <v>1</v>
      </c>
      <c r="BA160" s="78" t="str">
        <f>IF(AND(DataBase2[[#This Row],[sILSGB]]&lt;=0.0001,DataBase2[[#This Row],[sILSGB]]&lt;&gt;""), 1,"")</f>
        <v/>
      </c>
      <c r="BB160" s="78">
        <f>IF(AND(DataBase2[[#This Row],[sSAGB]]&lt;=0.0001,DataBase2[[#This Row],[sSAGB]]&lt;&gt;""), 1,"")</f>
        <v>1</v>
      </c>
      <c r="BC160" s="78">
        <f>IF(AND(DataBase2[[#This Row],[sKSGB]]&lt;=0.0001,DataBase2[[#This Row],[sKSGB]]&lt;&gt;""), 1,"")</f>
        <v>1</v>
      </c>
      <c r="BD160" s="79">
        <f>IF(AND(DataBase2[[#This Row],[sLBGKS]]&lt;=0.0001, DataBase2[[#This Row],[sLBGKS]]&lt;&gt;""), 1,"")</f>
        <v>1</v>
      </c>
      <c r="BE160" s="78">
        <f>IF(AND(DataBase2[[#This Row],[sCLGKS]]&lt;=0.0001,DataBase2[[#This Row],[sCLGKS]]&lt;&gt;""), 1,"")</f>
        <v>1</v>
      </c>
      <c r="BF160" s="78">
        <f>IF(AND(DataBase2[[#This Row],[sDRCGKS]]&lt;=0.0001,DataBase2[[#This Row],[sDRCGKS]]&lt;&gt;""), 1,"")</f>
        <v>1</v>
      </c>
      <c r="BG160" s="78" t="str">
        <f>IF(AND(DataBase2[[#This Row],[sABSGKS]]&lt;=0.0001,DataBase2[[#This Row],[sABSGKS]]&lt;&gt;""), 1,"")</f>
        <v/>
      </c>
      <c r="BH160" s="78">
        <f>IF(AND(DataBase2[[#This Row],[sCCJGKS]]&lt;=0.0001,DataBase2[[#This Row],[sCCJGKS]]&lt;&gt;""), 1,"")</f>
        <v>1</v>
      </c>
      <c r="BI160" s="78" t="str">
        <f>IF(AND(DataBase2[[#This Row],[sILSGKS]]&lt;=0.0001,DataBase2[[#This Row],[sILSGKS]]&lt;&gt;""), 1,"")</f>
        <v/>
      </c>
      <c r="BJ160" s="78">
        <f>IF(AND(DataBase2[[#This Row],[sSAGKS]]&lt;=0.0001,DataBase2[[#This Row],[sSAGKS]]&lt;&gt;""), 1,"")</f>
        <v>1</v>
      </c>
      <c r="BK160" s="80">
        <f>IF(AND(DataBase2[[#This Row],[sKSGKS]]&lt;=0.0001,DataBase2[[#This Row],[sKSGKS]]&lt;&gt;""), 1,"")</f>
        <v>1</v>
      </c>
      <c r="BT160" s="7"/>
      <c r="BU160" s="7"/>
      <c r="BV160" s="7"/>
      <c r="BW160" s="7"/>
      <c r="CT160" s="7"/>
      <c r="CU160" s="7"/>
      <c r="CV160" s="7"/>
      <c r="CW160" s="7"/>
      <c r="DV160" s="7"/>
      <c r="DW160" s="7"/>
      <c r="DX160" s="7"/>
      <c r="DY160" s="7"/>
      <c r="EP160" s="7"/>
      <c r="EQ160" s="7"/>
      <c r="ER160" s="7"/>
      <c r="ES160" s="7"/>
    </row>
    <row r="161" spans="1:149" s="8" customFormat="1" x14ac:dyDescent="0.35">
      <c r="A161" s="65" t="s">
        <v>232</v>
      </c>
      <c r="B161" s="66" t="s">
        <v>80</v>
      </c>
      <c r="C161" s="67" t="s">
        <v>81</v>
      </c>
      <c r="D161" s="67">
        <v>3</v>
      </c>
      <c r="E161" s="67">
        <v>40</v>
      </c>
      <c r="F161" s="68">
        <v>4</v>
      </c>
      <c r="G161" s="69">
        <v>11653.9</v>
      </c>
      <c r="H161" s="70">
        <v>11439.3</v>
      </c>
      <c r="I161" s="71">
        <v>7200</v>
      </c>
      <c r="J161" s="69">
        <v>11629.49</v>
      </c>
      <c r="K161" s="70">
        <v>11629.49</v>
      </c>
      <c r="L161" s="71">
        <v>31408</v>
      </c>
      <c r="M161" s="69">
        <v>13822.1</v>
      </c>
      <c r="N161" s="6">
        <v>11604.76</v>
      </c>
      <c r="O161" s="71">
        <v>7200.8</v>
      </c>
      <c r="P161" s="69">
        <v>11732.85059</v>
      </c>
      <c r="Q161" s="71">
        <v>2383</v>
      </c>
      <c r="R161" s="72">
        <v>11662.39</v>
      </c>
      <c r="S161" s="71">
        <v>169.28</v>
      </c>
      <c r="T161" s="72">
        <v>11669.69</v>
      </c>
      <c r="U161" s="73">
        <v>150.01900000000001</v>
      </c>
      <c r="V161" s="72">
        <v>11760.69</v>
      </c>
      <c r="W161" s="73">
        <v>150.1</v>
      </c>
      <c r="X161" s="7">
        <v>11750.7</v>
      </c>
      <c r="Y161" s="71">
        <v>798</v>
      </c>
      <c r="Z161" s="74">
        <f t="shared" si="6"/>
        <v>11629.49</v>
      </c>
      <c r="AA161" s="48">
        <f t="shared" si="7"/>
        <v>11662.39</v>
      </c>
      <c r="AB16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MIN(G161,J161,M161),"")</f>
        <v>11629.49</v>
      </c>
      <c r="AC161" s="49">
        <f>IF(OR(DataBase2[[#This Row],[sKS]] = "", DataBase2[[#This Row],[BSOpt]]=""), "", (DataBase2[[#This Row],[sKS]]-DataBase2[[#This Row],[BSOpt]])/DataBase2[[#This Row],[BSOpt]])</f>
        <v>1.0422641061645949E-2</v>
      </c>
      <c r="AD161" s="49">
        <f t="shared" si="8"/>
        <v>11629.49</v>
      </c>
      <c r="AE161" s="49">
        <f>IF(OR(DataBase2[[#This Row],[sKS]] = "", DataBase2[[#This Row],[BESTUB]]=""), "", (DataBase2[[#This Row],[sKS]]-DataBase2[[#This Row],[BESTUB]])/DataBase2[[#This Row],[BESTUB]])</f>
        <v>1.0422641061645949E-2</v>
      </c>
      <c r="AF161" s="75">
        <f>IF(OR(DataBase2[[#This Row],[sLB]] = "", DataBase2[[#This Row],[BestSol]]=""), "", (DataBase2[[#This Row],[sLB]]-DataBase2[[#This Row],[BestSol]])/DataBase2[[#This Row],[BestSol]])</f>
        <v>2.0989742456461852E-3</v>
      </c>
      <c r="AG161" s="76">
        <f>IF(OR(DataBase2[[#This Row],[sCL]] = "", DataBase2[[#This Row],[BestSol]]=""), "", (DataBase2[[#This Row],[sCL]] -DataBase2[[#This Row],[BestSol]])/DataBase2[[#This Row],[BestSol]])</f>
        <v>0</v>
      </c>
      <c r="AH161" s="76">
        <f>IF(OR(DataBase2[[#This Row],[sDRC]]= "", DataBase2[[#This Row],[BestSol]]=""), "", (DataBase2[[#This Row],[sDRC]]-DataBase2[[#This Row],[BestSol]])/DataBase2[[#This Row],[BestSol]])</f>
        <v>0.1885387923288124</v>
      </c>
      <c r="AI161" s="76">
        <f>IF(OR(DataBase2[[#This Row],[sABS]]= "", DataBase2[[#This Row],[BestSol]]=""), "", (DataBase2[[#This Row],[sABS]]-DataBase2[[#This Row],[BestSol]])/DataBase2[[#This Row],[BestSol]])</f>
        <v>8.8878007548052612E-3</v>
      </c>
      <c r="AJ161" s="76">
        <f>IF(OR(DataBase2[[#This Row],[sCCJ]]= "", DataBase2[[#This Row],[BestSol]]=""), "", (DataBase2[[#This Row],[sCCJ]]-DataBase2[[#This Row],[BestSol]])/DataBase2[[#This Row],[BestSol]])</f>
        <v>2.829014857917212E-3</v>
      </c>
      <c r="AK161" s="76">
        <f>IF(OR(DataBase2[[#This Row],[sILS]] = "", DataBase2[[#This Row],[BestSol]]=""), "", (DataBase2[[#This Row],[sILS]]-DataBase2[[#This Row],[BestSol]])/DataBase2[[#This Row],[BestSol]])</f>
        <v>3.4567294008594298E-3</v>
      </c>
      <c r="AL161" s="76">
        <f>IF(OR(DataBase2[[#This Row],[sSA]] = "", DataBase2[[#This Row],[BestSol]]=""), "", (DataBase2[[#This Row],[sSA]]-DataBase2[[#This Row],[BestSol]])/DataBase2[[#This Row],[BestSol]])</f>
        <v>1.1281664114247549E-2</v>
      </c>
      <c r="AM161" s="76">
        <f>IF(OR(DataBase2[[#This Row],[sKS]] = "", DataBase2[[#This Row],[BestSol]]=""), "", (DataBase2[[#This Row],[sKS]]-DataBase2[[#This Row],[BestSol]])/DataBase2[[#This Row],[BestSol]])</f>
        <v>1.0422641061645949E-2</v>
      </c>
      <c r="AN161" s="75">
        <f>IF(OR(DataBase2[[#This Row],[sLB]] = "", DataBase2[[#This Row],[BSHeu]]=""), "", (DataBase2[[#This Row],[sLB]]-DataBase2[[#This Row],[BSHeu]])/DataBase2[[#This Row],[BSHeu]])</f>
        <v>-7.2798114280175691E-4</v>
      </c>
      <c r="AO161" s="76">
        <f>IF(OR(DataBase2[[#This Row],[sCL]] = "",  DataBase2[[#This Row],[BSHeu]]=""), "", (DataBase2[[#This Row],[sCL]] - DataBase2[[#This Row],[BSHeu]])/ DataBase2[[#This Row],[BSHeu]])</f>
        <v>-2.8210341105039051E-3</v>
      </c>
      <c r="AP161" s="76">
        <f>IF(OR(DataBase2[[#This Row],[sDRC]]= "",  DataBase2[[#This Row],[BSHeu]]=""), "", (DataBase2[[#This Row],[sDRC]]- DataBase2[[#This Row],[BSHeu]])/ DataBase2[[#This Row],[BSHeu]])</f>
        <v>0.1851858838539957</v>
      </c>
      <c r="AQ161" s="76">
        <f>IF(OR(DataBase2[[#This Row],[sABS]]= "",  DataBase2[[#This Row],[BSHeu]]=""), "", (DataBase2[[#This Row],[sABS]]- DataBase2[[#This Row],[BSHeu]])/ DataBase2[[#This Row],[BSHeu]])</f>
        <v>6.0416938552046873E-3</v>
      </c>
      <c r="AR161" s="76">
        <f>IF(OR(DataBase2[[#This Row],[sCCJ]]= "",  DataBase2[[#This Row],[BSHeu]]=""), "", (DataBase2[[#This Row],[sCCJ]]- DataBase2[[#This Row],[BSHeu]])/ DataBase2[[#This Row],[BSHeu]])</f>
        <v>0</v>
      </c>
      <c r="AS161" s="76">
        <f>IF(OR(DataBase2[[#This Row],[sILS]] = "",  DataBase2[[#This Row],[BSHeu]]=""), "", (DataBase2[[#This Row],[sILS]]- DataBase2[[#This Row],[BSHeu]])/ DataBase2[[#This Row],[BSHeu]])</f>
        <v>6.259437388049184E-4</v>
      </c>
      <c r="AT161" s="76">
        <f>IF(OR(DataBase2[[#This Row],[sSA]] = "",  DataBase2[[#This Row],[BSHeu]]=""), "", (DataBase2[[#This Row],[sSA]]- DataBase2[[#This Row],[BSHeu]])/ DataBase2[[#This Row],[BSHeu]])</f>
        <v>8.4288040444541034E-3</v>
      </c>
      <c r="AU161" s="77">
        <f>IF(OR(DataBase2[[#This Row],[sKS]]= "",  DataBase2[[#This Row],[BSHeu]]=""), "", (DataBase2[[#This Row],[sKS]]- DataBase2[[#This Row],[BSHeu]])/ DataBase2[[#This Row],[BSHeu]])</f>
        <v>7.5722043251856023E-3</v>
      </c>
      <c r="AV161" s="78" t="str">
        <f>IF(AND(DataBase2[[#This Row],[sLBGB]]&lt;=0.0001, DataBase2[[#This Row],[sLBGB]]&lt;&gt;""), 1,"")</f>
        <v/>
      </c>
      <c r="AW161" s="78">
        <f>IF(AND(DataBase2[[#This Row],[sCLGB]]&lt;=0.0001,DataBase2[[#This Row],[sCLGB]]&lt;&gt;""), 1,"")</f>
        <v>1</v>
      </c>
      <c r="AX161" s="78" t="str">
        <f>IF(AND(DataBase2[[#This Row],[sDRCGB]]&lt;=0.0001,DataBase2[[#This Row],[sDRCGB]]&lt;&gt;""), 1,"")</f>
        <v/>
      </c>
      <c r="AY161" s="78" t="str">
        <f>IF(AND(DataBase2[[#This Row],[sABSGB]]&lt;=0.0001,DataBase2[[#This Row],[sABSGB]]&lt;&gt;""), 1,"")</f>
        <v/>
      </c>
      <c r="AZ161" s="78" t="str">
        <f>IF(AND(DataBase2[[#This Row],[sCCJGB]]&lt;=0.0001,DataBase2[[#This Row],[sCCJGB]]&lt;&gt;""), 1,"")</f>
        <v/>
      </c>
      <c r="BA161" s="78" t="str">
        <f>IF(AND(DataBase2[[#This Row],[sILSGB]]&lt;=0.0001,DataBase2[[#This Row],[sILSGB]]&lt;&gt;""), 1,"")</f>
        <v/>
      </c>
      <c r="BB161" s="78" t="str">
        <f>IF(AND(DataBase2[[#This Row],[sSAGB]]&lt;=0.0001,DataBase2[[#This Row],[sSAGB]]&lt;&gt;""), 1,"")</f>
        <v/>
      </c>
      <c r="BC161" s="78" t="str">
        <f>IF(AND(DataBase2[[#This Row],[sKSGB]]&lt;=0.0001,DataBase2[[#This Row],[sKSGB]]&lt;&gt;""), 1,"")</f>
        <v/>
      </c>
      <c r="BD161" s="79">
        <f>IF(AND(DataBase2[[#This Row],[sLBGKS]]&lt;=0.0001, DataBase2[[#This Row],[sLBGKS]]&lt;&gt;""), 1,"")</f>
        <v>1</v>
      </c>
      <c r="BE161" s="78">
        <f>IF(AND(DataBase2[[#This Row],[sCLGKS]]&lt;=0.0001,DataBase2[[#This Row],[sCLGKS]]&lt;&gt;""), 1,"")</f>
        <v>1</v>
      </c>
      <c r="BF161" s="78" t="str">
        <f>IF(AND(DataBase2[[#This Row],[sDRCGKS]]&lt;=0.0001,DataBase2[[#This Row],[sDRCGKS]]&lt;&gt;""), 1,"")</f>
        <v/>
      </c>
      <c r="BG161" s="78" t="str">
        <f>IF(AND(DataBase2[[#This Row],[sABSGKS]]&lt;=0.0001,DataBase2[[#This Row],[sABSGKS]]&lt;&gt;""), 1,"")</f>
        <v/>
      </c>
      <c r="BH161" s="78">
        <f>IF(AND(DataBase2[[#This Row],[sCCJGKS]]&lt;=0.0001,DataBase2[[#This Row],[sCCJGKS]]&lt;&gt;""), 1,"")</f>
        <v>1</v>
      </c>
      <c r="BI161" s="78" t="str">
        <f>IF(AND(DataBase2[[#This Row],[sILSGKS]]&lt;=0.0001,DataBase2[[#This Row],[sILSGKS]]&lt;&gt;""), 1,"")</f>
        <v/>
      </c>
      <c r="BJ161" s="78" t="str">
        <f>IF(AND(DataBase2[[#This Row],[sSAGKS]]&lt;=0.0001,DataBase2[[#This Row],[sSAGKS]]&lt;&gt;""), 1,"")</f>
        <v/>
      </c>
      <c r="BK161" s="80" t="str">
        <f>IF(AND(DataBase2[[#This Row],[sKSGKS]]&lt;=0.0001,DataBase2[[#This Row],[sKSGKS]]&lt;&gt;""), 1,"")</f>
        <v/>
      </c>
      <c r="BT161" s="7"/>
      <c r="BU161" s="7"/>
      <c r="BV161" s="7"/>
      <c r="BW161" s="7"/>
      <c r="CT161" s="7"/>
      <c r="CU161" s="7"/>
      <c r="CV161" s="7"/>
      <c r="CW161" s="7"/>
      <c r="DV161" s="7"/>
      <c r="DW161" s="7"/>
      <c r="DX161" s="7"/>
      <c r="DY161" s="7"/>
      <c r="EP161" s="7"/>
      <c r="EQ161" s="7"/>
      <c r="ER161" s="7"/>
      <c r="ES161" s="7"/>
    </row>
    <row r="162" spans="1:149" s="8" customFormat="1" x14ac:dyDescent="0.35">
      <c r="A162" s="65" t="s">
        <v>233</v>
      </c>
      <c r="B162" s="66" t="s">
        <v>80</v>
      </c>
      <c r="C162" s="67" t="s">
        <v>81</v>
      </c>
      <c r="D162" s="67">
        <v>3</v>
      </c>
      <c r="E162" s="67">
        <v>40</v>
      </c>
      <c r="F162" s="68">
        <v>5</v>
      </c>
      <c r="G162" s="69">
        <v>11970.2</v>
      </c>
      <c r="H162" s="70">
        <v>11706.6</v>
      </c>
      <c r="I162" s="71">
        <v>7200</v>
      </c>
      <c r="J162" s="69">
        <v>12045.29</v>
      </c>
      <c r="K162" s="70">
        <v>11608.39</v>
      </c>
      <c r="L162" s="71">
        <v>43135</v>
      </c>
      <c r="M162" s="69">
        <v>11909.45</v>
      </c>
      <c r="N162" s="6">
        <v>11902.91</v>
      </c>
      <c r="O162" s="71">
        <v>7200.2</v>
      </c>
      <c r="P162" s="69">
        <v>11958.37012</v>
      </c>
      <c r="Q162" s="71">
        <v>2423</v>
      </c>
      <c r="R162" s="72">
        <v>11969.99</v>
      </c>
      <c r="S162" s="71">
        <v>173.85</v>
      </c>
      <c r="T162" s="72">
        <v>11985.59</v>
      </c>
      <c r="U162" s="73">
        <v>150.01</v>
      </c>
      <c r="V162" s="72">
        <v>11973.99</v>
      </c>
      <c r="W162" s="73">
        <v>150.07849999999999</v>
      </c>
      <c r="X162" s="7">
        <v>11979.9</v>
      </c>
      <c r="Y162" s="71">
        <v>895</v>
      </c>
      <c r="Z162" s="74">
        <f t="shared" si="6"/>
        <v>11909.45</v>
      </c>
      <c r="AA162" s="48">
        <f t="shared" si="7"/>
        <v>11958.37012</v>
      </c>
      <c r="AB16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MIN(G162,J162,M162),"")</f>
        <v/>
      </c>
      <c r="AC162" s="49" t="str">
        <f>IF(OR(DataBase2[[#This Row],[sKS]] = "", DataBase2[[#This Row],[BSOpt]]=""), "", (DataBase2[[#This Row],[sKS]]-DataBase2[[#This Row],[BSOpt]])/DataBase2[[#This Row],[BSOpt]])</f>
        <v/>
      </c>
      <c r="AD162" s="49">
        <f t="shared" si="8"/>
        <v>11909.45</v>
      </c>
      <c r="AE162" s="49">
        <f>IF(OR(DataBase2[[#This Row],[sKS]] = "", DataBase2[[#This Row],[BESTUB]]=""), "", (DataBase2[[#This Row],[sKS]]-DataBase2[[#This Row],[BESTUB]])/DataBase2[[#This Row],[BESTUB]])</f>
        <v>5.9154704877218429E-3</v>
      </c>
      <c r="AF162" s="75">
        <f>IF(OR(DataBase2[[#This Row],[sLB]] = "", DataBase2[[#This Row],[BestSol]]=""), "", (DataBase2[[#This Row],[sLB]]-DataBase2[[#This Row],[BestSol]])/DataBase2[[#This Row],[BestSol]])</f>
        <v>5.1009912296537622E-3</v>
      </c>
      <c r="AG162" s="76">
        <f>IF(OR(DataBase2[[#This Row],[sCL]] = "", DataBase2[[#This Row],[BestSol]]=""), "", (DataBase2[[#This Row],[sCL]] -DataBase2[[#This Row],[BestSol]])/DataBase2[[#This Row],[BestSol]])</f>
        <v>1.1406068290307289E-2</v>
      </c>
      <c r="AH162" s="76">
        <f>IF(OR(DataBase2[[#This Row],[sDRC]]= "", DataBase2[[#This Row],[BestSol]]=""), "", (DataBase2[[#This Row],[sDRC]]-DataBase2[[#This Row],[BestSol]])/DataBase2[[#This Row],[BestSol]])</f>
        <v>0</v>
      </c>
      <c r="AI162" s="76">
        <f>IF(OR(DataBase2[[#This Row],[sABS]]= "", DataBase2[[#This Row],[BestSol]]=""), "", (DataBase2[[#This Row],[sABS]]-DataBase2[[#This Row],[BestSol]])/DataBase2[[#This Row],[BestSol]])</f>
        <v>4.1076724785778403E-3</v>
      </c>
      <c r="AJ162" s="76">
        <f>IF(OR(DataBase2[[#This Row],[sCCJ]]= "", DataBase2[[#This Row],[BestSol]]=""), "", (DataBase2[[#This Row],[sCCJ]]-DataBase2[[#This Row],[BestSol]])/DataBase2[[#This Row],[BestSol]])</f>
        <v>5.0833581735511757E-3</v>
      </c>
      <c r="AK162" s="76">
        <f>IF(OR(DataBase2[[#This Row],[sILS]] = "", DataBase2[[#This Row],[BestSol]]=""), "", (DataBase2[[#This Row],[sILS]]-DataBase2[[#This Row],[BestSol]])/DataBase2[[#This Row],[BestSol]])</f>
        <v>6.3932423411659995E-3</v>
      </c>
      <c r="AL162" s="76">
        <f>IF(OR(DataBase2[[#This Row],[sSA]] = "", DataBase2[[#This Row],[BestSol]]=""), "", (DataBase2[[#This Row],[sSA]]-DataBase2[[#This Row],[BestSol]])/DataBase2[[#This Row],[BestSol]])</f>
        <v>5.4192259088370201E-3</v>
      </c>
      <c r="AM162" s="76">
        <f>IF(OR(DataBase2[[#This Row],[sKS]] = "", DataBase2[[#This Row],[BestSol]]=""), "", (DataBase2[[#This Row],[sKS]]-DataBase2[[#This Row],[BestSol]])/DataBase2[[#This Row],[BestSol]])</f>
        <v>5.9154704877218429E-3</v>
      </c>
      <c r="AN162" s="75">
        <f>IF(OR(DataBase2[[#This Row],[sLB]] = "", DataBase2[[#This Row],[BSHeu]]=""), "", (DataBase2[[#This Row],[sLB]]-DataBase2[[#This Row],[BSHeu]])/DataBase2[[#This Row],[BSHeu]])</f>
        <v>9.8925521465638823E-4</v>
      </c>
      <c r="AO162" s="76">
        <f>IF(OR(DataBase2[[#This Row],[sCL]] = "",  DataBase2[[#This Row],[BSHeu]]=""), "", (DataBase2[[#This Row],[sCL]] - DataBase2[[#This Row],[BSHeu]])/ DataBase2[[#This Row],[BSHeu]])</f>
        <v>7.2685390339801001E-3</v>
      </c>
      <c r="AP162" s="76">
        <f>IF(OR(DataBase2[[#This Row],[sDRC]]= "",  DataBase2[[#This Row],[BSHeu]]=""), "", (DataBase2[[#This Row],[sDRC]]- DataBase2[[#This Row],[BSHeu]])/ DataBase2[[#This Row],[BSHeu]])</f>
        <v>-4.0908685305016184E-3</v>
      </c>
      <c r="AQ162" s="76">
        <f>IF(OR(DataBase2[[#This Row],[sABS]]= "",  DataBase2[[#This Row],[BSHeu]]=""), "", (DataBase2[[#This Row],[sABS]]- DataBase2[[#This Row],[BSHeu]])/ DataBase2[[#This Row],[BSHeu]])</f>
        <v>0</v>
      </c>
      <c r="AR162" s="76">
        <f>IF(OR(DataBase2[[#This Row],[sCCJ]]= "",  DataBase2[[#This Row],[BSHeu]]=""), "", (DataBase2[[#This Row],[sCCJ]]- DataBase2[[#This Row],[BSHeu]])/ DataBase2[[#This Row],[BSHeu]])</f>
        <v>9.7169429306810868E-4</v>
      </c>
      <c r="AS162" s="76">
        <f>IF(OR(DataBase2[[#This Row],[sILS]] = "",  DataBase2[[#This Row],[BSHeu]]=""), "", (DataBase2[[#This Row],[sILS]]- DataBase2[[#This Row],[BSHeu]])/ DataBase2[[#This Row],[BSHeu]])</f>
        <v>2.2762198967630348E-3</v>
      </c>
      <c r="AT162" s="76">
        <f>IF(OR(DataBase2[[#This Row],[sSA]] = "",  DataBase2[[#This Row],[BSHeu]]=""), "", (DataBase2[[#This Row],[sSA]]- DataBase2[[#This Row],[BSHeu]])/ DataBase2[[#This Row],[BSHeu]])</f>
        <v>1.3061880376052614E-3</v>
      </c>
      <c r="AU162" s="77">
        <f>IF(OR(DataBase2[[#This Row],[sKS]]= "",  DataBase2[[#This Row],[BSHeu]]=""), "", (DataBase2[[#This Row],[sKS]]- DataBase2[[#This Row],[BSHeu]])/ DataBase2[[#This Row],[BSHeu]])</f>
        <v>1.8004025451588924E-3</v>
      </c>
      <c r="AV162" s="78" t="str">
        <f>IF(AND(DataBase2[[#This Row],[sLBGB]]&lt;=0.0001, DataBase2[[#This Row],[sLBGB]]&lt;&gt;""), 1,"")</f>
        <v/>
      </c>
      <c r="AW162" s="78" t="str">
        <f>IF(AND(DataBase2[[#This Row],[sCLGB]]&lt;=0.0001,DataBase2[[#This Row],[sCLGB]]&lt;&gt;""), 1,"")</f>
        <v/>
      </c>
      <c r="AX162" s="78">
        <f>IF(AND(DataBase2[[#This Row],[sDRCGB]]&lt;=0.0001,DataBase2[[#This Row],[sDRCGB]]&lt;&gt;""), 1,"")</f>
        <v>1</v>
      </c>
      <c r="AY162" s="78" t="str">
        <f>IF(AND(DataBase2[[#This Row],[sABSGB]]&lt;=0.0001,DataBase2[[#This Row],[sABSGB]]&lt;&gt;""), 1,"")</f>
        <v/>
      </c>
      <c r="AZ162" s="78" t="str">
        <f>IF(AND(DataBase2[[#This Row],[sCCJGB]]&lt;=0.0001,DataBase2[[#This Row],[sCCJGB]]&lt;&gt;""), 1,"")</f>
        <v/>
      </c>
      <c r="BA162" s="78" t="str">
        <f>IF(AND(DataBase2[[#This Row],[sILSGB]]&lt;=0.0001,DataBase2[[#This Row],[sILSGB]]&lt;&gt;""), 1,"")</f>
        <v/>
      </c>
      <c r="BB162" s="78" t="str">
        <f>IF(AND(DataBase2[[#This Row],[sSAGB]]&lt;=0.0001,DataBase2[[#This Row],[sSAGB]]&lt;&gt;""), 1,"")</f>
        <v/>
      </c>
      <c r="BC162" s="78" t="str">
        <f>IF(AND(DataBase2[[#This Row],[sKSGB]]&lt;=0.0001,DataBase2[[#This Row],[sKSGB]]&lt;&gt;""), 1,"")</f>
        <v/>
      </c>
      <c r="BD162" s="79" t="str">
        <f>IF(AND(DataBase2[[#This Row],[sLBGKS]]&lt;=0.0001, DataBase2[[#This Row],[sLBGKS]]&lt;&gt;""), 1,"")</f>
        <v/>
      </c>
      <c r="BE162" s="78" t="str">
        <f>IF(AND(DataBase2[[#This Row],[sCLGKS]]&lt;=0.0001,DataBase2[[#This Row],[sCLGKS]]&lt;&gt;""), 1,"")</f>
        <v/>
      </c>
      <c r="BF162" s="78">
        <f>IF(AND(DataBase2[[#This Row],[sDRCGKS]]&lt;=0.0001,DataBase2[[#This Row],[sDRCGKS]]&lt;&gt;""), 1,"")</f>
        <v>1</v>
      </c>
      <c r="BG162" s="78">
        <f>IF(AND(DataBase2[[#This Row],[sABSGKS]]&lt;=0.0001,DataBase2[[#This Row],[sABSGKS]]&lt;&gt;""), 1,"")</f>
        <v>1</v>
      </c>
      <c r="BH162" s="78" t="str">
        <f>IF(AND(DataBase2[[#This Row],[sCCJGKS]]&lt;=0.0001,DataBase2[[#This Row],[sCCJGKS]]&lt;&gt;""), 1,"")</f>
        <v/>
      </c>
      <c r="BI162" s="78" t="str">
        <f>IF(AND(DataBase2[[#This Row],[sILSGKS]]&lt;=0.0001,DataBase2[[#This Row],[sILSGKS]]&lt;&gt;""), 1,"")</f>
        <v/>
      </c>
      <c r="BJ162" s="78" t="str">
        <f>IF(AND(DataBase2[[#This Row],[sSAGKS]]&lt;=0.0001,DataBase2[[#This Row],[sSAGKS]]&lt;&gt;""), 1,"")</f>
        <v/>
      </c>
      <c r="BK162" s="80" t="str">
        <f>IF(AND(DataBase2[[#This Row],[sKSGKS]]&lt;=0.0001,DataBase2[[#This Row],[sKSGKS]]&lt;&gt;""), 1,"")</f>
        <v/>
      </c>
      <c r="BT162" s="7"/>
      <c r="BU162" s="7"/>
      <c r="BV162" s="7"/>
      <c r="BW162" s="7"/>
      <c r="CT162" s="7"/>
      <c r="CU162" s="7"/>
      <c r="CV162" s="7"/>
      <c r="CW162" s="7"/>
      <c r="DV162" s="7"/>
      <c r="DW162" s="7"/>
      <c r="DX162" s="7"/>
      <c r="DY162" s="7"/>
      <c r="EP162" s="7"/>
      <c r="EQ162" s="7"/>
      <c r="ER162" s="7"/>
      <c r="ES162" s="7"/>
    </row>
    <row r="163" spans="1:149" s="8" customFormat="1" x14ac:dyDescent="0.35">
      <c r="A163" s="65" t="s">
        <v>234</v>
      </c>
      <c r="B163" s="66" t="s">
        <v>80</v>
      </c>
      <c r="C163" s="67" t="s">
        <v>81</v>
      </c>
      <c r="D163" s="67">
        <v>3</v>
      </c>
      <c r="E163" s="67">
        <v>40</v>
      </c>
      <c r="F163" s="68">
        <v>2</v>
      </c>
      <c r="G163" s="69">
        <v>9445.91</v>
      </c>
      <c r="H163" s="70">
        <v>9332.57</v>
      </c>
      <c r="I163" s="71">
        <v>7200</v>
      </c>
      <c r="J163" s="69">
        <v>9445.31</v>
      </c>
      <c r="K163" s="70">
        <v>9445.31</v>
      </c>
      <c r="L163" s="71">
        <v>67</v>
      </c>
      <c r="M163" s="69">
        <v>9455.19</v>
      </c>
      <c r="N163" s="6">
        <v>9438.58</v>
      </c>
      <c r="O163" s="71">
        <v>7201.2</v>
      </c>
      <c r="P163" s="69">
        <v>9445.9101599999995</v>
      </c>
      <c r="Q163" s="71">
        <v>2571</v>
      </c>
      <c r="R163" s="72">
        <v>9445.61</v>
      </c>
      <c r="S163" s="71">
        <v>129.29</v>
      </c>
      <c r="T163" s="72">
        <v>9508.31</v>
      </c>
      <c r="U163" s="73">
        <v>150.018</v>
      </c>
      <c r="V163" s="72">
        <v>9508.31</v>
      </c>
      <c r="W163" s="73">
        <v>150.00700000000001</v>
      </c>
      <c r="X163" s="7">
        <v>9445.91</v>
      </c>
      <c r="Y163" s="71">
        <v>114</v>
      </c>
      <c r="Z163" s="74">
        <f t="shared" si="6"/>
        <v>9445.31</v>
      </c>
      <c r="AA163" s="48">
        <f t="shared" si="7"/>
        <v>9445.61</v>
      </c>
      <c r="AB1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MIN(G163,J163,M163),"")</f>
        <v>9445.31</v>
      </c>
      <c r="AC163" s="49">
        <f>IF(OR(DataBase2[[#This Row],[sKS]] = "", DataBase2[[#This Row],[BSOpt]]=""), "", (DataBase2[[#This Row],[sKS]]-DataBase2[[#This Row],[BSOpt]])/DataBase2[[#This Row],[BSOpt]])</f>
        <v>6.3523590014553661E-5</v>
      </c>
      <c r="AD163" s="49">
        <f t="shared" si="8"/>
        <v>9445.31</v>
      </c>
      <c r="AE163" s="49">
        <f>IF(OR(DataBase2[[#This Row],[sKS]] = "", DataBase2[[#This Row],[BESTUB]]=""), "", (DataBase2[[#This Row],[sKS]]-DataBase2[[#This Row],[BESTUB]])/DataBase2[[#This Row],[BESTUB]])</f>
        <v>6.3523590014553661E-5</v>
      </c>
      <c r="AF163" s="75">
        <f>IF(OR(DataBase2[[#This Row],[sLB]] = "", DataBase2[[#This Row],[BestSol]]=""), "", (DataBase2[[#This Row],[sLB]]-DataBase2[[#This Row],[BestSol]])/DataBase2[[#This Row],[BestSol]])</f>
        <v>6.3523590014553661E-5</v>
      </c>
      <c r="AG163" s="76">
        <f>IF(OR(DataBase2[[#This Row],[sCL]] = "", DataBase2[[#This Row],[BestSol]]=""), "", (DataBase2[[#This Row],[sCL]] -DataBase2[[#This Row],[BestSol]])/DataBase2[[#This Row],[BestSol]])</f>
        <v>0</v>
      </c>
      <c r="AH163" s="76">
        <f>IF(OR(DataBase2[[#This Row],[sDRC]]= "", DataBase2[[#This Row],[BestSol]]=""), "", (DataBase2[[#This Row],[sDRC]]-DataBase2[[#This Row],[BestSol]])/DataBase2[[#This Row],[BestSol]])</f>
        <v>1.0460217822391238E-3</v>
      </c>
      <c r="AI163" s="76">
        <f>IF(OR(DataBase2[[#This Row],[sABS]]= "", DataBase2[[#This Row],[BestSol]]=""), "", (DataBase2[[#This Row],[sABS]]-DataBase2[[#This Row],[BestSol]])/DataBase2[[#This Row],[BestSol]])</f>
        <v>6.3540529638514759E-5</v>
      </c>
      <c r="AJ163" s="76">
        <f>IF(OR(DataBase2[[#This Row],[sCCJ]]= "", DataBase2[[#This Row],[BestSol]]=""), "", (DataBase2[[#This Row],[sCCJ]]-DataBase2[[#This Row],[BestSol]])/DataBase2[[#This Row],[BestSol]])</f>
        <v>3.1761795007373121E-5</v>
      </c>
      <c r="AK163" s="76">
        <f>IF(OR(DataBase2[[#This Row],[sILS]] = "", DataBase2[[#This Row],[BestSol]]=""), "", (DataBase2[[#This Row],[sILS]]-DataBase2[[#This Row],[BestSol]])/DataBase2[[#This Row],[BestSol]])</f>
        <v>6.6699769515240898E-3</v>
      </c>
      <c r="AL163" s="76">
        <f>IF(OR(DataBase2[[#This Row],[sSA]] = "", DataBase2[[#This Row],[BestSol]]=""), "", (DataBase2[[#This Row],[sSA]]-DataBase2[[#This Row],[BestSol]])/DataBase2[[#This Row],[BestSol]])</f>
        <v>6.6699769515240898E-3</v>
      </c>
      <c r="AM163" s="76">
        <f>IF(OR(DataBase2[[#This Row],[sKS]] = "", DataBase2[[#This Row],[BestSol]]=""), "", (DataBase2[[#This Row],[sKS]]-DataBase2[[#This Row],[BestSol]])/DataBase2[[#This Row],[BestSol]])</f>
        <v>6.3523590014553661E-5</v>
      </c>
      <c r="AN163" s="75">
        <f>IF(OR(DataBase2[[#This Row],[sLB]] = "", DataBase2[[#This Row],[BSHeu]]=""), "", (DataBase2[[#This Row],[sLB]]-DataBase2[[#This Row],[BSHeu]])/DataBase2[[#This Row],[BSHeu]])</f>
        <v>3.1760786227599106E-5</v>
      </c>
      <c r="AO163" s="76">
        <f>IF(OR(DataBase2[[#This Row],[sCL]] = "",  DataBase2[[#This Row],[BSHeu]]=""), "", (DataBase2[[#This Row],[sCL]] - DataBase2[[#This Row],[BSHeu]])/ DataBase2[[#This Row],[BSHeu]])</f>
        <v>-3.176078622779168E-5</v>
      </c>
      <c r="AP163" s="76">
        <f>IF(OR(DataBase2[[#This Row],[sDRC]]= "",  DataBase2[[#This Row],[BSHeu]]=""), "", (DataBase2[[#This Row],[sDRC]]- DataBase2[[#This Row],[BSHeu]])/ DataBase2[[#This Row],[BSHeu]])</f>
        <v>1.0142277735371169E-3</v>
      </c>
      <c r="AQ163" s="76">
        <f>IF(OR(DataBase2[[#This Row],[sABS]]= "",  DataBase2[[#This Row],[BSHeu]]=""), "", (DataBase2[[#This Row],[sABS]]- DataBase2[[#This Row],[BSHeu]])/ DataBase2[[#This Row],[BSHeu]])</f>
        <v>3.1777725313544432E-5</v>
      </c>
      <c r="AR163" s="76">
        <f>IF(OR(DataBase2[[#This Row],[sCCJ]]= "",  DataBase2[[#This Row],[BSHeu]]=""), "", (DataBase2[[#This Row],[sCCJ]]- DataBase2[[#This Row],[BSHeu]])/ DataBase2[[#This Row],[BSHeu]])</f>
        <v>0</v>
      </c>
      <c r="AS163" s="76">
        <f>IF(OR(DataBase2[[#This Row],[sILS]] = "",  DataBase2[[#This Row],[BSHeu]]=""), "", (DataBase2[[#This Row],[sILS]]- DataBase2[[#This Row],[BSHeu]])/ DataBase2[[#This Row],[BSHeu]])</f>
        <v>6.6380043215841971E-3</v>
      </c>
      <c r="AT163" s="76">
        <f>IF(OR(DataBase2[[#This Row],[sSA]] = "",  DataBase2[[#This Row],[BSHeu]]=""), "", (DataBase2[[#This Row],[sSA]]- DataBase2[[#This Row],[BSHeu]])/ DataBase2[[#This Row],[BSHeu]])</f>
        <v>6.6380043215841971E-3</v>
      </c>
      <c r="AU163" s="77">
        <f>IF(OR(DataBase2[[#This Row],[sKS]]= "",  DataBase2[[#This Row],[BSHeu]]=""), "", (DataBase2[[#This Row],[sKS]]- DataBase2[[#This Row],[BSHeu]])/ DataBase2[[#This Row],[BSHeu]])</f>
        <v>3.1760786227599106E-5</v>
      </c>
      <c r="AV163" s="78">
        <f>IF(AND(DataBase2[[#This Row],[sLBGB]]&lt;=0.0001, DataBase2[[#This Row],[sLBGB]]&lt;&gt;""), 1,"")</f>
        <v>1</v>
      </c>
      <c r="AW163" s="78">
        <f>IF(AND(DataBase2[[#This Row],[sCLGB]]&lt;=0.0001,DataBase2[[#This Row],[sCLGB]]&lt;&gt;""), 1,"")</f>
        <v>1</v>
      </c>
      <c r="AX163" s="78" t="str">
        <f>IF(AND(DataBase2[[#This Row],[sDRCGB]]&lt;=0.0001,DataBase2[[#This Row],[sDRCGB]]&lt;&gt;""), 1,"")</f>
        <v/>
      </c>
      <c r="AY163" s="78">
        <f>IF(AND(DataBase2[[#This Row],[sABSGB]]&lt;=0.0001,DataBase2[[#This Row],[sABSGB]]&lt;&gt;""), 1,"")</f>
        <v>1</v>
      </c>
      <c r="AZ163" s="78">
        <f>IF(AND(DataBase2[[#This Row],[sCCJGB]]&lt;=0.0001,DataBase2[[#This Row],[sCCJGB]]&lt;&gt;""), 1,"")</f>
        <v>1</v>
      </c>
      <c r="BA163" s="78" t="str">
        <f>IF(AND(DataBase2[[#This Row],[sILSGB]]&lt;=0.0001,DataBase2[[#This Row],[sILSGB]]&lt;&gt;""), 1,"")</f>
        <v/>
      </c>
      <c r="BB163" s="78" t="str">
        <f>IF(AND(DataBase2[[#This Row],[sSAGB]]&lt;=0.0001,DataBase2[[#This Row],[sSAGB]]&lt;&gt;""), 1,"")</f>
        <v/>
      </c>
      <c r="BC163" s="78">
        <f>IF(AND(DataBase2[[#This Row],[sKSGB]]&lt;=0.0001,DataBase2[[#This Row],[sKSGB]]&lt;&gt;""), 1,"")</f>
        <v>1</v>
      </c>
      <c r="BD163" s="79">
        <f>IF(AND(DataBase2[[#This Row],[sLBGKS]]&lt;=0.0001, DataBase2[[#This Row],[sLBGKS]]&lt;&gt;""), 1,"")</f>
        <v>1</v>
      </c>
      <c r="BE163" s="78">
        <f>IF(AND(DataBase2[[#This Row],[sCLGKS]]&lt;=0.0001,DataBase2[[#This Row],[sCLGKS]]&lt;&gt;""), 1,"")</f>
        <v>1</v>
      </c>
      <c r="BF163" s="78" t="str">
        <f>IF(AND(DataBase2[[#This Row],[sDRCGKS]]&lt;=0.0001,DataBase2[[#This Row],[sDRCGKS]]&lt;&gt;""), 1,"")</f>
        <v/>
      </c>
      <c r="BG163" s="78">
        <f>IF(AND(DataBase2[[#This Row],[sABSGKS]]&lt;=0.0001,DataBase2[[#This Row],[sABSGKS]]&lt;&gt;""), 1,"")</f>
        <v>1</v>
      </c>
      <c r="BH163" s="78">
        <f>IF(AND(DataBase2[[#This Row],[sCCJGKS]]&lt;=0.0001,DataBase2[[#This Row],[sCCJGKS]]&lt;&gt;""), 1,"")</f>
        <v>1</v>
      </c>
      <c r="BI163" s="78" t="str">
        <f>IF(AND(DataBase2[[#This Row],[sILSGKS]]&lt;=0.0001,DataBase2[[#This Row],[sILSGKS]]&lt;&gt;""), 1,"")</f>
        <v/>
      </c>
      <c r="BJ163" s="78" t="str">
        <f>IF(AND(DataBase2[[#This Row],[sSAGKS]]&lt;=0.0001,DataBase2[[#This Row],[sSAGKS]]&lt;&gt;""), 1,"")</f>
        <v/>
      </c>
      <c r="BK163" s="80">
        <f>IF(AND(DataBase2[[#This Row],[sKSGKS]]&lt;=0.0001,DataBase2[[#This Row],[sKSGKS]]&lt;&gt;""), 1,"")</f>
        <v>1</v>
      </c>
      <c r="BT163" s="7"/>
      <c r="BU163" s="7"/>
      <c r="BV163" s="7"/>
      <c r="BW163" s="7"/>
      <c r="CT163" s="7"/>
      <c r="CU163" s="7"/>
      <c r="CV163" s="7"/>
      <c r="CW163" s="7"/>
      <c r="DV163" s="7"/>
      <c r="DW163" s="7"/>
      <c r="DX163" s="7"/>
      <c r="DY163" s="7"/>
      <c r="EP163" s="7"/>
      <c r="EQ163" s="7"/>
      <c r="ER163" s="7"/>
      <c r="ES163" s="7"/>
    </row>
    <row r="164" spans="1:149" s="8" customFormat="1" x14ac:dyDescent="0.35">
      <c r="A164" s="65" t="s">
        <v>235</v>
      </c>
      <c r="B164" s="66" t="s">
        <v>80</v>
      </c>
      <c r="C164" s="67" t="s">
        <v>81</v>
      </c>
      <c r="D164" s="67">
        <v>3</v>
      </c>
      <c r="E164" s="67">
        <v>40</v>
      </c>
      <c r="F164" s="68">
        <v>3</v>
      </c>
      <c r="G164" s="69">
        <v>9703.89</v>
      </c>
      <c r="H164" s="70">
        <v>9558.2199999999993</v>
      </c>
      <c r="I164" s="71">
        <v>7200</v>
      </c>
      <c r="J164" s="69">
        <v>9703.91</v>
      </c>
      <c r="K164" s="70">
        <v>9703.91</v>
      </c>
      <c r="L164" s="71">
        <v>1540</v>
      </c>
      <c r="M164" s="69">
        <v>9703.89</v>
      </c>
      <c r="N164" s="6">
        <v>9703.89</v>
      </c>
      <c r="O164" s="71">
        <v>343.4</v>
      </c>
      <c r="P164" s="69">
        <v>9717.9706999999999</v>
      </c>
      <c r="Q164" s="71">
        <v>4570</v>
      </c>
      <c r="R164" s="72">
        <v>9718.01</v>
      </c>
      <c r="S164" s="71">
        <v>136.38</v>
      </c>
      <c r="T164" s="72">
        <v>9802.91</v>
      </c>
      <c r="U164" s="73">
        <v>150.011</v>
      </c>
      <c r="V164" s="72">
        <v>9703.91</v>
      </c>
      <c r="W164" s="73">
        <v>150.048</v>
      </c>
      <c r="X164" s="7">
        <v>9703.89</v>
      </c>
      <c r="Y164" s="71">
        <v>206</v>
      </c>
      <c r="Z164" s="74">
        <f t="shared" si="6"/>
        <v>9703.89</v>
      </c>
      <c r="AA164" s="48">
        <f t="shared" si="7"/>
        <v>9703.89</v>
      </c>
      <c r="AB16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MIN(G164,J164,M164),"")</f>
        <v>9703.89</v>
      </c>
      <c r="AC164" s="49">
        <f>IF(OR(DataBase2[[#This Row],[sKS]] = "", DataBase2[[#This Row],[BSOpt]]=""), "", (DataBase2[[#This Row],[sKS]]-DataBase2[[#This Row],[BSOpt]])/DataBase2[[#This Row],[BSOpt]])</f>
        <v>0</v>
      </c>
      <c r="AD164" s="49">
        <f t="shared" si="8"/>
        <v>9703.89</v>
      </c>
      <c r="AE164" s="49">
        <f>IF(OR(DataBase2[[#This Row],[sKS]] = "", DataBase2[[#This Row],[BESTUB]]=""), "", (DataBase2[[#This Row],[sKS]]-DataBase2[[#This Row],[BESTUB]])/DataBase2[[#This Row],[BESTUB]])</f>
        <v>0</v>
      </c>
      <c r="AF164" s="75">
        <f>IF(OR(DataBase2[[#This Row],[sLB]] = "", DataBase2[[#This Row],[BestSol]]=""), "", (DataBase2[[#This Row],[sLB]]-DataBase2[[#This Row],[BestSol]])/DataBase2[[#This Row],[BestSol]])</f>
        <v>0</v>
      </c>
      <c r="AG164" s="76">
        <f>IF(OR(DataBase2[[#This Row],[sCL]] = "", DataBase2[[#This Row],[BestSol]]=""), "", (DataBase2[[#This Row],[sCL]] -DataBase2[[#This Row],[BestSol]])/DataBase2[[#This Row],[BestSol]])</f>
        <v>2.0610291337223073E-6</v>
      </c>
      <c r="AH164" s="76">
        <f>IF(OR(DataBase2[[#This Row],[sDRC]]= "", DataBase2[[#This Row],[BestSol]]=""), "", (DataBase2[[#This Row],[sDRC]]-DataBase2[[#This Row],[BestSol]])/DataBase2[[#This Row],[BestSol]])</f>
        <v>0</v>
      </c>
      <c r="AI164" s="76">
        <f>IF(OR(DataBase2[[#This Row],[sABS]]= "", DataBase2[[#This Row],[BestSol]]=""), "", (DataBase2[[#This Row],[sABS]]-DataBase2[[#This Row],[BestSol]])/DataBase2[[#This Row],[BestSol]])</f>
        <v>1.4510366461285562E-3</v>
      </c>
      <c r="AJ164" s="76">
        <f>IF(OR(DataBase2[[#This Row],[sCCJ]]= "", DataBase2[[#This Row],[BestSol]]=""), "", (DataBase2[[#This Row],[sCCJ]]-DataBase2[[#This Row],[BestSol]])/DataBase2[[#This Row],[BestSol]])</f>
        <v>1.4550865683762698E-3</v>
      </c>
      <c r="AK164" s="76">
        <f>IF(OR(DataBase2[[#This Row],[sILS]] = "", DataBase2[[#This Row],[BestSol]]=""), "", (DataBase2[[#This Row],[sILS]]-DataBase2[[#This Row],[BestSol]])/DataBase2[[#This Row],[BestSol]])</f>
        <v>1.0204155240836453E-2</v>
      </c>
      <c r="AL164" s="76">
        <f>IF(OR(DataBase2[[#This Row],[sSA]] = "", DataBase2[[#This Row],[BestSol]]=""), "", (DataBase2[[#This Row],[sSA]]-DataBase2[[#This Row],[BestSol]])/DataBase2[[#This Row],[BestSol]])</f>
        <v>2.0610291337223073E-6</v>
      </c>
      <c r="AM164" s="76">
        <f>IF(OR(DataBase2[[#This Row],[sKS]] = "", DataBase2[[#This Row],[BestSol]]=""), "", (DataBase2[[#This Row],[sKS]]-DataBase2[[#This Row],[BestSol]])/DataBase2[[#This Row],[BestSol]])</f>
        <v>0</v>
      </c>
      <c r="AN164" s="75">
        <f>IF(OR(DataBase2[[#This Row],[sLB]] = "", DataBase2[[#This Row],[BSHeu]]=""), "", (DataBase2[[#This Row],[sLB]]-DataBase2[[#This Row],[BSHeu]])/DataBase2[[#This Row],[BSHeu]])</f>
        <v>0</v>
      </c>
      <c r="AO164" s="76">
        <f>IF(OR(DataBase2[[#This Row],[sCL]] = "",  DataBase2[[#This Row],[BSHeu]]=""), "", (DataBase2[[#This Row],[sCL]] - DataBase2[[#This Row],[BSHeu]])/ DataBase2[[#This Row],[BSHeu]])</f>
        <v>2.0610291337223073E-6</v>
      </c>
      <c r="AP164" s="76">
        <f>IF(OR(DataBase2[[#This Row],[sDRC]]= "",  DataBase2[[#This Row],[BSHeu]]=""), "", (DataBase2[[#This Row],[sDRC]]- DataBase2[[#This Row],[BSHeu]])/ DataBase2[[#This Row],[BSHeu]])</f>
        <v>0</v>
      </c>
      <c r="AQ164" s="76">
        <f>IF(OR(DataBase2[[#This Row],[sABS]]= "",  DataBase2[[#This Row],[BSHeu]]=""), "", (DataBase2[[#This Row],[sABS]]- DataBase2[[#This Row],[BSHeu]])/ DataBase2[[#This Row],[BSHeu]])</f>
        <v>1.4510366461285562E-3</v>
      </c>
      <c r="AR164" s="76">
        <f>IF(OR(DataBase2[[#This Row],[sCCJ]]= "",  DataBase2[[#This Row],[BSHeu]]=""), "", (DataBase2[[#This Row],[sCCJ]]- DataBase2[[#This Row],[BSHeu]])/ DataBase2[[#This Row],[BSHeu]])</f>
        <v>1.4550865683762698E-3</v>
      </c>
      <c r="AS164" s="76">
        <f>IF(OR(DataBase2[[#This Row],[sILS]] = "",  DataBase2[[#This Row],[BSHeu]]=""), "", (DataBase2[[#This Row],[sILS]]- DataBase2[[#This Row],[BSHeu]])/ DataBase2[[#This Row],[BSHeu]])</f>
        <v>1.0204155240836453E-2</v>
      </c>
      <c r="AT164" s="76">
        <f>IF(OR(DataBase2[[#This Row],[sSA]] = "",  DataBase2[[#This Row],[BSHeu]]=""), "", (DataBase2[[#This Row],[sSA]]- DataBase2[[#This Row],[BSHeu]])/ DataBase2[[#This Row],[BSHeu]])</f>
        <v>2.0610291337223073E-6</v>
      </c>
      <c r="AU164" s="77">
        <f>IF(OR(DataBase2[[#This Row],[sKS]]= "",  DataBase2[[#This Row],[BSHeu]]=""), "", (DataBase2[[#This Row],[sKS]]- DataBase2[[#This Row],[BSHeu]])/ DataBase2[[#This Row],[BSHeu]])</f>
        <v>0</v>
      </c>
      <c r="AV164" s="78">
        <f>IF(AND(DataBase2[[#This Row],[sLBGB]]&lt;=0.0001, DataBase2[[#This Row],[sLBGB]]&lt;&gt;""), 1,"")</f>
        <v>1</v>
      </c>
      <c r="AW164" s="78">
        <f>IF(AND(DataBase2[[#This Row],[sCLGB]]&lt;=0.0001,DataBase2[[#This Row],[sCLGB]]&lt;&gt;""), 1,"")</f>
        <v>1</v>
      </c>
      <c r="AX164" s="78">
        <f>IF(AND(DataBase2[[#This Row],[sDRCGB]]&lt;=0.0001,DataBase2[[#This Row],[sDRCGB]]&lt;&gt;""), 1,"")</f>
        <v>1</v>
      </c>
      <c r="AY164" s="78" t="str">
        <f>IF(AND(DataBase2[[#This Row],[sABSGB]]&lt;=0.0001,DataBase2[[#This Row],[sABSGB]]&lt;&gt;""), 1,"")</f>
        <v/>
      </c>
      <c r="AZ164" s="78" t="str">
        <f>IF(AND(DataBase2[[#This Row],[sCCJGB]]&lt;=0.0001,DataBase2[[#This Row],[sCCJGB]]&lt;&gt;""), 1,"")</f>
        <v/>
      </c>
      <c r="BA164" s="78" t="str">
        <f>IF(AND(DataBase2[[#This Row],[sILSGB]]&lt;=0.0001,DataBase2[[#This Row],[sILSGB]]&lt;&gt;""), 1,"")</f>
        <v/>
      </c>
      <c r="BB164" s="78">
        <f>IF(AND(DataBase2[[#This Row],[sSAGB]]&lt;=0.0001,DataBase2[[#This Row],[sSAGB]]&lt;&gt;""), 1,"")</f>
        <v>1</v>
      </c>
      <c r="BC164" s="78">
        <f>IF(AND(DataBase2[[#This Row],[sKSGB]]&lt;=0.0001,DataBase2[[#This Row],[sKSGB]]&lt;&gt;""), 1,"")</f>
        <v>1</v>
      </c>
      <c r="BD164" s="79">
        <f>IF(AND(DataBase2[[#This Row],[sLBGKS]]&lt;=0.0001, DataBase2[[#This Row],[sLBGKS]]&lt;&gt;""), 1,"")</f>
        <v>1</v>
      </c>
      <c r="BE164" s="78">
        <f>IF(AND(DataBase2[[#This Row],[sCLGKS]]&lt;=0.0001,DataBase2[[#This Row],[sCLGKS]]&lt;&gt;""), 1,"")</f>
        <v>1</v>
      </c>
      <c r="BF164" s="78">
        <f>IF(AND(DataBase2[[#This Row],[sDRCGKS]]&lt;=0.0001,DataBase2[[#This Row],[sDRCGKS]]&lt;&gt;""), 1,"")</f>
        <v>1</v>
      </c>
      <c r="BG164" s="78" t="str">
        <f>IF(AND(DataBase2[[#This Row],[sABSGKS]]&lt;=0.0001,DataBase2[[#This Row],[sABSGKS]]&lt;&gt;""), 1,"")</f>
        <v/>
      </c>
      <c r="BH164" s="78" t="str">
        <f>IF(AND(DataBase2[[#This Row],[sCCJGKS]]&lt;=0.0001,DataBase2[[#This Row],[sCCJGKS]]&lt;&gt;""), 1,"")</f>
        <v/>
      </c>
      <c r="BI164" s="78" t="str">
        <f>IF(AND(DataBase2[[#This Row],[sILSGKS]]&lt;=0.0001,DataBase2[[#This Row],[sILSGKS]]&lt;&gt;""), 1,"")</f>
        <v/>
      </c>
      <c r="BJ164" s="78">
        <f>IF(AND(DataBase2[[#This Row],[sSAGKS]]&lt;=0.0001,DataBase2[[#This Row],[sSAGKS]]&lt;&gt;""), 1,"")</f>
        <v>1</v>
      </c>
      <c r="BK164" s="80">
        <f>IF(AND(DataBase2[[#This Row],[sKSGKS]]&lt;=0.0001,DataBase2[[#This Row],[sKSGKS]]&lt;&gt;""), 1,"")</f>
        <v>1</v>
      </c>
      <c r="BT164" s="7"/>
      <c r="BU164" s="7"/>
      <c r="BV164" s="7"/>
      <c r="BW164" s="7"/>
      <c r="CT164" s="7"/>
      <c r="CU164" s="7"/>
      <c r="CV164" s="7"/>
      <c r="CW164" s="7"/>
      <c r="DV164" s="7"/>
      <c r="DW164" s="7"/>
      <c r="DX164" s="7"/>
      <c r="DY164" s="7"/>
      <c r="EP164" s="7"/>
      <c r="EQ164" s="7"/>
      <c r="ER164" s="7"/>
      <c r="ES164" s="7"/>
    </row>
    <row r="165" spans="1:149" s="8" customFormat="1" x14ac:dyDescent="0.35">
      <c r="A165" s="65" t="s">
        <v>236</v>
      </c>
      <c r="B165" s="66" t="s">
        <v>80</v>
      </c>
      <c r="C165" s="67" t="s">
        <v>81</v>
      </c>
      <c r="D165" s="67">
        <v>3</v>
      </c>
      <c r="E165" s="67">
        <v>40</v>
      </c>
      <c r="F165" s="68">
        <v>4</v>
      </c>
      <c r="G165" s="69">
        <v>10235.700000000001</v>
      </c>
      <c r="H165" s="70">
        <v>9889.3700000000008</v>
      </c>
      <c r="I165" s="71">
        <v>7200</v>
      </c>
      <c r="J165" s="69">
        <v>10184.209999999999</v>
      </c>
      <c r="K165" s="70">
        <v>10184.209999999999</v>
      </c>
      <c r="L165" s="71">
        <v>36907</v>
      </c>
      <c r="M165" s="69">
        <v>10195.35</v>
      </c>
      <c r="N165" s="6">
        <v>10165.42</v>
      </c>
      <c r="O165" s="71">
        <v>7201.7</v>
      </c>
      <c r="P165" s="69">
        <v>10193.35059</v>
      </c>
      <c r="Q165" s="71">
        <v>2190</v>
      </c>
      <c r="R165" s="72">
        <v>10222.41</v>
      </c>
      <c r="S165" s="71">
        <v>161.86000000000001</v>
      </c>
      <c r="T165" s="72">
        <v>10401.91</v>
      </c>
      <c r="U165" s="73">
        <v>150.001</v>
      </c>
      <c r="V165" s="72">
        <v>10222.61</v>
      </c>
      <c r="W165" s="73">
        <v>150.1</v>
      </c>
      <c r="X165" s="7">
        <v>10283.9</v>
      </c>
      <c r="Y165" s="71">
        <v>587</v>
      </c>
      <c r="Z165" s="74">
        <f t="shared" si="6"/>
        <v>10184.209999999999</v>
      </c>
      <c r="AA165" s="48">
        <f t="shared" si="7"/>
        <v>10193.35059</v>
      </c>
      <c r="AB16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MIN(G165,J165,M165),"")</f>
        <v>10184.209999999999</v>
      </c>
      <c r="AC165" s="49">
        <f>IF(OR(DataBase2[[#This Row],[sKS]] = "", DataBase2[[#This Row],[BSOpt]]=""), "", (DataBase2[[#This Row],[sKS]]-DataBase2[[#This Row],[BSOpt]])/DataBase2[[#This Row],[BSOpt]])</f>
        <v>9.7886826764177603E-3</v>
      </c>
      <c r="AD165" s="49">
        <f t="shared" si="8"/>
        <v>10184.209999999999</v>
      </c>
      <c r="AE165" s="49">
        <f>IF(OR(DataBase2[[#This Row],[sKS]] = "", DataBase2[[#This Row],[BESTUB]]=""), "", (DataBase2[[#This Row],[sKS]]-DataBase2[[#This Row],[BESTUB]])/DataBase2[[#This Row],[BESTUB]])</f>
        <v>9.7886826764177603E-3</v>
      </c>
      <c r="AF165" s="75">
        <f>IF(OR(DataBase2[[#This Row],[sLB]] = "", DataBase2[[#This Row],[BestSol]]=""), "", (DataBase2[[#This Row],[sLB]]-DataBase2[[#This Row],[BestSol]])/DataBase2[[#This Row],[BestSol]])</f>
        <v>5.0558658943601524E-3</v>
      </c>
      <c r="AG165" s="76">
        <f>IF(OR(DataBase2[[#This Row],[sCL]] = "", DataBase2[[#This Row],[BestSol]]=""), "", (DataBase2[[#This Row],[sCL]] -DataBase2[[#This Row],[BestSol]])/DataBase2[[#This Row],[BestSol]])</f>
        <v>0</v>
      </c>
      <c r="AH165" s="76">
        <f>IF(OR(DataBase2[[#This Row],[sDRC]]= "", DataBase2[[#This Row],[BestSol]]=""), "", (DataBase2[[#This Row],[sDRC]]-DataBase2[[#This Row],[BestSol]])/DataBase2[[#This Row],[BestSol]])</f>
        <v>1.0938501857288133E-3</v>
      </c>
      <c r="AI165" s="76">
        <f>IF(OR(DataBase2[[#This Row],[sABS]]= "", DataBase2[[#This Row],[BestSol]]=""), "", (DataBase2[[#This Row],[sABS]]-DataBase2[[#This Row],[BestSol]])/DataBase2[[#This Row],[BestSol]])</f>
        <v>8.9752567945877834E-4</v>
      </c>
      <c r="AJ165" s="76">
        <f>IF(OR(DataBase2[[#This Row],[sCCJ]]= "", DataBase2[[#This Row],[BestSol]]=""), "", (DataBase2[[#This Row],[sCCJ]]-DataBase2[[#This Row],[BestSol]])/DataBase2[[#This Row],[BestSol]])</f>
        <v>3.7509045866101279E-3</v>
      </c>
      <c r="AK165" s="76">
        <f>IF(OR(DataBase2[[#This Row],[sILS]] = "", DataBase2[[#This Row],[BestSol]]=""), "", (DataBase2[[#This Row],[sILS]]-DataBase2[[#This Row],[BestSol]])/DataBase2[[#This Row],[BestSol]])</f>
        <v>2.1376228494895604E-2</v>
      </c>
      <c r="AL165" s="76">
        <f>IF(OR(DataBase2[[#This Row],[sSA]] = "", DataBase2[[#This Row],[BestSol]]=""), "", (DataBase2[[#This Row],[sSA]]-DataBase2[[#This Row],[BestSol]])/DataBase2[[#This Row],[BestSol]])</f>
        <v>3.7705428305191526E-3</v>
      </c>
      <c r="AM165" s="76">
        <f>IF(OR(DataBase2[[#This Row],[sKS]] = "", DataBase2[[#This Row],[BestSol]]=""), "", (DataBase2[[#This Row],[sKS]]-DataBase2[[#This Row],[BestSol]])/DataBase2[[#This Row],[BestSol]])</f>
        <v>9.7886826764177603E-3</v>
      </c>
      <c r="AN165" s="75">
        <f>IF(OR(DataBase2[[#This Row],[sLB]] = "", DataBase2[[#This Row],[BSHeu]]=""), "", (DataBase2[[#This Row],[sLB]]-DataBase2[[#This Row],[BSHeu]])/DataBase2[[#This Row],[BSHeu]])</f>
        <v>4.1546113445314857E-3</v>
      </c>
      <c r="AO165" s="76">
        <f>IF(OR(DataBase2[[#This Row],[sCL]] = "",  DataBase2[[#This Row],[BSHeu]]=""), "", (DataBase2[[#This Row],[sCL]] - DataBase2[[#This Row],[BSHeu]])/ DataBase2[[#This Row],[BSHeu]])</f>
        <v>-8.967208494690738E-4</v>
      </c>
      <c r="AP165" s="76">
        <f>IF(OR(DataBase2[[#This Row],[sDRC]]= "",  DataBase2[[#This Row],[BSHeu]]=""), "", (DataBase2[[#This Row],[sDRC]]- DataBase2[[#This Row],[BSHeu]])/ DataBase2[[#This Row],[BSHeu]])</f>
        <v>1.9614845799200093E-4</v>
      </c>
      <c r="AQ165" s="76">
        <f>IF(OR(DataBase2[[#This Row],[sABS]]= "",  DataBase2[[#This Row],[BSHeu]]=""), "", (DataBase2[[#This Row],[sABS]]- DataBase2[[#This Row],[BSHeu]])/ DataBase2[[#This Row],[BSHeu]])</f>
        <v>0</v>
      </c>
      <c r="AR165" s="76">
        <f>IF(OR(DataBase2[[#This Row],[sCCJ]]= "",  DataBase2[[#This Row],[BSHeu]]=""), "", (DataBase2[[#This Row],[sCCJ]]- DataBase2[[#This Row],[BSHeu]])/ DataBase2[[#This Row],[BSHeu]])</f>
        <v>2.8508202227938719E-3</v>
      </c>
      <c r="AS165" s="76">
        <f>IF(OR(DataBase2[[#This Row],[sILS]] = "",  DataBase2[[#This Row],[BSHeu]]=""), "", (DataBase2[[#This Row],[sILS]]- DataBase2[[#This Row],[BSHeu]])/ DataBase2[[#This Row],[BSHeu]])</f>
        <v>2.046033913565214E-2</v>
      </c>
      <c r="AT165" s="76">
        <f>IF(OR(DataBase2[[#This Row],[sSA]] = "",  DataBase2[[#This Row],[BSHeu]]=""), "", (DataBase2[[#This Row],[sSA]]- DataBase2[[#This Row],[BSHeu]])/ DataBase2[[#This Row],[BSHeu]])</f>
        <v>2.8704408566801363E-3</v>
      </c>
      <c r="AU165" s="77">
        <f>IF(OR(DataBase2[[#This Row],[sKS]]= "",  DataBase2[[#This Row],[BSHeu]]=""), "", (DataBase2[[#This Row],[sKS]]- DataBase2[[#This Row],[BSHeu]])/ DataBase2[[#This Row],[BSHeu]])</f>
        <v>8.8831841111039062E-3</v>
      </c>
      <c r="AV165" s="78" t="str">
        <f>IF(AND(DataBase2[[#This Row],[sLBGB]]&lt;=0.0001, DataBase2[[#This Row],[sLBGB]]&lt;&gt;""), 1,"")</f>
        <v/>
      </c>
      <c r="AW165" s="78">
        <f>IF(AND(DataBase2[[#This Row],[sCLGB]]&lt;=0.0001,DataBase2[[#This Row],[sCLGB]]&lt;&gt;""), 1,"")</f>
        <v>1</v>
      </c>
      <c r="AX165" s="78" t="str">
        <f>IF(AND(DataBase2[[#This Row],[sDRCGB]]&lt;=0.0001,DataBase2[[#This Row],[sDRCGB]]&lt;&gt;""), 1,"")</f>
        <v/>
      </c>
      <c r="AY165" s="78" t="str">
        <f>IF(AND(DataBase2[[#This Row],[sABSGB]]&lt;=0.0001,DataBase2[[#This Row],[sABSGB]]&lt;&gt;""), 1,"")</f>
        <v/>
      </c>
      <c r="AZ165" s="78" t="str">
        <f>IF(AND(DataBase2[[#This Row],[sCCJGB]]&lt;=0.0001,DataBase2[[#This Row],[sCCJGB]]&lt;&gt;""), 1,"")</f>
        <v/>
      </c>
      <c r="BA165" s="78" t="str">
        <f>IF(AND(DataBase2[[#This Row],[sILSGB]]&lt;=0.0001,DataBase2[[#This Row],[sILSGB]]&lt;&gt;""), 1,"")</f>
        <v/>
      </c>
      <c r="BB165" s="78" t="str">
        <f>IF(AND(DataBase2[[#This Row],[sSAGB]]&lt;=0.0001,DataBase2[[#This Row],[sSAGB]]&lt;&gt;""), 1,"")</f>
        <v/>
      </c>
      <c r="BC165" s="78" t="str">
        <f>IF(AND(DataBase2[[#This Row],[sKSGB]]&lt;=0.0001,DataBase2[[#This Row],[sKSGB]]&lt;&gt;""), 1,"")</f>
        <v/>
      </c>
      <c r="BD165" s="79" t="str">
        <f>IF(AND(DataBase2[[#This Row],[sLBGKS]]&lt;=0.0001, DataBase2[[#This Row],[sLBGKS]]&lt;&gt;""), 1,"")</f>
        <v/>
      </c>
      <c r="BE165" s="78">
        <f>IF(AND(DataBase2[[#This Row],[sCLGKS]]&lt;=0.0001,DataBase2[[#This Row],[sCLGKS]]&lt;&gt;""), 1,"")</f>
        <v>1</v>
      </c>
      <c r="BF165" s="78" t="str">
        <f>IF(AND(DataBase2[[#This Row],[sDRCGKS]]&lt;=0.0001,DataBase2[[#This Row],[sDRCGKS]]&lt;&gt;""), 1,"")</f>
        <v/>
      </c>
      <c r="BG165" s="78">
        <f>IF(AND(DataBase2[[#This Row],[sABSGKS]]&lt;=0.0001,DataBase2[[#This Row],[sABSGKS]]&lt;&gt;""), 1,"")</f>
        <v>1</v>
      </c>
      <c r="BH165" s="78" t="str">
        <f>IF(AND(DataBase2[[#This Row],[sCCJGKS]]&lt;=0.0001,DataBase2[[#This Row],[sCCJGKS]]&lt;&gt;""), 1,"")</f>
        <v/>
      </c>
      <c r="BI165" s="78" t="str">
        <f>IF(AND(DataBase2[[#This Row],[sILSGKS]]&lt;=0.0001,DataBase2[[#This Row],[sILSGKS]]&lt;&gt;""), 1,"")</f>
        <v/>
      </c>
      <c r="BJ165" s="78" t="str">
        <f>IF(AND(DataBase2[[#This Row],[sSAGKS]]&lt;=0.0001,DataBase2[[#This Row],[sSAGKS]]&lt;&gt;""), 1,"")</f>
        <v/>
      </c>
      <c r="BK165" s="80" t="str">
        <f>IF(AND(DataBase2[[#This Row],[sKSGKS]]&lt;=0.0001,DataBase2[[#This Row],[sKSGKS]]&lt;&gt;""), 1,"")</f>
        <v/>
      </c>
      <c r="BT165" s="7"/>
      <c r="BU165" s="7"/>
      <c r="BV165" s="7"/>
      <c r="BW165" s="7"/>
      <c r="CT165" s="7"/>
      <c r="CU165" s="7"/>
      <c r="CV165" s="7"/>
      <c r="CW165" s="7"/>
      <c r="DV165" s="7"/>
      <c r="DW165" s="7"/>
      <c r="DX165" s="7"/>
      <c r="DY165" s="7"/>
      <c r="EP165" s="7"/>
      <c r="EQ165" s="7"/>
      <c r="ER165" s="7"/>
      <c r="ES165" s="7"/>
    </row>
    <row r="166" spans="1:149" s="8" customFormat="1" x14ac:dyDescent="0.35">
      <c r="A166" s="65" t="s">
        <v>237</v>
      </c>
      <c r="B166" s="66" t="s">
        <v>80</v>
      </c>
      <c r="C166" s="67" t="s">
        <v>81</v>
      </c>
      <c r="D166" s="67">
        <v>3</v>
      </c>
      <c r="E166" s="67">
        <v>40</v>
      </c>
      <c r="F166" s="68">
        <v>5</v>
      </c>
      <c r="G166" s="69">
        <v>10502.7</v>
      </c>
      <c r="H166" s="70">
        <v>10246.700000000001</v>
      </c>
      <c r="I166" s="71">
        <v>7200</v>
      </c>
      <c r="J166" s="69">
        <v>10861.01</v>
      </c>
      <c r="K166" s="70">
        <v>10010.61</v>
      </c>
      <c r="L166" s="71">
        <v>16312</v>
      </c>
      <c r="M166" s="69">
        <v>10491.43</v>
      </c>
      <c r="N166" s="6">
        <v>10491.43</v>
      </c>
      <c r="O166" s="71">
        <v>304.8</v>
      </c>
      <c r="P166" s="69">
        <v>10502.73047</v>
      </c>
      <c r="Q166" s="71">
        <v>2230</v>
      </c>
      <c r="R166" s="72">
        <v>10502.71</v>
      </c>
      <c r="S166" s="71">
        <v>161.86000000000001</v>
      </c>
      <c r="T166" s="72">
        <v>10628.71</v>
      </c>
      <c r="U166" s="73">
        <v>150.02199999999999</v>
      </c>
      <c r="V166" s="72">
        <v>10491.41</v>
      </c>
      <c r="W166" s="73">
        <v>150.01900000000001</v>
      </c>
      <c r="X166" s="7">
        <v>10496.4</v>
      </c>
      <c r="Y166" s="71">
        <v>899</v>
      </c>
      <c r="Z166" s="74">
        <f t="shared" si="6"/>
        <v>10491.43</v>
      </c>
      <c r="AA166" s="48">
        <f t="shared" si="7"/>
        <v>10491.41</v>
      </c>
      <c r="AB16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MIN(G166,J166,M166),"")</f>
        <v>10491.43</v>
      </c>
      <c r="AC166" s="49">
        <f>IF(OR(DataBase2[[#This Row],[sKS]] = "", DataBase2[[#This Row],[BSOpt]]=""), "", (DataBase2[[#This Row],[sKS]]-DataBase2[[#This Row],[BSOpt]])/DataBase2[[#This Row],[BSOpt]])</f>
        <v>4.7371997906856786E-4</v>
      </c>
      <c r="AD166" s="49">
        <f t="shared" si="8"/>
        <v>10491.43</v>
      </c>
      <c r="AE166" s="49">
        <f>IF(OR(DataBase2[[#This Row],[sKS]] = "", DataBase2[[#This Row],[BESTUB]]=""), "", (DataBase2[[#This Row],[sKS]]-DataBase2[[#This Row],[BESTUB]])/DataBase2[[#This Row],[BESTUB]])</f>
        <v>4.7371997906856786E-4</v>
      </c>
      <c r="AF166" s="75">
        <f>IF(OR(DataBase2[[#This Row],[sLB]] = "", DataBase2[[#This Row],[BestSol]]=""), "", (DataBase2[[#This Row],[sLB]]-DataBase2[[#This Row],[BestSol]])/DataBase2[[#This Row],[BestSol]])</f>
        <v>1.0742100933810201E-3</v>
      </c>
      <c r="AG166" s="76">
        <f>IF(OR(DataBase2[[#This Row],[sCL]] = "", DataBase2[[#This Row],[BestSol]]=""), "", (DataBase2[[#This Row],[sCL]] -DataBase2[[#This Row],[BestSol]])/DataBase2[[#This Row],[BestSol]])</f>
        <v>3.5226847055167876E-2</v>
      </c>
      <c r="AH166" s="76">
        <f>IF(OR(DataBase2[[#This Row],[sDRC]]= "", DataBase2[[#This Row],[BestSol]]=""), "", (DataBase2[[#This Row],[sDRC]]-DataBase2[[#This Row],[BestSol]])/DataBase2[[#This Row],[BestSol]])</f>
        <v>0</v>
      </c>
      <c r="AI166" s="76">
        <f>IF(OR(DataBase2[[#This Row],[sABS]]= "", DataBase2[[#This Row],[BestSol]]=""), "", (DataBase2[[#This Row],[sABS]]-DataBase2[[#This Row],[BestSol]])/DataBase2[[#This Row],[BestSol]])</f>
        <v>1.0771143685846573E-3</v>
      </c>
      <c r="AJ166" s="76">
        <f>IF(OR(DataBase2[[#This Row],[sCCJ]]= "", DataBase2[[#This Row],[BestSol]]=""), "", (DataBase2[[#This Row],[sCCJ]]-DataBase2[[#This Row],[BestSol]])/DataBase2[[#This Row],[BestSol]])</f>
        <v>1.0751632522924745E-3</v>
      </c>
      <c r="AK166" s="76">
        <f>IF(OR(DataBase2[[#This Row],[sILS]] = "", DataBase2[[#This Row],[BestSol]]=""), "", (DataBase2[[#This Row],[sILS]]-DataBase2[[#This Row],[BestSol]])/DataBase2[[#This Row],[BestSol]])</f>
        <v>1.3084965538539439E-2</v>
      </c>
      <c r="AL166" s="76">
        <f>IF(OR(DataBase2[[#This Row],[sSA]] = "", DataBase2[[#This Row],[BestSol]]=""), "", (DataBase2[[#This Row],[sSA]]-DataBase2[[#This Row],[BestSol]])/DataBase2[[#This Row],[BestSol]])</f>
        <v>-1.9063178232554148E-6</v>
      </c>
      <c r="AM166" s="76">
        <f>IF(OR(DataBase2[[#This Row],[sKS]] = "", DataBase2[[#This Row],[BestSol]]=""), "", (DataBase2[[#This Row],[sKS]]-DataBase2[[#This Row],[BestSol]])/DataBase2[[#This Row],[BestSol]])</f>
        <v>4.7371997906856786E-4</v>
      </c>
      <c r="AN166" s="75">
        <f>IF(OR(DataBase2[[#This Row],[sLB]] = "", DataBase2[[#This Row],[BSHeu]]=""), "", (DataBase2[[#This Row],[sLB]]-DataBase2[[#This Row],[BSHeu]])/DataBase2[[#This Row],[BSHeu]])</f>
        <v>1.0761184626280808E-3</v>
      </c>
      <c r="AO166" s="76">
        <f>IF(OR(DataBase2[[#This Row],[sCL]] = "",  DataBase2[[#This Row],[BSHeu]]=""), "", (DataBase2[[#This Row],[sCL]] - DataBase2[[#This Row],[BSHeu]])/ DataBase2[[#This Row],[BSHeu]])</f>
        <v>3.5228820530319602E-2</v>
      </c>
      <c r="AP166" s="76">
        <f>IF(OR(DataBase2[[#This Row],[sDRC]]= "",  DataBase2[[#This Row],[BSHeu]]=""), "", (DataBase2[[#This Row],[sDRC]]- DataBase2[[#This Row],[BSHeu]])/ DataBase2[[#This Row],[BSHeu]])</f>
        <v>1.9063214573099858E-6</v>
      </c>
      <c r="AQ166" s="76">
        <f>IF(OR(DataBase2[[#This Row],[sABS]]= "",  DataBase2[[#This Row],[BSHeu]]=""), "", (DataBase2[[#This Row],[sABS]]- DataBase2[[#This Row],[BSHeu]])/ DataBase2[[#This Row],[BSHeu]])</f>
        <v>1.0790227433682001E-3</v>
      </c>
      <c r="AR166" s="76">
        <f>IF(OR(DataBase2[[#This Row],[sCCJ]]= "",  DataBase2[[#This Row],[BSHeu]]=""), "", (DataBase2[[#This Row],[sCCJ]]- DataBase2[[#This Row],[BSHeu]])/ DataBase2[[#This Row],[BSHeu]])</f>
        <v>1.0770716233565625E-3</v>
      </c>
      <c r="AS166" s="76">
        <f>IF(OR(DataBase2[[#This Row],[sILS]] = "",  DataBase2[[#This Row],[BSHeu]]=""), "", (DataBase2[[#This Row],[sILS]]- DataBase2[[#This Row],[BSHeu]])/ DataBase2[[#This Row],[BSHeu]])</f>
        <v>1.3086896804147324E-2</v>
      </c>
      <c r="AT166" s="76">
        <f>IF(OR(DataBase2[[#This Row],[sSA]] = "",  DataBase2[[#This Row],[BSHeu]]=""), "", (DataBase2[[#This Row],[sSA]]- DataBase2[[#This Row],[BSHeu]])/ DataBase2[[#This Row],[BSHeu]])</f>
        <v>0</v>
      </c>
      <c r="AU166" s="77">
        <f>IF(OR(DataBase2[[#This Row],[sKS]]= "",  DataBase2[[#This Row],[BSHeu]]=""), "", (DataBase2[[#This Row],[sKS]]- DataBase2[[#This Row],[BSHeu]])/ DataBase2[[#This Row],[BSHeu]])</f>
        <v>4.756272035884387E-4</v>
      </c>
      <c r="AV166" s="78" t="str">
        <f>IF(AND(DataBase2[[#This Row],[sLBGB]]&lt;=0.0001, DataBase2[[#This Row],[sLBGB]]&lt;&gt;""), 1,"")</f>
        <v/>
      </c>
      <c r="AW166" s="78" t="str">
        <f>IF(AND(DataBase2[[#This Row],[sCLGB]]&lt;=0.0001,DataBase2[[#This Row],[sCLGB]]&lt;&gt;""), 1,"")</f>
        <v/>
      </c>
      <c r="AX166" s="78">
        <f>IF(AND(DataBase2[[#This Row],[sDRCGB]]&lt;=0.0001,DataBase2[[#This Row],[sDRCGB]]&lt;&gt;""), 1,"")</f>
        <v>1</v>
      </c>
      <c r="AY166" s="78" t="str">
        <f>IF(AND(DataBase2[[#This Row],[sABSGB]]&lt;=0.0001,DataBase2[[#This Row],[sABSGB]]&lt;&gt;""), 1,"")</f>
        <v/>
      </c>
      <c r="AZ166" s="78" t="str">
        <f>IF(AND(DataBase2[[#This Row],[sCCJGB]]&lt;=0.0001,DataBase2[[#This Row],[sCCJGB]]&lt;&gt;""), 1,"")</f>
        <v/>
      </c>
      <c r="BA166" s="78" t="str">
        <f>IF(AND(DataBase2[[#This Row],[sILSGB]]&lt;=0.0001,DataBase2[[#This Row],[sILSGB]]&lt;&gt;""), 1,"")</f>
        <v/>
      </c>
      <c r="BB166" s="78">
        <f>IF(AND(DataBase2[[#This Row],[sSAGB]]&lt;=0.0001,DataBase2[[#This Row],[sSAGB]]&lt;&gt;""), 1,"")</f>
        <v>1</v>
      </c>
      <c r="BC166" s="78" t="str">
        <f>IF(AND(DataBase2[[#This Row],[sKSGB]]&lt;=0.0001,DataBase2[[#This Row],[sKSGB]]&lt;&gt;""), 1,"")</f>
        <v/>
      </c>
      <c r="BD166" s="79" t="str">
        <f>IF(AND(DataBase2[[#This Row],[sLBGKS]]&lt;=0.0001, DataBase2[[#This Row],[sLBGKS]]&lt;&gt;""), 1,"")</f>
        <v/>
      </c>
      <c r="BE166" s="78" t="str">
        <f>IF(AND(DataBase2[[#This Row],[sCLGKS]]&lt;=0.0001,DataBase2[[#This Row],[sCLGKS]]&lt;&gt;""), 1,"")</f>
        <v/>
      </c>
      <c r="BF166" s="78">
        <f>IF(AND(DataBase2[[#This Row],[sDRCGKS]]&lt;=0.0001,DataBase2[[#This Row],[sDRCGKS]]&lt;&gt;""), 1,"")</f>
        <v>1</v>
      </c>
      <c r="BG166" s="78" t="str">
        <f>IF(AND(DataBase2[[#This Row],[sABSGKS]]&lt;=0.0001,DataBase2[[#This Row],[sABSGKS]]&lt;&gt;""), 1,"")</f>
        <v/>
      </c>
      <c r="BH166" s="78" t="str">
        <f>IF(AND(DataBase2[[#This Row],[sCCJGKS]]&lt;=0.0001,DataBase2[[#This Row],[sCCJGKS]]&lt;&gt;""), 1,"")</f>
        <v/>
      </c>
      <c r="BI166" s="78" t="str">
        <f>IF(AND(DataBase2[[#This Row],[sILSGKS]]&lt;=0.0001,DataBase2[[#This Row],[sILSGKS]]&lt;&gt;""), 1,"")</f>
        <v/>
      </c>
      <c r="BJ166" s="78">
        <f>IF(AND(DataBase2[[#This Row],[sSAGKS]]&lt;=0.0001,DataBase2[[#This Row],[sSAGKS]]&lt;&gt;""), 1,"")</f>
        <v>1</v>
      </c>
      <c r="BK166" s="80" t="str">
        <f>IF(AND(DataBase2[[#This Row],[sKSGKS]]&lt;=0.0001,DataBase2[[#This Row],[sKSGKS]]&lt;&gt;""), 1,"")</f>
        <v/>
      </c>
      <c r="BT166" s="7"/>
      <c r="BU166" s="7"/>
      <c r="BV166" s="7"/>
      <c r="BW166" s="7"/>
      <c r="CT166" s="7"/>
      <c r="CU166" s="7"/>
      <c r="CV166" s="7"/>
      <c r="CW166" s="7"/>
      <c r="DV166" s="7"/>
      <c r="DW166" s="7"/>
      <c r="DX166" s="7"/>
      <c r="DY166" s="7"/>
      <c r="EP166" s="7"/>
      <c r="EQ166" s="7"/>
      <c r="ER166" s="7"/>
      <c r="ES166" s="7"/>
    </row>
    <row r="167" spans="1:149" s="8" customFormat="1" x14ac:dyDescent="0.35">
      <c r="A167" s="65" t="s">
        <v>238</v>
      </c>
      <c r="B167" s="66" t="s">
        <v>80</v>
      </c>
      <c r="C167" s="67" t="s">
        <v>81</v>
      </c>
      <c r="D167" s="67">
        <v>3</v>
      </c>
      <c r="E167" s="67">
        <v>40</v>
      </c>
      <c r="F167" s="68">
        <v>2</v>
      </c>
      <c r="G167" s="69">
        <v>10786.3</v>
      </c>
      <c r="H167" s="70">
        <v>10598</v>
      </c>
      <c r="I167" s="71">
        <v>7200</v>
      </c>
      <c r="J167" s="69">
        <v>10723.31</v>
      </c>
      <c r="K167" s="70">
        <v>10723.31</v>
      </c>
      <c r="L167" s="71">
        <v>111</v>
      </c>
      <c r="M167" s="69">
        <v>13660.11</v>
      </c>
      <c r="N167" s="6">
        <v>10690.79</v>
      </c>
      <c r="O167" s="71">
        <v>7200.4</v>
      </c>
      <c r="P167" s="69">
        <v>10723.27051</v>
      </c>
      <c r="Q167" s="71">
        <v>5484</v>
      </c>
      <c r="R167" s="72">
        <v>10860.61</v>
      </c>
      <c r="S167" s="71">
        <v>113.19</v>
      </c>
      <c r="T167" s="72">
        <v>10784.11</v>
      </c>
      <c r="U167" s="73">
        <v>150.00800000000001</v>
      </c>
      <c r="V167" s="72">
        <v>10723.31</v>
      </c>
      <c r="W167" s="73">
        <v>150.02950000000001</v>
      </c>
      <c r="X167" s="7">
        <v>10723.3</v>
      </c>
      <c r="Y167" s="71">
        <v>178</v>
      </c>
      <c r="Z167" s="74">
        <f t="shared" si="6"/>
        <v>10723.31</v>
      </c>
      <c r="AA167" s="48">
        <f t="shared" si="7"/>
        <v>10723.27051</v>
      </c>
      <c r="AB16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MIN(G167,J167,M167),"")</f>
        <v>10723.31</v>
      </c>
      <c r="AC167" s="49">
        <f>IF(OR(DataBase2[[#This Row],[sKS]] = "", DataBase2[[#This Row],[BSOpt]]=""), "", (DataBase2[[#This Row],[sKS]]-DataBase2[[#This Row],[BSOpt]])/DataBase2[[#This Row],[BSOpt]])</f>
        <v>-9.3254787935985052E-7</v>
      </c>
      <c r="AD167" s="49">
        <f t="shared" si="8"/>
        <v>10723.31</v>
      </c>
      <c r="AE167" s="49">
        <f>IF(OR(DataBase2[[#This Row],[sKS]] = "", DataBase2[[#This Row],[BESTUB]]=""), "", (DataBase2[[#This Row],[sKS]]-DataBase2[[#This Row],[BESTUB]])/DataBase2[[#This Row],[BESTUB]])</f>
        <v>-9.3254787935985052E-7</v>
      </c>
      <c r="AF167" s="75">
        <f>IF(OR(DataBase2[[#This Row],[sLB]] = "", DataBase2[[#This Row],[BestSol]]=""), "", (DataBase2[[#This Row],[sLB]]-DataBase2[[#This Row],[BestSol]])/DataBase2[[#This Row],[BestSol]])</f>
        <v>5.8741190919594588E-3</v>
      </c>
      <c r="AG167" s="76">
        <f>IF(OR(DataBase2[[#This Row],[sCL]] = "", DataBase2[[#This Row],[BestSol]]=""), "", (DataBase2[[#This Row],[sCL]] -DataBase2[[#This Row],[BestSol]])/DataBase2[[#This Row],[BestSol]])</f>
        <v>0</v>
      </c>
      <c r="AH167" s="76">
        <f>IF(OR(DataBase2[[#This Row],[sDRC]]= "", DataBase2[[#This Row],[BestSol]]=""), "", (DataBase2[[#This Row],[sDRC]]-DataBase2[[#This Row],[BestSol]])/DataBase2[[#This Row],[BestSol]])</f>
        <v>0.27387066120442299</v>
      </c>
      <c r="AI167" s="76">
        <f>IF(OR(DataBase2[[#This Row],[sABS]]= "", DataBase2[[#This Row],[BestSol]]=""), "", (DataBase2[[#This Row],[sABS]]-DataBase2[[#This Row],[BestSol]])/DataBase2[[#This Row],[BestSol]])</f>
        <v>-3.6826315754375175E-6</v>
      </c>
      <c r="AJ167" s="76">
        <f>IF(OR(DataBase2[[#This Row],[sCCJ]]= "", DataBase2[[#This Row],[BestSol]]=""), "", (DataBase2[[#This Row],[sCCJ]]-DataBase2[[#This Row],[BestSol]])/DataBase2[[#This Row],[BestSol]])</f>
        <v>1.2803882383331369E-2</v>
      </c>
      <c r="AK167" s="76">
        <f>IF(OR(DataBase2[[#This Row],[sILS]] = "", DataBase2[[#This Row],[BestSol]]=""), "", (DataBase2[[#This Row],[sILS]]-DataBase2[[#This Row],[BestSol]])/DataBase2[[#This Row],[BestSol]])</f>
        <v>5.669891106384232E-3</v>
      </c>
      <c r="AL167" s="76">
        <f>IF(OR(DataBase2[[#This Row],[sSA]] = "", DataBase2[[#This Row],[BestSol]]=""), "", (DataBase2[[#This Row],[sSA]]-DataBase2[[#This Row],[BestSol]])/DataBase2[[#This Row],[BestSol]])</f>
        <v>0</v>
      </c>
      <c r="AM167" s="76">
        <f>IF(OR(DataBase2[[#This Row],[sKS]] = "", DataBase2[[#This Row],[BestSol]]=""), "", (DataBase2[[#This Row],[sKS]]-DataBase2[[#This Row],[BestSol]])/DataBase2[[#This Row],[BestSol]])</f>
        <v>-9.3254787935985052E-7</v>
      </c>
      <c r="AN167" s="75">
        <f>IF(OR(DataBase2[[#This Row],[sLB]] = "", DataBase2[[#This Row],[BSHeu]]=""), "", (DataBase2[[#This Row],[sLB]]-DataBase2[[#This Row],[BSHeu]])/DataBase2[[#This Row],[BSHeu]])</f>
        <v>5.8778233693928313E-3</v>
      </c>
      <c r="AO167" s="76">
        <f>IF(OR(DataBase2[[#This Row],[sCL]] = "",  DataBase2[[#This Row],[BSHeu]]=""), "", (DataBase2[[#This Row],[sCL]] - DataBase2[[#This Row],[BSHeu]])/ DataBase2[[#This Row],[BSHeu]])</f>
        <v>3.6826451372627812E-6</v>
      </c>
      <c r="AP167" s="76">
        <f>IF(OR(DataBase2[[#This Row],[sDRC]]= "",  DataBase2[[#This Row],[BSHeu]]=""), "", (DataBase2[[#This Row],[sDRC]]- DataBase2[[#This Row],[BSHeu]])/ DataBase2[[#This Row],[BSHeu]])</f>
        <v>0.27387535241801897</v>
      </c>
      <c r="AQ167" s="76">
        <f>IF(OR(DataBase2[[#This Row],[sABS]]= "",  DataBase2[[#This Row],[BSHeu]]=""), "", (DataBase2[[#This Row],[sABS]]- DataBase2[[#This Row],[BSHeu]])/ DataBase2[[#This Row],[BSHeu]])</f>
        <v>0</v>
      </c>
      <c r="AR167" s="76">
        <f>IF(OR(DataBase2[[#This Row],[sCCJ]]= "",  DataBase2[[#This Row],[BSHeu]]=""), "", (DataBase2[[#This Row],[sCCJ]]- DataBase2[[#This Row],[BSHeu]])/ DataBase2[[#This Row],[BSHeu]])</f>
        <v>1.2807612180623828E-2</v>
      </c>
      <c r="AS167" s="76">
        <f>IF(OR(DataBase2[[#This Row],[sILS]] = "",  DataBase2[[#This Row],[BSHeu]]=""), "", (DataBase2[[#This Row],[sILS]]- DataBase2[[#This Row],[BSHeu]])/ DataBase2[[#This Row],[BSHeu]])</f>
        <v>5.6735946317184064E-3</v>
      </c>
      <c r="AT167" s="76">
        <f>IF(OR(DataBase2[[#This Row],[sSA]] = "",  DataBase2[[#This Row],[BSHeu]]=""), "", (DataBase2[[#This Row],[sSA]]- DataBase2[[#This Row],[BSHeu]])/ DataBase2[[#This Row],[BSHeu]])</f>
        <v>3.6826451372627812E-6</v>
      </c>
      <c r="AU167" s="77">
        <f>IF(OR(DataBase2[[#This Row],[sKS]]= "",  DataBase2[[#This Row],[BSHeu]]=""), "", (DataBase2[[#This Row],[sKS]]- DataBase2[[#This Row],[BSHeu]])/ DataBase2[[#This Row],[BSHeu]])</f>
        <v>2.7500938236600173E-6</v>
      </c>
      <c r="AV167" s="78" t="str">
        <f>IF(AND(DataBase2[[#This Row],[sLBGB]]&lt;=0.0001, DataBase2[[#This Row],[sLBGB]]&lt;&gt;""), 1,"")</f>
        <v/>
      </c>
      <c r="AW167" s="78">
        <f>IF(AND(DataBase2[[#This Row],[sCLGB]]&lt;=0.0001,DataBase2[[#This Row],[sCLGB]]&lt;&gt;""), 1,"")</f>
        <v>1</v>
      </c>
      <c r="AX167" s="78" t="str">
        <f>IF(AND(DataBase2[[#This Row],[sDRCGB]]&lt;=0.0001,DataBase2[[#This Row],[sDRCGB]]&lt;&gt;""), 1,"")</f>
        <v/>
      </c>
      <c r="AY167" s="78">
        <f>IF(AND(DataBase2[[#This Row],[sABSGB]]&lt;=0.0001,DataBase2[[#This Row],[sABSGB]]&lt;&gt;""), 1,"")</f>
        <v>1</v>
      </c>
      <c r="AZ167" s="78" t="str">
        <f>IF(AND(DataBase2[[#This Row],[sCCJGB]]&lt;=0.0001,DataBase2[[#This Row],[sCCJGB]]&lt;&gt;""), 1,"")</f>
        <v/>
      </c>
      <c r="BA167" s="78" t="str">
        <f>IF(AND(DataBase2[[#This Row],[sILSGB]]&lt;=0.0001,DataBase2[[#This Row],[sILSGB]]&lt;&gt;""), 1,"")</f>
        <v/>
      </c>
      <c r="BB167" s="78">
        <f>IF(AND(DataBase2[[#This Row],[sSAGB]]&lt;=0.0001,DataBase2[[#This Row],[sSAGB]]&lt;&gt;""), 1,"")</f>
        <v>1</v>
      </c>
      <c r="BC167" s="78">
        <f>IF(AND(DataBase2[[#This Row],[sKSGB]]&lt;=0.0001,DataBase2[[#This Row],[sKSGB]]&lt;&gt;""), 1,"")</f>
        <v>1</v>
      </c>
      <c r="BD167" s="79" t="str">
        <f>IF(AND(DataBase2[[#This Row],[sLBGKS]]&lt;=0.0001, DataBase2[[#This Row],[sLBGKS]]&lt;&gt;""), 1,"")</f>
        <v/>
      </c>
      <c r="BE167" s="78">
        <f>IF(AND(DataBase2[[#This Row],[sCLGKS]]&lt;=0.0001,DataBase2[[#This Row],[sCLGKS]]&lt;&gt;""), 1,"")</f>
        <v>1</v>
      </c>
      <c r="BF167" s="78" t="str">
        <f>IF(AND(DataBase2[[#This Row],[sDRCGKS]]&lt;=0.0001,DataBase2[[#This Row],[sDRCGKS]]&lt;&gt;""), 1,"")</f>
        <v/>
      </c>
      <c r="BG167" s="78">
        <f>IF(AND(DataBase2[[#This Row],[sABSGKS]]&lt;=0.0001,DataBase2[[#This Row],[sABSGKS]]&lt;&gt;""), 1,"")</f>
        <v>1</v>
      </c>
      <c r="BH167" s="78" t="str">
        <f>IF(AND(DataBase2[[#This Row],[sCCJGKS]]&lt;=0.0001,DataBase2[[#This Row],[sCCJGKS]]&lt;&gt;""), 1,"")</f>
        <v/>
      </c>
      <c r="BI167" s="78" t="str">
        <f>IF(AND(DataBase2[[#This Row],[sILSGKS]]&lt;=0.0001,DataBase2[[#This Row],[sILSGKS]]&lt;&gt;""), 1,"")</f>
        <v/>
      </c>
      <c r="BJ167" s="78">
        <f>IF(AND(DataBase2[[#This Row],[sSAGKS]]&lt;=0.0001,DataBase2[[#This Row],[sSAGKS]]&lt;&gt;""), 1,"")</f>
        <v>1</v>
      </c>
      <c r="BK167" s="80">
        <f>IF(AND(DataBase2[[#This Row],[sKSGKS]]&lt;=0.0001,DataBase2[[#This Row],[sKSGKS]]&lt;&gt;""), 1,"")</f>
        <v>1</v>
      </c>
      <c r="BT167" s="7"/>
      <c r="BU167" s="7"/>
      <c r="BV167" s="7"/>
      <c r="BW167" s="7"/>
      <c r="CT167" s="7"/>
      <c r="CU167" s="7"/>
      <c r="CV167" s="7"/>
      <c r="CW167" s="7"/>
      <c r="DV167" s="7"/>
      <c r="DW167" s="7"/>
      <c r="DX167" s="7"/>
      <c r="DY167" s="7"/>
      <c r="EP167" s="7"/>
      <c r="EQ167" s="7"/>
      <c r="ER167" s="7"/>
      <c r="ES167" s="7"/>
    </row>
    <row r="168" spans="1:149" s="8" customFormat="1" x14ac:dyDescent="0.35">
      <c r="A168" s="65" t="s">
        <v>239</v>
      </c>
      <c r="B168" s="66" t="s">
        <v>80</v>
      </c>
      <c r="C168" s="67" t="s">
        <v>81</v>
      </c>
      <c r="D168" s="67">
        <v>3</v>
      </c>
      <c r="E168" s="67">
        <v>40</v>
      </c>
      <c r="F168" s="68">
        <v>3</v>
      </c>
      <c r="G168" s="69">
        <v>11223</v>
      </c>
      <c r="H168" s="70">
        <v>10869.1</v>
      </c>
      <c r="I168" s="71">
        <v>7200</v>
      </c>
      <c r="J168" s="69">
        <v>11168.01</v>
      </c>
      <c r="K168" s="70">
        <v>11168.01</v>
      </c>
      <c r="L168" s="71">
        <v>11926</v>
      </c>
      <c r="M168" s="69">
        <v>15115.33</v>
      </c>
      <c r="N168" s="6">
        <v>11143.13</v>
      </c>
      <c r="O168" s="71">
        <v>7201.3</v>
      </c>
      <c r="P168" s="69">
        <v>11225.049800000001</v>
      </c>
      <c r="Q168" s="71">
        <v>6125</v>
      </c>
      <c r="R168" s="72">
        <v>11211.51</v>
      </c>
      <c r="S168" s="71">
        <v>143.96</v>
      </c>
      <c r="T168" s="72">
        <v>11224.51</v>
      </c>
      <c r="U168" s="73">
        <v>150.001</v>
      </c>
      <c r="V168" s="72">
        <v>11197.61</v>
      </c>
      <c r="W168" s="73">
        <v>150.01900000000001</v>
      </c>
      <c r="X168" s="7">
        <v>11252.8</v>
      </c>
      <c r="Y168" s="71">
        <v>739</v>
      </c>
      <c r="Z168" s="74">
        <f t="shared" si="6"/>
        <v>11168.01</v>
      </c>
      <c r="AA168" s="48">
        <f t="shared" si="7"/>
        <v>11197.61</v>
      </c>
      <c r="AB16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MIN(G168,J168,M168),"")</f>
        <v>11168.01</v>
      </c>
      <c r="AC168" s="49">
        <f>IF(OR(DataBase2[[#This Row],[sKS]] = "", DataBase2[[#This Row],[BSOpt]]=""), "", (DataBase2[[#This Row],[sKS]]-DataBase2[[#This Row],[BSOpt]])/DataBase2[[#This Row],[BSOpt]])</f>
        <v>7.5922209955040379E-3</v>
      </c>
      <c r="AD168" s="49">
        <f t="shared" si="8"/>
        <v>11168.01</v>
      </c>
      <c r="AE168" s="49">
        <f>IF(OR(DataBase2[[#This Row],[sKS]] = "", DataBase2[[#This Row],[BESTUB]]=""), "", (DataBase2[[#This Row],[sKS]]-DataBase2[[#This Row],[BESTUB]])/DataBase2[[#This Row],[BESTUB]])</f>
        <v>7.5922209955040379E-3</v>
      </c>
      <c r="AF168" s="75">
        <f>IF(OR(DataBase2[[#This Row],[sLB]] = "", DataBase2[[#This Row],[BestSol]]=""), "", (DataBase2[[#This Row],[sLB]]-DataBase2[[#This Row],[BestSol]])/DataBase2[[#This Row],[BestSol]])</f>
        <v>4.9238852758906717E-3</v>
      </c>
      <c r="AG168" s="76">
        <f>IF(OR(DataBase2[[#This Row],[sCL]] = "", DataBase2[[#This Row],[BestSol]]=""), "", (DataBase2[[#This Row],[sCL]] -DataBase2[[#This Row],[BestSol]])/DataBase2[[#This Row],[BestSol]])</f>
        <v>0</v>
      </c>
      <c r="AH168" s="76">
        <f>IF(OR(DataBase2[[#This Row],[sDRC]]= "", DataBase2[[#This Row],[BestSol]]=""), "", (DataBase2[[#This Row],[sDRC]]-DataBase2[[#This Row],[BestSol]])/DataBase2[[#This Row],[BestSol]])</f>
        <v>0.35344882391760035</v>
      </c>
      <c r="AI168" s="76">
        <f>IF(OR(DataBase2[[#This Row],[sABS]]= "", DataBase2[[#This Row],[BestSol]]=""), "", (DataBase2[[#This Row],[sABS]]-DataBase2[[#This Row],[BestSol]])/DataBase2[[#This Row],[BestSol]])</f>
        <v>5.1074273751546126E-3</v>
      </c>
      <c r="AJ168" s="76">
        <f>IF(OR(DataBase2[[#This Row],[sCCJ]]= "", DataBase2[[#This Row],[BestSol]]=""), "", (DataBase2[[#This Row],[sCCJ]]-DataBase2[[#This Row],[BestSol]])/DataBase2[[#This Row],[BestSol]])</f>
        <v>3.8950538188988011E-3</v>
      </c>
      <c r="AK168" s="76">
        <f>IF(OR(DataBase2[[#This Row],[sILS]] = "", DataBase2[[#This Row],[BestSol]]=""), "", (DataBase2[[#This Row],[sILS]]-DataBase2[[#This Row],[BestSol]])/DataBase2[[#This Row],[BestSol]])</f>
        <v>5.0590928912133855E-3</v>
      </c>
      <c r="AL168" s="76">
        <f>IF(OR(DataBase2[[#This Row],[sSA]] = "", DataBase2[[#This Row],[BestSol]]=""), "", (DataBase2[[#This Row],[sSA]]-DataBase2[[#This Row],[BestSol]])/DataBase2[[#This Row],[BestSol]])</f>
        <v>2.6504274261932399E-3</v>
      </c>
      <c r="AM168" s="76">
        <f>IF(OR(DataBase2[[#This Row],[sKS]] = "", DataBase2[[#This Row],[BestSol]]=""), "", (DataBase2[[#This Row],[sKS]]-DataBase2[[#This Row],[BestSol]])/DataBase2[[#This Row],[BestSol]])</f>
        <v>7.5922209955040379E-3</v>
      </c>
      <c r="AN168" s="75">
        <f>IF(OR(DataBase2[[#This Row],[sLB]] = "", DataBase2[[#This Row],[BSHeu]]=""), "", (DataBase2[[#This Row],[sLB]]-DataBase2[[#This Row],[BSHeu]])/DataBase2[[#This Row],[BSHeu]])</f>
        <v>2.2674481429518813E-3</v>
      </c>
      <c r="AO168" s="76">
        <f>IF(OR(DataBase2[[#This Row],[sCL]] = "",  DataBase2[[#This Row],[BSHeu]]=""), "", (DataBase2[[#This Row],[sCL]] - DataBase2[[#This Row],[BSHeu]])/ DataBase2[[#This Row],[BSHeu]])</f>
        <v>-2.6434212300660911E-3</v>
      </c>
      <c r="AP168" s="76">
        <f>IF(OR(DataBase2[[#This Row],[sDRC]]= "",  DataBase2[[#This Row],[BSHeu]]=""), "", (DataBase2[[#This Row],[sDRC]]- DataBase2[[#This Row],[BSHeu]])/ DataBase2[[#This Row],[BSHeu]])</f>
        <v>0.34987108856264854</v>
      </c>
      <c r="AQ168" s="76">
        <f>IF(OR(DataBase2[[#This Row],[sABS]]= "",  DataBase2[[#This Row],[BSHeu]]=""), "", (DataBase2[[#This Row],[sABS]]- DataBase2[[#This Row],[BSHeu]])/ DataBase2[[#This Row],[BSHeu]])</f>
        <v>2.4505050631340175E-3</v>
      </c>
      <c r="AR168" s="76">
        <f>IF(OR(DataBase2[[#This Row],[sCCJ]]= "",  DataBase2[[#This Row],[BSHeu]]=""), "", (DataBase2[[#This Row],[sCCJ]]- DataBase2[[#This Row],[BSHeu]])/ DataBase2[[#This Row],[BSHeu]])</f>
        <v>1.2413363208755828E-3</v>
      </c>
      <c r="AS168" s="76">
        <f>IF(OR(DataBase2[[#This Row],[sILS]] = "",  DataBase2[[#This Row],[BSHeu]]=""), "", (DataBase2[[#This Row],[sILS]]- DataBase2[[#This Row],[BSHeu]])/ DataBase2[[#This Row],[BSHeu]])</f>
        <v>2.4022983475937842E-3</v>
      </c>
      <c r="AT168" s="76">
        <f>IF(OR(DataBase2[[#This Row],[sSA]] = "",  DataBase2[[#This Row],[BSHeu]]=""), "", (DataBase2[[#This Row],[sSA]]- DataBase2[[#This Row],[BSHeu]])/ DataBase2[[#This Row],[BSHeu]])</f>
        <v>0</v>
      </c>
      <c r="AU168" s="77">
        <f>IF(OR(DataBase2[[#This Row],[sKS]]= "",  DataBase2[[#This Row],[BSHeu]]=""), "", (DataBase2[[#This Row],[sKS]]- DataBase2[[#This Row],[BSHeu]])/ DataBase2[[#This Row],[BSHeu]])</f>
        <v>4.9287303272750778E-3</v>
      </c>
      <c r="AV168" s="78" t="str">
        <f>IF(AND(DataBase2[[#This Row],[sLBGB]]&lt;=0.0001, DataBase2[[#This Row],[sLBGB]]&lt;&gt;""), 1,"")</f>
        <v/>
      </c>
      <c r="AW168" s="78">
        <f>IF(AND(DataBase2[[#This Row],[sCLGB]]&lt;=0.0001,DataBase2[[#This Row],[sCLGB]]&lt;&gt;""), 1,"")</f>
        <v>1</v>
      </c>
      <c r="AX168" s="78" t="str">
        <f>IF(AND(DataBase2[[#This Row],[sDRCGB]]&lt;=0.0001,DataBase2[[#This Row],[sDRCGB]]&lt;&gt;""), 1,"")</f>
        <v/>
      </c>
      <c r="AY168" s="78" t="str">
        <f>IF(AND(DataBase2[[#This Row],[sABSGB]]&lt;=0.0001,DataBase2[[#This Row],[sABSGB]]&lt;&gt;""), 1,"")</f>
        <v/>
      </c>
      <c r="AZ168" s="78" t="str">
        <f>IF(AND(DataBase2[[#This Row],[sCCJGB]]&lt;=0.0001,DataBase2[[#This Row],[sCCJGB]]&lt;&gt;""), 1,"")</f>
        <v/>
      </c>
      <c r="BA168" s="78" t="str">
        <f>IF(AND(DataBase2[[#This Row],[sILSGB]]&lt;=0.0001,DataBase2[[#This Row],[sILSGB]]&lt;&gt;""), 1,"")</f>
        <v/>
      </c>
      <c r="BB168" s="78" t="str">
        <f>IF(AND(DataBase2[[#This Row],[sSAGB]]&lt;=0.0001,DataBase2[[#This Row],[sSAGB]]&lt;&gt;""), 1,"")</f>
        <v/>
      </c>
      <c r="BC168" s="78" t="str">
        <f>IF(AND(DataBase2[[#This Row],[sKSGB]]&lt;=0.0001,DataBase2[[#This Row],[sKSGB]]&lt;&gt;""), 1,"")</f>
        <v/>
      </c>
      <c r="BD168" s="79" t="str">
        <f>IF(AND(DataBase2[[#This Row],[sLBGKS]]&lt;=0.0001, DataBase2[[#This Row],[sLBGKS]]&lt;&gt;""), 1,"")</f>
        <v/>
      </c>
      <c r="BE168" s="78">
        <f>IF(AND(DataBase2[[#This Row],[sCLGKS]]&lt;=0.0001,DataBase2[[#This Row],[sCLGKS]]&lt;&gt;""), 1,"")</f>
        <v>1</v>
      </c>
      <c r="BF168" s="78" t="str">
        <f>IF(AND(DataBase2[[#This Row],[sDRCGKS]]&lt;=0.0001,DataBase2[[#This Row],[sDRCGKS]]&lt;&gt;""), 1,"")</f>
        <v/>
      </c>
      <c r="BG168" s="78" t="str">
        <f>IF(AND(DataBase2[[#This Row],[sABSGKS]]&lt;=0.0001,DataBase2[[#This Row],[sABSGKS]]&lt;&gt;""), 1,"")</f>
        <v/>
      </c>
      <c r="BH168" s="78" t="str">
        <f>IF(AND(DataBase2[[#This Row],[sCCJGKS]]&lt;=0.0001,DataBase2[[#This Row],[sCCJGKS]]&lt;&gt;""), 1,"")</f>
        <v/>
      </c>
      <c r="BI168" s="78" t="str">
        <f>IF(AND(DataBase2[[#This Row],[sILSGKS]]&lt;=0.0001,DataBase2[[#This Row],[sILSGKS]]&lt;&gt;""), 1,"")</f>
        <v/>
      </c>
      <c r="BJ168" s="78">
        <f>IF(AND(DataBase2[[#This Row],[sSAGKS]]&lt;=0.0001,DataBase2[[#This Row],[sSAGKS]]&lt;&gt;""), 1,"")</f>
        <v>1</v>
      </c>
      <c r="BK168" s="80" t="str">
        <f>IF(AND(DataBase2[[#This Row],[sKSGKS]]&lt;=0.0001,DataBase2[[#This Row],[sKSGKS]]&lt;&gt;""), 1,"")</f>
        <v/>
      </c>
      <c r="BT168" s="7"/>
      <c r="BU168" s="7"/>
      <c r="BV168" s="7"/>
      <c r="BW168" s="7"/>
      <c r="CT168" s="7"/>
      <c r="CU168" s="7"/>
      <c r="CV168" s="7"/>
      <c r="CW168" s="7"/>
      <c r="DV168" s="7"/>
      <c r="DW168" s="7"/>
      <c r="DX168" s="7"/>
      <c r="DY168" s="7"/>
      <c r="EP168" s="7"/>
      <c r="EQ168" s="7"/>
      <c r="ER168" s="7"/>
      <c r="ES168" s="7"/>
    </row>
    <row r="169" spans="1:149" s="8" customFormat="1" x14ac:dyDescent="0.35">
      <c r="A169" s="65" t="s">
        <v>240</v>
      </c>
      <c r="B169" s="66" t="s">
        <v>80</v>
      </c>
      <c r="C169" s="67" t="s">
        <v>81</v>
      </c>
      <c r="D169" s="67">
        <v>3</v>
      </c>
      <c r="E169" s="67">
        <v>40</v>
      </c>
      <c r="F169" s="68">
        <v>4</v>
      </c>
      <c r="G169" s="69">
        <v>11566.5</v>
      </c>
      <c r="H169" s="70">
        <v>11250.5</v>
      </c>
      <c r="I169" s="71">
        <v>7200</v>
      </c>
      <c r="J169" s="69">
        <v>11608.61</v>
      </c>
      <c r="K169" s="70">
        <v>11280.51</v>
      </c>
      <c r="L169" s="71">
        <v>43217</v>
      </c>
      <c r="M169" s="69">
        <v>11738.01</v>
      </c>
      <c r="N169" s="6">
        <v>11547.78</v>
      </c>
      <c r="O169" s="71">
        <v>7201.1</v>
      </c>
      <c r="P169" s="69">
        <v>11624.37988</v>
      </c>
      <c r="Q169" s="71">
        <v>2114</v>
      </c>
      <c r="R169" s="72">
        <v>11572.81</v>
      </c>
      <c r="S169" s="71">
        <v>161.81</v>
      </c>
      <c r="T169" s="72">
        <v>11571.21</v>
      </c>
      <c r="U169" s="73">
        <v>150.00800000000001</v>
      </c>
      <c r="V169" s="72">
        <v>11566.01</v>
      </c>
      <c r="W169" s="73">
        <v>150.048</v>
      </c>
      <c r="X169" s="7">
        <v>11566.5</v>
      </c>
      <c r="Y169" s="71">
        <v>881</v>
      </c>
      <c r="Z169" s="74">
        <f t="shared" si="6"/>
        <v>11566.5</v>
      </c>
      <c r="AA169" s="48">
        <f t="shared" si="7"/>
        <v>11566.01</v>
      </c>
      <c r="AB16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MIN(G169,J169,M169),"")</f>
        <v/>
      </c>
      <c r="AC169" s="49" t="str">
        <f>IF(OR(DataBase2[[#This Row],[sKS]] = "", DataBase2[[#This Row],[BSOpt]]=""), "", (DataBase2[[#This Row],[sKS]]-DataBase2[[#This Row],[BSOpt]])/DataBase2[[#This Row],[BSOpt]])</f>
        <v/>
      </c>
      <c r="AD169" s="49">
        <f t="shared" si="8"/>
        <v>11566.5</v>
      </c>
      <c r="AE169" s="49">
        <f>IF(OR(DataBase2[[#This Row],[sKS]] = "", DataBase2[[#This Row],[BESTUB]]=""), "", (DataBase2[[#This Row],[sKS]]-DataBase2[[#This Row],[BESTUB]])/DataBase2[[#This Row],[BESTUB]])</f>
        <v>0</v>
      </c>
      <c r="AF169" s="75">
        <f>IF(OR(DataBase2[[#This Row],[sLB]] = "", DataBase2[[#This Row],[BestSol]]=""), "", (DataBase2[[#This Row],[sLB]]-DataBase2[[#This Row],[BestSol]])/DataBase2[[#This Row],[BestSol]])</f>
        <v>0</v>
      </c>
      <c r="AG169" s="76">
        <f>IF(OR(DataBase2[[#This Row],[sCL]] = "", DataBase2[[#This Row],[BestSol]]=""), "", (DataBase2[[#This Row],[sCL]] -DataBase2[[#This Row],[BestSol]])/DataBase2[[#This Row],[BestSol]])</f>
        <v>3.6406864652228921E-3</v>
      </c>
      <c r="AH169" s="76">
        <f>IF(OR(DataBase2[[#This Row],[sDRC]]= "", DataBase2[[#This Row],[BestSol]]=""), "", (DataBase2[[#This Row],[sDRC]]-DataBase2[[#This Row],[BestSol]])/DataBase2[[#This Row],[BestSol]])</f>
        <v>1.4828167552846602E-2</v>
      </c>
      <c r="AI169" s="76">
        <f>IF(OR(DataBase2[[#This Row],[sABS]]= "", DataBase2[[#This Row],[BestSol]]=""), "", (DataBase2[[#This Row],[sABS]]-DataBase2[[#This Row],[BestSol]])/DataBase2[[#This Row],[BestSol]])</f>
        <v>5.0040963126270184E-3</v>
      </c>
      <c r="AJ169" s="76">
        <f>IF(OR(DataBase2[[#This Row],[sCCJ]]= "", DataBase2[[#This Row],[BestSol]]=""), "", (DataBase2[[#This Row],[sCCJ]]-DataBase2[[#This Row],[BestSol]])/DataBase2[[#This Row],[BestSol]])</f>
        <v>5.4554100203168556E-4</v>
      </c>
      <c r="AK169" s="76">
        <f>IF(OR(DataBase2[[#This Row],[sILS]] = "", DataBase2[[#This Row],[BestSol]]=""), "", (DataBase2[[#This Row],[sILS]]-DataBase2[[#This Row],[BestSol]])/DataBase2[[#This Row],[BestSol]])</f>
        <v>4.0721047853707924E-4</v>
      </c>
      <c r="AL169" s="76">
        <f>IF(OR(DataBase2[[#This Row],[sSA]] = "", DataBase2[[#This Row],[BestSol]]=""), "", (DataBase2[[#This Row],[sSA]]-DataBase2[[#This Row],[BestSol]])/DataBase2[[#This Row],[BestSol]])</f>
        <v>-4.2363722820194677E-5</v>
      </c>
      <c r="AM169" s="76">
        <f>IF(OR(DataBase2[[#This Row],[sKS]] = "", DataBase2[[#This Row],[BestSol]]=""), "", (DataBase2[[#This Row],[sKS]]-DataBase2[[#This Row],[BestSol]])/DataBase2[[#This Row],[BestSol]])</f>
        <v>0</v>
      </c>
      <c r="AN169" s="75">
        <f>IF(OR(DataBase2[[#This Row],[sLB]] = "", DataBase2[[#This Row],[BSHeu]]=""), "", (DataBase2[[#This Row],[sLB]]-DataBase2[[#This Row],[BSHeu]])/DataBase2[[#This Row],[BSHeu]])</f>
        <v>4.2365517581238622E-5</v>
      </c>
      <c r="AO169" s="76">
        <f>IF(OR(DataBase2[[#This Row],[sCL]] = "",  DataBase2[[#This Row],[BSHeu]]=""), "", (DataBase2[[#This Row],[sCL]] - DataBase2[[#This Row],[BSHeu]])/ DataBase2[[#This Row],[BSHeu]])</f>
        <v>3.6832062223705808E-3</v>
      </c>
      <c r="AP169" s="76">
        <f>IF(OR(DataBase2[[#This Row],[sDRC]]= "",  DataBase2[[#This Row],[BSHeu]]=""), "", (DataBase2[[#This Row],[sDRC]]- DataBase2[[#This Row],[BSHeu]])/ DataBase2[[#This Row],[BSHeu]])</f>
        <v>1.4871161273420998E-2</v>
      </c>
      <c r="AQ169" s="76">
        <f>IF(OR(DataBase2[[#This Row],[sABS]]= "",  DataBase2[[#This Row],[BSHeu]]=""), "", (DataBase2[[#This Row],[sABS]]- DataBase2[[#This Row],[BSHeu]])/ DataBase2[[#This Row],[BSHeu]])</f>
        <v>5.0466738313385681E-3</v>
      </c>
      <c r="AR169" s="76">
        <f>IF(OR(DataBase2[[#This Row],[sCCJ]]= "",  DataBase2[[#This Row],[BSHeu]]=""), "", (DataBase2[[#This Row],[sCCJ]]- DataBase2[[#This Row],[BSHeu]])/ DataBase2[[#This Row],[BSHeu]])</f>
        <v>5.8792963173983704E-4</v>
      </c>
      <c r="AS169" s="76">
        <f>IF(OR(DataBase2[[#This Row],[sILS]] = "",  DataBase2[[#This Row],[BSHeu]]=""), "", (DataBase2[[#This Row],[sILS]]- DataBase2[[#This Row],[BSHeu]])/ DataBase2[[#This Row],[BSHeu]])</f>
        <v>4.495932478010056E-4</v>
      </c>
      <c r="AT169" s="76">
        <f>IF(OR(DataBase2[[#This Row],[sSA]] = "",  DataBase2[[#This Row],[BSHeu]]=""), "", (DataBase2[[#This Row],[sSA]]- DataBase2[[#This Row],[BSHeu]])/ DataBase2[[#This Row],[BSHeu]])</f>
        <v>0</v>
      </c>
      <c r="AU169" s="77">
        <f>IF(OR(DataBase2[[#This Row],[sKS]]= "",  DataBase2[[#This Row],[BSHeu]]=""), "", (DataBase2[[#This Row],[sKS]]- DataBase2[[#This Row],[BSHeu]])/ DataBase2[[#This Row],[BSHeu]])</f>
        <v>4.2365517581238622E-5</v>
      </c>
      <c r="AV169" s="78">
        <f>IF(AND(DataBase2[[#This Row],[sLBGB]]&lt;=0.0001, DataBase2[[#This Row],[sLBGB]]&lt;&gt;""), 1,"")</f>
        <v>1</v>
      </c>
      <c r="AW169" s="78" t="str">
        <f>IF(AND(DataBase2[[#This Row],[sCLGB]]&lt;=0.0001,DataBase2[[#This Row],[sCLGB]]&lt;&gt;""), 1,"")</f>
        <v/>
      </c>
      <c r="AX169" s="78" t="str">
        <f>IF(AND(DataBase2[[#This Row],[sDRCGB]]&lt;=0.0001,DataBase2[[#This Row],[sDRCGB]]&lt;&gt;""), 1,"")</f>
        <v/>
      </c>
      <c r="AY169" s="78" t="str">
        <f>IF(AND(DataBase2[[#This Row],[sABSGB]]&lt;=0.0001,DataBase2[[#This Row],[sABSGB]]&lt;&gt;""), 1,"")</f>
        <v/>
      </c>
      <c r="AZ169" s="78" t="str">
        <f>IF(AND(DataBase2[[#This Row],[sCCJGB]]&lt;=0.0001,DataBase2[[#This Row],[sCCJGB]]&lt;&gt;""), 1,"")</f>
        <v/>
      </c>
      <c r="BA169" s="78" t="str">
        <f>IF(AND(DataBase2[[#This Row],[sILSGB]]&lt;=0.0001,DataBase2[[#This Row],[sILSGB]]&lt;&gt;""), 1,"")</f>
        <v/>
      </c>
      <c r="BB169" s="78">
        <f>IF(AND(DataBase2[[#This Row],[sSAGB]]&lt;=0.0001,DataBase2[[#This Row],[sSAGB]]&lt;&gt;""), 1,"")</f>
        <v>1</v>
      </c>
      <c r="BC169" s="78">
        <f>IF(AND(DataBase2[[#This Row],[sKSGB]]&lt;=0.0001,DataBase2[[#This Row],[sKSGB]]&lt;&gt;""), 1,"")</f>
        <v>1</v>
      </c>
      <c r="BD169" s="79">
        <f>IF(AND(DataBase2[[#This Row],[sLBGKS]]&lt;=0.0001, DataBase2[[#This Row],[sLBGKS]]&lt;&gt;""), 1,"")</f>
        <v>1</v>
      </c>
      <c r="BE169" s="78" t="str">
        <f>IF(AND(DataBase2[[#This Row],[sCLGKS]]&lt;=0.0001,DataBase2[[#This Row],[sCLGKS]]&lt;&gt;""), 1,"")</f>
        <v/>
      </c>
      <c r="BF169" s="78" t="str">
        <f>IF(AND(DataBase2[[#This Row],[sDRCGKS]]&lt;=0.0001,DataBase2[[#This Row],[sDRCGKS]]&lt;&gt;""), 1,"")</f>
        <v/>
      </c>
      <c r="BG169" s="78" t="str">
        <f>IF(AND(DataBase2[[#This Row],[sABSGKS]]&lt;=0.0001,DataBase2[[#This Row],[sABSGKS]]&lt;&gt;""), 1,"")</f>
        <v/>
      </c>
      <c r="BH169" s="78" t="str">
        <f>IF(AND(DataBase2[[#This Row],[sCCJGKS]]&lt;=0.0001,DataBase2[[#This Row],[sCCJGKS]]&lt;&gt;""), 1,"")</f>
        <v/>
      </c>
      <c r="BI169" s="78" t="str">
        <f>IF(AND(DataBase2[[#This Row],[sILSGKS]]&lt;=0.0001,DataBase2[[#This Row],[sILSGKS]]&lt;&gt;""), 1,"")</f>
        <v/>
      </c>
      <c r="BJ169" s="78">
        <f>IF(AND(DataBase2[[#This Row],[sSAGKS]]&lt;=0.0001,DataBase2[[#This Row],[sSAGKS]]&lt;&gt;""), 1,"")</f>
        <v>1</v>
      </c>
      <c r="BK169" s="80">
        <f>IF(AND(DataBase2[[#This Row],[sKSGKS]]&lt;=0.0001,DataBase2[[#This Row],[sKSGKS]]&lt;&gt;""), 1,"")</f>
        <v>1</v>
      </c>
      <c r="BT169" s="7"/>
      <c r="BU169" s="7"/>
      <c r="BV169" s="7"/>
      <c r="BW169" s="7"/>
      <c r="CT169" s="7"/>
      <c r="CU169" s="7"/>
      <c r="CV169" s="7"/>
      <c r="CW169" s="7"/>
      <c r="DV169" s="7"/>
      <c r="DW169" s="7"/>
      <c r="DX169" s="7"/>
      <c r="DY169" s="7"/>
      <c r="EP169" s="7"/>
      <c r="EQ169" s="7"/>
      <c r="ER169" s="7"/>
      <c r="ES169" s="7"/>
    </row>
    <row r="170" spans="1:149" s="8" customFormat="1" x14ac:dyDescent="0.35">
      <c r="A170" s="65" t="s">
        <v>241</v>
      </c>
      <c r="B170" s="66" t="s">
        <v>80</v>
      </c>
      <c r="C170" s="67" t="s">
        <v>81</v>
      </c>
      <c r="D170" s="67">
        <v>3</v>
      </c>
      <c r="E170" s="67">
        <v>40</v>
      </c>
      <c r="F170" s="68">
        <v>5</v>
      </c>
      <c r="G170" s="69">
        <v>12040.3</v>
      </c>
      <c r="H170" s="70">
        <v>11608.8</v>
      </c>
      <c r="I170" s="71">
        <v>7200</v>
      </c>
      <c r="J170" s="69">
        <v>12166.81</v>
      </c>
      <c r="K170" s="70">
        <v>11467.51</v>
      </c>
      <c r="L170" s="71">
        <v>43003</v>
      </c>
      <c r="M170" s="69">
        <v>11876.21</v>
      </c>
      <c r="N170" s="6">
        <v>11876.21</v>
      </c>
      <c r="O170" s="71">
        <v>318.3</v>
      </c>
      <c r="P170" s="69">
        <v>12055.030269999999</v>
      </c>
      <c r="Q170" s="71">
        <v>2209</v>
      </c>
      <c r="R170" s="72">
        <v>11891.81</v>
      </c>
      <c r="S170" s="71">
        <v>132.69</v>
      </c>
      <c r="T170" s="72">
        <v>12088.71</v>
      </c>
      <c r="U170" s="73">
        <v>150.005</v>
      </c>
      <c r="V170" s="72">
        <v>12044.51</v>
      </c>
      <c r="W170" s="73">
        <v>150.0745</v>
      </c>
      <c r="X170" s="7">
        <v>12029</v>
      </c>
      <c r="Y170" s="71">
        <v>908</v>
      </c>
      <c r="Z170" s="74">
        <f t="shared" si="6"/>
        <v>11876.21</v>
      </c>
      <c r="AA170" s="48">
        <f t="shared" si="7"/>
        <v>11891.81</v>
      </c>
      <c r="AB17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MIN(G170,J170,M170),"")</f>
        <v>11876.21</v>
      </c>
      <c r="AC170" s="49">
        <f>IF(OR(DataBase2[[#This Row],[sKS]] = "", DataBase2[[#This Row],[BSOpt]]=""), "", (DataBase2[[#This Row],[sKS]]-DataBase2[[#This Row],[BSOpt]])/DataBase2[[#This Row],[BSOpt]])</f>
        <v>1.2865215418050109E-2</v>
      </c>
      <c r="AD170" s="49">
        <f t="shared" si="8"/>
        <v>11876.21</v>
      </c>
      <c r="AE170" s="49">
        <f>IF(OR(DataBase2[[#This Row],[sKS]] = "", DataBase2[[#This Row],[BESTUB]]=""), "", (DataBase2[[#This Row],[sKS]]-DataBase2[[#This Row],[BESTUB]])/DataBase2[[#This Row],[BESTUB]])</f>
        <v>1.2865215418050109E-2</v>
      </c>
      <c r="AF170" s="75">
        <f>IF(OR(DataBase2[[#This Row],[sLB]] = "", DataBase2[[#This Row],[BestSol]]=""), "", (DataBase2[[#This Row],[sLB]]-DataBase2[[#This Row],[BestSol]])/DataBase2[[#This Row],[BestSol]])</f>
        <v>1.381669741441084E-2</v>
      </c>
      <c r="AG170" s="76">
        <f>IF(OR(DataBase2[[#This Row],[sCL]] = "", DataBase2[[#This Row],[BestSol]]=""), "", (DataBase2[[#This Row],[sCL]] -DataBase2[[#This Row],[BestSol]])/DataBase2[[#This Row],[BestSol]])</f>
        <v>2.4469085676322697E-2</v>
      </c>
      <c r="AH170" s="76">
        <f>IF(OR(DataBase2[[#This Row],[sDRC]]= "", DataBase2[[#This Row],[BestSol]]=""), "", (DataBase2[[#This Row],[sDRC]]-DataBase2[[#This Row],[BestSol]])/DataBase2[[#This Row],[BestSol]])</f>
        <v>0</v>
      </c>
      <c r="AI170" s="76">
        <f>IF(OR(DataBase2[[#This Row],[sABS]]= "", DataBase2[[#This Row],[BestSol]]=""), "", (DataBase2[[#This Row],[sABS]]-DataBase2[[#This Row],[BestSol]])/DataBase2[[#This Row],[BestSol]])</f>
        <v>1.5057014822068672E-2</v>
      </c>
      <c r="AJ170" s="76">
        <f>IF(OR(DataBase2[[#This Row],[sCCJ]]= "", DataBase2[[#This Row],[BestSol]]=""), "", (DataBase2[[#This Row],[sCCJ]]-DataBase2[[#This Row],[BestSol]])/DataBase2[[#This Row],[BestSol]])</f>
        <v>1.313550366657407E-3</v>
      </c>
      <c r="AK170" s="76">
        <f>IF(OR(DataBase2[[#This Row],[sILS]] = "", DataBase2[[#This Row],[BestSol]]=""), "", (DataBase2[[#This Row],[sILS]]-DataBase2[[#This Row],[BestSol]])/DataBase2[[#This Row],[BestSol]])</f>
        <v>1.7892913648377723E-2</v>
      </c>
      <c r="AL170" s="76">
        <f>IF(OR(DataBase2[[#This Row],[sSA]] = "", DataBase2[[#This Row],[BestSol]]=""), "", (DataBase2[[#This Row],[sSA]]-DataBase2[[#This Row],[BestSol]])/DataBase2[[#This Row],[BestSol]])</f>
        <v>1.4171187609515249E-2</v>
      </c>
      <c r="AM170" s="76">
        <f>IF(OR(DataBase2[[#This Row],[sKS]] = "", DataBase2[[#This Row],[BestSol]]=""), "", (DataBase2[[#This Row],[sKS]]-DataBase2[[#This Row],[BestSol]])/DataBase2[[#This Row],[BestSol]])</f>
        <v>1.2865215418050109E-2</v>
      </c>
      <c r="AN170" s="75">
        <f>IF(OR(DataBase2[[#This Row],[sLB]] = "", DataBase2[[#This Row],[BSHeu]]=""), "", (DataBase2[[#This Row],[sLB]]-DataBase2[[#This Row],[BSHeu]])/DataBase2[[#This Row],[BSHeu]])</f>
        <v>1.2486745079176322E-2</v>
      </c>
      <c r="AO170" s="76">
        <f>IF(OR(DataBase2[[#This Row],[sCL]] = "",  DataBase2[[#This Row],[BSHeu]]=""), "", (DataBase2[[#This Row],[sCL]] - DataBase2[[#This Row],[BSHeu]])/ DataBase2[[#This Row],[BSHeu]])</f>
        <v>2.3125159248255735E-2</v>
      </c>
      <c r="AP170" s="76">
        <f>IF(OR(DataBase2[[#This Row],[sDRC]]= "",  DataBase2[[#This Row],[BSHeu]]=""), "", (DataBase2[[#This Row],[sDRC]]- DataBase2[[#This Row],[BSHeu]])/ DataBase2[[#This Row],[BSHeu]])</f>
        <v>-1.3118272155374468E-3</v>
      </c>
      <c r="AQ170" s="76">
        <f>IF(OR(DataBase2[[#This Row],[sABS]]= "",  DataBase2[[#This Row],[BSHeu]]=""), "", (DataBase2[[#This Row],[sABS]]- DataBase2[[#This Row],[BSHeu]])/ DataBase2[[#This Row],[BSHeu]])</f>
        <v>1.3725435404702885E-2</v>
      </c>
      <c r="AR170" s="76">
        <f>IF(OR(DataBase2[[#This Row],[sCCJ]]= "",  DataBase2[[#This Row],[BSHeu]]=""), "", (DataBase2[[#This Row],[sCCJ]]- DataBase2[[#This Row],[BSHeu]])/ DataBase2[[#This Row],[BSHeu]])</f>
        <v>0</v>
      </c>
      <c r="AS170" s="76">
        <f>IF(OR(DataBase2[[#This Row],[sILS]] = "",  DataBase2[[#This Row],[BSHeu]]=""), "", (DataBase2[[#This Row],[sILS]]- DataBase2[[#This Row],[BSHeu]])/ DataBase2[[#This Row],[BSHeu]])</f>
        <v>1.6557614021751075E-2</v>
      </c>
      <c r="AT170" s="76">
        <f>IF(OR(DataBase2[[#This Row],[sSA]] = "",  DataBase2[[#This Row],[BSHeu]]=""), "", (DataBase2[[#This Row],[sSA]]- DataBase2[[#This Row],[BSHeu]])/ DataBase2[[#This Row],[BSHeu]])</f>
        <v>1.2840770244395153E-2</v>
      </c>
      <c r="AU170" s="77">
        <f>IF(OR(DataBase2[[#This Row],[sKS]]= "",  DataBase2[[#This Row],[BSHeu]]=""), "", (DataBase2[[#This Row],[sKS]]- DataBase2[[#This Row],[BSHeu]])/ DataBase2[[#This Row],[BSHeu]])</f>
        <v>1.1536511262793512E-2</v>
      </c>
      <c r="AV170" s="78" t="str">
        <f>IF(AND(DataBase2[[#This Row],[sLBGB]]&lt;=0.0001, DataBase2[[#This Row],[sLBGB]]&lt;&gt;""), 1,"")</f>
        <v/>
      </c>
      <c r="AW170" s="78" t="str">
        <f>IF(AND(DataBase2[[#This Row],[sCLGB]]&lt;=0.0001,DataBase2[[#This Row],[sCLGB]]&lt;&gt;""), 1,"")</f>
        <v/>
      </c>
      <c r="AX170" s="78">
        <f>IF(AND(DataBase2[[#This Row],[sDRCGB]]&lt;=0.0001,DataBase2[[#This Row],[sDRCGB]]&lt;&gt;""), 1,"")</f>
        <v>1</v>
      </c>
      <c r="AY170" s="78" t="str">
        <f>IF(AND(DataBase2[[#This Row],[sABSGB]]&lt;=0.0001,DataBase2[[#This Row],[sABSGB]]&lt;&gt;""), 1,"")</f>
        <v/>
      </c>
      <c r="AZ170" s="78" t="str">
        <f>IF(AND(DataBase2[[#This Row],[sCCJGB]]&lt;=0.0001,DataBase2[[#This Row],[sCCJGB]]&lt;&gt;""), 1,"")</f>
        <v/>
      </c>
      <c r="BA170" s="78" t="str">
        <f>IF(AND(DataBase2[[#This Row],[sILSGB]]&lt;=0.0001,DataBase2[[#This Row],[sILSGB]]&lt;&gt;""), 1,"")</f>
        <v/>
      </c>
      <c r="BB170" s="78" t="str">
        <f>IF(AND(DataBase2[[#This Row],[sSAGB]]&lt;=0.0001,DataBase2[[#This Row],[sSAGB]]&lt;&gt;""), 1,"")</f>
        <v/>
      </c>
      <c r="BC170" s="78" t="str">
        <f>IF(AND(DataBase2[[#This Row],[sKSGB]]&lt;=0.0001,DataBase2[[#This Row],[sKSGB]]&lt;&gt;""), 1,"")</f>
        <v/>
      </c>
      <c r="BD170" s="79" t="str">
        <f>IF(AND(DataBase2[[#This Row],[sLBGKS]]&lt;=0.0001, DataBase2[[#This Row],[sLBGKS]]&lt;&gt;""), 1,"")</f>
        <v/>
      </c>
      <c r="BE170" s="78" t="str">
        <f>IF(AND(DataBase2[[#This Row],[sCLGKS]]&lt;=0.0001,DataBase2[[#This Row],[sCLGKS]]&lt;&gt;""), 1,"")</f>
        <v/>
      </c>
      <c r="BF170" s="78">
        <f>IF(AND(DataBase2[[#This Row],[sDRCGKS]]&lt;=0.0001,DataBase2[[#This Row],[sDRCGKS]]&lt;&gt;""), 1,"")</f>
        <v>1</v>
      </c>
      <c r="BG170" s="78" t="str">
        <f>IF(AND(DataBase2[[#This Row],[sABSGKS]]&lt;=0.0001,DataBase2[[#This Row],[sABSGKS]]&lt;&gt;""), 1,"")</f>
        <v/>
      </c>
      <c r="BH170" s="78">
        <f>IF(AND(DataBase2[[#This Row],[sCCJGKS]]&lt;=0.0001,DataBase2[[#This Row],[sCCJGKS]]&lt;&gt;""), 1,"")</f>
        <v>1</v>
      </c>
      <c r="BI170" s="78" t="str">
        <f>IF(AND(DataBase2[[#This Row],[sILSGKS]]&lt;=0.0001,DataBase2[[#This Row],[sILSGKS]]&lt;&gt;""), 1,"")</f>
        <v/>
      </c>
      <c r="BJ170" s="78" t="str">
        <f>IF(AND(DataBase2[[#This Row],[sSAGKS]]&lt;=0.0001,DataBase2[[#This Row],[sSAGKS]]&lt;&gt;""), 1,"")</f>
        <v/>
      </c>
      <c r="BK170" s="80" t="str">
        <f>IF(AND(DataBase2[[#This Row],[sKSGKS]]&lt;=0.0001,DataBase2[[#This Row],[sKSGKS]]&lt;&gt;""), 1,"")</f>
        <v/>
      </c>
      <c r="BT170" s="7"/>
      <c r="BU170" s="7"/>
      <c r="BV170" s="7"/>
      <c r="BW170" s="7"/>
      <c r="CT170" s="7"/>
      <c r="CU170" s="7"/>
      <c r="CV170" s="7"/>
      <c r="CW170" s="7"/>
      <c r="DV170" s="7"/>
      <c r="DW170" s="7"/>
      <c r="DX170" s="7"/>
      <c r="DY170" s="7"/>
      <c r="EP170" s="7"/>
      <c r="EQ170" s="7"/>
      <c r="ER170" s="7"/>
      <c r="ES170" s="7"/>
    </row>
    <row r="171" spans="1:149" s="8" customFormat="1" x14ac:dyDescent="0.35">
      <c r="A171" s="65"/>
      <c r="B171" s="66"/>
      <c r="C171" s="67"/>
      <c r="D171" s="67"/>
      <c r="E171" s="67"/>
      <c r="F171" s="68"/>
      <c r="G171" s="69"/>
      <c r="H171" s="70"/>
      <c r="I171" s="71"/>
      <c r="J171" s="69"/>
      <c r="K171" s="70"/>
      <c r="L171" s="71"/>
      <c r="M171" s="69"/>
      <c r="N171" s="6"/>
      <c r="O171" s="73"/>
      <c r="P171" s="69"/>
      <c r="Q171" s="71"/>
      <c r="R171" s="72" t="s">
        <v>101</v>
      </c>
      <c r="S171" s="71"/>
      <c r="T171" s="72"/>
      <c r="U171" s="73"/>
      <c r="V171" s="72"/>
      <c r="W171" s="73"/>
      <c r="X171" s="7"/>
      <c r="Y171" s="71"/>
      <c r="Z171" s="74" t="str">
        <f t="shared" si="6"/>
        <v/>
      </c>
      <c r="AA171" s="48" t="str">
        <f t="shared" si="7"/>
        <v/>
      </c>
      <c r="AB17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MIN(G171,J171,M171),"")</f>
        <v/>
      </c>
      <c r="AC171" s="49" t="str">
        <f>IF(OR(DataBase2[[#This Row],[sKS]] = "", DataBase2[[#This Row],[BSOpt]]=""), "", (DataBase2[[#This Row],[sKS]]-DataBase2[[#This Row],[BSOpt]])/DataBase2[[#This Row],[BSOpt]])</f>
        <v/>
      </c>
      <c r="AD171" s="49" t="str">
        <f t="shared" si="8"/>
        <v/>
      </c>
      <c r="AE171" s="49" t="str">
        <f>IF(OR(DataBase2[[#This Row],[sKS]] = "", DataBase2[[#This Row],[BESTUB]]=""), "", (DataBase2[[#This Row],[sKS]]-DataBase2[[#This Row],[BESTUB]])/DataBase2[[#This Row],[BESTUB]])</f>
        <v/>
      </c>
      <c r="AF171" s="50" t="str">
        <f>IF(OR(DataBase2[[#This Row],[sLB]] = "", DataBase2[[#This Row],[BestSol]]=""), "", (DataBase2[[#This Row],[sLB]]-DataBase2[[#This Row],[BestSol]])/DataBase2[[#This Row],[BestSol]])</f>
        <v/>
      </c>
      <c r="AG171" s="51" t="str">
        <f>IF(OR(DataBase2[[#This Row],[sCL]] = "", DataBase2[[#This Row],[BestSol]]=""), "", (DataBase2[[#This Row],[sCL]] -DataBase2[[#This Row],[BestSol]])/DataBase2[[#This Row],[BestSol]])</f>
        <v/>
      </c>
      <c r="AH171" s="52" t="str">
        <f>IF(OR(DataBase2[[#This Row],[sDRC]]= "", DataBase2[[#This Row],[BestSol]]=""), "", (DataBase2[[#This Row],[sDRC]]-DataBase2[[#This Row],[BestSol]])/DataBase2[[#This Row],[BestSol]])</f>
        <v/>
      </c>
      <c r="AI171" s="52" t="str">
        <f>IF(OR(DataBase2[[#This Row],[sABS]]= "", DataBase2[[#This Row],[BestSol]]=""), "", (DataBase2[[#This Row],[sABS]]-DataBase2[[#This Row],[BestSol]])/DataBase2[[#This Row],[BestSol]])</f>
        <v/>
      </c>
      <c r="AJ171" s="52" t="str">
        <f>IF(OR(DataBase2[[#This Row],[sCCJ]]= "", DataBase2[[#This Row],[BestSol]]=""), "", (DataBase2[[#This Row],[sCCJ]]-DataBase2[[#This Row],[BestSol]])/DataBase2[[#This Row],[BestSol]])</f>
        <v/>
      </c>
      <c r="AK171" s="52" t="str">
        <f>IF(OR(DataBase2[[#This Row],[sILS]] = "", DataBase2[[#This Row],[BestSol]]=""), "", (DataBase2[[#This Row],[sILS]]-DataBase2[[#This Row],[BestSol]])/DataBase2[[#This Row],[BestSol]])</f>
        <v/>
      </c>
      <c r="AL171" s="52" t="str">
        <f>IF(OR(DataBase2[[#This Row],[sSA]] = "", DataBase2[[#This Row],[BestSol]]=""), "", (DataBase2[[#This Row],[sSA]]-DataBase2[[#This Row],[BestSol]])/DataBase2[[#This Row],[BestSol]])</f>
        <v/>
      </c>
      <c r="AM171" s="53" t="str">
        <f>IF(OR(DataBase2[[#This Row],[sKS]] = "", DataBase2[[#This Row],[BestSol]]=""), "", (DataBase2[[#This Row],[sKS]]-DataBase2[[#This Row],[BestSol]])/DataBase2[[#This Row],[BestSol]])</f>
        <v/>
      </c>
      <c r="AN171" s="50" t="str">
        <f>IF(OR(DataBase2[[#This Row],[sLB]] = "", DataBase2[[#This Row],[BSHeu]]=""), "", (DataBase2[[#This Row],[sLB]]-DataBase2[[#This Row],[BSHeu]])/DataBase2[[#This Row],[BSHeu]])</f>
        <v/>
      </c>
      <c r="AO171" s="53" t="str">
        <f>IF(OR(DataBase2[[#This Row],[sCL]] = "",  DataBase2[[#This Row],[BSHeu]]=""), "", (DataBase2[[#This Row],[sCL]] - DataBase2[[#This Row],[BSHeu]])/ DataBase2[[#This Row],[BSHeu]])</f>
        <v/>
      </c>
      <c r="AP171" s="81" t="str">
        <f>IF(OR(DataBase2[[#This Row],[sDRC]]= "",  DataBase2[[#This Row],[BSHeu]]=""), "", (DataBase2[[#This Row],[sDRC]]- DataBase2[[#This Row],[BSHeu]])/ DataBase2[[#This Row],[BSHeu]])</f>
        <v/>
      </c>
      <c r="AQ171" s="81" t="str">
        <f>IF(OR(DataBase2[[#This Row],[sABS]]= "",  DataBase2[[#This Row],[BSHeu]]=""), "", (DataBase2[[#This Row],[sABS]]- DataBase2[[#This Row],[BSHeu]])/ DataBase2[[#This Row],[BSHeu]])</f>
        <v/>
      </c>
      <c r="AR171" s="81" t="str">
        <f>IF(OR(DataBase2[[#This Row],[sCCJ]]= "",  DataBase2[[#This Row],[BSHeu]]=""), "", (DataBase2[[#This Row],[sCCJ]]- DataBase2[[#This Row],[BSHeu]])/ DataBase2[[#This Row],[BSHeu]])</f>
        <v/>
      </c>
      <c r="AS171" s="81" t="str">
        <f>IF(OR(DataBase2[[#This Row],[sILS]] = "",  DataBase2[[#This Row],[BSHeu]]=""), "", (DataBase2[[#This Row],[sILS]]- DataBase2[[#This Row],[BSHeu]])/ DataBase2[[#This Row],[BSHeu]])</f>
        <v/>
      </c>
      <c r="AT171" s="81" t="str">
        <f>IF(OR(DataBase2[[#This Row],[sSA]] = "",  DataBase2[[#This Row],[BSHeu]]=""), "", (DataBase2[[#This Row],[sSA]]- DataBase2[[#This Row],[BSHeu]])/ DataBase2[[#This Row],[BSHeu]])</f>
        <v/>
      </c>
      <c r="AU171" s="82" t="str">
        <f>IF(OR(DataBase2[[#This Row],[sKS]]= "",  DataBase2[[#This Row],[BSHeu]]=""), "", (DataBase2[[#This Row],[sKS]]- DataBase2[[#This Row],[BSHeu]])/ DataBase2[[#This Row],[BSHeu]])</f>
        <v/>
      </c>
      <c r="AV171" s="58" t="str">
        <f>IF(AND(DataBase2[[#This Row],[sLBGB]]&lt;=0.0001, DataBase2[[#This Row],[sLBGB]]&lt;&gt;""), 1,"")</f>
        <v/>
      </c>
      <c r="AW171" s="59" t="str">
        <f>IF(AND(DataBase2[[#This Row],[sCLGB]]&lt;=0.0001,DataBase2[[#This Row],[sCLGB]]&lt;&gt;""), 1,"")</f>
        <v/>
      </c>
      <c r="AX171" s="60" t="str">
        <f>IF(AND(DataBase2[[#This Row],[sDRCGB]]&lt;=0.0001,DataBase2[[#This Row],[sDRCGB]]&lt;&gt;""), 1,"")</f>
        <v/>
      </c>
      <c r="AY171" s="60" t="str">
        <f>IF(AND(DataBase2[[#This Row],[sABSGB]]&lt;=0.0001,DataBase2[[#This Row],[sABSGB]]&lt;&gt;""), 1,"")</f>
        <v/>
      </c>
      <c r="AZ171" s="60" t="str">
        <f>IF(AND(DataBase2[[#This Row],[sCCJGB]]&lt;=0.0001,DataBase2[[#This Row],[sCCJGB]]&lt;&gt;""), 1,"")</f>
        <v/>
      </c>
      <c r="BA171" s="60" t="str">
        <f>IF(AND(DataBase2[[#This Row],[sILSGB]]&lt;=0.0001,DataBase2[[#This Row],[sILSGB]]&lt;&gt;""), 1,"")</f>
        <v/>
      </c>
      <c r="BB171" s="60" t="str">
        <f>IF(AND(DataBase2[[#This Row],[sSAGB]]&lt;=0.0001,DataBase2[[#This Row],[sSAGB]]&lt;&gt;""), 1,"")</f>
        <v/>
      </c>
      <c r="BC171" s="58" t="str">
        <f>IF(AND(DataBase2[[#This Row],[sKSGB]]&lt;=0.0001,DataBase2[[#This Row],[sKSGB]]&lt;&gt;""), 1,"")</f>
        <v/>
      </c>
      <c r="BD171" s="83" t="str">
        <f>IF(AND(DataBase2[[#This Row],[sLBGKS]]&lt;=0.0001, DataBase2[[#This Row],[sLBGKS]]&lt;&gt;""), 1,"")</f>
        <v/>
      </c>
      <c r="BE171" s="58" t="str">
        <f>IF(AND(DataBase2[[#This Row],[sCLGKS]]&lt;=0.0001,DataBase2[[#This Row],[sCLGKS]]&lt;&gt;""), 1,"")</f>
        <v/>
      </c>
      <c r="BF171" s="84" t="str">
        <f>IF(AND(DataBase2[[#This Row],[sDRCGKS]]&lt;=0.0001,DataBase2[[#This Row],[sDRCGKS]]&lt;&gt;""), 1,"")</f>
        <v/>
      </c>
      <c r="BG171" s="84" t="str">
        <f>IF(AND(DataBase2[[#This Row],[sABSGKS]]&lt;=0.0001,DataBase2[[#This Row],[sABSGKS]]&lt;&gt;""), 1,"")</f>
        <v/>
      </c>
      <c r="BH171" s="84" t="str">
        <f>IF(AND(DataBase2[[#This Row],[sCCJGKS]]&lt;=0.0001,DataBase2[[#This Row],[sCCJGKS]]&lt;&gt;""), 1,"")</f>
        <v/>
      </c>
      <c r="BI171" s="84" t="str">
        <f>IF(AND(DataBase2[[#This Row],[sILSGKS]]&lt;=0.0001,DataBase2[[#This Row],[sILSGKS]]&lt;&gt;""), 1,"")</f>
        <v/>
      </c>
      <c r="BJ171" s="84" t="str">
        <f>IF(AND(DataBase2[[#This Row],[sSAGKS]]&lt;=0.0001,DataBase2[[#This Row],[sSAGKS]]&lt;&gt;""), 1,"")</f>
        <v/>
      </c>
      <c r="BK171" s="80" t="str">
        <f>IF(AND(DataBase2[[#This Row],[sKSGKS]]&lt;=0.0001,DataBase2[[#This Row],[sKSGKS]]&lt;&gt;""), 1,"")</f>
        <v/>
      </c>
      <c r="BT171" s="7"/>
      <c r="BU171" s="7"/>
      <c r="BV171" s="7"/>
      <c r="BW171" s="7"/>
      <c r="CT171" s="7"/>
      <c r="CU171" s="7"/>
      <c r="CV171" s="7"/>
      <c r="CW171" s="7"/>
      <c r="DV171" s="7"/>
      <c r="DW171" s="7"/>
      <c r="DX171" s="7"/>
      <c r="DY171" s="7"/>
      <c r="EP171" s="7"/>
      <c r="EQ171" s="7"/>
      <c r="ER171" s="7"/>
      <c r="ES171" s="7"/>
    </row>
    <row r="172" spans="1:149" s="8" customFormat="1" x14ac:dyDescent="0.35">
      <c r="A172" s="88" t="s">
        <v>242</v>
      </c>
      <c r="B172" s="66" t="s">
        <v>80</v>
      </c>
      <c r="C172" s="67" t="s">
        <v>81</v>
      </c>
      <c r="D172" s="67">
        <v>3</v>
      </c>
      <c r="E172" s="67">
        <v>45</v>
      </c>
      <c r="F172" s="68">
        <v>2</v>
      </c>
      <c r="G172" s="69">
        <v>11447.7</v>
      </c>
      <c r="H172" s="70">
        <v>11416.6</v>
      </c>
      <c r="I172" s="73">
        <v>7200</v>
      </c>
      <c r="J172" s="69">
        <v>11447.67</v>
      </c>
      <c r="K172" s="70">
        <v>11447.67</v>
      </c>
      <c r="L172" s="73">
        <v>105</v>
      </c>
      <c r="M172" s="69"/>
      <c r="N172" s="6"/>
      <c r="O172" s="71">
        <v>7206.8</v>
      </c>
      <c r="P172" s="69">
        <v>11532.4707</v>
      </c>
      <c r="Q172" s="71">
        <v>3335</v>
      </c>
      <c r="R172" s="72">
        <v>11594.67</v>
      </c>
      <c r="S172" s="71">
        <v>132.93</v>
      </c>
      <c r="T172" s="72">
        <v>11766.57</v>
      </c>
      <c r="U172" s="73">
        <v>150.01400000000001</v>
      </c>
      <c r="V172" s="72">
        <v>11739.57</v>
      </c>
      <c r="W172" s="73">
        <v>150.05600000000001</v>
      </c>
      <c r="X172" s="7">
        <v>11447.7</v>
      </c>
      <c r="Y172" s="71">
        <v>91</v>
      </c>
      <c r="Z172" s="74">
        <f t="shared" si="6"/>
        <v>11447.67</v>
      </c>
      <c r="AA172" s="48">
        <f t="shared" si="7"/>
        <v>11447.7</v>
      </c>
      <c r="AB17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MIN(G172,J172,M172),"")</f>
        <v>11447.67</v>
      </c>
      <c r="AC172" s="49">
        <f>IF(OR(DataBase2[[#This Row],[sKS]] = "", DataBase2[[#This Row],[BSOpt]]=""), "", (DataBase2[[#This Row],[sKS]]-DataBase2[[#This Row],[BSOpt]])/DataBase2[[#This Row],[BSOpt]])</f>
        <v>2.6206206154313353E-6</v>
      </c>
      <c r="AD172" s="49">
        <f t="shared" si="8"/>
        <v>11447.67</v>
      </c>
      <c r="AE172" s="49">
        <f>IF(OR(DataBase2[[#This Row],[sKS]] = "", DataBase2[[#This Row],[BESTUB]]=""), "", (DataBase2[[#This Row],[sKS]]-DataBase2[[#This Row],[BESTUB]])/DataBase2[[#This Row],[BESTUB]])</f>
        <v>2.6206206154313353E-6</v>
      </c>
      <c r="AF172" s="75">
        <f>IF(OR(DataBase2[[#This Row],[sLB]] = "", DataBase2[[#This Row],[BestSol]]=""), "", (DataBase2[[#This Row],[sLB]]-DataBase2[[#This Row],[BestSol]])/DataBase2[[#This Row],[BestSol]])</f>
        <v>2.6206206154313353E-6</v>
      </c>
      <c r="AG172" s="76">
        <f>IF(OR(DataBase2[[#This Row],[sCL]] = "", DataBase2[[#This Row],[BestSol]]=""), "", (DataBase2[[#This Row],[sCL]] -DataBase2[[#This Row],[BestSol]])/DataBase2[[#This Row],[BestSol]])</f>
        <v>0</v>
      </c>
      <c r="AH172" s="76" t="str">
        <f>IF(OR(DataBase2[[#This Row],[sDRC]]= "", DataBase2[[#This Row],[BestSol]]=""), "", (DataBase2[[#This Row],[sDRC]]-DataBase2[[#This Row],[BestSol]])/DataBase2[[#This Row],[BestSol]])</f>
        <v/>
      </c>
      <c r="AI172" s="76">
        <f>IF(OR(DataBase2[[#This Row],[sABS]]= "", DataBase2[[#This Row],[BestSol]]=""), "", (DataBase2[[#This Row],[sABS]]-DataBase2[[#This Row],[BestSol]])/DataBase2[[#This Row],[BestSol]])</f>
        <v>7.4076820872718881E-3</v>
      </c>
      <c r="AJ172" s="76">
        <f>IF(OR(DataBase2[[#This Row],[sCCJ]]= "", DataBase2[[#This Row],[BestSol]]=""), "", (DataBase2[[#This Row],[sCCJ]]-DataBase2[[#This Row],[BestSol]])/DataBase2[[#This Row],[BestSol]])</f>
        <v>1.2841041015333251E-2</v>
      </c>
      <c r="AK172" s="76">
        <f>IF(OR(DataBase2[[#This Row],[sILS]] = "", DataBase2[[#This Row],[BestSol]]=""), "", (DataBase2[[#This Row],[sILS]]-DataBase2[[#This Row],[BestSol]])/DataBase2[[#This Row],[BestSol]])</f>
        <v>2.7857197141427002E-2</v>
      </c>
      <c r="AL172" s="76">
        <f>IF(OR(DataBase2[[#This Row],[sSA]] = "", DataBase2[[#This Row],[BestSol]]=""), "", (DataBase2[[#This Row],[sSA]]-DataBase2[[#This Row],[BestSol]])/DataBase2[[#This Row],[BestSol]])</f>
        <v>2.5498638587590283E-2</v>
      </c>
      <c r="AM172" s="76">
        <f>IF(OR(DataBase2[[#This Row],[sKS]] = "", DataBase2[[#This Row],[BestSol]]=""), "", (DataBase2[[#This Row],[sKS]]-DataBase2[[#This Row],[BestSol]])/DataBase2[[#This Row],[BestSol]])</f>
        <v>2.6206206154313353E-6</v>
      </c>
      <c r="AN172" s="75">
        <f>IF(OR(DataBase2[[#This Row],[sLB]] = "", DataBase2[[#This Row],[BSHeu]]=""), "", (DataBase2[[#This Row],[sLB]]-DataBase2[[#This Row],[BSHeu]])/DataBase2[[#This Row],[BSHeu]])</f>
        <v>0</v>
      </c>
      <c r="AO172" s="76">
        <f>IF(OR(DataBase2[[#This Row],[sCL]] = "",  DataBase2[[#This Row],[BSHeu]]=""), "", (DataBase2[[#This Row],[sCL]] - DataBase2[[#This Row],[BSHeu]])/ DataBase2[[#This Row],[BSHeu]])</f>
        <v>-2.6206137477969228E-6</v>
      </c>
      <c r="AP172" s="76" t="str">
        <f>IF(OR(DataBase2[[#This Row],[sDRC]]= "",  DataBase2[[#This Row],[BSHeu]]=""), "", (DataBase2[[#This Row],[sDRC]]- DataBase2[[#This Row],[BSHeu]])/ DataBase2[[#This Row],[BSHeu]])</f>
        <v/>
      </c>
      <c r="AQ172" s="76">
        <f>IF(OR(DataBase2[[#This Row],[sABS]]= "",  DataBase2[[#This Row],[BSHeu]]=""), "", (DataBase2[[#This Row],[sABS]]- DataBase2[[#This Row],[BSHeu]])/ DataBase2[[#This Row],[BSHeu]])</f>
        <v>7.4050420608505743E-3</v>
      </c>
      <c r="AR172" s="76">
        <f>IF(OR(DataBase2[[#This Row],[sCCJ]]= "",  DataBase2[[#This Row],[BSHeu]]=""), "", (DataBase2[[#This Row],[sCCJ]]- DataBase2[[#This Row],[BSHeu]])/ DataBase2[[#This Row],[BSHeu]])</f>
        <v>1.2838386750176834E-2</v>
      </c>
      <c r="AS172" s="76">
        <f>IF(OR(DataBase2[[#This Row],[sILS]] = "",  DataBase2[[#This Row],[BSHeu]]=""), "", (DataBase2[[#This Row],[sILS]]- DataBase2[[#This Row],[BSHeu]])/ DataBase2[[#This Row],[BSHeu]])</f>
        <v>2.7854503524725401E-2</v>
      </c>
      <c r="AT172" s="76">
        <f>IF(OR(DataBase2[[#This Row],[sSA]] = "",  DataBase2[[#This Row],[BSHeu]]=""), "", (DataBase2[[#This Row],[sSA]]- DataBase2[[#This Row],[BSHeu]])/ DataBase2[[#This Row],[BSHeu]])</f>
        <v>2.5495951151759653E-2</v>
      </c>
      <c r="AU172" s="77">
        <f>IF(OR(DataBase2[[#This Row],[sKS]]= "",  DataBase2[[#This Row],[BSHeu]]=""), "", (DataBase2[[#This Row],[sKS]]- DataBase2[[#This Row],[BSHeu]])/ DataBase2[[#This Row],[BSHeu]])</f>
        <v>0</v>
      </c>
      <c r="AV172" s="78">
        <f>IF(AND(DataBase2[[#This Row],[sLBGB]]&lt;=0.0001, DataBase2[[#This Row],[sLBGB]]&lt;&gt;""), 1,"")</f>
        <v>1</v>
      </c>
      <c r="AW172" s="78">
        <f>IF(AND(DataBase2[[#This Row],[sCLGB]]&lt;=0.0001,DataBase2[[#This Row],[sCLGB]]&lt;&gt;""), 1,"")</f>
        <v>1</v>
      </c>
      <c r="AX172" s="78" t="str">
        <f>IF(AND(DataBase2[[#This Row],[sDRCGB]]&lt;=0.0001,DataBase2[[#This Row],[sDRCGB]]&lt;&gt;""), 1,"")</f>
        <v/>
      </c>
      <c r="AY172" s="78" t="str">
        <f>IF(AND(DataBase2[[#This Row],[sABSGB]]&lt;=0.0001,DataBase2[[#This Row],[sABSGB]]&lt;&gt;""), 1,"")</f>
        <v/>
      </c>
      <c r="AZ172" s="78" t="str">
        <f>IF(AND(DataBase2[[#This Row],[sCCJGB]]&lt;=0.0001,DataBase2[[#This Row],[sCCJGB]]&lt;&gt;""), 1,"")</f>
        <v/>
      </c>
      <c r="BA172" s="78" t="str">
        <f>IF(AND(DataBase2[[#This Row],[sILSGB]]&lt;=0.0001,DataBase2[[#This Row],[sILSGB]]&lt;&gt;""), 1,"")</f>
        <v/>
      </c>
      <c r="BB172" s="78" t="str">
        <f>IF(AND(DataBase2[[#This Row],[sSAGB]]&lt;=0.0001,DataBase2[[#This Row],[sSAGB]]&lt;&gt;""), 1,"")</f>
        <v/>
      </c>
      <c r="BC172" s="78">
        <f>IF(AND(DataBase2[[#This Row],[sKSGB]]&lt;=0.0001,DataBase2[[#This Row],[sKSGB]]&lt;&gt;""), 1,"")</f>
        <v>1</v>
      </c>
      <c r="BD172" s="79">
        <f>IF(AND(DataBase2[[#This Row],[sLBGKS]]&lt;=0.0001, DataBase2[[#This Row],[sLBGKS]]&lt;&gt;""), 1,"")</f>
        <v>1</v>
      </c>
      <c r="BE172" s="78">
        <f>IF(AND(DataBase2[[#This Row],[sCLGKS]]&lt;=0.0001,DataBase2[[#This Row],[sCLGKS]]&lt;&gt;""), 1,"")</f>
        <v>1</v>
      </c>
      <c r="BF172" s="78" t="str">
        <f>IF(AND(DataBase2[[#This Row],[sDRCGKS]]&lt;=0.0001,DataBase2[[#This Row],[sDRCGKS]]&lt;&gt;""), 1,"")</f>
        <v/>
      </c>
      <c r="BG172" s="78" t="str">
        <f>IF(AND(DataBase2[[#This Row],[sABSGKS]]&lt;=0.0001,DataBase2[[#This Row],[sABSGKS]]&lt;&gt;""), 1,"")</f>
        <v/>
      </c>
      <c r="BH172" s="78" t="str">
        <f>IF(AND(DataBase2[[#This Row],[sCCJGKS]]&lt;=0.0001,DataBase2[[#This Row],[sCCJGKS]]&lt;&gt;""), 1,"")</f>
        <v/>
      </c>
      <c r="BI172" s="78" t="str">
        <f>IF(AND(DataBase2[[#This Row],[sILSGKS]]&lt;=0.0001,DataBase2[[#This Row],[sILSGKS]]&lt;&gt;""), 1,"")</f>
        <v/>
      </c>
      <c r="BJ172" s="78" t="str">
        <f>IF(AND(DataBase2[[#This Row],[sSAGKS]]&lt;=0.0001,DataBase2[[#This Row],[sSAGKS]]&lt;&gt;""), 1,"")</f>
        <v/>
      </c>
      <c r="BK172" s="80">
        <f>IF(AND(DataBase2[[#This Row],[sKSGKS]]&lt;=0.0001,DataBase2[[#This Row],[sKSGKS]]&lt;&gt;""), 1,"")</f>
        <v>1</v>
      </c>
      <c r="BT172" s="7"/>
      <c r="BU172" s="7"/>
      <c r="BV172" s="7"/>
      <c r="BW172" s="7"/>
      <c r="CT172" s="7"/>
      <c r="CU172" s="7"/>
      <c r="CV172" s="7"/>
      <c r="CW172" s="7"/>
      <c r="DV172" s="7"/>
      <c r="DW172" s="7"/>
      <c r="DX172" s="7"/>
      <c r="DY172" s="7"/>
      <c r="EP172" s="7"/>
      <c r="EQ172" s="7"/>
      <c r="ER172" s="7"/>
      <c r="ES172" s="7"/>
    </row>
    <row r="173" spans="1:149" s="8" customFormat="1" x14ac:dyDescent="0.35">
      <c r="A173" s="88" t="s">
        <v>243</v>
      </c>
      <c r="B173" s="66" t="s">
        <v>80</v>
      </c>
      <c r="C173" s="67" t="s">
        <v>81</v>
      </c>
      <c r="D173" s="67">
        <v>3</v>
      </c>
      <c r="E173" s="67">
        <v>45</v>
      </c>
      <c r="F173" s="68">
        <v>3</v>
      </c>
      <c r="G173" s="69">
        <v>11911.3</v>
      </c>
      <c r="H173" s="70">
        <v>11731.8</v>
      </c>
      <c r="I173" s="73">
        <v>7200</v>
      </c>
      <c r="J173" s="69">
        <v>11911.37</v>
      </c>
      <c r="K173" s="70">
        <v>11911.37</v>
      </c>
      <c r="L173" s="73">
        <v>34500</v>
      </c>
      <c r="M173" s="69">
        <v>15232.66</v>
      </c>
      <c r="N173" s="6">
        <v>11894.75</v>
      </c>
      <c r="O173" s="71">
        <v>7201.6</v>
      </c>
      <c r="P173" s="69">
        <v>11936.33008</v>
      </c>
      <c r="Q173" s="71">
        <v>3736</v>
      </c>
      <c r="R173" s="72">
        <v>11911.37</v>
      </c>
      <c r="S173" s="71">
        <v>172.08</v>
      </c>
      <c r="T173" s="72">
        <v>12194.87</v>
      </c>
      <c r="U173" s="73">
        <v>150.0035</v>
      </c>
      <c r="V173" s="72">
        <v>12194.87</v>
      </c>
      <c r="W173" s="73">
        <v>150.05500000000001</v>
      </c>
      <c r="X173" s="7">
        <v>11948.6</v>
      </c>
      <c r="Y173" s="71">
        <v>642</v>
      </c>
      <c r="Z173" s="74">
        <f t="shared" si="6"/>
        <v>11911.3</v>
      </c>
      <c r="AA173" s="48">
        <f t="shared" si="7"/>
        <v>11911.37</v>
      </c>
      <c r="AB17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MIN(G173,J173,M173),"")</f>
        <v>11911.3</v>
      </c>
      <c r="AC173" s="49">
        <f>IF(OR(DataBase2[[#This Row],[sKS]] = "", DataBase2[[#This Row],[BSOpt]]=""), "", (DataBase2[[#This Row],[sKS]]-DataBase2[[#This Row],[BSOpt]])/DataBase2[[#This Row],[BSOpt]])</f>
        <v>3.1314801910791511E-3</v>
      </c>
      <c r="AD173" s="49">
        <f t="shared" si="8"/>
        <v>11911.3</v>
      </c>
      <c r="AE173" s="49">
        <f>IF(OR(DataBase2[[#This Row],[sKS]] = "", DataBase2[[#This Row],[BESTUB]]=""), "", (DataBase2[[#This Row],[sKS]]-DataBase2[[#This Row],[BESTUB]])/DataBase2[[#This Row],[BESTUB]])</f>
        <v>3.1314801910791511E-3</v>
      </c>
      <c r="AF173" s="75">
        <f>IF(OR(DataBase2[[#This Row],[sLB]] = "", DataBase2[[#This Row],[BestSol]]=""), "", (DataBase2[[#This Row],[sLB]]-DataBase2[[#This Row],[BestSol]])/DataBase2[[#This Row],[BestSol]])</f>
        <v>0</v>
      </c>
      <c r="AG173" s="76">
        <f>IF(OR(DataBase2[[#This Row],[sCL]] = "", DataBase2[[#This Row],[BestSol]]=""), "", (DataBase2[[#This Row],[sCL]] -DataBase2[[#This Row],[BestSol]])/DataBase2[[#This Row],[BestSol]])</f>
        <v>5.8767724766841535E-6</v>
      </c>
      <c r="AH173" s="76">
        <f>IF(OR(DataBase2[[#This Row],[sDRC]]= "", DataBase2[[#This Row],[BestSol]]=""), "", (DataBase2[[#This Row],[sDRC]]-DataBase2[[#This Row],[BestSol]])/DataBase2[[#This Row],[BestSol]])</f>
        <v>0.27884110046762323</v>
      </c>
      <c r="AI173" s="76">
        <f>IF(OR(DataBase2[[#This Row],[sABS]]= "", DataBase2[[#This Row],[BestSol]]=""), "", (DataBase2[[#This Row],[sABS]]-DataBase2[[#This Row],[BestSol]])/DataBase2[[#This Row],[BestSol]])</f>
        <v>2.1013726461427767E-3</v>
      </c>
      <c r="AJ173" s="76">
        <f>IF(OR(DataBase2[[#This Row],[sCCJ]]= "", DataBase2[[#This Row],[BestSol]]=""), "", (DataBase2[[#This Row],[sCCJ]]-DataBase2[[#This Row],[BestSol]])/DataBase2[[#This Row],[BestSol]])</f>
        <v>5.8767724766841535E-6</v>
      </c>
      <c r="AK173" s="76">
        <f>IF(OR(DataBase2[[#This Row],[sILS]] = "", DataBase2[[#This Row],[BestSol]]=""), "", (DataBase2[[#This Row],[sILS]]-DataBase2[[#This Row],[BestSol]])/DataBase2[[#This Row],[BestSol]])</f>
        <v>2.3806805302527982E-2</v>
      </c>
      <c r="AL173" s="76">
        <f>IF(OR(DataBase2[[#This Row],[sSA]] = "", DataBase2[[#This Row],[BestSol]]=""), "", (DataBase2[[#This Row],[sSA]]-DataBase2[[#This Row],[BestSol]])/DataBase2[[#This Row],[BestSol]])</f>
        <v>2.3806805302527982E-2</v>
      </c>
      <c r="AM173" s="76">
        <f>IF(OR(DataBase2[[#This Row],[sKS]] = "", DataBase2[[#This Row],[BestSol]]=""), "", (DataBase2[[#This Row],[sKS]]-DataBase2[[#This Row],[BestSol]])/DataBase2[[#This Row],[BestSol]])</f>
        <v>3.1314801910791511E-3</v>
      </c>
      <c r="AN173" s="75">
        <f>IF(OR(DataBase2[[#This Row],[sLB]] = "", DataBase2[[#This Row],[BSHeu]]=""), "", (DataBase2[[#This Row],[sLB]]-DataBase2[[#This Row],[BSHeu]])/DataBase2[[#This Row],[BSHeu]])</f>
        <v>-5.8767379404323722E-6</v>
      </c>
      <c r="AO173" s="76">
        <f>IF(OR(DataBase2[[#This Row],[sCL]] = "",  DataBase2[[#This Row],[BSHeu]]=""), "", (DataBase2[[#This Row],[sCL]] - DataBase2[[#This Row],[BSHeu]])/ DataBase2[[#This Row],[BSHeu]])</f>
        <v>0</v>
      </c>
      <c r="AP173" s="76">
        <f>IF(OR(DataBase2[[#This Row],[sDRC]]= "",  DataBase2[[#This Row],[BSHeu]]=""), "", (DataBase2[[#This Row],[sDRC]]- DataBase2[[#This Row],[BSHeu]])/ DataBase2[[#This Row],[BSHeu]])</f>
        <v>0.27883358505360833</v>
      </c>
      <c r="AQ173" s="76">
        <f>IF(OR(DataBase2[[#This Row],[sABS]]= "",  DataBase2[[#This Row],[BSHeu]]=""), "", (DataBase2[[#This Row],[sABS]]- DataBase2[[#This Row],[BSHeu]])/ DataBase2[[#This Row],[BSHeu]])</f>
        <v>2.0954835589859877E-3</v>
      </c>
      <c r="AR173" s="76">
        <f>IF(OR(DataBase2[[#This Row],[sCCJ]]= "",  DataBase2[[#This Row],[BSHeu]]=""), "", (DataBase2[[#This Row],[sCCJ]]- DataBase2[[#This Row],[BSHeu]])/ DataBase2[[#This Row],[BSHeu]])</f>
        <v>0</v>
      </c>
      <c r="AS173" s="76">
        <f>IF(OR(DataBase2[[#This Row],[sILS]] = "",  DataBase2[[#This Row],[BSHeu]]=""), "", (DataBase2[[#This Row],[sILS]]- DataBase2[[#This Row],[BSHeu]])/ DataBase2[[#This Row],[BSHeu]])</f>
        <v>2.3800788658231587E-2</v>
      </c>
      <c r="AT173" s="76">
        <f>IF(OR(DataBase2[[#This Row],[sSA]] = "",  DataBase2[[#This Row],[BSHeu]]=""), "", (DataBase2[[#This Row],[sSA]]- DataBase2[[#This Row],[BSHeu]])/ DataBase2[[#This Row],[BSHeu]])</f>
        <v>2.3800788658231587E-2</v>
      </c>
      <c r="AU173" s="77">
        <f>IF(OR(DataBase2[[#This Row],[sKS]]= "",  DataBase2[[#This Row],[BSHeu]]=""), "", (DataBase2[[#This Row],[sKS]]- DataBase2[[#This Row],[BSHeu]])/ DataBase2[[#This Row],[BSHeu]])</f>
        <v>3.1255850502502703E-3</v>
      </c>
      <c r="AV173" s="78">
        <f>IF(AND(DataBase2[[#This Row],[sLBGB]]&lt;=0.0001, DataBase2[[#This Row],[sLBGB]]&lt;&gt;""), 1,"")</f>
        <v>1</v>
      </c>
      <c r="AW173" s="78">
        <f>IF(AND(DataBase2[[#This Row],[sCLGB]]&lt;=0.0001,DataBase2[[#This Row],[sCLGB]]&lt;&gt;""), 1,"")</f>
        <v>1</v>
      </c>
      <c r="AX173" s="78" t="str">
        <f>IF(AND(DataBase2[[#This Row],[sDRCGB]]&lt;=0.0001,DataBase2[[#This Row],[sDRCGB]]&lt;&gt;""), 1,"")</f>
        <v/>
      </c>
      <c r="AY173" s="78" t="str">
        <f>IF(AND(DataBase2[[#This Row],[sABSGB]]&lt;=0.0001,DataBase2[[#This Row],[sABSGB]]&lt;&gt;""), 1,"")</f>
        <v/>
      </c>
      <c r="AZ173" s="78">
        <f>IF(AND(DataBase2[[#This Row],[sCCJGB]]&lt;=0.0001,DataBase2[[#This Row],[sCCJGB]]&lt;&gt;""), 1,"")</f>
        <v>1</v>
      </c>
      <c r="BA173" s="78" t="str">
        <f>IF(AND(DataBase2[[#This Row],[sILSGB]]&lt;=0.0001,DataBase2[[#This Row],[sILSGB]]&lt;&gt;""), 1,"")</f>
        <v/>
      </c>
      <c r="BB173" s="78" t="str">
        <f>IF(AND(DataBase2[[#This Row],[sSAGB]]&lt;=0.0001,DataBase2[[#This Row],[sSAGB]]&lt;&gt;""), 1,"")</f>
        <v/>
      </c>
      <c r="BC173" s="78" t="str">
        <f>IF(AND(DataBase2[[#This Row],[sKSGB]]&lt;=0.0001,DataBase2[[#This Row],[sKSGB]]&lt;&gt;""), 1,"")</f>
        <v/>
      </c>
      <c r="BD173" s="79">
        <f>IF(AND(DataBase2[[#This Row],[sLBGKS]]&lt;=0.0001, DataBase2[[#This Row],[sLBGKS]]&lt;&gt;""), 1,"")</f>
        <v>1</v>
      </c>
      <c r="BE173" s="78">
        <f>IF(AND(DataBase2[[#This Row],[sCLGKS]]&lt;=0.0001,DataBase2[[#This Row],[sCLGKS]]&lt;&gt;""), 1,"")</f>
        <v>1</v>
      </c>
      <c r="BF173" s="78" t="str">
        <f>IF(AND(DataBase2[[#This Row],[sDRCGKS]]&lt;=0.0001,DataBase2[[#This Row],[sDRCGKS]]&lt;&gt;""), 1,"")</f>
        <v/>
      </c>
      <c r="BG173" s="78" t="str">
        <f>IF(AND(DataBase2[[#This Row],[sABSGKS]]&lt;=0.0001,DataBase2[[#This Row],[sABSGKS]]&lt;&gt;""), 1,"")</f>
        <v/>
      </c>
      <c r="BH173" s="78">
        <f>IF(AND(DataBase2[[#This Row],[sCCJGKS]]&lt;=0.0001,DataBase2[[#This Row],[sCCJGKS]]&lt;&gt;""), 1,"")</f>
        <v>1</v>
      </c>
      <c r="BI173" s="78" t="str">
        <f>IF(AND(DataBase2[[#This Row],[sILSGKS]]&lt;=0.0001,DataBase2[[#This Row],[sILSGKS]]&lt;&gt;""), 1,"")</f>
        <v/>
      </c>
      <c r="BJ173" s="78" t="str">
        <f>IF(AND(DataBase2[[#This Row],[sSAGKS]]&lt;=0.0001,DataBase2[[#This Row],[sSAGKS]]&lt;&gt;""), 1,"")</f>
        <v/>
      </c>
      <c r="BK173" s="80" t="str">
        <f>IF(AND(DataBase2[[#This Row],[sKSGKS]]&lt;=0.0001,DataBase2[[#This Row],[sKSGKS]]&lt;&gt;""), 1,"")</f>
        <v/>
      </c>
      <c r="BT173" s="7"/>
      <c r="BU173" s="7"/>
      <c r="BV173" s="7"/>
      <c r="BW173" s="7"/>
      <c r="CT173" s="7"/>
      <c r="CU173" s="7"/>
      <c r="CV173" s="7"/>
      <c r="CW173" s="7"/>
      <c r="DV173" s="7"/>
      <c r="DW173" s="7"/>
      <c r="DX173" s="7"/>
      <c r="DY173" s="7"/>
      <c r="EP173" s="7"/>
      <c r="EQ173" s="7"/>
      <c r="ER173" s="7"/>
      <c r="ES173" s="7"/>
    </row>
    <row r="174" spans="1:149" s="8" customFormat="1" x14ac:dyDescent="0.35">
      <c r="A174" s="88" t="s">
        <v>244</v>
      </c>
      <c r="B174" s="66" t="s">
        <v>80</v>
      </c>
      <c r="C174" s="67" t="s">
        <v>81</v>
      </c>
      <c r="D174" s="67">
        <v>3</v>
      </c>
      <c r="E174" s="67">
        <v>45</v>
      </c>
      <c r="F174" s="68">
        <v>4</v>
      </c>
      <c r="G174" s="69">
        <v>12532.5</v>
      </c>
      <c r="H174" s="70">
        <v>12093.5</v>
      </c>
      <c r="I174" s="73">
        <v>7200</v>
      </c>
      <c r="J174" s="69">
        <v>12779.57</v>
      </c>
      <c r="K174" s="70">
        <v>11865.27</v>
      </c>
      <c r="L174" s="73">
        <v>43214</v>
      </c>
      <c r="M174" s="69">
        <v>15566.88</v>
      </c>
      <c r="N174" s="6">
        <v>12347.28</v>
      </c>
      <c r="O174" s="71">
        <v>7202.2</v>
      </c>
      <c r="P174" s="69">
        <v>12433.89063</v>
      </c>
      <c r="Q174" s="71">
        <v>2219</v>
      </c>
      <c r="R174" s="72">
        <v>12362.67</v>
      </c>
      <c r="S174" s="71">
        <v>180.15</v>
      </c>
      <c r="T174" s="72">
        <v>12579.47</v>
      </c>
      <c r="U174" s="73">
        <v>150.01750000000001</v>
      </c>
      <c r="V174" s="72">
        <v>12480.57</v>
      </c>
      <c r="W174" s="73">
        <v>150.113</v>
      </c>
      <c r="X174" s="7">
        <v>12577.2</v>
      </c>
      <c r="Y174" s="71">
        <v>936</v>
      </c>
      <c r="Z174" s="74">
        <f t="shared" si="6"/>
        <v>12532.5</v>
      </c>
      <c r="AA174" s="48">
        <f t="shared" si="7"/>
        <v>12362.67</v>
      </c>
      <c r="AB17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MIN(G174,J174,M174),"")</f>
        <v/>
      </c>
      <c r="AC174" s="49" t="str">
        <f>IF(OR(DataBase2[[#This Row],[sKS]] = "", DataBase2[[#This Row],[BSOpt]]=""), "", (DataBase2[[#This Row],[sKS]]-DataBase2[[#This Row],[BSOpt]])/DataBase2[[#This Row],[BSOpt]])</f>
        <v/>
      </c>
      <c r="AD174" s="49">
        <f t="shared" si="8"/>
        <v>12532.5</v>
      </c>
      <c r="AE174" s="49">
        <f>IF(OR(DataBase2[[#This Row],[sKS]] = "", DataBase2[[#This Row],[BESTUB]]=""), "", (DataBase2[[#This Row],[sKS]]-DataBase2[[#This Row],[BESTUB]])/DataBase2[[#This Row],[BESTUB]])</f>
        <v>3.5667265110712731E-3</v>
      </c>
      <c r="AF174" s="75">
        <f>IF(OR(DataBase2[[#This Row],[sLB]] = "", DataBase2[[#This Row],[BestSol]]=""), "", (DataBase2[[#This Row],[sLB]]-DataBase2[[#This Row],[BestSol]])/DataBase2[[#This Row],[BestSol]])</f>
        <v>0</v>
      </c>
      <c r="AG174" s="76">
        <f>IF(OR(DataBase2[[#This Row],[sCL]] = "", DataBase2[[#This Row],[BestSol]]=""), "", (DataBase2[[#This Row],[sCL]] -DataBase2[[#This Row],[BestSol]])/DataBase2[[#This Row],[BestSol]])</f>
        <v>1.9714342708956688E-2</v>
      </c>
      <c r="AH174" s="76">
        <f>IF(OR(DataBase2[[#This Row],[sDRC]]= "", DataBase2[[#This Row],[BestSol]]=""), "", (DataBase2[[#This Row],[sDRC]]-DataBase2[[#This Row],[BestSol]])/DataBase2[[#This Row],[BestSol]])</f>
        <v>0.24212088569718726</v>
      </c>
      <c r="AI174" s="76">
        <f>IF(OR(DataBase2[[#This Row],[sABS]]= "", DataBase2[[#This Row],[BestSol]]=""), "", (DataBase2[[#This Row],[sABS]]-DataBase2[[#This Row],[BestSol]])/DataBase2[[#This Row],[BestSol]])</f>
        <v>-7.8682920406942056E-3</v>
      </c>
      <c r="AJ174" s="76">
        <f>IF(OR(DataBase2[[#This Row],[sCCJ]]= "", DataBase2[[#This Row],[BestSol]]=""), "", (DataBase2[[#This Row],[sCCJ]]-DataBase2[[#This Row],[BestSol]])/DataBase2[[#This Row],[BestSol]])</f>
        <v>-1.3551166965888683E-2</v>
      </c>
      <c r="AK174" s="76">
        <f>IF(OR(DataBase2[[#This Row],[sILS]] = "", DataBase2[[#This Row],[BestSol]]=""), "", (DataBase2[[#This Row],[sILS]]-DataBase2[[#This Row],[BestSol]])/DataBase2[[#This Row],[BestSol]])</f>
        <v>3.7478555755036383E-3</v>
      </c>
      <c r="AL174" s="76">
        <f>IF(OR(DataBase2[[#This Row],[sSA]] = "", DataBase2[[#This Row],[BestSol]]=""), "", (DataBase2[[#This Row],[sSA]]-DataBase2[[#This Row],[BestSol]])/DataBase2[[#This Row],[BestSol]])</f>
        <v>-4.143626570915643E-3</v>
      </c>
      <c r="AM174" s="76">
        <f>IF(OR(DataBase2[[#This Row],[sKS]] = "", DataBase2[[#This Row],[BestSol]]=""), "", (DataBase2[[#This Row],[sKS]]-DataBase2[[#This Row],[BestSol]])/DataBase2[[#This Row],[BestSol]])</f>
        <v>3.5667265110712731E-3</v>
      </c>
      <c r="AN174" s="75">
        <f>IF(OR(DataBase2[[#This Row],[sLB]] = "", DataBase2[[#This Row],[BSHeu]]=""), "", (DataBase2[[#This Row],[sLB]]-DataBase2[[#This Row],[BSHeu]])/DataBase2[[#This Row],[BSHeu]])</f>
        <v>1.3737323733465338E-2</v>
      </c>
      <c r="AO174" s="76">
        <f>IF(OR(DataBase2[[#This Row],[sCL]] = "",  DataBase2[[#This Row],[BSHeu]]=""), "", (DataBase2[[#This Row],[sCL]] - DataBase2[[#This Row],[BSHeu]])/ DataBase2[[#This Row],[BSHeu]])</f>
        <v>3.3722488750407446E-2</v>
      </c>
      <c r="AP174" s="76">
        <f>IF(OR(DataBase2[[#This Row],[sDRC]]= "",  DataBase2[[#This Row],[BSHeu]]=""), "", (DataBase2[[#This Row],[sDRC]]- DataBase2[[#This Row],[BSHeu]])/ DataBase2[[#This Row],[BSHeu]])</f>
        <v>0.2591843024201082</v>
      </c>
      <c r="AQ174" s="76">
        <f>IF(OR(DataBase2[[#This Row],[sABS]]= "",  DataBase2[[#This Row],[BSHeu]]=""), "", (DataBase2[[#This Row],[sABS]]- DataBase2[[#This Row],[BSHeu]])/ DataBase2[[#This Row],[BSHeu]])</f>
        <v>5.7609424177786674E-3</v>
      </c>
      <c r="AR174" s="76">
        <f>IF(OR(DataBase2[[#This Row],[sCCJ]]= "",  DataBase2[[#This Row],[BSHeu]]=""), "", (DataBase2[[#This Row],[sCCJ]]- DataBase2[[#This Row],[BSHeu]])/ DataBase2[[#This Row],[BSHeu]])</f>
        <v>0</v>
      </c>
      <c r="AS174" s="76">
        <f>IF(OR(DataBase2[[#This Row],[sILS]] = "",  DataBase2[[#This Row],[BSHeu]]=""), "", (DataBase2[[#This Row],[sILS]]- DataBase2[[#This Row],[BSHeu]])/ DataBase2[[#This Row],[BSHeu]])</f>
        <v>1.7536664814315941E-2</v>
      </c>
      <c r="AT174" s="76">
        <f>IF(OR(DataBase2[[#This Row],[sSA]] = "",  DataBase2[[#This Row],[BSHeu]]=""), "", (DataBase2[[#This Row],[sSA]]- DataBase2[[#This Row],[BSHeu]])/ DataBase2[[#This Row],[BSHeu]])</f>
        <v>9.5367748229144376E-3</v>
      </c>
      <c r="AU174" s="77">
        <f>IF(OR(DataBase2[[#This Row],[sKS]]= "",  DataBase2[[#This Row],[BSHeu]]=""), "", (DataBase2[[#This Row],[sKS]]- DataBase2[[#This Row],[BSHeu]])/ DataBase2[[#This Row],[BSHeu]])</f>
        <v>1.7353047521287929E-2</v>
      </c>
      <c r="AV174" s="78">
        <f>IF(AND(DataBase2[[#This Row],[sLBGB]]&lt;=0.0001, DataBase2[[#This Row],[sLBGB]]&lt;&gt;""), 1,"")</f>
        <v>1</v>
      </c>
      <c r="AW174" s="78" t="str">
        <f>IF(AND(DataBase2[[#This Row],[sCLGB]]&lt;=0.0001,DataBase2[[#This Row],[sCLGB]]&lt;&gt;""), 1,"")</f>
        <v/>
      </c>
      <c r="AX174" s="78" t="str">
        <f>IF(AND(DataBase2[[#This Row],[sDRCGB]]&lt;=0.0001,DataBase2[[#This Row],[sDRCGB]]&lt;&gt;""), 1,"")</f>
        <v/>
      </c>
      <c r="AY174" s="78">
        <f>IF(AND(DataBase2[[#This Row],[sABSGB]]&lt;=0.0001,DataBase2[[#This Row],[sABSGB]]&lt;&gt;""), 1,"")</f>
        <v>1</v>
      </c>
      <c r="AZ174" s="78">
        <f>IF(AND(DataBase2[[#This Row],[sCCJGB]]&lt;=0.0001,DataBase2[[#This Row],[sCCJGB]]&lt;&gt;""), 1,"")</f>
        <v>1</v>
      </c>
      <c r="BA174" s="78" t="str">
        <f>IF(AND(DataBase2[[#This Row],[sILSGB]]&lt;=0.0001,DataBase2[[#This Row],[sILSGB]]&lt;&gt;""), 1,"")</f>
        <v/>
      </c>
      <c r="BB174" s="78">
        <f>IF(AND(DataBase2[[#This Row],[sSAGB]]&lt;=0.0001,DataBase2[[#This Row],[sSAGB]]&lt;&gt;""), 1,"")</f>
        <v>1</v>
      </c>
      <c r="BC174" s="78" t="str">
        <f>IF(AND(DataBase2[[#This Row],[sKSGB]]&lt;=0.0001,DataBase2[[#This Row],[sKSGB]]&lt;&gt;""), 1,"")</f>
        <v/>
      </c>
      <c r="BD174" s="79" t="str">
        <f>IF(AND(DataBase2[[#This Row],[sLBGKS]]&lt;=0.0001, DataBase2[[#This Row],[sLBGKS]]&lt;&gt;""), 1,"")</f>
        <v/>
      </c>
      <c r="BE174" s="78" t="str">
        <f>IF(AND(DataBase2[[#This Row],[sCLGKS]]&lt;=0.0001,DataBase2[[#This Row],[sCLGKS]]&lt;&gt;""), 1,"")</f>
        <v/>
      </c>
      <c r="BF174" s="78" t="str">
        <f>IF(AND(DataBase2[[#This Row],[sDRCGKS]]&lt;=0.0001,DataBase2[[#This Row],[sDRCGKS]]&lt;&gt;""), 1,"")</f>
        <v/>
      </c>
      <c r="BG174" s="78" t="str">
        <f>IF(AND(DataBase2[[#This Row],[sABSGKS]]&lt;=0.0001,DataBase2[[#This Row],[sABSGKS]]&lt;&gt;""), 1,"")</f>
        <v/>
      </c>
      <c r="BH174" s="78">
        <f>IF(AND(DataBase2[[#This Row],[sCCJGKS]]&lt;=0.0001,DataBase2[[#This Row],[sCCJGKS]]&lt;&gt;""), 1,"")</f>
        <v>1</v>
      </c>
      <c r="BI174" s="78" t="str">
        <f>IF(AND(DataBase2[[#This Row],[sILSGKS]]&lt;=0.0001,DataBase2[[#This Row],[sILSGKS]]&lt;&gt;""), 1,"")</f>
        <v/>
      </c>
      <c r="BJ174" s="78" t="str">
        <f>IF(AND(DataBase2[[#This Row],[sSAGKS]]&lt;=0.0001,DataBase2[[#This Row],[sSAGKS]]&lt;&gt;""), 1,"")</f>
        <v/>
      </c>
      <c r="BK174" s="80" t="str">
        <f>IF(AND(DataBase2[[#This Row],[sKSGKS]]&lt;=0.0001,DataBase2[[#This Row],[sKSGKS]]&lt;&gt;""), 1,"")</f>
        <v/>
      </c>
      <c r="BT174" s="7"/>
      <c r="BU174" s="7"/>
      <c r="BV174" s="7"/>
      <c r="BW174" s="7"/>
      <c r="CT174" s="7"/>
      <c r="CU174" s="7"/>
      <c r="CV174" s="7"/>
      <c r="CW174" s="7"/>
      <c r="DV174" s="7"/>
      <c r="DW174" s="7"/>
      <c r="DX174" s="7"/>
      <c r="DY174" s="7"/>
      <c r="EP174" s="7"/>
      <c r="EQ174" s="7"/>
      <c r="ER174" s="7"/>
      <c r="ES174" s="7"/>
    </row>
    <row r="175" spans="1:149" s="8" customFormat="1" x14ac:dyDescent="0.35">
      <c r="A175" s="88" t="s">
        <v>245</v>
      </c>
      <c r="B175" s="66" t="s">
        <v>80</v>
      </c>
      <c r="C175" s="67" t="s">
        <v>81</v>
      </c>
      <c r="D175" s="67">
        <v>3</v>
      </c>
      <c r="E175" s="67">
        <v>45</v>
      </c>
      <c r="F175" s="68">
        <v>5</v>
      </c>
      <c r="G175" s="69">
        <v>12972.3</v>
      </c>
      <c r="H175" s="70">
        <v>12503.8</v>
      </c>
      <c r="I175" s="73">
        <v>7200</v>
      </c>
      <c r="J175" s="69">
        <v>13395.57</v>
      </c>
      <c r="K175" s="70">
        <v>12046.97</v>
      </c>
      <c r="L175" s="73">
        <v>43200</v>
      </c>
      <c r="M175" s="69">
        <v>12844.95</v>
      </c>
      <c r="N175" s="6">
        <v>12840.96</v>
      </c>
      <c r="O175" s="71">
        <v>7202.1</v>
      </c>
      <c r="P175" s="69">
        <v>12987.01074</v>
      </c>
      <c r="Q175" s="71">
        <v>2409</v>
      </c>
      <c r="R175" s="72">
        <v>12844.47</v>
      </c>
      <c r="S175" s="71">
        <v>184.41</v>
      </c>
      <c r="T175" s="72">
        <v>13040.47</v>
      </c>
      <c r="U175" s="73">
        <v>150.0025</v>
      </c>
      <c r="V175" s="72">
        <v>13040.47</v>
      </c>
      <c r="W175" s="73">
        <v>150.05850000000001</v>
      </c>
      <c r="X175" s="7">
        <v>13040.5</v>
      </c>
      <c r="Y175" s="71">
        <v>946</v>
      </c>
      <c r="Z175" s="74">
        <f t="shared" si="6"/>
        <v>12844.95</v>
      </c>
      <c r="AA175" s="48">
        <f t="shared" si="7"/>
        <v>12844.47</v>
      </c>
      <c r="AB17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MIN(G175,J175,M175),"")</f>
        <v/>
      </c>
      <c r="AC175" s="49" t="str">
        <f>IF(OR(DataBase2[[#This Row],[sKS]] = "", DataBase2[[#This Row],[BSOpt]]=""), "", (DataBase2[[#This Row],[sKS]]-DataBase2[[#This Row],[BSOpt]])/DataBase2[[#This Row],[BSOpt]])</f>
        <v/>
      </c>
      <c r="AD175" s="49">
        <f t="shared" si="8"/>
        <v>12844.95</v>
      </c>
      <c r="AE175" s="49">
        <f>IF(OR(DataBase2[[#This Row],[sKS]] = "", DataBase2[[#This Row],[BESTUB]]=""), "", (DataBase2[[#This Row],[sKS]]-DataBase2[[#This Row],[BESTUB]])/DataBase2[[#This Row],[BESTUB]])</f>
        <v>1.5223881758979152E-2</v>
      </c>
      <c r="AF175" s="75">
        <f>IF(OR(DataBase2[[#This Row],[sLB]] = "", DataBase2[[#This Row],[BestSol]]=""), "", (DataBase2[[#This Row],[sLB]]-DataBase2[[#This Row],[BestSol]])/DataBase2[[#This Row],[BestSol]])</f>
        <v>9.9144021580464328E-3</v>
      </c>
      <c r="AG175" s="76">
        <f>IF(OR(DataBase2[[#This Row],[sCL]] = "", DataBase2[[#This Row],[BestSol]]=""), "", (DataBase2[[#This Row],[sCL]] -DataBase2[[#This Row],[BestSol]])/DataBase2[[#This Row],[BestSol]])</f>
        <v>4.2866651874861245E-2</v>
      </c>
      <c r="AH175" s="76">
        <f>IF(OR(DataBase2[[#This Row],[sDRC]]= "", DataBase2[[#This Row],[BestSol]]=""), "", (DataBase2[[#This Row],[sDRC]]-DataBase2[[#This Row],[BestSol]])/DataBase2[[#This Row],[BestSol]])</f>
        <v>0</v>
      </c>
      <c r="AI175" s="76">
        <f>IF(OR(DataBase2[[#This Row],[sABS]]= "", DataBase2[[#This Row],[BestSol]]=""), "", (DataBase2[[#This Row],[sABS]]-DataBase2[[#This Row],[BestSol]])/DataBase2[[#This Row],[BestSol]])</f>
        <v>1.1059656907967643E-2</v>
      </c>
      <c r="AJ175" s="76">
        <f>IF(OR(DataBase2[[#This Row],[sCCJ]]= "", DataBase2[[#This Row],[BestSol]]=""), "", (DataBase2[[#This Row],[sCCJ]]-DataBase2[[#This Row],[BestSol]])/DataBase2[[#This Row],[BestSol]])</f>
        <v>-3.7368771384970933E-5</v>
      </c>
      <c r="AK175" s="76">
        <f>IF(OR(DataBase2[[#This Row],[sILS]] = "", DataBase2[[#This Row],[BestSol]]=""), "", (DataBase2[[#This Row],[sILS]]-DataBase2[[#This Row],[BestSol]])/DataBase2[[#This Row],[BestSol]])</f>
        <v>1.5221546210767547E-2</v>
      </c>
      <c r="AL175" s="76">
        <f>IF(OR(DataBase2[[#This Row],[sSA]] = "", DataBase2[[#This Row],[BestSol]]=""), "", (DataBase2[[#This Row],[sSA]]-DataBase2[[#This Row],[BestSol]])/DataBase2[[#This Row],[BestSol]])</f>
        <v>1.5221546210767547E-2</v>
      </c>
      <c r="AM175" s="76">
        <f>IF(OR(DataBase2[[#This Row],[sKS]] = "", DataBase2[[#This Row],[BestSol]]=""), "", (DataBase2[[#This Row],[sKS]]-DataBase2[[#This Row],[BestSol]])/DataBase2[[#This Row],[BestSol]])</f>
        <v>1.5223881758979152E-2</v>
      </c>
      <c r="AN175" s="75">
        <f>IF(OR(DataBase2[[#This Row],[sLB]] = "", DataBase2[[#This Row],[BSHeu]]=""), "", (DataBase2[[#This Row],[sLB]]-DataBase2[[#This Row],[BSHeu]])/DataBase2[[#This Row],[BSHeu]])</f>
        <v>9.9521428287815631E-3</v>
      </c>
      <c r="AO175" s="76">
        <f>IF(OR(DataBase2[[#This Row],[sCL]] = "",  DataBase2[[#This Row],[BSHeu]]=""), "", (DataBase2[[#This Row],[sCL]] - DataBase2[[#This Row],[BSHeu]])/ DataBase2[[#This Row],[BSHeu]])</f>
        <v>4.2905623976699732E-2</v>
      </c>
      <c r="AP175" s="76">
        <f>IF(OR(DataBase2[[#This Row],[sDRC]]= "",  DataBase2[[#This Row],[BSHeu]]=""), "", (DataBase2[[#This Row],[sDRC]]- DataBase2[[#This Row],[BSHeu]])/ DataBase2[[#This Row],[BSHeu]])</f>
        <v>3.7370167862230399E-5</v>
      </c>
      <c r="AQ175" s="76">
        <f>IF(OR(DataBase2[[#This Row],[sABS]]= "",  DataBase2[[#This Row],[BSHeu]]=""), "", (DataBase2[[#This Row],[sABS]]- DataBase2[[#This Row],[BSHeu]])/ DataBase2[[#This Row],[BSHeu]])</f>
        <v>1.1097440377065023E-2</v>
      </c>
      <c r="AR175" s="76">
        <f>IF(OR(DataBase2[[#This Row],[sCCJ]]= "",  DataBase2[[#This Row],[BSHeu]]=""), "", (DataBase2[[#This Row],[sCCJ]]- DataBase2[[#This Row],[BSHeu]])/ DataBase2[[#This Row],[BSHeu]])</f>
        <v>0</v>
      </c>
      <c r="AS175" s="76">
        <f>IF(OR(DataBase2[[#This Row],[sILS]] = "",  DataBase2[[#This Row],[BSHeu]]=""), "", (DataBase2[[#This Row],[sILS]]- DataBase2[[#This Row],[BSHeu]])/ DataBase2[[#This Row],[BSHeu]])</f>
        <v>1.5259485210366797E-2</v>
      </c>
      <c r="AT175" s="76">
        <f>IF(OR(DataBase2[[#This Row],[sSA]] = "",  DataBase2[[#This Row],[BSHeu]]=""), "", (DataBase2[[#This Row],[sSA]]- DataBase2[[#This Row],[BSHeu]])/ DataBase2[[#This Row],[BSHeu]])</f>
        <v>1.5259485210366797E-2</v>
      </c>
      <c r="AU175" s="77">
        <f>IF(OR(DataBase2[[#This Row],[sKS]]= "",  DataBase2[[#This Row],[BSHeu]]=""), "", (DataBase2[[#This Row],[sKS]]- DataBase2[[#This Row],[BSHeu]])/ DataBase2[[#This Row],[BSHeu]])</f>
        <v>1.5261820845858231E-2</v>
      </c>
      <c r="AV175" s="78" t="str">
        <f>IF(AND(DataBase2[[#This Row],[sLBGB]]&lt;=0.0001, DataBase2[[#This Row],[sLBGB]]&lt;&gt;""), 1,"")</f>
        <v/>
      </c>
      <c r="AW175" s="78" t="str">
        <f>IF(AND(DataBase2[[#This Row],[sCLGB]]&lt;=0.0001,DataBase2[[#This Row],[sCLGB]]&lt;&gt;""), 1,"")</f>
        <v/>
      </c>
      <c r="AX175" s="78">
        <f>IF(AND(DataBase2[[#This Row],[sDRCGB]]&lt;=0.0001,DataBase2[[#This Row],[sDRCGB]]&lt;&gt;""), 1,"")</f>
        <v>1</v>
      </c>
      <c r="AY175" s="78" t="str">
        <f>IF(AND(DataBase2[[#This Row],[sABSGB]]&lt;=0.0001,DataBase2[[#This Row],[sABSGB]]&lt;&gt;""), 1,"")</f>
        <v/>
      </c>
      <c r="AZ175" s="78">
        <f>IF(AND(DataBase2[[#This Row],[sCCJGB]]&lt;=0.0001,DataBase2[[#This Row],[sCCJGB]]&lt;&gt;""), 1,"")</f>
        <v>1</v>
      </c>
      <c r="BA175" s="78" t="str">
        <f>IF(AND(DataBase2[[#This Row],[sILSGB]]&lt;=0.0001,DataBase2[[#This Row],[sILSGB]]&lt;&gt;""), 1,"")</f>
        <v/>
      </c>
      <c r="BB175" s="78" t="str">
        <f>IF(AND(DataBase2[[#This Row],[sSAGB]]&lt;=0.0001,DataBase2[[#This Row],[sSAGB]]&lt;&gt;""), 1,"")</f>
        <v/>
      </c>
      <c r="BC175" s="78" t="str">
        <f>IF(AND(DataBase2[[#This Row],[sKSGB]]&lt;=0.0001,DataBase2[[#This Row],[sKSGB]]&lt;&gt;""), 1,"")</f>
        <v/>
      </c>
      <c r="BD175" s="79" t="str">
        <f>IF(AND(DataBase2[[#This Row],[sLBGKS]]&lt;=0.0001, DataBase2[[#This Row],[sLBGKS]]&lt;&gt;""), 1,"")</f>
        <v/>
      </c>
      <c r="BE175" s="78" t="str">
        <f>IF(AND(DataBase2[[#This Row],[sCLGKS]]&lt;=0.0001,DataBase2[[#This Row],[sCLGKS]]&lt;&gt;""), 1,"")</f>
        <v/>
      </c>
      <c r="BF175" s="78">
        <f>IF(AND(DataBase2[[#This Row],[sDRCGKS]]&lt;=0.0001,DataBase2[[#This Row],[sDRCGKS]]&lt;&gt;""), 1,"")</f>
        <v>1</v>
      </c>
      <c r="BG175" s="78" t="str">
        <f>IF(AND(DataBase2[[#This Row],[sABSGKS]]&lt;=0.0001,DataBase2[[#This Row],[sABSGKS]]&lt;&gt;""), 1,"")</f>
        <v/>
      </c>
      <c r="BH175" s="78">
        <f>IF(AND(DataBase2[[#This Row],[sCCJGKS]]&lt;=0.0001,DataBase2[[#This Row],[sCCJGKS]]&lt;&gt;""), 1,"")</f>
        <v>1</v>
      </c>
      <c r="BI175" s="78" t="str">
        <f>IF(AND(DataBase2[[#This Row],[sILSGKS]]&lt;=0.0001,DataBase2[[#This Row],[sILSGKS]]&lt;&gt;""), 1,"")</f>
        <v/>
      </c>
      <c r="BJ175" s="78" t="str">
        <f>IF(AND(DataBase2[[#This Row],[sSAGKS]]&lt;=0.0001,DataBase2[[#This Row],[sSAGKS]]&lt;&gt;""), 1,"")</f>
        <v/>
      </c>
      <c r="BK175" s="80" t="str">
        <f>IF(AND(DataBase2[[#This Row],[sKSGKS]]&lt;=0.0001,DataBase2[[#This Row],[sKSGKS]]&lt;&gt;""), 1,"")</f>
        <v/>
      </c>
      <c r="BT175" s="7"/>
      <c r="BU175" s="7"/>
      <c r="BV175" s="7"/>
      <c r="BW175" s="7"/>
      <c r="CT175" s="7"/>
      <c r="CU175" s="7"/>
      <c r="CV175" s="7"/>
      <c r="CW175" s="7"/>
      <c r="DV175" s="7"/>
      <c r="DW175" s="7"/>
      <c r="DX175" s="7"/>
      <c r="DY175" s="7"/>
      <c r="EP175" s="7"/>
      <c r="EQ175" s="7"/>
      <c r="ER175" s="7"/>
      <c r="ES175" s="7"/>
    </row>
    <row r="176" spans="1:149" s="8" customFormat="1" x14ac:dyDescent="0.35">
      <c r="A176" s="88" t="s">
        <v>246</v>
      </c>
      <c r="B176" s="66" t="s">
        <v>80</v>
      </c>
      <c r="C176" s="67" t="s">
        <v>81</v>
      </c>
      <c r="D176" s="67">
        <v>3</v>
      </c>
      <c r="E176" s="67">
        <v>45</v>
      </c>
      <c r="F176" s="68">
        <v>2</v>
      </c>
      <c r="G176" s="69">
        <v>11022.9</v>
      </c>
      <c r="H176" s="70">
        <v>10825.5</v>
      </c>
      <c r="I176" s="73">
        <v>7200</v>
      </c>
      <c r="J176" s="69">
        <v>11012.29</v>
      </c>
      <c r="K176" s="70">
        <v>11012.29</v>
      </c>
      <c r="L176" s="73">
        <v>308</v>
      </c>
      <c r="M176" s="69">
        <v>14851.14</v>
      </c>
      <c r="N176" s="6">
        <v>10923.75</v>
      </c>
      <c r="O176" s="71">
        <v>7200.9</v>
      </c>
      <c r="P176" s="69">
        <v>11027.37012</v>
      </c>
      <c r="Q176" s="71">
        <v>3483</v>
      </c>
      <c r="R176" s="72">
        <v>11015.89</v>
      </c>
      <c r="S176" s="71">
        <v>184.57</v>
      </c>
      <c r="T176" s="72">
        <v>11015.59</v>
      </c>
      <c r="U176" s="73">
        <v>150.00700000000001</v>
      </c>
      <c r="V176" s="72">
        <v>11012.29</v>
      </c>
      <c r="W176" s="73">
        <v>150.047</v>
      </c>
      <c r="X176" s="7">
        <v>11012.8</v>
      </c>
      <c r="Y176" s="71">
        <v>509</v>
      </c>
      <c r="Z176" s="74">
        <f t="shared" si="6"/>
        <v>11012.29</v>
      </c>
      <c r="AA176" s="48">
        <f t="shared" si="7"/>
        <v>11012.29</v>
      </c>
      <c r="AB17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MIN(G176,J176,M176),"")</f>
        <v>11012.29</v>
      </c>
      <c r="AC176" s="49">
        <f>IF(OR(DataBase2[[#This Row],[sKS]] = "", DataBase2[[#This Row],[BSOpt]]=""), "", (DataBase2[[#This Row],[sKS]]-DataBase2[[#This Row],[BSOpt]])/DataBase2[[#This Row],[BSOpt]])</f>
        <v>4.6311893348104643E-5</v>
      </c>
      <c r="AD176" s="49">
        <f t="shared" si="8"/>
        <v>11012.29</v>
      </c>
      <c r="AE176" s="49">
        <f>IF(OR(DataBase2[[#This Row],[sKS]] = "", DataBase2[[#This Row],[BESTUB]]=""), "", (DataBase2[[#This Row],[sKS]]-DataBase2[[#This Row],[BESTUB]])/DataBase2[[#This Row],[BESTUB]])</f>
        <v>4.6311893348104643E-5</v>
      </c>
      <c r="AF176" s="75">
        <f>IF(OR(DataBase2[[#This Row],[sLB]] = "", DataBase2[[#This Row],[BestSol]]=""), "", (DataBase2[[#This Row],[sLB]]-DataBase2[[#This Row],[BestSol]])/DataBase2[[#This Row],[BestSol]])</f>
        <v>9.6346899691152001E-4</v>
      </c>
      <c r="AG176" s="76">
        <f>IF(OR(DataBase2[[#This Row],[sCL]] = "", DataBase2[[#This Row],[BestSol]]=""), "", (DataBase2[[#This Row],[sCL]] -DataBase2[[#This Row],[BestSol]])/DataBase2[[#This Row],[BestSol]])</f>
        <v>0</v>
      </c>
      <c r="AH176" s="76">
        <f>IF(OR(DataBase2[[#This Row],[sDRC]]= "", DataBase2[[#This Row],[BestSol]]=""), "", (DataBase2[[#This Row],[sDRC]]-DataBase2[[#This Row],[BestSol]])/DataBase2[[#This Row],[BestSol]])</f>
        <v>0.34859688584299892</v>
      </c>
      <c r="AI176" s="76">
        <f>IF(OR(DataBase2[[#This Row],[sABS]]= "", DataBase2[[#This Row],[BestSol]]=""), "", (DataBase2[[#This Row],[sABS]]-DataBase2[[#This Row],[BestSol]])/DataBase2[[#This Row],[BestSol]])</f>
        <v>1.3693900178799064E-3</v>
      </c>
      <c r="AJ176" s="76">
        <f>IF(OR(DataBase2[[#This Row],[sCCJ]]= "", DataBase2[[#This Row],[BestSol]]=""), "", (DataBase2[[#This Row],[sCCJ]]-DataBase2[[#This Row],[BestSol]])/DataBase2[[#This Row],[BestSol]])</f>
        <v>3.2690748245810312E-4</v>
      </c>
      <c r="AK176" s="76">
        <f>IF(OR(DataBase2[[#This Row],[sILS]] = "", DataBase2[[#This Row],[BestSol]]=""), "", (DataBase2[[#This Row],[sILS]]-DataBase2[[#This Row],[BestSol]])/DataBase2[[#This Row],[BestSol]])</f>
        <v>2.9966519225331625E-4</v>
      </c>
      <c r="AL176" s="76">
        <f>IF(OR(DataBase2[[#This Row],[sSA]] = "", DataBase2[[#This Row],[BestSol]]=""), "", (DataBase2[[#This Row],[sSA]]-DataBase2[[#This Row],[BestSol]])/DataBase2[[#This Row],[BestSol]])</f>
        <v>0</v>
      </c>
      <c r="AM176" s="76">
        <f>IF(OR(DataBase2[[#This Row],[sKS]] = "", DataBase2[[#This Row],[BestSol]]=""), "", (DataBase2[[#This Row],[sKS]]-DataBase2[[#This Row],[BestSol]])/DataBase2[[#This Row],[BestSol]])</f>
        <v>4.6311893348104643E-5</v>
      </c>
      <c r="AN176" s="75">
        <f>IF(OR(DataBase2[[#This Row],[sLB]] = "", DataBase2[[#This Row],[BSHeu]]=""), "", (DataBase2[[#This Row],[sLB]]-DataBase2[[#This Row],[BSHeu]])/DataBase2[[#This Row],[BSHeu]])</f>
        <v>9.6346899691152001E-4</v>
      </c>
      <c r="AO176" s="76">
        <f>IF(OR(DataBase2[[#This Row],[sCL]] = "",  DataBase2[[#This Row],[BSHeu]]=""), "", (DataBase2[[#This Row],[sCL]] - DataBase2[[#This Row],[BSHeu]])/ DataBase2[[#This Row],[BSHeu]])</f>
        <v>0</v>
      </c>
      <c r="AP176" s="76">
        <f>IF(OR(DataBase2[[#This Row],[sDRC]]= "",  DataBase2[[#This Row],[BSHeu]]=""), "", (DataBase2[[#This Row],[sDRC]]- DataBase2[[#This Row],[BSHeu]])/ DataBase2[[#This Row],[BSHeu]])</f>
        <v>0.34859688584299892</v>
      </c>
      <c r="AQ176" s="76">
        <f>IF(OR(DataBase2[[#This Row],[sABS]]= "",  DataBase2[[#This Row],[BSHeu]]=""), "", (DataBase2[[#This Row],[sABS]]- DataBase2[[#This Row],[BSHeu]])/ DataBase2[[#This Row],[BSHeu]])</f>
        <v>1.3693900178799064E-3</v>
      </c>
      <c r="AR176" s="76">
        <f>IF(OR(DataBase2[[#This Row],[sCCJ]]= "",  DataBase2[[#This Row],[BSHeu]]=""), "", (DataBase2[[#This Row],[sCCJ]]- DataBase2[[#This Row],[BSHeu]])/ DataBase2[[#This Row],[BSHeu]])</f>
        <v>3.2690748245810312E-4</v>
      </c>
      <c r="AS176" s="76">
        <f>IF(OR(DataBase2[[#This Row],[sILS]] = "",  DataBase2[[#This Row],[BSHeu]]=""), "", (DataBase2[[#This Row],[sILS]]- DataBase2[[#This Row],[BSHeu]])/ DataBase2[[#This Row],[BSHeu]])</f>
        <v>2.9966519225331625E-4</v>
      </c>
      <c r="AT176" s="76">
        <f>IF(OR(DataBase2[[#This Row],[sSA]] = "",  DataBase2[[#This Row],[BSHeu]]=""), "", (DataBase2[[#This Row],[sSA]]- DataBase2[[#This Row],[BSHeu]])/ DataBase2[[#This Row],[BSHeu]])</f>
        <v>0</v>
      </c>
      <c r="AU176" s="77">
        <f>IF(OR(DataBase2[[#This Row],[sKS]]= "",  DataBase2[[#This Row],[BSHeu]]=""), "", (DataBase2[[#This Row],[sKS]]- DataBase2[[#This Row],[BSHeu]])/ DataBase2[[#This Row],[BSHeu]])</f>
        <v>4.6311893348104643E-5</v>
      </c>
      <c r="AV176" s="78" t="str">
        <f>IF(AND(DataBase2[[#This Row],[sLBGB]]&lt;=0.0001, DataBase2[[#This Row],[sLBGB]]&lt;&gt;""), 1,"")</f>
        <v/>
      </c>
      <c r="AW176" s="78">
        <f>IF(AND(DataBase2[[#This Row],[sCLGB]]&lt;=0.0001,DataBase2[[#This Row],[sCLGB]]&lt;&gt;""), 1,"")</f>
        <v>1</v>
      </c>
      <c r="AX176" s="78" t="str">
        <f>IF(AND(DataBase2[[#This Row],[sDRCGB]]&lt;=0.0001,DataBase2[[#This Row],[sDRCGB]]&lt;&gt;""), 1,"")</f>
        <v/>
      </c>
      <c r="AY176" s="78" t="str">
        <f>IF(AND(DataBase2[[#This Row],[sABSGB]]&lt;=0.0001,DataBase2[[#This Row],[sABSGB]]&lt;&gt;""), 1,"")</f>
        <v/>
      </c>
      <c r="AZ176" s="78" t="str">
        <f>IF(AND(DataBase2[[#This Row],[sCCJGB]]&lt;=0.0001,DataBase2[[#This Row],[sCCJGB]]&lt;&gt;""), 1,"")</f>
        <v/>
      </c>
      <c r="BA176" s="78" t="str">
        <f>IF(AND(DataBase2[[#This Row],[sILSGB]]&lt;=0.0001,DataBase2[[#This Row],[sILSGB]]&lt;&gt;""), 1,"")</f>
        <v/>
      </c>
      <c r="BB176" s="78">
        <f>IF(AND(DataBase2[[#This Row],[sSAGB]]&lt;=0.0001,DataBase2[[#This Row],[sSAGB]]&lt;&gt;""), 1,"")</f>
        <v>1</v>
      </c>
      <c r="BC176" s="78">
        <f>IF(AND(DataBase2[[#This Row],[sKSGB]]&lt;=0.0001,DataBase2[[#This Row],[sKSGB]]&lt;&gt;""), 1,"")</f>
        <v>1</v>
      </c>
      <c r="BD176" s="79" t="str">
        <f>IF(AND(DataBase2[[#This Row],[sLBGKS]]&lt;=0.0001, DataBase2[[#This Row],[sLBGKS]]&lt;&gt;""), 1,"")</f>
        <v/>
      </c>
      <c r="BE176" s="78">
        <f>IF(AND(DataBase2[[#This Row],[sCLGKS]]&lt;=0.0001,DataBase2[[#This Row],[sCLGKS]]&lt;&gt;""), 1,"")</f>
        <v>1</v>
      </c>
      <c r="BF176" s="78" t="str">
        <f>IF(AND(DataBase2[[#This Row],[sDRCGKS]]&lt;=0.0001,DataBase2[[#This Row],[sDRCGKS]]&lt;&gt;""), 1,"")</f>
        <v/>
      </c>
      <c r="BG176" s="78" t="str">
        <f>IF(AND(DataBase2[[#This Row],[sABSGKS]]&lt;=0.0001,DataBase2[[#This Row],[sABSGKS]]&lt;&gt;""), 1,"")</f>
        <v/>
      </c>
      <c r="BH176" s="78" t="str">
        <f>IF(AND(DataBase2[[#This Row],[sCCJGKS]]&lt;=0.0001,DataBase2[[#This Row],[sCCJGKS]]&lt;&gt;""), 1,"")</f>
        <v/>
      </c>
      <c r="BI176" s="78" t="str">
        <f>IF(AND(DataBase2[[#This Row],[sILSGKS]]&lt;=0.0001,DataBase2[[#This Row],[sILSGKS]]&lt;&gt;""), 1,"")</f>
        <v/>
      </c>
      <c r="BJ176" s="78">
        <f>IF(AND(DataBase2[[#This Row],[sSAGKS]]&lt;=0.0001,DataBase2[[#This Row],[sSAGKS]]&lt;&gt;""), 1,"")</f>
        <v>1</v>
      </c>
      <c r="BK176" s="80">
        <f>IF(AND(DataBase2[[#This Row],[sKSGKS]]&lt;=0.0001,DataBase2[[#This Row],[sKSGKS]]&lt;&gt;""), 1,"")</f>
        <v>1</v>
      </c>
      <c r="BT176" s="7"/>
      <c r="BU176" s="7"/>
      <c r="BV176" s="7"/>
      <c r="BW176" s="7"/>
      <c r="CT176" s="7"/>
      <c r="CU176" s="7"/>
      <c r="CV176" s="7"/>
      <c r="CW176" s="7"/>
      <c r="DV176" s="7"/>
      <c r="DW176" s="7"/>
      <c r="DX176" s="7"/>
      <c r="DY176" s="7"/>
      <c r="EP176" s="7"/>
      <c r="EQ176" s="7"/>
      <c r="ER176" s="7"/>
      <c r="ES176" s="7"/>
    </row>
    <row r="177" spans="1:149" s="8" customFormat="1" x14ac:dyDescent="0.35">
      <c r="A177" s="88" t="s">
        <v>247</v>
      </c>
      <c r="B177" s="66" t="s">
        <v>80</v>
      </c>
      <c r="C177" s="67" t="s">
        <v>81</v>
      </c>
      <c r="D177" s="67">
        <v>3</v>
      </c>
      <c r="E177" s="67">
        <v>45</v>
      </c>
      <c r="F177" s="68">
        <v>3</v>
      </c>
      <c r="G177" s="69">
        <v>11640.3</v>
      </c>
      <c r="H177" s="70">
        <v>11220.4</v>
      </c>
      <c r="I177" s="73">
        <v>7200</v>
      </c>
      <c r="J177" s="69">
        <v>11628.59</v>
      </c>
      <c r="K177" s="70">
        <v>11487.69</v>
      </c>
      <c r="L177" s="73">
        <v>43015</v>
      </c>
      <c r="M177" s="69">
        <v>11586.39</v>
      </c>
      <c r="N177" s="6">
        <v>11555.95</v>
      </c>
      <c r="O177" s="71">
        <v>7201.4</v>
      </c>
      <c r="P177" s="69">
        <v>11587.4707</v>
      </c>
      <c r="Q177" s="71">
        <v>7597</v>
      </c>
      <c r="R177" s="72">
        <v>11582.39</v>
      </c>
      <c r="S177" s="71">
        <v>168.15</v>
      </c>
      <c r="T177" s="72">
        <v>11582.39</v>
      </c>
      <c r="U177" s="73">
        <v>150.01750000000001</v>
      </c>
      <c r="V177" s="72">
        <v>11582.39</v>
      </c>
      <c r="W177" s="73">
        <v>150.05500000000001</v>
      </c>
      <c r="X177" s="7">
        <v>11632.2</v>
      </c>
      <c r="Y177" s="71">
        <v>698</v>
      </c>
      <c r="Z177" s="74">
        <f t="shared" si="6"/>
        <v>11586.39</v>
      </c>
      <c r="AA177" s="48">
        <f t="shared" si="7"/>
        <v>11582.39</v>
      </c>
      <c r="AB17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MIN(G177,J177,M177),"")</f>
        <v/>
      </c>
      <c r="AC177" s="49" t="str">
        <f>IF(OR(DataBase2[[#This Row],[sKS]] = "", DataBase2[[#This Row],[BSOpt]]=""), "", (DataBase2[[#This Row],[sKS]]-DataBase2[[#This Row],[BSOpt]])/DataBase2[[#This Row],[BSOpt]])</f>
        <v/>
      </c>
      <c r="AD177" s="49">
        <f t="shared" si="8"/>
        <v>11586.39</v>
      </c>
      <c r="AE177" s="49">
        <f>IF(OR(DataBase2[[#This Row],[sKS]] = "", DataBase2[[#This Row],[BESTUB]]=""), "", (DataBase2[[#This Row],[sKS]]-DataBase2[[#This Row],[BESTUB]])/DataBase2[[#This Row],[BESTUB]])</f>
        <v>3.9537768019202975E-3</v>
      </c>
      <c r="AF177" s="75">
        <f>IF(OR(DataBase2[[#This Row],[sLB]] = "", DataBase2[[#This Row],[BestSol]]=""), "", (DataBase2[[#This Row],[sLB]]-DataBase2[[#This Row],[BestSol]])/DataBase2[[#This Row],[BestSol]])</f>
        <v>4.6528728965622478E-3</v>
      </c>
      <c r="AG177" s="76">
        <f>IF(OR(DataBase2[[#This Row],[sCL]] = "", DataBase2[[#This Row],[BestSol]]=""), "", (DataBase2[[#This Row],[sCL]] -DataBase2[[#This Row],[BestSol]])/DataBase2[[#This Row],[BestSol]])</f>
        <v>3.6422043449254454E-3</v>
      </c>
      <c r="AH177" s="76">
        <f>IF(OR(DataBase2[[#This Row],[sDRC]]= "", DataBase2[[#This Row],[BestSol]]=""), "", (DataBase2[[#This Row],[sDRC]]-DataBase2[[#This Row],[BestSol]])/DataBase2[[#This Row],[BestSol]])</f>
        <v>0</v>
      </c>
      <c r="AI177" s="76">
        <f>IF(OR(DataBase2[[#This Row],[sABS]]= "", DataBase2[[#This Row],[BestSol]]=""), "", (DataBase2[[#This Row],[sABS]]-DataBase2[[#This Row],[BestSol]])/DataBase2[[#This Row],[BestSol]])</f>
        <v>9.3273228330863507E-5</v>
      </c>
      <c r="AJ177" s="76">
        <f>IF(OR(DataBase2[[#This Row],[sCCJ]]= "", DataBase2[[#This Row],[BestSol]]=""), "", (DataBase2[[#This Row],[sCCJ]]-DataBase2[[#This Row],[BestSol]])/DataBase2[[#This Row],[BestSol]])</f>
        <v>-3.4523263932942014E-4</v>
      </c>
      <c r="AK177" s="76">
        <f>IF(OR(DataBase2[[#This Row],[sILS]] = "", DataBase2[[#This Row],[BestSol]]=""), "", (DataBase2[[#This Row],[sILS]]-DataBase2[[#This Row],[BestSol]])/DataBase2[[#This Row],[BestSol]])</f>
        <v>-3.4523263932942014E-4</v>
      </c>
      <c r="AL177" s="76">
        <f>IF(OR(DataBase2[[#This Row],[sSA]] = "", DataBase2[[#This Row],[BestSol]]=""), "", (DataBase2[[#This Row],[sSA]]-DataBase2[[#This Row],[BestSol]])/DataBase2[[#This Row],[BestSol]])</f>
        <v>-3.4523263932942014E-4</v>
      </c>
      <c r="AM177" s="76">
        <f>IF(OR(DataBase2[[#This Row],[sKS]] = "", DataBase2[[#This Row],[BestSol]]=""), "", (DataBase2[[#This Row],[sKS]]-DataBase2[[#This Row],[BestSol]])/DataBase2[[#This Row],[BestSol]])</f>
        <v>3.9537768019202975E-3</v>
      </c>
      <c r="AN177" s="75">
        <f>IF(OR(DataBase2[[#This Row],[sLB]] = "", DataBase2[[#This Row],[BSHeu]]=""), "", (DataBase2[[#This Row],[sLB]]-DataBase2[[#This Row],[BSHeu]])/DataBase2[[#This Row],[BSHeu]])</f>
        <v>4.9998316409652806E-3</v>
      </c>
      <c r="AO177" s="76">
        <f>IF(OR(DataBase2[[#This Row],[sCL]] = "",  DataBase2[[#This Row],[BSHeu]]=""), "", (DataBase2[[#This Row],[sCL]] - DataBase2[[#This Row],[BSHeu]])/ DataBase2[[#This Row],[BSHeu]])</f>
        <v>3.988814053058197E-3</v>
      </c>
      <c r="AP177" s="76">
        <f>IF(OR(DataBase2[[#This Row],[sDRC]]= "",  DataBase2[[#This Row],[BSHeu]]=""), "", (DataBase2[[#This Row],[sDRC]]- DataBase2[[#This Row],[BSHeu]])/ DataBase2[[#This Row],[BSHeu]])</f>
        <v>3.4535186606563932E-4</v>
      </c>
      <c r="AQ177" s="76">
        <f>IF(OR(DataBase2[[#This Row],[sABS]]= "",  DataBase2[[#This Row],[BSHeu]]=""), "", (DataBase2[[#This Row],[sABS]]- DataBase2[[#This Row],[BSHeu]])/ DataBase2[[#This Row],[BSHeu]])</f>
        <v>4.3865730647996089E-4</v>
      </c>
      <c r="AR177" s="76">
        <f>IF(OR(DataBase2[[#This Row],[sCCJ]]= "",  DataBase2[[#This Row],[BSHeu]]=""), "", (DataBase2[[#This Row],[sCCJ]]- DataBase2[[#This Row],[BSHeu]])/ DataBase2[[#This Row],[BSHeu]])</f>
        <v>0</v>
      </c>
      <c r="AS177" s="76">
        <f>IF(OR(DataBase2[[#This Row],[sILS]] = "",  DataBase2[[#This Row],[BSHeu]]=""), "", (DataBase2[[#This Row],[sILS]]- DataBase2[[#This Row],[BSHeu]])/ DataBase2[[#This Row],[BSHeu]])</f>
        <v>0</v>
      </c>
      <c r="AT177" s="76">
        <f>IF(OR(DataBase2[[#This Row],[sSA]] = "",  DataBase2[[#This Row],[BSHeu]]=""), "", (DataBase2[[#This Row],[sSA]]- DataBase2[[#This Row],[BSHeu]])/ DataBase2[[#This Row],[BSHeu]])</f>
        <v>0</v>
      </c>
      <c r="AU177" s="77">
        <f>IF(OR(DataBase2[[#This Row],[sKS]]= "",  DataBase2[[#This Row],[BSHeu]]=""), "", (DataBase2[[#This Row],[sKS]]- DataBase2[[#This Row],[BSHeu]])/ DataBase2[[#This Row],[BSHeu]])</f>
        <v>4.3004941121824866E-3</v>
      </c>
      <c r="AV177" s="78" t="str">
        <f>IF(AND(DataBase2[[#This Row],[sLBGB]]&lt;=0.0001, DataBase2[[#This Row],[sLBGB]]&lt;&gt;""), 1,"")</f>
        <v/>
      </c>
      <c r="AW177" s="78" t="str">
        <f>IF(AND(DataBase2[[#This Row],[sCLGB]]&lt;=0.0001,DataBase2[[#This Row],[sCLGB]]&lt;&gt;""), 1,"")</f>
        <v/>
      </c>
      <c r="AX177" s="78">
        <f>IF(AND(DataBase2[[#This Row],[sDRCGB]]&lt;=0.0001,DataBase2[[#This Row],[sDRCGB]]&lt;&gt;""), 1,"")</f>
        <v>1</v>
      </c>
      <c r="AY177" s="78">
        <f>IF(AND(DataBase2[[#This Row],[sABSGB]]&lt;=0.0001,DataBase2[[#This Row],[sABSGB]]&lt;&gt;""), 1,"")</f>
        <v>1</v>
      </c>
      <c r="AZ177" s="78">
        <f>IF(AND(DataBase2[[#This Row],[sCCJGB]]&lt;=0.0001,DataBase2[[#This Row],[sCCJGB]]&lt;&gt;""), 1,"")</f>
        <v>1</v>
      </c>
      <c r="BA177" s="78">
        <f>IF(AND(DataBase2[[#This Row],[sILSGB]]&lt;=0.0001,DataBase2[[#This Row],[sILSGB]]&lt;&gt;""), 1,"")</f>
        <v>1</v>
      </c>
      <c r="BB177" s="78">
        <f>IF(AND(DataBase2[[#This Row],[sSAGB]]&lt;=0.0001,DataBase2[[#This Row],[sSAGB]]&lt;&gt;""), 1,"")</f>
        <v>1</v>
      </c>
      <c r="BC177" s="78" t="str">
        <f>IF(AND(DataBase2[[#This Row],[sKSGB]]&lt;=0.0001,DataBase2[[#This Row],[sKSGB]]&lt;&gt;""), 1,"")</f>
        <v/>
      </c>
      <c r="BD177" s="79" t="str">
        <f>IF(AND(DataBase2[[#This Row],[sLBGKS]]&lt;=0.0001, DataBase2[[#This Row],[sLBGKS]]&lt;&gt;""), 1,"")</f>
        <v/>
      </c>
      <c r="BE177" s="78" t="str">
        <f>IF(AND(DataBase2[[#This Row],[sCLGKS]]&lt;=0.0001,DataBase2[[#This Row],[sCLGKS]]&lt;&gt;""), 1,"")</f>
        <v/>
      </c>
      <c r="BF177" s="78" t="str">
        <f>IF(AND(DataBase2[[#This Row],[sDRCGKS]]&lt;=0.0001,DataBase2[[#This Row],[sDRCGKS]]&lt;&gt;""), 1,"")</f>
        <v/>
      </c>
      <c r="BG177" s="78" t="str">
        <f>IF(AND(DataBase2[[#This Row],[sABSGKS]]&lt;=0.0001,DataBase2[[#This Row],[sABSGKS]]&lt;&gt;""), 1,"")</f>
        <v/>
      </c>
      <c r="BH177" s="78">
        <f>IF(AND(DataBase2[[#This Row],[sCCJGKS]]&lt;=0.0001,DataBase2[[#This Row],[sCCJGKS]]&lt;&gt;""), 1,"")</f>
        <v>1</v>
      </c>
      <c r="BI177" s="78">
        <f>IF(AND(DataBase2[[#This Row],[sILSGKS]]&lt;=0.0001,DataBase2[[#This Row],[sILSGKS]]&lt;&gt;""), 1,"")</f>
        <v>1</v>
      </c>
      <c r="BJ177" s="78">
        <f>IF(AND(DataBase2[[#This Row],[sSAGKS]]&lt;=0.0001,DataBase2[[#This Row],[sSAGKS]]&lt;&gt;""), 1,"")</f>
        <v>1</v>
      </c>
      <c r="BK177" s="80" t="str">
        <f>IF(AND(DataBase2[[#This Row],[sKSGKS]]&lt;=0.0001,DataBase2[[#This Row],[sKSGKS]]&lt;&gt;""), 1,"")</f>
        <v/>
      </c>
      <c r="BT177" s="7"/>
      <c r="BU177" s="7"/>
      <c r="BV177" s="7"/>
      <c r="BW177" s="7"/>
      <c r="CT177" s="7"/>
      <c r="CU177" s="7"/>
      <c r="CV177" s="7"/>
      <c r="CW177" s="7"/>
      <c r="DV177" s="7"/>
      <c r="DW177" s="7"/>
      <c r="DX177" s="7"/>
      <c r="DY177" s="7"/>
      <c r="EP177" s="7"/>
      <c r="EQ177" s="7"/>
      <c r="ER177" s="7"/>
      <c r="ES177" s="7"/>
    </row>
    <row r="178" spans="1:149" s="8" customFormat="1" x14ac:dyDescent="0.35">
      <c r="A178" s="88" t="s">
        <v>248</v>
      </c>
      <c r="B178" s="66" t="s">
        <v>80</v>
      </c>
      <c r="C178" s="67" t="s">
        <v>81</v>
      </c>
      <c r="D178" s="67">
        <v>3</v>
      </c>
      <c r="E178" s="67">
        <v>45</v>
      </c>
      <c r="F178" s="68">
        <v>4</v>
      </c>
      <c r="G178" s="69">
        <v>12185.6</v>
      </c>
      <c r="H178" s="70">
        <v>11721.6</v>
      </c>
      <c r="I178" s="73">
        <v>7200</v>
      </c>
      <c r="J178" s="69">
        <v>12552.09</v>
      </c>
      <c r="K178" s="70">
        <v>11450.69</v>
      </c>
      <c r="L178" s="73">
        <v>42899</v>
      </c>
      <c r="M178" s="69">
        <v>12152.01</v>
      </c>
      <c r="N178" s="6">
        <v>12152.01</v>
      </c>
      <c r="O178" s="71">
        <v>1862</v>
      </c>
      <c r="P178" s="69">
        <v>12158.66992</v>
      </c>
      <c r="Q178" s="71">
        <v>2191</v>
      </c>
      <c r="R178" s="72">
        <v>12166.59</v>
      </c>
      <c r="S178" s="71">
        <v>178.03</v>
      </c>
      <c r="T178" s="72">
        <v>12175.89</v>
      </c>
      <c r="U178" s="73">
        <v>150.01400000000001</v>
      </c>
      <c r="V178" s="72">
        <v>12151.99</v>
      </c>
      <c r="W178" s="73">
        <v>150.005</v>
      </c>
      <c r="X178" s="7">
        <v>12303.2</v>
      </c>
      <c r="Y178" s="71">
        <v>943</v>
      </c>
      <c r="Z178" s="74">
        <f t="shared" si="6"/>
        <v>12152.01</v>
      </c>
      <c r="AA178" s="48">
        <f t="shared" si="7"/>
        <v>12151.99</v>
      </c>
      <c r="AB17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MIN(G178,J178,M178),"")</f>
        <v>12152.01</v>
      </c>
      <c r="AC178" s="49">
        <f>IF(OR(DataBase2[[#This Row],[sKS]] = "", DataBase2[[#This Row],[BSOpt]]=""), "", (DataBase2[[#This Row],[sKS]]-DataBase2[[#This Row],[BSOpt]])/DataBase2[[#This Row],[BSOpt]])</f>
        <v>1.2441563165270644E-2</v>
      </c>
      <c r="AD178" s="49">
        <f t="shared" si="8"/>
        <v>12152.01</v>
      </c>
      <c r="AE178" s="49">
        <f>IF(OR(DataBase2[[#This Row],[sKS]] = "", DataBase2[[#This Row],[BESTUB]]=""), "", (DataBase2[[#This Row],[sKS]]-DataBase2[[#This Row],[BESTUB]])/DataBase2[[#This Row],[BESTUB]])</f>
        <v>1.2441563165270644E-2</v>
      </c>
      <c r="AF178" s="75">
        <f>IF(OR(DataBase2[[#This Row],[sLB]] = "", DataBase2[[#This Row],[BestSol]]=""), "", (DataBase2[[#This Row],[sLB]]-DataBase2[[#This Row],[BestSol]])/DataBase2[[#This Row],[BestSol]])</f>
        <v>2.764151774068664E-3</v>
      </c>
      <c r="AG178" s="76">
        <f>IF(OR(DataBase2[[#This Row],[sCL]] = "", DataBase2[[#This Row],[BestSol]]=""), "", (DataBase2[[#This Row],[sCL]] -DataBase2[[#This Row],[BestSol]])/DataBase2[[#This Row],[BestSol]])</f>
        <v>3.2922948549252339E-2</v>
      </c>
      <c r="AH178" s="76">
        <f>IF(OR(DataBase2[[#This Row],[sDRC]]= "", DataBase2[[#This Row],[BestSol]]=""), "", (DataBase2[[#This Row],[sDRC]]-DataBase2[[#This Row],[BestSol]])/DataBase2[[#This Row],[BestSol]])</f>
        <v>0</v>
      </c>
      <c r="AI178" s="76">
        <f>IF(OR(DataBase2[[#This Row],[sABS]]= "", DataBase2[[#This Row],[BestSol]]=""), "", (DataBase2[[#This Row],[sABS]]-DataBase2[[#This Row],[BestSol]])/DataBase2[[#This Row],[BestSol]])</f>
        <v>5.4805089857563123E-4</v>
      </c>
      <c r="AJ178" s="76">
        <f>IF(OR(DataBase2[[#This Row],[sCCJ]]= "", DataBase2[[#This Row],[BestSol]]=""), "", (DataBase2[[#This Row],[sCCJ]]-DataBase2[[#This Row],[BestSol]])/DataBase2[[#This Row],[BestSol]])</f>
        <v>1.1998015143173785E-3</v>
      </c>
      <c r="AK178" s="76">
        <f>IF(OR(DataBase2[[#This Row],[sILS]] = "", DataBase2[[#This Row],[BestSol]]=""), "", (DataBase2[[#This Row],[sILS]]-DataBase2[[#This Row],[BestSol]])/DataBase2[[#This Row],[BestSol]])</f>
        <v>1.9651070069889014E-3</v>
      </c>
      <c r="AL178" s="76">
        <f>IF(OR(DataBase2[[#This Row],[sSA]] = "", DataBase2[[#This Row],[BestSol]]=""), "", (DataBase2[[#This Row],[sSA]]-DataBase2[[#This Row],[BestSol]])/DataBase2[[#This Row],[BestSol]])</f>
        <v>-1.64581826384578E-6</v>
      </c>
      <c r="AM178" s="76">
        <f>IF(OR(DataBase2[[#This Row],[sKS]] = "", DataBase2[[#This Row],[BestSol]]=""), "", (DataBase2[[#This Row],[sKS]]-DataBase2[[#This Row],[BestSol]])/DataBase2[[#This Row],[BestSol]])</f>
        <v>1.2441563165270644E-2</v>
      </c>
      <c r="AN178" s="75">
        <f>IF(OR(DataBase2[[#This Row],[sLB]] = "", DataBase2[[#This Row],[BSHeu]]=""), "", (DataBase2[[#This Row],[sLB]]-DataBase2[[#This Row],[BSHeu]])/DataBase2[[#This Row],[BSHeu]])</f>
        <v>2.7658021443401929E-3</v>
      </c>
      <c r="AO178" s="76">
        <f>IF(OR(DataBase2[[#This Row],[sCL]] = "",  DataBase2[[#This Row],[BSHeu]]=""), "", (DataBase2[[#This Row],[sCL]] - DataBase2[[#This Row],[BSHeu]])/ DataBase2[[#This Row],[BSHeu]])</f>
        <v>3.2924648555504109E-2</v>
      </c>
      <c r="AP178" s="76">
        <f>IF(OR(DataBase2[[#This Row],[sDRC]]= "",  DataBase2[[#This Row],[BSHeu]]=""), "", (DataBase2[[#This Row],[sDRC]]- DataBase2[[#This Row],[BSHeu]])/ DataBase2[[#This Row],[BSHeu]])</f>
        <v>1.6458209725679958E-6</v>
      </c>
      <c r="AQ178" s="76">
        <f>IF(OR(DataBase2[[#This Row],[sABS]]= "",  DataBase2[[#This Row],[BSHeu]]=""), "", (DataBase2[[#This Row],[sABS]]- DataBase2[[#This Row],[BSHeu]])/ DataBase2[[#This Row],[BSHeu]])</f>
        <v>5.4969762154186217E-4</v>
      </c>
      <c r="AR178" s="76">
        <f>IF(OR(DataBase2[[#This Row],[sCCJ]]= "",  DataBase2[[#This Row],[BSHeu]]=""), "", (DataBase2[[#This Row],[sCCJ]]- DataBase2[[#This Row],[BSHeu]])/ DataBase2[[#This Row],[BSHeu]])</f>
        <v>1.2014493099484417E-3</v>
      </c>
      <c r="AS178" s="76">
        <f>IF(OR(DataBase2[[#This Row],[sILS]] = "",  DataBase2[[#This Row],[BSHeu]]=""), "", (DataBase2[[#This Row],[sILS]]- DataBase2[[#This Row],[BSHeu]])/ DataBase2[[#This Row],[BSHeu]])</f>
        <v>1.966756062175795E-3</v>
      </c>
      <c r="AT178" s="76">
        <f>IF(OR(DataBase2[[#This Row],[sSA]] = "",  DataBase2[[#This Row],[BSHeu]]=""), "", (DataBase2[[#This Row],[sSA]]- DataBase2[[#This Row],[BSHeu]])/ DataBase2[[#This Row],[BSHeu]])</f>
        <v>0</v>
      </c>
      <c r="AU178" s="77">
        <f>IF(OR(DataBase2[[#This Row],[sKS]]= "",  DataBase2[[#This Row],[BSHeu]]=""), "", (DataBase2[[#This Row],[sKS]]- DataBase2[[#This Row],[BSHeu]])/ DataBase2[[#This Row],[BSHeu]])</f>
        <v>1.24432294628288E-2</v>
      </c>
      <c r="AV178" s="78" t="str">
        <f>IF(AND(DataBase2[[#This Row],[sLBGB]]&lt;=0.0001, DataBase2[[#This Row],[sLBGB]]&lt;&gt;""), 1,"")</f>
        <v/>
      </c>
      <c r="AW178" s="78" t="str">
        <f>IF(AND(DataBase2[[#This Row],[sCLGB]]&lt;=0.0001,DataBase2[[#This Row],[sCLGB]]&lt;&gt;""), 1,"")</f>
        <v/>
      </c>
      <c r="AX178" s="78">
        <f>IF(AND(DataBase2[[#This Row],[sDRCGB]]&lt;=0.0001,DataBase2[[#This Row],[sDRCGB]]&lt;&gt;""), 1,"")</f>
        <v>1</v>
      </c>
      <c r="AY178" s="78" t="str">
        <f>IF(AND(DataBase2[[#This Row],[sABSGB]]&lt;=0.0001,DataBase2[[#This Row],[sABSGB]]&lt;&gt;""), 1,"")</f>
        <v/>
      </c>
      <c r="AZ178" s="78" t="str">
        <f>IF(AND(DataBase2[[#This Row],[sCCJGB]]&lt;=0.0001,DataBase2[[#This Row],[sCCJGB]]&lt;&gt;""), 1,"")</f>
        <v/>
      </c>
      <c r="BA178" s="78" t="str">
        <f>IF(AND(DataBase2[[#This Row],[sILSGB]]&lt;=0.0001,DataBase2[[#This Row],[sILSGB]]&lt;&gt;""), 1,"")</f>
        <v/>
      </c>
      <c r="BB178" s="78">
        <f>IF(AND(DataBase2[[#This Row],[sSAGB]]&lt;=0.0001,DataBase2[[#This Row],[sSAGB]]&lt;&gt;""), 1,"")</f>
        <v>1</v>
      </c>
      <c r="BC178" s="78" t="str">
        <f>IF(AND(DataBase2[[#This Row],[sKSGB]]&lt;=0.0001,DataBase2[[#This Row],[sKSGB]]&lt;&gt;""), 1,"")</f>
        <v/>
      </c>
      <c r="BD178" s="79" t="str">
        <f>IF(AND(DataBase2[[#This Row],[sLBGKS]]&lt;=0.0001, DataBase2[[#This Row],[sLBGKS]]&lt;&gt;""), 1,"")</f>
        <v/>
      </c>
      <c r="BE178" s="78" t="str">
        <f>IF(AND(DataBase2[[#This Row],[sCLGKS]]&lt;=0.0001,DataBase2[[#This Row],[sCLGKS]]&lt;&gt;""), 1,"")</f>
        <v/>
      </c>
      <c r="BF178" s="78">
        <f>IF(AND(DataBase2[[#This Row],[sDRCGKS]]&lt;=0.0001,DataBase2[[#This Row],[sDRCGKS]]&lt;&gt;""), 1,"")</f>
        <v>1</v>
      </c>
      <c r="BG178" s="78" t="str">
        <f>IF(AND(DataBase2[[#This Row],[sABSGKS]]&lt;=0.0001,DataBase2[[#This Row],[sABSGKS]]&lt;&gt;""), 1,"")</f>
        <v/>
      </c>
      <c r="BH178" s="78" t="str">
        <f>IF(AND(DataBase2[[#This Row],[sCCJGKS]]&lt;=0.0001,DataBase2[[#This Row],[sCCJGKS]]&lt;&gt;""), 1,"")</f>
        <v/>
      </c>
      <c r="BI178" s="78" t="str">
        <f>IF(AND(DataBase2[[#This Row],[sILSGKS]]&lt;=0.0001,DataBase2[[#This Row],[sILSGKS]]&lt;&gt;""), 1,"")</f>
        <v/>
      </c>
      <c r="BJ178" s="78">
        <f>IF(AND(DataBase2[[#This Row],[sSAGKS]]&lt;=0.0001,DataBase2[[#This Row],[sSAGKS]]&lt;&gt;""), 1,"")</f>
        <v>1</v>
      </c>
      <c r="BK178" s="80" t="str">
        <f>IF(AND(DataBase2[[#This Row],[sKSGKS]]&lt;=0.0001,DataBase2[[#This Row],[sKSGKS]]&lt;&gt;""), 1,"")</f>
        <v/>
      </c>
      <c r="BT178" s="7"/>
      <c r="BU178" s="7"/>
      <c r="BV178" s="7"/>
      <c r="BW178" s="7"/>
      <c r="CT178" s="7"/>
      <c r="CU178" s="7"/>
      <c r="CV178" s="7"/>
      <c r="CW178" s="7"/>
      <c r="DV178" s="7"/>
      <c r="DW178" s="7"/>
      <c r="DX178" s="7"/>
      <c r="DY178" s="7"/>
      <c r="EP178" s="7"/>
      <c r="EQ178" s="7"/>
      <c r="ER178" s="7"/>
      <c r="ES178" s="7"/>
    </row>
    <row r="179" spans="1:149" s="8" customFormat="1" x14ac:dyDescent="0.35">
      <c r="A179" s="88" t="s">
        <v>249</v>
      </c>
      <c r="B179" s="66" t="s">
        <v>80</v>
      </c>
      <c r="C179" s="67" t="s">
        <v>81</v>
      </c>
      <c r="D179" s="67">
        <v>3</v>
      </c>
      <c r="E179" s="67">
        <v>45</v>
      </c>
      <c r="F179" s="68">
        <v>5</v>
      </c>
      <c r="G179" s="69">
        <v>12851.1</v>
      </c>
      <c r="H179" s="70">
        <v>12322.3</v>
      </c>
      <c r="I179" s="73">
        <v>7200</v>
      </c>
      <c r="J179" s="69">
        <v>14162.49</v>
      </c>
      <c r="K179" s="70">
        <v>11608.39</v>
      </c>
      <c r="L179" s="73">
        <v>43199</v>
      </c>
      <c r="M179" s="69">
        <v>12805.13</v>
      </c>
      <c r="N179" s="6">
        <v>12805.13</v>
      </c>
      <c r="O179" s="71">
        <v>2095.1999999999998</v>
      </c>
      <c r="P179" s="69">
        <v>13026.2207</v>
      </c>
      <c r="Q179" s="71">
        <v>2441</v>
      </c>
      <c r="R179" s="72">
        <v>12929.39</v>
      </c>
      <c r="S179" s="71">
        <v>174.28</v>
      </c>
      <c r="T179" s="72">
        <v>12994.19</v>
      </c>
      <c r="U179" s="73">
        <v>150.00700000000001</v>
      </c>
      <c r="V179" s="72">
        <v>12864.19</v>
      </c>
      <c r="W179" s="73">
        <v>150.03399999999999</v>
      </c>
      <c r="X179" s="7">
        <v>13010.1</v>
      </c>
      <c r="Y179" s="71">
        <v>940</v>
      </c>
      <c r="Z179" s="74">
        <f t="shared" si="6"/>
        <v>12805.13</v>
      </c>
      <c r="AA179" s="48">
        <f t="shared" si="7"/>
        <v>12864.19</v>
      </c>
      <c r="AB17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MIN(G179,J179,M179),"")</f>
        <v>12805.13</v>
      </c>
      <c r="AC179" s="49">
        <f>IF(OR(DataBase2[[#This Row],[sKS]] = "", DataBase2[[#This Row],[BSOpt]]=""), "", (DataBase2[[#This Row],[sKS]]-DataBase2[[#This Row],[BSOpt]])/DataBase2[[#This Row],[BSOpt]])</f>
        <v>1.6006865998236735E-2</v>
      </c>
      <c r="AD179" s="49">
        <f t="shared" si="8"/>
        <v>12805.13</v>
      </c>
      <c r="AE179" s="49">
        <f>IF(OR(DataBase2[[#This Row],[sKS]] = "", DataBase2[[#This Row],[BESTUB]]=""), "", (DataBase2[[#This Row],[sKS]]-DataBase2[[#This Row],[BESTUB]])/DataBase2[[#This Row],[BESTUB]])</f>
        <v>1.6006865998236735E-2</v>
      </c>
      <c r="AF179" s="75">
        <f>IF(OR(DataBase2[[#This Row],[sLB]] = "", DataBase2[[#This Row],[BestSol]]=""), "", (DataBase2[[#This Row],[sLB]]-DataBase2[[#This Row],[BestSol]])/DataBase2[[#This Row],[BestSol]])</f>
        <v>3.5899674583546723E-3</v>
      </c>
      <c r="AG179" s="76">
        <f>IF(OR(DataBase2[[#This Row],[sCL]] = "", DataBase2[[#This Row],[BestSol]]=""), "", (DataBase2[[#This Row],[sCL]] -DataBase2[[#This Row],[BestSol]])/DataBase2[[#This Row],[BestSol]])</f>
        <v>0.10600126667983853</v>
      </c>
      <c r="AH179" s="76">
        <f>IF(OR(DataBase2[[#This Row],[sDRC]]= "", DataBase2[[#This Row],[BestSol]]=""), "", (DataBase2[[#This Row],[sDRC]]-DataBase2[[#This Row],[BestSol]])/DataBase2[[#This Row],[BestSol]])</f>
        <v>0</v>
      </c>
      <c r="AI179" s="76">
        <f>IF(OR(DataBase2[[#This Row],[sABS]]= "", DataBase2[[#This Row],[BestSol]]=""), "", (DataBase2[[#This Row],[sABS]]-DataBase2[[#This Row],[BestSol]])/DataBase2[[#This Row],[BestSol]])</f>
        <v>1.7265791132147872E-2</v>
      </c>
      <c r="AJ179" s="76">
        <f>IF(OR(DataBase2[[#This Row],[sCCJ]]= "", DataBase2[[#This Row],[BestSol]]=""), "", (DataBase2[[#This Row],[sCCJ]]-DataBase2[[#This Row],[BestSol]])/DataBase2[[#This Row],[BestSol]])</f>
        <v>9.7039233494701123E-3</v>
      </c>
      <c r="AK179" s="76">
        <f>IF(OR(DataBase2[[#This Row],[sILS]] = "", DataBase2[[#This Row],[BestSol]]=""), "", (DataBase2[[#This Row],[sILS]]-DataBase2[[#This Row],[BestSol]])/DataBase2[[#This Row],[BestSol]])</f>
        <v>1.4764395207233454E-2</v>
      </c>
      <c r="AL179" s="76">
        <f>IF(OR(DataBase2[[#This Row],[sSA]] = "", DataBase2[[#This Row],[BestSol]]=""), "", (DataBase2[[#This Row],[sSA]]-DataBase2[[#This Row],[BestSol]])/DataBase2[[#This Row],[BestSol]])</f>
        <v>4.6122140111034653E-3</v>
      </c>
      <c r="AM179" s="76">
        <f>IF(OR(DataBase2[[#This Row],[sKS]] = "", DataBase2[[#This Row],[BestSol]]=""), "", (DataBase2[[#This Row],[sKS]]-DataBase2[[#This Row],[BestSol]])/DataBase2[[#This Row],[BestSol]])</f>
        <v>1.6006865998236735E-2</v>
      </c>
      <c r="AN179" s="75">
        <f>IF(OR(DataBase2[[#This Row],[sLB]] = "", DataBase2[[#This Row],[BSHeu]]=""), "", (DataBase2[[#This Row],[sLB]]-DataBase2[[#This Row],[BSHeu]])/DataBase2[[#This Row],[BSHeu]])</f>
        <v>-1.0175533787980546E-3</v>
      </c>
      <c r="AO179" s="76">
        <f>IF(OR(DataBase2[[#This Row],[sCL]] = "",  DataBase2[[#This Row],[BSHeu]]=""), "", (DataBase2[[#This Row],[sCL]] - DataBase2[[#This Row],[BSHeu]])/ DataBase2[[#This Row],[BSHeu]])</f>
        <v>0.1009235715579449</v>
      </c>
      <c r="AP179" s="76">
        <f>IF(OR(DataBase2[[#This Row],[sDRC]]= "",  DataBase2[[#This Row],[BSHeu]]=""), "", (DataBase2[[#This Row],[sDRC]]- DataBase2[[#This Row],[BSHeu]])/ DataBase2[[#This Row],[BSHeu]])</f>
        <v>-4.5910391559827171E-3</v>
      </c>
      <c r="AQ179" s="76">
        <f>IF(OR(DataBase2[[#This Row],[sABS]]= "",  DataBase2[[#This Row],[BSHeu]]=""), "", (DataBase2[[#This Row],[sABS]]- DataBase2[[#This Row],[BSHeu]])/ DataBase2[[#This Row],[BSHeu]])</f>
        <v>1.2595484053018444E-2</v>
      </c>
      <c r="AR179" s="76">
        <f>IF(OR(DataBase2[[#This Row],[sCCJ]]= "",  DataBase2[[#This Row],[BSHeu]]=""), "", (DataBase2[[#This Row],[sCCJ]]- DataBase2[[#This Row],[BSHeu]])/ DataBase2[[#This Row],[BSHeu]])</f>
        <v>5.0683331014233233E-3</v>
      </c>
      <c r="AS179" s="76">
        <f>IF(OR(DataBase2[[#This Row],[sILS]] = "",  DataBase2[[#This Row],[BSHeu]]=""), "", (DataBase2[[#This Row],[sILS]]- DataBase2[[#This Row],[BSHeu]])/ DataBase2[[#This Row],[BSHeu]])</f>
        <v>1.0105572134739924E-2</v>
      </c>
      <c r="AT179" s="76">
        <f>IF(OR(DataBase2[[#This Row],[sSA]] = "",  DataBase2[[#This Row],[BSHeu]]=""), "", (DataBase2[[#This Row],[sSA]]- DataBase2[[#This Row],[BSHeu]])/ DataBase2[[#This Row],[BSHeu]])</f>
        <v>0</v>
      </c>
      <c r="AU179" s="77">
        <f>IF(OR(DataBase2[[#This Row],[sKS]]= "",  DataBase2[[#This Row],[BSHeu]]=""), "", (DataBase2[[#This Row],[sKS]]- DataBase2[[#This Row],[BSHeu]])/ DataBase2[[#This Row],[BSHeu]])</f>
        <v>1.1342338693691546E-2</v>
      </c>
      <c r="AV179" s="78" t="str">
        <f>IF(AND(DataBase2[[#This Row],[sLBGB]]&lt;=0.0001, DataBase2[[#This Row],[sLBGB]]&lt;&gt;""), 1,"")</f>
        <v/>
      </c>
      <c r="AW179" s="78" t="str">
        <f>IF(AND(DataBase2[[#This Row],[sCLGB]]&lt;=0.0001,DataBase2[[#This Row],[sCLGB]]&lt;&gt;""), 1,"")</f>
        <v/>
      </c>
      <c r="AX179" s="78">
        <f>IF(AND(DataBase2[[#This Row],[sDRCGB]]&lt;=0.0001,DataBase2[[#This Row],[sDRCGB]]&lt;&gt;""), 1,"")</f>
        <v>1</v>
      </c>
      <c r="AY179" s="78" t="str">
        <f>IF(AND(DataBase2[[#This Row],[sABSGB]]&lt;=0.0001,DataBase2[[#This Row],[sABSGB]]&lt;&gt;""), 1,"")</f>
        <v/>
      </c>
      <c r="AZ179" s="78" t="str">
        <f>IF(AND(DataBase2[[#This Row],[sCCJGB]]&lt;=0.0001,DataBase2[[#This Row],[sCCJGB]]&lt;&gt;""), 1,"")</f>
        <v/>
      </c>
      <c r="BA179" s="78" t="str">
        <f>IF(AND(DataBase2[[#This Row],[sILSGB]]&lt;=0.0001,DataBase2[[#This Row],[sILSGB]]&lt;&gt;""), 1,"")</f>
        <v/>
      </c>
      <c r="BB179" s="78" t="str">
        <f>IF(AND(DataBase2[[#This Row],[sSAGB]]&lt;=0.0001,DataBase2[[#This Row],[sSAGB]]&lt;&gt;""), 1,"")</f>
        <v/>
      </c>
      <c r="BC179" s="78" t="str">
        <f>IF(AND(DataBase2[[#This Row],[sKSGB]]&lt;=0.0001,DataBase2[[#This Row],[sKSGB]]&lt;&gt;""), 1,"")</f>
        <v/>
      </c>
      <c r="BD179" s="79">
        <f>IF(AND(DataBase2[[#This Row],[sLBGKS]]&lt;=0.0001, DataBase2[[#This Row],[sLBGKS]]&lt;&gt;""), 1,"")</f>
        <v>1</v>
      </c>
      <c r="BE179" s="78" t="str">
        <f>IF(AND(DataBase2[[#This Row],[sCLGKS]]&lt;=0.0001,DataBase2[[#This Row],[sCLGKS]]&lt;&gt;""), 1,"")</f>
        <v/>
      </c>
      <c r="BF179" s="78">
        <f>IF(AND(DataBase2[[#This Row],[sDRCGKS]]&lt;=0.0001,DataBase2[[#This Row],[sDRCGKS]]&lt;&gt;""), 1,"")</f>
        <v>1</v>
      </c>
      <c r="BG179" s="78" t="str">
        <f>IF(AND(DataBase2[[#This Row],[sABSGKS]]&lt;=0.0001,DataBase2[[#This Row],[sABSGKS]]&lt;&gt;""), 1,"")</f>
        <v/>
      </c>
      <c r="BH179" s="78" t="str">
        <f>IF(AND(DataBase2[[#This Row],[sCCJGKS]]&lt;=0.0001,DataBase2[[#This Row],[sCCJGKS]]&lt;&gt;""), 1,"")</f>
        <v/>
      </c>
      <c r="BI179" s="78" t="str">
        <f>IF(AND(DataBase2[[#This Row],[sILSGKS]]&lt;=0.0001,DataBase2[[#This Row],[sILSGKS]]&lt;&gt;""), 1,"")</f>
        <v/>
      </c>
      <c r="BJ179" s="78">
        <f>IF(AND(DataBase2[[#This Row],[sSAGKS]]&lt;=0.0001,DataBase2[[#This Row],[sSAGKS]]&lt;&gt;""), 1,"")</f>
        <v>1</v>
      </c>
      <c r="BK179" s="80" t="str">
        <f>IF(AND(DataBase2[[#This Row],[sKSGKS]]&lt;=0.0001,DataBase2[[#This Row],[sKSGKS]]&lt;&gt;""), 1,"")</f>
        <v/>
      </c>
      <c r="BT179" s="7"/>
      <c r="BU179" s="7"/>
      <c r="BV179" s="7"/>
      <c r="BW179" s="7"/>
      <c r="CT179" s="7"/>
      <c r="CU179" s="7"/>
      <c r="CV179" s="7"/>
      <c r="CW179" s="7"/>
      <c r="DV179" s="7"/>
      <c r="DW179" s="7"/>
      <c r="DX179" s="7"/>
      <c r="DY179" s="7"/>
      <c r="EP179" s="7"/>
      <c r="EQ179" s="7"/>
      <c r="ER179" s="7"/>
      <c r="ES179" s="7"/>
    </row>
    <row r="180" spans="1:149" s="8" customFormat="1" x14ac:dyDescent="0.35">
      <c r="A180" s="88" t="s">
        <v>250</v>
      </c>
      <c r="B180" s="66" t="s">
        <v>80</v>
      </c>
      <c r="C180" s="67" t="s">
        <v>81</v>
      </c>
      <c r="D180" s="67">
        <v>3</v>
      </c>
      <c r="E180" s="67">
        <v>45</v>
      </c>
      <c r="F180" s="68">
        <v>2</v>
      </c>
      <c r="G180" s="69">
        <v>11926.8</v>
      </c>
      <c r="H180" s="70">
        <v>11823.5</v>
      </c>
      <c r="I180" s="73">
        <v>7200</v>
      </c>
      <c r="J180" s="69">
        <v>11926.78</v>
      </c>
      <c r="K180" s="70">
        <v>11926.78</v>
      </c>
      <c r="L180" s="73">
        <v>68</v>
      </c>
      <c r="M180" s="69">
        <v>15284.67</v>
      </c>
      <c r="N180" s="6">
        <v>11908.41</v>
      </c>
      <c r="O180" s="71">
        <v>7217</v>
      </c>
      <c r="P180" s="69">
        <v>11926.76074</v>
      </c>
      <c r="Q180" s="71">
        <v>2584</v>
      </c>
      <c r="R180" s="72">
        <v>12024.98</v>
      </c>
      <c r="S180" s="71">
        <v>172.58</v>
      </c>
      <c r="T180" s="72">
        <v>11937.18</v>
      </c>
      <c r="U180" s="73">
        <v>150.00200000000001</v>
      </c>
      <c r="V180" s="72">
        <v>11926.78</v>
      </c>
      <c r="W180" s="73">
        <v>150.00649999999999</v>
      </c>
      <c r="X180" s="7">
        <v>11926.8</v>
      </c>
      <c r="Y180" s="71">
        <v>230</v>
      </c>
      <c r="Z180" s="74">
        <f t="shared" si="6"/>
        <v>11926.78</v>
      </c>
      <c r="AA180" s="48">
        <f t="shared" si="7"/>
        <v>11926.76074</v>
      </c>
      <c r="AB18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MIN(G180,J180,M180),"")</f>
        <v>11926.78</v>
      </c>
      <c r="AC180" s="49">
        <f>IF(OR(DataBase2[[#This Row],[sKS]] = "", DataBase2[[#This Row],[BSOpt]]=""), "", (DataBase2[[#This Row],[sKS]]-DataBase2[[#This Row],[BSOpt]])/DataBase2[[#This Row],[BSOpt]])</f>
        <v>1.6768985424915667E-6</v>
      </c>
      <c r="AD180" s="49">
        <f t="shared" si="8"/>
        <v>11926.78</v>
      </c>
      <c r="AE180" s="49">
        <f>IF(OR(DataBase2[[#This Row],[sKS]] = "", DataBase2[[#This Row],[BESTUB]]=""), "", (DataBase2[[#This Row],[sKS]]-DataBase2[[#This Row],[BESTUB]])/DataBase2[[#This Row],[BESTUB]])</f>
        <v>1.6768985424915667E-6</v>
      </c>
      <c r="AF180" s="75">
        <f>IF(OR(DataBase2[[#This Row],[sLB]] = "", DataBase2[[#This Row],[BestSol]]=""), "", (DataBase2[[#This Row],[sLB]]-DataBase2[[#This Row],[BestSol]])/DataBase2[[#This Row],[BestSol]])</f>
        <v>1.6768985424915667E-6</v>
      </c>
      <c r="AG180" s="76">
        <f>IF(OR(DataBase2[[#This Row],[sCL]] = "", DataBase2[[#This Row],[BestSol]]=""), "", (DataBase2[[#This Row],[sCL]] -DataBase2[[#This Row],[BestSol]])/DataBase2[[#This Row],[BestSol]])</f>
        <v>0</v>
      </c>
      <c r="AH180" s="76">
        <f>IF(OR(DataBase2[[#This Row],[sDRC]]= "", DataBase2[[#This Row],[BestSol]]=""), "", (DataBase2[[#This Row],[sDRC]]-DataBase2[[#This Row],[BestSol]])/DataBase2[[#This Row],[BestSol]])</f>
        <v>0.28154204236181091</v>
      </c>
      <c r="AI180" s="76">
        <f>IF(OR(DataBase2[[#This Row],[sABS]]= "", DataBase2[[#This Row],[BestSol]]=""), "", (DataBase2[[#This Row],[sABS]]-DataBase2[[#This Row],[BestSol]])/DataBase2[[#This Row],[BestSol]])</f>
        <v>-1.6148532966098675E-6</v>
      </c>
      <c r="AJ180" s="76">
        <f>IF(OR(DataBase2[[#This Row],[sCCJ]]= "", DataBase2[[#This Row],[BestSol]]=""), "", (DataBase2[[#This Row],[sCCJ]]-DataBase2[[#This Row],[BestSol]])/DataBase2[[#This Row],[BestSol]])</f>
        <v>8.2335718442026178E-3</v>
      </c>
      <c r="AK180" s="76">
        <f>IF(OR(DataBase2[[#This Row],[sILS]] = "", DataBase2[[#This Row],[BestSol]]=""), "", (DataBase2[[#This Row],[sILS]]-DataBase2[[#This Row],[BestSol]])/DataBase2[[#This Row],[BestSol]])</f>
        <v>8.7198724215585728E-4</v>
      </c>
      <c r="AL180" s="76">
        <f>IF(OR(DataBase2[[#This Row],[sSA]] = "", DataBase2[[#This Row],[BestSol]]=""), "", (DataBase2[[#This Row],[sSA]]-DataBase2[[#This Row],[BestSol]])/DataBase2[[#This Row],[BestSol]])</f>
        <v>0</v>
      </c>
      <c r="AM180" s="76">
        <f>IF(OR(DataBase2[[#This Row],[sKS]] = "", DataBase2[[#This Row],[BestSol]]=""), "", (DataBase2[[#This Row],[sKS]]-DataBase2[[#This Row],[BestSol]])/DataBase2[[#This Row],[BestSol]])</f>
        <v>1.6768985424915667E-6</v>
      </c>
      <c r="AN180" s="75">
        <f>IF(OR(DataBase2[[#This Row],[sLB]] = "", DataBase2[[#This Row],[BSHeu]]=""), "", (DataBase2[[#This Row],[sLB]]-DataBase2[[#This Row],[BSHeu]])/DataBase2[[#This Row],[BSHeu]])</f>
        <v>3.2917571548063273E-6</v>
      </c>
      <c r="AO180" s="76">
        <f>IF(OR(DataBase2[[#This Row],[sCL]] = "",  DataBase2[[#This Row],[BSHeu]]=""), "", (DataBase2[[#This Row],[sCL]] - DataBase2[[#This Row],[BSHeu]])/ DataBase2[[#This Row],[BSHeu]])</f>
        <v>1.6148559043652481E-6</v>
      </c>
      <c r="AP180" s="76">
        <f>IF(OR(DataBase2[[#This Row],[sDRC]]= "",  DataBase2[[#This Row],[BSHeu]]=""), "", (DataBase2[[#This Row],[sDRC]]- DataBase2[[#This Row],[BSHeu]])/ DataBase2[[#This Row],[BSHeu]])</f>
        <v>0.28154411186754474</v>
      </c>
      <c r="AQ180" s="76">
        <f>IF(OR(DataBase2[[#This Row],[sABS]]= "",  DataBase2[[#This Row],[BSHeu]]=""), "", (DataBase2[[#This Row],[sABS]]- DataBase2[[#This Row],[BSHeu]])/ DataBase2[[#This Row],[BSHeu]])</f>
        <v>0</v>
      </c>
      <c r="AR180" s="76">
        <f>IF(OR(DataBase2[[#This Row],[sCCJ]]= "",  DataBase2[[#This Row],[BSHeu]]=""), "", (DataBase2[[#This Row],[sCCJ]]- DataBase2[[#This Row],[BSHeu]])/ DataBase2[[#This Row],[BSHeu]])</f>
        <v>8.23519999613909E-3</v>
      </c>
      <c r="AS180" s="76">
        <f>IF(OR(DataBase2[[#This Row],[sILS]] = "",  DataBase2[[#This Row],[BSHeu]]=""), "", (DataBase2[[#This Row],[sILS]]- DataBase2[[#This Row],[BSHeu]])/ DataBase2[[#This Row],[BSHeu]])</f>
        <v>8.7360350619396904E-4</v>
      </c>
      <c r="AT180" s="76">
        <f>IF(OR(DataBase2[[#This Row],[sSA]] = "",  DataBase2[[#This Row],[BSHeu]]=""), "", (DataBase2[[#This Row],[sSA]]- DataBase2[[#This Row],[BSHeu]])/ DataBase2[[#This Row],[BSHeu]])</f>
        <v>1.6148559043652481E-6</v>
      </c>
      <c r="AU180" s="77">
        <f>IF(OR(DataBase2[[#This Row],[sKS]]= "",  DataBase2[[#This Row],[BSHeu]]=""), "", (DataBase2[[#This Row],[sKS]]- DataBase2[[#This Row],[BSHeu]])/ DataBase2[[#This Row],[BSHeu]])</f>
        <v>3.2917571548063273E-6</v>
      </c>
      <c r="AV180" s="78">
        <f>IF(AND(DataBase2[[#This Row],[sLBGB]]&lt;=0.0001, DataBase2[[#This Row],[sLBGB]]&lt;&gt;""), 1,"")</f>
        <v>1</v>
      </c>
      <c r="AW180" s="78">
        <f>IF(AND(DataBase2[[#This Row],[sCLGB]]&lt;=0.0001,DataBase2[[#This Row],[sCLGB]]&lt;&gt;""), 1,"")</f>
        <v>1</v>
      </c>
      <c r="AX180" s="78" t="str">
        <f>IF(AND(DataBase2[[#This Row],[sDRCGB]]&lt;=0.0001,DataBase2[[#This Row],[sDRCGB]]&lt;&gt;""), 1,"")</f>
        <v/>
      </c>
      <c r="AY180" s="78">
        <f>IF(AND(DataBase2[[#This Row],[sABSGB]]&lt;=0.0001,DataBase2[[#This Row],[sABSGB]]&lt;&gt;""), 1,"")</f>
        <v>1</v>
      </c>
      <c r="AZ180" s="78" t="str">
        <f>IF(AND(DataBase2[[#This Row],[sCCJGB]]&lt;=0.0001,DataBase2[[#This Row],[sCCJGB]]&lt;&gt;""), 1,"")</f>
        <v/>
      </c>
      <c r="BA180" s="78" t="str">
        <f>IF(AND(DataBase2[[#This Row],[sILSGB]]&lt;=0.0001,DataBase2[[#This Row],[sILSGB]]&lt;&gt;""), 1,"")</f>
        <v/>
      </c>
      <c r="BB180" s="78">
        <f>IF(AND(DataBase2[[#This Row],[sSAGB]]&lt;=0.0001,DataBase2[[#This Row],[sSAGB]]&lt;&gt;""), 1,"")</f>
        <v>1</v>
      </c>
      <c r="BC180" s="78">
        <f>IF(AND(DataBase2[[#This Row],[sKSGB]]&lt;=0.0001,DataBase2[[#This Row],[sKSGB]]&lt;&gt;""), 1,"")</f>
        <v>1</v>
      </c>
      <c r="BD180" s="79">
        <f>IF(AND(DataBase2[[#This Row],[sLBGKS]]&lt;=0.0001, DataBase2[[#This Row],[sLBGKS]]&lt;&gt;""), 1,"")</f>
        <v>1</v>
      </c>
      <c r="BE180" s="78">
        <f>IF(AND(DataBase2[[#This Row],[sCLGKS]]&lt;=0.0001,DataBase2[[#This Row],[sCLGKS]]&lt;&gt;""), 1,"")</f>
        <v>1</v>
      </c>
      <c r="BF180" s="78" t="str">
        <f>IF(AND(DataBase2[[#This Row],[sDRCGKS]]&lt;=0.0001,DataBase2[[#This Row],[sDRCGKS]]&lt;&gt;""), 1,"")</f>
        <v/>
      </c>
      <c r="BG180" s="78">
        <f>IF(AND(DataBase2[[#This Row],[sABSGKS]]&lt;=0.0001,DataBase2[[#This Row],[sABSGKS]]&lt;&gt;""), 1,"")</f>
        <v>1</v>
      </c>
      <c r="BH180" s="78" t="str">
        <f>IF(AND(DataBase2[[#This Row],[sCCJGKS]]&lt;=0.0001,DataBase2[[#This Row],[sCCJGKS]]&lt;&gt;""), 1,"")</f>
        <v/>
      </c>
      <c r="BI180" s="78" t="str">
        <f>IF(AND(DataBase2[[#This Row],[sILSGKS]]&lt;=0.0001,DataBase2[[#This Row],[sILSGKS]]&lt;&gt;""), 1,"")</f>
        <v/>
      </c>
      <c r="BJ180" s="78">
        <f>IF(AND(DataBase2[[#This Row],[sSAGKS]]&lt;=0.0001,DataBase2[[#This Row],[sSAGKS]]&lt;&gt;""), 1,"")</f>
        <v>1</v>
      </c>
      <c r="BK180" s="80">
        <f>IF(AND(DataBase2[[#This Row],[sKSGKS]]&lt;=0.0001,DataBase2[[#This Row],[sKSGKS]]&lt;&gt;""), 1,"")</f>
        <v>1</v>
      </c>
      <c r="BT180" s="7"/>
      <c r="BU180" s="7"/>
      <c r="BV180" s="7"/>
      <c r="BW180" s="7"/>
      <c r="CT180" s="7"/>
      <c r="CU180" s="7"/>
      <c r="CV180" s="7"/>
      <c r="CW180" s="7"/>
      <c r="DV180" s="7"/>
      <c r="DW180" s="7"/>
      <c r="DX180" s="7"/>
      <c r="DY180" s="7"/>
      <c r="EP180" s="7"/>
      <c r="EQ180" s="7"/>
      <c r="ER180" s="7"/>
      <c r="ES180" s="7"/>
    </row>
    <row r="181" spans="1:149" s="8" customFormat="1" x14ac:dyDescent="0.35">
      <c r="A181" s="88" t="s">
        <v>251</v>
      </c>
      <c r="B181" s="66" t="s">
        <v>80</v>
      </c>
      <c r="C181" s="67" t="s">
        <v>81</v>
      </c>
      <c r="D181" s="67">
        <v>3</v>
      </c>
      <c r="E181" s="67">
        <v>45</v>
      </c>
      <c r="F181" s="68">
        <v>3</v>
      </c>
      <c r="G181" s="69">
        <v>12088.5</v>
      </c>
      <c r="H181" s="70">
        <v>12005.3</v>
      </c>
      <c r="I181" s="73">
        <v>7200</v>
      </c>
      <c r="J181" s="69">
        <v>12088.58</v>
      </c>
      <c r="K181" s="70">
        <v>12088.58</v>
      </c>
      <c r="L181" s="73">
        <v>387</v>
      </c>
      <c r="M181" s="69">
        <v>12088.54</v>
      </c>
      <c r="N181" s="6">
        <v>12088.54</v>
      </c>
      <c r="O181" s="71">
        <v>6295</v>
      </c>
      <c r="P181" s="69">
        <v>12141.95996</v>
      </c>
      <c r="Q181" s="71">
        <v>4595</v>
      </c>
      <c r="R181" s="72">
        <v>12088.58</v>
      </c>
      <c r="S181" s="71">
        <v>205.18</v>
      </c>
      <c r="T181" s="72">
        <v>12112.08</v>
      </c>
      <c r="U181" s="73">
        <v>150.00749999999999</v>
      </c>
      <c r="V181" s="72">
        <v>12088.58</v>
      </c>
      <c r="W181" s="73">
        <v>150.0615</v>
      </c>
      <c r="X181" s="7">
        <v>12088.5</v>
      </c>
      <c r="Y181" s="71">
        <v>243</v>
      </c>
      <c r="Z181" s="74">
        <f t="shared" si="6"/>
        <v>12088.5</v>
      </c>
      <c r="AA181" s="48">
        <f t="shared" si="7"/>
        <v>12088.5</v>
      </c>
      <c r="AB18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MIN(G181,J181,M181),"")</f>
        <v>12088.5</v>
      </c>
      <c r="AC181" s="49">
        <f>IF(OR(DataBase2[[#This Row],[sKS]] = "", DataBase2[[#This Row],[BSOpt]]=""), "", (DataBase2[[#This Row],[sKS]]-DataBase2[[#This Row],[BSOpt]])/DataBase2[[#This Row],[BSOpt]])</f>
        <v>0</v>
      </c>
      <c r="AD181" s="49">
        <f t="shared" si="8"/>
        <v>12088.5</v>
      </c>
      <c r="AE181" s="49">
        <f>IF(OR(DataBase2[[#This Row],[sKS]] = "", DataBase2[[#This Row],[BESTUB]]=""), "", (DataBase2[[#This Row],[sKS]]-DataBase2[[#This Row],[BESTUB]])/DataBase2[[#This Row],[BESTUB]])</f>
        <v>0</v>
      </c>
      <c r="AF181" s="75">
        <f>IF(OR(DataBase2[[#This Row],[sLB]] = "", DataBase2[[#This Row],[BestSol]]=""), "", (DataBase2[[#This Row],[sLB]]-DataBase2[[#This Row],[BestSol]])/DataBase2[[#This Row],[BestSol]])</f>
        <v>0</v>
      </c>
      <c r="AG181" s="76">
        <f>IF(OR(DataBase2[[#This Row],[sCL]] = "", DataBase2[[#This Row],[BestSol]]=""), "", (DataBase2[[#This Row],[sCL]] -DataBase2[[#This Row],[BestSol]])/DataBase2[[#This Row],[BestSol]])</f>
        <v>6.617859949532799E-6</v>
      </c>
      <c r="AH181" s="76">
        <f>IF(OR(DataBase2[[#This Row],[sDRC]]= "", DataBase2[[#This Row],[BestSol]]=""), "", (DataBase2[[#This Row],[sDRC]]-DataBase2[[#This Row],[BestSol]])/DataBase2[[#This Row],[BestSol]])</f>
        <v>3.308929974841636E-6</v>
      </c>
      <c r="AI181" s="76">
        <f>IF(OR(DataBase2[[#This Row],[sABS]]= "", DataBase2[[#This Row],[BestSol]]=""), "", (DataBase2[[#This Row],[sABS]]-DataBase2[[#This Row],[BestSol]])/DataBase2[[#This Row],[BestSol]])</f>
        <v>4.4223816023493514E-3</v>
      </c>
      <c r="AJ181" s="76">
        <f>IF(OR(DataBase2[[#This Row],[sCCJ]]= "", DataBase2[[#This Row],[BestSol]]=""), "", (DataBase2[[#This Row],[sCCJ]]-DataBase2[[#This Row],[BestSol]])/DataBase2[[#This Row],[BestSol]])</f>
        <v>6.617859949532799E-6</v>
      </c>
      <c r="AK181" s="76">
        <f>IF(OR(DataBase2[[#This Row],[sILS]] = "", DataBase2[[#This Row],[BestSol]]=""), "", (DataBase2[[#This Row],[sILS]]-DataBase2[[#This Row],[BestSol]])/DataBase2[[#This Row],[BestSol]])</f>
        <v>1.9506142201265605E-3</v>
      </c>
      <c r="AL181" s="76">
        <f>IF(OR(DataBase2[[#This Row],[sSA]] = "", DataBase2[[#This Row],[BestSol]]=""), "", (DataBase2[[#This Row],[sSA]]-DataBase2[[#This Row],[BestSol]])/DataBase2[[#This Row],[BestSol]])</f>
        <v>6.617859949532799E-6</v>
      </c>
      <c r="AM181" s="76">
        <f>IF(OR(DataBase2[[#This Row],[sKS]] = "", DataBase2[[#This Row],[BestSol]]=""), "", (DataBase2[[#This Row],[sKS]]-DataBase2[[#This Row],[BestSol]])/DataBase2[[#This Row],[BestSol]])</f>
        <v>0</v>
      </c>
      <c r="AN181" s="75">
        <f>IF(OR(DataBase2[[#This Row],[sLB]] = "", DataBase2[[#This Row],[BSHeu]]=""), "", (DataBase2[[#This Row],[sLB]]-DataBase2[[#This Row],[BSHeu]])/DataBase2[[#This Row],[BSHeu]])</f>
        <v>0</v>
      </c>
      <c r="AO181" s="76">
        <f>IF(OR(DataBase2[[#This Row],[sCL]] = "",  DataBase2[[#This Row],[BSHeu]]=""), "", (DataBase2[[#This Row],[sCL]] - DataBase2[[#This Row],[BSHeu]])/ DataBase2[[#This Row],[BSHeu]])</f>
        <v>6.617859949532799E-6</v>
      </c>
      <c r="AP181" s="76">
        <f>IF(OR(DataBase2[[#This Row],[sDRC]]= "",  DataBase2[[#This Row],[BSHeu]]=""), "", (DataBase2[[#This Row],[sDRC]]- DataBase2[[#This Row],[BSHeu]])/ DataBase2[[#This Row],[BSHeu]])</f>
        <v>3.308929974841636E-6</v>
      </c>
      <c r="AQ181" s="76">
        <f>IF(OR(DataBase2[[#This Row],[sABS]]= "",  DataBase2[[#This Row],[BSHeu]]=""), "", (DataBase2[[#This Row],[sABS]]- DataBase2[[#This Row],[BSHeu]])/ DataBase2[[#This Row],[BSHeu]])</f>
        <v>4.4223816023493514E-3</v>
      </c>
      <c r="AR181" s="76">
        <f>IF(OR(DataBase2[[#This Row],[sCCJ]]= "",  DataBase2[[#This Row],[BSHeu]]=""), "", (DataBase2[[#This Row],[sCCJ]]- DataBase2[[#This Row],[BSHeu]])/ DataBase2[[#This Row],[BSHeu]])</f>
        <v>6.617859949532799E-6</v>
      </c>
      <c r="AS181" s="76">
        <f>IF(OR(DataBase2[[#This Row],[sILS]] = "",  DataBase2[[#This Row],[BSHeu]]=""), "", (DataBase2[[#This Row],[sILS]]- DataBase2[[#This Row],[BSHeu]])/ DataBase2[[#This Row],[BSHeu]])</f>
        <v>1.9506142201265605E-3</v>
      </c>
      <c r="AT181" s="76">
        <f>IF(OR(DataBase2[[#This Row],[sSA]] = "",  DataBase2[[#This Row],[BSHeu]]=""), "", (DataBase2[[#This Row],[sSA]]- DataBase2[[#This Row],[BSHeu]])/ DataBase2[[#This Row],[BSHeu]])</f>
        <v>6.617859949532799E-6</v>
      </c>
      <c r="AU181" s="77">
        <f>IF(OR(DataBase2[[#This Row],[sKS]]= "",  DataBase2[[#This Row],[BSHeu]]=""), "", (DataBase2[[#This Row],[sKS]]- DataBase2[[#This Row],[BSHeu]])/ DataBase2[[#This Row],[BSHeu]])</f>
        <v>0</v>
      </c>
      <c r="AV181" s="78">
        <f>IF(AND(DataBase2[[#This Row],[sLBGB]]&lt;=0.0001, DataBase2[[#This Row],[sLBGB]]&lt;&gt;""), 1,"")</f>
        <v>1</v>
      </c>
      <c r="AW181" s="78">
        <f>IF(AND(DataBase2[[#This Row],[sCLGB]]&lt;=0.0001,DataBase2[[#This Row],[sCLGB]]&lt;&gt;""), 1,"")</f>
        <v>1</v>
      </c>
      <c r="AX181" s="78">
        <f>IF(AND(DataBase2[[#This Row],[sDRCGB]]&lt;=0.0001,DataBase2[[#This Row],[sDRCGB]]&lt;&gt;""), 1,"")</f>
        <v>1</v>
      </c>
      <c r="AY181" s="78" t="str">
        <f>IF(AND(DataBase2[[#This Row],[sABSGB]]&lt;=0.0001,DataBase2[[#This Row],[sABSGB]]&lt;&gt;""), 1,"")</f>
        <v/>
      </c>
      <c r="AZ181" s="78">
        <f>IF(AND(DataBase2[[#This Row],[sCCJGB]]&lt;=0.0001,DataBase2[[#This Row],[sCCJGB]]&lt;&gt;""), 1,"")</f>
        <v>1</v>
      </c>
      <c r="BA181" s="78" t="str">
        <f>IF(AND(DataBase2[[#This Row],[sILSGB]]&lt;=0.0001,DataBase2[[#This Row],[sILSGB]]&lt;&gt;""), 1,"")</f>
        <v/>
      </c>
      <c r="BB181" s="78">
        <f>IF(AND(DataBase2[[#This Row],[sSAGB]]&lt;=0.0001,DataBase2[[#This Row],[sSAGB]]&lt;&gt;""), 1,"")</f>
        <v>1</v>
      </c>
      <c r="BC181" s="78">
        <f>IF(AND(DataBase2[[#This Row],[sKSGB]]&lt;=0.0001,DataBase2[[#This Row],[sKSGB]]&lt;&gt;""), 1,"")</f>
        <v>1</v>
      </c>
      <c r="BD181" s="79">
        <f>IF(AND(DataBase2[[#This Row],[sLBGKS]]&lt;=0.0001, DataBase2[[#This Row],[sLBGKS]]&lt;&gt;""), 1,"")</f>
        <v>1</v>
      </c>
      <c r="BE181" s="78">
        <f>IF(AND(DataBase2[[#This Row],[sCLGKS]]&lt;=0.0001,DataBase2[[#This Row],[sCLGKS]]&lt;&gt;""), 1,"")</f>
        <v>1</v>
      </c>
      <c r="BF181" s="78">
        <f>IF(AND(DataBase2[[#This Row],[sDRCGKS]]&lt;=0.0001,DataBase2[[#This Row],[sDRCGKS]]&lt;&gt;""), 1,"")</f>
        <v>1</v>
      </c>
      <c r="BG181" s="78" t="str">
        <f>IF(AND(DataBase2[[#This Row],[sABSGKS]]&lt;=0.0001,DataBase2[[#This Row],[sABSGKS]]&lt;&gt;""), 1,"")</f>
        <v/>
      </c>
      <c r="BH181" s="78">
        <f>IF(AND(DataBase2[[#This Row],[sCCJGKS]]&lt;=0.0001,DataBase2[[#This Row],[sCCJGKS]]&lt;&gt;""), 1,"")</f>
        <v>1</v>
      </c>
      <c r="BI181" s="78" t="str">
        <f>IF(AND(DataBase2[[#This Row],[sILSGKS]]&lt;=0.0001,DataBase2[[#This Row],[sILSGKS]]&lt;&gt;""), 1,"")</f>
        <v/>
      </c>
      <c r="BJ181" s="78">
        <f>IF(AND(DataBase2[[#This Row],[sSAGKS]]&lt;=0.0001,DataBase2[[#This Row],[sSAGKS]]&lt;&gt;""), 1,"")</f>
        <v>1</v>
      </c>
      <c r="BK181" s="80">
        <f>IF(AND(DataBase2[[#This Row],[sKSGKS]]&lt;=0.0001,DataBase2[[#This Row],[sKSGKS]]&lt;&gt;""), 1,"")</f>
        <v>1</v>
      </c>
      <c r="BT181" s="7"/>
      <c r="BU181" s="7"/>
      <c r="BV181" s="7"/>
      <c r="BW181" s="7"/>
      <c r="CT181" s="7"/>
      <c r="CU181" s="7"/>
      <c r="CV181" s="7"/>
      <c r="CW181" s="7"/>
      <c r="DV181" s="7"/>
      <c r="DW181" s="7"/>
      <c r="DX181" s="7"/>
      <c r="DY181" s="7"/>
      <c r="EP181" s="7"/>
      <c r="EQ181" s="7"/>
      <c r="ER181" s="7"/>
      <c r="ES181" s="7"/>
    </row>
    <row r="182" spans="1:149" s="8" customFormat="1" x14ac:dyDescent="0.35">
      <c r="A182" s="88" t="s">
        <v>252</v>
      </c>
      <c r="B182" s="66" t="s">
        <v>80</v>
      </c>
      <c r="C182" s="67" t="s">
        <v>81</v>
      </c>
      <c r="D182" s="67">
        <v>3</v>
      </c>
      <c r="E182" s="67">
        <v>45</v>
      </c>
      <c r="F182" s="68">
        <v>4</v>
      </c>
      <c r="G182" s="69">
        <v>12405.6</v>
      </c>
      <c r="H182" s="70">
        <v>12205.4</v>
      </c>
      <c r="I182" s="73">
        <v>7200</v>
      </c>
      <c r="J182" s="69">
        <v>12370.28</v>
      </c>
      <c r="K182" s="70">
        <v>12370.28</v>
      </c>
      <c r="L182" s="73">
        <v>1894</v>
      </c>
      <c r="M182" s="69">
        <v>12381.24</v>
      </c>
      <c r="N182" s="6">
        <v>12356.61</v>
      </c>
      <c r="O182" s="71">
        <v>7200.7</v>
      </c>
      <c r="P182" s="69">
        <v>12386.240229999999</v>
      </c>
      <c r="Q182" s="71">
        <v>2356</v>
      </c>
      <c r="R182" s="72">
        <v>12394.18</v>
      </c>
      <c r="S182" s="71">
        <v>218.9</v>
      </c>
      <c r="T182" s="72">
        <v>12423.68</v>
      </c>
      <c r="U182" s="73">
        <v>150.00149999999999</v>
      </c>
      <c r="V182" s="72">
        <v>12387.38</v>
      </c>
      <c r="W182" s="73">
        <v>150.01599999999999</v>
      </c>
      <c r="X182" s="7">
        <v>12370.2</v>
      </c>
      <c r="Y182" s="71">
        <v>672</v>
      </c>
      <c r="Z182" s="74">
        <f t="shared" si="6"/>
        <v>12370.28</v>
      </c>
      <c r="AA182" s="48">
        <f t="shared" si="7"/>
        <v>12370.2</v>
      </c>
      <c r="AB18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MIN(G182,J182,M182),"")</f>
        <v>12370.28</v>
      </c>
      <c r="AC182" s="49">
        <f>IF(OR(DataBase2[[#This Row],[sKS]] = "", DataBase2[[#This Row],[BSOpt]]=""), "", (DataBase2[[#This Row],[sKS]]-DataBase2[[#This Row],[BSOpt]])/DataBase2[[#This Row],[BSOpt]])</f>
        <v>-6.4671131130360217E-6</v>
      </c>
      <c r="AD182" s="49">
        <f t="shared" si="8"/>
        <v>12370.28</v>
      </c>
      <c r="AE182" s="49">
        <f>IF(OR(DataBase2[[#This Row],[sKS]] = "", DataBase2[[#This Row],[BESTUB]]=""), "", (DataBase2[[#This Row],[sKS]]-DataBase2[[#This Row],[BESTUB]])/DataBase2[[#This Row],[BESTUB]])</f>
        <v>-6.4671131130360217E-6</v>
      </c>
      <c r="AF182" s="75">
        <f>IF(OR(DataBase2[[#This Row],[sLB]] = "", DataBase2[[#This Row],[BestSol]]=""), "", (DataBase2[[#This Row],[sLB]]-DataBase2[[#This Row],[BestSol]])/DataBase2[[#This Row],[BestSol]])</f>
        <v>2.8552304394079769E-3</v>
      </c>
      <c r="AG182" s="76">
        <f>IF(OR(DataBase2[[#This Row],[sCL]] = "", DataBase2[[#This Row],[BestSol]]=""), "", (DataBase2[[#This Row],[sCL]] -DataBase2[[#This Row],[BestSol]])/DataBase2[[#This Row],[BestSol]])</f>
        <v>0</v>
      </c>
      <c r="AH182" s="76">
        <f>IF(OR(DataBase2[[#This Row],[sDRC]]= "", DataBase2[[#This Row],[BestSol]]=""), "", (DataBase2[[#This Row],[sDRC]]-DataBase2[[#This Row],[BestSol]])/DataBase2[[#This Row],[BestSol]])</f>
        <v>8.8599449648667022E-4</v>
      </c>
      <c r="AI182" s="76">
        <f>IF(OR(DataBase2[[#This Row],[sABS]]= "", DataBase2[[#This Row],[BestSol]]=""), "", (DataBase2[[#This Row],[sABS]]-DataBase2[[#This Row],[BestSol]])/DataBase2[[#This Row],[BestSol]])</f>
        <v>1.2902076590019607E-3</v>
      </c>
      <c r="AJ182" s="76">
        <f>IF(OR(DataBase2[[#This Row],[sCCJ]]= "", DataBase2[[#This Row],[BestSol]]=""), "", (DataBase2[[#This Row],[sCCJ]]-DataBase2[[#This Row],[BestSol]])/DataBase2[[#This Row],[BestSol]])</f>
        <v>1.9320500425212392E-3</v>
      </c>
      <c r="AK182" s="76">
        <f>IF(OR(DataBase2[[#This Row],[sILS]] = "", DataBase2[[#This Row],[BestSol]]=""), "", (DataBase2[[#This Row],[sILS]]-DataBase2[[#This Row],[BestSol]])/DataBase2[[#This Row],[BestSol]])</f>
        <v>4.3167980029554407E-3</v>
      </c>
      <c r="AL182" s="76">
        <f>IF(OR(DataBase2[[#This Row],[sSA]] = "", DataBase2[[#This Row],[BestSol]]=""), "", (DataBase2[[#This Row],[sSA]]-DataBase2[[#This Row],[BestSol]])/DataBase2[[#This Row],[BestSol]])</f>
        <v>1.3823454279125891E-3</v>
      </c>
      <c r="AM182" s="76">
        <f>IF(OR(DataBase2[[#This Row],[sKS]] = "", DataBase2[[#This Row],[BestSol]]=""), "", (DataBase2[[#This Row],[sKS]]-DataBase2[[#This Row],[BestSol]])/DataBase2[[#This Row],[BestSol]])</f>
        <v>-6.4671131130360217E-6</v>
      </c>
      <c r="AN182" s="75">
        <f>IF(OR(DataBase2[[#This Row],[sLB]] = "", DataBase2[[#This Row],[BSHeu]]=""), "", (DataBase2[[#This Row],[sLB]]-DataBase2[[#This Row],[BSHeu]])/DataBase2[[#This Row],[BSHeu]])</f>
        <v>2.8617160595624672E-3</v>
      </c>
      <c r="AO182" s="76">
        <f>IF(OR(DataBase2[[#This Row],[sCL]] = "",  DataBase2[[#This Row],[BSHeu]]=""), "", (DataBase2[[#This Row],[sCL]] - DataBase2[[#This Row],[BSHeu]])/ DataBase2[[#This Row],[BSHeu]])</f>
        <v>6.4671549368585176E-6</v>
      </c>
      <c r="AP182" s="76">
        <f>IF(OR(DataBase2[[#This Row],[sDRC]]= "",  DataBase2[[#This Row],[BSHeu]]=""), "", (DataBase2[[#This Row],[sDRC]]- DataBase2[[#This Row],[BSHeu]])/ DataBase2[[#This Row],[BSHeu]])</f>
        <v>8.9246738128721066E-4</v>
      </c>
      <c r="AQ182" s="76">
        <f>IF(OR(DataBase2[[#This Row],[sABS]]= "",  DataBase2[[#This Row],[BSHeu]]=""), "", (DataBase2[[#This Row],[sABS]]- DataBase2[[#This Row],[BSHeu]])/ DataBase2[[#This Row],[BSHeu]])</f>
        <v>1.2966831579116506E-3</v>
      </c>
      <c r="AR182" s="76">
        <f>IF(OR(DataBase2[[#This Row],[sCCJ]]= "",  DataBase2[[#This Row],[BSHeu]]=""), "", (DataBase2[[#This Row],[sCCJ]]- DataBase2[[#This Row],[BSHeu]])/ DataBase2[[#This Row],[BSHeu]])</f>
        <v>1.9385296923250684E-3</v>
      </c>
      <c r="AS182" s="76">
        <f>IF(OR(DataBase2[[#This Row],[sILS]] = "",  DataBase2[[#This Row],[BSHeu]]=""), "", (DataBase2[[#This Row],[sILS]]- DataBase2[[#This Row],[BSHeu]])/ DataBase2[[#This Row],[BSHeu]])</f>
        <v>4.3232930752938161E-3</v>
      </c>
      <c r="AT182" s="76">
        <f>IF(OR(DataBase2[[#This Row],[sSA]] = "",  DataBase2[[#This Row],[BSHeu]]=""), "", (DataBase2[[#This Row],[sSA]]- DataBase2[[#This Row],[BSHeu]])/ DataBase2[[#This Row],[BSHeu]])</f>
        <v>1.3888215226915063E-3</v>
      </c>
      <c r="AU182" s="77">
        <f>IF(OR(DataBase2[[#This Row],[sKS]]= "",  DataBase2[[#This Row],[BSHeu]]=""), "", (DataBase2[[#This Row],[sKS]]- DataBase2[[#This Row],[BSHeu]])/ DataBase2[[#This Row],[BSHeu]])</f>
        <v>0</v>
      </c>
      <c r="AV182" s="78" t="str">
        <f>IF(AND(DataBase2[[#This Row],[sLBGB]]&lt;=0.0001, DataBase2[[#This Row],[sLBGB]]&lt;&gt;""), 1,"")</f>
        <v/>
      </c>
      <c r="AW182" s="78">
        <f>IF(AND(DataBase2[[#This Row],[sCLGB]]&lt;=0.0001,DataBase2[[#This Row],[sCLGB]]&lt;&gt;""), 1,"")</f>
        <v>1</v>
      </c>
      <c r="AX182" s="78" t="str">
        <f>IF(AND(DataBase2[[#This Row],[sDRCGB]]&lt;=0.0001,DataBase2[[#This Row],[sDRCGB]]&lt;&gt;""), 1,"")</f>
        <v/>
      </c>
      <c r="AY182" s="78" t="str">
        <f>IF(AND(DataBase2[[#This Row],[sABSGB]]&lt;=0.0001,DataBase2[[#This Row],[sABSGB]]&lt;&gt;""), 1,"")</f>
        <v/>
      </c>
      <c r="AZ182" s="78" t="str">
        <f>IF(AND(DataBase2[[#This Row],[sCCJGB]]&lt;=0.0001,DataBase2[[#This Row],[sCCJGB]]&lt;&gt;""), 1,"")</f>
        <v/>
      </c>
      <c r="BA182" s="78" t="str">
        <f>IF(AND(DataBase2[[#This Row],[sILSGB]]&lt;=0.0001,DataBase2[[#This Row],[sILSGB]]&lt;&gt;""), 1,"")</f>
        <v/>
      </c>
      <c r="BB182" s="78" t="str">
        <f>IF(AND(DataBase2[[#This Row],[sSAGB]]&lt;=0.0001,DataBase2[[#This Row],[sSAGB]]&lt;&gt;""), 1,"")</f>
        <v/>
      </c>
      <c r="BC182" s="78">
        <f>IF(AND(DataBase2[[#This Row],[sKSGB]]&lt;=0.0001,DataBase2[[#This Row],[sKSGB]]&lt;&gt;""), 1,"")</f>
        <v>1</v>
      </c>
      <c r="BD182" s="79" t="str">
        <f>IF(AND(DataBase2[[#This Row],[sLBGKS]]&lt;=0.0001, DataBase2[[#This Row],[sLBGKS]]&lt;&gt;""), 1,"")</f>
        <v/>
      </c>
      <c r="BE182" s="78">
        <f>IF(AND(DataBase2[[#This Row],[sCLGKS]]&lt;=0.0001,DataBase2[[#This Row],[sCLGKS]]&lt;&gt;""), 1,"")</f>
        <v>1</v>
      </c>
      <c r="BF182" s="78" t="str">
        <f>IF(AND(DataBase2[[#This Row],[sDRCGKS]]&lt;=0.0001,DataBase2[[#This Row],[sDRCGKS]]&lt;&gt;""), 1,"")</f>
        <v/>
      </c>
      <c r="BG182" s="78" t="str">
        <f>IF(AND(DataBase2[[#This Row],[sABSGKS]]&lt;=0.0001,DataBase2[[#This Row],[sABSGKS]]&lt;&gt;""), 1,"")</f>
        <v/>
      </c>
      <c r="BH182" s="78" t="str">
        <f>IF(AND(DataBase2[[#This Row],[sCCJGKS]]&lt;=0.0001,DataBase2[[#This Row],[sCCJGKS]]&lt;&gt;""), 1,"")</f>
        <v/>
      </c>
      <c r="BI182" s="78" t="str">
        <f>IF(AND(DataBase2[[#This Row],[sILSGKS]]&lt;=0.0001,DataBase2[[#This Row],[sILSGKS]]&lt;&gt;""), 1,"")</f>
        <v/>
      </c>
      <c r="BJ182" s="78" t="str">
        <f>IF(AND(DataBase2[[#This Row],[sSAGKS]]&lt;=0.0001,DataBase2[[#This Row],[sSAGKS]]&lt;&gt;""), 1,"")</f>
        <v/>
      </c>
      <c r="BK182" s="80">
        <f>IF(AND(DataBase2[[#This Row],[sKSGKS]]&lt;=0.0001,DataBase2[[#This Row],[sKSGKS]]&lt;&gt;""), 1,"")</f>
        <v>1</v>
      </c>
      <c r="BT182" s="7"/>
      <c r="BU182" s="7"/>
      <c r="BV182" s="7"/>
      <c r="BW182" s="7"/>
      <c r="CT182" s="7"/>
      <c r="CU182" s="7"/>
      <c r="CV182" s="7"/>
      <c r="CW182" s="7"/>
      <c r="DV182" s="7"/>
      <c r="DW182" s="7"/>
      <c r="DX182" s="7"/>
      <c r="DY182" s="7"/>
      <c r="EP182" s="7"/>
      <c r="EQ182" s="7"/>
      <c r="ER182" s="7"/>
      <c r="ES182" s="7"/>
    </row>
    <row r="183" spans="1:149" s="8" customFormat="1" x14ac:dyDescent="0.35">
      <c r="A183" s="88" t="s">
        <v>253</v>
      </c>
      <c r="B183" s="66" t="s">
        <v>80</v>
      </c>
      <c r="C183" s="67" t="s">
        <v>81</v>
      </c>
      <c r="D183" s="67">
        <v>3</v>
      </c>
      <c r="E183" s="67">
        <v>45</v>
      </c>
      <c r="F183" s="68">
        <v>5</v>
      </c>
      <c r="G183" s="69">
        <v>12649.3</v>
      </c>
      <c r="H183" s="70">
        <v>12441.4</v>
      </c>
      <c r="I183" s="73">
        <v>7200</v>
      </c>
      <c r="J183" s="69">
        <v>12702.18</v>
      </c>
      <c r="K183" s="70">
        <v>12615.88</v>
      </c>
      <c r="L183" s="73">
        <v>43129</v>
      </c>
      <c r="M183" s="69">
        <v>12648.14</v>
      </c>
      <c r="N183" s="6">
        <v>12648.14</v>
      </c>
      <c r="O183" s="71">
        <v>2467.8000000000002</v>
      </c>
      <c r="P183" s="69">
        <v>12978.89063</v>
      </c>
      <c r="Q183" s="71">
        <v>2713</v>
      </c>
      <c r="R183" s="72">
        <v>12692.88</v>
      </c>
      <c r="S183" s="71">
        <v>210.44</v>
      </c>
      <c r="T183" s="72">
        <v>12648.18</v>
      </c>
      <c r="U183" s="73">
        <v>150.023</v>
      </c>
      <c r="V183" s="72">
        <v>12648.18</v>
      </c>
      <c r="W183" s="73">
        <v>150.09450000000001</v>
      </c>
      <c r="X183" s="7">
        <v>12688.8</v>
      </c>
      <c r="Y183" s="71">
        <v>871</v>
      </c>
      <c r="Z183" s="74">
        <f t="shared" si="6"/>
        <v>12648.14</v>
      </c>
      <c r="AA183" s="48">
        <f t="shared" si="7"/>
        <v>12648.18</v>
      </c>
      <c r="AB18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MIN(G183,J183,M183),"")</f>
        <v>12648.14</v>
      </c>
      <c r="AC183" s="49">
        <f>IF(OR(DataBase2[[#This Row],[sKS]] = "", DataBase2[[#This Row],[BSOpt]]=""), "", (DataBase2[[#This Row],[sKS]]-DataBase2[[#This Row],[BSOpt]])/DataBase2[[#This Row],[BSOpt]])</f>
        <v>3.2147019245517411E-3</v>
      </c>
      <c r="AD183" s="49">
        <f t="shared" si="8"/>
        <v>12648.14</v>
      </c>
      <c r="AE183" s="49">
        <f>IF(OR(DataBase2[[#This Row],[sKS]] = "", DataBase2[[#This Row],[BESTUB]]=""), "", (DataBase2[[#This Row],[sKS]]-DataBase2[[#This Row],[BESTUB]])/DataBase2[[#This Row],[BESTUB]])</f>
        <v>3.2147019245517411E-3</v>
      </c>
      <c r="AF183" s="75">
        <f>IF(OR(DataBase2[[#This Row],[sLB]] = "", DataBase2[[#This Row],[BestSol]]=""), "", (DataBase2[[#This Row],[sLB]]-DataBase2[[#This Row],[BestSol]])/DataBase2[[#This Row],[BestSol]])</f>
        <v>9.1713089829797471E-5</v>
      </c>
      <c r="AG183" s="76">
        <f>IF(OR(DataBase2[[#This Row],[sCL]] = "", DataBase2[[#This Row],[BestSol]]=""), "", (DataBase2[[#This Row],[sCL]] -DataBase2[[#This Row],[BestSol]])/DataBase2[[#This Row],[BestSol]])</f>
        <v>4.2725649779335835E-3</v>
      </c>
      <c r="AH183" s="76">
        <f>IF(OR(DataBase2[[#This Row],[sDRC]]= "", DataBase2[[#This Row],[BestSol]]=""), "", (DataBase2[[#This Row],[sDRC]]-DataBase2[[#This Row],[BestSol]])/DataBase2[[#This Row],[BestSol]])</f>
        <v>0</v>
      </c>
      <c r="AI183" s="76">
        <f>IF(OR(DataBase2[[#This Row],[sABS]]= "", DataBase2[[#This Row],[BestSol]]=""), "", (DataBase2[[#This Row],[sABS]]-DataBase2[[#This Row],[BestSol]])/DataBase2[[#This Row],[BestSol]])</f>
        <v>2.6150139862462028E-2</v>
      </c>
      <c r="AJ183" s="76">
        <f>IF(OR(DataBase2[[#This Row],[sCCJ]]= "", DataBase2[[#This Row],[BestSol]]=""), "", (DataBase2[[#This Row],[sCCJ]]-DataBase2[[#This Row],[BestSol]])/DataBase2[[#This Row],[BestSol]])</f>
        <v>3.5372789991255462E-3</v>
      </c>
      <c r="AK183" s="76">
        <f>IF(OR(DataBase2[[#This Row],[sILS]] = "", DataBase2[[#This Row],[BestSol]]=""), "", (DataBase2[[#This Row],[sILS]]-DataBase2[[#This Row],[BestSol]])/DataBase2[[#This Row],[BestSol]])</f>
        <v>3.162520339027961E-6</v>
      </c>
      <c r="AL183" s="76">
        <f>IF(OR(DataBase2[[#This Row],[sSA]] = "", DataBase2[[#This Row],[BestSol]]=""), "", (DataBase2[[#This Row],[sSA]]-DataBase2[[#This Row],[BestSol]])/DataBase2[[#This Row],[BestSol]])</f>
        <v>3.162520339027961E-6</v>
      </c>
      <c r="AM183" s="76">
        <f>IF(OR(DataBase2[[#This Row],[sKS]] = "", DataBase2[[#This Row],[BestSol]]=""), "", (DataBase2[[#This Row],[sKS]]-DataBase2[[#This Row],[BestSol]])/DataBase2[[#This Row],[BestSol]])</f>
        <v>3.2147019245517411E-3</v>
      </c>
      <c r="AN183" s="75">
        <f>IF(OR(DataBase2[[#This Row],[sLB]] = "", DataBase2[[#This Row],[BSHeu]]=""), "", (DataBase2[[#This Row],[sLB]]-DataBase2[[#This Row],[BSHeu]])/DataBase2[[#This Row],[BSHeu]])</f>
        <v>8.8550289448678104E-5</v>
      </c>
      <c r="AO183" s="76">
        <f>IF(OR(DataBase2[[#This Row],[sCL]] = "",  DataBase2[[#This Row],[BSHeu]]=""), "", (DataBase2[[#This Row],[sCL]] - DataBase2[[#This Row],[BSHeu]])/ DataBase2[[#This Row],[BSHeu]])</f>
        <v>4.2693889555651485E-3</v>
      </c>
      <c r="AP183" s="76">
        <f>IF(OR(DataBase2[[#This Row],[sDRC]]= "",  DataBase2[[#This Row],[BSHeu]]=""), "", (DataBase2[[#This Row],[sDRC]]- DataBase2[[#This Row],[BSHeu]])/ DataBase2[[#This Row],[BSHeu]])</f>
        <v>-3.1625103375246962E-6</v>
      </c>
      <c r="AQ183" s="76">
        <f>IF(OR(DataBase2[[#This Row],[sABS]]= "",  DataBase2[[#This Row],[BSHeu]]=""), "", (DataBase2[[#This Row],[sABS]]- DataBase2[[#This Row],[BSHeu]])/ DataBase2[[#This Row],[BSHeu]])</f>
        <v>2.6146894652036859E-2</v>
      </c>
      <c r="AR183" s="76">
        <f>IF(OR(DataBase2[[#This Row],[sCCJ]]= "",  DataBase2[[#This Row],[BSHeu]]=""), "", (DataBase2[[#This Row],[sCCJ]]- DataBase2[[#This Row],[BSHeu]])/ DataBase2[[#This Row],[BSHeu]])</f>
        <v>3.5341053021066197E-3</v>
      </c>
      <c r="AS183" s="76">
        <f>IF(OR(DataBase2[[#This Row],[sILS]] = "",  DataBase2[[#This Row],[BSHeu]]=""), "", (DataBase2[[#This Row],[sILS]]- DataBase2[[#This Row],[BSHeu]])/ DataBase2[[#This Row],[BSHeu]])</f>
        <v>0</v>
      </c>
      <c r="AT183" s="76">
        <f>IF(OR(DataBase2[[#This Row],[sSA]] = "",  DataBase2[[#This Row],[BSHeu]]=""), "", (DataBase2[[#This Row],[sSA]]- DataBase2[[#This Row],[BSHeu]])/ DataBase2[[#This Row],[BSHeu]])</f>
        <v>0</v>
      </c>
      <c r="AU183" s="77">
        <f>IF(OR(DataBase2[[#This Row],[sKS]]= "",  DataBase2[[#This Row],[BSHeu]]=""), "", (DataBase2[[#This Row],[sKS]]- DataBase2[[#This Row],[BSHeu]])/ DataBase2[[#This Row],[BSHeu]])</f>
        <v>3.2115292476861479E-3</v>
      </c>
      <c r="AV183" s="78">
        <f>IF(AND(DataBase2[[#This Row],[sLBGB]]&lt;=0.0001, DataBase2[[#This Row],[sLBGB]]&lt;&gt;""), 1,"")</f>
        <v>1</v>
      </c>
      <c r="AW183" s="78" t="str">
        <f>IF(AND(DataBase2[[#This Row],[sCLGB]]&lt;=0.0001,DataBase2[[#This Row],[sCLGB]]&lt;&gt;""), 1,"")</f>
        <v/>
      </c>
      <c r="AX183" s="78">
        <f>IF(AND(DataBase2[[#This Row],[sDRCGB]]&lt;=0.0001,DataBase2[[#This Row],[sDRCGB]]&lt;&gt;""), 1,"")</f>
        <v>1</v>
      </c>
      <c r="AY183" s="78" t="str">
        <f>IF(AND(DataBase2[[#This Row],[sABSGB]]&lt;=0.0001,DataBase2[[#This Row],[sABSGB]]&lt;&gt;""), 1,"")</f>
        <v/>
      </c>
      <c r="AZ183" s="78" t="str">
        <f>IF(AND(DataBase2[[#This Row],[sCCJGB]]&lt;=0.0001,DataBase2[[#This Row],[sCCJGB]]&lt;&gt;""), 1,"")</f>
        <v/>
      </c>
      <c r="BA183" s="78">
        <f>IF(AND(DataBase2[[#This Row],[sILSGB]]&lt;=0.0001,DataBase2[[#This Row],[sILSGB]]&lt;&gt;""), 1,"")</f>
        <v>1</v>
      </c>
      <c r="BB183" s="78">
        <f>IF(AND(DataBase2[[#This Row],[sSAGB]]&lt;=0.0001,DataBase2[[#This Row],[sSAGB]]&lt;&gt;""), 1,"")</f>
        <v>1</v>
      </c>
      <c r="BC183" s="78" t="str">
        <f>IF(AND(DataBase2[[#This Row],[sKSGB]]&lt;=0.0001,DataBase2[[#This Row],[sKSGB]]&lt;&gt;""), 1,"")</f>
        <v/>
      </c>
      <c r="BD183" s="79">
        <f>IF(AND(DataBase2[[#This Row],[sLBGKS]]&lt;=0.0001, DataBase2[[#This Row],[sLBGKS]]&lt;&gt;""), 1,"")</f>
        <v>1</v>
      </c>
      <c r="BE183" s="78" t="str">
        <f>IF(AND(DataBase2[[#This Row],[sCLGKS]]&lt;=0.0001,DataBase2[[#This Row],[sCLGKS]]&lt;&gt;""), 1,"")</f>
        <v/>
      </c>
      <c r="BF183" s="78">
        <f>IF(AND(DataBase2[[#This Row],[sDRCGKS]]&lt;=0.0001,DataBase2[[#This Row],[sDRCGKS]]&lt;&gt;""), 1,"")</f>
        <v>1</v>
      </c>
      <c r="BG183" s="78" t="str">
        <f>IF(AND(DataBase2[[#This Row],[sABSGKS]]&lt;=0.0001,DataBase2[[#This Row],[sABSGKS]]&lt;&gt;""), 1,"")</f>
        <v/>
      </c>
      <c r="BH183" s="78" t="str">
        <f>IF(AND(DataBase2[[#This Row],[sCCJGKS]]&lt;=0.0001,DataBase2[[#This Row],[sCCJGKS]]&lt;&gt;""), 1,"")</f>
        <v/>
      </c>
      <c r="BI183" s="78">
        <f>IF(AND(DataBase2[[#This Row],[sILSGKS]]&lt;=0.0001,DataBase2[[#This Row],[sILSGKS]]&lt;&gt;""), 1,"")</f>
        <v>1</v>
      </c>
      <c r="BJ183" s="78">
        <f>IF(AND(DataBase2[[#This Row],[sSAGKS]]&lt;=0.0001,DataBase2[[#This Row],[sSAGKS]]&lt;&gt;""), 1,"")</f>
        <v>1</v>
      </c>
      <c r="BK183" s="80" t="str">
        <f>IF(AND(DataBase2[[#This Row],[sKSGKS]]&lt;=0.0001,DataBase2[[#This Row],[sKSGKS]]&lt;&gt;""), 1,"")</f>
        <v/>
      </c>
      <c r="BT183" s="7"/>
      <c r="BU183" s="7"/>
      <c r="BV183" s="7"/>
      <c r="BW183" s="7"/>
      <c r="CT183" s="7"/>
      <c r="CU183" s="7"/>
      <c r="CV183" s="7"/>
      <c r="CW183" s="7"/>
      <c r="DV183" s="7"/>
      <c r="DW183" s="7"/>
      <c r="DX183" s="7"/>
      <c r="DY183" s="7"/>
      <c r="EP183" s="7"/>
      <c r="EQ183" s="7"/>
      <c r="ER183" s="7"/>
      <c r="ES183" s="7"/>
    </row>
    <row r="184" spans="1:149" s="8" customFormat="1" x14ac:dyDescent="0.35">
      <c r="A184" s="88" t="s">
        <v>254</v>
      </c>
      <c r="B184" s="66" t="s">
        <v>80</v>
      </c>
      <c r="C184" s="67" t="s">
        <v>81</v>
      </c>
      <c r="D184" s="67">
        <v>3</v>
      </c>
      <c r="E184" s="67">
        <v>45</v>
      </c>
      <c r="F184" s="68">
        <v>2</v>
      </c>
      <c r="G184" s="69">
        <v>11420.3</v>
      </c>
      <c r="H184" s="70">
        <v>11175.1</v>
      </c>
      <c r="I184" s="73">
        <v>7200</v>
      </c>
      <c r="J184" s="69">
        <v>11395.09</v>
      </c>
      <c r="K184" s="70">
        <v>11395.09</v>
      </c>
      <c r="L184" s="73">
        <v>4939</v>
      </c>
      <c r="M184" s="69">
        <v>13727.09</v>
      </c>
      <c r="N184" s="6">
        <v>11309.2</v>
      </c>
      <c r="O184" s="71">
        <v>7200.6</v>
      </c>
      <c r="P184" s="69">
        <v>11412.089840000001</v>
      </c>
      <c r="Q184" s="71">
        <v>4716</v>
      </c>
      <c r="R184" s="72">
        <v>11488.69</v>
      </c>
      <c r="S184" s="71">
        <v>171.11</v>
      </c>
      <c r="T184" s="72">
        <v>11742.19</v>
      </c>
      <c r="U184" s="73">
        <v>150.00149999999999</v>
      </c>
      <c r="V184" s="72">
        <v>11728.89</v>
      </c>
      <c r="W184" s="73">
        <v>150.02500000000001</v>
      </c>
      <c r="X184" s="7">
        <v>11494.9</v>
      </c>
      <c r="Y184" s="71">
        <v>546</v>
      </c>
      <c r="Z184" s="74">
        <f t="shared" si="6"/>
        <v>11395.09</v>
      </c>
      <c r="AA184" s="48">
        <f t="shared" si="7"/>
        <v>11412.089840000001</v>
      </c>
      <c r="AB18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MIN(G184,J184,M184),"")</f>
        <v>11395.09</v>
      </c>
      <c r="AC184" s="49">
        <f>IF(OR(DataBase2[[#This Row],[sKS]] = "", DataBase2[[#This Row],[BSOpt]]=""), "", (DataBase2[[#This Row],[sKS]]-DataBase2[[#This Row],[BSOpt]])/DataBase2[[#This Row],[BSOpt]])</f>
        <v>8.759035689933076E-3</v>
      </c>
      <c r="AD184" s="49">
        <f t="shared" si="8"/>
        <v>11395.09</v>
      </c>
      <c r="AE184" s="49">
        <f>IF(OR(DataBase2[[#This Row],[sKS]] = "", DataBase2[[#This Row],[BESTUB]]=""), "", (DataBase2[[#This Row],[sKS]]-DataBase2[[#This Row],[BESTUB]])/DataBase2[[#This Row],[BESTUB]])</f>
        <v>8.759035689933076E-3</v>
      </c>
      <c r="AF184" s="75">
        <f>IF(OR(DataBase2[[#This Row],[sLB]] = "", DataBase2[[#This Row],[BestSol]]=""), "", (DataBase2[[#This Row],[sLB]]-DataBase2[[#This Row],[BestSol]])/DataBase2[[#This Row],[BestSol]])</f>
        <v>2.2123563745436964E-3</v>
      </c>
      <c r="AG184" s="76">
        <f>IF(OR(DataBase2[[#This Row],[sCL]] = "", DataBase2[[#This Row],[BestSol]]=""), "", (DataBase2[[#This Row],[sCL]] -DataBase2[[#This Row],[BestSol]])/DataBase2[[#This Row],[BestSol]])</f>
        <v>0</v>
      </c>
      <c r="AH184" s="76">
        <f>IF(OR(DataBase2[[#This Row],[sDRC]]= "", DataBase2[[#This Row],[BestSol]]=""), "", (DataBase2[[#This Row],[sDRC]]-DataBase2[[#This Row],[BestSol]])/DataBase2[[#This Row],[BestSol]])</f>
        <v>0.20464954642745253</v>
      </c>
      <c r="AI184" s="76">
        <f>IF(OR(DataBase2[[#This Row],[sABS]]= "", DataBase2[[#This Row],[BestSol]]=""), "", (DataBase2[[#This Row],[sABS]]-DataBase2[[#This Row],[BestSol]])/DataBase2[[#This Row],[BestSol]])</f>
        <v>1.4918565803341969E-3</v>
      </c>
      <c r="AJ184" s="76">
        <f>IF(OR(DataBase2[[#This Row],[sCCJ]]= "", DataBase2[[#This Row],[BestSol]]=""), "", (DataBase2[[#This Row],[sCCJ]]-DataBase2[[#This Row],[BestSol]])/DataBase2[[#This Row],[BestSol]])</f>
        <v>8.2140641276199095E-3</v>
      </c>
      <c r="AK184" s="76">
        <f>IF(OR(DataBase2[[#This Row],[sILS]] = "", DataBase2[[#This Row],[BestSol]]=""), "", (DataBase2[[#This Row],[sILS]]-DataBase2[[#This Row],[BestSol]])/DataBase2[[#This Row],[BestSol]])</f>
        <v>3.0460487806590414E-2</v>
      </c>
      <c r="AL184" s="76">
        <f>IF(OR(DataBase2[[#This Row],[sSA]] = "", DataBase2[[#This Row],[BestSol]]=""), "", (DataBase2[[#This Row],[sSA]]-DataBase2[[#This Row],[BestSol]])/DataBase2[[#This Row],[BestSol]])</f>
        <v>2.9293318438028945E-2</v>
      </c>
      <c r="AM184" s="76">
        <f>IF(OR(DataBase2[[#This Row],[sKS]] = "", DataBase2[[#This Row],[BestSol]]=""), "", (DataBase2[[#This Row],[sKS]]-DataBase2[[#This Row],[BestSol]])/DataBase2[[#This Row],[BestSol]])</f>
        <v>8.759035689933076E-3</v>
      </c>
      <c r="AN184" s="75">
        <f>IF(OR(DataBase2[[#This Row],[sLB]] = "", DataBase2[[#This Row],[BSHeu]]=""), "", (DataBase2[[#This Row],[sLB]]-DataBase2[[#This Row],[BSHeu]])/DataBase2[[#This Row],[BSHeu]])</f>
        <v>7.1942651303196566E-4</v>
      </c>
      <c r="AO184" s="76">
        <f>IF(OR(DataBase2[[#This Row],[sCL]] = "",  DataBase2[[#This Row],[BSHeu]]=""), "", (DataBase2[[#This Row],[sCL]] - DataBase2[[#This Row],[BSHeu]])/ DataBase2[[#This Row],[BSHeu]])</f>
        <v>-1.4896342596616295E-3</v>
      </c>
      <c r="AP184" s="76">
        <f>IF(OR(DataBase2[[#This Row],[sDRC]]= "",  DataBase2[[#This Row],[BSHeu]]=""), "", (DataBase2[[#This Row],[sDRC]]- DataBase2[[#This Row],[BSHeu]])/ DataBase2[[#This Row],[BSHeu]])</f>
        <v>0.20285505919220834</v>
      </c>
      <c r="AQ184" s="76">
        <f>IF(OR(DataBase2[[#This Row],[sABS]]= "",  DataBase2[[#This Row],[BSHeu]]=""), "", (DataBase2[[#This Row],[sABS]]- DataBase2[[#This Row],[BSHeu]])/ DataBase2[[#This Row],[BSHeu]])</f>
        <v>0</v>
      </c>
      <c r="AR184" s="76">
        <f>IF(OR(DataBase2[[#This Row],[sCCJ]]= "",  DataBase2[[#This Row],[BSHeu]]=""), "", (DataBase2[[#This Row],[sCCJ]]- DataBase2[[#This Row],[BSHeu]])/ DataBase2[[#This Row],[BSHeu]])</f>
        <v>6.7121939166227204E-3</v>
      </c>
      <c r="AS184" s="76">
        <f>IF(OR(DataBase2[[#This Row],[sILS]] = "",  DataBase2[[#This Row],[BSHeu]]=""), "", (DataBase2[[#This Row],[sILS]]- DataBase2[[#This Row],[BSHeu]])/ DataBase2[[#This Row],[BSHeu]])</f>
        <v>2.8925478560726081E-2</v>
      </c>
      <c r="AT184" s="76">
        <f>IF(OR(DataBase2[[#This Row],[sSA]] = "",  DataBase2[[#This Row],[BSHeu]]=""), "", (DataBase2[[#This Row],[sSA]]- DataBase2[[#This Row],[BSHeu]])/ DataBase2[[#This Row],[BSHeu]])</f>
        <v>2.7760047847642851E-2</v>
      </c>
      <c r="AU184" s="77">
        <f>IF(OR(DataBase2[[#This Row],[sKS]]= "",  DataBase2[[#This Row],[BSHeu]]=""), "", (DataBase2[[#This Row],[sKS]]- DataBase2[[#This Row],[BSHeu]])/ DataBase2[[#This Row],[BSHeu]])</f>
        <v>7.2563536706261225E-3</v>
      </c>
      <c r="AV184" s="78" t="str">
        <f>IF(AND(DataBase2[[#This Row],[sLBGB]]&lt;=0.0001, DataBase2[[#This Row],[sLBGB]]&lt;&gt;""), 1,"")</f>
        <v/>
      </c>
      <c r="AW184" s="78">
        <f>IF(AND(DataBase2[[#This Row],[sCLGB]]&lt;=0.0001,DataBase2[[#This Row],[sCLGB]]&lt;&gt;""), 1,"")</f>
        <v>1</v>
      </c>
      <c r="AX184" s="78" t="str">
        <f>IF(AND(DataBase2[[#This Row],[sDRCGB]]&lt;=0.0001,DataBase2[[#This Row],[sDRCGB]]&lt;&gt;""), 1,"")</f>
        <v/>
      </c>
      <c r="AY184" s="78" t="str">
        <f>IF(AND(DataBase2[[#This Row],[sABSGB]]&lt;=0.0001,DataBase2[[#This Row],[sABSGB]]&lt;&gt;""), 1,"")</f>
        <v/>
      </c>
      <c r="AZ184" s="78" t="str">
        <f>IF(AND(DataBase2[[#This Row],[sCCJGB]]&lt;=0.0001,DataBase2[[#This Row],[sCCJGB]]&lt;&gt;""), 1,"")</f>
        <v/>
      </c>
      <c r="BA184" s="78" t="str">
        <f>IF(AND(DataBase2[[#This Row],[sILSGB]]&lt;=0.0001,DataBase2[[#This Row],[sILSGB]]&lt;&gt;""), 1,"")</f>
        <v/>
      </c>
      <c r="BB184" s="78" t="str">
        <f>IF(AND(DataBase2[[#This Row],[sSAGB]]&lt;=0.0001,DataBase2[[#This Row],[sSAGB]]&lt;&gt;""), 1,"")</f>
        <v/>
      </c>
      <c r="BC184" s="78" t="str">
        <f>IF(AND(DataBase2[[#This Row],[sKSGB]]&lt;=0.0001,DataBase2[[#This Row],[sKSGB]]&lt;&gt;""), 1,"")</f>
        <v/>
      </c>
      <c r="BD184" s="79" t="str">
        <f>IF(AND(DataBase2[[#This Row],[sLBGKS]]&lt;=0.0001, DataBase2[[#This Row],[sLBGKS]]&lt;&gt;""), 1,"")</f>
        <v/>
      </c>
      <c r="BE184" s="78">
        <f>IF(AND(DataBase2[[#This Row],[sCLGKS]]&lt;=0.0001,DataBase2[[#This Row],[sCLGKS]]&lt;&gt;""), 1,"")</f>
        <v>1</v>
      </c>
      <c r="BF184" s="78" t="str">
        <f>IF(AND(DataBase2[[#This Row],[sDRCGKS]]&lt;=0.0001,DataBase2[[#This Row],[sDRCGKS]]&lt;&gt;""), 1,"")</f>
        <v/>
      </c>
      <c r="BG184" s="78">
        <f>IF(AND(DataBase2[[#This Row],[sABSGKS]]&lt;=0.0001,DataBase2[[#This Row],[sABSGKS]]&lt;&gt;""), 1,"")</f>
        <v>1</v>
      </c>
      <c r="BH184" s="78" t="str">
        <f>IF(AND(DataBase2[[#This Row],[sCCJGKS]]&lt;=0.0001,DataBase2[[#This Row],[sCCJGKS]]&lt;&gt;""), 1,"")</f>
        <v/>
      </c>
      <c r="BI184" s="78" t="str">
        <f>IF(AND(DataBase2[[#This Row],[sILSGKS]]&lt;=0.0001,DataBase2[[#This Row],[sILSGKS]]&lt;&gt;""), 1,"")</f>
        <v/>
      </c>
      <c r="BJ184" s="78" t="str">
        <f>IF(AND(DataBase2[[#This Row],[sSAGKS]]&lt;=0.0001,DataBase2[[#This Row],[sSAGKS]]&lt;&gt;""), 1,"")</f>
        <v/>
      </c>
      <c r="BK184" s="80" t="str">
        <f>IF(AND(DataBase2[[#This Row],[sKSGKS]]&lt;=0.0001,DataBase2[[#This Row],[sKSGKS]]&lt;&gt;""), 1,"")</f>
        <v/>
      </c>
      <c r="BT184" s="7"/>
      <c r="BU184" s="7"/>
      <c r="BV184" s="7"/>
      <c r="BW184" s="7"/>
      <c r="CT184" s="7"/>
      <c r="CU184" s="7"/>
      <c r="CV184" s="7"/>
      <c r="CW184" s="7"/>
      <c r="DV184" s="7"/>
      <c r="DW184" s="7"/>
      <c r="DX184" s="7"/>
      <c r="DY184" s="7"/>
      <c r="EP184" s="7"/>
      <c r="EQ184" s="7"/>
      <c r="ER184" s="7"/>
      <c r="ES184" s="7"/>
    </row>
    <row r="185" spans="1:149" s="8" customFormat="1" x14ac:dyDescent="0.35">
      <c r="A185" s="88" t="s">
        <v>255</v>
      </c>
      <c r="B185" s="66" t="s">
        <v>80</v>
      </c>
      <c r="C185" s="67" t="s">
        <v>81</v>
      </c>
      <c r="D185" s="67">
        <v>3</v>
      </c>
      <c r="E185" s="67">
        <v>45</v>
      </c>
      <c r="F185" s="68">
        <v>3</v>
      </c>
      <c r="G185" s="69">
        <v>12175</v>
      </c>
      <c r="H185" s="70">
        <v>11528.1</v>
      </c>
      <c r="I185" s="73">
        <v>7200</v>
      </c>
      <c r="J185" s="69">
        <v>11865.29</v>
      </c>
      <c r="K185" s="70">
        <v>11750.89</v>
      </c>
      <c r="L185" s="73">
        <v>43055</v>
      </c>
      <c r="M185" s="69">
        <v>11838.33</v>
      </c>
      <c r="N185" s="6">
        <v>11815.88</v>
      </c>
      <c r="O185" s="71">
        <v>7200.9</v>
      </c>
      <c r="P185" s="69">
        <v>12085.950199999999</v>
      </c>
      <c r="Q185" s="71">
        <v>7418</v>
      </c>
      <c r="R185" s="72">
        <v>11838.09</v>
      </c>
      <c r="S185" s="71">
        <v>143.75</v>
      </c>
      <c r="T185" s="72">
        <v>12076.29</v>
      </c>
      <c r="U185" s="73">
        <v>150.01499999999999</v>
      </c>
      <c r="V185" s="72">
        <v>12232.79</v>
      </c>
      <c r="W185" s="73">
        <v>150.0455</v>
      </c>
      <c r="X185" s="7">
        <v>12120.8</v>
      </c>
      <c r="Y185" s="71">
        <v>766</v>
      </c>
      <c r="Z185" s="74">
        <f t="shared" si="6"/>
        <v>11838.33</v>
      </c>
      <c r="AA185" s="48">
        <f t="shared" si="7"/>
        <v>11838.09</v>
      </c>
      <c r="AB18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MIN(G185,J185,M185),"")</f>
        <v/>
      </c>
      <c r="AC185" s="49" t="str">
        <f>IF(OR(DataBase2[[#This Row],[sKS]] = "", DataBase2[[#This Row],[BSOpt]]=""), "", (DataBase2[[#This Row],[sKS]]-DataBase2[[#This Row],[BSOpt]])/DataBase2[[#This Row],[BSOpt]])</f>
        <v/>
      </c>
      <c r="AD185" s="49">
        <f t="shared" si="8"/>
        <v>11838.33</v>
      </c>
      <c r="AE185" s="49">
        <f>IF(OR(DataBase2[[#This Row],[sKS]] = "", DataBase2[[#This Row],[BESTUB]]=""), "", (DataBase2[[#This Row],[sKS]]-DataBase2[[#This Row],[BESTUB]])/DataBase2[[#This Row],[BESTUB]])</f>
        <v>2.3860628990744415E-2</v>
      </c>
      <c r="AF185" s="75">
        <f>IF(OR(DataBase2[[#This Row],[sLB]] = "", DataBase2[[#This Row],[BestSol]]=""), "", (DataBase2[[#This Row],[sLB]]-DataBase2[[#This Row],[BestSol]])/DataBase2[[#This Row],[BestSol]])</f>
        <v>2.843897745712445E-2</v>
      </c>
      <c r="AG185" s="76">
        <f>IF(OR(DataBase2[[#This Row],[sCL]] = "", DataBase2[[#This Row],[BestSol]]=""), "", (DataBase2[[#This Row],[sCL]] -DataBase2[[#This Row],[BestSol]])/DataBase2[[#This Row],[BestSol]])</f>
        <v>2.2773482408414824E-3</v>
      </c>
      <c r="AH185" s="76">
        <f>IF(OR(DataBase2[[#This Row],[sDRC]]= "", DataBase2[[#This Row],[BestSol]]=""), "", (DataBase2[[#This Row],[sDRC]]-DataBase2[[#This Row],[BestSol]])/DataBase2[[#This Row],[BestSol]])</f>
        <v>0</v>
      </c>
      <c r="AI185" s="76">
        <f>IF(OR(DataBase2[[#This Row],[sABS]]= "", DataBase2[[#This Row],[BestSol]]=""), "", (DataBase2[[#This Row],[sABS]]-DataBase2[[#This Row],[BestSol]])/DataBase2[[#This Row],[BestSol]])</f>
        <v>2.0916818503961234E-2</v>
      </c>
      <c r="AJ185" s="76">
        <f>IF(OR(DataBase2[[#This Row],[sCCJ]]= "", DataBase2[[#This Row],[BestSol]]=""), "", (DataBase2[[#This Row],[sCCJ]]-DataBase2[[#This Row],[BestSol]])/DataBase2[[#This Row],[BestSol]])</f>
        <v>-2.0273129740409477E-5</v>
      </c>
      <c r="AK185" s="76">
        <f>IF(OR(DataBase2[[#This Row],[sILS]] = "", DataBase2[[#This Row],[BestSol]]=""), "", (DataBase2[[#This Row],[sILS]]-DataBase2[[#This Row],[BestSol]])/DataBase2[[#This Row],[BestSol]])</f>
        <v>2.0100808137634357E-2</v>
      </c>
      <c r="AL185" s="76">
        <f>IF(OR(DataBase2[[#This Row],[sSA]] = "", DataBase2[[#This Row],[BestSol]]=""), "", (DataBase2[[#This Row],[sSA]]-DataBase2[[#This Row],[BestSol]])/DataBase2[[#This Row],[BestSol]])</f>
        <v>3.3320578155871729E-2</v>
      </c>
      <c r="AM185" s="76">
        <f>IF(OR(DataBase2[[#This Row],[sKS]] = "", DataBase2[[#This Row],[BestSol]]=""), "", (DataBase2[[#This Row],[sKS]]-DataBase2[[#This Row],[BestSol]])/DataBase2[[#This Row],[BestSol]])</f>
        <v>2.3860628990744415E-2</v>
      </c>
      <c r="AN185" s="75">
        <f>IF(OR(DataBase2[[#This Row],[sLB]] = "", DataBase2[[#This Row],[BSHeu]]=""), "", (DataBase2[[#This Row],[sLB]]-DataBase2[[#This Row],[BSHeu]])/DataBase2[[#This Row],[BSHeu]])</f>
        <v>2.8459827556641303E-2</v>
      </c>
      <c r="AO185" s="76">
        <f>IF(OR(DataBase2[[#This Row],[sCL]] = "",  DataBase2[[#This Row],[BSHeu]]=""), "", (DataBase2[[#This Row],[sCL]] - DataBase2[[#This Row],[BSHeu]])/ DataBase2[[#This Row],[BSHeu]])</f>
        <v>2.2976679515023732E-3</v>
      </c>
      <c r="AP185" s="76">
        <f>IF(OR(DataBase2[[#This Row],[sDRC]]= "",  DataBase2[[#This Row],[BSHeu]]=""), "", (DataBase2[[#This Row],[sDRC]]- DataBase2[[#This Row],[BSHeu]])/ DataBase2[[#This Row],[BSHeu]])</f>
        <v>2.0273540748531368E-5</v>
      </c>
      <c r="AQ185" s="76">
        <f>IF(OR(DataBase2[[#This Row],[sABS]]= "",  DataBase2[[#This Row],[BSHeu]]=""), "", (DataBase2[[#This Row],[sABS]]- DataBase2[[#This Row],[BSHeu]])/ DataBase2[[#This Row],[BSHeu]])</f>
        <v>2.0937516102682033E-2</v>
      </c>
      <c r="AR185" s="76">
        <f>IF(OR(DataBase2[[#This Row],[sCCJ]]= "",  DataBase2[[#This Row],[BSHeu]]=""), "", (DataBase2[[#This Row],[sCCJ]]- DataBase2[[#This Row],[BSHeu]])/ DataBase2[[#This Row],[BSHeu]])</f>
        <v>0</v>
      </c>
      <c r="AS185" s="76">
        <f>IF(OR(DataBase2[[#This Row],[sILS]] = "",  DataBase2[[#This Row],[BSHeu]]=""), "", (DataBase2[[#This Row],[sILS]]- DataBase2[[#This Row],[BSHeu]])/ DataBase2[[#This Row],[BSHeu]])</f>
        <v>2.0121489192935747E-2</v>
      </c>
      <c r="AT185" s="76">
        <f>IF(OR(DataBase2[[#This Row],[sSA]] = "",  DataBase2[[#This Row],[BSHeu]]=""), "", (DataBase2[[#This Row],[sSA]]- DataBase2[[#This Row],[BSHeu]])/ DataBase2[[#This Row],[BSHeu]])</f>
        <v>3.3341527222719269E-2</v>
      </c>
      <c r="AU185" s="77">
        <f>IF(OR(DataBase2[[#This Row],[sKS]]= "",  DataBase2[[#This Row],[BSHeu]]=""), "", (DataBase2[[#This Row],[sKS]]- DataBase2[[#This Row],[BSHeu]])/ DataBase2[[#This Row],[BSHeu]])</f>
        <v>2.3881386270927077E-2</v>
      </c>
      <c r="AV185" s="78" t="str">
        <f>IF(AND(DataBase2[[#This Row],[sLBGB]]&lt;=0.0001, DataBase2[[#This Row],[sLBGB]]&lt;&gt;""), 1,"")</f>
        <v/>
      </c>
      <c r="AW185" s="78" t="str">
        <f>IF(AND(DataBase2[[#This Row],[sCLGB]]&lt;=0.0001,DataBase2[[#This Row],[sCLGB]]&lt;&gt;""), 1,"")</f>
        <v/>
      </c>
      <c r="AX185" s="78">
        <f>IF(AND(DataBase2[[#This Row],[sDRCGB]]&lt;=0.0001,DataBase2[[#This Row],[sDRCGB]]&lt;&gt;""), 1,"")</f>
        <v>1</v>
      </c>
      <c r="AY185" s="78" t="str">
        <f>IF(AND(DataBase2[[#This Row],[sABSGB]]&lt;=0.0001,DataBase2[[#This Row],[sABSGB]]&lt;&gt;""), 1,"")</f>
        <v/>
      </c>
      <c r="AZ185" s="78">
        <f>IF(AND(DataBase2[[#This Row],[sCCJGB]]&lt;=0.0001,DataBase2[[#This Row],[sCCJGB]]&lt;&gt;""), 1,"")</f>
        <v>1</v>
      </c>
      <c r="BA185" s="78" t="str">
        <f>IF(AND(DataBase2[[#This Row],[sILSGB]]&lt;=0.0001,DataBase2[[#This Row],[sILSGB]]&lt;&gt;""), 1,"")</f>
        <v/>
      </c>
      <c r="BB185" s="78" t="str">
        <f>IF(AND(DataBase2[[#This Row],[sSAGB]]&lt;=0.0001,DataBase2[[#This Row],[sSAGB]]&lt;&gt;""), 1,"")</f>
        <v/>
      </c>
      <c r="BC185" s="78" t="str">
        <f>IF(AND(DataBase2[[#This Row],[sKSGB]]&lt;=0.0001,DataBase2[[#This Row],[sKSGB]]&lt;&gt;""), 1,"")</f>
        <v/>
      </c>
      <c r="BD185" s="79" t="str">
        <f>IF(AND(DataBase2[[#This Row],[sLBGKS]]&lt;=0.0001, DataBase2[[#This Row],[sLBGKS]]&lt;&gt;""), 1,"")</f>
        <v/>
      </c>
      <c r="BE185" s="78" t="str">
        <f>IF(AND(DataBase2[[#This Row],[sCLGKS]]&lt;=0.0001,DataBase2[[#This Row],[sCLGKS]]&lt;&gt;""), 1,"")</f>
        <v/>
      </c>
      <c r="BF185" s="78">
        <f>IF(AND(DataBase2[[#This Row],[sDRCGKS]]&lt;=0.0001,DataBase2[[#This Row],[sDRCGKS]]&lt;&gt;""), 1,"")</f>
        <v>1</v>
      </c>
      <c r="BG185" s="78" t="str">
        <f>IF(AND(DataBase2[[#This Row],[sABSGKS]]&lt;=0.0001,DataBase2[[#This Row],[sABSGKS]]&lt;&gt;""), 1,"")</f>
        <v/>
      </c>
      <c r="BH185" s="78">
        <f>IF(AND(DataBase2[[#This Row],[sCCJGKS]]&lt;=0.0001,DataBase2[[#This Row],[sCCJGKS]]&lt;&gt;""), 1,"")</f>
        <v>1</v>
      </c>
      <c r="BI185" s="78" t="str">
        <f>IF(AND(DataBase2[[#This Row],[sILSGKS]]&lt;=0.0001,DataBase2[[#This Row],[sILSGKS]]&lt;&gt;""), 1,"")</f>
        <v/>
      </c>
      <c r="BJ185" s="78" t="str">
        <f>IF(AND(DataBase2[[#This Row],[sSAGKS]]&lt;=0.0001,DataBase2[[#This Row],[sSAGKS]]&lt;&gt;""), 1,"")</f>
        <v/>
      </c>
      <c r="BK185" s="80" t="str">
        <f>IF(AND(DataBase2[[#This Row],[sKSGKS]]&lt;=0.0001,DataBase2[[#This Row],[sKSGKS]]&lt;&gt;""), 1,"")</f>
        <v/>
      </c>
      <c r="BT185" s="7"/>
      <c r="BU185" s="7"/>
      <c r="BV185" s="7"/>
      <c r="BW185" s="7"/>
      <c r="CT185" s="7"/>
      <c r="CU185" s="7"/>
      <c r="CV185" s="7"/>
      <c r="CW185" s="7"/>
      <c r="DV185" s="7"/>
      <c r="DW185" s="7"/>
      <c r="DX185" s="7"/>
      <c r="DY185" s="7"/>
      <c r="EP185" s="7"/>
      <c r="EQ185" s="7"/>
      <c r="ER185" s="7"/>
      <c r="ES185" s="7"/>
    </row>
    <row r="186" spans="1:149" s="8" customFormat="1" x14ac:dyDescent="0.35">
      <c r="A186" s="88" t="s">
        <v>256</v>
      </c>
      <c r="B186" s="66" t="s">
        <v>80</v>
      </c>
      <c r="C186" s="67" t="s">
        <v>81</v>
      </c>
      <c r="D186" s="67">
        <v>3</v>
      </c>
      <c r="E186" s="67">
        <v>45</v>
      </c>
      <c r="F186" s="68">
        <v>4</v>
      </c>
      <c r="G186" s="69">
        <v>12648.6</v>
      </c>
      <c r="H186" s="70">
        <v>11967</v>
      </c>
      <c r="I186" s="73">
        <v>7200</v>
      </c>
      <c r="J186" s="69">
        <v>12866.09</v>
      </c>
      <c r="K186" s="70">
        <v>11839.89</v>
      </c>
      <c r="L186" s="73">
        <v>43097</v>
      </c>
      <c r="M186" s="69">
        <v>15278.7</v>
      </c>
      <c r="N186" s="6">
        <v>12332.98</v>
      </c>
      <c r="O186" s="71">
        <v>7200.8</v>
      </c>
      <c r="P186" s="69">
        <v>12656.98047</v>
      </c>
      <c r="Q186" s="71">
        <v>2329</v>
      </c>
      <c r="R186" s="72">
        <v>12392.09</v>
      </c>
      <c r="S186" s="71">
        <v>193.23</v>
      </c>
      <c r="T186" s="72">
        <v>12664.19</v>
      </c>
      <c r="U186" s="73">
        <v>150.006</v>
      </c>
      <c r="V186" s="72">
        <v>12691.29</v>
      </c>
      <c r="W186" s="73">
        <v>150.00200000000001</v>
      </c>
      <c r="X186" s="7">
        <v>12713.7</v>
      </c>
      <c r="Y186" s="71">
        <v>904</v>
      </c>
      <c r="Z186" s="74">
        <f t="shared" si="6"/>
        <v>12648.6</v>
      </c>
      <c r="AA186" s="48">
        <f t="shared" si="7"/>
        <v>12392.09</v>
      </c>
      <c r="AB18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MIN(G186,J186,M186),"")</f>
        <v/>
      </c>
      <c r="AC186" s="49" t="str">
        <f>IF(OR(DataBase2[[#This Row],[sKS]] = "", DataBase2[[#This Row],[BSOpt]]=""), "", (DataBase2[[#This Row],[sKS]]-DataBase2[[#This Row],[BSOpt]])/DataBase2[[#This Row],[BSOpt]])</f>
        <v/>
      </c>
      <c r="AD186" s="49">
        <f t="shared" si="8"/>
        <v>12648.6</v>
      </c>
      <c r="AE186" s="49">
        <f>IF(OR(DataBase2[[#This Row],[sKS]] = "", DataBase2[[#This Row],[BESTUB]]=""), "", (DataBase2[[#This Row],[sKS]]-DataBase2[[#This Row],[BESTUB]])/DataBase2[[#This Row],[BESTUB]])</f>
        <v>5.1468146672359284E-3</v>
      </c>
      <c r="AF186" s="75">
        <f>IF(OR(DataBase2[[#This Row],[sLB]] = "", DataBase2[[#This Row],[BestSol]]=""), "", (DataBase2[[#This Row],[sLB]]-DataBase2[[#This Row],[BestSol]])/DataBase2[[#This Row],[BestSol]])</f>
        <v>0</v>
      </c>
      <c r="AG186" s="76">
        <f>IF(OR(DataBase2[[#This Row],[sCL]] = "", DataBase2[[#This Row],[BestSol]]=""), "", (DataBase2[[#This Row],[sCL]] -DataBase2[[#This Row],[BestSol]])/DataBase2[[#This Row],[BestSol]])</f>
        <v>1.7194788356023574E-2</v>
      </c>
      <c r="AH186" s="76">
        <f>IF(OR(DataBase2[[#This Row],[sDRC]]= "", DataBase2[[#This Row],[BestSol]]=""), "", (DataBase2[[#This Row],[sDRC]]-DataBase2[[#This Row],[BestSol]])/DataBase2[[#This Row],[BestSol]])</f>
        <v>0.20793605616431859</v>
      </c>
      <c r="AI186" s="76">
        <f>IF(OR(DataBase2[[#This Row],[sABS]]= "", DataBase2[[#This Row],[BestSol]]=""), "", (DataBase2[[#This Row],[sABS]]-DataBase2[[#This Row],[BestSol]])/DataBase2[[#This Row],[BestSol]])</f>
        <v>6.6256107395285316E-4</v>
      </c>
      <c r="AJ186" s="76">
        <f>IF(OR(DataBase2[[#This Row],[sCCJ]]= "", DataBase2[[#This Row],[BestSol]]=""), "", (DataBase2[[#This Row],[sCCJ]]-DataBase2[[#This Row],[BestSol]])/DataBase2[[#This Row],[BestSol]])</f>
        <v>-2.0279714751039658E-2</v>
      </c>
      <c r="AK186" s="76">
        <f>IF(OR(DataBase2[[#This Row],[sILS]] = "", DataBase2[[#This Row],[BestSol]]=""), "", (DataBase2[[#This Row],[sILS]]-DataBase2[[#This Row],[BestSol]])/DataBase2[[#This Row],[BestSol]])</f>
        <v>1.2325474756099603E-3</v>
      </c>
      <c r="AL186" s="76">
        <f>IF(OR(DataBase2[[#This Row],[sSA]] = "", DataBase2[[#This Row],[BestSol]]=""), "", (DataBase2[[#This Row],[sSA]]-DataBase2[[#This Row],[BestSol]])/DataBase2[[#This Row],[BestSol]])</f>
        <v>3.3750770836298489E-3</v>
      </c>
      <c r="AM186" s="76">
        <f>IF(OR(DataBase2[[#This Row],[sKS]] = "", DataBase2[[#This Row],[BestSol]]=""), "", (DataBase2[[#This Row],[sKS]]-DataBase2[[#This Row],[BestSol]])/DataBase2[[#This Row],[BestSol]])</f>
        <v>5.1468146672359284E-3</v>
      </c>
      <c r="AN186" s="75">
        <f>IF(OR(DataBase2[[#This Row],[sLB]] = "", DataBase2[[#This Row],[BSHeu]]=""), "", (DataBase2[[#This Row],[sLB]]-DataBase2[[#This Row],[BSHeu]])/DataBase2[[#This Row],[BSHeu]])</f>
        <v>2.0699494596956625E-2</v>
      </c>
      <c r="AO186" s="76">
        <f>IF(OR(DataBase2[[#This Row],[sCL]] = "",  DataBase2[[#This Row],[BSHeu]]=""), "", (DataBase2[[#This Row],[sCL]] - DataBase2[[#This Row],[BSHeu]])/ DataBase2[[#This Row],[BSHeu]])</f>
        <v>3.8250206381651518E-2</v>
      </c>
      <c r="AP186" s="76">
        <f>IF(OR(DataBase2[[#This Row],[sDRC]]= "",  DataBase2[[#This Row],[BSHeu]]=""), "", (DataBase2[[#This Row],[sDRC]]- DataBase2[[#This Row],[BSHeu]])/ DataBase2[[#This Row],[BSHeu]])</f>
        <v>0.23293972203236102</v>
      </c>
      <c r="AQ186" s="76">
        <f>IF(OR(DataBase2[[#This Row],[sABS]]= "",  DataBase2[[#This Row],[BSHeu]]=""), "", (DataBase2[[#This Row],[sABS]]- DataBase2[[#This Row],[BSHeu]])/ DataBase2[[#This Row],[BSHeu]])</f>
        <v>2.1375770350279918E-2</v>
      </c>
      <c r="AR186" s="76">
        <f>IF(OR(DataBase2[[#This Row],[sCCJ]]= "",  DataBase2[[#This Row],[BSHeu]]=""), "", (DataBase2[[#This Row],[sCCJ]]- DataBase2[[#This Row],[BSHeu]])/ DataBase2[[#This Row],[BSHeu]])</f>
        <v>0</v>
      </c>
      <c r="AS186" s="76">
        <f>IF(OR(DataBase2[[#This Row],[sILS]] = "",  DataBase2[[#This Row],[BSHeu]]=""), "", (DataBase2[[#This Row],[sILS]]- DataBase2[[#This Row],[BSHeu]])/ DataBase2[[#This Row],[BSHeu]])</f>
        <v>2.1957555182378467E-2</v>
      </c>
      <c r="AT186" s="76">
        <f>IF(OR(DataBase2[[#This Row],[sSA]] = "",  DataBase2[[#This Row],[BSHeu]]=""), "", (DataBase2[[#This Row],[sSA]]- DataBase2[[#This Row],[BSHeu]])/ DataBase2[[#This Row],[BSHeu]])</f>
        <v>2.4144434070443383E-2</v>
      </c>
      <c r="AU186" s="77">
        <f>IF(OR(DataBase2[[#This Row],[sKS]]= "",  DataBase2[[#This Row],[BSHeu]]=""), "", (DataBase2[[#This Row],[sKS]]- DataBase2[[#This Row],[BSHeu]])/ DataBase2[[#This Row],[BSHeu]])</f>
        <v>2.5952845726588541E-2</v>
      </c>
      <c r="AV186" s="78">
        <f>IF(AND(DataBase2[[#This Row],[sLBGB]]&lt;=0.0001, DataBase2[[#This Row],[sLBGB]]&lt;&gt;""), 1,"")</f>
        <v>1</v>
      </c>
      <c r="AW186" s="78" t="str">
        <f>IF(AND(DataBase2[[#This Row],[sCLGB]]&lt;=0.0001,DataBase2[[#This Row],[sCLGB]]&lt;&gt;""), 1,"")</f>
        <v/>
      </c>
      <c r="AX186" s="78" t="str">
        <f>IF(AND(DataBase2[[#This Row],[sDRCGB]]&lt;=0.0001,DataBase2[[#This Row],[sDRCGB]]&lt;&gt;""), 1,"")</f>
        <v/>
      </c>
      <c r="AY186" s="78" t="str">
        <f>IF(AND(DataBase2[[#This Row],[sABSGB]]&lt;=0.0001,DataBase2[[#This Row],[sABSGB]]&lt;&gt;""), 1,"")</f>
        <v/>
      </c>
      <c r="AZ186" s="78">
        <f>IF(AND(DataBase2[[#This Row],[sCCJGB]]&lt;=0.0001,DataBase2[[#This Row],[sCCJGB]]&lt;&gt;""), 1,"")</f>
        <v>1</v>
      </c>
      <c r="BA186" s="78" t="str">
        <f>IF(AND(DataBase2[[#This Row],[sILSGB]]&lt;=0.0001,DataBase2[[#This Row],[sILSGB]]&lt;&gt;""), 1,"")</f>
        <v/>
      </c>
      <c r="BB186" s="78" t="str">
        <f>IF(AND(DataBase2[[#This Row],[sSAGB]]&lt;=0.0001,DataBase2[[#This Row],[sSAGB]]&lt;&gt;""), 1,"")</f>
        <v/>
      </c>
      <c r="BC186" s="78" t="str">
        <f>IF(AND(DataBase2[[#This Row],[sKSGB]]&lt;=0.0001,DataBase2[[#This Row],[sKSGB]]&lt;&gt;""), 1,"")</f>
        <v/>
      </c>
      <c r="BD186" s="79" t="str">
        <f>IF(AND(DataBase2[[#This Row],[sLBGKS]]&lt;=0.0001, DataBase2[[#This Row],[sLBGKS]]&lt;&gt;""), 1,"")</f>
        <v/>
      </c>
      <c r="BE186" s="78" t="str">
        <f>IF(AND(DataBase2[[#This Row],[sCLGKS]]&lt;=0.0001,DataBase2[[#This Row],[sCLGKS]]&lt;&gt;""), 1,"")</f>
        <v/>
      </c>
      <c r="BF186" s="78" t="str">
        <f>IF(AND(DataBase2[[#This Row],[sDRCGKS]]&lt;=0.0001,DataBase2[[#This Row],[sDRCGKS]]&lt;&gt;""), 1,"")</f>
        <v/>
      </c>
      <c r="BG186" s="78" t="str">
        <f>IF(AND(DataBase2[[#This Row],[sABSGKS]]&lt;=0.0001,DataBase2[[#This Row],[sABSGKS]]&lt;&gt;""), 1,"")</f>
        <v/>
      </c>
      <c r="BH186" s="78">
        <f>IF(AND(DataBase2[[#This Row],[sCCJGKS]]&lt;=0.0001,DataBase2[[#This Row],[sCCJGKS]]&lt;&gt;""), 1,"")</f>
        <v>1</v>
      </c>
      <c r="BI186" s="78" t="str">
        <f>IF(AND(DataBase2[[#This Row],[sILSGKS]]&lt;=0.0001,DataBase2[[#This Row],[sILSGKS]]&lt;&gt;""), 1,"")</f>
        <v/>
      </c>
      <c r="BJ186" s="78" t="str">
        <f>IF(AND(DataBase2[[#This Row],[sSAGKS]]&lt;=0.0001,DataBase2[[#This Row],[sSAGKS]]&lt;&gt;""), 1,"")</f>
        <v/>
      </c>
      <c r="BK186" s="80" t="str">
        <f>IF(AND(DataBase2[[#This Row],[sKSGKS]]&lt;=0.0001,DataBase2[[#This Row],[sKSGKS]]&lt;&gt;""), 1,"")</f>
        <v/>
      </c>
      <c r="BT186" s="7"/>
      <c r="BU186" s="7"/>
      <c r="BV186" s="7"/>
      <c r="BW186" s="7"/>
      <c r="CT186" s="7"/>
      <c r="CU186" s="7"/>
      <c r="CV186" s="7"/>
      <c r="CW186" s="7"/>
      <c r="DV186" s="7"/>
      <c r="DW186" s="7"/>
      <c r="DX186" s="7"/>
      <c r="DY186" s="7"/>
      <c r="EP186" s="7"/>
      <c r="EQ186" s="7"/>
      <c r="ER186" s="7"/>
      <c r="ES186" s="7"/>
    </row>
    <row r="187" spans="1:149" s="8" customFormat="1" x14ac:dyDescent="0.35">
      <c r="A187" s="88" t="s">
        <v>257</v>
      </c>
      <c r="B187" s="66" t="s">
        <v>80</v>
      </c>
      <c r="C187" s="67" t="s">
        <v>81</v>
      </c>
      <c r="D187" s="67">
        <v>3</v>
      </c>
      <c r="E187" s="67">
        <v>45</v>
      </c>
      <c r="F187" s="68">
        <v>5</v>
      </c>
      <c r="G187" s="69">
        <v>12987.8</v>
      </c>
      <c r="H187" s="70">
        <v>12461.7</v>
      </c>
      <c r="I187" s="73">
        <v>7200</v>
      </c>
      <c r="J187" s="69">
        <v>14018.29</v>
      </c>
      <c r="K187" s="70">
        <v>11996.69</v>
      </c>
      <c r="L187" s="73">
        <v>43020</v>
      </c>
      <c r="M187" s="69">
        <v>16406.96</v>
      </c>
      <c r="N187" s="6">
        <v>12932.33</v>
      </c>
      <c r="O187" s="71">
        <v>7201.5</v>
      </c>
      <c r="P187" s="69">
        <v>13285.089840000001</v>
      </c>
      <c r="Q187" s="71">
        <v>2340</v>
      </c>
      <c r="R187" s="72">
        <v>13044.99</v>
      </c>
      <c r="S187" s="71">
        <v>191.14</v>
      </c>
      <c r="T187" s="72">
        <v>13268.49</v>
      </c>
      <c r="U187" s="73">
        <v>150.00200000000001</v>
      </c>
      <c r="V187" s="72">
        <v>13245.39</v>
      </c>
      <c r="W187" s="73">
        <v>150.09700000000001</v>
      </c>
      <c r="X187" s="7">
        <v>13303.4</v>
      </c>
      <c r="Y187" s="71">
        <v>938</v>
      </c>
      <c r="Z187" s="74">
        <f t="shared" si="6"/>
        <v>12987.8</v>
      </c>
      <c r="AA187" s="48">
        <f t="shared" si="7"/>
        <v>13044.99</v>
      </c>
      <c r="AB18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MIN(G187,J187,M187),"")</f>
        <v/>
      </c>
      <c r="AC187" s="49" t="str">
        <f>IF(OR(DataBase2[[#This Row],[sKS]] = "", DataBase2[[#This Row],[BSOpt]]=""), "", (DataBase2[[#This Row],[sKS]]-DataBase2[[#This Row],[BSOpt]])/DataBase2[[#This Row],[BSOpt]])</f>
        <v/>
      </c>
      <c r="AD187" s="49">
        <f t="shared" si="8"/>
        <v>12987.8</v>
      </c>
      <c r="AE187" s="49">
        <f>IF(OR(DataBase2[[#This Row],[sKS]] = "", DataBase2[[#This Row],[BESTUB]]=""), "", (DataBase2[[#This Row],[sKS]]-DataBase2[[#This Row],[BESTUB]])/DataBase2[[#This Row],[BESTUB]])</f>
        <v>2.4299727436517378E-2</v>
      </c>
      <c r="AF187" s="75">
        <f>IF(OR(DataBase2[[#This Row],[sLB]] = "", DataBase2[[#This Row],[BestSol]]=""), "", (DataBase2[[#This Row],[sLB]]-DataBase2[[#This Row],[BestSol]])/DataBase2[[#This Row],[BestSol]])</f>
        <v>0</v>
      </c>
      <c r="AG187" s="76">
        <f>IF(OR(DataBase2[[#This Row],[sCL]] = "", DataBase2[[#This Row],[BestSol]]=""), "", (DataBase2[[#This Row],[sCL]] -DataBase2[[#This Row],[BestSol]])/DataBase2[[#This Row],[BestSol]])</f>
        <v>7.93429218189379E-2</v>
      </c>
      <c r="AH187" s="76">
        <f>IF(OR(DataBase2[[#This Row],[sDRC]]= "", DataBase2[[#This Row],[BestSol]]=""), "", (DataBase2[[#This Row],[sDRC]]-DataBase2[[#This Row],[BestSol]])/DataBase2[[#This Row],[BestSol]])</f>
        <v>0.26325936648239118</v>
      </c>
      <c r="AI187" s="76">
        <f>IF(OR(DataBase2[[#This Row],[sABS]]= "", DataBase2[[#This Row],[BestSol]]=""), "", (DataBase2[[#This Row],[sABS]]-DataBase2[[#This Row],[BestSol]])/DataBase2[[#This Row],[BestSol]])</f>
        <v>2.2889930550208756E-2</v>
      </c>
      <c r="AJ187" s="76">
        <f>IF(OR(DataBase2[[#This Row],[sCCJ]]= "", DataBase2[[#This Row],[BestSol]]=""), "", (DataBase2[[#This Row],[sCCJ]]-DataBase2[[#This Row],[BestSol]])/DataBase2[[#This Row],[BestSol]])</f>
        <v>4.4033631561927744E-3</v>
      </c>
      <c r="AK187" s="76">
        <f>IF(OR(DataBase2[[#This Row],[sILS]] = "", DataBase2[[#This Row],[BestSol]]=""), "", (DataBase2[[#This Row],[sILS]]-DataBase2[[#This Row],[BestSol]])/DataBase2[[#This Row],[BestSol]])</f>
        <v>2.1611820323688424E-2</v>
      </c>
      <c r="AL187" s="76">
        <f>IF(OR(DataBase2[[#This Row],[sSA]] = "", DataBase2[[#This Row],[BestSol]]=""), "", (DataBase2[[#This Row],[sSA]]-DataBase2[[#This Row],[BestSol]])/DataBase2[[#This Row],[BestSol]])</f>
        <v>1.9833228106376766E-2</v>
      </c>
      <c r="AM187" s="76">
        <f>IF(OR(DataBase2[[#This Row],[sKS]] = "", DataBase2[[#This Row],[BestSol]]=""), "", (DataBase2[[#This Row],[sKS]]-DataBase2[[#This Row],[BestSol]])/DataBase2[[#This Row],[BestSol]])</f>
        <v>2.4299727436517378E-2</v>
      </c>
      <c r="AN187" s="75">
        <f>IF(OR(DataBase2[[#This Row],[sLB]] = "", DataBase2[[#This Row],[BSHeu]]=""), "", (DataBase2[[#This Row],[sLB]]-DataBase2[[#This Row],[BSHeu]])/DataBase2[[#This Row],[BSHeu]])</f>
        <v>-4.3840585542802646E-3</v>
      </c>
      <c r="AO187" s="76">
        <f>IF(OR(DataBase2[[#This Row],[sCL]] = "",  DataBase2[[#This Row],[BSHeu]]=""), "", (DataBase2[[#This Row],[sCL]] - DataBase2[[#This Row],[BSHeu]])/ DataBase2[[#This Row],[BSHeu]])</f>
        <v>7.4611019249535726E-2</v>
      </c>
      <c r="AP187" s="76">
        <f>IF(OR(DataBase2[[#This Row],[sDRC]]= "",  DataBase2[[#This Row],[BSHeu]]=""), "", (DataBase2[[#This Row],[sDRC]]- DataBase2[[#This Row],[BSHeu]])/ DataBase2[[#This Row],[BSHeu]])</f>
        <v>0.2577211634504894</v>
      </c>
      <c r="AQ187" s="76">
        <f>IF(OR(DataBase2[[#This Row],[sABS]]= "",  DataBase2[[#This Row],[BSHeu]]=""), "", (DataBase2[[#This Row],[sABS]]- DataBase2[[#This Row],[BSHeu]])/ DataBase2[[#This Row],[BSHeu]])</f>
        <v>1.8405521200092968E-2</v>
      </c>
      <c r="AR187" s="76">
        <f>IF(OR(DataBase2[[#This Row],[sCCJ]]= "",  DataBase2[[#This Row],[BSHeu]]=""), "", (DataBase2[[#This Row],[sCCJ]]- DataBase2[[#This Row],[BSHeu]])/ DataBase2[[#This Row],[BSHeu]])</f>
        <v>0</v>
      </c>
      <c r="AS187" s="76">
        <f>IF(OR(DataBase2[[#This Row],[sILS]] = "",  DataBase2[[#This Row],[BSHeu]]=""), "", (DataBase2[[#This Row],[sILS]]- DataBase2[[#This Row],[BSHeu]])/ DataBase2[[#This Row],[BSHeu]])</f>
        <v>1.7133014283644526E-2</v>
      </c>
      <c r="AT187" s="76">
        <f>IF(OR(DataBase2[[#This Row],[sSA]] = "",  DataBase2[[#This Row],[BSHeu]]=""), "", (DataBase2[[#This Row],[sSA]]- DataBase2[[#This Row],[BSHeu]])/ DataBase2[[#This Row],[BSHeu]])</f>
        <v>1.5362219518757748E-2</v>
      </c>
      <c r="AU187" s="77">
        <f>IF(OR(DataBase2[[#This Row],[sKS]]= "",  DataBase2[[#This Row],[BSHeu]]=""), "", (DataBase2[[#This Row],[sKS]]- DataBase2[[#This Row],[BSHeu]])/ DataBase2[[#This Row],[BSHeu]])</f>
        <v>1.9809137454302368E-2</v>
      </c>
      <c r="AV187" s="78">
        <f>IF(AND(DataBase2[[#This Row],[sLBGB]]&lt;=0.0001, DataBase2[[#This Row],[sLBGB]]&lt;&gt;""), 1,"")</f>
        <v>1</v>
      </c>
      <c r="AW187" s="78" t="str">
        <f>IF(AND(DataBase2[[#This Row],[sCLGB]]&lt;=0.0001,DataBase2[[#This Row],[sCLGB]]&lt;&gt;""), 1,"")</f>
        <v/>
      </c>
      <c r="AX187" s="78" t="str">
        <f>IF(AND(DataBase2[[#This Row],[sDRCGB]]&lt;=0.0001,DataBase2[[#This Row],[sDRCGB]]&lt;&gt;""), 1,"")</f>
        <v/>
      </c>
      <c r="AY187" s="78" t="str">
        <f>IF(AND(DataBase2[[#This Row],[sABSGB]]&lt;=0.0001,DataBase2[[#This Row],[sABSGB]]&lt;&gt;""), 1,"")</f>
        <v/>
      </c>
      <c r="AZ187" s="78" t="str">
        <f>IF(AND(DataBase2[[#This Row],[sCCJGB]]&lt;=0.0001,DataBase2[[#This Row],[sCCJGB]]&lt;&gt;""), 1,"")</f>
        <v/>
      </c>
      <c r="BA187" s="78" t="str">
        <f>IF(AND(DataBase2[[#This Row],[sILSGB]]&lt;=0.0001,DataBase2[[#This Row],[sILSGB]]&lt;&gt;""), 1,"")</f>
        <v/>
      </c>
      <c r="BB187" s="78" t="str">
        <f>IF(AND(DataBase2[[#This Row],[sSAGB]]&lt;=0.0001,DataBase2[[#This Row],[sSAGB]]&lt;&gt;""), 1,"")</f>
        <v/>
      </c>
      <c r="BC187" s="78" t="str">
        <f>IF(AND(DataBase2[[#This Row],[sKSGB]]&lt;=0.0001,DataBase2[[#This Row],[sKSGB]]&lt;&gt;""), 1,"")</f>
        <v/>
      </c>
      <c r="BD187" s="79">
        <f>IF(AND(DataBase2[[#This Row],[sLBGKS]]&lt;=0.0001, DataBase2[[#This Row],[sLBGKS]]&lt;&gt;""), 1,"")</f>
        <v>1</v>
      </c>
      <c r="BE187" s="78" t="str">
        <f>IF(AND(DataBase2[[#This Row],[sCLGKS]]&lt;=0.0001,DataBase2[[#This Row],[sCLGKS]]&lt;&gt;""), 1,"")</f>
        <v/>
      </c>
      <c r="BF187" s="78" t="str">
        <f>IF(AND(DataBase2[[#This Row],[sDRCGKS]]&lt;=0.0001,DataBase2[[#This Row],[sDRCGKS]]&lt;&gt;""), 1,"")</f>
        <v/>
      </c>
      <c r="BG187" s="78" t="str">
        <f>IF(AND(DataBase2[[#This Row],[sABSGKS]]&lt;=0.0001,DataBase2[[#This Row],[sABSGKS]]&lt;&gt;""), 1,"")</f>
        <v/>
      </c>
      <c r="BH187" s="78">
        <f>IF(AND(DataBase2[[#This Row],[sCCJGKS]]&lt;=0.0001,DataBase2[[#This Row],[sCCJGKS]]&lt;&gt;""), 1,"")</f>
        <v>1</v>
      </c>
      <c r="BI187" s="78" t="str">
        <f>IF(AND(DataBase2[[#This Row],[sILSGKS]]&lt;=0.0001,DataBase2[[#This Row],[sILSGKS]]&lt;&gt;""), 1,"")</f>
        <v/>
      </c>
      <c r="BJ187" s="78" t="str">
        <f>IF(AND(DataBase2[[#This Row],[sSAGKS]]&lt;=0.0001,DataBase2[[#This Row],[sSAGKS]]&lt;&gt;""), 1,"")</f>
        <v/>
      </c>
      <c r="BK187" s="80" t="str">
        <f>IF(AND(DataBase2[[#This Row],[sKSGKS]]&lt;=0.0001,DataBase2[[#This Row],[sKSGKS]]&lt;&gt;""), 1,"")</f>
        <v/>
      </c>
      <c r="BT187" s="7"/>
      <c r="BU187" s="7"/>
      <c r="BV187" s="7"/>
      <c r="BW187" s="7"/>
      <c r="CT187" s="7"/>
      <c r="CU187" s="7"/>
      <c r="CV187" s="7"/>
      <c r="CW187" s="7"/>
      <c r="DV187" s="7"/>
      <c r="DW187" s="7"/>
      <c r="DX187" s="7"/>
      <c r="DY187" s="7"/>
      <c r="EP187" s="7"/>
      <c r="EQ187" s="7"/>
      <c r="ER187" s="7"/>
      <c r="ES187" s="7"/>
    </row>
    <row r="188" spans="1:149" s="8" customFormat="1" x14ac:dyDescent="0.35">
      <c r="A188" s="88" t="s">
        <v>258</v>
      </c>
      <c r="B188" s="66" t="s">
        <v>80</v>
      </c>
      <c r="C188" s="67" t="s">
        <v>81</v>
      </c>
      <c r="D188" s="67">
        <v>3</v>
      </c>
      <c r="E188" s="67">
        <v>45</v>
      </c>
      <c r="F188" s="68">
        <v>2</v>
      </c>
      <c r="G188" s="69">
        <v>11034.5</v>
      </c>
      <c r="H188" s="70">
        <v>10824.3</v>
      </c>
      <c r="I188" s="73">
        <v>7200</v>
      </c>
      <c r="J188" s="69">
        <v>11034.25</v>
      </c>
      <c r="K188" s="70">
        <v>11034.25</v>
      </c>
      <c r="L188" s="73">
        <v>2555</v>
      </c>
      <c r="M188" s="69">
        <v>14127.62</v>
      </c>
      <c r="N188" s="6">
        <v>10968.56</v>
      </c>
      <c r="O188" s="71">
        <v>7200.9</v>
      </c>
      <c r="P188" s="69">
        <v>11060.530269999999</v>
      </c>
      <c r="Q188" s="71">
        <v>6046</v>
      </c>
      <c r="R188" s="72">
        <v>11040.65</v>
      </c>
      <c r="S188" s="71">
        <v>175</v>
      </c>
      <c r="T188" s="72">
        <v>11040.45</v>
      </c>
      <c r="U188" s="73">
        <v>150.00450000000001</v>
      </c>
      <c r="V188" s="72">
        <v>11034.25</v>
      </c>
      <c r="W188" s="73">
        <v>150.006</v>
      </c>
      <c r="X188" s="7">
        <v>11060.5</v>
      </c>
      <c r="Y188" s="71">
        <v>439</v>
      </c>
      <c r="Z188" s="74">
        <f t="shared" si="6"/>
        <v>11034.25</v>
      </c>
      <c r="AA188" s="48">
        <f t="shared" si="7"/>
        <v>11034.25</v>
      </c>
      <c r="AB18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MIN(G188,J188,M188),"")</f>
        <v>11034.25</v>
      </c>
      <c r="AC188" s="49">
        <f>IF(OR(DataBase2[[#This Row],[sKS]] = "", DataBase2[[#This Row],[BSOpt]]=""), "", (DataBase2[[#This Row],[sKS]]-DataBase2[[#This Row],[BSOpt]])/DataBase2[[#This Row],[BSOpt]])</f>
        <v>2.3789564311122186E-3</v>
      </c>
      <c r="AD188" s="49">
        <f t="shared" si="8"/>
        <v>11034.25</v>
      </c>
      <c r="AE188" s="49">
        <f>IF(OR(DataBase2[[#This Row],[sKS]] = "", DataBase2[[#This Row],[BESTUB]]=""), "", (DataBase2[[#This Row],[sKS]]-DataBase2[[#This Row],[BESTUB]])/DataBase2[[#This Row],[BESTUB]])</f>
        <v>2.3789564311122186E-3</v>
      </c>
      <c r="AF188" s="75">
        <f>IF(OR(DataBase2[[#This Row],[sLB]] = "", DataBase2[[#This Row],[BestSol]]=""), "", (DataBase2[[#This Row],[sLB]]-DataBase2[[#This Row],[BestSol]])/DataBase2[[#This Row],[BestSol]])</f>
        <v>2.2656727915354465E-5</v>
      </c>
      <c r="AG188" s="76">
        <f>IF(OR(DataBase2[[#This Row],[sCL]] = "", DataBase2[[#This Row],[BestSol]]=""), "", (DataBase2[[#This Row],[sCL]] -DataBase2[[#This Row],[BestSol]])/DataBase2[[#This Row],[BestSol]])</f>
        <v>0</v>
      </c>
      <c r="AH188" s="76">
        <f>IF(OR(DataBase2[[#This Row],[sDRC]]= "", DataBase2[[#This Row],[BestSol]]=""), "", (DataBase2[[#This Row],[sDRC]]-DataBase2[[#This Row],[BestSol]])/DataBase2[[#This Row],[BestSol]])</f>
        <v>0.28034256972608024</v>
      </c>
      <c r="AI188" s="76">
        <f>IF(OR(DataBase2[[#This Row],[sABS]]= "", DataBase2[[#This Row],[BestSol]]=""), "", (DataBase2[[#This Row],[sABS]]-DataBase2[[#This Row],[BestSol]])/DataBase2[[#This Row],[BestSol]])</f>
        <v>2.3816997077281458E-3</v>
      </c>
      <c r="AJ188" s="76">
        <f>IF(OR(DataBase2[[#This Row],[sCCJ]]= "", DataBase2[[#This Row],[BestSol]]=""), "", (DataBase2[[#This Row],[sCCJ]]-DataBase2[[#This Row],[BestSol]])/DataBase2[[#This Row],[BestSol]])</f>
        <v>5.8001223463304127E-4</v>
      </c>
      <c r="AK188" s="76">
        <f>IF(OR(DataBase2[[#This Row],[sILS]] = "", DataBase2[[#This Row],[BestSol]]=""), "", (DataBase2[[#This Row],[sILS]]-DataBase2[[#This Row],[BestSol]])/DataBase2[[#This Row],[BestSol]])</f>
        <v>5.6188685230085667E-4</v>
      </c>
      <c r="AL188" s="76">
        <f>IF(OR(DataBase2[[#This Row],[sSA]] = "", DataBase2[[#This Row],[BestSol]]=""), "", (DataBase2[[#This Row],[sSA]]-DataBase2[[#This Row],[BestSol]])/DataBase2[[#This Row],[BestSol]])</f>
        <v>0</v>
      </c>
      <c r="AM188" s="76">
        <f>IF(OR(DataBase2[[#This Row],[sKS]] = "", DataBase2[[#This Row],[BestSol]]=""), "", (DataBase2[[#This Row],[sKS]]-DataBase2[[#This Row],[BestSol]])/DataBase2[[#This Row],[BestSol]])</f>
        <v>2.3789564311122186E-3</v>
      </c>
      <c r="AN188" s="75">
        <f>IF(OR(DataBase2[[#This Row],[sLB]] = "", DataBase2[[#This Row],[BSHeu]]=""), "", (DataBase2[[#This Row],[sLB]]-DataBase2[[#This Row],[BSHeu]])/DataBase2[[#This Row],[BSHeu]])</f>
        <v>2.2656727915354465E-5</v>
      </c>
      <c r="AO188" s="76">
        <f>IF(OR(DataBase2[[#This Row],[sCL]] = "",  DataBase2[[#This Row],[BSHeu]]=""), "", (DataBase2[[#This Row],[sCL]] - DataBase2[[#This Row],[BSHeu]])/ DataBase2[[#This Row],[BSHeu]])</f>
        <v>0</v>
      </c>
      <c r="AP188" s="76">
        <f>IF(OR(DataBase2[[#This Row],[sDRC]]= "",  DataBase2[[#This Row],[BSHeu]]=""), "", (DataBase2[[#This Row],[sDRC]]- DataBase2[[#This Row],[BSHeu]])/ DataBase2[[#This Row],[BSHeu]])</f>
        <v>0.28034256972608024</v>
      </c>
      <c r="AQ188" s="76">
        <f>IF(OR(DataBase2[[#This Row],[sABS]]= "",  DataBase2[[#This Row],[BSHeu]]=""), "", (DataBase2[[#This Row],[sABS]]- DataBase2[[#This Row],[BSHeu]])/ DataBase2[[#This Row],[BSHeu]])</f>
        <v>2.3816997077281458E-3</v>
      </c>
      <c r="AR188" s="76">
        <f>IF(OR(DataBase2[[#This Row],[sCCJ]]= "",  DataBase2[[#This Row],[BSHeu]]=""), "", (DataBase2[[#This Row],[sCCJ]]- DataBase2[[#This Row],[BSHeu]])/ DataBase2[[#This Row],[BSHeu]])</f>
        <v>5.8001223463304127E-4</v>
      </c>
      <c r="AS188" s="76">
        <f>IF(OR(DataBase2[[#This Row],[sILS]] = "",  DataBase2[[#This Row],[BSHeu]]=""), "", (DataBase2[[#This Row],[sILS]]- DataBase2[[#This Row],[BSHeu]])/ DataBase2[[#This Row],[BSHeu]])</f>
        <v>5.6188685230085667E-4</v>
      </c>
      <c r="AT188" s="76">
        <f>IF(OR(DataBase2[[#This Row],[sSA]] = "",  DataBase2[[#This Row],[BSHeu]]=""), "", (DataBase2[[#This Row],[sSA]]- DataBase2[[#This Row],[BSHeu]])/ DataBase2[[#This Row],[BSHeu]])</f>
        <v>0</v>
      </c>
      <c r="AU188" s="77">
        <f>IF(OR(DataBase2[[#This Row],[sKS]]= "",  DataBase2[[#This Row],[BSHeu]]=""), "", (DataBase2[[#This Row],[sKS]]- DataBase2[[#This Row],[BSHeu]])/ DataBase2[[#This Row],[BSHeu]])</f>
        <v>2.3789564311122186E-3</v>
      </c>
      <c r="AV188" s="78">
        <f>IF(AND(DataBase2[[#This Row],[sLBGB]]&lt;=0.0001, DataBase2[[#This Row],[sLBGB]]&lt;&gt;""), 1,"")</f>
        <v>1</v>
      </c>
      <c r="AW188" s="78">
        <f>IF(AND(DataBase2[[#This Row],[sCLGB]]&lt;=0.0001,DataBase2[[#This Row],[sCLGB]]&lt;&gt;""), 1,"")</f>
        <v>1</v>
      </c>
      <c r="AX188" s="78" t="str">
        <f>IF(AND(DataBase2[[#This Row],[sDRCGB]]&lt;=0.0001,DataBase2[[#This Row],[sDRCGB]]&lt;&gt;""), 1,"")</f>
        <v/>
      </c>
      <c r="AY188" s="78" t="str">
        <f>IF(AND(DataBase2[[#This Row],[sABSGB]]&lt;=0.0001,DataBase2[[#This Row],[sABSGB]]&lt;&gt;""), 1,"")</f>
        <v/>
      </c>
      <c r="AZ188" s="78" t="str">
        <f>IF(AND(DataBase2[[#This Row],[sCCJGB]]&lt;=0.0001,DataBase2[[#This Row],[sCCJGB]]&lt;&gt;""), 1,"")</f>
        <v/>
      </c>
      <c r="BA188" s="78" t="str">
        <f>IF(AND(DataBase2[[#This Row],[sILSGB]]&lt;=0.0001,DataBase2[[#This Row],[sILSGB]]&lt;&gt;""), 1,"")</f>
        <v/>
      </c>
      <c r="BB188" s="78">
        <f>IF(AND(DataBase2[[#This Row],[sSAGB]]&lt;=0.0001,DataBase2[[#This Row],[sSAGB]]&lt;&gt;""), 1,"")</f>
        <v>1</v>
      </c>
      <c r="BC188" s="78" t="str">
        <f>IF(AND(DataBase2[[#This Row],[sKSGB]]&lt;=0.0001,DataBase2[[#This Row],[sKSGB]]&lt;&gt;""), 1,"")</f>
        <v/>
      </c>
      <c r="BD188" s="79">
        <f>IF(AND(DataBase2[[#This Row],[sLBGKS]]&lt;=0.0001, DataBase2[[#This Row],[sLBGKS]]&lt;&gt;""), 1,"")</f>
        <v>1</v>
      </c>
      <c r="BE188" s="78">
        <f>IF(AND(DataBase2[[#This Row],[sCLGKS]]&lt;=0.0001,DataBase2[[#This Row],[sCLGKS]]&lt;&gt;""), 1,"")</f>
        <v>1</v>
      </c>
      <c r="BF188" s="78" t="str">
        <f>IF(AND(DataBase2[[#This Row],[sDRCGKS]]&lt;=0.0001,DataBase2[[#This Row],[sDRCGKS]]&lt;&gt;""), 1,"")</f>
        <v/>
      </c>
      <c r="BG188" s="78" t="str">
        <f>IF(AND(DataBase2[[#This Row],[sABSGKS]]&lt;=0.0001,DataBase2[[#This Row],[sABSGKS]]&lt;&gt;""), 1,"")</f>
        <v/>
      </c>
      <c r="BH188" s="78" t="str">
        <f>IF(AND(DataBase2[[#This Row],[sCCJGKS]]&lt;=0.0001,DataBase2[[#This Row],[sCCJGKS]]&lt;&gt;""), 1,"")</f>
        <v/>
      </c>
      <c r="BI188" s="78" t="str">
        <f>IF(AND(DataBase2[[#This Row],[sILSGKS]]&lt;=0.0001,DataBase2[[#This Row],[sILSGKS]]&lt;&gt;""), 1,"")</f>
        <v/>
      </c>
      <c r="BJ188" s="78">
        <f>IF(AND(DataBase2[[#This Row],[sSAGKS]]&lt;=0.0001,DataBase2[[#This Row],[sSAGKS]]&lt;&gt;""), 1,"")</f>
        <v>1</v>
      </c>
      <c r="BK188" s="80" t="str">
        <f>IF(AND(DataBase2[[#This Row],[sKSGKS]]&lt;=0.0001,DataBase2[[#This Row],[sKSGKS]]&lt;&gt;""), 1,"")</f>
        <v/>
      </c>
      <c r="BT188" s="7"/>
      <c r="BU188" s="7"/>
      <c r="BV188" s="7"/>
      <c r="BW188" s="7"/>
      <c r="CT188" s="7"/>
      <c r="CU188" s="7"/>
      <c r="CV188" s="7"/>
      <c r="CW188" s="7"/>
      <c r="DV188" s="7"/>
      <c r="DW188" s="7"/>
      <c r="DX188" s="7"/>
      <c r="DY188" s="7"/>
      <c r="EP188" s="7"/>
      <c r="EQ188" s="7"/>
      <c r="ER188" s="7"/>
      <c r="ES188" s="7"/>
    </row>
    <row r="189" spans="1:149" s="8" customFormat="1" x14ac:dyDescent="0.35">
      <c r="A189" s="88" t="s">
        <v>259</v>
      </c>
      <c r="B189" s="66" t="s">
        <v>80</v>
      </c>
      <c r="C189" s="67" t="s">
        <v>81</v>
      </c>
      <c r="D189" s="67">
        <v>3</v>
      </c>
      <c r="E189" s="67">
        <v>45</v>
      </c>
      <c r="F189" s="68">
        <v>3</v>
      </c>
      <c r="G189" s="69">
        <v>11254.2</v>
      </c>
      <c r="H189" s="70">
        <v>11018.4</v>
      </c>
      <c r="I189" s="73">
        <v>7200</v>
      </c>
      <c r="J189" s="69">
        <v>11254.05</v>
      </c>
      <c r="K189" s="70">
        <v>11220.75</v>
      </c>
      <c r="L189" s="73">
        <v>43146</v>
      </c>
      <c r="M189" s="69">
        <v>14371.79</v>
      </c>
      <c r="N189" s="6">
        <v>11223.89</v>
      </c>
      <c r="O189" s="71">
        <v>7227.7</v>
      </c>
      <c r="P189" s="69">
        <v>11270.12988</v>
      </c>
      <c r="Q189" s="71">
        <v>6600</v>
      </c>
      <c r="R189" s="72">
        <v>11255.25</v>
      </c>
      <c r="S189" s="71">
        <v>176.66</v>
      </c>
      <c r="T189" s="72">
        <v>11254.05</v>
      </c>
      <c r="U189" s="73">
        <v>150.01499999999999</v>
      </c>
      <c r="V189" s="72">
        <v>11254.15</v>
      </c>
      <c r="W189" s="73">
        <v>150.04400000000001</v>
      </c>
      <c r="X189" s="7">
        <v>11445.1</v>
      </c>
      <c r="Y189" s="71">
        <v>486</v>
      </c>
      <c r="Z189" s="74">
        <f t="shared" si="6"/>
        <v>11254.05</v>
      </c>
      <c r="AA189" s="48">
        <f t="shared" si="7"/>
        <v>11254.05</v>
      </c>
      <c r="AB18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MIN(G189,J189,M189),"")</f>
        <v/>
      </c>
      <c r="AC189" s="49" t="str">
        <f>IF(OR(DataBase2[[#This Row],[sKS]] = "", DataBase2[[#This Row],[BSOpt]]=""), "", (DataBase2[[#This Row],[sKS]]-DataBase2[[#This Row],[BSOpt]])/DataBase2[[#This Row],[BSOpt]])</f>
        <v/>
      </c>
      <c r="AD189" s="49">
        <f t="shared" si="8"/>
        <v>11254.05</v>
      </c>
      <c r="AE189" s="49">
        <f>IF(OR(DataBase2[[#This Row],[sKS]] = "", DataBase2[[#This Row],[BESTUB]]=""), "", (DataBase2[[#This Row],[sKS]]-DataBase2[[#This Row],[BESTUB]])/DataBase2[[#This Row],[BESTUB]])</f>
        <v>1.6976110822326283E-2</v>
      </c>
      <c r="AF189" s="75">
        <f>IF(OR(DataBase2[[#This Row],[sLB]] = "", DataBase2[[#This Row],[BestSol]]=""), "", (DataBase2[[#This Row],[sLB]]-DataBase2[[#This Row],[BestSol]])/DataBase2[[#This Row],[BestSol]])</f>
        <v>1.3328535060840781E-5</v>
      </c>
      <c r="AG189" s="76">
        <f>IF(OR(DataBase2[[#This Row],[sCL]] = "", DataBase2[[#This Row],[BestSol]]=""), "", (DataBase2[[#This Row],[sCL]] -DataBase2[[#This Row],[BestSol]])/DataBase2[[#This Row],[BestSol]])</f>
        <v>0</v>
      </c>
      <c r="AH189" s="76">
        <f>IF(OR(DataBase2[[#This Row],[sDRC]]= "", DataBase2[[#This Row],[BestSol]]=""), "", (DataBase2[[#This Row],[sDRC]]-DataBase2[[#This Row],[BestSol]])/DataBase2[[#This Row],[BestSol]])</f>
        <v>0.27703271266788415</v>
      </c>
      <c r="AI189" s="76">
        <f>IF(OR(DataBase2[[#This Row],[sABS]]= "", DataBase2[[#This Row],[BestSol]]=""), "", (DataBase2[[#This Row],[sABS]]-DataBase2[[#This Row],[BestSol]])/DataBase2[[#This Row],[BestSol]])</f>
        <v>1.4288082956803231E-3</v>
      </c>
      <c r="AJ189" s="76">
        <f>IF(OR(DataBase2[[#This Row],[sCCJ]]= "", DataBase2[[#This Row],[BestSol]]=""), "", (DataBase2[[#This Row],[sCCJ]]-DataBase2[[#This Row],[BestSol]])/DataBase2[[#This Row],[BestSol]])</f>
        <v>1.0662828048575647E-4</v>
      </c>
      <c r="AK189" s="76">
        <f>IF(OR(DataBase2[[#This Row],[sILS]] = "", DataBase2[[#This Row],[BestSol]]=""), "", (DataBase2[[#This Row],[sILS]]-DataBase2[[#This Row],[BestSol]])/DataBase2[[#This Row],[BestSol]])</f>
        <v>0</v>
      </c>
      <c r="AL189" s="76">
        <f>IF(OR(DataBase2[[#This Row],[sSA]] = "", DataBase2[[#This Row],[BestSol]]=""), "", (DataBase2[[#This Row],[sSA]]-DataBase2[[#This Row],[BestSol]])/DataBase2[[#This Row],[BestSol]])</f>
        <v>8.8856900405066449E-6</v>
      </c>
      <c r="AM189" s="76">
        <f>IF(OR(DataBase2[[#This Row],[sKS]] = "", DataBase2[[#This Row],[BestSol]]=""), "", (DataBase2[[#This Row],[sKS]]-DataBase2[[#This Row],[BestSol]])/DataBase2[[#This Row],[BestSol]])</f>
        <v>1.6976110822326283E-2</v>
      </c>
      <c r="AN189" s="75">
        <f>IF(OR(DataBase2[[#This Row],[sLB]] = "", DataBase2[[#This Row],[BSHeu]]=""), "", (DataBase2[[#This Row],[sLB]]-DataBase2[[#This Row],[BSHeu]])/DataBase2[[#This Row],[BSHeu]])</f>
        <v>1.3328535060840781E-5</v>
      </c>
      <c r="AO189" s="76">
        <f>IF(OR(DataBase2[[#This Row],[sCL]] = "",  DataBase2[[#This Row],[BSHeu]]=""), "", (DataBase2[[#This Row],[sCL]] - DataBase2[[#This Row],[BSHeu]])/ DataBase2[[#This Row],[BSHeu]])</f>
        <v>0</v>
      </c>
      <c r="AP189" s="76">
        <f>IF(OR(DataBase2[[#This Row],[sDRC]]= "",  DataBase2[[#This Row],[BSHeu]]=""), "", (DataBase2[[#This Row],[sDRC]]- DataBase2[[#This Row],[BSHeu]])/ DataBase2[[#This Row],[BSHeu]])</f>
        <v>0.27703271266788415</v>
      </c>
      <c r="AQ189" s="76">
        <f>IF(OR(DataBase2[[#This Row],[sABS]]= "",  DataBase2[[#This Row],[BSHeu]]=""), "", (DataBase2[[#This Row],[sABS]]- DataBase2[[#This Row],[BSHeu]])/ DataBase2[[#This Row],[BSHeu]])</f>
        <v>1.4288082956803231E-3</v>
      </c>
      <c r="AR189" s="76">
        <f>IF(OR(DataBase2[[#This Row],[sCCJ]]= "",  DataBase2[[#This Row],[BSHeu]]=""), "", (DataBase2[[#This Row],[sCCJ]]- DataBase2[[#This Row],[BSHeu]])/ DataBase2[[#This Row],[BSHeu]])</f>
        <v>1.0662828048575647E-4</v>
      </c>
      <c r="AS189" s="76">
        <f>IF(OR(DataBase2[[#This Row],[sILS]] = "",  DataBase2[[#This Row],[BSHeu]]=""), "", (DataBase2[[#This Row],[sILS]]- DataBase2[[#This Row],[BSHeu]])/ DataBase2[[#This Row],[BSHeu]])</f>
        <v>0</v>
      </c>
      <c r="AT189" s="76">
        <f>IF(OR(DataBase2[[#This Row],[sSA]] = "",  DataBase2[[#This Row],[BSHeu]]=""), "", (DataBase2[[#This Row],[sSA]]- DataBase2[[#This Row],[BSHeu]])/ DataBase2[[#This Row],[BSHeu]])</f>
        <v>8.8856900405066449E-6</v>
      </c>
      <c r="AU189" s="77">
        <f>IF(OR(DataBase2[[#This Row],[sKS]]= "",  DataBase2[[#This Row],[BSHeu]]=""), "", (DataBase2[[#This Row],[sKS]]- DataBase2[[#This Row],[BSHeu]])/ DataBase2[[#This Row],[BSHeu]])</f>
        <v>1.6976110822326283E-2</v>
      </c>
      <c r="AV189" s="78">
        <f>IF(AND(DataBase2[[#This Row],[sLBGB]]&lt;=0.0001, DataBase2[[#This Row],[sLBGB]]&lt;&gt;""), 1,"")</f>
        <v>1</v>
      </c>
      <c r="AW189" s="78">
        <f>IF(AND(DataBase2[[#This Row],[sCLGB]]&lt;=0.0001,DataBase2[[#This Row],[sCLGB]]&lt;&gt;""), 1,"")</f>
        <v>1</v>
      </c>
      <c r="AX189" s="78" t="str">
        <f>IF(AND(DataBase2[[#This Row],[sDRCGB]]&lt;=0.0001,DataBase2[[#This Row],[sDRCGB]]&lt;&gt;""), 1,"")</f>
        <v/>
      </c>
      <c r="AY189" s="78" t="str">
        <f>IF(AND(DataBase2[[#This Row],[sABSGB]]&lt;=0.0001,DataBase2[[#This Row],[sABSGB]]&lt;&gt;""), 1,"")</f>
        <v/>
      </c>
      <c r="AZ189" s="78" t="str">
        <f>IF(AND(DataBase2[[#This Row],[sCCJGB]]&lt;=0.0001,DataBase2[[#This Row],[sCCJGB]]&lt;&gt;""), 1,"")</f>
        <v/>
      </c>
      <c r="BA189" s="78">
        <f>IF(AND(DataBase2[[#This Row],[sILSGB]]&lt;=0.0001,DataBase2[[#This Row],[sILSGB]]&lt;&gt;""), 1,"")</f>
        <v>1</v>
      </c>
      <c r="BB189" s="78">
        <f>IF(AND(DataBase2[[#This Row],[sSAGB]]&lt;=0.0001,DataBase2[[#This Row],[sSAGB]]&lt;&gt;""), 1,"")</f>
        <v>1</v>
      </c>
      <c r="BC189" s="78" t="str">
        <f>IF(AND(DataBase2[[#This Row],[sKSGB]]&lt;=0.0001,DataBase2[[#This Row],[sKSGB]]&lt;&gt;""), 1,"")</f>
        <v/>
      </c>
      <c r="BD189" s="79">
        <f>IF(AND(DataBase2[[#This Row],[sLBGKS]]&lt;=0.0001, DataBase2[[#This Row],[sLBGKS]]&lt;&gt;""), 1,"")</f>
        <v>1</v>
      </c>
      <c r="BE189" s="78">
        <f>IF(AND(DataBase2[[#This Row],[sCLGKS]]&lt;=0.0001,DataBase2[[#This Row],[sCLGKS]]&lt;&gt;""), 1,"")</f>
        <v>1</v>
      </c>
      <c r="BF189" s="78" t="str">
        <f>IF(AND(DataBase2[[#This Row],[sDRCGKS]]&lt;=0.0001,DataBase2[[#This Row],[sDRCGKS]]&lt;&gt;""), 1,"")</f>
        <v/>
      </c>
      <c r="BG189" s="78" t="str">
        <f>IF(AND(DataBase2[[#This Row],[sABSGKS]]&lt;=0.0001,DataBase2[[#This Row],[sABSGKS]]&lt;&gt;""), 1,"")</f>
        <v/>
      </c>
      <c r="BH189" s="78" t="str">
        <f>IF(AND(DataBase2[[#This Row],[sCCJGKS]]&lt;=0.0001,DataBase2[[#This Row],[sCCJGKS]]&lt;&gt;""), 1,"")</f>
        <v/>
      </c>
      <c r="BI189" s="78">
        <f>IF(AND(DataBase2[[#This Row],[sILSGKS]]&lt;=0.0001,DataBase2[[#This Row],[sILSGKS]]&lt;&gt;""), 1,"")</f>
        <v>1</v>
      </c>
      <c r="BJ189" s="78">
        <f>IF(AND(DataBase2[[#This Row],[sSAGKS]]&lt;=0.0001,DataBase2[[#This Row],[sSAGKS]]&lt;&gt;""), 1,"")</f>
        <v>1</v>
      </c>
      <c r="BK189" s="80" t="str">
        <f>IF(AND(DataBase2[[#This Row],[sKSGKS]]&lt;=0.0001,DataBase2[[#This Row],[sKSGKS]]&lt;&gt;""), 1,"")</f>
        <v/>
      </c>
      <c r="BT189" s="7"/>
      <c r="BU189" s="7"/>
      <c r="BV189" s="7"/>
      <c r="BW189" s="7"/>
      <c r="CT189" s="7"/>
      <c r="CU189" s="7"/>
      <c r="CV189" s="7"/>
      <c r="CW189" s="7"/>
      <c r="DV189" s="7"/>
      <c r="DW189" s="7"/>
      <c r="DX189" s="7"/>
      <c r="DY189" s="7"/>
      <c r="EP189" s="7"/>
      <c r="EQ189" s="7"/>
      <c r="ER189" s="7"/>
      <c r="ES189" s="7"/>
    </row>
    <row r="190" spans="1:149" s="8" customFormat="1" x14ac:dyDescent="0.35">
      <c r="A190" s="88" t="s">
        <v>260</v>
      </c>
      <c r="B190" s="66" t="s">
        <v>80</v>
      </c>
      <c r="C190" s="67" t="s">
        <v>81</v>
      </c>
      <c r="D190" s="67">
        <v>3</v>
      </c>
      <c r="E190" s="67">
        <v>45</v>
      </c>
      <c r="F190" s="68">
        <v>4</v>
      </c>
      <c r="G190" s="69">
        <v>11572</v>
      </c>
      <c r="H190" s="70">
        <v>11239.5</v>
      </c>
      <c r="I190" s="73">
        <v>7200</v>
      </c>
      <c r="J190" s="69">
        <v>11546.85</v>
      </c>
      <c r="K190" s="70">
        <v>11333.05</v>
      </c>
      <c r="L190" s="73">
        <v>42843</v>
      </c>
      <c r="M190" s="69">
        <v>14269.76</v>
      </c>
      <c r="N190" s="6">
        <v>11472.23</v>
      </c>
      <c r="O190" s="71">
        <v>7200.8</v>
      </c>
      <c r="P190" s="69">
        <v>11558.030269999999</v>
      </c>
      <c r="Q190" s="71">
        <v>2276</v>
      </c>
      <c r="R190" s="72">
        <v>11574.85</v>
      </c>
      <c r="S190" s="71">
        <v>190.21</v>
      </c>
      <c r="T190" s="72">
        <v>11538.45</v>
      </c>
      <c r="U190" s="73">
        <v>150.00149999999999</v>
      </c>
      <c r="V190" s="72">
        <v>11583.45</v>
      </c>
      <c r="W190" s="73">
        <v>150.01300000000001</v>
      </c>
      <c r="X190" s="7">
        <v>11569.6</v>
      </c>
      <c r="Y190" s="71">
        <v>661</v>
      </c>
      <c r="Z190" s="74">
        <f t="shared" si="6"/>
        <v>11546.85</v>
      </c>
      <c r="AA190" s="48">
        <f t="shared" si="7"/>
        <v>11538.45</v>
      </c>
      <c r="AB19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MIN(G190,J190,M190),"")</f>
        <v/>
      </c>
      <c r="AC190" s="49" t="str">
        <f>IF(OR(DataBase2[[#This Row],[sKS]] = "", DataBase2[[#This Row],[BSOpt]]=""), "", (DataBase2[[#This Row],[sKS]]-DataBase2[[#This Row],[BSOpt]])/DataBase2[[#This Row],[BSOpt]])</f>
        <v/>
      </c>
      <c r="AD190" s="49">
        <f t="shared" si="8"/>
        <v>11546.85</v>
      </c>
      <c r="AE190" s="49">
        <f>IF(OR(DataBase2[[#This Row],[sKS]] = "", DataBase2[[#This Row],[BESTUB]]=""), "", (DataBase2[[#This Row],[sKS]]-DataBase2[[#This Row],[BESTUB]])/DataBase2[[#This Row],[BESTUB]])</f>
        <v>1.9702343063259676E-3</v>
      </c>
      <c r="AF190" s="75">
        <f>IF(OR(DataBase2[[#This Row],[sLB]] = "", DataBase2[[#This Row],[BestSol]]=""), "", (DataBase2[[#This Row],[sLB]]-DataBase2[[#This Row],[BestSol]])/DataBase2[[#This Row],[BestSol]])</f>
        <v>2.1780832001801042E-3</v>
      </c>
      <c r="AG190" s="76">
        <f>IF(OR(DataBase2[[#This Row],[sCL]] = "", DataBase2[[#This Row],[BestSol]]=""), "", (DataBase2[[#This Row],[sCL]] -DataBase2[[#This Row],[BestSol]])/DataBase2[[#This Row],[BestSol]])</f>
        <v>0</v>
      </c>
      <c r="AH190" s="76">
        <f>IF(OR(DataBase2[[#This Row],[sDRC]]= "", DataBase2[[#This Row],[BestSol]]=""), "", (DataBase2[[#This Row],[sDRC]]-DataBase2[[#This Row],[BestSol]])/DataBase2[[#This Row],[BestSol]])</f>
        <v>0.23581409648518858</v>
      </c>
      <c r="AI190" s="76">
        <f>IF(OR(DataBase2[[#This Row],[sABS]]= "", DataBase2[[#This Row],[BestSol]]=""), "", (DataBase2[[#This Row],[sABS]]-DataBase2[[#This Row],[BestSol]])/DataBase2[[#This Row],[BestSol]])</f>
        <v>9.6825281353779839E-4</v>
      </c>
      <c r="AJ190" s="76">
        <f>IF(OR(DataBase2[[#This Row],[sCCJ]]= "", DataBase2[[#This Row],[BestSol]]=""), "", (DataBase2[[#This Row],[sCCJ]]-DataBase2[[#This Row],[BestSol]])/DataBase2[[#This Row],[BestSol]])</f>
        <v>2.4249037616319601E-3</v>
      </c>
      <c r="AK190" s="76">
        <f>IF(OR(DataBase2[[#This Row],[sILS]] = "", DataBase2[[#This Row],[BestSol]]=""), "", (DataBase2[[#This Row],[sILS]]-DataBase2[[#This Row],[BestSol]])/DataBase2[[#This Row],[BestSol]])</f>
        <v>-7.2747112848955649E-4</v>
      </c>
      <c r="AL190" s="76">
        <f>IF(OR(DataBase2[[#This Row],[sSA]] = "", DataBase2[[#This Row],[BestSol]]=""), "", (DataBase2[[#This Row],[sSA]]-DataBase2[[#This Row],[BestSol]])/DataBase2[[#This Row],[BestSol]])</f>
        <v>3.1696956312760936E-3</v>
      </c>
      <c r="AM190" s="76">
        <f>IF(OR(DataBase2[[#This Row],[sKS]] = "", DataBase2[[#This Row],[BestSol]]=""), "", (DataBase2[[#This Row],[sKS]]-DataBase2[[#This Row],[BestSol]])/DataBase2[[#This Row],[BestSol]])</f>
        <v>1.9702343063259676E-3</v>
      </c>
      <c r="AN190" s="75">
        <f>IF(OR(DataBase2[[#This Row],[sLB]] = "", DataBase2[[#This Row],[BSHeu]]=""), "", (DataBase2[[#This Row],[sLB]]-DataBase2[[#This Row],[BSHeu]])/DataBase2[[#This Row],[BSHeu]])</f>
        <v>2.9076695743361779E-3</v>
      </c>
      <c r="AO190" s="76">
        <f>IF(OR(DataBase2[[#This Row],[sCL]] = "",  DataBase2[[#This Row],[BSHeu]]=""), "", (DataBase2[[#This Row],[sCL]] - DataBase2[[#This Row],[BSHeu]])/ DataBase2[[#This Row],[BSHeu]])</f>
        <v>7.2800072800069642E-4</v>
      </c>
      <c r="AP190" s="76">
        <f>IF(OR(DataBase2[[#This Row],[sDRC]]= "",  DataBase2[[#This Row],[BSHeu]]=""), "", (DataBase2[[#This Row],[sDRC]]- DataBase2[[#This Row],[BSHeu]])/ DataBase2[[#This Row],[BSHeu]])</f>
        <v>0.23671377004710331</v>
      </c>
      <c r="AQ190" s="76">
        <f>IF(OR(DataBase2[[#This Row],[sABS]]= "",  DataBase2[[#This Row],[BSHeu]]=""), "", (DataBase2[[#This Row],[sABS]]- DataBase2[[#This Row],[BSHeu]])/ DataBase2[[#This Row],[BSHeu]])</f>
        <v>1.6969584302916391E-3</v>
      </c>
      <c r="AR190" s="76">
        <f>IF(OR(DataBase2[[#This Row],[sCCJ]]= "",  DataBase2[[#This Row],[BSHeu]]=""), "", (DataBase2[[#This Row],[sCCJ]]- DataBase2[[#This Row],[BSHeu]])/ DataBase2[[#This Row],[BSHeu]])</f>
        <v>3.1546698213364564E-3</v>
      </c>
      <c r="AS190" s="76">
        <f>IF(OR(DataBase2[[#This Row],[sILS]] = "",  DataBase2[[#This Row],[BSHeu]]=""), "", (DataBase2[[#This Row],[sILS]]- DataBase2[[#This Row],[BSHeu]])/ DataBase2[[#This Row],[BSHeu]])</f>
        <v>0</v>
      </c>
      <c r="AT190" s="76">
        <f>IF(OR(DataBase2[[#This Row],[sSA]] = "",  DataBase2[[#This Row],[BSHeu]]=""), "", (DataBase2[[#This Row],[sSA]]- DataBase2[[#This Row],[BSHeu]])/ DataBase2[[#This Row],[BSHeu]])</f>
        <v>3.9000039000038999E-3</v>
      </c>
      <c r="AU190" s="77">
        <f>IF(OR(DataBase2[[#This Row],[sKS]]= "",  DataBase2[[#This Row],[BSHeu]]=""), "", (DataBase2[[#This Row],[sKS]]- DataBase2[[#This Row],[BSHeu]])/ DataBase2[[#This Row],[BSHeu]])</f>
        <v>2.6996693663360015E-3</v>
      </c>
      <c r="AV190" s="78" t="str">
        <f>IF(AND(DataBase2[[#This Row],[sLBGB]]&lt;=0.0001, DataBase2[[#This Row],[sLBGB]]&lt;&gt;""), 1,"")</f>
        <v/>
      </c>
      <c r="AW190" s="78">
        <f>IF(AND(DataBase2[[#This Row],[sCLGB]]&lt;=0.0001,DataBase2[[#This Row],[sCLGB]]&lt;&gt;""), 1,"")</f>
        <v>1</v>
      </c>
      <c r="AX190" s="78" t="str">
        <f>IF(AND(DataBase2[[#This Row],[sDRCGB]]&lt;=0.0001,DataBase2[[#This Row],[sDRCGB]]&lt;&gt;""), 1,"")</f>
        <v/>
      </c>
      <c r="AY190" s="78" t="str">
        <f>IF(AND(DataBase2[[#This Row],[sABSGB]]&lt;=0.0001,DataBase2[[#This Row],[sABSGB]]&lt;&gt;""), 1,"")</f>
        <v/>
      </c>
      <c r="AZ190" s="78" t="str">
        <f>IF(AND(DataBase2[[#This Row],[sCCJGB]]&lt;=0.0001,DataBase2[[#This Row],[sCCJGB]]&lt;&gt;""), 1,"")</f>
        <v/>
      </c>
      <c r="BA190" s="78">
        <f>IF(AND(DataBase2[[#This Row],[sILSGB]]&lt;=0.0001,DataBase2[[#This Row],[sILSGB]]&lt;&gt;""), 1,"")</f>
        <v>1</v>
      </c>
      <c r="BB190" s="78" t="str">
        <f>IF(AND(DataBase2[[#This Row],[sSAGB]]&lt;=0.0001,DataBase2[[#This Row],[sSAGB]]&lt;&gt;""), 1,"")</f>
        <v/>
      </c>
      <c r="BC190" s="78" t="str">
        <f>IF(AND(DataBase2[[#This Row],[sKSGB]]&lt;=0.0001,DataBase2[[#This Row],[sKSGB]]&lt;&gt;""), 1,"")</f>
        <v/>
      </c>
      <c r="BD190" s="79" t="str">
        <f>IF(AND(DataBase2[[#This Row],[sLBGKS]]&lt;=0.0001, DataBase2[[#This Row],[sLBGKS]]&lt;&gt;""), 1,"")</f>
        <v/>
      </c>
      <c r="BE190" s="78" t="str">
        <f>IF(AND(DataBase2[[#This Row],[sCLGKS]]&lt;=0.0001,DataBase2[[#This Row],[sCLGKS]]&lt;&gt;""), 1,"")</f>
        <v/>
      </c>
      <c r="BF190" s="78" t="str">
        <f>IF(AND(DataBase2[[#This Row],[sDRCGKS]]&lt;=0.0001,DataBase2[[#This Row],[sDRCGKS]]&lt;&gt;""), 1,"")</f>
        <v/>
      </c>
      <c r="BG190" s="78" t="str">
        <f>IF(AND(DataBase2[[#This Row],[sABSGKS]]&lt;=0.0001,DataBase2[[#This Row],[sABSGKS]]&lt;&gt;""), 1,"")</f>
        <v/>
      </c>
      <c r="BH190" s="78" t="str">
        <f>IF(AND(DataBase2[[#This Row],[sCCJGKS]]&lt;=0.0001,DataBase2[[#This Row],[sCCJGKS]]&lt;&gt;""), 1,"")</f>
        <v/>
      </c>
      <c r="BI190" s="78">
        <f>IF(AND(DataBase2[[#This Row],[sILSGKS]]&lt;=0.0001,DataBase2[[#This Row],[sILSGKS]]&lt;&gt;""), 1,"")</f>
        <v>1</v>
      </c>
      <c r="BJ190" s="78" t="str">
        <f>IF(AND(DataBase2[[#This Row],[sSAGKS]]&lt;=0.0001,DataBase2[[#This Row],[sSAGKS]]&lt;&gt;""), 1,"")</f>
        <v/>
      </c>
      <c r="BK190" s="80" t="str">
        <f>IF(AND(DataBase2[[#This Row],[sKSGKS]]&lt;=0.0001,DataBase2[[#This Row],[sKSGKS]]&lt;&gt;""), 1,"")</f>
        <v/>
      </c>
      <c r="BT190" s="7"/>
      <c r="BU190" s="7"/>
      <c r="BV190" s="7"/>
      <c r="BW190" s="7"/>
      <c r="CT190" s="7"/>
      <c r="CU190" s="7"/>
      <c r="CV190" s="7"/>
      <c r="CW190" s="7"/>
      <c r="DV190" s="7"/>
      <c r="DW190" s="7"/>
      <c r="DX190" s="7"/>
      <c r="DY190" s="7"/>
      <c r="EP190" s="7"/>
      <c r="EQ190" s="7"/>
      <c r="ER190" s="7"/>
      <c r="ES190" s="7"/>
    </row>
    <row r="191" spans="1:149" s="8" customFormat="1" x14ac:dyDescent="0.35">
      <c r="A191" s="88" t="s">
        <v>261</v>
      </c>
      <c r="B191" s="66" t="s">
        <v>80</v>
      </c>
      <c r="C191" s="67" t="s">
        <v>81</v>
      </c>
      <c r="D191" s="67">
        <v>3</v>
      </c>
      <c r="E191" s="67">
        <v>45</v>
      </c>
      <c r="F191" s="68">
        <v>5</v>
      </c>
      <c r="G191" s="69">
        <v>11793.3</v>
      </c>
      <c r="H191" s="70">
        <v>11488.1</v>
      </c>
      <c r="I191" s="73">
        <v>7200</v>
      </c>
      <c r="J191" s="69">
        <v>12183.05</v>
      </c>
      <c r="K191" s="70">
        <v>11149.95</v>
      </c>
      <c r="L191" s="73">
        <v>42966</v>
      </c>
      <c r="M191" s="69">
        <v>11728.25</v>
      </c>
      <c r="N191" s="6">
        <v>11728.25</v>
      </c>
      <c r="O191" s="71">
        <v>1964.2</v>
      </c>
      <c r="P191" s="69">
        <v>11810.23047</v>
      </c>
      <c r="Q191" s="71">
        <v>2603</v>
      </c>
      <c r="R191" s="72">
        <v>11728.25</v>
      </c>
      <c r="S191" s="71">
        <v>174.32</v>
      </c>
      <c r="T191" s="72">
        <v>11800.25</v>
      </c>
      <c r="U191" s="73">
        <v>150.01499999999999</v>
      </c>
      <c r="V191" s="72">
        <v>11728.25</v>
      </c>
      <c r="W191" s="73">
        <v>150.00649999999999</v>
      </c>
      <c r="X191" s="7">
        <v>11792.4</v>
      </c>
      <c r="Y191" s="71">
        <v>801</v>
      </c>
      <c r="Z191" s="74">
        <f t="shared" si="6"/>
        <v>11728.25</v>
      </c>
      <c r="AA191" s="48">
        <f t="shared" si="7"/>
        <v>11728.25</v>
      </c>
      <c r="AB19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MIN(G191,J191,M191),"")</f>
        <v>11728.25</v>
      </c>
      <c r="AC191" s="49">
        <f>IF(OR(DataBase2[[#This Row],[sKS]] = "", DataBase2[[#This Row],[BSOpt]]=""), "", (DataBase2[[#This Row],[sKS]]-DataBase2[[#This Row],[BSOpt]])/DataBase2[[#This Row],[BSOpt]])</f>
        <v>5.4696992304904511E-3</v>
      </c>
      <c r="AD191" s="49">
        <f t="shared" si="8"/>
        <v>11728.25</v>
      </c>
      <c r="AE191" s="49">
        <f>IF(OR(DataBase2[[#This Row],[sKS]] = "", DataBase2[[#This Row],[BESTUB]]=""), "", (DataBase2[[#This Row],[sKS]]-DataBase2[[#This Row],[BESTUB]])/DataBase2[[#This Row],[BESTUB]])</f>
        <v>5.4696992304904511E-3</v>
      </c>
      <c r="AF191" s="75">
        <f>IF(OR(DataBase2[[#This Row],[sLB]] = "", DataBase2[[#This Row],[BestSol]]=""), "", (DataBase2[[#This Row],[sLB]]-DataBase2[[#This Row],[BestSol]])/DataBase2[[#This Row],[BestSol]])</f>
        <v>5.5464370217209961E-3</v>
      </c>
      <c r="AG191" s="76">
        <f>IF(OR(DataBase2[[#This Row],[sCL]] = "", DataBase2[[#This Row],[BestSol]]=""), "", (DataBase2[[#This Row],[sCL]] -DataBase2[[#This Row],[BestSol]])/DataBase2[[#This Row],[BestSol]])</f>
        <v>3.8778163835184218E-2</v>
      </c>
      <c r="AH191" s="76">
        <f>IF(OR(DataBase2[[#This Row],[sDRC]]= "", DataBase2[[#This Row],[BestSol]]=""), "", (DataBase2[[#This Row],[sDRC]]-DataBase2[[#This Row],[BestSol]])/DataBase2[[#This Row],[BestSol]])</f>
        <v>0</v>
      </c>
      <c r="AI191" s="76">
        <f>IF(OR(DataBase2[[#This Row],[sABS]]= "", DataBase2[[#This Row],[BestSol]]=""), "", (DataBase2[[#This Row],[sABS]]-DataBase2[[#This Row],[BestSol]])/DataBase2[[#This Row],[BestSol]])</f>
        <v>6.990000213160567E-3</v>
      </c>
      <c r="AJ191" s="76">
        <f>IF(OR(DataBase2[[#This Row],[sCCJ]]= "", DataBase2[[#This Row],[BestSol]]=""), "", (DataBase2[[#This Row],[sCCJ]]-DataBase2[[#This Row],[BestSol]])/DataBase2[[#This Row],[BestSol]])</f>
        <v>0</v>
      </c>
      <c r="AK191" s="76">
        <f>IF(OR(DataBase2[[#This Row],[sILS]] = "", DataBase2[[#This Row],[BestSol]]=""), "", (DataBase2[[#This Row],[sILS]]-DataBase2[[#This Row],[BestSol]])/DataBase2[[#This Row],[BestSol]])</f>
        <v>6.1390232984460599E-3</v>
      </c>
      <c r="AL191" s="76">
        <f>IF(OR(DataBase2[[#This Row],[sSA]] = "", DataBase2[[#This Row],[BestSol]]=""), "", (DataBase2[[#This Row],[sSA]]-DataBase2[[#This Row],[BestSol]])/DataBase2[[#This Row],[BestSol]])</f>
        <v>0</v>
      </c>
      <c r="AM191" s="76">
        <f>IF(OR(DataBase2[[#This Row],[sKS]] = "", DataBase2[[#This Row],[BestSol]]=""), "", (DataBase2[[#This Row],[sKS]]-DataBase2[[#This Row],[BestSol]])/DataBase2[[#This Row],[BestSol]])</f>
        <v>5.4696992304904511E-3</v>
      </c>
      <c r="AN191" s="75">
        <f>IF(OR(DataBase2[[#This Row],[sLB]] = "", DataBase2[[#This Row],[BSHeu]]=""), "", (DataBase2[[#This Row],[sLB]]-DataBase2[[#This Row],[BSHeu]])/DataBase2[[#This Row],[BSHeu]])</f>
        <v>5.5464370217209961E-3</v>
      </c>
      <c r="AO191" s="76">
        <f>IF(OR(DataBase2[[#This Row],[sCL]] = "",  DataBase2[[#This Row],[BSHeu]]=""), "", (DataBase2[[#This Row],[sCL]] - DataBase2[[#This Row],[BSHeu]])/ DataBase2[[#This Row],[BSHeu]])</f>
        <v>3.8778163835184218E-2</v>
      </c>
      <c r="AP191" s="76">
        <f>IF(OR(DataBase2[[#This Row],[sDRC]]= "",  DataBase2[[#This Row],[BSHeu]]=""), "", (DataBase2[[#This Row],[sDRC]]- DataBase2[[#This Row],[BSHeu]])/ DataBase2[[#This Row],[BSHeu]])</f>
        <v>0</v>
      </c>
      <c r="AQ191" s="76">
        <f>IF(OR(DataBase2[[#This Row],[sABS]]= "",  DataBase2[[#This Row],[BSHeu]]=""), "", (DataBase2[[#This Row],[sABS]]- DataBase2[[#This Row],[BSHeu]])/ DataBase2[[#This Row],[BSHeu]])</f>
        <v>6.990000213160567E-3</v>
      </c>
      <c r="AR191" s="76">
        <f>IF(OR(DataBase2[[#This Row],[sCCJ]]= "",  DataBase2[[#This Row],[BSHeu]]=""), "", (DataBase2[[#This Row],[sCCJ]]- DataBase2[[#This Row],[BSHeu]])/ DataBase2[[#This Row],[BSHeu]])</f>
        <v>0</v>
      </c>
      <c r="AS191" s="76">
        <f>IF(OR(DataBase2[[#This Row],[sILS]] = "",  DataBase2[[#This Row],[BSHeu]]=""), "", (DataBase2[[#This Row],[sILS]]- DataBase2[[#This Row],[BSHeu]])/ DataBase2[[#This Row],[BSHeu]])</f>
        <v>6.1390232984460599E-3</v>
      </c>
      <c r="AT191" s="76">
        <f>IF(OR(DataBase2[[#This Row],[sSA]] = "",  DataBase2[[#This Row],[BSHeu]]=""), "", (DataBase2[[#This Row],[sSA]]- DataBase2[[#This Row],[BSHeu]])/ DataBase2[[#This Row],[BSHeu]])</f>
        <v>0</v>
      </c>
      <c r="AU191" s="77">
        <f>IF(OR(DataBase2[[#This Row],[sKS]]= "",  DataBase2[[#This Row],[BSHeu]]=""), "", (DataBase2[[#This Row],[sKS]]- DataBase2[[#This Row],[BSHeu]])/ DataBase2[[#This Row],[BSHeu]])</f>
        <v>5.4696992304904511E-3</v>
      </c>
      <c r="AV191" s="78" t="str">
        <f>IF(AND(DataBase2[[#This Row],[sLBGB]]&lt;=0.0001, DataBase2[[#This Row],[sLBGB]]&lt;&gt;""), 1,"")</f>
        <v/>
      </c>
      <c r="AW191" s="78" t="str">
        <f>IF(AND(DataBase2[[#This Row],[sCLGB]]&lt;=0.0001,DataBase2[[#This Row],[sCLGB]]&lt;&gt;""), 1,"")</f>
        <v/>
      </c>
      <c r="AX191" s="78">
        <f>IF(AND(DataBase2[[#This Row],[sDRCGB]]&lt;=0.0001,DataBase2[[#This Row],[sDRCGB]]&lt;&gt;""), 1,"")</f>
        <v>1</v>
      </c>
      <c r="AY191" s="78" t="str">
        <f>IF(AND(DataBase2[[#This Row],[sABSGB]]&lt;=0.0001,DataBase2[[#This Row],[sABSGB]]&lt;&gt;""), 1,"")</f>
        <v/>
      </c>
      <c r="AZ191" s="78">
        <f>IF(AND(DataBase2[[#This Row],[sCCJGB]]&lt;=0.0001,DataBase2[[#This Row],[sCCJGB]]&lt;&gt;""), 1,"")</f>
        <v>1</v>
      </c>
      <c r="BA191" s="78" t="str">
        <f>IF(AND(DataBase2[[#This Row],[sILSGB]]&lt;=0.0001,DataBase2[[#This Row],[sILSGB]]&lt;&gt;""), 1,"")</f>
        <v/>
      </c>
      <c r="BB191" s="78">
        <f>IF(AND(DataBase2[[#This Row],[sSAGB]]&lt;=0.0001,DataBase2[[#This Row],[sSAGB]]&lt;&gt;""), 1,"")</f>
        <v>1</v>
      </c>
      <c r="BC191" s="78" t="str">
        <f>IF(AND(DataBase2[[#This Row],[sKSGB]]&lt;=0.0001,DataBase2[[#This Row],[sKSGB]]&lt;&gt;""), 1,"")</f>
        <v/>
      </c>
      <c r="BD191" s="79" t="str">
        <f>IF(AND(DataBase2[[#This Row],[sLBGKS]]&lt;=0.0001, DataBase2[[#This Row],[sLBGKS]]&lt;&gt;""), 1,"")</f>
        <v/>
      </c>
      <c r="BE191" s="78" t="str">
        <f>IF(AND(DataBase2[[#This Row],[sCLGKS]]&lt;=0.0001,DataBase2[[#This Row],[sCLGKS]]&lt;&gt;""), 1,"")</f>
        <v/>
      </c>
      <c r="BF191" s="78">
        <f>IF(AND(DataBase2[[#This Row],[sDRCGKS]]&lt;=0.0001,DataBase2[[#This Row],[sDRCGKS]]&lt;&gt;""), 1,"")</f>
        <v>1</v>
      </c>
      <c r="BG191" s="78" t="str">
        <f>IF(AND(DataBase2[[#This Row],[sABSGKS]]&lt;=0.0001,DataBase2[[#This Row],[sABSGKS]]&lt;&gt;""), 1,"")</f>
        <v/>
      </c>
      <c r="BH191" s="78">
        <f>IF(AND(DataBase2[[#This Row],[sCCJGKS]]&lt;=0.0001,DataBase2[[#This Row],[sCCJGKS]]&lt;&gt;""), 1,"")</f>
        <v>1</v>
      </c>
      <c r="BI191" s="78" t="str">
        <f>IF(AND(DataBase2[[#This Row],[sILSGKS]]&lt;=0.0001,DataBase2[[#This Row],[sILSGKS]]&lt;&gt;""), 1,"")</f>
        <v/>
      </c>
      <c r="BJ191" s="78">
        <f>IF(AND(DataBase2[[#This Row],[sSAGKS]]&lt;=0.0001,DataBase2[[#This Row],[sSAGKS]]&lt;&gt;""), 1,"")</f>
        <v>1</v>
      </c>
      <c r="BK191" s="80" t="str">
        <f>IF(AND(DataBase2[[#This Row],[sKSGKS]]&lt;=0.0001,DataBase2[[#This Row],[sKSGKS]]&lt;&gt;""), 1,"")</f>
        <v/>
      </c>
      <c r="BT191" s="7"/>
      <c r="BU191" s="7"/>
      <c r="BV191" s="7"/>
      <c r="BW191" s="7"/>
      <c r="CT191" s="7"/>
      <c r="CU191" s="7"/>
      <c r="CV191" s="7"/>
      <c r="CW191" s="7"/>
      <c r="DV191" s="7"/>
      <c r="DW191" s="7"/>
      <c r="DX191" s="7"/>
      <c r="DY191" s="7"/>
      <c r="EP191" s="7"/>
      <c r="EQ191" s="7"/>
      <c r="ER191" s="7"/>
      <c r="ES191" s="7"/>
    </row>
    <row r="192" spans="1:149" s="8" customFormat="1" x14ac:dyDescent="0.35">
      <c r="A192" s="65"/>
      <c r="B192" s="66"/>
      <c r="C192" s="67"/>
      <c r="D192" s="67"/>
      <c r="E192" s="67"/>
      <c r="F192" s="68"/>
      <c r="G192" s="69"/>
      <c r="H192" s="70"/>
      <c r="I192" s="71"/>
      <c r="J192" s="69"/>
      <c r="K192" s="70"/>
      <c r="L192" s="71"/>
      <c r="M192" s="69"/>
      <c r="N192" s="6"/>
      <c r="O192" s="73"/>
      <c r="P192" s="69"/>
      <c r="Q192" s="71"/>
      <c r="R192" s="72" t="s">
        <v>101</v>
      </c>
      <c r="S192" s="71"/>
      <c r="T192" s="72"/>
      <c r="U192" s="73"/>
      <c r="V192" s="72"/>
      <c r="W192" s="73"/>
      <c r="X192" s="7"/>
      <c r="Y192" s="71"/>
      <c r="Z192" s="74" t="str">
        <f t="shared" si="6"/>
        <v/>
      </c>
      <c r="AA192" s="48" t="str">
        <f t="shared" si="7"/>
        <v/>
      </c>
      <c r="AB19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MIN(G192,J192,M192),"")</f>
        <v/>
      </c>
      <c r="AC192" s="49" t="str">
        <f>IF(OR(DataBase2[[#This Row],[sKS]] = "", DataBase2[[#This Row],[BSOpt]]=""), "", (DataBase2[[#This Row],[sKS]]-DataBase2[[#This Row],[BSOpt]])/DataBase2[[#This Row],[BSOpt]])</f>
        <v/>
      </c>
      <c r="AD192" s="49" t="str">
        <f t="shared" si="8"/>
        <v/>
      </c>
      <c r="AE192" s="49" t="str">
        <f>IF(OR(DataBase2[[#This Row],[sKS]] = "", DataBase2[[#This Row],[BESTUB]]=""), "", (DataBase2[[#This Row],[sKS]]-DataBase2[[#This Row],[BESTUB]])/DataBase2[[#This Row],[BESTUB]])</f>
        <v/>
      </c>
      <c r="AF192" s="50" t="str">
        <f>IF(OR(DataBase2[[#This Row],[sLB]] = "", DataBase2[[#This Row],[BestSol]]=""), "", (DataBase2[[#This Row],[sLB]]-DataBase2[[#This Row],[BestSol]])/DataBase2[[#This Row],[BestSol]])</f>
        <v/>
      </c>
      <c r="AG192" s="51" t="str">
        <f>IF(OR(DataBase2[[#This Row],[sCL]] = "", DataBase2[[#This Row],[BestSol]]=""), "", (DataBase2[[#This Row],[sCL]] -DataBase2[[#This Row],[BestSol]])/DataBase2[[#This Row],[BestSol]])</f>
        <v/>
      </c>
      <c r="AH192" s="52" t="str">
        <f>IF(OR(DataBase2[[#This Row],[sDRC]]= "", DataBase2[[#This Row],[BestSol]]=""), "", (DataBase2[[#This Row],[sDRC]]-DataBase2[[#This Row],[BestSol]])/DataBase2[[#This Row],[BestSol]])</f>
        <v/>
      </c>
      <c r="AI192" s="52" t="str">
        <f>IF(OR(DataBase2[[#This Row],[sABS]]= "", DataBase2[[#This Row],[BestSol]]=""), "", (DataBase2[[#This Row],[sABS]]-DataBase2[[#This Row],[BestSol]])/DataBase2[[#This Row],[BestSol]])</f>
        <v/>
      </c>
      <c r="AJ192" s="52" t="str">
        <f>IF(OR(DataBase2[[#This Row],[sCCJ]]= "", DataBase2[[#This Row],[BestSol]]=""), "", (DataBase2[[#This Row],[sCCJ]]-DataBase2[[#This Row],[BestSol]])/DataBase2[[#This Row],[BestSol]])</f>
        <v/>
      </c>
      <c r="AK192" s="52" t="str">
        <f>IF(OR(DataBase2[[#This Row],[sILS]] = "", DataBase2[[#This Row],[BestSol]]=""), "", (DataBase2[[#This Row],[sILS]]-DataBase2[[#This Row],[BestSol]])/DataBase2[[#This Row],[BestSol]])</f>
        <v/>
      </c>
      <c r="AL192" s="52" t="str">
        <f>IF(OR(DataBase2[[#This Row],[sSA]] = "", DataBase2[[#This Row],[BestSol]]=""), "", (DataBase2[[#This Row],[sSA]]-DataBase2[[#This Row],[BestSol]])/DataBase2[[#This Row],[BestSol]])</f>
        <v/>
      </c>
      <c r="AM192" s="53" t="str">
        <f>IF(OR(DataBase2[[#This Row],[sKS]] = "", DataBase2[[#This Row],[BestSol]]=""), "", (DataBase2[[#This Row],[sKS]]-DataBase2[[#This Row],[BestSol]])/DataBase2[[#This Row],[BestSol]])</f>
        <v/>
      </c>
      <c r="AN192" s="50" t="str">
        <f>IF(OR(DataBase2[[#This Row],[sLB]] = "", DataBase2[[#This Row],[BSHeu]]=""), "", (DataBase2[[#This Row],[sLB]]-DataBase2[[#This Row],[BSHeu]])/DataBase2[[#This Row],[BSHeu]])</f>
        <v/>
      </c>
      <c r="AO192" s="53" t="str">
        <f>IF(OR(DataBase2[[#This Row],[sCL]] = "",  DataBase2[[#This Row],[BSHeu]]=""), "", (DataBase2[[#This Row],[sCL]] - DataBase2[[#This Row],[BSHeu]])/ DataBase2[[#This Row],[BSHeu]])</f>
        <v/>
      </c>
      <c r="AP192" s="81" t="str">
        <f>IF(OR(DataBase2[[#This Row],[sDRC]]= "",  DataBase2[[#This Row],[BSHeu]]=""), "", (DataBase2[[#This Row],[sDRC]]- DataBase2[[#This Row],[BSHeu]])/ DataBase2[[#This Row],[BSHeu]])</f>
        <v/>
      </c>
      <c r="AQ192" s="81" t="str">
        <f>IF(OR(DataBase2[[#This Row],[sABS]]= "",  DataBase2[[#This Row],[BSHeu]]=""), "", (DataBase2[[#This Row],[sABS]]- DataBase2[[#This Row],[BSHeu]])/ DataBase2[[#This Row],[BSHeu]])</f>
        <v/>
      </c>
      <c r="AR192" s="81" t="str">
        <f>IF(OR(DataBase2[[#This Row],[sCCJ]]= "",  DataBase2[[#This Row],[BSHeu]]=""), "", (DataBase2[[#This Row],[sCCJ]]- DataBase2[[#This Row],[BSHeu]])/ DataBase2[[#This Row],[BSHeu]])</f>
        <v/>
      </c>
      <c r="AS192" s="81" t="str">
        <f>IF(OR(DataBase2[[#This Row],[sILS]] = "",  DataBase2[[#This Row],[BSHeu]]=""), "", (DataBase2[[#This Row],[sILS]]- DataBase2[[#This Row],[BSHeu]])/ DataBase2[[#This Row],[BSHeu]])</f>
        <v/>
      </c>
      <c r="AT192" s="81" t="str">
        <f>IF(OR(DataBase2[[#This Row],[sSA]] = "",  DataBase2[[#This Row],[BSHeu]]=""), "", (DataBase2[[#This Row],[sSA]]- DataBase2[[#This Row],[BSHeu]])/ DataBase2[[#This Row],[BSHeu]])</f>
        <v/>
      </c>
      <c r="AU192" s="82" t="str">
        <f>IF(OR(DataBase2[[#This Row],[sKS]]= "",  DataBase2[[#This Row],[BSHeu]]=""), "", (DataBase2[[#This Row],[sKS]]- DataBase2[[#This Row],[BSHeu]])/ DataBase2[[#This Row],[BSHeu]])</f>
        <v/>
      </c>
      <c r="AV192" s="58" t="str">
        <f>IF(AND(DataBase2[[#This Row],[sLBGB]]&lt;=0.0001, DataBase2[[#This Row],[sLBGB]]&lt;&gt;""), 1,"")</f>
        <v/>
      </c>
      <c r="AW192" s="59" t="str">
        <f>IF(AND(DataBase2[[#This Row],[sCLGB]]&lt;=0.0001,DataBase2[[#This Row],[sCLGB]]&lt;&gt;""), 1,"")</f>
        <v/>
      </c>
      <c r="AX192" s="60" t="str">
        <f>IF(AND(DataBase2[[#This Row],[sDRCGB]]&lt;=0.0001,DataBase2[[#This Row],[sDRCGB]]&lt;&gt;""), 1,"")</f>
        <v/>
      </c>
      <c r="AY192" s="60" t="str">
        <f>IF(AND(DataBase2[[#This Row],[sABSGB]]&lt;=0.0001,DataBase2[[#This Row],[sABSGB]]&lt;&gt;""), 1,"")</f>
        <v/>
      </c>
      <c r="AZ192" s="60" t="str">
        <f>IF(AND(DataBase2[[#This Row],[sCCJGB]]&lt;=0.0001,DataBase2[[#This Row],[sCCJGB]]&lt;&gt;""), 1,"")</f>
        <v/>
      </c>
      <c r="BA192" s="60" t="str">
        <f>IF(AND(DataBase2[[#This Row],[sILSGB]]&lt;=0.0001,DataBase2[[#This Row],[sILSGB]]&lt;&gt;""), 1,"")</f>
        <v/>
      </c>
      <c r="BB192" s="60" t="str">
        <f>IF(AND(DataBase2[[#This Row],[sSAGB]]&lt;=0.0001,DataBase2[[#This Row],[sSAGB]]&lt;&gt;""), 1,"")</f>
        <v/>
      </c>
      <c r="BC192" s="58" t="str">
        <f>IF(AND(DataBase2[[#This Row],[sKSGB]]&lt;=0.0001,DataBase2[[#This Row],[sKSGB]]&lt;&gt;""), 1,"")</f>
        <v/>
      </c>
      <c r="BD192" s="83" t="str">
        <f>IF(AND(DataBase2[[#This Row],[sLBGKS]]&lt;=0.0001, DataBase2[[#This Row],[sLBGKS]]&lt;&gt;""), 1,"")</f>
        <v/>
      </c>
      <c r="BE192" s="58" t="str">
        <f>IF(AND(DataBase2[[#This Row],[sCLGKS]]&lt;=0.0001,DataBase2[[#This Row],[sCLGKS]]&lt;&gt;""), 1,"")</f>
        <v/>
      </c>
      <c r="BF192" s="84" t="str">
        <f>IF(AND(DataBase2[[#This Row],[sDRCGKS]]&lt;=0.0001,DataBase2[[#This Row],[sDRCGKS]]&lt;&gt;""), 1,"")</f>
        <v/>
      </c>
      <c r="BG192" s="84" t="str">
        <f>IF(AND(DataBase2[[#This Row],[sABSGKS]]&lt;=0.0001,DataBase2[[#This Row],[sABSGKS]]&lt;&gt;""), 1,"")</f>
        <v/>
      </c>
      <c r="BH192" s="84" t="str">
        <f>IF(AND(DataBase2[[#This Row],[sCCJGKS]]&lt;=0.0001,DataBase2[[#This Row],[sCCJGKS]]&lt;&gt;""), 1,"")</f>
        <v/>
      </c>
      <c r="BI192" s="84" t="str">
        <f>IF(AND(DataBase2[[#This Row],[sILSGKS]]&lt;=0.0001,DataBase2[[#This Row],[sILSGKS]]&lt;&gt;""), 1,"")</f>
        <v/>
      </c>
      <c r="BJ192" s="84" t="str">
        <f>IF(AND(DataBase2[[#This Row],[sSAGKS]]&lt;=0.0001,DataBase2[[#This Row],[sSAGKS]]&lt;&gt;""), 1,"")</f>
        <v/>
      </c>
      <c r="BK192" s="80" t="str">
        <f>IF(AND(DataBase2[[#This Row],[sKSGKS]]&lt;=0.0001,DataBase2[[#This Row],[sKSGKS]]&lt;&gt;""), 1,"")</f>
        <v/>
      </c>
      <c r="BT192" s="7"/>
      <c r="BU192" s="7"/>
      <c r="BV192" s="7"/>
      <c r="BW192" s="7"/>
      <c r="CT192" s="7"/>
      <c r="CU192" s="7"/>
      <c r="CV192" s="7"/>
      <c r="CW192" s="7"/>
      <c r="DV192" s="7"/>
      <c r="DW192" s="7"/>
      <c r="DX192" s="7"/>
      <c r="DY192" s="7"/>
      <c r="EP192" s="7"/>
      <c r="EQ192" s="7"/>
      <c r="ER192" s="7"/>
      <c r="ES192" s="7"/>
    </row>
    <row r="193" spans="1:149" s="8" customFormat="1" x14ac:dyDescent="0.35">
      <c r="A193" s="65" t="s">
        <v>262</v>
      </c>
      <c r="B193" s="66" t="s">
        <v>80</v>
      </c>
      <c r="C193" s="67" t="s">
        <v>81</v>
      </c>
      <c r="D193" s="67">
        <v>3</v>
      </c>
      <c r="E193" s="67">
        <v>50</v>
      </c>
      <c r="F193" s="68">
        <v>2</v>
      </c>
      <c r="G193" s="69">
        <v>12186.3</v>
      </c>
      <c r="H193" s="70">
        <v>11959.7</v>
      </c>
      <c r="I193" s="73">
        <v>7200</v>
      </c>
      <c r="J193" s="69">
        <v>12127.78</v>
      </c>
      <c r="K193" s="70">
        <v>12127.78</v>
      </c>
      <c r="L193" s="73">
        <v>1037</v>
      </c>
      <c r="M193" s="69">
        <v>15191.76</v>
      </c>
      <c r="N193" s="6">
        <v>12029.86</v>
      </c>
      <c r="O193" s="71">
        <v>7200.2</v>
      </c>
      <c r="P193" s="69">
        <v>12147.56055</v>
      </c>
      <c r="Q193" s="71">
        <v>8901</v>
      </c>
      <c r="R193" s="72">
        <v>12153.28</v>
      </c>
      <c r="S193" s="71">
        <v>230.99</v>
      </c>
      <c r="T193" s="72">
        <v>12140.28</v>
      </c>
      <c r="U193" s="73">
        <v>150.05000000000001</v>
      </c>
      <c r="V193" s="72">
        <v>12335.98</v>
      </c>
      <c r="W193" s="73">
        <v>150.01050000000001</v>
      </c>
      <c r="X193" s="7">
        <v>12165.5</v>
      </c>
      <c r="Y193" s="71">
        <v>952</v>
      </c>
      <c r="Z193" s="74">
        <f t="shared" si="6"/>
        <v>12127.78</v>
      </c>
      <c r="AA193" s="48">
        <f t="shared" si="7"/>
        <v>12140.28</v>
      </c>
      <c r="AB19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MIN(G193,J193,M193),"")</f>
        <v>12127.78</v>
      </c>
      <c r="AC193" s="49">
        <f>IF(OR(DataBase2[[#This Row],[sKS]] = "", DataBase2[[#This Row],[BSOpt]]=""), "", (DataBase2[[#This Row],[sKS]]-DataBase2[[#This Row],[BSOpt]])/DataBase2[[#This Row],[BSOpt]])</f>
        <v>3.1102147301484149E-3</v>
      </c>
      <c r="AD193" s="49">
        <f t="shared" si="8"/>
        <v>12127.78</v>
      </c>
      <c r="AE193" s="49">
        <f>IF(OR(DataBase2[[#This Row],[sKS]] = "", DataBase2[[#This Row],[BESTUB]]=""), "", (DataBase2[[#This Row],[sKS]]-DataBase2[[#This Row],[BESTUB]])/DataBase2[[#This Row],[BESTUB]])</f>
        <v>3.1102147301484149E-3</v>
      </c>
      <c r="AF193" s="75">
        <f>IF(OR(DataBase2[[#This Row],[sLB]] = "", DataBase2[[#This Row],[BestSol]]=""), "", (DataBase2[[#This Row],[sLB]]-DataBase2[[#This Row],[BestSol]])/DataBase2[[#This Row],[BestSol]])</f>
        <v>4.8252854190955485E-3</v>
      </c>
      <c r="AG193" s="76">
        <f>IF(OR(DataBase2[[#This Row],[sCL]] = "", DataBase2[[#This Row],[BestSol]]=""), "", (DataBase2[[#This Row],[sCL]] -DataBase2[[#This Row],[BestSol]])/DataBase2[[#This Row],[BestSol]])</f>
        <v>0</v>
      </c>
      <c r="AH193" s="76">
        <f>IF(OR(DataBase2[[#This Row],[sDRC]]= "", DataBase2[[#This Row],[BestSol]]=""), "", (DataBase2[[#This Row],[sDRC]]-DataBase2[[#This Row],[BestSol]])/DataBase2[[#This Row],[BestSol]])</f>
        <v>0.25264145622694339</v>
      </c>
      <c r="AI193" s="76">
        <f>IF(OR(DataBase2[[#This Row],[sABS]]= "", DataBase2[[#This Row],[BestSol]]=""), "", (DataBase2[[#This Row],[sABS]]-DataBase2[[#This Row],[BestSol]])/DataBase2[[#This Row],[BestSol]])</f>
        <v>1.6310116113583436E-3</v>
      </c>
      <c r="AJ193" s="76">
        <f>IF(OR(DataBase2[[#This Row],[sCCJ]]= "", DataBase2[[#This Row],[BestSol]]=""), "", (DataBase2[[#This Row],[sCCJ]]-DataBase2[[#This Row],[BestSol]])/DataBase2[[#This Row],[BestSol]])</f>
        <v>2.1026107003919926E-3</v>
      </c>
      <c r="AK193" s="76">
        <f>IF(OR(DataBase2[[#This Row],[sILS]] = "", DataBase2[[#This Row],[BestSol]]=""), "", (DataBase2[[#This Row],[sILS]]-DataBase2[[#This Row],[BestSol]])/DataBase2[[#This Row],[BestSol]])</f>
        <v>1.0306915197999963E-3</v>
      </c>
      <c r="AL193" s="76">
        <f>IF(OR(DataBase2[[#This Row],[sSA]] = "", DataBase2[[#This Row],[BestSol]]=""), "", (DataBase2[[#This Row],[sSA]]-DataBase2[[#This Row],[BestSol]])/DataBase2[[#This Row],[BestSol]])</f>
        <v>1.7167197953788647E-2</v>
      </c>
      <c r="AM193" s="76">
        <f>IF(OR(DataBase2[[#This Row],[sKS]] = "", DataBase2[[#This Row],[BestSol]]=""), "", (DataBase2[[#This Row],[sKS]]-DataBase2[[#This Row],[BestSol]])/DataBase2[[#This Row],[BestSol]])</f>
        <v>3.1102147301484149E-3</v>
      </c>
      <c r="AN193" s="75">
        <f>IF(OR(DataBase2[[#This Row],[sLB]] = "", DataBase2[[#This Row],[BSHeu]]=""), "", (DataBase2[[#This Row],[sLB]]-DataBase2[[#This Row],[BSHeu]])/DataBase2[[#This Row],[BSHeu]])</f>
        <v>3.7906868704839273E-3</v>
      </c>
      <c r="AO193" s="76">
        <f>IF(OR(DataBase2[[#This Row],[sCL]] = "",  DataBase2[[#This Row],[BSHeu]]=""), "", (DataBase2[[#This Row],[sCL]] - DataBase2[[#This Row],[BSHeu]])/ DataBase2[[#This Row],[BSHeu]])</f>
        <v>-1.0296302885930142E-3</v>
      </c>
      <c r="AP193" s="76">
        <f>IF(OR(DataBase2[[#This Row],[sDRC]]= "",  DataBase2[[#This Row],[BSHeu]]=""), "", (DataBase2[[#This Row],[sDRC]]- DataBase2[[#This Row],[BSHeu]])/ DataBase2[[#This Row],[BSHeu]])</f>
        <v>0.25135169864286488</v>
      </c>
      <c r="AQ193" s="76">
        <f>IF(OR(DataBase2[[#This Row],[sABS]]= "",  DataBase2[[#This Row],[BSHeu]]=""), "", (DataBase2[[#This Row],[sABS]]- DataBase2[[#This Row],[BSHeu]])/ DataBase2[[#This Row],[BSHeu]])</f>
        <v>5.9970198380922789E-4</v>
      </c>
      <c r="AR193" s="76">
        <f>IF(OR(DataBase2[[#This Row],[sCCJ]]= "",  DataBase2[[#This Row],[BSHeu]]=""), "", (DataBase2[[#This Row],[sCCJ]]- DataBase2[[#This Row],[BSHeu]])/ DataBase2[[#This Row],[BSHeu]])</f>
        <v>1.0708155001367349E-3</v>
      </c>
      <c r="AS193" s="76">
        <f>IF(OR(DataBase2[[#This Row],[sILS]] = "",  DataBase2[[#This Row],[BSHeu]]=""), "", (DataBase2[[#This Row],[sILS]]- DataBase2[[#This Row],[BSHeu]])/ DataBase2[[#This Row],[BSHeu]])</f>
        <v>0</v>
      </c>
      <c r="AT193" s="76">
        <f>IF(OR(DataBase2[[#This Row],[sSA]] = "",  DataBase2[[#This Row],[BSHeu]]=""), "", (DataBase2[[#This Row],[sSA]]- DataBase2[[#This Row],[BSHeu]])/ DataBase2[[#This Row],[BSHeu]])</f>
        <v>1.6119891798212143E-2</v>
      </c>
      <c r="AU193" s="77">
        <f>IF(OR(DataBase2[[#This Row],[sKS]]= "",  DataBase2[[#This Row],[BSHeu]]=""), "", (DataBase2[[#This Row],[sKS]]- DataBase2[[#This Row],[BSHeu]])/ DataBase2[[#This Row],[BSHeu]])</f>
        <v>2.0773820702652116E-3</v>
      </c>
      <c r="AV193" s="78" t="str">
        <f>IF(AND(DataBase2[[#This Row],[sLBGB]]&lt;=0.0001, DataBase2[[#This Row],[sLBGB]]&lt;&gt;""), 1,"")</f>
        <v/>
      </c>
      <c r="AW193" s="78">
        <f>IF(AND(DataBase2[[#This Row],[sCLGB]]&lt;=0.0001,DataBase2[[#This Row],[sCLGB]]&lt;&gt;""), 1,"")</f>
        <v>1</v>
      </c>
      <c r="AX193" s="78" t="str">
        <f>IF(AND(DataBase2[[#This Row],[sDRCGB]]&lt;=0.0001,DataBase2[[#This Row],[sDRCGB]]&lt;&gt;""), 1,"")</f>
        <v/>
      </c>
      <c r="AY193" s="78" t="str">
        <f>IF(AND(DataBase2[[#This Row],[sABSGB]]&lt;=0.0001,DataBase2[[#This Row],[sABSGB]]&lt;&gt;""), 1,"")</f>
        <v/>
      </c>
      <c r="AZ193" s="78" t="str">
        <f>IF(AND(DataBase2[[#This Row],[sCCJGB]]&lt;=0.0001,DataBase2[[#This Row],[sCCJGB]]&lt;&gt;""), 1,"")</f>
        <v/>
      </c>
      <c r="BA193" s="78" t="str">
        <f>IF(AND(DataBase2[[#This Row],[sILSGB]]&lt;=0.0001,DataBase2[[#This Row],[sILSGB]]&lt;&gt;""), 1,"")</f>
        <v/>
      </c>
      <c r="BB193" s="78" t="str">
        <f>IF(AND(DataBase2[[#This Row],[sSAGB]]&lt;=0.0001,DataBase2[[#This Row],[sSAGB]]&lt;&gt;""), 1,"")</f>
        <v/>
      </c>
      <c r="BC193" s="78" t="str">
        <f>IF(AND(DataBase2[[#This Row],[sKSGB]]&lt;=0.0001,DataBase2[[#This Row],[sKSGB]]&lt;&gt;""), 1,"")</f>
        <v/>
      </c>
      <c r="BD193" s="79" t="str">
        <f>IF(AND(DataBase2[[#This Row],[sLBGKS]]&lt;=0.0001, DataBase2[[#This Row],[sLBGKS]]&lt;&gt;""), 1,"")</f>
        <v/>
      </c>
      <c r="BE193" s="78">
        <f>IF(AND(DataBase2[[#This Row],[sCLGKS]]&lt;=0.0001,DataBase2[[#This Row],[sCLGKS]]&lt;&gt;""), 1,"")</f>
        <v>1</v>
      </c>
      <c r="BF193" s="78" t="str">
        <f>IF(AND(DataBase2[[#This Row],[sDRCGKS]]&lt;=0.0001,DataBase2[[#This Row],[sDRCGKS]]&lt;&gt;""), 1,"")</f>
        <v/>
      </c>
      <c r="BG193" s="78" t="str">
        <f>IF(AND(DataBase2[[#This Row],[sABSGKS]]&lt;=0.0001,DataBase2[[#This Row],[sABSGKS]]&lt;&gt;""), 1,"")</f>
        <v/>
      </c>
      <c r="BH193" s="78" t="str">
        <f>IF(AND(DataBase2[[#This Row],[sCCJGKS]]&lt;=0.0001,DataBase2[[#This Row],[sCCJGKS]]&lt;&gt;""), 1,"")</f>
        <v/>
      </c>
      <c r="BI193" s="78">
        <f>IF(AND(DataBase2[[#This Row],[sILSGKS]]&lt;=0.0001,DataBase2[[#This Row],[sILSGKS]]&lt;&gt;""), 1,"")</f>
        <v>1</v>
      </c>
      <c r="BJ193" s="78" t="str">
        <f>IF(AND(DataBase2[[#This Row],[sSAGKS]]&lt;=0.0001,DataBase2[[#This Row],[sSAGKS]]&lt;&gt;""), 1,"")</f>
        <v/>
      </c>
      <c r="BK193" s="80" t="str">
        <f>IF(AND(DataBase2[[#This Row],[sKSGKS]]&lt;=0.0001,DataBase2[[#This Row],[sKSGKS]]&lt;&gt;""), 1,"")</f>
        <v/>
      </c>
      <c r="BT193" s="7"/>
      <c r="BU193" s="7"/>
      <c r="BV193" s="7"/>
      <c r="BW193" s="7"/>
      <c r="CT193" s="7"/>
      <c r="CU193" s="7"/>
      <c r="CV193" s="7"/>
      <c r="CW193" s="7"/>
      <c r="DV193" s="7"/>
      <c r="DW193" s="7"/>
      <c r="DX193" s="7"/>
      <c r="DY193" s="7"/>
      <c r="EP193" s="7"/>
      <c r="EQ193" s="7"/>
      <c r="ER193" s="7"/>
      <c r="ES193" s="7"/>
    </row>
    <row r="194" spans="1:149" s="8" customFormat="1" x14ac:dyDescent="0.35">
      <c r="A194" s="65" t="s">
        <v>263</v>
      </c>
      <c r="B194" s="66" t="s">
        <v>80</v>
      </c>
      <c r="C194" s="67" t="s">
        <v>81</v>
      </c>
      <c r="D194" s="67">
        <v>3</v>
      </c>
      <c r="E194" s="67">
        <v>50</v>
      </c>
      <c r="F194" s="68">
        <v>3</v>
      </c>
      <c r="G194" s="69">
        <v>12991.5</v>
      </c>
      <c r="H194" s="70">
        <v>12380.7</v>
      </c>
      <c r="I194" s="73">
        <v>7200</v>
      </c>
      <c r="J194" s="69">
        <v>13146.48</v>
      </c>
      <c r="K194" s="70">
        <v>12199.78</v>
      </c>
      <c r="L194" s="73">
        <v>43101</v>
      </c>
      <c r="M194" s="69">
        <v>12763.28</v>
      </c>
      <c r="N194" s="6">
        <v>12751.93</v>
      </c>
      <c r="O194" s="71">
        <v>7202.9</v>
      </c>
      <c r="P194" s="69">
        <v>12824.280269999999</v>
      </c>
      <c r="Q194" s="71">
        <v>5727</v>
      </c>
      <c r="R194" s="72">
        <v>12836.28</v>
      </c>
      <c r="S194" s="71">
        <v>241.65</v>
      </c>
      <c r="T194" s="72">
        <v>12763.28</v>
      </c>
      <c r="U194" s="73">
        <v>150.024</v>
      </c>
      <c r="V194" s="72">
        <v>12763.28</v>
      </c>
      <c r="W194" s="73">
        <v>150.0675</v>
      </c>
      <c r="X194" s="7">
        <v>12855.7</v>
      </c>
      <c r="Y194" s="71">
        <v>1182</v>
      </c>
      <c r="Z194" s="74">
        <f t="shared" si="6"/>
        <v>12763.28</v>
      </c>
      <c r="AA194" s="48">
        <f t="shared" si="7"/>
        <v>12763.28</v>
      </c>
      <c r="AB19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MIN(G194,J194,M194),"")</f>
        <v/>
      </c>
      <c r="AC194" s="49" t="str">
        <f>IF(OR(DataBase2[[#This Row],[sKS]] = "", DataBase2[[#This Row],[BSOpt]]=""), "", (DataBase2[[#This Row],[sKS]]-DataBase2[[#This Row],[BSOpt]])/DataBase2[[#This Row],[BSOpt]])</f>
        <v/>
      </c>
      <c r="AD194" s="49">
        <f t="shared" si="8"/>
        <v>12763.28</v>
      </c>
      <c r="AE194" s="49">
        <f>IF(OR(DataBase2[[#This Row],[sKS]] = "", DataBase2[[#This Row],[BESTUB]]=""), "", (DataBase2[[#This Row],[sKS]]-DataBase2[[#This Row],[BESTUB]])/DataBase2[[#This Row],[BESTUB]])</f>
        <v>7.2410853636369387E-3</v>
      </c>
      <c r="AF194" s="75">
        <f>IF(OR(DataBase2[[#This Row],[sLB]] = "", DataBase2[[#This Row],[BestSol]]=""), "", (DataBase2[[#This Row],[sLB]]-DataBase2[[#This Row],[BestSol]])/DataBase2[[#This Row],[BestSol]])</f>
        <v>1.7880983571621035E-2</v>
      </c>
      <c r="AG194" s="76">
        <f>IF(OR(DataBase2[[#This Row],[sCL]] = "", DataBase2[[#This Row],[BestSol]]=""), "", (DataBase2[[#This Row],[sCL]] -DataBase2[[#This Row],[BestSol]])/DataBase2[[#This Row],[BestSol]])</f>
        <v>3.002363028939261E-2</v>
      </c>
      <c r="AH194" s="76">
        <f>IF(OR(DataBase2[[#This Row],[sDRC]]= "", DataBase2[[#This Row],[BestSol]]=""), "", (DataBase2[[#This Row],[sDRC]]-DataBase2[[#This Row],[BestSol]])/DataBase2[[#This Row],[BestSol]])</f>
        <v>0</v>
      </c>
      <c r="AI194" s="76">
        <f>IF(OR(DataBase2[[#This Row],[sABS]]= "", DataBase2[[#This Row],[BestSol]]=""), "", (DataBase2[[#This Row],[sABS]]-DataBase2[[#This Row],[BestSol]])/DataBase2[[#This Row],[BestSol]])</f>
        <v>4.7793568737815543E-3</v>
      </c>
      <c r="AJ194" s="76">
        <f>IF(OR(DataBase2[[#This Row],[sCCJ]]= "", DataBase2[[#This Row],[BestSol]]=""), "", (DataBase2[[#This Row],[sCCJ]]-DataBase2[[#This Row],[BestSol]])/DataBase2[[#This Row],[BestSol]])</f>
        <v>5.7195329100356643E-3</v>
      </c>
      <c r="AK194" s="76">
        <f>IF(OR(DataBase2[[#This Row],[sILS]] = "", DataBase2[[#This Row],[BestSol]]=""), "", (DataBase2[[#This Row],[sILS]]-DataBase2[[#This Row],[BestSol]])/DataBase2[[#This Row],[BestSol]])</f>
        <v>0</v>
      </c>
      <c r="AL194" s="76">
        <f>IF(OR(DataBase2[[#This Row],[sSA]] = "", DataBase2[[#This Row],[BestSol]]=""), "", (DataBase2[[#This Row],[sSA]]-DataBase2[[#This Row],[BestSol]])/DataBase2[[#This Row],[BestSol]])</f>
        <v>0</v>
      </c>
      <c r="AM194" s="76">
        <f>IF(OR(DataBase2[[#This Row],[sKS]] = "", DataBase2[[#This Row],[BestSol]]=""), "", (DataBase2[[#This Row],[sKS]]-DataBase2[[#This Row],[BestSol]])/DataBase2[[#This Row],[BestSol]])</f>
        <v>7.2410853636369387E-3</v>
      </c>
      <c r="AN194" s="75">
        <f>IF(OR(DataBase2[[#This Row],[sLB]] = "", DataBase2[[#This Row],[BSHeu]]=""), "", (DataBase2[[#This Row],[sLB]]-DataBase2[[#This Row],[BSHeu]])/DataBase2[[#This Row],[BSHeu]])</f>
        <v>1.7880983571621035E-2</v>
      </c>
      <c r="AO194" s="76">
        <f>IF(OR(DataBase2[[#This Row],[sCL]] = "",  DataBase2[[#This Row],[BSHeu]]=""), "", (DataBase2[[#This Row],[sCL]] - DataBase2[[#This Row],[BSHeu]])/ DataBase2[[#This Row],[BSHeu]])</f>
        <v>3.002363028939261E-2</v>
      </c>
      <c r="AP194" s="76">
        <f>IF(OR(DataBase2[[#This Row],[sDRC]]= "",  DataBase2[[#This Row],[BSHeu]]=""), "", (DataBase2[[#This Row],[sDRC]]- DataBase2[[#This Row],[BSHeu]])/ DataBase2[[#This Row],[BSHeu]])</f>
        <v>0</v>
      </c>
      <c r="AQ194" s="76">
        <f>IF(OR(DataBase2[[#This Row],[sABS]]= "",  DataBase2[[#This Row],[BSHeu]]=""), "", (DataBase2[[#This Row],[sABS]]- DataBase2[[#This Row],[BSHeu]])/ DataBase2[[#This Row],[BSHeu]])</f>
        <v>4.7793568737815543E-3</v>
      </c>
      <c r="AR194" s="76">
        <f>IF(OR(DataBase2[[#This Row],[sCCJ]]= "",  DataBase2[[#This Row],[BSHeu]]=""), "", (DataBase2[[#This Row],[sCCJ]]- DataBase2[[#This Row],[BSHeu]])/ DataBase2[[#This Row],[BSHeu]])</f>
        <v>5.7195329100356643E-3</v>
      </c>
      <c r="AS194" s="76">
        <f>IF(OR(DataBase2[[#This Row],[sILS]] = "",  DataBase2[[#This Row],[BSHeu]]=""), "", (DataBase2[[#This Row],[sILS]]- DataBase2[[#This Row],[BSHeu]])/ DataBase2[[#This Row],[BSHeu]])</f>
        <v>0</v>
      </c>
      <c r="AT194" s="76">
        <f>IF(OR(DataBase2[[#This Row],[sSA]] = "",  DataBase2[[#This Row],[BSHeu]]=""), "", (DataBase2[[#This Row],[sSA]]- DataBase2[[#This Row],[BSHeu]])/ DataBase2[[#This Row],[BSHeu]])</f>
        <v>0</v>
      </c>
      <c r="AU194" s="77">
        <f>IF(OR(DataBase2[[#This Row],[sKS]]= "",  DataBase2[[#This Row],[BSHeu]]=""), "", (DataBase2[[#This Row],[sKS]]- DataBase2[[#This Row],[BSHeu]])/ DataBase2[[#This Row],[BSHeu]])</f>
        <v>7.2410853636369387E-3</v>
      </c>
      <c r="AV194" s="78" t="str">
        <f>IF(AND(DataBase2[[#This Row],[sLBGB]]&lt;=0.0001, DataBase2[[#This Row],[sLBGB]]&lt;&gt;""), 1,"")</f>
        <v/>
      </c>
      <c r="AW194" s="78" t="str">
        <f>IF(AND(DataBase2[[#This Row],[sCLGB]]&lt;=0.0001,DataBase2[[#This Row],[sCLGB]]&lt;&gt;""), 1,"")</f>
        <v/>
      </c>
      <c r="AX194" s="78">
        <f>IF(AND(DataBase2[[#This Row],[sDRCGB]]&lt;=0.0001,DataBase2[[#This Row],[sDRCGB]]&lt;&gt;""), 1,"")</f>
        <v>1</v>
      </c>
      <c r="AY194" s="78" t="str">
        <f>IF(AND(DataBase2[[#This Row],[sABSGB]]&lt;=0.0001,DataBase2[[#This Row],[sABSGB]]&lt;&gt;""), 1,"")</f>
        <v/>
      </c>
      <c r="AZ194" s="78" t="str">
        <f>IF(AND(DataBase2[[#This Row],[sCCJGB]]&lt;=0.0001,DataBase2[[#This Row],[sCCJGB]]&lt;&gt;""), 1,"")</f>
        <v/>
      </c>
      <c r="BA194" s="78">
        <f>IF(AND(DataBase2[[#This Row],[sILSGB]]&lt;=0.0001,DataBase2[[#This Row],[sILSGB]]&lt;&gt;""), 1,"")</f>
        <v>1</v>
      </c>
      <c r="BB194" s="78">
        <f>IF(AND(DataBase2[[#This Row],[sSAGB]]&lt;=0.0001,DataBase2[[#This Row],[sSAGB]]&lt;&gt;""), 1,"")</f>
        <v>1</v>
      </c>
      <c r="BC194" s="78" t="str">
        <f>IF(AND(DataBase2[[#This Row],[sKSGB]]&lt;=0.0001,DataBase2[[#This Row],[sKSGB]]&lt;&gt;""), 1,"")</f>
        <v/>
      </c>
      <c r="BD194" s="79" t="str">
        <f>IF(AND(DataBase2[[#This Row],[sLBGKS]]&lt;=0.0001, DataBase2[[#This Row],[sLBGKS]]&lt;&gt;""), 1,"")</f>
        <v/>
      </c>
      <c r="BE194" s="78" t="str">
        <f>IF(AND(DataBase2[[#This Row],[sCLGKS]]&lt;=0.0001,DataBase2[[#This Row],[sCLGKS]]&lt;&gt;""), 1,"")</f>
        <v/>
      </c>
      <c r="BF194" s="78">
        <f>IF(AND(DataBase2[[#This Row],[sDRCGKS]]&lt;=0.0001,DataBase2[[#This Row],[sDRCGKS]]&lt;&gt;""), 1,"")</f>
        <v>1</v>
      </c>
      <c r="BG194" s="78" t="str">
        <f>IF(AND(DataBase2[[#This Row],[sABSGKS]]&lt;=0.0001,DataBase2[[#This Row],[sABSGKS]]&lt;&gt;""), 1,"")</f>
        <v/>
      </c>
      <c r="BH194" s="78" t="str">
        <f>IF(AND(DataBase2[[#This Row],[sCCJGKS]]&lt;=0.0001,DataBase2[[#This Row],[sCCJGKS]]&lt;&gt;""), 1,"")</f>
        <v/>
      </c>
      <c r="BI194" s="78">
        <f>IF(AND(DataBase2[[#This Row],[sILSGKS]]&lt;=0.0001,DataBase2[[#This Row],[sILSGKS]]&lt;&gt;""), 1,"")</f>
        <v>1</v>
      </c>
      <c r="BJ194" s="78">
        <f>IF(AND(DataBase2[[#This Row],[sSAGKS]]&lt;=0.0001,DataBase2[[#This Row],[sSAGKS]]&lt;&gt;""), 1,"")</f>
        <v>1</v>
      </c>
      <c r="BK194" s="80" t="str">
        <f>IF(AND(DataBase2[[#This Row],[sKSGKS]]&lt;=0.0001,DataBase2[[#This Row],[sKSGKS]]&lt;&gt;""), 1,"")</f>
        <v/>
      </c>
      <c r="BT194" s="7"/>
      <c r="BU194" s="7"/>
      <c r="BV194" s="7"/>
      <c r="BW194" s="7"/>
      <c r="CT194" s="7"/>
      <c r="CU194" s="7"/>
      <c r="CV194" s="7"/>
      <c r="CW194" s="7"/>
      <c r="DV194" s="7"/>
      <c r="DW194" s="7"/>
      <c r="DX194" s="7"/>
      <c r="DY194" s="7"/>
      <c r="EP194" s="7"/>
      <c r="EQ194" s="7"/>
      <c r="ER194" s="7"/>
      <c r="ES194" s="7"/>
    </row>
    <row r="195" spans="1:149" s="8" customFormat="1" x14ac:dyDescent="0.35">
      <c r="A195" s="65" t="s">
        <v>264</v>
      </c>
      <c r="B195" s="66" t="s">
        <v>80</v>
      </c>
      <c r="C195" s="67" t="s">
        <v>81</v>
      </c>
      <c r="D195" s="67">
        <v>3</v>
      </c>
      <c r="E195" s="67">
        <v>50</v>
      </c>
      <c r="F195" s="68">
        <v>4</v>
      </c>
      <c r="G195" s="69">
        <v>13892.1</v>
      </c>
      <c r="H195" s="70">
        <v>12954.6</v>
      </c>
      <c r="I195" s="73">
        <v>7200</v>
      </c>
      <c r="J195" s="69">
        <v>14274.08</v>
      </c>
      <c r="K195" s="70">
        <v>12547.18</v>
      </c>
      <c r="L195" s="73">
        <v>43121</v>
      </c>
      <c r="M195" s="69">
        <v>16415.71</v>
      </c>
      <c r="N195" s="6">
        <v>13311.91</v>
      </c>
      <c r="O195" s="71">
        <v>7201.6</v>
      </c>
      <c r="P195" s="69">
        <v>13519.43066</v>
      </c>
      <c r="Q195" s="71">
        <v>2606</v>
      </c>
      <c r="R195" s="72">
        <v>13411.68</v>
      </c>
      <c r="S195" s="71">
        <v>237.16</v>
      </c>
      <c r="T195" s="72">
        <v>13409.48</v>
      </c>
      <c r="U195" s="73">
        <v>150.024</v>
      </c>
      <c r="V195" s="72">
        <v>13623.78</v>
      </c>
      <c r="W195" s="73">
        <v>150.07249999999999</v>
      </c>
      <c r="X195" s="7">
        <v>13633.1</v>
      </c>
      <c r="Y195" s="71">
        <v>928</v>
      </c>
      <c r="Z195" s="74">
        <f t="shared" ref="Z195:Z258" si="9">IF(MIN(G195,J195,M195)&gt;0, MIN(G195,J195,M195),"")</f>
        <v>13892.1</v>
      </c>
      <c r="AA195" s="48">
        <f t="shared" ref="AA195:AA258" si="10">IF(MIN(P195,R195,T195,V195,X195)&gt;0, MIN(P195,R195,T195,V195,X195),"")</f>
        <v>13409.48</v>
      </c>
      <c r="AB19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MIN(G195,J195,M195),"")</f>
        <v/>
      </c>
      <c r="AC195" s="49" t="str">
        <f>IF(OR(DataBase2[[#This Row],[sKS]] = "", DataBase2[[#This Row],[BSOpt]]=""), "", (DataBase2[[#This Row],[sKS]]-DataBase2[[#This Row],[BSOpt]])/DataBase2[[#This Row],[BSOpt]])</f>
        <v/>
      </c>
      <c r="AD195" s="49">
        <f t="shared" ref="AD195:AD258" si="11">IF(MIN(G195,J195,M195)&gt;0, MIN(G195,J195,M195),"")</f>
        <v>13892.1</v>
      </c>
      <c r="AE195" s="49">
        <f>IF(OR(DataBase2[[#This Row],[sKS]] = "", DataBase2[[#This Row],[BESTUB]]=""), "", (DataBase2[[#This Row],[sKS]]-DataBase2[[#This Row],[BESTUB]])/DataBase2[[#This Row],[BESTUB]])</f>
        <v>-1.8643689578969343E-2</v>
      </c>
      <c r="AF195" s="75">
        <f>IF(OR(DataBase2[[#This Row],[sLB]] = "", DataBase2[[#This Row],[BestSol]]=""), "", (DataBase2[[#This Row],[sLB]]-DataBase2[[#This Row],[BestSol]])/DataBase2[[#This Row],[BestSol]])</f>
        <v>0</v>
      </c>
      <c r="AG195" s="76">
        <f>IF(OR(DataBase2[[#This Row],[sCL]] = "", DataBase2[[#This Row],[BestSol]]=""), "", (DataBase2[[#This Row],[sCL]] -DataBase2[[#This Row],[BestSol]])/DataBase2[[#This Row],[BestSol]])</f>
        <v>2.7496202877894598E-2</v>
      </c>
      <c r="AH195" s="76">
        <f>IF(OR(DataBase2[[#This Row],[sDRC]]= "", DataBase2[[#This Row],[BestSol]]=""), "", (DataBase2[[#This Row],[sDRC]]-DataBase2[[#This Row],[BestSol]])/DataBase2[[#This Row],[BestSol]])</f>
        <v>0.18165792068873668</v>
      </c>
      <c r="AI195" s="76">
        <f>IF(OR(DataBase2[[#This Row],[sABS]]= "", DataBase2[[#This Row],[BestSol]]=""), "", (DataBase2[[#This Row],[sABS]]-DataBase2[[#This Row],[BestSol]])/DataBase2[[#This Row],[BestSol]])</f>
        <v>-2.6825990311040115E-2</v>
      </c>
      <c r="AJ195" s="76">
        <f>IF(OR(DataBase2[[#This Row],[sCCJ]]= "", DataBase2[[#This Row],[BestSol]]=""), "", (DataBase2[[#This Row],[sCCJ]]-DataBase2[[#This Row],[BestSol]])/DataBase2[[#This Row],[BestSol]])</f>
        <v>-3.4582244585051942E-2</v>
      </c>
      <c r="AK195" s="76">
        <f>IF(OR(DataBase2[[#This Row],[sILS]] = "", DataBase2[[#This Row],[BestSol]]=""), "", (DataBase2[[#This Row],[sILS]]-DataBase2[[#This Row],[BestSol]])/DataBase2[[#This Row],[BestSol]])</f>
        <v>-3.4740607971437062E-2</v>
      </c>
      <c r="AL195" s="76">
        <f>IF(OR(DataBase2[[#This Row],[sSA]] = "", DataBase2[[#This Row],[BestSol]]=""), "", (DataBase2[[#This Row],[sSA]]-DataBase2[[#This Row],[BestSol]])/DataBase2[[#This Row],[BestSol]])</f>
        <v>-1.9314574470382425E-2</v>
      </c>
      <c r="AM195" s="76">
        <f>IF(OR(DataBase2[[#This Row],[sKS]] = "", DataBase2[[#This Row],[BestSol]]=""), "", (DataBase2[[#This Row],[sKS]]-DataBase2[[#This Row],[BestSol]])/DataBase2[[#This Row],[BestSol]])</f>
        <v>-1.8643689578969343E-2</v>
      </c>
      <c r="AN195" s="75">
        <f>IF(OR(DataBase2[[#This Row],[sLB]] = "", DataBase2[[#This Row],[BSHeu]]=""), "", (DataBase2[[#This Row],[sLB]]-DataBase2[[#This Row],[BSHeu]])/DataBase2[[#This Row],[BSHeu]])</f>
        <v>3.5990955652269944E-2</v>
      </c>
      <c r="AO195" s="76">
        <f>IF(OR(DataBase2[[#This Row],[sCL]] = "",  DataBase2[[#This Row],[BSHeu]]=""), "", (DataBase2[[#This Row],[sCL]] - DataBase2[[#This Row],[BSHeu]])/ DataBase2[[#This Row],[BSHeu]])</f>
        <v>6.4476773148548674E-2</v>
      </c>
      <c r="AP195" s="76">
        <f>IF(OR(DataBase2[[#This Row],[sDRC]]= "",  DataBase2[[#This Row],[BSHeu]]=""), "", (DataBase2[[#This Row],[sDRC]]- DataBase2[[#This Row],[BSHeu]])/ DataBase2[[#This Row],[BSHeu]])</f>
        <v>0.2241869185083985</v>
      </c>
      <c r="AQ195" s="76">
        <f>IF(OR(DataBase2[[#This Row],[sABS]]= "",  DataBase2[[#This Row],[BSHeu]]=""), "", (DataBase2[[#This Row],[sABS]]- DataBase2[[#This Row],[BSHeu]])/ DataBase2[[#This Row],[BSHeu]])</f>
        <v>8.199472313616965E-3</v>
      </c>
      <c r="AR195" s="76">
        <f>IF(OR(DataBase2[[#This Row],[sCCJ]]= "",  DataBase2[[#This Row],[BSHeu]]=""), "", (DataBase2[[#This Row],[sCCJ]]- DataBase2[[#This Row],[BSHeu]])/ DataBase2[[#This Row],[BSHeu]])</f>
        <v>1.6406303600145029E-4</v>
      </c>
      <c r="AS195" s="76">
        <f>IF(OR(DataBase2[[#This Row],[sILS]] = "",  DataBase2[[#This Row],[BSHeu]]=""), "", (DataBase2[[#This Row],[sILS]]- DataBase2[[#This Row],[BSHeu]])/ DataBase2[[#This Row],[BSHeu]])</f>
        <v>0</v>
      </c>
      <c r="AT195" s="76">
        <f>IF(OR(DataBase2[[#This Row],[sSA]] = "",  DataBase2[[#This Row],[BSHeu]]=""), "", (DataBase2[[#This Row],[sSA]]- DataBase2[[#This Row],[BSHeu]])/ DataBase2[[#This Row],[BSHeu]])</f>
        <v>1.5981231188681524E-2</v>
      </c>
      <c r="AU195" s="77">
        <f>IF(OR(DataBase2[[#This Row],[sKS]]= "",  DataBase2[[#This Row],[BSHeu]]=""), "", (DataBase2[[#This Row],[sKS]]- DataBase2[[#This Row],[BSHeu]])/ DataBase2[[#This Row],[BSHeu]])</f>
        <v>1.6676261868469232E-2</v>
      </c>
      <c r="AV195" s="78">
        <f>IF(AND(DataBase2[[#This Row],[sLBGB]]&lt;=0.0001, DataBase2[[#This Row],[sLBGB]]&lt;&gt;""), 1,"")</f>
        <v>1</v>
      </c>
      <c r="AW195" s="78" t="str">
        <f>IF(AND(DataBase2[[#This Row],[sCLGB]]&lt;=0.0001,DataBase2[[#This Row],[sCLGB]]&lt;&gt;""), 1,"")</f>
        <v/>
      </c>
      <c r="AX195" s="78" t="str">
        <f>IF(AND(DataBase2[[#This Row],[sDRCGB]]&lt;=0.0001,DataBase2[[#This Row],[sDRCGB]]&lt;&gt;""), 1,"")</f>
        <v/>
      </c>
      <c r="AY195" s="78">
        <f>IF(AND(DataBase2[[#This Row],[sABSGB]]&lt;=0.0001,DataBase2[[#This Row],[sABSGB]]&lt;&gt;""), 1,"")</f>
        <v>1</v>
      </c>
      <c r="AZ195" s="78">
        <f>IF(AND(DataBase2[[#This Row],[sCCJGB]]&lt;=0.0001,DataBase2[[#This Row],[sCCJGB]]&lt;&gt;""), 1,"")</f>
        <v>1</v>
      </c>
      <c r="BA195" s="78">
        <f>IF(AND(DataBase2[[#This Row],[sILSGB]]&lt;=0.0001,DataBase2[[#This Row],[sILSGB]]&lt;&gt;""), 1,"")</f>
        <v>1</v>
      </c>
      <c r="BB195" s="78">
        <f>IF(AND(DataBase2[[#This Row],[sSAGB]]&lt;=0.0001,DataBase2[[#This Row],[sSAGB]]&lt;&gt;""), 1,"")</f>
        <v>1</v>
      </c>
      <c r="BC195" s="78">
        <f>IF(AND(DataBase2[[#This Row],[sKSGB]]&lt;=0.0001,DataBase2[[#This Row],[sKSGB]]&lt;&gt;""), 1,"")</f>
        <v>1</v>
      </c>
      <c r="BD195" s="79" t="str">
        <f>IF(AND(DataBase2[[#This Row],[sLBGKS]]&lt;=0.0001, DataBase2[[#This Row],[sLBGKS]]&lt;&gt;""), 1,"")</f>
        <v/>
      </c>
      <c r="BE195" s="78" t="str">
        <f>IF(AND(DataBase2[[#This Row],[sCLGKS]]&lt;=0.0001,DataBase2[[#This Row],[sCLGKS]]&lt;&gt;""), 1,"")</f>
        <v/>
      </c>
      <c r="BF195" s="78" t="str">
        <f>IF(AND(DataBase2[[#This Row],[sDRCGKS]]&lt;=0.0001,DataBase2[[#This Row],[sDRCGKS]]&lt;&gt;""), 1,"")</f>
        <v/>
      </c>
      <c r="BG195" s="78" t="str">
        <f>IF(AND(DataBase2[[#This Row],[sABSGKS]]&lt;=0.0001,DataBase2[[#This Row],[sABSGKS]]&lt;&gt;""), 1,"")</f>
        <v/>
      </c>
      <c r="BH195" s="78" t="str">
        <f>IF(AND(DataBase2[[#This Row],[sCCJGKS]]&lt;=0.0001,DataBase2[[#This Row],[sCCJGKS]]&lt;&gt;""), 1,"")</f>
        <v/>
      </c>
      <c r="BI195" s="78">
        <f>IF(AND(DataBase2[[#This Row],[sILSGKS]]&lt;=0.0001,DataBase2[[#This Row],[sILSGKS]]&lt;&gt;""), 1,"")</f>
        <v>1</v>
      </c>
      <c r="BJ195" s="78" t="str">
        <f>IF(AND(DataBase2[[#This Row],[sSAGKS]]&lt;=0.0001,DataBase2[[#This Row],[sSAGKS]]&lt;&gt;""), 1,"")</f>
        <v/>
      </c>
      <c r="BK195" s="80" t="str">
        <f>IF(AND(DataBase2[[#This Row],[sKSGKS]]&lt;=0.0001,DataBase2[[#This Row],[sKSGKS]]&lt;&gt;""), 1,"")</f>
        <v/>
      </c>
      <c r="BT195" s="7"/>
      <c r="BU195" s="7"/>
      <c r="BV195" s="7"/>
      <c r="BW195" s="7"/>
      <c r="CT195" s="7"/>
      <c r="CU195" s="7"/>
      <c r="CV195" s="7"/>
      <c r="CW195" s="7"/>
      <c r="DV195" s="7"/>
      <c r="DW195" s="7"/>
      <c r="DX195" s="7"/>
      <c r="DY195" s="7"/>
      <c r="EP195" s="7"/>
      <c r="EQ195" s="7"/>
      <c r="ER195" s="7"/>
      <c r="ES195" s="7"/>
    </row>
    <row r="196" spans="1:149" s="8" customFormat="1" x14ac:dyDescent="0.35">
      <c r="A196" s="65" t="s">
        <v>265</v>
      </c>
      <c r="B196" s="66" t="s">
        <v>80</v>
      </c>
      <c r="C196" s="67" t="s">
        <v>81</v>
      </c>
      <c r="D196" s="67">
        <v>3</v>
      </c>
      <c r="E196" s="67">
        <v>50</v>
      </c>
      <c r="F196" s="68">
        <v>5</v>
      </c>
      <c r="G196" s="69">
        <v>14131</v>
      </c>
      <c r="H196" s="70">
        <v>13563.5</v>
      </c>
      <c r="I196" s="73">
        <v>7200</v>
      </c>
      <c r="J196" s="69">
        <v>15643.38</v>
      </c>
      <c r="K196" s="70">
        <v>12733.68</v>
      </c>
      <c r="L196" s="73">
        <v>43204</v>
      </c>
      <c r="M196" s="69">
        <v>17955.96</v>
      </c>
      <c r="N196" s="6">
        <v>14016.91</v>
      </c>
      <c r="O196" s="71">
        <v>7201.3</v>
      </c>
      <c r="P196" s="69">
        <v>14611.650390000001</v>
      </c>
      <c r="Q196" s="71">
        <v>2597</v>
      </c>
      <c r="R196" s="72">
        <v>14048.78</v>
      </c>
      <c r="S196" s="71">
        <v>239.6</v>
      </c>
      <c r="T196" s="72">
        <v>14413.68</v>
      </c>
      <c r="U196" s="73">
        <v>150.01349999999999</v>
      </c>
      <c r="V196" s="72">
        <v>14411.48</v>
      </c>
      <c r="W196" s="73">
        <v>150.17250000000001</v>
      </c>
      <c r="X196" s="7">
        <v>14616.8</v>
      </c>
      <c r="Y196" s="71">
        <v>1048</v>
      </c>
      <c r="Z196" s="74">
        <f t="shared" si="9"/>
        <v>14131</v>
      </c>
      <c r="AA196" s="48">
        <f t="shared" si="10"/>
        <v>14048.78</v>
      </c>
      <c r="AB19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MIN(G196,J196,M196),"")</f>
        <v/>
      </c>
      <c r="AC196" s="49" t="str">
        <f>IF(OR(DataBase2[[#This Row],[sKS]] = "", DataBase2[[#This Row],[BSOpt]]=""), "", (DataBase2[[#This Row],[sKS]]-DataBase2[[#This Row],[BSOpt]])/DataBase2[[#This Row],[BSOpt]])</f>
        <v/>
      </c>
      <c r="AD196" s="49">
        <f t="shared" si="11"/>
        <v>14131</v>
      </c>
      <c r="AE196" s="49">
        <f>IF(OR(DataBase2[[#This Row],[sKS]] = "", DataBase2[[#This Row],[BESTUB]]=""), "", (DataBase2[[#This Row],[sKS]]-DataBase2[[#This Row],[BESTUB]])/DataBase2[[#This Row],[BESTUB]])</f>
        <v>3.4378317175005259E-2</v>
      </c>
      <c r="AF196" s="75">
        <f>IF(OR(DataBase2[[#This Row],[sLB]] = "", DataBase2[[#This Row],[BestSol]]=""), "", (DataBase2[[#This Row],[sLB]]-DataBase2[[#This Row],[BestSol]])/DataBase2[[#This Row],[BestSol]])</f>
        <v>0</v>
      </c>
      <c r="AG196" s="76">
        <f>IF(OR(DataBase2[[#This Row],[sCL]] = "", DataBase2[[#This Row],[BestSol]]=""), "", (DataBase2[[#This Row],[sCL]] -DataBase2[[#This Row],[BestSol]])/DataBase2[[#This Row],[BestSol]])</f>
        <v>0.10702568820324104</v>
      </c>
      <c r="AH196" s="76">
        <f>IF(OR(DataBase2[[#This Row],[sDRC]]= "", DataBase2[[#This Row],[BestSol]]=""), "", (DataBase2[[#This Row],[sDRC]]-DataBase2[[#This Row],[BestSol]])/DataBase2[[#This Row],[BestSol]])</f>
        <v>0.27067864977708578</v>
      </c>
      <c r="AI196" s="76">
        <f>IF(OR(DataBase2[[#This Row],[sABS]]= "", DataBase2[[#This Row],[BestSol]]=""), "", (DataBase2[[#This Row],[sABS]]-DataBase2[[#This Row],[BestSol]])/DataBase2[[#This Row],[BestSol]])</f>
        <v>3.4013897813318289E-2</v>
      </c>
      <c r="AJ196" s="76">
        <f>IF(OR(DataBase2[[#This Row],[sCCJ]]= "", DataBase2[[#This Row],[BestSol]]=""), "", (DataBase2[[#This Row],[sCCJ]]-DataBase2[[#This Row],[BestSol]])/DataBase2[[#This Row],[BestSol]])</f>
        <v>-5.818413417309415E-3</v>
      </c>
      <c r="AK196" s="76">
        <f>IF(OR(DataBase2[[#This Row],[sILS]] = "", DataBase2[[#This Row],[BestSol]]=""), "", (DataBase2[[#This Row],[sILS]]-DataBase2[[#This Row],[BestSol]])/DataBase2[[#This Row],[BestSol]])</f>
        <v>2.0004245984006814E-2</v>
      </c>
      <c r="AL196" s="76">
        <f>IF(OR(DataBase2[[#This Row],[sSA]] = "", DataBase2[[#This Row],[BestSol]]=""), "", (DataBase2[[#This Row],[sSA]]-DataBase2[[#This Row],[BestSol]])/DataBase2[[#This Row],[BestSol]])</f>
        <v>1.9848559903757664E-2</v>
      </c>
      <c r="AM196" s="76">
        <f>IF(OR(DataBase2[[#This Row],[sKS]] = "", DataBase2[[#This Row],[BestSol]]=""), "", (DataBase2[[#This Row],[sKS]]-DataBase2[[#This Row],[BestSol]])/DataBase2[[#This Row],[BestSol]])</f>
        <v>3.4378317175005259E-2</v>
      </c>
      <c r="AN196" s="75">
        <f>IF(OR(DataBase2[[#This Row],[sLB]] = "", DataBase2[[#This Row],[BSHeu]]=""), "", (DataBase2[[#This Row],[sLB]]-DataBase2[[#This Row],[BSHeu]])/DataBase2[[#This Row],[BSHeu]])</f>
        <v>5.852465480988338E-3</v>
      </c>
      <c r="AO196" s="76">
        <f>IF(OR(DataBase2[[#This Row],[sCL]] = "",  DataBase2[[#This Row],[BSHeu]]=""), "", (DataBase2[[#This Row],[sCL]] - DataBase2[[#This Row],[BSHeu]])/ DataBase2[[#This Row],[BSHeu]])</f>
        <v>0.11350451783001787</v>
      </c>
      <c r="AP196" s="76">
        <f>IF(OR(DataBase2[[#This Row],[sDRC]]= "",  DataBase2[[#This Row],[BSHeu]]=""), "", (DataBase2[[#This Row],[sDRC]]- DataBase2[[#This Row],[BSHeu]])/ DataBase2[[#This Row],[BSHeu]])</f>
        <v>0.27811525271233506</v>
      </c>
      <c r="AQ196" s="76">
        <f>IF(OR(DataBase2[[#This Row],[sABS]]= "",  DataBase2[[#This Row],[BSHeu]]=""), "", (DataBase2[[#This Row],[sABS]]- DataBase2[[#This Row],[BSHeu]])/ DataBase2[[#This Row],[BSHeu]])</f>
        <v>4.0065428457132936E-2</v>
      </c>
      <c r="AR196" s="76">
        <f>IF(OR(DataBase2[[#This Row],[sCCJ]]= "",  DataBase2[[#This Row],[BSHeu]]=""), "", (DataBase2[[#This Row],[sCCJ]]- DataBase2[[#This Row],[BSHeu]])/ DataBase2[[#This Row],[BSHeu]])</f>
        <v>0</v>
      </c>
      <c r="AS196" s="76">
        <f>IF(OR(DataBase2[[#This Row],[sILS]] = "",  DataBase2[[#This Row],[BSHeu]]=""), "", (DataBase2[[#This Row],[sILS]]- DataBase2[[#This Row],[BSHeu]])/ DataBase2[[#This Row],[BSHeu]])</f>
        <v>2.5973785624089751E-2</v>
      </c>
      <c r="AT196" s="76">
        <f>IF(OR(DataBase2[[#This Row],[sSA]] = "",  DataBase2[[#This Row],[BSHeu]]=""), "", (DataBase2[[#This Row],[sSA]]- DataBase2[[#This Row],[BSHeu]])/ DataBase2[[#This Row],[BSHeu]])</f>
        <v>2.5817188396430074E-2</v>
      </c>
      <c r="AU196" s="77">
        <f>IF(OR(DataBase2[[#This Row],[sKS]]= "",  DataBase2[[#This Row],[BSHeu]]=""), "", (DataBase2[[#This Row],[sKS]]- DataBase2[[#This Row],[BSHeu]])/ DataBase2[[#This Row],[BSHeu]])</f>
        <v>4.0431980570554783E-2</v>
      </c>
      <c r="AV196" s="78">
        <f>IF(AND(DataBase2[[#This Row],[sLBGB]]&lt;=0.0001, DataBase2[[#This Row],[sLBGB]]&lt;&gt;""), 1,"")</f>
        <v>1</v>
      </c>
      <c r="AW196" s="78" t="str">
        <f>IF(AND(DataBase2[[#This Row],[sCLGB]]&lt;=0.0001,DataBase2[[#This Row],[sCLGB]]&lt;&gt;""), 1,"")</f>
        <v/>
      </c>
      <c r="AX196" s="78" t="str">
        <f>IF(AND(DataBase2[[#This Row],[sDRCGB]]&lt;=0.0001,DataBase2[[#This Row],[sDRCGB]]&lt;&gt;""), 1,"")</f>
        <v/>
      </c>
      <c r="AY196" s="78" t="str">
        <f>IF(AND(DataBase2[[#This Row],[sABSGB]]&lt;=0.0001,DataBase2[[#This Row],[sABSGB]]&lt;&gt;""), 1,"")</f>
        <v/>
      </c>
      <c r="AZ196" s="78">
        <f>IF(AND(DataBase2[[#This Row],[sCCJGB]]&lt;=0.0001,DataBase2[[#This Row],[sCCJGB]]&lt;&gt;""), 1,"")</f>
        <v>1</v>
      </c>
      <c r="BA196" s="78" t="str">
        <f>IF(AND(DataBase2[[#This Row],[sILSGB]]&lt;=0.0001,DataBase2[[#This Row],[sILSGB]]&lt;&gt;""), 1,"")</f>
        <v/>
      </c>
      <c r="BB196" s="78" t="str">
        <f>IF(AND(DataBase2[[#This Row],[sSAGB]]&lt;=0.0001,DataBase2[[#This Row],[sSAGB]]&lt;&gt;""), 1,"")</f>
        <v/>
      </c>
      <c r="BC196" s="78" t="str">
        <f>IF(AND(DataBase2[[#This Row],[sKSGB]]&lt;=0.0001,DataBase2[[#This Row],[sKSGB]]&lt;&gt;""), 1,"")</f>
        <v/>
      </c>
      <c r="BD196" s="79" t="str">
        <f>IF(AND(DataBase2[[#This Row],[sLBGKS]]&lt;=0.0001, DataBase2[[#This Row],[sLBGKS]]&lt;&gt;""), 1,"")</f>
        <v/>
      </c>
      <c r="BE196" s="78" t="str">
        <f>IF(AND(DataBase2[[#This Row],[sCLGKS]]&lt;=0.0001,DataBase2[[#This Row],[sCLGKS]]&lt;&gt;""), 1,"")</f>
        <v/>
      </c>
      <c r="BF196" s="78" t="str">
        <f>IF(AND(DataBase2[[#This Row],[sDRCGKS]]&lt;=0.0001,DataBase2[[#This Row],[sDRCGKS]]&lt;&gt;""), 1,"")</f>
        <v/>
      </c>
      <c r="BG196" s="78" t="str">
        <f>IF(AND(DataBase2[[#This Row],[sABSGKS]]&lt;=0.0001,DataBase2[[#This Row],[sABSGKS]]&lt;&gt;""), 1,"")</f>
        <v/>
      </c>
      <c r="BH196" s="78">
        <f>IF(AND(DataBase2[[#This Row],[sCCJGKS]]&lt;=0.0001,DataBase2[[#This Row],[sCCJGKS]]&lt;&gt;""), 1,"")</f>
        <v>1</v>
      </c>
      <c r="BI196" s="78" t="str">
        <f>IF(AND(DataBase2[[#This Row],[sILSGKS]]&lt;=0.0001,DataBase2[[#This Row],[sILSGKS]]&lt;&gt;""), 1,"")</f>
        <v/>
      </c>
      <c r="BJ196" s="78" t="str">
        <f>IF(AND(DataBase2[[#This Row],[sSAGKS]]&lt;=0.0001,DataBase2[[#This Row],[sSAGKS]]&lt;&gt;""), 1,"")</f>
        <v/>
      </c>
      <c r="BK196" s="80" t="str">
        <f>IF(AND(DataBase2[[#This Row],[sKSGKS]]&lt;=0.0001,DataBase2[[#This Row],[sKSGKS]]&lt;&gt;""), 1,"")</f>
        <v/>
      </c>
      <c r="BT196" s="7"/>
      <c r="BU196" s="7"/>
      <c r="BV196" s="7"/>
      <c r="BW196" s="7"/>
      <c r="CT196" s="7"/>
      <c r="CU196" s="7"/>
      <c r="CV196" s="7"/>
      <c r="CW196" s="7"/>
      <c r="DV196" s="7"/>
      <c r="DW196" s="7"/>
      <c r="DX196" s="7"/>
      <c r="DY196" s="7"/>
      <c r="EP196" s="7"/>
      <c r="EQ196" s="7"/>
      <c r="ER196" s="7"/>
      <c r="ES196" s="7"/>
    </row>
    <row r="197" spans="1:149" s="8" customFormat="1" x14ac:dyDescent="0.35">
      <c r="A197" s="65" t="s">
        <v>266</v>
      </c>
      <c r="B197" s="66" t="s">
        <v>80</v>
      </c>
      <c r="C197" s="67" t="s">
        <v>81</v>
      </c>
      <c r="D197" s="67">
        <v>3</v>
      </c>
      <c r="E197" s="67">
        <v>50</v>
      </c>
      <c r="F197" s="68">
        <v>2</v>
      </c>
      <c r="G197" s="69">
        <v>12447.9</v>
      </c>
      <c r="H197" s="70">
        <v>12183.8</v>
      </c>
      <c r="I197" s="73">
        <v>7200</v>
      </c>
      <c r="J197" s="69">
        <v>12433.62</v>
      </c>
      <c r="K197" s="70">
        <v>12433.62</v>
      </c>
      <c r="L197" s="73">
        <v>1853</v>
      </c>
      <c r="M197" s="69">
        <v>15869.15</v>
      </c>
      <c r="N197" s="6">
        <v>12364.2</v>
      </c>
      <c r="O197" s="71">
        <v>7201.9</v>
      </c>
      <c r="P197" s="69">
        <v>12501.98047</v>
      </c>
      <c r="Q197" s="71">
        <v>6520</v>
      </c>
      <c r="R197" s="72">
        <v>12434.02</v>
      </c>
      <c r="S197" s="71">
        <v>267.77999999999997</v>
      </c>
      <c r="T197" s="72">
        <v>12469.22</v>
      </c>
      <c r="U197" s="73">
        <v>150.03149999999999</v>
      </c>
      <c r="V197" s="72">
        <v>12433.62</v>
      </c>
      <c r="W197" s="73">
        <v>150.03399999999999</v>
      </c>
      <c r="X197" s="7">
        <v>12497.2</v>
      </c>
      <c r="Y197" s="71">
        <v>127</v>
      </c>
      <c r="Z197" s="74">
        <f t="shared" si="9"/>
        <v>12433.62</v>
      </c>
      <c r="AA197" s="48">
        <f t="shared" si="10"/>
        <v>12433.62</v>
      </c>
      <c r="AB19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MIN(G197,J197,M197),"")</f>
        <v>12433.62</v>
      </c>
      <c r="AC197" s="49">
        <f>IF(OR(DataBase2[[#This Row],[sKS]] = "", DataBase2[[#This Row],[BSOpt]]=""), "", (DataBase2[[#This Row],[sKS]]-DataBase2[[#This Row],[BSOpt]])/DataBase2[[#This Row],[BSOpt]])</f>
        <v>5.1135550225919662E-3</v>
      </c>
      <c r="AD197" s="49">
        <f t="shared" si="11"/>
        <v>12433.62</v>
      </c>
      <c r="AE197" s="49">
        <f>IF(OR(DataBase2[[#This Row],[sKS]] = "", DataBase2[[#This Row],[BESTUB]]=""), "", (DataBase2[[#This Row],[sKS]]-DataBase2[[#This Row],[BESTUB]])/DataBase2[[#This Row],[BESTUB]])</f>
        <v>5.1135550225919662E-3</v>
      </c>
      <c r="AF197" s="75">
        <f>IF(OR(DataBase2[[#This Row],[sLB]] = "", DataBase2[[#This Row],[BestSol]]=""), "", (DataBase2[[#This Row],[sLB]]-DataBase2[[#This Row],[BestSol]])/DataBase2[[#This Row],[BestSol]])</f>
        <v>1.1484989890312583E-3</v>
      </c>
      <c r="AG197" s="76">
        <f>IF(OR(DataBase2[[#This Row],[sCL]] = "", DataBase2[[#This Row],[BestSol]]=""), "", (DataBase2[[#This Row],[sCL]] -DataBase2[[#This Row],[BestSol]])/DataBase2[[#This Row],[BestSol]])</f>
        <v>0</v>
      </c>
      <c r="AH197" s="76">
        <f>IF(OR(DataBase2[[#This Row],[sDRC]]= "", DataBase2[[#This Row],[BestSol]]=""), "", (DataBase2[[#This Row],[sDRC]]-DataBase2[[#This Row],[BestSol]])/DataBase2[[#This Row],[BestSol]])</f>
        <v>0.27630971511112601</v>
      </c>
      <c r="AI197" s="76">
        <f>IF(OR(DataBase2[[#This Row],[sABS]]= "", DataBase2[[#This Row],[BestSol]]=""), "", (DataBase2[[#This Row],[sABS]]-DataBase2[[#This Row],[BestSol]])/DataBase2[[#This Row],[BestSol]])</f>
        <v>5.4980343616742042E-3</v>
      </c>
      <c r="AJ197" s="76">
        <f>IF(OR(DataBase2[[#This Row],[sCCJ]]= "", DataBase2[[#This Row],[BestSol]]=""), "", (DataBase2[[#This Row],[sCCJ]]-DataBase2[[#This Row],[BestSol]])/DataBase2[[#This Row],[BestSol]])</f>
        <v>3.217084002886015E-5</v>
      </c>
      <c r="AK197" s="76">
        <f>IF(OR(DataBase2[[#This Row],[sILS]] = "", DataBase2[[#This Row],[BestSol]]=""), "", (DataBase2[[#This Row],[sILS]]-DataBase2[[#This Row],[BestSol]])/DataBase2[[#This Row],[BestSol]])</f>
        <v>2.8632047625710409E-3</v>
      </c>
      <c r="AL197" s="76">
        <f>IF(OR(DataBase2[[#This Row],[sSA]] = "", DataBase2[[#This Row],[BestSol]]=""), "", (DataBase2[[#This Row],[sSA]]-DataBase2[[#This Row],[BestSol]])/DataBase2[[#This Row],[BestSol]])</f>
        <v>0</v>
      </c>
      <c r="AM197" s="76">
        <f>IF(OR(DataBase2[[#This Row],[sKS]] = "", DataBase2[[#This Row],[BestSol]]=""), "", (DataBase2[[#This Row],[sKS]]-DataBase2[[#This Row],[BestSol]])/DataBase2[[#This Row],[BestSol]])</f>
        <v>5.1135550225919662E-3</v>
      </c>
      <c r="AN197" s="75">
        <f>IF(OR(DataBase2[[#This Row],[sLB]] = "", DataBase2[[#This Row],[BSHeu]]=""), "", (DataBase2[[#This Row],[sLB]]-DataBase2[[#This Row],[BSHeu]])/DataBase2[[#This Row],[BSHeu]])</f>
        <v>1.1484989890312583E-3</v>
      </c>
      <c r="AO197" s="76">
        <f>IF(OR(DataBase2[[#This Row],[sCL]] = "",  DataBase2[[#This Row],[BSHeu]]=""), "", (DataBase2[[#This Row],[sCL]] - DataBase2[[#This Row],[BSHeu]])/ DataBase2[[#This Row],[BSHeu]])</f>
        <v>0</v>
      </c>
      <c r="AP197" s="76">
        <f>IF(OR(DataBase2[[#This Row],[sDRC]]= "",  DataBase2[[#This Row],[BSHeu]]=""), "", (DataBase2[[#This Row],[sDRC]]- DataBase2[[#This Row],[BSHeu]])/ DataBase2[[#This Row],[BSHeu]])</f>
        <v>0.27630971511112601</v>
      </c>
      <c r="AQ197" s="76">
        <f>IF(OR(DataBase2[[#This Row],[sABS]]= "",  DataBase2[[#This Row],[BSHeu]]=""), "", (DataBase2[[#This Row],[sABS]]- DataBase2[[#This Row],[BSHeu]])/ DataBase2[[#This Row],[BSHeu]])</f>
        <v>5.4980343616742042E-3</v>
      </c>
      <c r="AR197" s="76">
        <f>IF(OR(DataBase2[[#This Row],[sCCJ]]= "",  DataBase2[[#This Row],[BSHeu]]=""), "", (DataBase2[[#This Row],[sCCJ]]- DataBase2[[#This Row],[BSHeu]])/ DataBase2[[#This Row],[BSHeu]])</f>
        <v>3.217084002886015E-5</v>
      </c>
      <c r="AS197" s="76">
        <f>IF(OR(DataBase2[[#This Row],[sILS]] = "",  DataBase2[[#This Row],[BSHeu]]=""), "", (DataBase2[[#This Row],[sILS]]- DataBase2[[#This Row],[BSHeu]])/ DataBase2[[#This Row],[BSHeu]])</f>
        <v>2.8632047625710409E-3</v>
      </c>
      <c r="AT197" s="76">
        <f>IF(OR(DataBase2[[#This Row],[sSA]] = "",  DataBase2[[#This Row],[BSHeu]]=""), "", (DataBase2[[#This Row],[sSA]]- DataBase2[[#This Row],[BSHeu]])/ DataBase2[[#This Row],[BSHeu]])</f>
        <v>0</v>
      </c>
      <c r="AU197" s="77">
        <f>IF(OR(DataBase2[[#This Row],[sKS]]= "",  DataBase2[[#This Row],[BSHeu]]=""), "", (DataBase2[[#This Row],[sKS]]- DataBase2[[#This Row],[BSHeu]])/ DataBase2[[#This Row],[BSHeu]])</f>
        <v>5.1135550225919662E-3</v>
      </c>
      <c r="AV197" s="78" t="str">
        <f>IF(AND(DataBase2[[#This Row],[sLBGB]]&lt;=0.0001, DataBase2[[#This Row],[sLBGB]]&lt;&gt;""), 1,"")</f>
        <v/>
      </c>
      <c r="AW197" s="78">
        <f>IF(AND(DataBase2[[#This Row],[sCLGB]]&lt;=0.0001,DataBase2[[#This Row],[sCLGB]]&lt;&gt;""), 1,"")</f>
        <v>1</v>
      </c>
      <c r="AX197" s="78" t="str">
        <f>IF(AND(DataBase2[[#This Row],[sDRCGB]]&lt;=0.0001,DataBase2[[#This Row],[sDRCGB]]&lt;&gt;""), 1,"")</f>
        <v/>
      </c>
      <c r="AY197" s="78" t="str">
        <f>IF(AND(DataBase2[[#This Row],[sABSGB]]&lt;=0.0001,DataBase2[[#This Row],[sABSGB]]&lt;&gt;""), 1,"")</f>
        <v/>
      </c>
      <c r="AZ197" s="78">
        <f>IF(AND(DataBase2[[#This Row],[sCCJGB]]&lt;=0.0001,DataBase2[[#This Row],[sCCJGB]]&lt;&gt;""), 1,"")</f>
        <v>1</v>
      </c>
      <c r="BA197" s="78" t="str">
        <f>IF(AND(DataBase2[[#This Row],[sILSGB]]&lt;=0.0001,DataBase2[[#This Row],[sILSGB]]&lt;&gt;""), 1,"")</f>
        <v/>
      </c>
      <c r="BB197" s="78">
        <f>IF(AND(DataBase2[[#This Row],[sSAGB]]&lt;=0.0001,DataBase2[[#This Row],[sSAGB]]&lt;&gt;""), 1,"")</f>
        <v>1</v>
      </c>
      <c r="BC197" s="78" t="str">
        <f>IF(AND(DataBase2[[#This Row],[sKSGB]]&lt;=0.0001,DataBase2[[#This Row],[sKSGB]]&lt;&gt;""), 1,"")</f>
        <v/>
      </c>
      <c r="BD197" s="79" t="str">
        <f>IF(AND(DataBase2[[#This Row],[sLBGKS]]&lt;=0.0001, DataBase2[[#This Row],[sLBGKS]]&lt;&gt;""), 1,"")</f>
        <v/>
      </c>
      <c r="BE197" s="78">
        <f>IF(AND(DataBase2[[#This Row],[sCLGKS]]&lt;=0.0001,DataBase2[[#This Row],[sCLGKS]]&lt;&gt;""), 1,"")</f>
        <v>1</v>
      </c>
      <c r="BF197" s="78" t="str">
        <f>IF(AND(DataBase2[[#This Row],[sDRCGKS]]&lt;=0.0001,DataBase2[[#This Row],[sDRCGKS]]&lt;&gt;""), 1,"")</f>
        <v/>
      </c>
      <c r="BG197" s="78" t="str">
        <f>IF(AND(DataBase2[[#This Row],[sABSGKS]]&lt;=0.0001,DataBase2[[#This Row],[sABSGKS]]&lt;&gt;""), 1,"")</f>
        <v/>
      </c>
      <c r="BH197" s="78">
        <f>IF(AND(DataBase2[[#This Row],[sCCJGKS]]&lt;=0.0001,DataBase2[[#This Row],[sCCJGKS]]&lt;&gt;""), 1,"")</f>
        <v>1</v>
      </c>
      <c r="BI197" s="78" t="str">
        <f>IF(AND(DataBase2[[#This Row],[sILSGKS]]&lt;=0.0001,DataBase2[[#This Row],[sILSGKS]]&lt;&gt;""), 1,"")</f>
        <v/>
      </c>
      <c r="BJ197" s="78">
        <f>IF(AND(DataBase2[[#This Row],[sSAGKS]]&lt;=0.0001,DataBase2[[#This Row],[sSAGKS]]&lt;&gt;""), 1,"")</f>
        <v>1</v>
      </c>
      <c r="BK197" s="80" t="str">
        <f>IF(AND(DataBase2[[#This Row],[sKSGKS]]&lt;=0.0001,DataBase2[[#This Row],[sKSGKS]]&lt;&gt;""), 1,"")</f>
        <v/>
      </c>
      <c r="BT197" s="7"/>
      <c r="BU197" s="7"/>
      <c r="BV197" s="7"/>
      <c r="BW197" s="7"/>
      <c r="CT197" s="7"/>
      <c r="CU197" s="7"/>
      <c r="CV197" s="7"/>
      <c r="CW197" s="7"/>
      <c r="DV197" s="7"/>
      <c r="DW197" s="7"/>
      <c r="DX197" s="7"/>
      <c r="DY197" s="7"/>
      <c r="EP197" s="7"/>
      <c r="EQ197" s="7"/>
      <c r="ER197" s="7"/>
      <c r="ES197" s="7"/>
    </row>
    <row r="198" spans="1:149" s="8" customFormat="1" x14ac:dyDescent="0.35">
      <c r="A198" s="65" t="s">
        <v>267</v>
      </c>
      <c r="B198" s="66" t="s">
        <v>80</v>
      </c>
      <c r="C198" s="67" t="s">
        <v>81</v>
      </c>
      <c r="D198" s="67">
        <v>3</v>
      </c>
      <c r="E198" s="67">
        <v>50</v>
      </c>
      <c r="F198" s="68">
        <v>3</v>
      </c>
      <c r="G198" s="69">
        <v>13212.8</v>
      </c>
      <c r="H198" s="70">
        <v>12549.2</v>
      </c>
      <c r="I198" s="73">
        <v>7200</v>
      </c>
      <c r="J198" s="69">
        <v>13394.92</v>
      </c>
      <c r="K198" s="70">
        <v>12836.22</v>
      </c>
      <c r="L198" s="73">
        <v>43046</v>
      </c>
      <c r="M198" s="69">
        <v>18365.990000000002</v>
      </c>
      <c r="N198" s="6">
        <v>12945.27</v>
      </c>
      <c r="O198" s="71">
        <v>7200.7</v>
      </c>
      <c r="P198" s="69">
        <v>13248.940430000001</v>
      </c>
      <c r="Q198" s="71">
        <v>9827</v>
      </c>
      <c r="R198" s="72">
        <v>13118.32</v>
      </c>
      <c r="S198" s="71">
        <v>229.82</v>
      </c>
      <c r="T198" s="72">
        <v>13192.02</v>
      </c>
      <c r="U198" s="73">
        <v>150.00149999999999</v>
      </c>
      <c r="V198" s="72">
        <v>13335.92</v>
      </c>
      <c r="W198" s="73">
        <v>150.07</v>
      </c>
      <c r="X198" s="7">
        <v>13251.3</v>
      </c>
      <c r="Y198" s="71">
        <v>928</v>
      </c>
      <c r="Z198" s="74">
        <f t="shared" si="9"/>
        <v>13212.8</v>
      </c>
      <c r="AA198" s="48">
        <f t="shared" si="10"/>
        <v>13118.32</v>
      </c>
      <c r="AB19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MIN(G198,J198,M198),"")</f>
        <v/>
      </c>
      <c r="AC198" s="49" t="str">
        <f>IF(OR(DataBase2[[#This Row],[sKS]] = "", DataBase2[[#This Row],[BSOpt]]=""), "", (DataBase2[[#This Row],[sKS]]-DataBase2[[#This Row],[BSOpt]])/DataBase2[[#This Row],[BSOpt]])</f>
        <v/>
      </c>
      <c r="AD198" s="49">
        <f t="shared" si="11"/>
        <v>13212.8</v>
      </c>
      <c r="AE198" s="49">
        <f>IF(OR(DataBase2[[#This Row],[sKS]] = "", DataBase2[[#This Row],[BESTUB]]=""), "", (DataBase2[[#This Row],[sKS]]-DataBase2[[#This Row],[BESTUB]])/DataBase2[[#This Row],[BESTUB]])</f>
        <v>2.9138411237587796E-3</v>
      </c>
      <c r="AF198" s="75">
        <f>IF(OR(DataBase2[[#This Row],[sLB]] = "", DataBase2[[#This Row],[BestSol]]=""), "", (DataBase2[[#This Row],[sLB]]-DataBase2[[#This Row],[BestSol]])/DataBase2[[#This Row],[BestSol]])</f>
        <v>0</v>
      </c>
      <c r="AG198" s="76">
        <f>IF(OR(DataBase2[[#This Row],[sCL]] = "", DataBase2[[#This Row],[BestSol]]=""), "", (DataBase2[[#This Row],[sCL]] -DataBase2[[#This Row],[BestSol]])/DataBase2[[#This Row],[BestSol]])</f>
        <v>1.3783603778154577E-2</v>
      </c>
      <c r="AH198" s="76">
        <f>IF(OR(DataBase2[[#This Row],[sDRC]]= "", DataBase2[[#This Row],[BestSol]]=""), "", (DataBase2[[#This Row],[sDRC]]-DataBase2[[#This Row],[BestSol]])/DataBase2[[#This Row],[BestSol]])</f>
        <v>0.39001498546863667</v>
      </c>
      <c r="AI198" s="76">
        <f>IF(OR(DataBase2[[#This Row],[sABS]]= "", DataBase2[[#This Row],[BestSol]]=""), "", (DataBase2[[#This Row],[sABS]]-DataBase2[[#This Row],[BestSol]])/DataBase2[[#This Row],[BestSol]])</f>
        <v>2.7352589912812797E-3</v>
      </c>
      <c r="AJ198" s="76">
        <f>IF(OR(DataBase2[[#This Row],[sCCJ]]= "", DataBase2[[#This Row],[BestSol]]=""), "", (DataBase2[[#This Row],[sCCJ]]-DataBase2[[#This Row],[BestSol]])/DataBase2[[#This Row],[BestSol]])</f>
        <v>-7.1506418018890449E-3</v>
      </c>
      <c r="AK198" s="76">
        <f>IF(OR(DataBase2[[#This Row],[sILS]] = "", DataBase2[[#This Row],[BestSol]]=""), "", (DataBase2[[#This Row],[sILS]]-DataBase2[[#This Row],[BestSol]])/DataBase2[[#This Row],[BestSol]])</f>
        <v>-1.5727173649793258E-3</v>
      </c>
      <c r="AL198" s="76">
        <f>IF(OR(DataBase2[[#This Row],[sSA]] = "", DataBase2[[#This Row],[BestSol]]=""), "", (DataBase2[[#This Row],[sSA]]-DataBase2[[#This Row],[BestSol]])/DataBase2[[#This Row],[BestSol]])</f>
        <v>9.3182368612255394E-3</v>
      </c>
      <c r="AM198" s="76">
        <f>IF(OR(DataBase2[[#This Row],[sKS]] = "", DataBase2[[#This Row],[BestSol]]=""), "", (DataBase2[[#This Row],[sKS]]-DataBase2[[#This Row],[BestSol]])/DataBase2[[#This Row],[BestSol]])</f>
        <v>2.9138411237587796E-3</v>
      </c>
      <c r="AN198" s="75">
        <f>IF(OR(DataBase2[[#This Row],[sLB]] = "", DataBase2[[#This Row],[BSHeu]]=""), "", (DataBase2[[#This Row],[sLB]]-DataBase2[[#This Row],[BSHeu]])/DataBase2[[#This Row],[BSHeu]])</f>
        <v>7.2021417376614966E-3</v>
      </c>
      <c r="AO198" s="76">
        <f>IF(OR(DataBase2[[#This Row],[sCL]] = "",  DataBase2[[#This Row],[BSHeu]]=""), "", (DataBase2[[#This Row],[sCL]] - DataBase2[[#This Row],[BSHeu]])/ DataBase2[[#This Row],[BSHeu]])</f>
        <v>2.1085016983882109E-2</v>
      </c>
      <c r="AP198" s="76">
        <f>IF(OR(DataBase2[[#This Row],[sDRC]]= "",  DataBase2[[#This Row],[BSHeu]]=""), "", (DataBase2[[#This Row],[sDRC]]- DataBase2[[#This Row],[BSHeu]])/ DataBase2[[#This Row],[BSHeu]])</f>
        <v>0.40002607041145527</v>
      </c>
      <c r="AQ198" s="76">
        <f>IF(OR(DataBase2[[#This Row],[sABS]]= "",  DataBase2[[#This Row],[BSHeu]]=""), "", (DataBase2[[#This Row],[sABS]]- DataBase2[[#This Row],[BSHeu]])/ DataBase2[[#This Row],[BSHeu]])</f>
        <v>9.9571004518871978E-3</v>
      </c>
      <c r="AR198" s="76">
        <f>IF(OR(DataBase2[[#This Row],[sCCJ]]= "",  DataBase2[[#This Row],[BSHeu]]=""), "", (DataBase2[[#This Row],[sCCJ]]- DataBase2[[#This Row],[BSHeu]])/ DataBase2[[#This Row],[BSHeu]])</f>
        <v>0</v>
      </c>
      <c r="AS198" s="76">
        <f>IF(OR(DataBase2[[#This Row],[sILS]] = "",  DataBase2[[#This Row],[BSHeu]]=""), "", (DataBase2[[#This Row],[sILS]]- DataBase2[[#This Row],[BSHeu]])/ DataBase2[[#This Row],[BSHeu]])</f>
        <v>5.6180974393063082E-3</v>
      </c>
      <c r="AT198" s="76">
        <f>IF(OR(DataBase2[[#This Row],[sSA]] = "",  DataBase2[[#This Row],[BSHeu]]=""), "", (DataBase2[[#This Row],[sSA]]- DataBase2[[#This Row],[BSHeu]])/ DataBase2[[#This Row],[BSHeu]])</f>
        <v>1.6587489861506686E-2</v>
      </c>
      <c r="AU198" s="77">
        <f>IF(OR(DataBase2[[#This Row],[sKS]]= "",  DataBase2[[#This Row],[BSHeu]]=""), "", (DataBase2[[#This Row],[sKS]]- DataBase2[[#This Row],[BSHeu]])/ DataBase2[[#This Row],[BSHeu]])</f>
        <v>1.0136968758194614E-2</v>
      </c>
      <c r="AV198" s="78">
        <f>IF(AND(DataBase2[[#This Row],[sLBGB]]&lt;=0.0001, DataBase2[[#This Row],[sLBGB]]&lt;&gt;""), 1,"")</f>
        <v>1</v>
      </c>
      <c r="AW198" s="78" t="str">
        <f>IF(AND(DataBase2[[#This Row],[sCLGB]]&lt;=0.0001,DataBase2[[#This Row],[sCLGB]]&lt;&gt;""), 1,"")</f>
        <v/>
      </c>
      <c r="AX198" s="78" t="str">
        <f>IF(AND(DataBase2[[#This Row],[sDRCGB]]&lt;=0.0001,DataBase2[[#This Row],[sDRCGB]]&lt;&gt;""), 1,"")</f>
        <v/>
      </c>
      <c r="AY198" s="78" t="str">
        <f>IF(AND(DataBase2[[#This Row],[sABSGB]]&lt;=0.0001,DataBase2[[#This Row],[sABSGB]]&lt;&gt;""), 1,"")</f>
        <v/>
      </c>
      <c r="AZ198" s="78">
        <f>IF(AND(DataBase2[[#This Row],[sCCJGB]]&lt;=0.0001,DataBase2[[#This Row],[sCCJGB]]&lt;&gt;""), 1,"")</f>
        <v>1</v>
      </c>
      <c r="BA198" s="78">
        <f>IF(AND(DataBase2[[#This Row],[sILSGB]]&lt;=0.0001,DataBase2[[#This Row],[sILSGB]]&lt;&gt;""), 1,"")</f>
        <v>1</v>
      </c>
      <c r="BB198" s="78" t="str">
        <f>IF(AND(DataBase2[[#This Row],[sSAGB]]&lt;=0.0001,DataBase2[[#This Row],[sSAGB]]&lt;&gt;""), 1,"")</f>
        <v/>
      </c>
      <c r="BC198" s="78" t="str">
        <f>IF(AND(DataBase2[[#This Row],[sKSGB]]&lt;=0.0001,DataBase2[[#This Row],[sKSGB]]&lt;&gt;""), 1,"")</f>
        <v/>
      </c>
      <c r="BD198" s="79" t="str">
        <f>IF(AND(DataBase2[[#This Row],[sLBGKS]]&lt;=0.0001, DataBase2[[#This Row],[sLBGKS]]&lt;&gt;""), 1,"")</f>
        <v/>
      </c>
      <c r="BE198" s="78" t="str">
        <f>IF(AND(DataBase2[[#This Row],[sCLGKS]]&lt;=0.0001,DataBase2[[#This Row],[sCLGKS]]&lt;&gt;""), 1,"")</f>
        <v/>
      </c>
      <c r="BF198" s="78" t="str">
        <f>IF(AND(DataBase2[[#This Row],[sDRCGKS]]&lt;=0.0001,DataBase2[[#This Row],[sDRCGKS]]&lt;&gt;""), 1,"")</f>
        <v/>
      </c>
      <c r="BG198" s="78" t="str">
        <f>IF(AND(DataBase2[[#This Row],[sABSGKS]]&lt;=0.0001,DataBase2[[#This Row],[sABSGKS]]&lt;&gt;""), 1,"")</f>
        <v/>
      </c>
      <c r="BH198" s="78">
        <f>IF(AND(DataBase2[[#This Row],[sCCJGKS]]&lt;=0.0001,DataBase2[[#This Row],[sCCJGKS]]&lt;&gt;""), 1,"")</f>
        <v>1</v>
      </c>
      <c r="BI198" s="78" t="str">
        <f>IF(AND(DataBase2[[#This Row],[sILSGKS]]&lt;=0.0001,DataBase2[[#This Row],[sILSGKS]]&lt;&gt;""), 1,"")</f>
        <v/>
      </c>
      <c r="BJ198" s="78" t="str">
        <f>IF(AND(DataBase2[[#This Row],[sSAGKS]]&lt;=0.0001,DataBase2[[#This Row],[sSAGKS]]&lt;&gt;""), 1,"")</f>
        <v/>
      </c>
      <c r="BK198" s="80" t="str">
        <f>IF(AND(DataBase2[[#This Row],[sKSGKS]]&lt;=0.0001,DataBase2[[#This Row],[sKSGKS]]&lt;&gt;""), 1,"")</f>
        <v/>
      </c>
      <c r="BT198" s="7"/>
      <c r="BU198" s="7"/>
      <c r="BV198" s="7"/>
      <c r="BW198" s="7"/>
      <c r="CT198" s="7"/>
      <c r="CU198" s="7"/>
      <c r="CV198" s="7"/>
      <c r="CW198" s="7"/>
      <c r="DV198" s="7"/>
      <c r="DW198" s="7"/>
      <c r="DX198" s="7"/>
      <c r="DY198" s="7"/>
      <c r="EP198" s="7"/>
      <c r="EQ198" s="7"/>
      <c r="ER198" s="7"/>
      <c r="ES198" s="7"/>
    </row>
    <row r="199" spans="1:149" s="8" customFormat="1" x14ac:dyDescent="0.35">
      <c r="A199" s="65" t="s">
        <v>268</v>
      </c>
      <c r="B199" s="66" t="s">
        <v>80</v>
      </c>
      <c r="C199" s="67" t="s">
        <v>81</v>
      </c>
      <c r="D199" s="67">
        <v>3</v>
      </c>
      <c r="E199" s="67">
        <v>50</v>
      </c>
      <c r="F199" s="68">
        <v>4</v>
      </c>
      <c r="G199" s="69">
        <v>13815.4</v>
      </c>
      <c r="H199" s="70">
        <v>13043.5</v>
      </c>
      <c r="I199" s="73">
        <v>7200</v>
      </c>
      <c r="J199" s="69">
        <v>14007.92</v>
      </c>
      <c r="K199" s="70">
        <v>13001.32</v>
      </c>
      <c r="L199" s="73">
        <v>43026</v>
      </c>
      <c r="M199" s="69">
        <v>18078.36</v>
      </c>
      <c r="N199" s="6">
        <v>13629.43</v>
      </c>
      <c r="O199" s="71">
        <v>7201.3</v>
      </c>
      <c r="P199" s="69">
        <v>13858.33008</v>
      </c>
      <c r="Q199" s="71">
        <v>2788</v>
      </c>
      <c r="R199" s="72">
        <v>13785.32</v>
      </c>
      <c r="S199" s="71">
        <v>235.1</v>
      </c>
      <c r="T199" s="72">
        <v>13793.82</v>
      </c>
      <c r="U199" s="73">
        <v>150.01050000000001</v>
      </c>
      <c r="V199" s="72">
        <v>13806.52</v>
      </c>
      <c r="W199" s="73">
        <v>150.05250000000001</v>
      </c>
      <c r="X199" s="7">
        <v>13923.3</v>
      </c>
      <c r="Y199" s="71">
        <v>1010</v>
      </c>
      <c r="Z199" s="74">
        <f t="shared" si="9"/>
        <v>13815.4</v>
      </c>
      <c r="AA199" s="48">
        <f t="shared" si="10"/>
        <v>13785.32</v>
      </c>
      <c r="AB19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MIN(G199,J199,M199),"")</f>
        <v/>
      </c>
      <c r="AC199" s="49" t="str">
        <f>IF(OR(DataBase2[[#This Row],[sKS]] = "", DataBase2[[#This Row],[BSOpt]]=""), "", (DataBase2[[#This Row],[sKS]]-DataBase2[[#This Row],[BSOpt]])/DataBase2[[#This Row],[BSOpt]])</f>
        <v/>
      </c>
      <c r="AD199" s="49">
        <f t="shared" si="11"/>
        <v>13815.4</v>
      </c>
      <c r="AE199" s="49">
        <f>IF(OR(DataBase2[[#This Row],[sKS]] = "", DataBase2[[#This Row],[BESTUB]]=""), "", (DataBase2[[#This Row],[sKS]]-DataBase2[[#This Row],[BESTUB]])/DataBase2[[#This Row],[BESTUB]])</f>
        <v>7.8101249330457057E-3</v>
      </c>
      <c r="AF199" s="75">
        <f>IF(OR(DataBase2[[#This Row],[sLB]] = "", DataBase2[[#This Row],[BestSol]]=""), "", (DataBase2[[#This Row],[sLB]]-DataBase2[[#This Row],[BestSol]])/DataBase2[[#This Row],[BestSol]])</f>
        <v>0</v>
      </c>
      <c r="AG199" s="76">
        <f>IF(OR(DataBase2[[#This Row],[sCL]] = "", DataBase2[[#This Row],[BestSol]]=""), "", (DataBase2[[#This Row],[sCL]] -DataBase2[[#This Row],[BestSol]])/DataBase2[[#This Row],[BestSol]])</f>
        <v>1.3935173791565966E-2</v>
      </c>
      <c r="AH199" s="76">
        <f>IF(OR(DataBase2[[#This Row],[sDRC]]= "", DataBase2[[#This Row],[BestSol]]=""), "", (DataBase2[[#This Row],[sDRC]]-DataBase2[[#This Row],[BestSol]])/DataBase2[[#This Row],[BestSol]])</f>
        <v>0.30856580337883821</v>
      </c>
      <c r="AI199" s="76">
        <f>IF(OR(DataBase2[[#This Row],[sABS]]= "", DataBase2[[#This Row],[BestSol]]=""), "", (DataBase2[[#This Row],[sABS]]-DataBase2[[#This Row],[BestSol]])/DataBase2[[#This Row],[BestSol]])</f>
        <v>3.1074076754925729E-3</v>
      </c>
      <c r="AJ199" s="76">
        <f>IF(OR(DataBase2[[#This Row],[sCCJ]]= "", DataBase2[[#This Row],[BestSol]]=""), "", (DataBase2[[#This Row],[sCCJ]]-DataBase2[[#This Row],[BestSol]])/DataBase2[[#This Row],[BestSol]])</f>
        <v>-2.177280426191057E-3</v>
      </c>
      <c r="AK199" s="76">
        <f>IF(OR(DataBase2[[#This Row],[sILS]] = "", DataBase2[[#This Row],[BestSol]]=""), "", (DataBase2[[#This Row],[sILS]]-DataBase2[[#This Row],[BestSol]])/DataBase2[[#This Row],[BestSol]])</f>
        <v>-1.5620249866091411E-3</v>
      </c>
      <c r="AL199" s="76">
        <f>IF(OR(DataBase2[[#This Row],[sSA]] = "", DataBase2[[#This Row],[BestSol]]=""), "", (DataBase2[[#This Row],[sSA]]-DataBase2[[#This Row],[BestSol]])/DataBase2[[#This Row],[BestSol]])</f>
        <v>-6.4276097688081412E-4</v>
      </c>
      <c r="AM199" s="76">
        <f>IF(OR(DataBase2[[#This Row],[sKS]] = "", DataBase2[[#This Row],[BestSol]]=""), "", (DataBase2[[#This Row],[sKS]]-DataBase2[[#This Row],[BestSol]])/DataBase2[[#This Row],[BestSol]])</f>
        <v>7.8101249330457057E-3</v>
      </c>
      <c r="AN199" s="75">
        <f>IF(OR(DataBase2[[#This Row],[sLB]] = "", DataBase2[[#This Row],[BSHeu]]=""), "", (DataBase2[[#This Row],[sLB]]-DataBase2[[#This Row],[BSHeu]])/DataBase2[[#This Row],[BSHeu]])</f>
        <v>2.1820313202740253E-3</v>
      </c>
      <c r="AO199" s="76">
        <f>IF(OR(DataBase2[[#This Row],[sCL]] = "",  DataBase2[[#This Row],[BSHeu]]=""), "", (DataBase2[[#This Row],[sCL]] - DataBase2[[#This Row],[BSHeu]])/ DataBase2[[#This Row],[BSHeu]])</f>
        <v>1.6147612097506651E-2</v>
      </c>
      <c r="AP199" s="76">
        <f>IF(OR(DataBase2[[#This Row],[sDRC]]= "",  DataBase2[[#This Row],[BSHeu]]=""), "", (DataBase2[[#This Row],[sDRC]]- DataBase2[[#This Row],[BSHeu]])/ DataBase2[[#This Row],[BSHeu]])</f>
        <v>0.31142113494645035</v>
      </c>
      <c r="AQ199" s="76">
        <f>IF(OR(DataBase2[[#This Row],[sABS]]= "",  DataBase2[[#This Row],[BSHeu]]=""), "", (DataBase2[[#This Row],[sABS]]- DataBase2[[#This Row],[BSHeu]])/ DataBase2[[#This Row],[BSHeu]])</f>
        <v>5.296219456639383E-3</v>
      </c>
      <c r="AR199" s="76">
        <f>IF(OR(DataBase2[[#This Row],[sCCJ]]= "",  DataBase2[[#This Row],[BSHeu]]=""), "", (DataBase2[[#This Row],[sCCJ]]- DataBase2[[#This Row],[BSHeu]])/ DataBase2[[#This Row],[BSHeu]])</f>
        <v>0</v>
      </c>
      <c r="AS199" s="76">
        <f>IF(OR(DataBase2[[#This Row],[sILS]] = "",  DataBase2[[#This Row],[BSHeu]]=""), "", (DataBase2[[#This Row],[sILS]]- DataBase2[[#This Row],[BSHeu]])/ DataBase2[[#This Row],[BSHeu]])</f>
        <v>6.1659794622105255E-4</v>
      </c>
      <c r="AT199" s="76">
        <f>IF(OR(DataBase2[[#This Row],[sSA]] = "",  DataBase2[[#This Row],[BSHeu]]=""), "", (DataBase2[[#This Row],[sSA]]- DataBase2[[#This Row],[BSHeu]])/ DataBase2[[#This Row],[BSHeu]])</f>
        <v>1.5378678188102074E-3</v>
      </c>
      <c r="AU199" s="77">
        <f>IF(OR(DataBase2[[#This Row],[sKS]]= "",  DataBase2[[#This Row],[BSHeu]]=""), "", (DataBase2[[#This Row],[sKS]]- DataBase2[[#This Row],[BSHeu]])/ DataBase2[[#This Row],[BSHeu]])</f>
        <v>1.0009198190538889E-2</v>
      </c>
      <c r="AV199" s="78">
        <f>IF(AND(DataBase2[[#This Row],[sLBGB]]&lt;=0.0001, DataBase2[[#This Row],[sLBGB]]&lt;&gt;""), 1,"")</f>
        <v>1</v>
      </c>
      <c r="AW199" s="78" t="str">
        <f>IF(AND(DataBase2[[#This Row],[sCLGB]]&lt;=0.0001,DataBase2[[#This Row],[sCLGB]]&lt;&gt;""), 1,"")</f>
        <v/>
      </c>
      <c r="AX199" s="78" t="str">
        <f>IF(AND(DataBase2[[#This Row],[sDRCGB]]&lt;=0.0001,DataBase2[[#This Row],[sDRCGB]]&lt;&gt;""), 1,"")</f>
        <v/>
      </c>
      <c r="AY199" s="78" t="str">
        <f>IF(AND(DataBase2[[#This Row],[sABSGB]]&lt;=0.0001,DataBase2[[#This Row],[sABSGB]]&lt;&gt;""), 1,"")</f>
        <v/>
      </c>
      <c r="AZ199" s="78">
        <f>IF(AND(DataBase2[[#This Row],[sCCJGB]]&lt;=0.0001,DataBase2[[#This Row],[sCCJGB]]&lt;&gt;""), 1,"")</f>
        <v>1</v>
      </c>
      <c r="BA199" s="78">
        <f>IF(AND(DataBase2[[#This Row],[sILSGB]]&lt;=0.0001,DataBase2[[#This Row],[sILSGB]]&lt;&gt;""), 1,"")</f>
        <v>1</v>
      </c>
      <c r="BB199" s="78">
        <f>IF(AND(DataBase2[[#This Row],[sSAGB]]&lt;=0.0001,DataBase2[[#This Row],[sSAGB]]&lt;&gt;""), 1,"")</f>
        <v>1</v>
      </c>
      <c r="BC199" s="78" t="str">
        <f>IF(AND(DataBase2[[#This Row],[sKSGB]]&lt;=0.0001,DataBase2[[#This Row],[sKSGB]]&lt;&gt;""), 1,"")</f>
        <v/>
      </c>
      <c r="BD199" s="79" t="str">
        <f>IF(AND(DataBase2[[#This Row],[sLBGKS]]&lt;=0.0001, DataBase2[[#This Row],[sLBGKS]]&lt;&gt;""), 1,"")</f>
        <v/>
      </c>
      <c r="BE199" s="78" t="str">
        <f>IF(AND(DataBase2[[#This Row],[sCLGKS]]&lt;=0.0001,DataBase2[[#This Row],[sCLGKS]]&lt;&gt;""), 1,"")</f>
        <v/>
      </c>
      <c r="BF199" s="78" t="str">
        <f>IF(AND(DataBase2[[#This Row],[sDRCGKS]]&lt;=0.0001,DataBase2[[#This Row],[sDRCGKS]]&lt;&gt;""), 1,"")</f>
        <v/>
      </c>
      <c r="BG199" s="78" t="str">
        <f>IF(AND(DataBase2[[#This Row],[sABSGKS]]&lt;=0.0001,DataBase2[[#This Row],[sABSGKS]]&lt;&gt;""), 1,"")</f>
        <v/>
      </c>
      <c r="BH199" s="78">
        <f>IF(AND(DataBase2[[#This Row],[sCCJGKS]]&lt;=0.0001,DataBase2[[#This Row],[sCCJGKS]]&lt;&gt;""), 1,"")</f>
        <v>1</v>
      </c>
      <c r="BI199" s="78" t="str">
        <f>IF(AND(DataBase2[[#This Row],[sILSGKS]]&lt;=0.0001,DataBase2[[#This Row],[sILSGKS]]&lt;&gt;""), 1,"")</f>
        <v/>
      </c>
      <c r="BJ199" s="78" t="str">
        <f>IF(AND(DataBase2[[#This Row],[sSAGKS]]&lt;=0.0001,DataBase2[[#This Row],[sSAGKS]]&lt;&gt;""), 1,"")</f>
        <v/>
      </c>
      <c r="BK199" s="80" t="str">
        <f>IF(AND(DataBase2[[#This Row],[sKSGKS]]&lt;=0.0001,DataBase2[[#This Row],[sKSGKS]]&lt;&gt;""), 1,"")</f>
        <v/>
      </c>
      <c r="BT199" s="7"/>
      <c r="BU199" s="7"/>
      <c r="BV199" s="7"/>
      <c r="BW199" s="7"/>
      <c r="CT199" s="7"/>
      <c r="CU199" s="7"/>
      <c r="CV199" s="7"/>
      <c r="CW199" s="7"/>
      <c r="DV199" s="7"/>
      <c r="DW199" s="7"/>
      <c r="DX199" s="7"/>
      <c r="DY199" s="7"/>
      <c r="EP199" s="7"/>
      <c r="EQ199" s="7"/>
      <c r="ER199" s="7"/>
      <c r="ES199" s="7"/>
    </row>
    <row r="200" spans="1:149" s="8" customFormat="1" x14ac:dyDescent="0.35">
      <c r="A200" s="65" t="s">
        <v>269</v>
      </c>
      <c r="B200" s="66" t="s">
        <v>80</v>
      </c>
      <c r="C200" s="67" t="s">
        <v>81</v>
      </c>
      <c r="D200" s="67">
        <v>3</v>
      </c>
      <c r="E200" s="67">
        <v>50</v>
      </c>
      <c r="F200" s="68">
        <v>5</v>
      </c>
      <c r="G200" s="69">
        <v>14523.4</v>
      </c>
      <c r="H200" s="70">
        <v>13652.5</v>
      </c>
      <c r="I200" s="73">
        <v>7200</v>
      </c>
      <c r="J200" s="69">
        <v>15369.62</v>
      </c>
      <c r="K200" s="70">
        <v>13027.12</v>
      </c>
      <c r="L200" s="73">
        <v>42940</v>
      </c>
      <c r="M200" s="69">
        <v>19587.509999999998</v>
      </c>
      <c r="N200" s="6">
        <v>14220.25</v>
      </c>
      <c r="O200" s="71">
        <v>7201.1</v>
      </c>
      <c r="P200" s="69">
        <v>14620.690430000001</v>
      </c>
      <c r="Q200" s="71">
        <v>2573</v>
      </c>
      <c r="R200" s="72">
        <v>14310.72</v>
      </c>
      <c r="S200" s="71">
        <v>219.19</v>
      </c>
      <c r="T200" s="72">
        <v>14332.32</v>
      </c>
      <c r="U200" s="73">
        <v>150.0095</v>
      </c>
      <c r="V200" s="72">
        <v>14298.32</v>
      </c>
      <c r="W200" s="73">
        <v>150.04750000000001</v>
      </c>
      <c r="X200" s="7">
        <v>14670.2</v>
      </c>
      <c r="Y200" s="71">
        <v>1419</v>
      </c>
      <c r="Z200" s="74">
        <f t="shared" si="9"/>
        <v>14523.4</v>
      </c>
      <c r="AA200" s="48">
        <f t="shared" si="10"/>
        <v>14298.32</v>
      </c>
      <c r="AB20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MIN(G200,J200,M200),"")</f>
        <v/>
      </c>
      <c r="AC200" s="49" t="str">
        <f>IF(OR(DataBase2[[#This Row],[sKS]] = "", DataBase2[[#This Row],[BSOpt]]=""), "", (DataBase2[[#This Row],[sKS]]-DataBase2[[#This Row],[BSOpt]])/DataBase2[[#This Row],[BSOpt]])</f>
        <v/>
      </c>
      <c r="AD200" s="49">
        <f t="shared" si="11"/>
        <v>14523.4</v>
      </c>
      <c r="AE200" s="49">
        <f>IF(OR(DataBase2[[#This Row],[sKS]] = "", DataBase2[[#This Row],[BESTUB]]=""), "", (DataBase2[[#This Row],[sKS]]-DataBase2[[#This Row],[BESTUB]])/DataBase2[[#This Row],[BESTUB]])</f>
        <v>1.0107825991159171E-2</v>
      </c>
      <c r="AF200" s="75">
        <f>IF(OR(DataBase2[[#This Row],[sLB]] = "", DataBase2[[#This Row],[BestSol]]=""), "", (DataBase2[[#This Row],[sLB]]-DataBase2[[#This Row],[BestSol]])/DataBase2[[#This Row],[BestSol]])</f>
        <v>0</v>
      </c>
      <c r="AG200" s="76">
        <f>IF(OR(DataBase2[[#This Row],[sCL]] = "", DataBase2[[#This Row],[BestSol]]=""), "", (DataBase2[[#This Row],[sCL]] -DataBase2[[#This Row],[BestSol]])/DataBase2[[#This Row],[BestSol]])</f>
        <v>5.8265970778192518E-2</v>
      </c>
      <c r="AH200" s="76">
        <f>IF(OR(DataBase2[[#This Row],[sDRC]]= "", DataBase2[[#This Row],[BestSol]]=""), "", (DataBase2[[#This Row],[sDRC]]-DataBase2[[#This Row],[BestSol]])/DataBase2[[#This Row],[BestSol]])</f>
        <v>0.3486862580387512</v>
      </c>
      <c r="AI200" s="76">
        <f>IF(OR(DataBase2[[#This Row],[sABS]]= "", DataBase2[[#This Row],[BestSol]]=""), "", (DataBase2[[#This Row],[sABS]]-DataBase2[[#This Row],[BestSol]])/DataBase2[[#This Row],[BestSol]])</f>
        <v>6.6988742305521386E-3</v>
      </c>
      <c r="AJ200" s="76">
        <f>IF(OR(DataBase2[[#This Row],[sCCJ]]= "", DataBase2[[#This Row],[BestSol]]=""), "", (DataBase2[[#This Row],[sCCJ]]-DataBase2[[#This Row],[BestSol]])/DataBase2[[#This Row],[BestSol]])</f>
        <v>-1.4643953895093455E-2</v>
      </c>
      <c r="AK200" s="76">
        <f>IF(OR(DataBase2[[#This Row],[sILS]] = "", DataBase2[[#This Row],[BestSol]]=""), "", (DataBase2[[#This Row],[sILS]]-DataBase2[[#This Row],[BestSol]])/DataBase2[[#This Row],[BestSol]])</f>
        <v>-1.3156698844623156E-2</v>
      </c>
      <c r="AL200" s="76">
        <f>IF(OR(DataBase2[[#This Row],[sSA]] = "", DataBase2[[#This Row],[BestSol]]=""), "", (DataBase2[[#This Row],[sSA]]-DataBase2[[#This Row],[BestSol]])/DataBase2[[#This Row],[BestSol]])</f>
        <v>-1.5497748461104145E-2</v>
      </c>
      <c r="AM200" s="76">
        <f>IF(OR(DataBase2[[#This Row],[sKS]] = "", DataBase2[[#This Row],[BestSol]]=""), "", (DataBase2[[#This Row],[sKS]]-DataBase2[[#This Row],[BestSol]])/DataBase2[[#This Row],[BestSol]])</f>
        <v>1.0107825991159171E-2</v>
      </c>
      <c r="AN200" s="75">
        <f>IF(OR(DataBase2[[#This Row],[sLB]] = "", DataBase2[[#This Row],[BSHeu]]=""), "", (DataBase2[[#This Row],[sLB]]-DataBase2[[#This Row],[BSHeu]])/DataBase2[[#This Row],[BSHeu]])</f>
        <v>1.5741709515523498E-2</v>
      </c>
      <c r="AO200" s="76">
        <f>IF(OR(DataBase2[[#This Row],[sCL]] = "",  DataBase2[[#This Row],[BSHeu]]=""), "", (DataBase2[[#This Row],[sCL]] - DataBase2[[#This Row],[BSHeu]])/ DataBase2[[#This Row],[BSHeu]])</f>
        <v>7.4924886280346298E-2</v>
      </c>
      <c r="AP200" s="76">
        <f>IF(OR(DataBase2[[#This Row],[sDRC]]= "",  DataBase2[[#This Row],[BSHeu]]=""), "", (DataBase2[[#This Row],[sDRC]]- DataBase2[[#This Row],[BSHeu]])/ DataBase2[[#This Row],[BSHeu]])</f>
        <v>0.36991688534037559</v>
      </c>
      <c r="AQ200" s="76">
        <f>IF(OR(DataBase2[[#This Row],[sABS]]= "",  DataBase2[[#This Row],[BSHeu]]=""), "", (DataBase2[[#This Row],[sABS]]- DataBase2[[#This Row],[BSHeu]])/ DataBase2[[#This Row],[BSHeu]])</f>
        <v>2.2546035478294014E-2</v>
      </c>
      <c r="AR200" s="76">
        <f>IF(OR(DataBase2[[#This Row],[sCCJ]]= "",  DataBase2[[#This Row],[BSHeu]]=""), "", (DataBase2[[#This Row],[sCCJ]]- DataBase2[[#This Row],[BSHeu]])/ DataBase2[[#This Row],[BSHeu]])</f>
        <v>8.6723475205476139E-4</v>
      </c>
      <c r="AS200" s="76">
        <f>IF(OR(DataBase2[[#This Row],[sILS]] = "",  DataBase2[[#This Row],[BSHeu]]=""), "", (DataBase2[[#This Row],[sILS]]- DataBase2[[#This Row],[BSHeu]])/ DataBase2[[#This Row],[BSHeu]])</f>
        <v>2.3779017395050609E-3</v>
      </c>
      <c r="AT200" s="76">
        <f>IF(OR(DataBase2[[#This Row],[sSA]] = "",  DataBase2[[#This Row],[BSHeu]]=""), "", (DataBase2[[#This Row],[sSA]]- DataBase2[[#This Row],[BSHeu]])/ DataBase2[[#This Row],[BSHeu]])</f>
        <v>0</v>
      </c>
      <c r="AU200" s="77">
        <f>IF(OR(DataBase2[[#This Row],[sKS]]= "",  DataBase2[[#This Row],[BSHeu]]=""), "", (DataBase2[[#This Row],[sKS]]- DataBase2[[#This Row],[BSHeu]])/ DataBase2[[#This Row],[BSHeu]])</f>
        <v>2.6008649967268954E-2</v>
      </c>
      <c r="AV200" s="78">
        <f>IF(AND(DataBase2[[#This Row],[sLBGB]]&lt;=0.0001, DataBase2[[#This Row],[sLBGB]]&lt;&gt;""), 1,"")</f>
        <v>1</v>
      </c>
      <c r="AW200" s="78" t="str">
        <f>IF(AND(DataBase2[[#This Row],[sCLGB]]&lt;=0.0001,DataBase2[[#This Row],[sCLGB]]&lt;&gt;""), 1,"")</f>
        <v/>
      </c>
      <c r="AX200" s="78" t="str">
        <f>IF(AND(DataBase2[[#This Row],[sDRCGB]]&lt;=0.0001,DataBase2[[#This Row],[sDRCGB]]&lt;&gt;""), 1,"")</f>
        <v/>
      </c>
      <c r="AY200" s="78" t="str">
        <f>IF(AND(DataBase2[[#This Row],[sABSGB]]&lt;=0.0001,DataBase2[[#This Row],[sABSGB]]&lt;&gt;""), 1,"")</f>
        <v/>
      </c>
      <c r="AZ200" s="78">
        <f>IF(AND(DataBase2[[#This Row],[sCCJGB]]&lt;=0.0001,DataBase2[[#This Row],[sCCJGB]]&lt;&gt;""), 1,"")</f>
        <v>1</v>
      </c>
      <c r="BA200" s="78">
        <f>IF(AND(DataBase2[[#This Row],[sILSGB]]&lt;=0.0001,DataBase2[[#This Row],[sILSGB]]&lt;&gt;""), 1,"")</f>
        <v>1</v>
      </c>
      <c r="BB200" s="78">
        <f>IF(AND(DataBase2[[#This Row],[sSAGB]]&lt;=0.0001,DataBase2[[#This Row],[sSAGB]]&lt;&gt;""), 1,"")</f>
        <v>1</v>
      </c>
      <c r="BC200" s="78" t="str">
        <f>IF(AND(DataBase2[[#This Row],[sKSGB]]&lt;=0.0001,DataBase2[[#This Row],[sKSGB]]&lt;&gt;""), 1,"")</f>
        <v/>
      </c>
      <c r="BD200" s="79" t="str">
        <f>IF(AND(DataBase2[[#This Row],[sLBGKS]]&lt;=0.0001, DataBase2[[#This Row],[sLBGKS]]&lt;&gt;""), 1,"")</f>
        <v/>
      </c>
      <c r="BE200" s="78" t="str">
        <f>IF(AND(DataBase2[[#This Row],[sCLGKS]]&lt;=0.0001,DataBase2[[#This Row],[sCLGKS]]&lt;&gt;""), 1,"")</f>
        <v/>
      </c>
      <c r="BF200" s="78" t="str">
        <f>IF(AND(DataBase2[[#This Row],[sDRCGKS]]&lt;=0.0001,DataBase2[[#This Row],[sDRCGKS]]&lt;&gt;""), 1,"")</f>
        <v/>
      </c>
      <c r="BG200" s="78" t="str">
        <f>IF(AND(DataBase2[[#This Row],[sABSGKS]]&lt;=0.0001,DataBase2[[#This Row],[sABSGKS]]&lt;&gt;""), 1,"")</f>
        <v/>
      </c>
      <c r="BH200" s="78" t="str">
        <f>IF(AND(DataBase2[[#This Row],[sCCJGKS]]&lt;=0.0001,DataBase2[[#This Row],[sCCJGKS]]&lt;&gt;""), 1,"")</f>
        <v/>
      </c>
      <c r="BI200" s="78" t="str">
        <f>IF(AND(DataBase2[[#This Row],[sILSGKS]]&lt;=0.0001,DataBase2[[#This Row],[sILSGKS]]&lt;&gt;""), 1,"")</f>
        <v/>
      </c>
      <c r="BJ200" s="78">
        <f>IF(AND(DataBase2[[#This Row],[sSAGKS]]&lt;=0.0001,DataBase2[[#This Row],[sSAGKS]]&lt;&gt;""), 1,"")</f>
        <v>1</v>
      </c>
      <c r="BK200" s="80" t="str">
        <f>IF(AND(DataBase2[[#This Row],[sKSGKS]]&lt;=0.0001,DataBase2[[#This Row],[sKSGKS]]&lt;&gt;""), 1,"")</f>
        <v/>
      </c>
      <c r="BT200" s="7"/>
      <c r="BU200" s="7"/>
      <c r="BV200" s="7"/>
      <c r="BW200" s="7"/>
      <c r="CT200" s="7"/>
      <c r="CU200" s="7"/>
      <c r="CV200" s="7"/>
      <c r="CW200" s="7"/>
      <c r="DV200" s="7"/>
      <c r="DW200" s="7"/>
      <c r="DX200" s="7"/>
      <c r="DY200" s="7"/>
      <c r="EP200" s="7"/>
      <c r="EQ200" s="7"/>
      <c r="ER200" s="7"/>
      <c r="ES200" s="7"/>
    </row>
    <row r="201" spans="1:149" s="8" customFormat="1" x14ac:dyDescent="0.35">
      <c r="A201" s="65" t="s">
        <v>270</v>
      </c>
      <c r="B201" s="66" t="s">
        <v>80</v>
      </c>
      <c r="C201" s="67" t="s">
        <v>81</v>
      </c>
      <c r="D201" s="67">
        <v>3</v>
      </c>
      <c r="E201" s="67">
        <v>50</v>
      </c>
      <c r="F201" s="68">
        <v>2</v>
      </c>
      <c r="G201" s="69">
        <v>12495.1</v>
      </c>
      <c r="H201" s="70">
        <v>12284.4</v>
      </c>
      <c r="I201" s="73">
        <v>7200</v>
      </c>
      <c r="J201" s="69">
        <v>12482.21</v>
      </c>
      <c r="K201" s="70">
        <v>12482.21</v>
      </c>
      <c r="L201" s="73">
        <v>1534</v>
      </c>
      <c r="M201" s="69">
        <v>15349.75</v>
      </c>
      <c r="N201" s="6">
        <v>12430</v>
      </c>
      <c r="O201" s="71">
        <v>7200.9</v>
      </c>
      <c r="P201" s="69">
        <v>12578.04004</v>
      </c>
      <c r="Q201" s="71">
        <v>9583</v>
      </c>
      <c r="R201" s="72">
        <v>12546.61</v>
      </c>
      <c r="S201" s="71">
        <v>174.24</v>
      </c>
      <c r="T201" s="72">
        <v>12579.21</v>
      </c>
      <c r="U201" s="73">
        <v>150.00899999999999</v>
      </c>
      <c r="V201" s="72">
        <v>12573.11</v>
      </c>
      <c r="W201" s="73">
        <v>150.05699999999999</v>
      </c>
      <c r="X201" s="7">
        <v>12498.8</v>
      </c>
      <c r="Y201" s="71">
        <v>758</v>
      </c>
      <c r="Z201" s="74">
        <f t="shared" si="9"/>
        <v>12482.21</v>
      </c>
      <c r="AA201" s="48">
        <f t="shared" si="10"/>
        <v>12498.8</v>
      </c>
      <c r="AB20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MIN(G201,J201,M201),"")</f>
        <v>12482.21</v>
      </c>
      <c r="AC201" s="49">
        <f>IF(OR(DataBase2[[#This Row],[sKS]] = "", DataBase2[[#This Row],[BSOpt]]=""), "", (DataBase2[[#This Row],[sKS]]-DataBase2[[#This Row],[BSOpt]])/DataBase2[[#This Row],[BSOpt]])</f>
        <v>1.3290915631126337E-3</v>
      </c>
      <c r="AD201" s="49">
        <f t="shared" si="11"/>
        <v>12482.21</v>
      </c>
      <c r="AE201" s="49">
        <f>IF(OR(DataBase2[[#This Row],[sKS]] = "", DataBase2[[#This Row],[BESTUB]]=""), "", (DataBase2[[#This Row],[sKS]]-DataBase2[[#This Row],[BESTUB]])/DataBase2[[#This Row],[BESTUB]])</f>
        <v>1.3290915631126337E-3</v>
      </c>
      <c r="AF201" s="75">
        <f>IF(OR(DataBase2[[#This Row],[sLB]] = "", DataBase2[[#This Row],[BestSol]]=""), "", (DataBase2[[#This Row],[sLB]]-DataBase2[[#This Row],[BestSol]])/DataBase2[[#This Row],[BestSol]])</f>
        <v>1.0326696955107499E-3</v>
      </c>
      <c r="AG201" s="76">
        <f>IF(OR(DataBase2[[#This Row],[sCL]] = "", DataBase2[[#This Row],[BestSol]]=""), "", (DataBase2[[#This Row],[sCL]] -DataBase2[[#This Row],[BestSol]])/DataBase2[[#This Row],[BestSol]])</f>
        <v>0</v>
      </c>
      <c r="AH201" s="76">
        <f>IF(OR(DataBase2[[#This Row],[sDRC]]= "", DataBase2[[#This Row],[BestSol]]=""), "", (DataBase2[[#This Row],[sDRC]]-DataBase2[[#This Row],[BestSol]])/DataBase2[[#This Row],[BestSol]])</f>
        <v>0.22973015195225854</v>
      </c>
      <c r="AI201" s="76">
        <f>IF(OR(DataBase2[[#This Row],[sABS]]= "", DataBase2[[#This Row],[BestSol]]=""), "", (DataBase2[[#This Row],[sABS]]-DataBase2[[#This Row],[BestSol]])/DataBase2[[#This Row],[BestSol]])</f>
        <v>7.6773295754518425E-3</v>
      </c>
      <c r="AJ201" s="76">
        <f>IF(OR(DataBase2[[#This Row],[sCCJ]]= "", DataBase2[[#This Row],[BestSol]]=""), "", (DataBase2[[#This Row],[sCCJ]]-DataBase2[[#This Row],[BestSol]])/DataBase2[[#This Row],[BestSol]])</f>
        <v>5.1593427766398305E-3</v>
      </c>
      <c r="AK201" s="76">
        <f>IF(OR(DataBase2[[#This Row],[sILS]] = "", DataBase2[[#This Row],[BestSol]]=""), "", (DataBase2[[#This Row],[sILS]]-DataBase2[[#This Row],[BestSol]])/DataBase2[[#This Row],[BestSol]])</f>
        <v>7.7710597722678923E-3</v>
      </c>
      <c r="AL201" s="76">
        <f>IF(OR(DataBase2[[#This Row],[sSA]] = "", DataBase2[[#This Row],[BestSol]]=""), "", (DataBase2[[#This Row],[sSA]]-DataBase2[[#This Row],[BestSol]])/DataBase2[[#This Row],[BestSol]])</f>
        <v>7.2823642608161104E-3</v>
      </c>
      <c r="AM201" s="76">
        <f>IF(OR(DataBase2[[#This Row],[sKS]] = "", DataBase2[[#This Row],[BestSol]]=""), "", (DataBase2[[#This Row],[sKS]]-DataBase2[[#This Row],[BestSol]])/DataBase2[[#This Row],[BestSol]])</f>
        <v>1.3290915631126337E-3</v>
      </c>
      <c r="AN201" s="75">
        <f>IF(OR(DataBase2[[#This Row],[sLB]] = "", DataBase2[[#This Row],[BSHeu]]=""), "", (DataBase2[[#This Row],[sLB]]-DataBase2[[#This Row],[BSHeu]])/DataBase2[[#This Row],[BSHeu]])</f>
        <v>-2.9602841872811061E-4</v>
      </c>
      <c r="AO201" s="76">
        <f>IF(OR(DataBase2[[#This Row],[sCL]] = "",  DataBase2[[#This Row],[BSHeu]]=""), "", (DataBase2[[#This Row],[sCL]] - DataBase2[[#This Row],[BSHeu]])/ DataBase2[[#This Row],[BSHeu]])</f>
        <v>-1.3273274234326612E-3</v>
      </c>
      <c r="AP201" s="76">
        <f>IF(OR(DataBase2[[#This Row],[sDRC]]= "",  DataBase2[[#This Row],[BSHeu]]=""), "", (DataBase2[[#This Row],[sDRC]]- DataBase2[[#This Row],[BSHeu]])/ DataBase2[[#This Row],[BSHeu]])</f>
        <v>0.22809789739815028</v>
      </c>
      <c r="AQ201" s="76">
        <f>IF(OR(DataBase2[[#This Row],[sABS]]= "",  DataBase2[[#This Row],[BSHeu]]=""), "", (DataBase2[[#This Row],[sABS]]- DataBase2[[#This Row],[BSHeu]])/ DataBase2[[#This Row],[BSHeu]])</f>
        <v>6.3398118219349531E-3</v>
      </c>
      <c r="AR201" s="76">
        <f>IF(OR(DataBase2[[#This Row],[sCCJ]]= "",  DataBase2[[#This Row],[BSHeu]]=""), "", (DataBase2[[#This Row],[sCCJ]]- DataBase2[[#This Row],[BSHeu]])/ DataBase2[[#This Row],[BSHeu]])</f>
        <v>3.8251672160528462E-3</v>
      </c>
      <c r="AS201" s="76">
        <f>IF(OR(DataBase2[[#This Row],[sILS]] = "",  DataBase2[[#This Row],[BSHeu]]=""), "", (DataBase2[[#This Row],[sILS]]- DataBase2[[#This Row],[BSHeu]])/ DataBase2[[#This Row],[BSHeu]])</f>
        <v>6.4334176080903657E-3</v>
      </c>
      <c r="AT201" s="76">
        <f>IF(OR(DataBase2[[#This Row],[sSA]] = "",  DataBase2[[#This Row],[BSHeu]]=""), "", (DataBase2[[#This Row],[sSA]]- DataBase2[[#This Row],[BSHeu]])/ DataBase2[[#This Row],[BSHeu]])</f>
        <v>5.9453707555926424E-3</v>
      </c>
      <c r="AU201" s="77">
        <f>IF(OR(DataBase2[[#This Row],[sKS]]= "",  DataBase2[[#This Row],[BSHeu]]=""), "", (DataBase2[[#This Row],[sKS]]- DataBase2[[#This Row],[BSHeu]])/ DataBase2[[#This Row],[BSHeu]])</f>
        <v>0</v>
      </c>
      <c r="AV201" s="78" t="str">
        <f>IF(AND(DataBase2[[#This Row],[sLBGB]]&lt;=0.0001, DataBase2[[#This Row],[sLBGB]]&lt;&gt;""), 1,"")</f>
        <v/>
      </c>
      <c r="AW201" s="78">
        <f>IF(AND(DataBase2[[#This Row],[sCLGB]]&lt;=0.0001,DataBase2[[#This Row],[sCLGB]]&lt;&gt;""), 1,"")</f>
        <v>1</v>
      </c>
      <c r="AX201" s="78" t="str">
        <f>IF(AND(DataBase2[[#This Row],[sDRCGB]]&lt;=0.0001,DataBase2[[#This Row],[sDRCGB]]&lt;&gt;""), 1,"")</f>
        <v/>
      </c>
      <c r="AY201" s="78" t="str">
        <f>IF(AND(DataBase2[[#This Row],[sABSGB]]&lt;=0.0001,DataBase2[[#This Row],[sABSGB]]&lt;&gt;""), 1,"")</f>
        <v/>
      </c>
      <c r="AZ201" s="78" t="str">
        <f>IF(AND(DataBase2[[#This Row],[sCCJGB]]&lt;=0.0001,DataBase2[[#This Row],[sCCJGB]]&lt;&gt;""), 1,"")</f>
        <v/>
      </c>
      <c r="BA201" s="78" t="str">
        <f>IF(AND(DataBase2[[#This Row],[sILSGB]]&lt;=0.0001,DataBase2[[#This Row],[sILSGB]]&lt;&gt;""), 1,"")</f>
        <v/>
      </c>
      <c r="BB201" s="78" t="str">
        <f>IF(AND(DataBase2[[#This Row],[sSAGB]]&lt;=0.0001,DataBase2[[#This Row],[sSAGB]]&lt;&gt;""), 1,"")</f>
        <v/>
      </c>
      <c r="BC201" s="78" t="str">
        <f>IF(AND(DataBase2[[#This Row],[sKSGB]]&lt;=0.0001,DataBase2[[#This Row],[sKSGB]]&lt;&gt;""), 1,"")</f>
        <v/>
      </c>
      <c r="BD201" s="79">
        <f>IF(AND(DataBase2[[#This Row],[sLBGKS]]&lt;=0.0001, DataBase2[[#This Row],[sLBGKS]]&lt;&gt;""), 1,"")</f>
        <v>1</v>
      </c>
      <c r="BE201" s="78">
        <f>IF(AND(DataBase2[[#This Row],[sCLGKS]]&lt;=0.0001,DataBase2[[#This Row],[sCLGKS]]&lt;&gt;""), 1,"")</f>
        <v>1</v>
      </c>
      <c r="BF201" s="78" t="str">
        <f>IF(AND(DataBase2[[#This Row],[sDRCGKS]]&lt;=0.0001,DataBase2[[#This Row],[sDRCGKS]]&lt;&gt;""), 1,"")</f>
        <v/>
      </c>
      <c r="BG201" s="78" t="str">
        <f>IF(AND(DataBase2[[#This Row],[sABSGKS]]&lt;=0.0001,DataBase2[[#This Row],[sABSGKS]]&lt;&gt;""), 1,"")</f>
        <v/>
      </c>
      <c r="BH201" s="78" t="str">
        <f>IF(AND(DataBase2[[#This Row],[sCCJGKS]]&lt;=0.0001,DataBase2[[#This Row],[sCCJGKS]]&lt;&gt;""), 1,"")</f>
        <v/>
      </c>
      <c r="BI201" s="78" t="str">
        <f>IF(AND(DataBase2[[#This Row],[sILSGKS]]&lt;=0.0001,DataBase2[[#This Row],[sILSGKS]]&lt;&gt;""), 1,"")</f>
        <v/>
      </c>
      <c r="BJ201" s="78" t="str">
        <f>IF(AND(DataBase2[[#This Row],[sSAGKS]]&lt;=0.0001,DataBase2[[#This Row],[sSAGKS]]&lt;&gt;""), 1,"")</f>
        <v/>
      </c>
      <c r="BK201" s="80">
        <f>IF(AND(DataBase2[[#This Row],[sKSGKS]]&lt;=0.0001,DataBase2[[#This Row],[sKSGKS]]&lt;&gt;""), 1,"")</f>
        <v>1</v>
      </c>
      <c r="BT201" s="7"/>
      <c r="BU201" s="7"/>
      <c r="BV201" s="7"/>
      <c r="BW201" s="7"/>
      <c r="CT201" s="7"/>
      <c r="CU201" s="7"/>
      <c r="CV201" s="7"/>
      <c r="CW201" s="7"/>
      <c r="DV201" s="7"/>
      <c r="DW201" s="7"/>
      <c r="DX201" s="7"/>
      <c r="DY201" s="7"/>
      <c r="EP201" s="7"/>
      <c r="EQ201" s="7"/>
      <c r="ER201" s="7"/>
      <c r="ES201" s="7"/>
    </row>
    <row r="202" spans="1:149" s="8" customFormat="1" x14ac:dyDescent="0.35">
      <c r="A202" s="65" t="s">
        <v>271</v>
      </c>
      <c r="B202" s="66" t="s">
        <v>80</v>
      </c>
      <c r="C202" s="67" t="s">
        <v>81</v>
      </c>
      <c r="D202" s="67">
        <v>3</v>
      </c>
      <c r="E202" s="67">
        <v>50</v>
      </c>
      <c r="F202" s="68">
        <v>3</v>
      </c>
      <c r="G202" s="69">
        <v>13142.8</v>
      </c>
      <c r="H202" s="70">
        <v>12572.9</v>
      </c>
      <c r="I202" s="73">
        <v>7200</v>
      </c>
      <c r="J202" s="69">
        <v>13093.41</v>
      </c>
      <c r="K202" s="70">
        <v>12563.41</v>
      </c>
      <c r="L202" s="73">
        <v>42862</v>
      </c>
      <c r="M202" s="69">
        <v>16339.66</v>
      </c>
      <c r="N202" s="6">
        <v>12815.77</v>
      </c>
      <c r="O202" s="71">
        <v>7201.1</v>
      </c>
      <c r="P202" s="69">
        <v>13181.320309999999</v>
      </c>
      <c r="Q202" s="71">
        <v>8319</v>
      </c>
      <c r="R202" s="72">
        <v>12934.81</v>
      </c>
      <c r="S202" s="71">
        <v>265.33999999999997</v>
      </c>
      <c r="T202" s="72">
        <v>12963.91</v>
      </c>
      <c r="U202" s="73">
        <v>150.011</v>
      </c>
      <c r="V202" s="72">
        <v>13167.61</v>
      </c>
      <c r="W202" s="73">
        <v>150.101</v>
      </c>
      <c r="X202" s="7">
        <v>13182.6</v>
      </c>
      <c r="Y202" s="71">
        <v>1747</v>
      </c>
      <c r="Z202" s="74">
        <f t="shared" si="9"/>
        <v>13093.41</v>
      </c>
      <c r="AA202" s="48">
        <f t="shared" si="10"/>
        <v>12934.81</v>
      </c>
      <c r="AB2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MIN(G202,J202,M202),"")</f>
        <v/>
      </c>
      <c r="AC202" s="49" t="str">
        <f>IF(OR(DataBase2[[#This Row],[sKS]] = "", DataBase2[[#This Row],[BSOpt]]=""), "", (DataBase2[[#This Row],[sKS]]-DataBase2[[#This Row],[BSOpt]])/DataBase2[[#This Row],[BSOpt]])</f>
        <v/>
      </c>
      <c r="AD202" s="49">
        <f t="shared" si="11"/>
        <v>13093.41</v>
      </c>
      <c r="AE202" s="49">
        <f>IF(OR(DataBase2[[#This Row],[sKS]] = "", DataBase2[[#This Row],[BESTUB]]=""), "", (DataBase2[[#This Row],[sKS]]-DataBase2[[#This Row],[BESTUB]])/DataBase2[[#This Row],[BESTUB]])</f>
        <v>6.8118236578554028E-3</v>
      </c>
      <c r="AF202" s="75">
        <f>IF(OR(DataBase2[[#This Row],[sLB]] = "", DataBase2[[#This Row],[BestSol]]=""), "", (DataBase2[[#This Row],[sLB]]-DataBase2[[#This Row],[BestSol]])/DataBase2[[#This Row],[BestSol]])</f>
        <v>3.7721265888717619E-3</v>
      </c>
      <c r="AG202" s="76">
        <f>IF(OR(DataBase2[[#This Row],[sCL]] = "", DataBase2[[#This Row],[BestSol]]=""), "", (DataBase2[[#This Row],[sCL]] -DataBase2[[#This Row],[BestSol]])/DataBase2[[#This Row],[BestSol]])</f>
        <v>0</v>
      </c>
      <c r="AH202" s="76">
        <f>IF(OR(DataBase2[[#This Row],[sDRC]]= "", DataBase2[[#This Row],[BestSol]]=""), "", (DataBase2[[#This Row],[sDRC]]-DataBase2[[#This Row],[BestSol]])/DataBase2[[#This Row],[BestSol]])</f>
        <v>0.24793006558260988</v>
      </c>
      <c r="AI202" s="76">
        <f>IF(OR(DataBase2[[#This Row],[sABS]]= "", DataBase2[[#This Row],[BestSol]]=""), "", (DataBase2[[#This Row],[sABS]]-DataBase2[[#This Row],[BestSol]])/DataBase2[[#This Row],[BestSol]])</f>
        <v>6.7140882321717029E-3</v>
      </c>
      <c r="AJ202" s="76">
        <f>IF(OR(DataBase2[[#This Row],[sCCJ]]= "", DataBase2[[#This Row],[BestSol]]=""), "", (DataBase2[[#This Row],[sCCJ]]-DataBase2[[#This Row],[BestSol]])/DataBase2[[#This Row],[BestSol]])</f>
        <v>-1.2112963697004858E-2</v>
      </c>
      <c r="AK202" s="76">
        <f>IF(OR(DataBase2[[#This Row],[sILS]] = "", DataBase2[[#This Row],[BestSol]]=""), "", (DataBase2[[#This Row],[sILS]]-DataBase2[[#This Row],[BestSol]])/DataBase2[[#This Row],[BestSol]])</f>
        <v>-9.8904716189289112E-3</v>
      </c>
      <c r="AL202" s="76">
        <f>IF(OR(DataBase2[[#This Row],[sSA]] = "", DataBase2[[#This Row],[BestSol]]=""), "", (DataBase2[[#This Row],[sSA]]-DataBase2[[#This Row],[BestSol]])/DataBase2[[#This Row],[BestSol]])</f>
        <v>5.666972927602567E-3</v>
      </c>
      <c r="AM202" s="76">
        <f>IF(OR(DataBase2[[#This Row],[sKS]] = "", DataBase2[[#This Row],[BestSol]]=""), "", (DataBase2[[#This Row],[sKS]]-DataBase2[[#This Row],[BestSol]])/DataBase2[[#This Row],[BestSol]])</f>
        <v>6.8118236578554028E-3</v>
      </c>
      <c r="AN202" s="75">
        <f>IF(OR(DataBase2[[#This Row],[sLB]] = "", DataBase2[[#This Row],[BSHeu]]=""), "", (DataBase2[[#This Row],[sLB]]-DataBase2[[#This Row],[BSHeu]])/DataBase2[[#This Row],[BSHeu]])</f>
        <v>1.6079865108184797E-2</v>
      </c>
      <c r="AO202" s="76">
        <f>IF(OR(DataBase2[[#This Row],[sCL]] = "",  DataBase2[[#This Row],[BSHeu]]=""), "", (DataBase2[[#This Row],[sCL]] - DataBase2[[#This Row],[BSHeu]])/ DataBase2[[#This Row],[BSHeu]])</f>
        <v>1.2261486639540926E-2</v>
      </c>
      <c r="AP202" s="76">
        <f>IF(OR(DataBase2[[#This Row],[sDRC]]= "",  DataBase2[[#This Row],[BSHeu]]=""), "", (DataBase2[[#This Row],[sDRC]]- DataBase2[[#This Row],[BSHeu]])/ DataBase2[[#This Row],[BSHeu]])</f>
        <v>0.26323154340883248</v>
      </c>
      <c r="AQ202" s="76">
        <f>IF(OR(DataBase2[[#This Row],[sABS]]= "",  DataBase2[[#This Row],[BSHeu]]=""), "", (DataBase2[[#This Row],[sABS]]- DataBase2[[#This Row],[BSHeu]])/ DataBase2[[#This Row],[BSHeu]])</f>
        <v>1.9057899574868101E-2</v>
      </c>
      <c r="AR202" s="76">
        <f>IF(OR(DataBase2[[#This Row],[sCCJ]]= "",  DataBase2[[#This Row],[BSHeu]]=""), "", (DataBase2[[#This Row],[sCCJ]]- DataBase2[[#This Row],[BSHeu]])/ DataBase2[[#This Row],[BSHeu]])</f>
        <v>0</v>
      </c>
      <c r="AS202" s="76">
        <f>IF(OR(DataBase2[[#This Row],[sILS]] = "",  DataBase2[[#This Row],[BSHeu]]=""), "", (DataBase2[[#This Row],[sILS]]- DataBase2[[#This Row],[BSHeu]])/ DataBase2[[#This Row],[BSHeu]])</f>
        <v>2.2497431349977593E-3</v>
      </c>
      <c r="AT202" s="76">
        <f>IF(OR(DataBase2[[#This Row],[sSA]] = "",  DataBase2[[#This Row],[BSHeu]]=""), "", (DataBase2[[#This Row],[sSA]]- DataBase2[[#This Row],[BSHeu]])/ DataBase2[[#This Row],[BSHeu]])</f>
        <v>1.7997945079981932E-2</v>
      </c>
      <c r="AU202" s="77">
        <f>IF(OR(DataBase2[[#This Row],[sKS]]= "",  DataBase2[[#This Row],[BSHeu]]=""), "", (DataBase2[[#This Row],[sKS]]- DataBase2[[#This Row],[BSHeu]])/ DataBase2[[#This Row],[BSHeu]])</f>
        <v>1.9156833382168031E-2</v>
      </c>
      <c r="AV202" s="78" t="str">
        <f>IF(AND(DataBase2[[#This Row],[sLBGB]]&lt;=0.0001, DataBase2[[#This Row],[sLBGB]]&lt;&gt;""), 1,"")</f>
        <v/>
      </c>
      <c r="AW202" s="78">
        <f>IF(AND(DataBase2[[#This Row],[sCLGB]]&lt;=0.0001,DataBase2[[#This Row],[sCLGB]]&lt;&gt;""), 1,"")</f>
        <v>1</v>
      </c>
      <c r="AX202" s="78" t="str">
        <f>IF(AND(DataBase2[[#This Row],[sDRCGB]]&lt;=0.0001,DataBase2[[#This Row],[sDRCGB]]&lt;&gt;""), 1,"")</f>
        <v/>
      </c>
      <c r="AY202" s="78" t="str">
        <f>IF(AND(DataBase2[[#This Row],[sABSGB]]&lt;=0.0001,DataBase2[[#This Row],[sABSGB]]&lt;&gt;""), 1,"")</f>
        <v/>
      </c>
      <c r="AZ202" s="78">
        <f>IF(AND(DataBase2[[#This Row],[sCCJGB]]&lt;=0.0001,DataBase2[[#This Row],[sCCJGB]]&lt;&gt;""), 1,"")</f>
        <v>1</v>
      </c>
      <c r="BA202" s="78">
        <f>IF(AND(DataBase2[[#This Row],[sILSGB]]&lt;=0.0001,DataBase2[[#This Row],[sILSGB]]&lt;&gt;""), 1,"")</f>
        <v>1</v>
      </c>
      <c r="BB202" s="78" t="str">
        <f>IF(AND(DataBase2[[#This Row],[sSAGB]]&lt;=0.0001,DataBase2[[#This Row],[sSAGB]]&lt;&gt;""), 1,"")</f>
        <v/>
      </c>
      <c r="BC202" s="78" t="str">
        <f>IF(AND(DataBase2[[#This Row],[sKSGB]]&lt;=0.0001,DataBase2[[#This Row],[sKSGB]]&lt;&gt;""), 1,"")</f>
        <v/>
      </c>
      <c r="BD202" s="79" t="str">
        <f>IF(AND(DataBase2[[#This Row],[sLBGKS]]&lt;=0.0001, DataBase2[[#This Row],[sLBGKS]]&lt;&gt;""), 1,"")</f>
        <v/>
      </c>
      <c r="BE202" s="78" t="str">
        <f>IF(AND(DataBase2[[#This Row],[sCLGKS]]&lt;=0.0001,DataBase2[[#This Row],[sCLGKS]]&lt;&gt;""), 1,"")</f>
        <v/>
      </c>
      <c r="BF202" s="78" t="str">
        <f>IF(AND(DataBase2[[#This Row],[sDRCGKS]]&lt;=0.0001,DataBase2[[#This Row],[sDRCGKS]]&lt;&gt;""), 1,"")</f>
        <v/>
      </c>
      <c r="BG202" s="78" t="str">
        <f>IF(AND(DataBase2[[#This Row],[sABSGKS]]&lt;=0.0001,DataBase2[[#This Row],[sABSGKS]]&lt;&gt;""), 1,"")</f>
        <v/>
      </c>
      <c r="BH202" s="78">
        <f>IF(AND(DataBase2[[#This Row],[sCCJGKS]]&lt;=0.0001,DataBase2[[#This Row],[sCCJGKS]]&lt;&gt;""), 1,"")</f>
        <v>1</v>
      </c>
      <c r="BI202" s="78" t="str">
        <f>IF(AND(DataBase2[[#This Row],[sILSGKS]]&lt;=0.0001,DataBase2[[#This Row],[sILSGKS]]&lt;&gt;""), 1,"")</f>
        <v/>
      </c>
      <c r="BJ202" s="78" t="str">
        <f>IF(AND(DataBase2[[#This Row],[sSAGKS]]&lt;=0.0001,DataBase2[[#This Row],[sSAGKS]]&lt;&gt;""), 1,"")</f>
        <v/>
      </c>
      <c r="BK202" s="80" t="str">
        <f>IF(AND(DataBase2[[#This Row],[sKSGKS]]&lt;=0.0001,DataBase2[[#This Row],[sKSGKS]]&lt;&gt;""), 1,"")</f>
        <v/>
      </c>
      <c r="BT202" s="7"/>
      <c r="BU202" s="7"/>
      <c r="BV202" s="7"/>
      <c r="BW202" s="7"/>
      <c r="CT202" s="7"/>
      <c r="CU202" s="7"/>
      <c r="CV202" s="7"/>
      <c r="CW202" s="7"/>
      <c r="DV202" s="7"/>
      <c r="DW202" s="7"/>
      <c r="DX202" s="7"/>
      <c r="DY202" s="7"/>
      <c r="EP202" s="7"/>
      <c r="EQ202" s="7"/>
      <c r="ER202" s="7"/>
      <c r="ES202" s="7"/>
    </row>
    <row r="203" spans="1:149" s="8" customFormat="1" x14ac:dyDescent="0.35">
      <c r="A203" s="65" t="s">
        <v>272</v>
      </c>
      <c r="B203" s="66" t="s">
        <v>80</v>
      </c>
      <c r="C203" s="67" t="s">
        <v>81</v>
      </c>
      <c r="D203" s="67">
        <v>3</v>
      </c>
      <c r="E203" s="67">
        <v>50</v>
      </c>
      <c r="F203" s="68">
        <v>4</v>
      </c>
      <c r="G203" s="69">
        <v>13374.7</v>
      </c>
      <c r="H203" s="70">
        <v>12980.8</v>
      </c>
      <c r="I203" s="73">
        <v>7200</v>
      </c>
      <c r="J203" s="69">
        <v>14241.51</v>
      </c>
      <c r="K203" s="70">
        <v>12558.51</v>
      </c>
      <c r="L203" s="73">
        <v>43017</v>
      </c>
      <c r="M203" s="69">
        <v>16412.5</v>
      </c>
      <c r="N203" s="6">
        <v>13227.36</v>
      </c>
      <c r="O203" s="71">
        <v>7200.6</v>
      </c>
      <c r="P203" s="69">
        <v>13710.76074</v>
      </c>
      <c r="Q203" s="71">
        <v>2889</v>
      </c>
      <c r="R203" s="72">
        <v>13374.51</v>
      </c>
      <c r="S203" s="71">
        <v>294.24</v>
      </c>
      <c r="T203" s="72">
        <v>13374.81</v>
      </c>
      <c r="U203" s="73">
        <v>150.012</v>
      </c>
      <c r="V203" s="72">
        <v>13375.11</v>
      </c>
      <c r="W203" s="73">
        <v>150.023</v>
      </c>
      <c r="X203" s="7">
        <v>13636.5</v>
      </c>
      <c r="Y203" s="71">
        <v>1378</v>
      </c>
      <c r="Z203" s="74">
        <f t="shared" si="9"/>
        <v>13374.7</v>
      </c>
      <c r="AA203" s="48">
        <f t="shared" si="10"/>
        <v>13374.51</v>
      </c>
      <c r="AB20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MIN(G203,J203,M203),"")</f>
        <v/>
      </c>
      <c r="AC203" s="49" t="str">
        <f>IF(OR(DataBase2[[#This Row],[sKS]] = "", DataBase2[[#This Row],[BSOpt]]=""), "", (DataBase2[[#This Row],[sKS]]-DataBase2[[#This Row],[BSOpt]])/DataBase2[[#This Row],[BSOpt]])</f>
        <v/>
      </c>
      <c r="AD203" s="49">
        <f t="shared" si="11"/>
        <v>13374.7</v>
      </c>
      <c r="AE203" s="49">
        <f>IF(OR(DataBase2[[#This Row],[sKS]] = "", DataBase2[[#This Row],[BESTUB]]=""), "", (DataBase2[[#This Row],[sKS]]-DataBase2[[#This Row],[BESTUB]])/DataBase2[[#This Row],[BESTUB]])</f>
        <v>1.9574270824766107E-2</v>
      </c>
      <c r="AF203" s="75">
        <f>IF(OR(DataBase2[[#This Row],[sLB]] = "", DataBase2[[#This Row],[BestSol]]=""), "", (DataBase2[[#This Row],[sLB]]-DataBase2[[#This Row],[BestSol]])/DataBase2[[#This Row],[BestSol]])</f>
        <v>0</v>
      </c>
      <c r="AG203" s="76">
        <f>IF(OR(DataBase2[[#This Row],[sCL]] = "", DataBase2[[#This Row],[BestSol]]=""), "", (DataBase2[[#This Row],[sCL]] -DataBase2[[#This Row],[BestSol]])/DataBase2[[#This Row],[BestSol]])</f>
        <v>6.4809677974085364E-2</v>
      </c>
      <c r="AH203" s="76">
        <f>IF(OR(DataBase2[[#This Row],[sDRC]]= "", DataBase2[[#This Row],[BestSol]]=""), "", (DataBase2[[#This Row],[sDRC]]-DataBase2[[#This Row],[BestSol]])/DataBase2[[#This Row],[BestSol]])</f>
        <v>0.22713032815689319</v>
      </c>
      <c r="AI203" s="76">
        <f>IF(OR(DataBase2[[#This Row],[sABS]]= "", DataBase2[[#This Row],[BestSol]]=""), "", (DataBase2[[#This Row],[sABS]]-DataBase2[[#This Row],[BestSol]])/DataBase2[[#This Row],[BestSol]])</f>
        <v>2.5126600222808659E-2</v>
      </c>
      <c r="AJ203" s="76">
        <f>IF(OR(DataBase2[[#This Row],[sCCJ]]= "", DataBase2[[#This Row],[BestSol]]=""), "", (DataBase2[[#This Row],[sCCJ]]-DataBase2[[#This Row],[BestSol]])/DataBase2[[#This Row],[BestSol]])</f>
        <v>-1.420592611426868E-5</v>
      </c>
      <c r="AK203" s="76">
        <f>IF(OR(DataBase2[[#This Row],[sILS]] = "", DataBase2[[#This Row],[BestSol]]=""), "", (DataBase2[[#This Row],[sILS]]-DataBase2[[#This Row],[BestSol]])/DataBase2[[#This Row],[BestSol]])</f>
        <v>8.2244835397252342E-6</v>
      </c>
      <c r="AL203" s="76">
        <f>IF(OR(DataBase2[[#This Row],[sSA]] = "", DataBase2[[#This Row],[BestSol]]=""), "", (DataBase2[[#This Row],[sSA]]-DataBase2[[#This Row],[BestSol]])/DataBase2[[#This Row],[BestSol]])</f>
        <v>3.065489319385515E-5</v>
      </c>
      <c r="AM203" s="76">
        <f>IF(OR(DataBase2[[#This Row],[sKS]] = "", DataBase2[[#This Row],[BestSol]]=""), "", (DataBase2[[#This Row],[sKS]]-DataBase2[[#This Row],[BestSol]])/DataBase2[[#This Row],[BestSol]])</f>
        <v>1.9574270824766107E-2</v>
      </c>
      <c r="AN203" s="75">
        <f>IF(OR(DataBase2[[#This Row],[sLB]] = "", DataBase2[[#This Row],[BSHeu]]=""), "", (DataBase2[[#This Row],[sLB]]-DataBase2[[#This Row],[BSHeu]])/DataBase2[[#This Row],[BSHeu]])</f>
        <v>1.4206127925472359E-5</v>
      </c>
      <c r="AO203" s="76">
        <f>IF(OR(DataBase2[[#This Row],[sCL]] = "",  DataBase2[[#This Row],[BSHeu]]=""), "", (DataBase2[[#This Row],[sCL]] - DataBase2[[#This Row],[BSHeu]])/ DataBase2[[#This Row],[BSHeu]])</f>
        <v>6.4824804796586935E-2</v>
      </c>
      <c r="AP203" s="76">
        <f>IF(OR(DataBase2[[#This Row],[sDRC]]= "",  DataBase2[[#This Row],[BSHeu]]=""), "", (DataBase2[[#This Row],[sDRC]]- DataBase2[[#This Row],[BSHeu]])/ DataBase2[[#This Row],[BSHeu]])</f>
        <v>0.2271477609273162</v>
      </c>
      <c r="AQ203" s="76">
        <f>IF(OR(DataBase2[[#This Row],[sABS]]= "",  DataBase2[[#This Row],[BSHeu]]=""), "", (DataBase2[[#This Row],[sABS]]- DataBase2[[#This Row],[BSHeu]])/ DataBase2[[#This Row],[BSHeu]])</f>
        <v>2.5141163302431227E-2</v>
      </c>
      <c r="AR203" s="76">
        <f>IF(OR(DataBase2[[#This Row],[sCCJ]]= "",  DataBase2[[#This Row],[BSHeu]]=""), "", (DataBase2[[#This Row],[sCCJ]]- DataBase2[[#This Row],[BSHeu]])/ DataBase2[[#This Row],[BSHeu]])</f>
        <v>0</v>
      </c>
      <c r="AS203" s="76">
        <f>IF(OR(DataBase2[[#This Row],[sILS]] = "",  DataBase2[[#This Row],[BSHeu]]=""), "", (DataBase2[[#This Row],[sILS]]- DataBase2[[#This Row],[BSHeu]])/ DataBase2[[#This Row],[BSHeu]])</f>
        <v>2.2430728303262879E-5</v>
      </c>
      <c r="AT203" s="76">
        <f>IF(OR(DataBase2[[#This Row],[sSA]] = "",  DataBase2[[#This Row],[BSHeu]]=""), "", (DataBase2[[#This Row],[sSA]]- DataBase2[[#This Row],[BSHeu]])/ DataBase2[[#This Row],[BSHeu]])</f>
        <v>4.4861456606661758E-5</v>
      </c>
      <c r="AU203" s="77">
        <f>IF(OR(DataBase2[[#This Row],[sKS]]= "",  DataBase2[[#This Row],[BSHeu]]=""), "", (DataBase2[[#This Row],[sKS]]- DataBase2[[#This Row],[BSHeu]])/ DataBase2[[#This Row],[BSHeu]])</f>
        <v>1.9588755027286964E-2</v>
      </c>
      <c r="AV203" s="78">
        <f>IF(AND(DataBase2[[#This Row],[sLBGB]]&lt;=0.0001, DataBase2[[#This Row],[sLBGB]]&lt;&gt;""), 1,"")</f>
        <v>1</v>
      </c>
      <c r="AW203" s="78" t="str">
        <f>IF(AND(DataBase2[[#This Row],[sCLGB]]&lt;=0.0001,DataBase2[[#This Row],[sCLGB]]&lt;&gt;""), 1,"")</f>
        <v/>
      </c>
      <c r="AX203" s="78" t="str">
        <f>IF(AND(DataBase2[[#This Row],[sDRCGB]]&lt;=0.0001,DataBase2[[#This Row],[sDRCGB]]&lt;&gt;""), 1,"")</f>
        <v/>
      </c>
      <c r="AY203" s="78" t="str">
        <f>IF(AND(DataBase2[[#This Row],[sABSGB]]&lt;=0.0001,DataBase2[[#This Row],[sABSGB]]&lt;&gt;""), 1,"")</f>
        <v/>
      </c>
      <c r="AZ203" s="78">
        <f>IF(AND(DataBase2[[#This Row],[sCCJGB]]&lt;=0.0001,DataBase2[[#This Row],[sCCJGB]]&lt;&gt;""), 1,"")</f>
        <v>1</v>
      </c>
      <c r="BA203" s="78">
        <f>IF(AND(DataBase2[[#This Row],[sILSGB]]&lt;=0.0001,DataBase2[[#This Row],[sILSGB]]&lt;&gt;""), 1,"")</f>
        <v>1</v>
      </c>
      <c r="BB203" s="78">
        <f>IF(AND(DataBase2[[#This Row],[sSAGB]]&lt;=0.0001,DataBase2[[#This Row],[sSAGB]]&lt;&gt;""), 1,"")</f>
        <v>1</v>
      </c>
      <c r="BC203" s="78" t="str">
        <f>IF(AND(DataBase2[[#This Row],[sKSGB]]&lt;=0.0001,DataBase2[[#This Row],[sKSGB]]&lt;&gt;""), 1,"")</f>
        <v/>
      </c>
      <c r="BD203" s="79">
        <f>IF(AND(DataBase2[[#This Row],[sLBGKS]]&lt;=0.0001, DataBase2[[#This Row],[sLBGKS]]&lt;&gt;""), 1,"")</f>
        <v>1</v>
      </c>
      <c r="BE203" s="78" t="str">
        <f>IF(AND(DataBase2[[#This Row],[sCLGKS]]&lt;=0.0001,DataBase2[[#This Row],[sCLGKS]]&lt;&gt;""), 1,"")</f>
        <v/>
      </c>
      <c r="BF203" s="78" t="str">
        <f>IF(AND(DataBase2[[#This Row],[sDRCGKS]]&lt;=0.0001,DataBase2[[#This Row],[sDRCGKS]]&lt;&gt;""), 1,"")</f>
        <v/>
      </c>
      <c r="BG203" s="78" t="str">
        <f>IF(AND(DataBase2[[#This Row],[sABSGKS]]&lt;=0.0001,DataBase2[[#This Row],[sABSGKS]]&lt;&gt;""), 1,"")</f>
        <v/>
      </c>
      <c r="BH203" s="78">
        <f>IF(AND(DataBase2[[#This Row],[sCCJGKS]]&lt;=0.0001,DataBase2[[#This Row],[sCCJGKS]]&lt;&gt;""), 1,"")</f>
        <v>1</v>
      </c>
      <c r="BI203" s="78">
        <f>IF(AND(DataBase2[[#This Row],[sILSGKS]]&lt;=0.0001,DataBase2[[#This Row],[sILSGKS]]&lt;&gt;""), 1,"")</f>
        <v>1</v>
      </c>
      <c r="BJ203" s="78">
        <f>IF(AND(DataBase2[[#This Row],[sSAGKS]]&lt;=0.0001,DataBase2[[#This Row],[sSAGKS]]&lt;&gt;""), 1,"")</f>
        <v>1</v>
      </c>
      <c r="BK203" s="80" t="str">
        <f>IF(AND(DataBase2[[#This Row],[sKSGKS]]&lt;=0.0001,DataBase2[[#This Row],[sKSGKS]]&lt;&gt;""), 1,"")</f>
        <v/>
      </c>
      <c r="BT203" s="7"/>
      <c r="BU203" s="7"/>
      <c r="BV203" s="7"/>
      <c r="BW203" s="7"/>
      <c r="CT203" s="7"/>
      <c r="CU203" s="7"/>
      <c r="CV203" s="7"/>
      <c r="CW203" s="7"/>
      <c r="DV203" s="7"/>
      <c r="DW203" s="7"/>
      <c r="DX203" s="7"/>
      <c r="DY203" s="7"/>
      <c r="EP203" s="7"/>
      <c r="EQ203" s="7"/>
      <c r="ER203" s="7"/>
      <c r="ES203" s="7"/>
    </row>
    <row r="204" spans="1:149" s="8" customFormat="1" x14ac:dyDescent="0.35">
      <c r="A204" s="65" t="s">
        <v>273</v>
      </c>
      <c r="B204" s="66" t="s">
        <v>80</v>
      </c>
      <c r="C204" s="67" t="s">
        <v>81</v>
      </c>
      <c r="D204" s="67">
        <v>3</v>
      </c>
      <c r="E204" s="67">
        <v>50</v>
      </c>
      <c r="F204" s="68">
        <v>5</v>
      </c>
      <c r="G204" s="69">
        <v>14051.6</v>
      </c>
      <c r="H204" s="70">
        <v>13380.3</v>
      </c>
      <c r="I204" s="73">
        <v>7200</v>
      </c>
      <c r="J204" s="69">
        <v>15733.71</v>
      </c>
      <c r="K204" s="70">
        <v>12846.21</v>
      </c>
      <c r="L204" s="73">
        <v>42951</v>
      </c>
      <c r="M204" s="69">
        <v>17801.419999999998</v>
      </c>
      <c r="N204" s="6">
        <v>13718.84</v>
      </c>
      <c r="O204" s="71">
        <v>7200.6</v>
      </c>
      <c r="P204" s="69">
        <v>14043.400390000001</v>
      </c>
      <c r="Q204" s="71">
        <v>3045</v>
      </c>
      <c r="R204" s="72">
        <v>13874.51</v>
      </c>
      <c r="S204" s="71">
        <v>275.45</v>
      </c>
      <c r="T204" s="72">
        <v>13882.11</v>
      </c>
      <c r="U204" s="73">
        <v>150.01050000000001</v>
      </c>
      <c r="V204" s="72">
        <v>13968.31</v>
      </c>
      <c r="W204" s="73">
        <v>150.0265</v>
      </c>
      <c r="X204" s="7">
        <v>14011.7</v>
      </c>
      <c r="Y204" s="71">
        <v>3411</v>
      </c>
      <c r="Z204" s="74">
        <f t="shared" si="9"/>
        <v>14051.6</v>
      </c>
      <c r="AA204" s="48">
        <f t="shared" si="10"/>
        <v>13874.51</v>
      </c>
      <c r="AB20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MIN(G204,J204,M204),"")</f>
        <v/>
      </c>
      <c r="AC204" s="49" t="str">
        <f>IF(OR(DataBase2[[#This Row],[sKS]] = "", DataBase2[[#This Row],[BSOpt]]=""), "", (DataBase2[[#This Row],[sKS]]-DataBase2[[#This Row],[BSOpt]])/DataBase2[[#This Row],[BSOpt]])</f>
        <v/>
      </c>
      <c r="AD204" s="49">
        <f t="shared" si="11"/>
        <v>14051.6</v>
      </c>
      <c r="AE204" s="49">
        <f>IF(OR(DataBase2[[#This Row],[sKS]] = "", DataBase2[[#This Row],[BESTUB]]=""), "", (DataBase2[[#This Row],[sKS]]-DataBase2[[#This Row],[BESTUB]])/DataBase2[[#This Row],[BESTUB]])</f>
        <v>-2.8395342879102476E-3</v>
      </c>
      <c r="AF204" s="75">
        <f>IF(OR(DataBase2[[#This Row],[sLB]] = "", DataBase2[[#This Row],[BestSol]]=""), "", (DataBase2[[#This Row],[sLB]]-DataBase2[[#This Row],[BestSol]])/DataBase2[[#This Row],[BestSol]])</f>
        <v>0</v>
      </c>
      <c r="AG204" s="76">
        <f>IF(OR(DataBase2[[#This Row],[sCL]] = "", DataBase2[[#This Row],[BestSol]]=""), "", (DataBase2[[#This Row],[sCL]] -DataBase2[[#This Row],[BestSol]])/DataBase2[[#This Row],[BestSol]])</f>
        <v>0.11970949927410393</v>
      </c>
      <c r="AH204" s="76">
        <f>IF(OR(DataBase2[[#This Row],[sDRC]]= "", DataBase2[[#This Row],[BestSol]]=""), "", (DataBase2[[#This Row],[sDRC]]-DataBase2[[#This Row],[BestSol]])/DataBase2[[#This Row],[BestSol]])</f>
        <v>0.2668607133707192</v>
      </c>
      <c r="AI204" s="76">
        <f>IF(OR(DataBase2[[#This Row],[sABS]]= "", DataBase2[[#This Row],[BestSol]]=""), "", (DataBase2[[#This Row],[sABS]]-DataBase2[[#This Row],[BestSol]])/DataBase2[[#This Row],[BestSol]])</f>
        <v>-5.8353568276919821E-4</v>
      </c>
      <c r="AJ204" s="76">
        <f>IF(OR(DataBase2[[#This Row],[sCCJ]]= "", DataBase2[[#This Row],[BestSol]]=""), "", (DataBase2[[#This Row],[sCCJ]]-DataBase2[[#This Row],[BestSol]])/DataBase2[[#This Row],[BestSol]])</f>
        <v>-1.2602835264311548E-2</v>
      </c>
      <c r="AK204" s="76">
        <f>IF(OR(DataBase2[[#This Row],[sILS]] = "", DataBase2[[#This Row],[BestSol]]=""), "", (DataBase2[[#This Row],[sILS]]-DataBase2[[#This Row],[BestSol]])/DataBase2[[#This Row],[BestSol]])</f>
        <v>-1.206197159042385E-2</v>
      </c>
      <c r="AL204" s="76">
        <f>IF(OR(DataBase2[[#This Row],[sSA]] = "", DataBase2[[#This Row],[BestSol]]=""), "", (DataBase2[[#This Row],[sSA]]-DataBase2[[#This Row],[BestSol]])/DataBase2[[#This Row],[BestSol]])</f>
        <v>-5.927438868171658E-3</v>
      </c>
      <c r="AM204" s="76">
        <f>IF(OR(DataBase2[[#This Row],[sKS]] = "", DataBase2[[#This Row],[BestSol]]=""), "", (DataBase2[[#This Row],[sKS]]-DataBase2[[#This Row],[BestSol]])/DataBase2[[#This Row],[BestSol]])</f>
        <v>-2.8395342879102476E-3</v>
      </c>
      <c r="AN204" s="75">
        <f>IF(OR(DataBase2[[#This Row],[sLB]] = "", DataBase2[[#This Row],[BSHeu]]=""), "", (DataBase2[[#This Row],[sLB]]-DataBase2[[#This Row],[BSHeu]])/DataBase2[[#This Row],[BSHeu]])</f>
        <v>1.276369399712135E-2</v>
      </c>
      <c r="AO204" s="76">
        <f>IF(OR(DataBase2[[#This Row],[sCL]] = "",  DataBase2[[#This Row],[BSHeu]]=""), "", (DataBase2[[#This Row],[sCL]] - DataBase2[[#This Row],[BSHeu]])/ DataBase2[[#This Row],[BSHeu]])</f>
        <v>0.13400112868850855</v>
      </c>
      <c r="AP204" s="76">
        <f>IF(OR(DataBase2[[#This Row],[sDRC]]= "",  DataBase2[[#This Row],[BSHeu]]=""), "", (DataBase2[[#This Row],[sDRC]]- DataBase2[[#This Row],[BSHeu]])/ DataBase2[[#This Row],[BSHeu]])</f>
        <v>0.28303053585315791</v>
      </c>
      <c r="AQ204" s="76">
        <f>IF(OR(DataBase2[[#This Row],[sABS]]= "",  DataBase2[[#This Row],[BSHeu]]=""), "", (DataBase2[[#This Row],[sABS]]- DataBase2[[#This Row],[BSHeu]])/ DataBase2[[#This Row],[BSHeu]])</f>
        <v>1.2172710243460885E-2</v>
      </c>
      <c r="AR204" s="76">
        <f>IF(OR(DataBase2[[#This Row],[sCCJ]]= "",  DataBase2[[#This Row],[BSHeu]]=""), "", (DataBase2[[#This Row],[sCCJ]]- DataBase2[[#This Row],[BSHeu]])/ DataBase2[[#This Row],[BSHeu]])</f>
        <v>0</v>
      </c>
      <c r="AS204" s="76">
        <f>IF(OR(DataBase2[[#This Row],[sILS]] = "",  DataBase2[[#This Row],[BSHeu]]=""), "", (DataBase2[[#This Row],[sILS]]- DataBase2[[#This Row],[BSHeu]])/ DataBase2[[#This Row],[BSHeu]])</f>
        <v>5.4776709231535838E-4</v>
      </c>
      <c r="AT204" s="76">
        <f>IF(OR(DataBase2[[#This Row],[sSA]] = "",  DataBase2[[#This Row],[BSHeu]]=""), "", (DataBase2[[#This Row],[sSA]]- DataBase2[[#This Row],[BSHeu]])/ DataBase2[[#This Row],[BSHeu]])</f>
        <v>6.7605991130497058E-3</v>
      </c>
      <c r="AU204" s="77">
        <f>IF(OR(DataBase2[[#This Row],[sKS]]= "",  DataBase2[[#This Row],[BSHeu]]=""), "", (DataBase2[[#This Row],[sKS]]- DataBase2[[#This Row],[BSHeu]])/ DataBase2[[#This Row],[BSHeu]])</f>
        <v>9.8879167624658822E-3</v>
      </c>
      <c r="AV204" s="78">
        <f>IF(AND(DataBase2[[#This Row],[sLBGB]]&lt;=0.0001, DataBase2[[#This Row],[sLBGB]]&lt;&gt;""), 1,"")</f>
        <v>1</v>
      </c>
      <c r="AW204" s="78" t="str">
        <f>IF(AND(DataBase2[[#This Row],[sCLGB]]&lt;=0.0001,DataBase2[[#This Row],[sCLGB]]&lt;&gt;""), 1,"")</f>
        <v/>
      </c>
      <c r="AX204" s="78" t="str">
        <f>IF(AND(DataBase2[[#This Row],[sDRCGB]]&lt;=0.0001,DataBase2[[#This Row],[sDRCGB]]&lt;&gt;""), 1,"")</f>
        <v/>
      </c>
      <c r="AY204" s="78">
        <f>IF(AND(DataBase2[[#This Row],[sABSGB]]&lt;=0.0001,DataBase2[[#This Row],[sABSGB]]&lt;&gt;""), 1,"")</f>
        <v>1</v>
      </c>
      <c r="AZ204" s="78">
        <f>IF(AND(DataBase2[[#This Row],[sCCJGB]]&lt;=0.0001,DataBase2[[#This Row],[sCCJGB]]&lt;&gt;""), 1,"")</f>
        <v>1</v>
      </c>
      <c r="BA204" s="78">
        <f>IF(AND(DataBase2[[#This Row],[sILSGB]]&lt;=0.0001,DataBase2[[#This Row],[sILSGB]]&lt;&gt;""), 1,"")</f>
        <v>1</v>
      </c>
      <c r="BB204" s="78">
        <f>IF(AND(DataBase2[[#This Row],[sSAGB]]&lt;=0.0001,DataBase2[[#This Row],[sSAGB]]&lt;&gt;""), 1,"")</f>
        <v>1</v>
      </c>
      <c r="BC204" s="78">
        <f>IF(AND(DataBase2[[#This Row],[sKSGB]]&lt;=0.0001,DataBase2[[#This Row],[sKSGB]]&lt;&gt;""), 1,"")</f>
        <v>1</v>
      </c>
      <c r="BD204" s="79" t="str">
        <f>IF(AND(DataBase2[[#This Row],[sLBGKS]]&lt;=0.0001, DataBase2[[#This Row],[sLBGKS]]&lt;&gt;""), 1,"")</f>
        <v/>
      </c>
      <c r="BE204" s="78" t="str">
        <f>IF(AND(DataBase2[[#This Row],[sCLGKS]]&lt;=0.0001,DataBase2[[#This Row],[sCLGKS]]&lt;&gt;""), 1,"")</f>
        <v/>
      </c>
      <c r="BF204" s="78" t="str">
        <f>IF(AND(DataBase2[[#This Row],[sDRCGKS]]&lt;=0.0001,DataBase2[[#This Row],[sDRCGKS]]&lt;&gt;""), 1,"")</f>
        <v/>
      </c>
      <c r="BG204" s="78" t="str">
        <f>IF(AND(DataBase2[[#This Row],[sABSGKS]]&lt;=0.0001,DataBase2[[#This Row],[sABSGKS]]&lt;&gt;""), 1,"")</f>
        <v/>
      </c>
      <c r="BH204" s="78">
        <f>IF(AND(DataBase2[[#This Row],[sCCJGKS]]&lt;=0.0001,DataBase2[[#This Row],[sCCJGKS]]&lt;&gt;""), 1,"")</f>
        <v>1</v>
      </c>
      <c r="BI204" s="78" t="str">
        <f>IF(AND(DataBase2[[#This Row],[sILSGKS]]&lt;=0.0001,DataBase2[[#This Row],[sILSGKS]]&lt;&gt;""), 1,"")</f>
        <v/>
      </c>
      <c r="BJ204" s="78" t="str">
        <f>IF(AND(DataBase2[[#This Row],[sSAGKS]]&lt;=0.0001,DataBase2[[#This Row],[sSAGKS]]&lt;&gt;""), 1,"")</f>
        <v/>
      </c>
      <c r="BK204" s="80" t="str">
        <f>IF(AND(DataBase2[[#This Row],[sKSGKS]]&lt;=0.0001,DataBase2[[#This Row],[sKSGKS]]&lt;&gt;""), 1,"")</f>
        <v/>
      </c>
      <c r="BT204" s="7"/>
      <c r="BU204" s="7"/>
      <c r="BV204" s="7"/>
      <c r="BW204" s="7"/>
      <c r="CT204" s="7"/>
      <c r="CU204" s="7"/>
      <c r="CV204" s="7"/>
      <c r="CW204" s="7"/>
      <c r="DV204" s="7"/>
      <c r="DW204" s="7"/>
      <c r="DX204" s="7"/>
      <c r="DY204" s="7"/>
      <c r="EP204" s="7"/>
      <c r="EQ204" s="7"/>
      <c r="ER204" s="7"/>
      <c r="ES204" s="7"/>
    </row>
    <row r="205" spans="1:149" s="8" customFormat="1" x14ac:dyDescent="0.35">
      <c r="A205" s="65" t="s">
        <v>274</v>
      </c>
      <c r="B205" s="66" t="s">
        <v>80</v>
      </c>
      <c r="C205" s="67" t="s">
        <v>81</v>
      </c>
      <c r="D205" s="67">
        <v>3</v>
      </c>
      <c r="E205" s="67">
        <v>50</v>
      </c>
      <c r="F205" s="68">
        <v>2</v>
      </c>
      <c r="G205" s="69">
        <v>13384.8</v>
      </c>
      <c r="H205" s="70">
        <v>13295.2</v>
      </c>
      <c r="I205" s="73">
        <v>7200</v>
      </c>
      <c r="J205" s="69">
        <v>13384.83</v>
      </c>
      <c r="K205" s="70">
        <v>13384.83</v>
      </c>
      <c r="L205" s="73">
        <v>532</v>
      </c>
      <c r="M205" s="69">
        <v>16250.89</v>
      </c>
      <c r="N205" s="6">
        <v>13357.15</v>
      </c>
      <c r="O205" s="71">
        <v>7200.3</v>
      </c>
      <c r="P205" s="69">
        <v>13390.85059</v>
      </c>
      <c r="Q205" s="71">
        <v>4719</v>
      </c>
      <c r="R205" s="72">
        <v>13562.73</v>
      </c>
      <c r="S205" s="71">
        <v>152.88999999999999</v>
      </c>
      <c r="T205" s="72">
        <v>13404.63</v>
      </c>
      <c r="U205" s="73">
        <v>150.03550000000001</v>
      </c>
      <c r="V205" s="72">
        <v>13384.83</v>
      </c>
      <c r="W205" s="73">
        <v>150.06800000000001</v>
      </c>
      <c r="X205" s="7">
        <v>13384.9</v>
      </c>
      <c r="Y205" s="71">
        <v>79</v>
      </c>
      <c r="Z205" s="74">
        <f t="shared" si="9"/>
        <v>13384.8</v>
      </c>
      <c r="AA205" s="48">
        <f t="shared" si="10"/>
        <v>13384.83</v>
      </c>
      <c r="AB20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MIN(G205,J205,M205),"")</f>
        <v>13384.8</v>
      </c>
      <c r="AC205" s="49">
        <f>IF(OR(DataBase2[[#This Row],[sKS]] = "", DataBase2[[#This Row],[BSOpt]]=""), "", (DataBase2[[#This Row],[sKS]]-DataBase2[[#This Row],[BSOpt]])/DataBase2[[#This Row],[BSOpt]])</f>
        <v>7.4711613173423435E-6</v>
      </c>
      <c r="AD205" s="49">
        <f t="shared" si="11"/>
        <v>13384.8</v>
      </c>
      <c r="AE205" s="49">
        <f>IF(OR(DataBase2[[#This Row],[sKS]] = "", DataBase2[[#This Row],[BESTUB]]=""), "", (DataBase2[[#This Row],[sKS]]-DataBase2[[#This Row],[BESTUB]])/DataBase2[[#This Row],[BESTUB]])</f>
        <v>7.4711613173423435E-6</v>
      </c>
      <c r="AF205" s="75">
        <f>IF(OR(DataBase2[[#This Row],[sLB]] = "", DataBase2[[#This Row],[BestSol]]=""), "", (DataBase2[[#This Row],[sLB]]-DataBase2[[#This Row],[BestSol]])/DataBase2[[#This Row],[BestSol]])</f>
        <v>0</v>
      </c>
      <c r="AG205" s="76">
        <f>IF(OR(DataBase2[[#This Row],[sCL]] = "", DataBase2[[#This Row],[BestSol]]=""), "", (DataBase2[[#This Row],[sCL]] -DataBase2[[#This Row],[BestSol]])/DataBase2[[#This Row],[BestSol]])</f>
        <v>2.2413483952434732E-6</v>
      </c>
      <c r="AH205" s="76">
        <f>IF(OR(DataBase2[[#This Row],[sDRC]]= "", DataBase2[[#This Row],[BestSol]]=""), "", (DataBase2[[#This Row],[sDRC]]-DataBase2[[#This Row],[BestSol]])/DataBase2[[#This Row],[BestSol]])</f>
        <v>0.21413020739943819</v>
      </c>
      <c r="AI205" s="76">
        <f>IF(OR(DataBase2[[#This Row],[sABS]]= "", DataBase2[[#This Row],[BestSol]]=""), "", (DataBase2[[#This Row],[sABS]]-DataBase2[[#This Row],[BestSol]])/DataBase2[[#This Row],[BestSol]])</f>
        <v>4.5204933954939478E-4</v>
      </c>
      <c r="AJ205" s="76">
        <f>IF(OR(DataBase2[[#This Row],[sCCJ]]= "", DataBase2[[#This Row],[BestSol]]=""), "", (DataBase2[[#This Row],[sCCJ]]-DataBase2[[#This Row],[BestSol]])/DataBase2[[#This Row],[BestSol]])</f>
        <v>1.3293437331898892E-2</v>
      </c>
      <c r="AK205" s="76">
        <f>IF(OR(DataBase2[[#This Row],[sILS]] = "", DataBase2[[#This Row],[BestSol]]=""), "", (DataBase2[[#This Row],[sILS]]-DataBase2[[#This Row],[BestSol]])/DataBase2[[#This Row],[BestSol]])</f>
        <v>1.4815312892235916E-3</v>
      </c>
      <c r="AL205" s="76">
        <f>IF(OR(DataBase2[[#This Row],[sSA]] = "", DataBase2[[#This Row],[BestSol]]=""), "", (DataBase2[[#This Row],[sSA]]-DataBase2[[#This Row],[BestSol]])/DataBase2[[#This Row],[BestSol]])</f>
        <v>2.2413483952434732E-6</v>
      </c>
      <c r="AM205" s="76">
        <f>IF(OR(DataBase2[[#This Row],[sKS]] = "", DataBase2[[#This Row],[BestSol]]=""), "", (DataBase2[[#This Row],[sKS]]-DataBase2[[#This Row],[BestSol]])/DataBase2[[#This Row],[BestSol]])</f>
        <v>7.4711613173423435E-6</v>
      </c>
      <c r="AN205" s="75">
        <f>IF(OR(DataBase2[[#This Row],[sLB]] = "", DataBase2[[#This Row],[BSHeu]]=""), "", (DataBase2[[#This Row],[sLB]]-DataBase2[[#This Row],[BSHeu]])/DataBase2[[#This Row],[BSHeu]])</f>
        <v>-2.241343371612104E-6</v>
      </c>
      <c r="AO205" s="76">
        <f>IF(OR(DataBase2[[#This Row],[sCL]] = "",  DataBase2[[#This Row],[BSHeu]]=""), "", (DataBase2[[#This Row],[sCL]] - DataBase2[[#This Row],[BSHeu]])/ DataBase2[[#This Row],[BSHeu]])</f>
        <v>0</v>
      </c>
      <c r="AP205" s="76">
        <f>IF(OR(DataBase2[[#This Row],[sDRC]]= "",  DataBase2[[#This Row],[BSHeu]]=""), "", (DataBase2[[#This Row],[sDRC]]- DataBase2[[#This Row],[BSHeu]])/ DataBase2[[#This Row],[BSHeu]])</f>
        <v>0.21412748611674556</v>
      </c>
      <c r="AQ205" s="76">
        <f>IF(OR(DataBase2[[#This Row],[sABS]]= "",  DataBase2[[#This Row],[BSHeu]]=""), "", (DataBase2[[#This Row],[sABS]]- DataBase2[[#This Row],[BSHeu]])/ DataBase2[[#This Row],[BSHeu]])</f>
        <v>4.4980698297999181E-4</v>
      </c>
      <c r="AR205" s="76">
        <f>IF(OR(DataBase2[[#This Row],[sCCJ]]= "",  DataBase2[[#This Row],[BSHeu]]=""), "", (DataBase2[[#This Row],[sCCJ]]- DataBase2[[#This Row],[BSHeu]])/ DataBase2[[#This Row],[BSHeu]])</f>
        <v>1.3291166193369631E-2</v>
      </c>
      <c r="AS205" s="76">
        <f>IF(OR(DataBase2[[#This Row],[sILS]] = "",  DataBase2[[#This Row],[BSHeu]]=""), "", (DataBase2[[#This Row],[sILS]]- DataBase2[[#This Row],[BSHeu]])/ DataBase2[[#This Row],[BSHeu]])</f>
        <v>1.4792866252316445E-3</v>
      </c>
      <c r="AT205" s="76">
        <f>IF(OR(DataBase2[[#This Row],[sSA]] = "",  DataBase2[[#This Row],[BSHeu]]=""), "", (DataBase2[[#This Row],[sSA]]- DataBase2[[#This Row],[BSHeu]])/ DataBase2[[#This Row],[BSHeu]])</f>
        <v>0</v>
      </c>
      <c r="AU205" s="77">
        <f>IF(OR(DataBase2[[#This Row],[sKS]]= "",  DataBase2[[#This Row],[BSHeu]]=""), "", (DataBase2[[#This Row],[sKS]]- DataBase2[[#This Row],[BSHeu]])/ DataBase2[[#This Row],[BSHeu]])</f>
        <v>5.2298012002923428E-6</v>
      </c>
      <c r="AV205" s="78">
        <f>IF(AND(DataBase2[[#This Row],[sLBGB]]&lt;=0.0001, DataBase2[[#This Row],[sLBGB]]&lt;&gt;""), 1,"")</f>
        <v>1</v>
      </c>
      <c r="AW205" s="78">
        <f>IF(AND(DataBase2[[#This Row],[sCLGB]]&lt;=0.0001,DataBase2[[#This Row],[sCLGB]]&lt;&gt;""), 1,"")</f>
        <v>1</v>
      </c>
      <c r="AX205" s="78" t="str">
        <f>IF(AND(DataBase2[[#This Row],[sDRCGB]]&lt;=0.0001,DataBase2[[#This Row],[sDRCGB]]&lt;&gt;""), 1,"")</f>
        <v/>
      </c>
      <c r="AY205" s="78" t="str">
        <f>IF(AND(DataBase2[[#This Row],[sABSGB]]&lt;=0.0001,DataBase2[[#This Row],[sABSGB]]&lt;&gt;""), 1,"")</f>
        <v/>
      </c>
      <c r="AZ205" s="78" t="str">
        <f>IF(AND(DataBase2[[#This Row],[sCCJGB]]&lt;=0.0001,DataBase2[[#This Row],[sCCJGB]]&lt;&gt;""), 1,"")</f>
        <v/>
      </c>
      <c r="BA205" s="78" t="str">
        <f>IF(AND(DataBase2[[#This Row],[sILSGB]]&lt;=0.0001,DataBase2[[#This Row],[sILSGB]]&lt;&gt;""), 1,"")</f>
        <v/>
      </c>
      <c r="BB205" s="78">
        <f>IF(AND(DataBase2[[#This Row],[sSAGB]]&lt;=0.0001,DataBase2[[#This Row],[sSAGB]]&lt;&gt;""), 1,"")</f>
        <v>1</v>
      </c>
      <c r="BC205" s="78">
        <f>IF(AND(DataBase2[[#This Row],[sKSGB]]&lt;=0.0001,DataBase2[[#This Row],[sKSGB]]&lt;&gt;""), 1,"")</f>
        <v>1</v>
      </c>
      <c r="BD205" s="79">
        <f>IF(AND(DataBase2[[#This Row],[sLBGKS]]&lt;=0.0001, DataBase2[[#This Row],[sLBGKS]]&lt;&gt;""), 1,"")</f>
        <v>1</v>
      </c>
      <c r="BE205" s="78">
        <f>IF(AND(DataBase2[[#This Row],[sCLGKS]]&lt;=0.0001,DataBase2[[#This Row],[sCLGKS]]&lt;&gt;""), 1,"")</f>
        <v>1</v>
      </c>
      <c r="BF205" s="78" t="str">
        <f>IF(AND(DataBase2[[#This Row],[sDRCGKS]]&lt;=0.0001,DataBase2[[#This Row],[sDRCGKS]]&lt;&gt;""), 1,"")</f>
        <v/>
      </c>
      <c r="BG205" s="78" t="str">
        <f>IF(AND(DataBase2[[#This Row],[sABSGKS]]&lt;=0.0001,DataBase2[[#This Row],[sABSGKS]]&lt;&gt;""), 1,"")</f>
        <v/>
      </c>
      <c r="BH205" s="78" t="str">
        <f>IF(AND(DataBase2[[#This Row],[sCCJGKS]]&lt;=0.0001,DataBase2[[#This Row],[sCCJGKS]]&lt;&gt;""), 1,"")</f>
        <v/>
      </c>
      <c r="BI205" s="78" t="str">
        <f>IF(AND(DataBase2[[#This Row],[sILSGKS]]&lt;=0.0001,DataBase2[[#This Row],[sILSGKS]]&lt;&gt;""), 1,"")</f>
        <v/>
      </c>
      <c r="BJ205" s="78">
        <f>IF(AND(DataBase2[[#This Row],[sSAGKS]]&lt;=0.0001,DataBase2[[#This Row],[sSAGKS]]&lt;&gt;""), 1,"")</f>
        <v>1</v>
      </c>
      <c r="BK205" s="80">
        <f>IF(AND(DataBase2[[#This Row],[sKSGKS]]&lt;=0.0001,DataBase2[[#This Row],[sKSGKS]]&lt;&gt;""), 1,"")</f>
        <v>1</v>
      </c>
      <c r="BT205" s="7"/>
      <c r="BU205" s="7"/>
      <c r="BV205" s="7"/>
      <c r="BW205" s="7"/>
      <c r="CT205" s="7"/>
      <c r="CU205" s="7"/>
      <c r="CV205" s="7"/>
      <c r="CW205" s="7"/>
      <c r="DV205" s="7"/>
      <c r="DW205" s="7"/>
      <c r="DX205" s="7"/>
      <c r="DY205" s="7"/>
      <c r="EP205" s="7"/>
      <c r="EQ205" s="7"/>
      <c r="ER205" s="7"/>
      <c r="ES205" s="7"/>
    </row>
    <row r="206" spans="1:149" s="8" customFormat="1" x14ac:dyDescent="0.35">
      <c r="A206" s="65" t="s">
        <v>275</v>
      </c>
      <c r="B206" s="66" t="s">
        <v>80</v>
      </c>
      <c r="C206" s="67" t="s">
        <v>81</v>
      </c>
      <c r="D206" s="67">
        <v>3</v>
      </c>
      <c r="E206" s="67">
        <v>50</v>
      </c>
      <c r="F206" s="68">
        <v>3</v>
      </c>
      <c r="G206" s="69">
        <v>14016</v>
      </c>
      <c r="H206" s="70">
        <v>13728.1</v>
      </c>
      <c r="I206" s="73">
        <v>7200</v>
      </c>
      <c r="J206" s="69">
        <v>14226.13</v>
      </c>
      <c r="K206" s="70">
        <v>13693.93</v>
      </c>
      <c r="L206" s="73">
        <v>43064</v>
      </c>
      <c r="M206" s="69">
        <v>16302.22</v>
      </c>
      <c r="N206" s="6">
        <v>13936.71</v>
      </c>
      <c r="O206" s="71">
        <v>7201.8</v>
      </c>
      <c r="P206" s="69">
        <v>14022.73047</v>
      </c>
      <c r="Q206" s="71">
        <v>5091</v>
      </c>
      <c r="R206" s="72">
        <v>14011.13</v>
      </c>
      <c r="S206" s="71">
        <v>202.43</v>
      </c>
      <c r="T206" s="72">
        <v>14225.13</v>
      </c>
      <c r="U206" s="73">
        <v>150.0265</v>
      </c>
      <c r="V206" s="72">
        <v>14011.33</v>
      </c>
      <c r="W206" s="73">
        <v>150.03299999999999</v>
      </c>
      <c r="X206" s="7">
        <v>14025.3</v>
      </c>
      <c r="Y206" s="71">
        <v>1065</v>
      </c>
      <c r="Z206" s="74">
        <f t="shared" si="9"/>
        <v>14016</v>
      </c>
      <c r="AA206" s="48">
        <f t="shared" si="10"/>
        <v>14011.13</v>
      </c>
      <c r="AB2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MIN(G206,J206,M206),"")</f>
        <v/>
      </c>
      <c r="AC206" s="49" t="str">
        <f>IF(OR(DataBase2[[#This Row],[sKS]] = "", DataBase2[[#This Row],[BSOpt]]=""), "", (DataBase2[[#This Row],[sKS]]-DataBase2[[#This Row],[BSOpt]])/DataBase2[[#This Row],[BSOpt]])</f>
        <v/>
      </c>
      <c r="AD206" s="49">
        <f t="shared" si="11"/>
        <v>14016</v>
      </c>
      <c r="AE206" s="49">
        <f>IF(OR(DataBase2[[#This Row],[sKS]] = "", DataBase2[[#This Row],[BESTUB]]=""), "", (DataBase2[[#This Row],[sKS]]-DataBase2[[#This Row],[BESTUB]])/DataBase2[[#This Row],[BESTUB]])</f>
        <v>6.6352739726022202E-4</v>
      </c>
      <c r="AF206" s="75">
        <f>IF(OR(DataBase2[[#This Row],[sLB]] = "", DataBase2[[#This Row],[BestSol]]=""), "", (DataBase2[[#This Row],[sLB]]-DataBase2[[#This Row],[BestSol]])/DataBase2[[#This Row],[BestSol]])</f>
        <v>0</v>
      </c>
      <c r="AG206" s="76">
        <f>IF(OR(DataBase2[[#This Row],[sCL]] = "", DataBase2[[#This Row],[BestSol]]=""), "", (DataBase2[[#This Row],[sCL]] -DataBase2[[#This Row],[BestSol]])/DataBase2[[#This Row],[BestSol]])</f>
        <v>1.4992151826483962E-2</v>
      </c>
      <c r="AH206" s="76">
        <f>IF(OR(DataBase2[[#This Row],[sDRC]]= "", DataBase2[[#This Row],[BestSol]]=""), "", (DataBase2[[#This Row],[sDRC]]-DataBase2[[#This Row],[BestSol]])/DataBase2[[#This Row],[BestSol]])</f>
        <v>0.16311501141552506</v>
      </c>
      <c r="AI206" s="76">
        <f>IF(OR(DataBase2[[#This Row],[sABS]]= "", DataBase2[[#This Row],[BestSol]]=""), "", (DataBase2[[#This Row],[sABS]]-DataBase2[[#This Row],[BestSol]])/DataBase2[[#This Row],[BestSol]])</f>
        <v>4.8019905821920826E-4</v>
      </c>
      <c r="AJ206" s="76">
        <f>IF(OR(DataBase2[[#This Row],[sCCJ]]= "", DataBase2[[#This Row],[BestSol]]=""), "", (DataBase2[[#This Row],[sCCJ]]-DataBase2[[#This Row],[BestSol]])/DataBase2[[#This Row],[BestSol]])</f>
        <v>-3.4746004566215755E-4</v>
      </c>
      <c r="AK206" s="76">
        <f>IF(OR(DataBase2[[#This Row],[sILS]] = "", DataBase2[[#This Row],[BestSol]]=""), "", (DataBase2[[#This Row],[sILS]]-DataBase2[[#This Row],[BestSol]])/DataBase2[[#This Row],[BestSol]])</f>
        <v>1.492080479452049E-2</v>
      </c>
      <c r="AL206" s="76">
        <f>IF(OR(DataBase2[[#This Row],[sSA]] = "", DataBase2[[#This Row],[BestSol]]=""), "", (DataBase2[[#This Row],[sSA]]-DataBase2[[#This Row],[BestSol]])/DataBase2[[#This Row],[BestSol]])</f>
        <v>-3.3319063926941158E-4</v>
      </c>
      <c r="AM206" s="76">
        <f>IF(OR(DataBase2[[#This Row],[sKS]] = "", DataBase2[[#This Row],[BestSol]]=""), "", (DataBase2[[#This Row],[sKS]]-DataBase2[[#This Row],[BestSol]])/DataBase2[[#This Row],[BestSol]])</f>
        <v>6.6352739726022202E-4</v>
      </c>
      <c r="AN206" s="75">
        <f>IF(OR(DataBase2[[#This Row],[sLB]] = "", DataBase2[[#This Row],[BSHeu]]=""), "", (DataBase2[[#This Row],[sLB]]-DataBase2[[#This Row],[BSHeu]])/DataBase2[[#This Row],[BSHeu]])</f>
        <v>3.4758081610839387E-4</v>
      </c>
      <c r="AO206" s="76">
        <f>IF(OR(DataBase2[[#This Row],[sCL]] = "",  DataBase2[[#This Row],[BSHeu]]=""), "", (DataBase2[[#This Row],[sCL]] - DataBase2[[#This Row],[BSHeu]])/ DataBase2[[#This Row],[BSHeu]])</f>
        <v>1.5344943626959425E-2</v>
      </c>
      <c r="AP206" s="76">
        <f>IF(OR(DataBase2[[#This Row],[sDRC]]= "",  DataBase2[[#This Row],[BSHeu]]=""), "", (DataBase2[[#This Row],[sDRC]]- DataBase2[[#This Row],[BSHeu]])/ DataBase2[[#This Row],[BSHeu]])</f>
        <v>0.1635192878804208</v>
      </c>
      <c r="AQ206" s="76">
        <f>IF(OR(DataBase2[[#This Row],[sABS]]= "",  DataBase2[[#This Row],[BSHeu]]=""), "", (DataBase2[[#This Row],[sABS]]- DataBase2[[#This Row],[BSHeu]])/ DataBase2[[#This Row],[BSHeu]])</f>
        <v>8.2794678230815248E-4</v>
      </c>
      <c r="AR206" s="76">
        <f>IF(OR(DataBase2[[#This Row],[sCCJ]]= "",  DataBase2[[#This Row],[BSHeu]]=""), "", (DataBase2[[#This Row],[sCCJ]]- DataBase2[[#This Row],[BSHeu]])/ DataBase2[[#This Row],[BSHeu]])</f>
        <v>0</v>
      </c>
      <c r="AS206" s="76">
        <f>IF(OR(DataBase2[[#This Row],[sILS]] = "",  DataBase2[[#This Row],[BSHeu]]=""), "", (DataBase2[[#This Row],[sILS]]- DataBase2[[#This Row],[BSHeu]])/ DataBase2[[#This Row],[BSHeu]])</f>
        <v>1.5273571796136358E-2</v>
      </c>
      <c r="AT206" s="76">
        <f>IF(OR(DataBase2[[#This Row],[sSA]] = "",  DataBase2[[#This Row],[BSHeu]]=""), "", (DataBase2[[#This Row],[sSA]]- DataBase2[[#This Row],[BSHeu]])/ DataBase2[[#This Row],[BSHeu]])</f>
        <v>1.4274366164665348E-5</v>
      </c>
      <c r="AU206" s="77">
        <f>IF(OR(DataBase2[[#This Row],[sKS]]= "",  DataBase2[[#This Row],[BSHeu]]=""), "", (DataBase2[[#This Row],[sKS]]- DataBase2[[#This Row],[BSHeu]])/ DataBase2[[#This Row],[BSHeu]])</f>
        <v>1.0113388427628659E-3</v>
      </c>
      <c r="AV206" s="78">
        <f>IF(AND(DataBase2[[#This Row],[sLBGB]]&lt;=0.0001, DataBase2[[#This Row],[sLBGB]]&lt;&gt;""), 1,"")</f>
        <v>1</v>
      </c>
      <c r="AW206" s="78" t="str">
        <f>IF(AND(DataBase2[[#This Row],[sCLGB]]&lt;=0.0001,DataBase2[[#This Row],[sCLGB]]&lt;&gt;""), 1,"")</f>
        <v/>
      </c>
      <c r="AX206" s="78" t="str">
        <f>IF(AND(DataBase2[[#This Row],[sDRCGB]]&lt;=0.0001,DataBase2[[#This Row],[sDRCGB]]&lt;&gt;""), 1,"")</f>
        <v/>
      </c>
      <c r="AY206" s="78" t="str">
        <f>IF(AND(DataBase2[[#This Row],[sABSGB]]&lt;=0.0001,DataBase2[[#This Row],[sABSGB]]&lt;&gt;""), 1,"")</f>
        <v/>
      </c>
      <c r="AZ206" s="78">
        <f>IF(AND(DataBase2[[#This Row],[sCCJGB]]&lt;=0.0001,DataBase2[[#This Row],[sCCJGB]]&lt;&gt;""), 1,"")</f>
        <v>1</v>
      </c>
      <c r="BA206" s="78" t="str">
        <f>IF(AND(DataBase2[[#This Row],[sILSGB]]&lt;=0.0001,DataBase2[[#This Row],[sILSGB]]&lt;&gt;""), 1,"")</f>
        <v/>
      </c>
      <c r="BB206" s="78">
        <f>IF(AND(DataBase2[[#This Row],[sSAGB]]&lt;=0.0001,DataBase2[[#This Row],[sSAGB]]&lt;&gt;""), 1,"")</f>
        <v>1</v>
      </c>
      <c r="BC206" s="78" t="str">
        <f>IF(AND(DataBase2[[#This Row],[sKSGB]]&lt;=0.0001,DataBase2[[#This Row],[sKSGB]]&lt;&gt;""), 1,"")</f>
        <v/>
      </c>
      <c r="BD206" s="79" t="str">
        <f>IF(AND(DataBase2[[#This Row],[sLBGKS]]&lt;=0.0001, DataBase2[[#This Row],[sLBGKS]]&lt;&gt;""), 1,"")</f>
        <v/>
      </c>
      <c r="BE206" s="78" t="str">
        <f>IF(AND(DataBase2[[#This Row],[sCLGKS]]&lt;=0.0001,DataBase2[[#This Row],[sCLGKS]]&lt;&gt;""), 1,"")</f>
        <v/>
      </c>
      <c r="BF206" s="78" t="str">
        <f>IF(AND(DataBase2[[#This Row],[sDRCGKS]]&lt;=0.0001,DataBase2[[#This Row],[sDRCGKS]]&lt;&gt;""), 1,"")</f>
        <v/>
      </c>
      <c r="BG206" s="78" t="str">
        <f>IF(AND(DataBase2[[#This Row],[sABSGKS]]&lt;=0.0001,DataBase2[[#This Row],[sABSGKS]]&lt;&gt;""), 1,"")</f>
        <v/>
      </c>
      <c r="BH206" s="78">
        <f>IF(AND(DataBase2[[#This Row],[sCCJGKS]]&lt;=0.0001,DataBase2[[#This Row],[sCCJGKS]]&lt;&gt;""), 1,"")</f>
        <v>1</v>
      </c>
      <c r="BI206" s="78" t="str">
        <f>IF(AND(DataBase2[[#This Row],[sILSGKS]]&lt;=0.0001,DataBase2[[#This Row],[sILSGKS]]&lt;&gt;""), 1,"")</f>
        <v/>
      </c>
      <c r="BJ206" s="78">
        <f>IF(AND(DataBase2[[#This Row],[sSAGKS]]&lt;=0.0001,DataBase2[[#This Row],[sSAGKS]]&lt;&gt;""), 1,"")</f>
        <v>1</v>
      </c>
      <c r="BK206" s="80" t="str">
        <f>IF(AND(DataBase2[[#This Row],[sKSGKS]]&lt;=0.0001,DataBase2[[#This Row],[sKSGKS]]&lt;&gt;""), 1,"")</f>
        <v/>
      </c>
      <c r="BT206" s="7"/>
      <c r="BU206" s="7"/>
      <c r="BV206" s="7"/>
      <c r="BW206" s="7"/>
      <c r="CT206" s="7"/>
      <c r="CU206" s="7"/>
      <c r="CV206" s="7"/>
      <c r="CW206" s="7"/>
      <c r="DV206" s="7"/>
      <c r="DW206" s="7"/>
      <c r="DX206" s="7"/>
      <c r="DY206" s="7"/>
      <c r="EP206" s="7"/>
      <c r="EQ206" s="7"/>
      <c r="ER206" s="7"/>
      <c r="ES206" s="7"/>
    </row>
    <row r="207" spans="1:149" s="8" customFormat="1" x14ac:dyDescent="0.35">
      <c r="A207" s="65" t="s">
        <v>276</v>
      </c>
      <c r="B207" s="66" t="s">
        <v>80</v>
      </c>
      <c r="C207" s="67" t="s">
        <v>81</v>
      </c>
      <c r="D207" s="67">
        <v>3</v>
      </c>
      <c r="E207" s="67">
        <v>50</v>
      </c>
      <c r="F207" s="68">
        <v>4</v>
      </c>
      <c r="G207" s="69">
        <v>14773.9</v>
      </c>
      <c r="H207" s="70">
        <v>14239.3</v>
      </c>
      <c r="I207" s="73">
        <v>7200</v>
      </c>
      <c r="J207" s="69">
        <v>16099.03</v>
      </c>
      <c r="K207" s="70">
        <v>13818.83</v>
      </c>
      <c r="L207" s="73">
        <v>42925</v>
      </c>
      <c r="M207" s="69">
        <v>17426.810000000001</v>
      </c>
      <c r="N207" s="6">
        <v>14653.62</v>
      </c>
      <c r="O207" s="71">
        <v>7201.4</v>
      </c>
      <c r="P207" s="69">
        <v>14900.690430000001</v>
      </c>
      <c r="Q207" s="71">
        <v>2626</v>
      </c>
      <c r="R207" s="72">
        <v>14687.23</v>
      </c>
      <c r="S207" s="71">
        <v>182.14</v>
      </c>
      <c r="T207" s="72">
        <v>14804.73</v>
      </c>
      <c r="U207" s="73">
        <v>150.011</v>
      </c>
      <c r="V207" s="72">
        <v>14746.43</v>
      </c>
      <c r="W207" s="73">
        <v>150.00550000000001</v>
      </c>
      <c r="X207" s="7">
        <v>14894.3</v>
      </c>
      <c r="Y207" s="71">
        <v>1136</v>
      </c>
      <c r="Z207" s="74">
        <f t="shared" si="9"/>
        <v>14773.9</v>
      </c>
      <c r="AA207" s="48">
        <f t="shared" si="10"/>
        <v>14687.23</v>
      </c>
      <c r="AB20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MIN(G207,J207,M207),"")</f>
        <v/>
      </c>
      <c r="AC207" s="49" t="str">
        <f>IF(OR(DataBase2[[#This Row],[sKS]] = "", DataBase2[[#This Row],[BSOpt]]=""), "", (DataBase2[[#This Row],[sKS]]-DataBase2[[#This Row],[BSOpt]])/DataBase2[[#This Row],[BSOpt]])</f>
        <v/>
      </c>
      <c r="AD207" s="49">
        <f t="shared" si="11"/>
        <v>14773.9</v>
      </c>
      <c r="AE207" s="49">
        <f>IF(OR(DataBase2[[#This Row],[sKS]] = "", DataBase2[[#This Row],[BESTUB]]=""), "", (DataBase2[[#This Row],[sKS]]-DataBase2[[#This Row],[BESTUB]])/DataBase2[[#This Row],[BESTUB]])</f>
        <v>8.149506900682937E-3</v>
      </c>
      <c r="AF207" s="75">
        <f>IF(OR(DataBase2[[#This Row],[sLB]] = "", DataBase2[[#This Row],[BestSol]]=""), "", (DataBase2[[#This Row],[sLB]]-DataBase2[[#This Row],[BestSol]])/DataBase2[[#This Row],[BestSol]])</f>
        <v>0</v>
      </c>
      <c r="AG207" s="76">
        <f>IF(OR(DataBase2[[#This Row],[sCL]] = "", DataBase2[[#This Row],[BestSol]]=""), "", (DataBase2[[#This Row],[sCL]] -DataBase2[[#This Row],[BestSol]])/DataBase2[[#This Row],[BestSol]])</f>
        <v>8.9693987369618117E-2</v>
      </c>
      <c r="AH207" s="76">
        <f>IF(OR(DataBase2[[#This Row],[sDRC]]= "", DataBase2[[#This Row],[BestSol]]=""), "", (DataBase2[[#This Row],[sDRC]]-DataBase2[[#This Row],[BestSol]])/DataBase2[[#This Row],[BestSol]])</f>
        <v>0.17956734511537251</v>
      </c>
      <c r="AI207" s="76">
        <f>IF(OR(DataBase2[[#This Row],[sABS]]= "", DataBase2[[#This Row],[BestSol]]=""), "", (DataBase2[[#This Row],[sABS]]-DataBase2[[#This Row],[BestSol]])/DataBase2[[#This Row],[BestSol]])</f>
        <v>8.5820555168236497E-3</v>
      </c>
      <c r="AJ207" s="76">
        <f>IF(OR(DataBase2[[#This Row],[sCCJ]]= "", DataBase2[[#This Row],[BestSol]]=""), "", (DataBase2[[#This Row],[sCCJ]]-DataBase2[[#This Row],[BestSol]])/DataBase2[[#This Row],[BestSol]])</f>
        <v>-5.8664266036726979E-3</v>
      </c>
      <c r="AK207" s="76">
        <f>IF(OR(DataBase2[[#This Row],[sILS]] = "", DataBase2[[#This Row],[BestSol]]=""), "", (DataBase2[[#This Row],[sILS]]-DataBase2[[#This Row],[BestSol]])/DataBase2[[#This Row],[BestSol]])</f>
        <v>2.0867881872762054E-3</v>
      </c>
      <c r="AL207" s="76">
        <f>IF(OR(DataBase2[[#This Row],[sSA]] = "", DataBase2[[#This Row],[BestSol]]=""), "", (DataBase2[[#This Row],[sSA]]-DataBase2[[#This Row],[BestSol]])/DataBase2[[#This Row],[BestSol]])</f>
        <v>-1.8593600877222227E-3</v>
      </c>
      <c r="AM207" s="76">
        <f>IF(OR(DataBase2[[#This Row],[sKS]] = "", DataBase2[[#This Row],[BestSol]]=""), "", (DataBase2[[#This Row],[sKS]]-DataBase2[[#This Row],[BestSol]])/DataBase2[[#This Row],[BestSol]])</f>
        <v>8.149506900682937E-3</v>
      </c>
      <c r="AN207" s="75">
        <f>IF(OR(DataBase2[[#This Row],[sLB]] = "", DataBase2[[#This Row],[BSHeu]]=""), "", (DataBase2[[#This Row],[sLB]]-DataBase2[[#This Row],[BSHeu]])/DataBase2[[#This Row],[BSHeu]])</f>
        <v>5.9010446489909992E-3</v>
      </c>
      <c r="AO207" s="76">
        <f>IF(OR(DataBase2[[#This Row],[sCL]] = "",  DataBase2[[#This Row],[BSHeu]]=""), "", (DataBase2[[#This Row],[sCL]] - DataBase2[[#This Row],[BSHeu]])/ DataBase2[[#This Row],[BSHeu]])</f>
        <v>9.6124320242823261E-2</v>
      </c>
      <c r="AP207" s="76">
        <f>IF(OR(DataBase2[[#This Row],[sDRC]]= "",  DataBase2[[#This Row],[BSHeu]]=""), "", (DataBase2[[#This Row],[sDRC]]- DataBase2[[#This Row],[BSHeu]])/ DataBase2[[#This Row],[BSHeu]])</f>
        <v>0.18652802468539009</v>
      </c>
      <c r="AQ207" s="76">
        <f>IF(OR(DataBase2[[#This Row],[sABS]]= "",  DataBase2[[#This Row],[BSHeu]]=""), "", (DataBase2[[#This Row],[sABS]]- DataBase2[[#This Row],[BSHeu]])/ DataBase2[[#This Row],[BSHeu]])</f>
        <v>1.4533743258599546E-2</v>
      </c>
      <c r="AR207" s="76">
        <f>IF(OR(DataBase2[[#This Row],[sCCJ]]= "",  DataBase2[[#This Row],[BSHeu]]=""), "", (DataBase2[[#This Row],[sCCJ]]- DataBase2[[#This Row],[BSHeu]])/ DataBase2[[#This Row],[BSHeu]])</f>
        <v>0</v>
      </c>
      <c r="AS207" s="76">
        <f>IF(OR(DataBase2[[#This Row],[sILS]] = "",  DataBase2[[#This Row],[BSHeu]]=""), "", (DataBase2[[#This Row],[sILS]]- DataBase2[[#This Row],[BSHeu]])/ DataBase2[[#This Row],[BSHeu]])</f>
        <v>8.0001470665333092E-3</v>
      </c>
      <c r="AT207" s="76">
        <f>IF(OR(DataBase2[[#This Row],[sSA]] = "",  DataBase2[[#This Row],[BSHeu]]=""), "", (DataBase2[[#This Row],[sSA]]- DataBase2[[#This Row],[BSHeu]])/ DataBase2[[#This Row],[BSHeu]])</f>
        <v>4.0307123943725759E-3</v>
      </c>
      <c r="AU207" s="77">
        <f>IF(OR(DataBase2[[#This Row],[sKS]]= "",  DataBase2[[#This Row],[BSHeu]]=""), "", (DataBase2[[#This Row],[sKS]]- DataBase2[[#This Row],[BSHeu]])/ DataBase2[[#This Row],[BSHeu]])</f>
        <v>1.4098642153762126E-2</v>
      </c>
      <c r="AV207" s="78">
        <f>IF(AND(DataBase2[[#This Row],[sLBGB]]&lt;=0.0001, DataBase2[[#This Row],[sLBGB]]&lt;&gt;""), 1,"")</f>
        <v>1</v>
      </c>
      <c r="AW207" s="78" t="str">
        <f>IF(AND(DataBase2[[#This Row],[sCLGB]]&lt;=0.0001,DataBase2[[#This Row],[sCLGB]]&lt;&gt;""), 1,"")</f>
        <v/>
      </c>
      <c r="AX207" s="78" t="str">
        <f>IF(AND(DataBase2[[#This Row],[sDRCGB]]&lt;=0.0001,DataBase2[[#This Row],[sDRCGB]]&lt;&gt;""), 1,"")</f>
        <v/>
      </c>
      <c r="AY207" s="78" t="str">
        <f>IF(AND(DataBase2[[#This Row],[sABSGB]]&lt;=0.0001,DataBase2[[#This Row],[sABSGB]]&lt;&gt;""), 1,"")</f>
        <v/>
      </c>
      <c r="AZ207" s="78">
        <f>IF(AND(DataBase2[[#This Row],[sCCJGB]]&lt;=0.0001,DataBase2[[#This Row],[sCCJGB]]&lt;&gt;""), 1,"")</f>
        <v>1</v>
      </c>
      <c r="BA207" s="78" t="str">
        <f>IF(AND(DataBase2[[#This Row],[sILSGB]]&lt;=0.0001,DataBase2[[#This Row],[sILSGB]]&lt;&gt;""), 1,"")</f>
        <v/>
      </c>
      <c r="BB207" s="78">
        <f>IF(AND(DataBase2[[#This Row],[sSAGB]]&lt;=0.0001,DataBase2[[#This Row],[sSAGB]]&lt;&gt;""), 1,"")</f>
        <v>1</v>
      </c>
      <c r="BC207" s="78" t="str">
        <f>IF(AND(DataBase2[[#This Row],[sKSGB]]&lt;=0.0001,DataBase2[[#This Row],[sKSGB]]&lt;&gt;""), 1,"")</f>
        <v/>
      </c>
      <c r="BD207" s="79" t="str">
        <f>IF(AND(DataBase2[[#This Row],[sLBGKS]]&lt;=0.0001, DataBase2[[#This Row],[sLBGKS]]&lt;&gt;""), 1,"")</f>
        <v/>
      </c>
      <c r="BE207" s="78" t="str">
        <f>IF(AND(DataBase2[[#This Row],[sCLGKS]]&lt;=0.0001,DataBase2[[#This Row],[sCLGKS]]&lt;&gt;""), 1,"")</f>
        <v/>
      </c>
      <c r="BF207" s="78" t="str">
        <f>IF(AND(DataBase2[[#This Row],[sDRCGKS]]&lt;=0.0001,DataBase2[[#This Row],[sDRCGKS]]&lt;&gt;""), 1,"")</f>
        <v/>
      </c>
      <c r="BG207" s="78" t="str">
        <f>IF(AND(DataBase2[[#This Row],[sABSGKS]]&lt;=0.0001,DataBase2[[#This Row],[sABSGKS]]&lt;&gt;""), 1,"")</f>
        <v/>
      </c>
      <c r="BH207" s="78">
        <f>IF(AND(DataBase2[[#This Row],[sCCJGKS]]&lt;=0.0001,DataBase2[[#This Row],[sCCJGKS]]&lt;&gt;""), 1,"")</f>
        <v>1</v>
      </c>
      <c r="BI207" s="78" t="str">
        <f>IF(AND(DataBase2[[#This Row],[sILSGKS]]&lt;=0.0001,DataBase2[[#This Row],[sILSGKS]]&lt;&gt;""), 1,"")</f>
        <v/>
      </c>
      <c r="BJ207" s="78" t="str">
        <f>IF(AND(DataBase2[[#This Row],[sSAGKS]]&lt;=0.0001,DataBase2[[#This Row],[sSAGKS]]&lt;&gt;""), 1,"")</f>
        <v/>
      </c>
      <c r="BK207" s="80" t="str">
        <f>IF(AND(DataBase2[[#This Row],[sKSGKS]]&lt;=0.0001,DataBase2[[#This Row],[sKSGKS]]&lt;&gt;""), 1,"")</f>
        <v/>
      </c>
      <c r="BT207" s="7"/>
      <c r="BU207" s="7"/>
      <c r="BV207" s="7"/>
      <c r="BW207" s="7"/>
      <c r="CT207" s="7"/>
      <c r="CU207" s="7"/>
      <c r="CV207" s="7"/>
      <c r="CW207" s="7"/>
      <c r="DV207" s="7"/>
      <c r="DW207" s="7"/>
      <c r="DX207" s="7"/>
      <c r="DY207" s="7"/>
      <c r="EP207" s="7"/>
      <c r="EQ207" s="7"/>
      <c r="ER207" s="7"/>
      <c r="ES207" s="7"/>
    </row>
    <row r="208" spans="1:149" s="8" customFormat="1" x14ac:dyDescent="0.35">
      <c r="A208" s="65" t="s">
        <v>277</v>
      </c>
      <c r="B208" s="66" t="s">
        <v>80</v>
      </c>
      <c r="C208" s="67" t="s">
        <v>81</v>
      </c>
      <c r="D208" s="67">
        <v>3</v>
      </c>
      <c r="E208" s="67">
        <v>50</v>
      </c>
      <c r="F208" s="68">
        <v>5</v>
      </c>
      <c r="G208" s="69">
        <v>15659.7</v>
      </c>
      <c r="H208" s="70">
        <v>14825.8</v>
      </c>
      <c r="I208" s="73">
        <v>7200</v>
      </c>
      <c r="J208" s="69">
        <v>16715.23</v>
      </c>
      <c r="K208" s="70">
        <v>13924.23</v>
      </c>
      <c r="L208" s="73">
        <v>43002</v>
      </c>
      <c r="M208" s="69">
        <v>18457.669999999998</v>
      </c>
      <c r="N208" s="6">
        <v>15338.2</v>
      </c>
      <c r="O208" s="71">
        <v>7202</v>
      </c>
      <c r="P208" s="69">
        <v>15470.910159999999</v>
      </c>
      <c r="Q208" s="71">
        <v>2753</v>
      </c>
      <c r="R208" s="72">
        <v>15423.53</v>
      </c>
      <c r="S208" s="71">
        <v>191.48</v>
      </c>
      <c r="T208" s="72">
        <v>15514.93</v>
      </c>
      <c r="U208" s="73">
        <v>150.03149999999999</v>
      </c>
      <c r="V208" s="72">
        <v>15470.13</v>
      </c>
      <c r="W208" s="73">
        <v>150.1105</v>
      </c>
      <c r="X208" s="7">
        <v>15533.1</v>
      </c>
      <c r="Y208" s="71">
        <v>1262</v>
      </c>
      <c r="Z208" s="74">
        <f t="shared" si="9"/>
        <v>15659.7</v>
      </c>
      <c r="AA208" s="48">
        <f t="shared" si="10"/>
        <v>15423.53</v>
      </c>
      <c r="AB20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MIN(G208,J208,M208),"")</f>
        <v/>
      </c>
      <c r="AC208" s="49" t="str">
        <f>IF(OR(DataBase2[[#This Row],[sKS]] = "", DataBase2[[#This Row],[BSOpt]]=""), "", (DataBase2[[#This Row],[sKS]]-DataBase2[[#This Row],[BSOpt]])/DataBase2[[#This Row],[BSOpt]])</f>
        <v/>
      </c>
      <c r="AD208" s="49">
        <f t="shared" si="11"/>
        <v>15659.7</v>
      </c>
      <c r="AE208" s="49">
        <f>IF(OR(DataBase2[[#This Row],[sKS]] = "", DataBase2[[#This Row],[BESTUB]]=""), "", (DataBase2[[#This Row],[sKS]]-DataBase2[[#This Row],[BESTUB]])/DataBase2[[#This Row],[BESTUB]])</f>
        <v>-8.084446062185122E-3</v>
      </c>
      <c r="AF208" s="75">
        <f>IF(OR(DataBase2[[#This Row],[sLB]] = "", DataBase2[[#This Row],[BestSol]]=""), "", (DataBase2[[#This Row],[sLB]]-DataBase2[[#This Row],[BestSol]])/DataBase2[[#This Row],[BestSol]])</f>
        <v>0</v>
      </c>
      <c r="AG208" s="76">
        <f>IF(OR(DataBase2[[#This Row],[sCL]] = "", DataBase2[[#This Row],[BestSol]]=""), "", (DataBase2[[#This Row],[sCL]] -DataBase2[[#This Row],[BestSol]])/DataBase2[[#This Row],[BestSol]])</f>
        <v>6.740422868892755E-2</v>
      </c>
      <c r="AH208" s="76">
        <f>IF(OR(DataBase2[[#This Row],[sDRC]]= "", DataBase2[[#This Row],[BestSol]]=""), "", (DataBase2[[#This Row],[sDRC]]-DataBase2[[#This Row],[BestSol]])/DataBase2[[#This Row],[BestSol]])</f>
        <v>0.17867328237450253</v>
      </c>
      <c r="AI208" s="76">
        <f>IF(OR(DataBase2[[#This Row],[sABS]]= "", DataBase2[[#This Row],[BestSol]]=""), "", (DataBase2[[#This Row],[sABS]]-DataBase2[[#This Row],[BestSol]])/DataBase2[[#This Row],[BestSol]])</f>
        <v>-1.2055776292010784E-2</v>
      </c>
      <c r="AJ208" s="76">
        <f>IF(OR(DataBase2[[#This Row],[sCCJ]]= "", DataBase2[[#This Row],[BestSol]]=""), "", (DataBase2[[#This Row],[sCCJ]]-DataBase2[[#This Row],[BestSol]])/DataBase2[[#This Row],[BestSol]])</f>
        <v>-1.5081387255183692E-2</v>
      </c>
      <c r="AK208" s="76">
        <f>IF(OR(DataBase2[[#This Row],[sILS]] = "", DataBase2[[#This Row],[BestSol]]=""), "", (DataBase2[[#This Row],[sILS]]-DataBase2[[#This Row],[BestSol]])/DataBase2[[#This Row],[BestSol]])</f>
        <v>-9.2447492608415498E-3</v>
      </c>
      <c r="AL208" s="76">
        <f>IF(OR(DataBase2[[#This Row],[sSA]] = "", DataBase2[[#This Row],[BestSol]]=""), "", (DataBase2[[#This Row],[sSA]]-DataBase2[[#This Row],[BestSol]])/DataBase2[[#This Row],[BestSol]])</f>
        <v>-1.2105595892641718E-2</v>
      </c>
      <c r="AM208" s="76">
        <f>IF(OR(DataBase2[[#This Row],[sKS]] = "", DataBase2[[#This Row],[BestSol]]=""), "", (DataBase2[[#This Row],[sKS]]-DataBase2[[#This Row],[BestSol]])/DataBase2[[#This Row],[BestSol]])</f>
        <v>-8.084446062185122E-3</v>
      </c>
      <c r="AN208" s="75">
        <f>IF(OR(DataBase2[[#This Row],[sLB]] = "", DataBase2[[#This Row],[BSHeu]]=""), "", (DataBase2[[#This Row],[sLB]]-DataBase2[[#This Row],[BSHeu]])/DataBase2[[#This Row],[BSHeu]])</f>
        <v>1.5312318256585883E-2</v>
      </c>
      <c r="AO208" s="76">
        <f>IF(OR(DataBase2[[#This Row],[sCL]] = "",  DataBase2[[#This Row],[BSHeu]]=""), "", (DataBase2[[#This Row],[sCL]] - DataBase2[[#This Row],[BSHeu]])/ DataBase2[[#This Row],[BSHeu]])</f>
        <v>8.3748661947037992E-2</v>
      </c>
      <c r="AP208" s="76">
        <f>IF(OR(DataBase2[[#This Row],[sDRC]]= "",  DataBase2[[#This Row],[BSHeu]]=""), "", (DataBase2[[#This Row],[sDRC]]- DataBase2[[#This Row],[BSHeu]])/ DataBase2[[#This Row],[BSHeu]])</f>
        <v>0.19672150279475564</v>
      </c>
      <c r="AQ208" s="76">
        <f>IF(OR(DataBase2[[#This Row],[sABS]]= "",  DataBase2[[#This Row],[BSHeu]]=""), "", (DataBase2[[#This Row],[sABS]]- DataBase2[[#This Row],[BSHeu]])/ DataBase2[[#This Row],[BSHeu]])</f>
        <v>3.0719400811616273E-3</v>
      </c>
      <c r="AR208" s="76">
        <f>IF(OR(DataBase2[[#This Row],[sCCJ]]= "",  DataBase2[[#This Row],[BSHeu]]=""), "", (DataBase2[[#This Row],[sCCJ]]- DataBase2[[#This Row],[BSHeu]])/ DataBase2[[#This Row],[BSHeu]])</f>
        <v>0</v>
      </c>
      <c r="AS208" s="76">
        <f>IF(OR(DataBase2[[#This Row],[sILS]] = "",  DataBase2[[#This Row],[BSHeu]]=""), "", (DataBase2[[#This Row],[sILS]]- DataBase2[[#This Row],[BSHeu]])/ DataBase2[[#This Row],[BSHeu]])</f>
        <v>5.9260104528599897E-3</v>
      </c>
      <c r="AT208" s="76">
        <f>IF(OR(DataBase2[[#This Row],[sSA]] = "",  DataBase2[[#This Row],[BSHeu]]=""), "", (DataBase2[[#This Row],[sSA]]- DataBase2[[#This Row],[BSHeu]])/ DataBase2[[#This Row],[BSHeu]])</f>
        <v>3.0213576269504158E-3</v>
      </c>
      <c r="AU208" s="77">
        <f>IF(OR(DataBase2[[#This Row],[sKS]]= "",  DataBase2[[#This Row],[BSHeu]]=""), "", (DataBase2[[#This Row],[sKS]]- DataBase2[[#This Row],[BSHeu]])/ DataBase2[[#This Row],[BSHeu]])</f>
        <v>7.1040805833683792E-3</v>
      </c>
      <c r="AV208" s="78">
        <f>IF(AND(DataBase2[[#This Row],[sLBGB]]&lt;=0.0001, DataBase2[[#This Row],[sLBGB]]&lt;&gt;""), 1,"")</f>
        <v>1</v>
      </c>
      <c r="AW208" s="78" t="str">
        <f>IF(AND(DataBase2[[#This Row],[sCLGB]]&lt;=0.0001,DataBase2[[#This Row],[sCLGB]]&lt;&gt;""), 1,"")</f>
        <v/>
      </c>
      <c r="AX208" s="78" t="str">
        <f>IF(AND(DataBase2[[#This Row],[sDRCGB]]&lt;=0.0001,DataBase2[[#This Row],[sDRCGB]]&lt;&gt;""), 1,"")</f>
        <v/>
      </c>
      <c r="AY208" s="78">
        <f>IF(AND(DataBase2[[#This Row],[sABSGB]]&lt;=0.0001,DataBase2[[#This Row],[sABSGB]]&lt;&gt;""), 1,"")</f>
        <v>1</v>
      </c>
      <c r="AZ208" s="78">
        <f>IF(AND(DataBase2[[#This Row],[sCCJGB]]&lt;=0.0001,DataBase2[[#This Row],[sCCJGB]]&lt;&gt;""), 1,"")</f>
        <v>1</v>
      </c>
      <c r="BA208" s="78">
        <f>IF(AND(DataBase2[[#This Row],[sILSGB]]&lt;=0.0001,DataBase2[[#This Row],[sILSGB]]&lt;&gt;""), 1,"")</f>
        <v>1</v>
      </c>
      <c r="BB208" s="78">
        <f>IF(AND(DataBase2[[#This Row],[sSAGB]]&lt;=0.0001,DataBase2[[#This Row],[sSAGB]]&lt;&gt;""), 1,"")</f>
        <v>1</v>
      </c>
      <c r="BC208" s="78">
        <f>IF(AND(DataBase2[[#This Row],[sKSGB]]&lt;=0.0001,DataBase2[[#This Row],[sKSGB]]&lt;&gt;""), 1,"")</f>
        <v>1</v>
      </c>
      <c r="BD208" s="79" t="str">
        <f>IF(AND(DataBase2[[#This Row],[sLBGKS]]&lt;=0.0001, DataBase2[[#This Row],[sLBGKS]]&lt;&gt;""), 1,"")</f>
        <v/>
      </c>
      <c r="BE208" s="78" t="str">
        <f>IF(AND(DataBase2[[#This Row],[sCLGKS]]&lt;=0.0001,DataBase2[[#This Row],[sCLGKS]]&lt;&gt;""), 1,"")</f>
        <v/>
      </c>
      <c r="BF208" s="78" t="str">
        <f>IF(AND(DataBase2[[#This Row],[sDRCGKS]]&lt;=0.0001,DataBase2[[#This Row],[sDRCGKS]]&lt;&gt;""), 1,"")</f>
        <v/>
      </c>
      <c r="BG208" s="78" t="str">
        <f>IF(AND(DataBase2[[#This Row],[sABSGKS]]&lt;=0.0001,DataBase2[[#This Row],[sABSGKS]]&lt;&gt;""), 1,"")</f>
        <v/>
      </c>
      <c r="BH208" s="78">
        <f>IF(AND(DataBase2[[#This Row],[sCCJGKS]]&lt;=0.0001,DataBase2[[#This Row],[sCCJGKS]]&lt;&gt;""), 1,"")</f>
        <v>1</v>
      </c>
      <c r="BI208" s="78" t="str">
        <f>IF(AND(DataBase2[[#This Row],[sILSGKS]]&lt;=0.0001,DataBase2[[#This Row],[sILSGKS]]&lt;&gt;""), 1,"")</f>
        <v/>
      </c>
      <c r="BJ208" s="78" t="str">
        <f>IF(AND(DataBase2[[#This Row],[sSAGKS]]&lt;=0.0001,DataBase2[[#This Row],[sSAGKS]]&lt;&gt;""), 1,"")</f>
        <v/>
      </c>
      <c r="BK208" s="80" t="str">
        <f>IF(AND(DataBase2[[#This Row],[sKSGKS]]&lt;=0.0001,DataBase2[[#This Row],[sKSGKS]]&lt;&gt;""), 1,"")</f>
        <v/>
      </c>
      <c r="BT208" s="7"/>
      <c r="BU208" s="7"/>
      <c r="BV208" s="7"/>
      <c r="BW208" s="7"/>
      <c r="CT208" s="7"/>
      <c r="CU208" s="7"/>
      <c r="CV208" s="7"/>
      <c r="CW208" s="7"/>
      <c r="DV208" s="7"/>
      <c r="DW208" s="7"/>
      <c r="DX208" s="7"/>
      <c r="DY208" s="7"/>
      <c r="EP208" s="7"/>
      <c r="EQ208" s="7"/>
      <c r="ER208" s="7"/>
      <c r="ES208" s="7"/>
    </row>
    <row r="209" spans="1:109" x14ac:dyDescent="0.35">
      <c r="A209" s="65" t="s">
        <v>278</v>
      </c>
      <c r="B209" s="66" t="s">
        <v>80</v>
      </c>
      <c r="C209" s="67" t="s">
        <v>81</v>
      </c>
      <c r="D209" s="67">
        <v>3</v>
      </c>
      <c r="E209" s="67">
        <v>50</v>
      </c>
      <c r="F209" s="68">
        <v>2</v>
      </c>
      <c r="G209" s="69">
        <v>12825.9</v>
      </c>
      <c r="H209" s="70">
        <v>12616.1</v>
      </c>
      <c r="I209" s="73">
        <v>7200</v>
      </c>
      <c r="J209" s="69">
        <v>12818.15</v>
      </c>
      <c r="K209" s="70">
        <v>12818.15</v>
      </c>
      <c r="L209" s="73">
        <v>17202</v>
      </c>
      <c r="M209" s="69">
        <v>15580.45</v>
      </c>
      <c r="N209" s="6">
        <v>12768.54</v>
      </c>
      <c r="O209" s="71">
        <v>7207.8</v>
      </c>
      <c r="P209" s="69">
        <v>12818.33008</v>
      </c>
      <c r="Q209" s="71">
        <v>10291</v>
      </c>
      <c r="R209" s="72">
        <v>12947.85</v>
      </c>
      <c r="S209" s="71">
        <v>216.47</v>
      </c>
      <c r="T209" s="72">
        <v>12922.65</v>
      </c>
      <c r="U209" s="73">
        <v>150.02600000000001</v>
      </c>
      <c r="V209" s="72">
        <v>12907.55</v>
      </c>
      <c r="W209" s="73">
        <v>150.006</v>
      </c>
      <c r="X209" s="7">
        <v>12874.1</v>
      </c>
      <c r="Y209" s="71">
        <v>1340</v>
      </c>
      <c r="Z209" s="74">
        <f t="shared" si="9"/>
        <v>12818.15</v>
      </c>
      <c r="AA209" s="48">
        <f t="shared" si="10"/>
        <v>12818.33008</v>
      </c>
      <c r="AB20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MIN(G209,J209,M209),"")</f>
        <v>12818.15</v>
      </c>
      <c r="AC209" s="49">
        <f>IF(OR(DataBase2[[#This Row],[sKS]] = "", DataBase2[[#This Row],[BSOpt]]=""), "", (DataBase2[[#This Row],[sKS]]-DataBase2[[#This Row],[BSOpt]])/DataBase2[[#This Row],[BSOpt]])</f>
        <v>4.3649044518905399E-3</v>
      </c>
      <c r="AD209" s="49">
        <f t="shared" si="11"/>
        <v>12818.15</v>
      </c>
      <c r="AE209" s="49">
        <f>IF(OR(DataBase2[[#This Row],[sKS]] = "", DataBase2[[#This Row],[BESTUB]]=""), "", (DataBase2[[#This Row],[sKS]]-DataBase2[[#This Row],[BESTUB]])/DataBase2[[#This Row],[BESTUB]])</f>
        <v>4.3649044518905399E-3</v>
      </c>
      <c r="AF209" s="75">
        <f>IF(OR(DataBase2[[#This Row],[sLB]] = "", DataBase2[[#This Row],[BestSol]]=""), "", (DataBase2[[#This Row],[sLB]]-DataBase2[[#This Row],[BestSol]])/DataBase2[[#This Row],[BestSol]])</f>
        <v>6.0461142988652808E-4</v>
      </c>
      <c r="AG209" s="76">
        <f>IF(OR(DataBase2[[#This Row],[sCL]] = "", DataBase2[[#This Row],[BestSol]]=""), "", (DataBase2[[#This Row],[sCL]] -DataBase2[[#This Row],[BestSol]])/DataBase2[[#This Row],[BestSol]])</f>
        <v>0</v>
      </c>
      <c r="AH209" s="76">
        <f>IF(OR(DataBase2[[#This Row],[sDRC]]= "", DataBase2[[#This Row],[BestSol]]=""), "", (DataBase2[[#This Row],[sDRC]]-DataBase2[[#This Row],[BestSol]])/DataBase2[[#This Row],[BestSol]])</f>
        <v>0.21549911648716868</v>
      </c>
      <c r="AI209" s="76">
        <f>IF(OR(DataBase2[[#This Row],[sABS]]= "", DataBase2[[#This Row],[BestSol]]=""), "", (DataBase2[[#This Row],[sABS]]-DataBase2[[#This Row],[BestSol]])/DataBase2[[#This Row],[BestSol]])</f>
        <v>1.4048829199228364E-5</v>
      </c>
      <c r="AJ209" s="76">
        <f>IF(OR(DataBase2[[#This Row],[sCCJ]]= "", DataBase2[[#This Row],[BestSol]]=""), "", (DataBase2[[#This Row],[sCCJ]]-DataBase2[[#This Row],[BestSol]])/DataBase2[[#This Row],[BestSol]])</f>
        <v>1.0118464833068792E-2</v>
      </c>
      <c r="AK209" s="76">
        <f>IF(OR(DataBase2[[#This Row],[sILS]] = "", DataBase2[[#This Row],[BestSol]]=""), "", (DataBase2[[#This Row],[sILS]]-DataBase2[[#This Row],[BestSol]])/DataBase2[[#This Row],[BestSol]])</f>
        <v>8.1525025062118943E-3</v>
      </c>
      <c r="AL209" s="76">
        <f>IF(OR(DataBase2[[#This Row],[sSA]] = "", DataBase2[[#This Row],[BestSol]]=""), "", (DataBase2[[#This Row],[sSA]]-DataBase2[[#This Row],[BestSol]])/DataBase2[[#This Row],[BestSol]])</f>
        <v>6.97448539765876E-3</v>
      </c>
      <c r="AM209" s="76">
        <f>IF(OR(DataBase2[[#This Row],[sKS]] = "", DataBase2[[#This Row],[BestSol]]=""), "", (DataBase2[[#This Row],[sKS]]-DataBase2[[#This Row],[BestSol]])/DataBase2[[#This Row],[BestSol]])</f>
        <v>4.3649044518905399E-3</v>
      </c>
      <c r="AN209" s="75">
        <f>IF(OR(DataBase2[[#This Row],[sLB]] = "", DataBase2[[#This Row],[BSHeu]]=""), "", (DataBase2[[#This Row],[sLB]]-DataBase2[[#This Row],[BSHeu]])/DataBase2[[#This Row],[BSHeu]])</f>
        <v>5.9055430409074865E-4</v>
      </c>
      <c r="AO209" s="76">
        <f>IF(OR(DataBase2[[#This Row],[sCL]] = "",  DataBase2[[#This Row],[BSHeu]]=""), "", (DataBase2[[#This Row],[sCL]] - DataBase2[[#This Row],[BSHeu]])/ DataBase2[[#This Row],[BSHeu]])</f>
        <v>-1.4048631832399268E-5</v>
      </c>
      <c r="AP209" s="76">
        <f>IF(OR(DataBase2[[#This Row],[sDRC]]= "",  DataBase2[[#This Row],[BSHeu]]=""), "", (DataBase2[[#This Row],[sDRC]]- DataBase2[[#This Row],[BSHeu]])/ DataBase2[[#This Row],[BSHeu]])</f>
        <v>0.21548204038758853</v>
      </c>
      <c r="AQ209" s="76">
        <f>IF(OR(DataBase2[[#This Row],[sABS]]= "",  DataBase2[[#This Row],[BSHeu]]=""), "", (DataBase2[[#This Row],[sABS]]- DataBase2[[#This Row],[BSHeu]])/ DataBase2[[#This Row],[BSHeu]])</f>
        <v>0</v>
      </c>
      <c r="AR209" s="76">
        <f>IF(OR(DataBase2[[#This Row],[sCCJ]]= "",  DataBase2[[#This Row],[BSHeu]]=""), "", (DataBase2[[#This Row],[sCCJ]]- DataBase2[[#This Row],[BSHeu]])/ DataBase2[[#This Row],[BSHeu]])</f>
        <v>1.0104274050649243E-2</v>
      </c>
      <c r="AS209" s="76">
        <f>IF(OR(DataBase2[[#This Row],[sILS]] = "",  DataBase2[[#This Row],[BSHeu]]=""), "", (DataBase2[[#This Row],[sILS]]- DataBase2[[#This Row],[BSHeu]])/ DataBase2[[#This Row],[BSHeu]])</f>
        <v>8.1383393428732728E-3</v>
      </c>
      <c r="AT209" s="76">
        <f>IF(OR(DataBase2[[#This Row],[sSA]] = "",  DataBase2[[#This Row],[BSHeu]]=""), "", (DataBase2[[#This Row],[sSA]]- DataBase2[[#This Row],[BSHeu]])/ DataBase2[[#This Row],[BSHeu]])</f>
        <v>6.9603387838487888E-3</v>
      </c>
      <c r="AU209" s="77">
        <f>IF(OR(DataBase2[[#This Row],[sKS]]= "",  DataBase2[[#This Row],[BSHeu]]=""), "", (DataBase2[[#This Row],[sKS]]- DataBase2[[#This Row],[BSHeu]])/ DataBase2[[#This Row],[BSHeu]])</f>
        <v>4.3507944991225131E-3</v>
      </c>
      <c r="AV209" s="78" t="str">
        <f>IF(AND(DataBase2[[#This Row],[sLBGB]]&lt;=0.0001, DataBase2[[#This Row],[sLBGB]]&lt;&gt;""), 1,"")</f>
        <v/>
      </c>
      <c r="AW209" s="78">
        <f>IF(AND(DataBase2[[#This Row],[sCLGB]]&lt;=0.0001,DataBase2[[#This Row],[sCLGB]]&lt;&gt;""), 1,"")</f>
        <v>1</v>
      </c>
      <c r="AX209" s="78" t="str">
        <f>IF(AND(DataBase2[[#This Row],[sDRCGB]]&lt;=0.0001,DataBase2[[#This Row],[sDRCGB]]&lt;&gt;""), 1,"")</f>
        <v/>
      </c>
      <c r="AY209" s="78">
        <f>IF(AND(DataBase2[[#This Row],[sABSGB]]&lt;=0.0001,DataBase2[[#This Row],[sABSGB]]&lt;&gt;""), 1,"")</f>
        <v>1</v>
      </c>
      <c r="AZ209" s="78" t="str">
        <f>IF(AND(DataBase2[[#This Row],[sCCJGB]]&lt;=0.0001,DataBase2[[#This Row],[sCCJGB]]&lt;&gt;""), 1,"")</f>
        <v/>
      </c>
      <c r="BA209" s="78" t="str">
        <f>IF(AND(DataBase2[[#This Row],[sILSGB]]&lt;=0.0001,DataBase2[[#This Row],[sILSGB]]&lt;&gt;""), 1,"")</f>
        <v/>
      </c>
      <c r="BB209" s="78" t="str">
        <f>IF(AND(DataBase2[[#This Row],[sSAGB]]&lt;=0.0001,DataBase2[[#This Row],[sSAGB]]&lt;&gt;""), 1,"")</f>
        <v/>
      </c>
      <c r="BC209" s="78" t="str">
        <f>IF(AND(DataBase2[[#This Row],[sKSGB]]&lt;=0.0001,DataBase2[[#This Row],[sKSGB]]&lt;&gt;""), 1,"")</f>
        <v/>
      </c>
      <c r="BD209" s="79" t="str">
        <f>IF(AND(DataBase2[[#This Row],[sLBGKS]]&lt;=0.0001, DataBase2[[#This Row],[sLBGKS]]&lt;&gt;""), 1,"")</f>
        <v/>
      </c>
      <c r="BE209" s="78">
        <f>IF(AND(DataBase2[[#This Row],[sCLGKS]]&lt;=0.0001,DataBase2[[#This Row],[sCLGKS]]&lt;&gt;""), 1,"")</f>
        <v>1</v>
      </c>
      <c r="BF209" s="78" t="str">
        <f>IF(AND(DataBase2[[#This Row],[sDRCGKS]]&lt;=0.0001,DataBase2[[#This Row],[sDRCGKS]]&lt;&gt;""), 1,"")</f>
        <v/>
      </c>
      <c r="BG209" s="78">
        <f>IF(AND(DataBase2[[#This Row],[sABSGKS]]&lt;=0.0001,DataBase2[[#This Row],[sABSGKS]]&lt;&gt;""), 1,"")</f>
        <v>1</v>
      </c>
      <c r="BH209" s="78" t="str">
        <f>IF(AND(DataBase2[[#This Row],[sCCJGKS]]&lt;=0.0001,DataBase2[[#This Row],[sCCJGKS]]&lt;&gt;""), 1,"")</f>
        <v/>
      </c>
      <c r="BI209" s="78" t="str">
        <f>IF(AND(DataBase2[[#This Row],[sILSGKS]]&lt;=0.0001,DataBase2[[#This Row],[sILSGKS]]&lt;&gt;""), 1,"")</f>
        <v/>
      </c>
      <c r="BJ209" s="78" t="str">
        <f>IF(AND(DataBase2[[#This Row],[sSAGKS]]&lt;=0.0001,DataBase2[[#This Row],[sSAGKS]]&lt;&gt;""), 1,"")</f>
        <v/>
      </c>
      <c r="BK209" s="80" t="str">
        <f>IF(AND(DataBase2[[#This Row],[sKSGKS]]&lt;=0.0001,DataBase2[[#This Row],[sKSGKS]]&lt;&gt;""), 1,"")</f>
        <v/>
      </c>
      <c r="BM209" s="8"/>
      <c r="BN209" s="8"/>
      <c r="BO209" s="8"/>
      <c r="BT209" s="7"/>
      <c r="BU209" s="7"/>
      <c r="BV209" s="7"/>
      <c r="BW209" s="7"/>
      <c r="CB209" s="8"/>
      <c r="CC209" s="8"/>
      <c r="CD209" s="8"/>
      <c r="CE209" s="8"/>
      <c r="CK209" s="8"/>
      <c r="CL209" s="8"/>
      <c r="CM209" s="8"/>
      <c r="CN209" s="8"/>
      <c r="CO209" s="8"/>
      <c r="CT209" s="7"/>
      <c r="CU209" s="7"/>
      <c r="CV209" s="7"/>
      <c r="CW209" s="7"/>
      <c r="DB209" s="8"/>
      <c r="DC209" s="8"/>
      <c r="DD209" s="8"/>
      <c r="DE209" s="8"/>
    </row>
    <row r="210" spans="1:109" x14ac:dyDescent="0.35">
      <c r="A210" s="65" t="s">
        <v>279</v>
      </c>
      <c r="B210" s="66" t="s">
        <v>80</v>
      </c>
      <c r="C210" s="67" t="s">
        <v>81</v>
      </c>
      <c r="D210" s="67">
        <v>3</v>
      </c>
      <c r="E210" s="67">
        <v>50</v>
      </c>
      <c r="F210" s="68">
        <v>3</v>
      </c>
      <c r="G210" s="69">
        <v>13416.6</v>
      </c>
      <c r="H210" s="70">
        <v>13054</v>
      </c>
      <c r="I210" s="73">
        <v>7200</v>
      </c>
      <c r="J210" s="69">
        <v>13973.15</v>
      </c>
      <c r="K210" s="70">
        <v>12881.85</v>
      </c>
      <c r="L210" s="73">
        <v>42881</v>
      </c>
      <c r="M210" s="69">
        <v>17146.13</v>
      </c>
      <c r="N210" s="6">
        <v>13300.65</v>
      </c>
      <c r="O210" s="71">
        <v>7201.4</v>
      </c>
      <c r="P210" s="69">
        <v>13399.690430000001</v>
      </c>
      <c r="Q210" s="71">
        <v>6905</v>
      </c>
      <c r="R210" s="72">
        <v>13420.75</v>
      </c>
      <c r="S210" s="71">
        <v>284.79000000000002</v>
      </c>
      <c r="T210" s="72">
        <v>13430.45</v>
      </c>
      <c r="U210" s="73">
        <v>150.00149999999999</v>
      </c>
      <c r="V210" s="72">
        <v>13420.75</v>
      </c>
      <c r="W210" s="73">
        <v>150.042</v>
      </c>
      <c r="X210" s="7">
        <v>13374.4</v>
      </c>
      <c r="Y210" s="71">
        <v>1360</v>
      </c>
      <c r="Z210" s="74">
        <f t="shared" si="9"/>
        <v>13416.6</v>
      </c>
      <c r="AA210" s="48">
        <f t="shared" si="10"/>
        <v>13374.4</v>
      </c>
      <c r="AB2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MIN(G210,J210,M210),"")</f>
        <v/>
      </c>
      <c r="AC210" s="49" t="str">
        <f>IF(OR(DataBase2[[#This Row],[sKS]] = "", DataBase2[[#This Row],[BSOpt]]=""), "", (DataBase2[[#This Row],[sKS]]-DataBase2[[#This Row],[BSOpt]])/DataBase2[[#This Row],[BSOpt]])</f>
        <v/>
      </c>
      <c r="AD210" s="49">
        <f t="shared" si="11"/>
        <v>13416.6</v>
      </c>
      <c r="AE210" s="49">
        <f>IF(OR(DataBase2[[#This Row],[sKS]] = "", DataBase2[[#This Row],[BESTUB]]=""), "", (DataBase2[[#This Row],[sKS]]-DataBase2[[#This Row],[BESTUB]])/DataBase2[[#This Row],[BESTUB]])</f>
        <v>-3.1453572440112046E-3</v>
      </c>
      <c r="AF210" s="75">
        <f>IF(OR(DataBase2[[#This Row],[sLB]] = "", DataBase2[[#This Row],[BestSol]]=""), "", (DataBase2[[#This Row],[sLB]]-DataBase2[[#This Row],[BestSol]])/DataBase2[[#This Row],[BestSol]])</f>
        <v>0</v>
      </c>
      <c r="AG210" s="76">
        <f>IF(OR(DataBase2[[#This Row],[sCL]] = "", DataBase2[[#This Row],[BestSol]]=""), "", (DataBase2[[#This Row],[sCL]] -DataBase2[[#This Row],[BestSol]])/DataBase2[[#This Row],[BestSol]])</f>
        <v>4.1482193700341313E-2</v>
      </c>
      <c r="AH210" s="76">
        <f>IF(OR(DataBase2[[#This Row],[sDRC]]= "", DataBase2[[#This Row],[BestSol]]=""), "", (DataBase2[[#This Row],[sDRC]]-DataBase2[[#This Row],[BestSol]])/DataBase2[[#This Row],[BestSol]])</f>
        <v>0.27797877256532955</v>
      </c>
      <c r="AI210" s="76">
        <f>IF(OR(DataBase2[[#This Row],[sABS]]= "", DataBase2[[#This Row],[BestSol]]=""), "", (DataBase2[[#This Row],[sABS]]-DataBase2[[#This Row],[BestSol]])/DataBase2[[#This Row],[BestSol]])</f>
        <v>-1.2603468837112087E-3</v>
      </c>
      <c r="AJ210" s="76">
        <f>IF(OR(DataBase2[[#This Row],[sCCJ]]= "", DataBase2[[#This Row],[BestSol]]=""), "", (DataBase2[[#This Row],[sCCJ]]-DataBase2[[#This Row],[BestSol]])/DataBase2[[#This Row],[BestSol]])</f>
        <v>3.0931830717168554E-4</v>
      </c>
      <c r="AK210" s="76">
        <f>IF(OR(DataBase2[[#This Row],[sILS]] = "", DataBase2[[#This Row],[BestSol]]=""), "", (DataBase2[[#This Row],[sILS]]-DataBase2[[#This Row],[BestSol]])/DataBase2[[#This Row],[BestSol]])</f>
        <v>1.0323032661032126E-3</v>
      </c>
      <c r="AL210" s="76">
        <f>IF(OR(DataBase2[[#This Row],[sSA]] = "", DataBase2[[#This Row],[BestSol]]=""), "", (DataBase2[[#This Row],[sSA]]-DataBase2[[#This Row],[BestSol]])/DataBase2[[#This Row],[BestSol]])</f>
        <v>3.0931830717168554E-4</v>
      </c>
      <c r="AM210" s="76">
        <f>IF(OR(DataBase2[[#This Row],[sKS]] = "", DataBase2[[#This Row],[BestSol]]=""), "", (DataBase2[[#This Row],[sKS]]-DataBase2[[#This Row],[BestSol]])/DataBase2[[#This Row],[BestSol]])</f>
        <v>-3.1453572440112046E-3</v>
      </c>
      <c r="AN210" s="75">
        <f>IF(OR(DataBase2[[#This Row],[sLB]] = "", DataBase2[[#This Row],[BSHeu]]=""), "", (DataBase2[[#This Row],[sLB]]-DataBase2[[#This Row],[BSHeu]])/DataBase2[[#This Row],[BSHeu]])</f>
        <v>3.1552817322646792E-3</v>
      </c>
      <c r="AO210" s="76">
        <f>IF(OR(DataBase2[[#This Row],[sCL]] = "",  DataBase2[[#This Row],[BSHeu]]=""), "", (DataBase2[[#This Row],[sCL]] - DataBase2[[#This Row],[BSHeu]])/ DataBase2[[#This Row],[BSHeu]])</f>
        <v>4.4768363440602942E-2</v>
      </c>
      <c r="AP210" s="76">
        <f>IF(OR(DataBase2[[#This Row],[sDRC]]= "",  DataBase2[[#This Row],[BSHeu]]=""), "", (DataBase2[[#This Row],[sDRC]]- DataBase2[[#This Row],[BSHeu]])/ DataBase2[[#This Row],[BSHeu]])</f>
        <v>0.28201115564062695</v>
      </c>
      <c r="AQ210" s="76">
        <f>IF(OR(DataBase2[[#This Row],[sABS]]= "",  DataBase2[[#This Row],[BSHeu]]=""), "", (DataBase2[[#This Row],[sABS]]- DataBase2[[#This Row],[BSHeu]])/ DataBase2[[#This Row],[BSHeu]])</f>
        <v>1.89095809905498E-3</v>
      </c>
      <c r="AR210" s="76">
        <f>IF(OR(DataBase2[[#This Row],[sCCJ]]= "",  DataBase2[[#This Row],[BSHeu]]=""), "", (DataBase2[[#This Row],[sCCJ]]- DataBase2[[#This Row],[BSHeu]])/ DataBase2[[#This Row],[BSHeu]])</f>
        <v>3.4655760258404389E-3</v>
      </c>
      <c r="AS210" s="76">
        <f>IF(OR(DataBase2[[#This Row],[sILS]] = "",  DataBase2[[#This Row],[BSHeu]]=""), "", (DataBase2[[#This Row],[sILS]]- DataBase2[[#This Row],[BSHeu]])/ DataBase2[[#This Row],[BSHeu]])</f>
        <v>4.1908422060055852E-3</v>
      </c>
      <c r="AT210" s="76">
        <f>IF(OR(DataBase2[[#This Row],[sSA]] = "",  DataBase2[[#This Row],[BSHeu]]=""), "", (DataBase2[[#This Row],[sSA]]- DataBase2[[#This Row],[BSHeu]])/ DataBase2[[#This Row],[BSHeu]])</f>
        <v>3.4655760258404389E-3</v>
      </c>
      <c r="AU210" s="77">
        <f>IF(OR(DataBase2[[#This Row],[sKS]]= "",  DataBase2[[#This Row],[BSHeu]]=""), "", (DataBase2[[#This Row],[sKS]]- DataBase2[[#This Row],[BSHeu]])/ DataBase2[[#This Row],[BSHeu]])</f>
        <v>0</v>
      </c>
      <c r="AV210" s="78">
        <f>IF(AND(DataBase2[[#This Row],[sLBGB]]&lt;=0.0001, DataBase2[[#This Row],[sLBGB]]&lt;&gt;""), 1,"")</f>
        <v>1</v>
      </c>
      <c r="AW210" s="78" t="str">
        <f>IF(AND(DataBase2[[#This Row],[sCLGB]]&lt;=0.0001,DataBase2[[#This Row],[sCLGB]]&lt;&gt;""), 1,"")</f>
        <v/>
      </c>
      <c r="AX210" s="78" t="str">
        <f>IF(AND(DataBase2[[#This Row],[sDRCGB]]&lt;=0.0001,DataBase2[[#This Row],[sDRCGB]]&lt;&gt;""), 1,"")</f>
        <v/>
      </c>
      <c r="AY210" s="78">
        <f>IF(AND(DataBase2[[#This Row],[sABSGB]]&lt;=0.0001,DataBase2[[#This Row],[sABSGB]]&lt;&gt;""), 1,"")</f>
        <v>1</v>
      </c>
      <c r="AZ210" s="78" t="str">
        <f>IF(AND(DataBase2[[#This Row],[sCCJGB]]&lt;=0.0001,DataBase2[[#This Row],[sCCJGB]]&lt;&gt;""), 1,"")</f>
        <v/>
      </c>
      <c r="BA210" s="78" t="str">
        <f>IF(AND(DataBase2[[#This Row],[sILSGB]]&lt;=0.0001,DataBase2[[#This Row],[sILSGB]]&lt;&gt;""), 1,"")</f>
        <v/>
      </c>
      <c r="BB210" s="78" t="str">
        <f>IF(AND(DataBase2[[#This Row],[sSAGB]]&lt;=0.0001,DataBase2[[#This Row],[sSAGB]]&lt;&gt;""), 1,"")</f>
        <v/>
      </c>
      <c r="BC210" s="78">
        <f>IF(AND(DataBase2[[#This Row],[sKSGB]]&lt;=0.0001,DataBase2[[#This Row],[sKSGB]]&lt;&gt;""), 1,"")</f>
        <v>1</v>
      </c>
      <c r="BD210" s="79" t="str">
        <f>IF(AND(DataBase2[[#This Row],[sLBGKS]]&lt;=0.0001, DataBase2[[#This Row],[sLBGKS]]&lt;&gt;""), 1,"")</f>
        <v/>
      </c>
      <c r="BE210" s="78" t="str">
        <f>IF(AND(DataBase2[[#This Row],[sCLGKS]]&lt;=0.0001,DataBase2[[#This Row],[sCLGKS]]&lt;&gt;""), 1,"")</f>
        <v/>
      </c>
      <c r="BF210" s="78" t="str">
        <f>IF(AND(DataBase2[[#This Row],[sDRCGKS]]&lt;=0.0001,DataBase2[[#This Row],[sDRCGKS]]&lt;&gt;""), 1,"")</f>
        <v/>
      </c>
      <c r="BG210" s="78" t="str">
        <f>IF(AND(DataBase2[[#This Row],[sABSGKS]]&lt;=0.0001,DataBase2[[#This Row],[sABSGKS]]&lt;&gt;""), 1,"")</f>
        <v/>
      </c>
      <c r="BH210" s="78" t="str">
        <f>IF(AND(DataBase2[[#This Row],[sCCJGKS]]&lt;=0.0001,DataBase2[[#This Row],[sCCJGKS]]&lt;&gt;""), 1,"")</f>
        <v/>
      </c>
      <c r="BI210" s="78" t="str">
        <f>IF(AND(DataBase2[[#This Row],[sILSGKS]]&lt;=0.0001,DataBase2[[#This Row],[sILSGKS]]&lt;&gt;""), 1,"")</f>
        <v/>
      </c>
      <c r="BJ210" s="78" t="str">
        <f>IF(AND(DataBase2[[#This Row],[sSAGKS]]&lt;=0.0001,DataBase2[[#This Row],[sSAGKS]]&lt;&gt;""), 1,"")</f>
        <v/>
      </c>
      <c r="BK210" s="80">
        <f>IF(AND(DataBase2[[#This Row],[sKSGKS]]&lt;=0.0001,DataBase2[[#This Row],[sKSGKS]]&lt;&gt;""), 1,"")</f>
        <v>1</v>
      </c>
      <c r="BM210" s="8"/>
      <c r="BN210" s="8"/>
      <c r="BO210" s="8"/>
      <c r="BT210" s="7"/>
      <c r="BU210" s="7"/>
      <c r="BV210" s="7"/>
      <c r="BW210" s="7"/>
      <c r="CB210" s="8"/>
      <c r="CC210" s="8"/>
      <c r="CD210" s="8"/>
      <c r="CE210" s="8"/>
      <c r="CK210" s="8"/>
      <c r="CL210" s="8"/>
      <c r="CM210" s="8"/>
      <c r="CN210" s="8"/>
      <c r="CO210" s="8"/>
      <c r="CT210" s="7"/>
      <c r="CU210" s="7"/>
      <c r="CV210" s="7"/>
      <c r="CW210" s="7"/>
      <c r="DB210" s="8"/>
      <c r="DC210" s="8"/>
      <c r="DD210" s="8"/>
      <c r="DE210" s="8"/>
    </row>
    <row r="211" spans="1:109" x14ac:dyDescent="0.35">
      <c r="A211" s="65" t="s">
        <v>280</v>
      </c>
      <c r="B211" s="66" t="s">
        <v>80</v>
      </c>
      <c r="C211" s="67" t="s">
        <v>81</v>
      </c>
      <c r="D211" s="67">
        <v>3</v>
      </c>
      <c r="E211" s="67">
        <v>50</v>
      </c>
      <c r="F211" s="68">
        <v>4</v>
      </c>
      <c r="G211" s="69">
        <v>14086</v>
      </c>
      <c r="H211" s="70">
        <v>13565.2</v>
      </c>
      <c r="I211" s="73">
        <v>7200</v>
      </c>
      <c r="J211" s="69">
        <v>15083.55</v>
      </c>
      <c r="K211" s="70">
        <v>13022.95</v>
      </c>
      <c r="L211" s="73">
        <v>43069</v>
      </c>
      <c r="M211" s="69">
        <v>17435.55</v>
      </c>
      <c r="N211" s="6">
        <v>13947.2</v>
      </c>
      <c r="O211" s="71">
        <v>7201.9</v>
      </c>
      <c r="P211" s="69">
        <v>14076.190430000001</v>
      </c>
      <c r="Q211" s="71">
        <v>2517</v>
      </c>
      <c r="R211" s="72">
        <v>14054.35</v>
      </c>
      <c r="S211" s="71">
        <v>284.91000000000003</v>
      </c>
      <c r="T211" s="72">
        <v>14144.55</v>
      </c>
      <c r="U211" s="73">
        <v>150.023</v>
      </c>
      <c r="V211" s="72">
        <v>14053.85</v>
      </c>
      <c r="W211" s="73">
        <v>150.0975</v>
      </c>
      <c r="X211" s="7">
        <v>14238.3</v>
      </c>
      <c r="Y211" s="71">
        <v>993</v>
      </c>
      <c r="Z211" s="74">
        <f t="shared" si="9"/>
        <v>14086</v>
      </c>
      <c r="AA211" s="48">
        <f t="shared" si="10"/>
        <v>14053.85</v>
      </c>
      <c r="AB21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MIN(G211,J211,M211),"")</f>
        <v/>
      </c>
      <c r="AC211" s="49" t="str">
        <f>IF(OR(DataBase2[[#This Row],[sKS]] = "", DataBase2[[#This Row],[BSOpt]]=""), "", (DataBase2[[#This Row],[sKS]]-DataBase2[[#This Row],[BSOpt]])/DataBase2[[#This Row],[BSOpt]])</f>
        <v/>
      </c>
      <c r="AD211" s="49">
        <f t="shared" si="11"/>
        <v>14086</v>
      </c>
      <c r="AE211" s="49">
        <f>IF(OR(DataBase2[[#This Row],[sKS]] = "", DataBase2[[#This Row],[BESTUB]]=""), "", (DataBase2[[#This Row],[sKS]]-DataBase2[[#This Row],[BESTUB]])/DataBase2[[#This Row],[BESTUB]])</f>
        <v>1.081215391168531E-2</v>
      </c>
      <c r="AF211" s="75">
        <f>IF(OR(DataBase2[[#This Row],[sLB]] = "", DataBase2[[#This Row],[BestSol]]=""), "", (DataBase2[[#This Row],[sLB]]-DataBase2[[#This Row],[BestSol]])/DataBase2[[#This Row],[BestSol]])</f>
        <v>0</v>
      </c>
      <c r="AG211" s="76">
        <f>IF(OR(DataBase2[[#This Row],[sCL]] = "", DataBase2[[#This Row],[BestSol]]=""), "", (DataBase2[[#This Row],[sCL]] -DataBase2[[#This Row],[BestSol]])/DataBase2[[#This Row],[BestSol]])</f>
        <v>7.0818543234417095E-2</v>
      </c>
      <c r="AH211" s="76">
        <f>IF(OR(DataBase2[[#This Row],[sDRC]]= "", DataBase2[[#This Row],[BestSol]]=""), "", (DataBase2[[#This Row],[sDRC]]-DataBase2[[#This Row],[BestSol]])/DataBase2[[#This Row],[BestSol]])</f>
        <v>0.23779284395854033</v>
      </c>
      <c r="AI211" s="76">
        <f>IF(OR(DataBase2[[#This Row],[sABS]]= "", DataBase2[[#This Row],[BestSol]]=""), "", (DataBase2[[#This Row],[sABS]]-DataBase2[[#This Row],[BestSol]])/DataBase2[[#This Row],[BestSol]])</f>
        <v>-6.9640565100095408E-4</v>
      </c>
      <c r="AJ211" s="76">
        <f>IF(OR(DataBase2[[#This Row],[sCCJ]]= "", DataBase2[[#This Row],[BestSol]]=""), "", (DataBase2[[#This Row],[sCCJ]]-DataBase2[[#This Row],[BestSol]])/DataBase2[[#This Row],[BestSol]])</f>
        <v>-2.2469118273462756E-3</v>
      </c>
      <c r="AK211" s="76">
        <f>IF(OR(DataBase2[[#This Row],[sILS]] = "", DataBase2[[#This Row],[BestSol]]=""), "", (DataBase2[[#This Row],[sILS]]-DataBase2[[#This Row],[BestSol]])/DataBase2[[#This Row],[BestSol]])</f>
        <v>4.1566093994036112E-3</v>
      </c>
      <c r="AL211" s="76">
        <f>IF(OR(DataBase2[[#This Row],[sSA]] = "", DataBase2[[#This Row],[BestSol]]=""), "", (DataBase2[[#This Row],[sSA]]-DataBase2[[#This Row],[BestSol]])/DataBase2[[#This Row],[BestSol]])</f>
        <v>-2.2824080647451113E-3</v>
      </c>
      <c r="AM211" s="76">
        <f>IF(OR(DataBase2[[#This Row],[sKS]] = "", DataBase2[[#This Row],[BestSol]]=""), "", (DataBase2[[#This Row],[sKS]]-DataBase2[[#This Row],[BestSol]])/DataBase2[[#This Row],[BestSol]])</f>
        <v>1.081215391168531E-2</v>
      </c>
      <c r="AN211" s="75">
        <f>IF(OR(DataBase2[[#This Row],[sLB]] = "", DataBase2[[#This Row],[BSHeu]]=""), "", (DataBase2[[#This Row],[sLB]]-DataBase2[[#This Row],[BSHeu]])/DataBase2[[#This Row],[BSHeu]])</f>
        <v>2.2876293684648431E-3</v>
      </c>
      <c r="AO211" s="76">
        <f>IF(OR(DataBase2[[#This Row],[sCL]] = "",  DataBase2[[#This Row],[BSHeu]]=""), "", (DataBase2[[#This Row],[sCL]] - DataBase2[[#This Row],[BSHeu]])/ DataBase2[[#This Row],[BSHeu]])</f>
        <v>7.3268179182216897E-2</v>
      </c>
      <c r="AP211" s="76">
        <f>IF(OR(DataBase2[[#This Row],[sDRC]]= "",  DataBase2[[#This Row],[BSHeu]]=""), "", (DataBase2[[#This Row],[sDRC]]- DataBase2[[#This Row],[BSHeu]])/ DataBase2[[#This Row],[BSHeu]])</f>
        <v>0.24062445522045553</v>
      </c>
      <c r="AQ211" s="76">
        <f>IF(OR(DataBase2[[#This Row],[sABS]]= "",  DataBase2[[#This Row],[BSHeu]]=""), "", (DataBase2[[#This Row],[sABS]]- DataBase2[[#This Row],[BSHeu]])/ DataBase2[[#This Row],[BSHeu]])</f>
        <v>1.5896305994442944E-3</v>
      </c>
      <c r="AR211" s="76">
        <f>IF(OR(DataBase2[[#This Row],[sCCJ]]= "",  DataBase2[[#This Row],[BSHeu]]=""), "", (DataBase2[[#This Row],[sCCJ]]- DataBase2[[#This Row],[BSHeu]])/ DataBase2[[#This Row],[BSHeu]])</f>
        <v>3.5577439633979302E-5</v>
      </c>
      <c r="AS211" s="76">
        <f>IF(OR(DataBase2[[#This Row],[sILS]] = "",  DataBase2[[#This Row],[BSHeu]]=""), "", (DataBase2[[#This Row],[sILS]]- DataBase2[[#This Row],[BSHeu]])/ DataBase2[[#This Row],[BSHeu]])</f>
        <v>6.4537475496037671E-3</v>
      </c>
      <c r="AT211" s="76">
        <f>IF(OR(DataBase2[[#This Row],[sSA]] = "",  DataBase2[[#This Row],[BSHeu]]=""), "", (DataBase2[[#This Row],[sSA]]- DataBase2[[#This Row],[BSHeu]])/ DataBase2[[#This Row],[BSHeu]])</f>
        <v>0</v>
      </c>
      <c r="AU211" s="77">
        <f>IF(OR(DataBase2[[#This Row],[sKS]]= "",  DataBase2[[#This Row],[BSHeu]]=""), "", (DataBase2[[#This Row],[sKS]]- DataBase2[[#This Row],[BSHeu]])/ DataBase2[[#This Row],[BSHeu]])</f>
        <v>1.3124517480974885E-2</v>
      </c>
      <c r="AV211" s="78">
        <f>IF(AND(DataBase2[[#This Row],[sLBGB]]&lt;=0.0001, DataBase2[[#This Row],[sLBGB]]&lt;&gt;""), 1,"")</f>
        <v>1</v>
      </c>
      <c r="AW211" s="78" t="str">
        <f>IF(AND(DataBase2[[#This Row],[sCLGB]]&lt;=0.0001,DataBase2[[#This Row],[sCLGB]]&lt;&gt;""), 1,"")</f>
        <v/>
      </c>
      <c r="AX211" s="78" t="str">
        <f>IF(AND(DataBase2[[#This Row],[sDRCGB]]&lt;=0.0001,DataBase2[[#This Row],[sDRCGB]]&lt;&gt;""), 1,"")</f>
        <v/>
      </c>
      <c r="AY211" s="78">
        <f>IF(AND(DataBase2[[#This Row],[sABSGB]]&lt;=0.0001,DataBase2[[#This Row],[sABSGB]]&lt;&gt;""), 1,"")</f>
        <v>1</v>
      </c>
      <c r="AZ211" s="78">
        <f>IF(AND(DataBase2[[#This Row],[sCCJGB]]&lt;=0.0001,DataBase2[[#This Row],[sCCJGB]]&lt;&gt;""), 1,"")</f>
        <v>1</v>
      </c>
      <c r="BA211" s="78" t="str">
        <f>IF(AND(DataBase2[[#This Row],[sILSGB]]&lt;=0.0001,DataBase2[[#This Row],[sILSGB]]&lt;&gt;""), 1,"")</f>
        <v/>
      </c>
      <c r="BB211" s="78">
        <f>IF(AND(DataBase2[[#This Row],[sSAGB]]&lt;=0.0001,DataBase2[[#This Row],[sSAGB]]&lt;&gt;""), 1,"")</f>
        <v>1</v>
      </c>
      <c r="BC211" s="78" t="str">
        <f>IF(AND(DataBase2[[#This Row],[sKSGB]]&lt;=0.0001,DataBase2[[#This Row],[sKSGB]]&lt;&gt;""), 1,"")</f>
        <v/>
      </c>
      <c r="BD211" s="79" t="str">
        <f>IF(AND(DataBase2[[#This Row],[sLBGKS]]&lt;=0.0001, DataBase2[[#This Row],[sLBGKS]]&lt;&gt;""), 1,"")</f>
        <v/>
      </c>
      <c r="BE211" s="78" t="str">
        <f>IF(AND(DataBase2[[#This Row],[sCLGKS]]&lt;=0.0001,DataBase2[[#This Row],[sCLGKS]]&lt;&gt;""), 1,"")</f>
        <v/>
      </c>
      <c r="BF211" s="78" t="str">
        <f>IF(AND(DataBase2[[#This Row],[sDRCGKS]]&lt;=0.0001,DataBase2[[#This Row],[sDRCGKS]]&lt;&gt;""), 1,"")</f>
        <v/>
      </c>
      <c r="BG211" s="78" t="str">
        <f>IF(AND(DataBase2[[#This Row],[sABSGKS]]&lt;=0.0001,DataBase2[[#This Row],[sABSGKS]]&lt;&gt;""), 1,"")</f>
        <v/>
      </c>
      <c r="BH211" s="78">
        <f>IF(AND(DataBase2[[#This Row],[sCCJGKS]]&lt;=0.0001,DataBase2[[#This Row],[sCCJGKS]]&lt;&gt;""), 1,"")</f>
        <v>1</v>
      </c>
      <c r="BI211" s="78" t="str">
        <f>IF(AND(DataBase2[[#This Row],[sILSGKS]]&lt;=0.0001,DataBase2[[#This Row],[sILSGKS]]&lt;&gt;""), 1,"")</f>
        <v/>
      </c>
      <c r="BJ211" s="78">
        <f>IF(AND(DataBase2[[#This Row],[sSAGKS]]&lt;=0.0001,DataBase2[[#This Row],[sSAGKS]]&lt;&gt;""), 1,"")</f>
        <v>1</v>
      </c>
      <c r="BK211" s="80" t="str">
        <f>IF(AND(DataBase2[[#This Row],[sKSGKS]]&lt;=0.0001,DataBase2[[#This Row],[sKSGKS]]&lt;&gt;""), 1,"")</f>
        <v/>
      </c>
      <c r="BM211" s="8"/>
      <c r="BN211" s="8"/>
      <c r="BO211" s="8"/>
      <c r="BT211" s="7"/>
      <c r="BU211" s="7"/>
      <c r="BV211" s="7"/>
      <c r="BW211" s="7"/>
      <c r="CB211" s="8"/>
      <c r="CC211" s="8"/>
      <c r="CD211" s="8"/>
      <c r="CE211" s="8"/>
      <c r="CK211" s="8"/>
      <c r="CL211" s="8"/>
      <c r="CM211" s="8"/>
      <c r="CN211" s="8"/>
      <c r="CO211" s="8"/>
      <c r="CT211" s="7"/>
      <c r="CU211" s="7"/>
      <c r="CV211" s="7"/>
      <c r="CW211" s="7"/>
      <c r="DB211" s="8"/>
      <c r="DC211" s="8"/>
      <c r="DD211" s="8"/>
      <c r="DE211" s="8"/>
    </row>
    <row r="212" spans="1:109" x14ac:dyDescent="0.35">
      <c r="A212" s="65" t="s">
        <v>281</v>
      </c>
      <c r="B212" s="66" t="s">
        <v>80</v>
      </c>
      <c r="C212" s="67" t="s">
        <v>81</v>
      </c>
      <c r="D212" s="67">
        <v>3</v>
      </c>
      <c r="E212" s="67">
        <v>50</v>
      </c>
      <c r="F212" s="68">
        <v>5</v>
      </c>
      <c r="G212" s="69">
        <v>14728.6</v>
      </c>
      <c r="H212" s="70">
        <v>14137</v>
      </c>
      <c r="I212" s="73">
        <v>7200</v>
      </c>
      <c r="J212" s="69">
        <v>16977.25</v>
      </c>
      <c r="K212" s="70">
        <v>13101.65</v>
      </c>
      <c r="L212" s="73">
        <v>43192</v>
      </c>
      <c r="M212" s="69">
        <v>14486.24</v>
      </c>
      <c r="N212" s="6">
        <v>14486.24</v>
      </c>
      <c r="O212" s="71">
        <v>5741.3</v>
      </c>
      <c r="P212" s="69">
        <v>14598.37012</v>
      </c>
      <c r="Q212" s="71">
        <v>2497</v>
      </c>
      <c r="R212" s="72">
        <v>14486.05</v>
      </c>
      <c r="S212" s="71">
        <v>216.43</v>
      </c>
      <c r="T212" s="72">
        <v>14736.05</v>
      </c>
      <c r="U212" s="73">
        <v>150.023</v>
      </c>
      <c r="V212" s="72">
        <v>14540.25</v>
      </c>
      <c r="W212" s="73">
        <v>150.09800000000001</v>
      </c>
      <c r="X212" s="7">
        <v>14589.3</v>
      </c>
      <c r="Y212" s="71">
        <v>1352</v>
      </c>
      <c r="Z212" s="74">
        <f t="shared" si="9"/>
        <v>14486.24</v>
      </c>
      <c r="AA212" s="48">
        <f t="shared" si="10"/>
        <v>14486.05</v>
      </c>
      <c r="AB21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MIN(G212,J212,M212),"")</f>
        <v>14486.24</v>
      </c>
      <c r="AC212" s="49">
        <f>IF(OR(DataBase2[[#This Row],[sKS]] = "", DataBase2[[#This Row],[BSOpt]]=""), "", (DataBase2[[#This Row],[sKS]]-DataBase2[[#This Row],[BSOpt]])/DataBase2[[#This Row],[BSOpt]])</f>
        <v>7.1143374678315071E-3</v>
      </c>
      <c r="AD212" s="49">
        <f t="shared" si="11"/>
        <v>14486.24</v>
      </c>
      <c r="AE212" s="49">
        <f>IF(OR(DataBase2[[#This Row],[sKS]] = "", DataBase2[[#This Row],[BESTUB]]=""), "", (DataBase2[[#This Row],[sKS]]-DataBase2[[#This Row],[BESTUB]])/DataBase2[[#This Row],[BESTUB]])</f>
        <v>7.1143374678315071E-3</v>
      </c>
      <c r="AF212" s="75">
        <f>IF(OR(DataBase2[[#This Row],[sLB]] = "", DataBase2[[#This Row],[BestSol]]=""), "", (DataBase2[[#This Row],[sLB]]-DataBase2[[#This Row],[BestSol]])/DataBase2[[#This Row],[BestSol]])</f>
        <v>1.6730359292680543E-2</v>
      </c>
      <c r="AG212" s="76">
        <f>IF(OR(DataBase2[[#This Row],[sCL]] = "", DataBase2[[#This Row],[BestSol]]=""), "", (DataBase2[[#This Row],[sCL]] -DataBase2[[#This Row],[BestSol]])/DataBase2[[#This Row],[BestSol]])</f>
        <v>0.17195697434254853</v>
      </c>
      <c r="AH212" s="76">
        <f>IF(OR(DataBase2[[#This Row],[sDRC]]= "", DataBase2[[#This Row],[BestSol]]=""), "", (DataBase2[[#This Row],[sDRC]]-DataBase2[[#This Row],[BestSol]])/DataBase2[[#This Row],[BestSol]])</f>
        <v>0</v>
      </c>
      <c r="AI212" s="76">
        <f>IF(OR(DataBase2[[#This Row],[sABS]]= "", DataBase2[[#This Row],[BestSol]]=""), "", (DataBase2[[#This Row],[sABS]]-DataBase2[[#This Row],[BestSol]])/DataBase2[[#This Row],[BestSol]])</f>
        <v>7.7404571510619599E-3</v>
      </c>
      <c r="AJ212" s="76">
        <f>IF(OR(DataBase2[[#This Row],[sCCJ]]= "", DataBase2[[#This Row],[BestSol]]=""), "", (DataBase2[[#This Row],[sCCJ]]-DataBase2[[#This Row],[BestSol]])/DataBase2[[#This Row],[BestSol]])</f>
        <v>-1.3115894807797559E-5</v>
      </c>
      <c r="AK212" s="76">
        <f>IF(OR(DataBase2[[#This Row],[sILS]] = "", DataBase2[[#This Row],[BestSol]]=""), "", (DataBase2[[#This Row],[sILS]]-DataBase2[[#This Row],[BestSol]])/DataBase2[[#This Row],[BestSol]])</f>
        <v>1.7244640431195363E-2</v>
      </c>
      <c r="AL212" s="76">
        <f>IF(OR(DataBase2[[#This Row],[sSA]] = "", DataBase2[[#This Row],[BestSol]]=""), "", (DataBase2[[#This Row],[sSA]]-DataBase2[[#This Row],[BestSol]])/DataBase2[[#This Row],[BestSol]])</f>
        <v>3.7283656766697376E-3</v>
      </c>
      <c r="AM212" s="76">
        <f>IF(OR(DataBase2[[#This Row],[sKS]] = "", DataBase2[[#This Row],[BestSol]]=""), "", (DataBase2[[#This Row],[sKS]]-DataBase2[[#This Row],[BestSol]])/DataBase2[[#This Row],[BestSol]])</f>
        <v>7.1143374678315071E-3</v>
      </c>
      <c r="AN212" s="75">
        <f>IF(OR(DataBase2[[#This Row],[sLB]] = "", DataBase2[[#This Row],[BSHeu]]=""), "", (DataBase2[[#This Row],[sLB]]-DataBase2[[#This Row],[BSHeu]])/DataBase2[[#This Row],[BSHeu]])</f>
        <v>1.674369479602798E-2</v>
      </c>
      <c r="AO212" s="76">
        <f>IF(OR(DataBase2[[#This Row],[sCL]] = "",  DataBase2[[#This Row],[BSHeu]]=""), "", (DataBase2[[#This Row],[sCL]] - DataBase2[[#This Row],[BSHeu]])/ DataBase2[[#This Row],[BSHeu]])</f>
        <v>0.17197234580855381</v>
      </c>
      <c r="AP212" s="76">
        <f>IF(OR(DataBase2[[#This Row],[sDRC]]= "",  DataBase2[[#This Row],[BSHeu]]=""), "", (DataBase2[[#This Row],[sDRC]]- DataBase2[[#This Row],[BSHeu]])/ DataBase2[[#This Row],[BSHeu]])</f>
        <v>1.3116066836750482E-5</v>
      </c>
      <c r="AQ212" s="76">
        <f>IF(OR(DataBase2[[#This Row],[sABS]]= "",  DataBase2[[#This Row],[BSHeu]]=""), "", (DataBase2[[#This Row],[sABS]]- DataBase2[[#This Row],[BSHeu]])/ DataBase2[[#This Row],[BSHeu]])</f>
        <v>7.753674742252051E-3</v>
      </c>
      <c r="AR212" s="76">
        <f>IF(OR(DataBase2[[#This Row],[sCCJ]]= "",  DataBase2[[#This Row],[BSHeu]]=""), "", (DataBase2[[#This Row],[sCCJ]]- DataBase2[[#This Row],[BSHeu]])/ DataBase2[[#This Row],[BSHeu]])</f>
        <v>0</v>
      </c>
      <c r="AS212" s="76">
        <f>IF(OR(DataBase2[[#This Row],[sILS]] = "",  DataBase2[[#This Row],[BSHeu]]=""), "", (DataBase2[[#This Row],[sILS]]- DataBase2[[#This Row],[BSHeu]])/ DataBase2[[#This Row],[BSHeu]])</f>
        <v>1.7257982679888585E-2</v>
      </c>
      <c r="AT212" s="76">
        <f>IF(OR(DataBase2[[#This Row],[sSA]] = "",  DataBase2[[#This Row],[BSHeu]]=""), "", (DataBase2[[#This Row],[sSA]]- DataBase2[[#This Row],[BSHeu]])/ DataBase2[[#This Row],[BSHeu]])</f>
        <v>3.7415306449998949E-3</v>
      </c>
      <c r="AU212" s="77">
        <f>IF(OR(DataBase2[[#This Row],[sKS]]= "",  DataBase2[[#This Row],[BSHeu]]=""), "", (DataBase2[[#This Row],[sKS]]- DataBase2[[#This Row],[BSHeu]])/ DataBase2[[#This Row],[BSHeu]])</f>
        <v>7.127546846793985E-3</v>
      </c>
      <c r="AV212" s="78" t="str">
        <f>IF(AND(DataBase2[[#This Row],[sLBGB]]&lt;=0.0001, DataBase2[[#This Row],[sLBGB]]&lt;&gt;""), 1,"")</f>
        <v/>
      </c>
      <c r="AW212" s="78" t="str">
        <f>IF(AND(DataBase2[[#This Row],[sCLGB]]&lt;=0.0001,DataBase2[[#This Row],[sCLGB]]&lt;&gt;""), 1,"")</f>
        <v/>
      </c>
      <c r="AX212" s="78">
        <f>IF(AND(DataBase2[[#This Row],[sDRCGB]]&lt;=0.0001,DataBase2[[#This Row],[sDRCGB]]&lt;&gt;""), 1,"")</f>
        <v>1</v>
      </c>
      <c r="AY212" s="78" t="str">
        <f>IF(AND(DataBase2[[#This Row],[sABSGB]]&lt;=0.0001,DataBase2[[#This Row],[sABSGB]]&lt;&gt;""), 1,"")</f>
        <v/>
      </c>
      <c r="AZ212" s="78">
        <f>IF(AND(DataBase2[[#This Row],[sCCJGB]]&lt;=0.0001,DataBase2[[#This Row],[sCCJGB]]&lt;&gt;""), 1,"")</f>
        <v>1</v>
      </c>
      <c r="BA212" s="78" t="str">
        <f>IF(AND(DataBase2[[#This Row],[sILSGB]]&lt;=0.0001,DataBase2[[#This Row],[sILSGB]]&lt;&gt;""), 1,"")</f>
        <v/>
      </c>
      <c r="BB212" s="78" t="str">
        <f>IF(AND(DataBase2[[#This Row],[sSAGB]]&lt;=0.0001,DataBase2[[#This Row],[sSAGB]]&lt;&gt;""), 1,"")</f>
        <v/>
      </c>
      <c r="BC212" s="78" t="str">
        <f>IF(AND(DataBase2[[#This Row],[sKSGB]]&lt;=0.0001,DataBase2[[#This Row],[sKSGB]]&lt;&gt;""), 1,"")</f>
        <v/>
      </c>
      <c r="BD212" s="79" t="str">
        <f>IF(AND(DataBase2[[#This Row],[sLBGKS]]&lt;=0.0001, DataBase2[[#This Row],[sLBGKS]]&lt;&gt;""), 1,"")</f>
        <v/>
      </c>
      <c r="BE212" s="78" t="str">
        <f>IF(AND(DataBase2[[#This Row],[sCLGKS]]&lt;=0.0001,DataBase2[[#This Row],[sCLGKS]]&lt;&gt;""), 1,"")</f>
        <v/>
      </c>
      <c r="BF212" s="78">
        <f>IF(AND(DataBase2[[#This Row],[sDRCGKS]]&lt;=0.0001,DataBase2[[#This Row],[sDRCGKS]]&lt;&gt;""), 1,"")</f>
        <v>1</v>
      </c>
      <c r="BG212" s="78" t="str">
        <f>IF(AND(DataBase2[[#This Row],[sABSGKS]]&lt;=0.0001,DataBase2[[#This Row],[sABSGKS]]&lt;&gt;""), 1,"")</f>
        <v/>
      </c>
      <c r="BH212" s="78">
        <f>IF(AND(DataBase2[[#This Row],[sCCJGKS]]&lt;=0.0001,DataBase2[[#This Row],[sCCJGKS]]&lt;&gt;""), 1,"")</f>
        <v>1</v>
      </c>
      <c r="BI212" s="78" t="str">
        <f>IF(AND(DataBase2[[#This Row],[sILSGKS]]&lt;=0.0001,DataBase2[[#This Row],[sILSGKS]]&lt;&gt;""), 1,"")</f>
        <v/>
      </c>
      <c r="BJ212" s="78" t="str">
        <f>IF(AND(DataBase2[[#This Row],[sSAGKS]]&lt;=0.0001,DataBase2[[#This Row],[sSAGKS]]&lt;&gt;""), 1,"")</f>
        <v/>
      </c>
      <c r="BK212" s="80" t="str">
        <f>IF(AND(DataBase2[[#This Row],[sKSGKS]]&lt;=0.0001,DataBase2[[#This Row],[sKSGKS]]&lt;&gt;""), 1,"")</f>
        <v/>
      </c>
      <c r="BM212" s="8"/>
      <c r="BN212" s="8"/>
      <c r="BO212" s="8"/>
      <c r="BT212" s="7"/>
      <c r="BU212" s="7"/>
      <c r="BV212" s="7"/>
      <c r="BW212" s="7"/>
      <c r="CB212" s="8"/>
      <c r="CC212" s="8"/>
      <c r="CD212" s="8"/>
      <c r="CE212" s="8"/>
      <c r="CK212" s="8"/>
      <c r="CL212" s="8"/>
      <c r="CM212" s="8"/>
      <c r="CN212" s="8"/>
      <c r="CO212" s="8"/>
      <c r="CT212" s="7"/>
      <c r="CU212" s="7"/>
      <c r="CV212" s="7"/>
      <c r="CW212" s="7"/>
      <c r="DB212" s="8"/>
      <c r="DC212" s="8"/>
      <c r="DD212" s="8"/>
      <c r="DE212" s="8"/>
    </row>
    <row r="213" spans="1:109" x14ac:dyDescent="0.35">
      <c r="A213" s="65"/>
      <c r="B213" s="66"/>
      <c r="C213" s="67"/>
      <c r="D213" s="67"/>
      <c r="E213" s="67"/>
      <c r="F213" s="68"/>
      <c r="G213" s="89"/>
      <c r="H213" s="90"/>
      <c r="I213" s="91"/>
      <c r="J213" s="89"/>
      <c r="K213" s="90"/>
      <c r="L213" s="91"/>
      <c r="M213" s="89"/>
      <c r="N213" s="92"/>
      <c r="O213" s="93"/>
      <c r="P213" s="89"/>
      <c r="Q213" s="91"/>
      <c r="R213" s="94" t="s">
        <v>101</v>
      </c>
      <c r="S213" s="91"/>
      <c r="T213" s="94"/>
      <c r="U213" s="91"/>
      <c r="V213" s="94"/>
      <c r="W213" s="93"/>
      <c r="X213" s="95"/>
      <c r="Y213" s="91"/>
      <c r="Z213" s="74" t="str">
        <f t="shared" si="9"/>
        <v/>
      </c>
      <c r="AA213" s="48" t="str">
        <f t="shared" si="10"/>
        <v/>
      </c>
      <c r="AB21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MIN(G213,J213,M213),"")</f>
        <v/>
      </c>
      <c r="AC213" s="49" t="str">
        <f>IF(OR(DataBase2[[#This Row],[sKS]] = "", DataBase2[[#This Row],[BSOpt]]=""), "", (DataBase2[[#This Row],[sKS]]-DataBase2[[#This Row],[BSOpt]])/DataBase2[[#This Row],[BSOpt]])</f>
        <v/>
      </c>
      <c r="AD213" s="49" t="str">
        <f t="shared" si="11"/>
        <v/>
      </c>
      <c r="AE213" s="49" t="str">
        <f>IF(OR(DataBase2[[#This Row],[sKS]] = "", DataBase2[[#This Row],[BESTUB]]=""), "", (DataBase2[[#This Row],[sKS]]-DataBase2[[#This Row],[BESTUB]])/DataBase2[[#This Row],[BESTUB]])</f>
        <v/>
      </c>
      <c r="AF213" s="50" t="str">
        <f>IF(OR(DataBase2[[#This Row],[sLB]] = "", DataBase2[[#This Row],[BestSol]]=""), "", (DataBase2[[#This Row],[sLB]]-DataBase2[[#This Row],[BestSol]])/DataBase2[[#This Row],[BestSol]])</f>
        <v/>
      </c>
      <c r="AG213" s="51" t="str">
        <f>IF(OR(DataBase2[[#This Row],[sCL]] = "", DataBase2[[#This Row],[BestSol]]=""), "", (DataBase2[[#This Row],[sCL]] -DataBase2[[#This Row],[BestSol]])/DataBase2[[#This Row],[BestSol]])</f>
        <v/>
      </c>
      <c r="AH213" s="52" t="str">
        <f>IF(OR(DataBase2[[#This Row],[sDRC]]= "", DataBase2[[#This Row],[BestSol]]=""), "", (DataBase2[[#This Row],[sDRC]]-DataBase2[[#This Row],[BestSol]])/DataBase2[[#This Row],[BestSol]])</f>
        <v/>
      </c>
      <c r="AI213" s="52" t="str">
        <f>IF(OR(DataBase2[[#This Row],[sABS]]= "", DataBase2[[#This Row],[BestSol]]=""), "", (DataBase2[[#This Row],[sABS]]-DataBase2[[#This Row],[BestSol]])/DataBase2[[#This Row],[BestSol]])</f>
        <v/>
      </c>
      <c r="AJ213" s="52" t="str">
        <f>IF(OR(DataBase2[[#This Row],[sCCJ]]= "", DataBase2[[#This Row],[BestSol]]=""), "", (DataBase2[[#This Row],[sCCJ]]-DataBase2[[#This Row],[BestSol]])/DataBase2[[#This Row],[BestSol]])</f>
        <v/>
      </c>
      <c r="AK213" s="52" t="str">
        <f>IF(OR(DataBase2[[#This Row],[sILS]] = "", DataBase2[[#This Row],[BestSol]]=""), "", (DataBase2[[#This Row],[sILS]]-DataBase2[[#This Row],[BestSol]])/DataBase2[[#This Row],[BestSol]])</f>
        <v/>
      </c>
      <c r="AL213" s="52" t="str">
        <f>IF(OR(DataBase2[[#This Row],[sSA]] = "", DataBase2[[#This Row],[BestSol]]=""), "", (DataBase2[[#This Row],[sSA]]-DataBase2[[#This Row],[BestSol]])/DataBase2[[#This Row],[BestSol]])</f>
        <v/>
      </c>
      <c r="AM213" s="53" t="str">
        <f>IF(OR(DataBase2[[#This Row],[sKS]] = "", DataBase2[[#This Row],[BestSol]]=""), "", (DataBase2[[#This Row],[sKS]]-DataBase2[[#This Row],[BestSol]])/DataBase2[[#This Row],[BestSol]])</f>
        <v/>
      </c>
      <c r="AN213" s="50" t="str">
        <f>IF(OR(DataBase2[[#This Row],[sLB]] = "", DataBase2[[#This Row],[BSHeu]]=""), "", (DataBase2[[#This Row],[sLB]]-DataBase2[[#This Row],[BSHeu]])/DataBase2[[#This Row],[BSHeu]])</f>
        <v/>
      </c>
      <c r="AO213" s="53" t="str">
        <f>IF(OR(DataBase2[[#This Row],[sCL]] = "",  DataBase2[[#This Row],[BSHeu]]=""), "", (DataBase2[[#This Row],[sCL]] - DataBase2[[#This Row],[BSHeu]])/ DataBase2[[#This Row],[BSHeu]])</f>
        <v/>
      </c>
      <c r="AP213" s="81" t="str">
        <f>IF(OR(DataBase2[[#This Row],[sDRC]]= "",  DataBase2[[#This Row],[BSHeu]]=""), "", (DataBase2[[#This Row],[sDRC]]- DataBase2[[#This Row],[BSHeu]])/ DataBase2[[#This Row],[BSHeu]])</f>
        <v/>
      </c>
      <c r="AQ213" s="81" t="str">
        <f>IF(OR(DataBase2[[#This Row],[sABS]]= "",  DataBase2[[#This Row],[BSHeu]]=""), "", (DataBase2[[#This Row],[sABS]]- DataBase2[[#This Row],[BSHeu]])/ DataBase2[[#This Row],[BSHeu]])</f>
        <v/>
      </c>
      <c r="AR213" s="81" t="str">
        <f>IF(OR(DataBase2[[#This Row],[sCCJ]]= "",  DataBase2[[#This Row],[BSHeu]]=""), "", (DataBase2[[#This Row],[sCCJ]]- DataBase2[[#This Row],[BSHeu]])/ DataBase2[[#This Row],[BSHeu]])</f>
        <v/>
      </c>
      <c r="AS213" s="81" t="str">
        <f>IF(OR(DataBase2[[#This Row],[sILS]] = "",  DataBase2[[#This Row],[BSHeu]]=""), "", (DataBase2[[#This Row],[sILS]]- DataBase2[[#This Row],[BSHeu]])/ DataBase2[[#This Row],[BSHeu]])</f>
        <v/>
      </c>
      <c r="AT213" s="81" t="str">
        <f>IF(OR(DataBase2[[#This Row],[sSA]] = "",  DataBase2[[#This Row],[BSHeu]]=""), "", (DataBase2[[#This Row],[sSA]]- DataBase2[[#This Row],[BSHeu]])/ DataBase2[[#This Row],[BSHeu]])</f>
        <v/>
      </c>
      <c r="AU213" s="82" t="str">
        <f>IF(OR(DataBase2[[#This Row],[sKS]]= "",  DataBase2[[#This Row],[BSHeu]]=""), "", (DataBase2[[#This Row],[sKS]]- DataBase2[[#This Row],[BSHeu]])/ DataBase2[[#This Row],[BSHeu]])</f>
        <v/>
      </c>
      <c r="AV213" s="58" t="str">
        <f>IF(AND(DataBase2[[#This Row],[sLBGB]]&lt;=0.0001, DataBase2[[#This Row],[sLBGB]]&lt;&gt;""), 1,"")</f>
        <v/>
      </c>
      <c r="AW213" s="59" t="str">
        <f>IF(AND(DataBase2[[#This Row],[sCLGB]]&lt;=0.0001,DataBase2[[#This Row],[sCLGB]]&lt;&gt;""), 1,"")</f>
        <v/>
      </c>
      <c r="AX213" s="60" t="str">
        <f>IF(AND(DataBase2[[#This Row],[sDRCGB]]&lt;=0.0001,DataBase2[[#This Row],[sDRCGB]]&lt;&gt;""), 1,"")</f>
        <v/>
      </c>
      <c r="AY213" s="60" t="str">
        <f>IF(AND(DataBase2[[#This Row],[sABSGB]]&lt;=0.0001,DataBase2[[#This Row],[sABSGB]]&lt;&gt;""), 1,"")</f>
        <v/>
      </c>
      <c r="AZ213" s="60" t="str">
        <f>IF(AND(DataBase2[[#This Row],[sCCJGB]]&lt;=0.0001,DataBase2[[#This Row],[sCCJGB]]&lt;&gt;""), 1,"")</f>
        <v/>
      </c>
      <c r="BA213" s="60" t="str">
        <f>IF(AND(DataBase2[[#This Row],[sILSGB]]&lt;=0.0001,DataBase2[[#This Row],[sILSGB]]&lt;&gt;""), 1,"")</f>
        <v/>
      </c>
      <c r="BB213" s="60" t="str">
        <f>IF(AND(DataBase2[[#This Row],[sSAGB]]&lt;=0.0001,DataBase2[[#This Row],[sSAGB]]&lt;&gt;""), 1,"")</f>
        <v/>
      </c>
      <c r="BC213" s="58" t="str">
        <f>IF(AND(DataBase2[[#This Row],[sKSGB]]&lt;=0.0001,DataBase2[[#This Row],[sKSGB]]&lt;&gt;""), 1,"")</f>
        <v/>
      </c>
      <c r="BD213" s="83" t="str">
        <f>IF(AND(DataBase2[[#This Row],[sLBGKS]]&lt;=0.0001, DataBase2[[#This Row],[sLBGKS]]&lt;&gt;""), 1,"")</f>
        <v/>
      </c>
      <c r="BE213" s="58" t="str">
        <f>IF(AND(DataBase2[[#This Row],[sCLGKS]]&lt;=0.0001,DataBase2[[#This Row],[sCLGKS]]&lt;&gt;""), 1,"")</f>
        <v/>
      </c>
      <c r="BF213" s="84" t="str">
        <f>IF(AND(DataBase2[[#This Row],[sDRCGKS]]&lt;=0.0001,DataBase2[[#This Row],[sDRCGKS]]&lt;&gt;""), 1,"")</f>
        <v/>
      </c>
      <c r="BG213" s="84" t="str">
        <f>IF(AND(DataBase2[[#This Row],[sABSGKS]]&lt;=0.0001,DataBase2[[#This Row],[sABSGKS]]&lt;&gt;""), 1,"")</f>
        <v/>
      </c>
      <c r="BH213" s="84" t="str">
        <f>IF(AND(DataBase2[[#This Row],[sCCJGKS]]&lt;=0.0001,DataBase2[[#This Row],[sCCJGKS]]&lt;&gt;""), 1,"")</f>
        <v/>
      </c>
      <c r="BI213" s="84" t="str">
        <f>IF(AND(DataBase2[[#This Row],[sILSGKS]]&lt;=0.0001,DataBase2[[#This Row],[sILSGKS]]&lt;&gt;""), 1,"")</f>
        <v/>
      </c>
      <c r="BJ213" s="84" t="str">
        <f>IF(AND(DataBase2[[#This Row],[sSAGKS]]&lt;=0.0001,DataBase2[[#This Row],[sSAGKS]]&lt;&gt;""), 1,"")</f>
        <v/>
      </c>
      <c r="BK213" s="80" t="str">
        <f>IF(AND(DataBase2[[#This Row],[sKSGKS]]&lt;=0.0001,DataBase2[[#This Row],[sKSGKS]]&lt;&gt;""), 1,"")</f>
        <v/>
      </c>
    </row>
    <row r="214" spans="1:109" x14ac:dyDescent="0.35">
      <c r="A214" s="65" t="s">
        <v>79</v>
      </c>
      <c r="B214" s="66" t="s">
        <v>80</v>
      </c>
      <c r="C214" s="67" t="s">
        <v>282</v>
      </c>
      <c r="D214" s="67">
        <v>3</v>
      </c>
      <c r="E214" s="67">
        <v>5</v>
      </c>
      <c r="F214" s="68">
        <v>2</v>
      </c>
      <c r="G214" s="69">
        <v>1373.41</v>
      </c>
      <c r="H214" s="70">
        <v>1373.37</v>
      </c>
      <c r="I214" s="71">
        <v>0</v>
      </c>
      <c r="J214" s="69">
        <v>1373.41</v>
      </c>
      <c r="K214" s="70">
        <v>1373.41</v>
      </c>
      <c r="L214" s="71">
        <v>1</v>
      </c>
      <c r="M214" s="69">
        <v>1373.41</v>
      </c>
      <c r="N214" s="6">
        <v>1373.41</v>
      </c>
      <c r="O214" s="71">
        <v>0</v>
      </c>
      <c r="P214" s="69">
        <v>1373.41003</v>
      </c>
      <c r="Q214" s="71">
        <v>12</v>
      </c>
      <c r="R214" s="72">
        <v>1373.41</v>
      </c>
      <c r="S214" s="71">
        <v>1.89</v>
      </c>
      <c r="T214" s="72">
        <v>1373.41</v>
      </c>
      <c r="U214" s="71">
        <v>150.00200000000001</v>
      </c>
      <c r="V214" s="72">
        <v>1373.41</v>
      </c>
      <c r="W214" s="73">
        <v>57.9285</v>
      </c>
      <c r="X214" s="8">
        <v>1373.41</v>
      </c>
      <c r="Y214" s="8">
        <v>0</v>
      </c>
      <c r="Z214" s="74">
        <f t="shared" si="9"/>
        <v>1373.41</v>
      </c>
      <c r="AA214" s="48">
        <f t="shared" si="10"/>
        <v>1373.41</v>
      </c>
      <c r="AB21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MIN(G214,J214,M214),"")</f>
        <v>1373.41</v>
      </c>
      <c r="AC214" s="49">
        <f>IF(OR(DataBase2[[#This Row],[sKS]] = "", DataBase2[[#This Row],[BSOpt]]=""), "", (DataBase2[[#This Row],[sKS]]-DataBase2[[#This Row],[BSOpt]])/DataBase2[[#This Row],[BSOpt]])</f>
        <v>0</v>
      </c>
      <c r="AD214" s="49">
        <f t="shared" si="11"/>
        <v>1373.41</v>
      </c>
      <c r="AE214" s="49">
        <f>IF(OR(DataBase2[[#This Row],[sKS]] = "", DataBase2[[#This Row],[BESTUB]]=""), "", (DataBase2[[#This Row],[sKS]]-DataBase2[[#This Row],[BESTUB]])/DataBase2[[#This Row],[BESTUB]])</f>
        <v>0</v>
      </c>
      <c r="AF214" s="75">
        <f>IF(OR(DataBase2[[#This Row],[sLB]] = "", DataBase2[[#This Row],[BestSol]]=""), "", (DataBase2[[#This Row],[sLB]]-DataBase2[[#This Row],[BestSol]])/DataBase2[[#This Row],[BestSol]])</f>
        <v>0</v>
      </c>
      <c r="AG214" s="76">
        <f>IF(OR(DataBase2[[#This Row],[sCL]] = "", DataBase2[[#This Row],[BestSol]]=""), "", (DataBase2[[#This Row],[sCL]] -DataBase2[[#This Row],[BestSol]])/DataBase2[[#This Row],[BestSol]])</f>
        <v>0</v>
      </c>
      <c r="AH214" s="76">
        <f>IF(OR(DataBase2[[#This Row],[sDRC]]= "", DataBase2[[#This Row],[BestSol]]=""), "", (DataBase2[[#This Row],[sDRC]]-DataBase2[[#This Row],[BestSol]])/DataBase2[[#This Row],[BestSol]])</f>
        <v>0</v>
      </c>
      <c r="AI214" s="76">
        <f>IF(OR(DataBase2[[#This Row],[sABS]]= "", DataBase2[[#This Row],[BestSol]]=""), "", (DataBase2[[#This Row],[sABS]]-DataBase2[[#This Row],[BestSol]])/DataBase2[[#This Row],[BestSol]])</f>
        <v>2.1843440723642088E-8</v>
      </c>
      <c r="AJ214" s="76">
        <f>IF(OR(DataBase2[[#This Row],[sCCJ]]= "", DataBase2[[#This Row],[BestSol]]=""), "", (DataBase2[[#This Row],[sCCJ]]-DataBase2[[#This Row],[BestSol]])/DataBase2[[#This Row],[BestSol]])</f>
        <v>0</v>
      </c>
      <c r="AK214" s="76">
        <f>IF(OR(DataBase2[[#This Row],[sILS]] = "", DataBase2[[#This Row],[BestSol]]=""), "", (DataBase2[[#This Row],[sILS]]-DataBase2[[#This Row],[BestSol]])/DataBase2[[#This Row],[BestSol]])</f>
        <v>0</v>
      </c>
      <c r="AL214" s="76">
        <f>IF(OR(DataBase2[[#This Row],[sSA]] = "", DataBase2[[#This Row],[BestSol]]=""), "", (DataBase2[[#This Row],[sSA]]-DataBase2[[#This Row],[BestSol]])/DataBase2[[#This Row],[BestSol]])</f>
        <v>0</v>
      </c>
      <c r="AM214" s="76">
        <f>IF(OR(DataBase2[[#This Row],[sKS]] = "", DataBase2[[#This Row],[BestSol]]=""), "", (DataBase2[[#This Row],[sKS]]-DataBase2[[#This Row],[BestSol]])/DataBase2[[#This Row],[BestSol]])</f>
        <v>0</v>
      </c>
      <c r="AN214" s="75">
        <f>IF(OR(DataBase2[[#This Row],[sLB]] = "", DataBase2[[#This Row],[BSHeu]]=""), "", (DataBase2[[#This Row],[sLB]]-DataBase2[[#This Row],[BSHeu]])/DataBase2[[#This Row],[BSHeu]])</f>
        <v>0</v>
      </c>
      <c r="AO214" s="76">
        <f>IF(OR(DataBase2[[#This Row],[sCL]] = "",  DataBase2[[#This Row],[BSHeu]]=""), "", (DataBase2[[#This Row],[sCL]] - DataBase2[[#This Row],[BSHeu]])/ DataBase2[[#This Row],[BSHeu]])</f>
        <v>0</v>
      </c>
      <c r="AP214" s="76">
        <f>IF(OR(DataBase2[[#This Row],[sDRC]]= "",  DataBase2[[#This Row],[BSHeu]]=""), "", (DataBase2[[#This Row],[sDRC]]- DataBase2[[#This Row],[BSHeu]])/ DataBase2[[#This Row],[BSHeu]])</f>
        <v>0</v>
      </c>
      <c r="AQ214" s="76">
        <f>IF(OR(DataBase2[[#This Row],[sABS]]= "",  DataBase2[[#This Row],[BSHeu]]=""), "", (DataBase2[[#This Row],[sABS]]- DataBase2[[#This Row],[BSHeu]])/ DataBase2[[#This Row],[BSHeu]])</f>
        <v>2.1843440723642088E-8</v>
      </c>
      <c r="AR214" s="76">
        <f>IF(OR(DataBase2[[#This Row],[sCCJ]]= "",  DataBase2[[#This Row],[BSHeu]]=""), "", (DataBase2[[#This Row],[sCCJ]]- DataBase2[[#This Row],[BSHeu]])/ DataBase2[[#This Row],[BSHeu]])</f>
        <v>0</v>
      </c>
      <c r="AS214" s="76">
        <f>IF(OR(DataBase2[[#This Row],[sILS]] = "",  DataBase2[[#This Row],[BSHeu]]=""), "", (DataBase2[[#This Row],[sILS]]- DataBase2[[#This Row],[BSHeu]])/ DataBase2[[#This Row],[BSHeu]])</f>
        <v>0</v>
      </c>
      <c r="AT214" s="76">
        <f>IF(OR(DataBase2[[#This Row],[sSA]] = "",  DataBase2[[#This Row],[BSHeu]]=""), "", (DataBase2[[#This Row],[sSA]]- DataBase2[[#This Row],[BSHeu]])/ DataBase2[[#This Row],[BSHeu]])</f>
        <v>0</v>
      </c>
      <c r="AU214" s="77">
        <f>IF(OR(DataBase2[[#This Row],[sKS]]= "",  DataBase2[[#This Row],[BSHeu]]=""), "", (DataBase2[[#This Row],[sKS]]- DataBase2[[#This Row],[BSHeu]])/ DataBase2[[#This Row],[BSHeu]])</f>
        <v>0</v>
      </c>
      <c r="AV214" s="78">
        <f>IF(AND(DataBase2[[#This Row],[sLBGB]]&lt;=0.0001, DataBase2[[#This Row],[sLBGB]]&lt;&gt;""), 1,"")</f>
        <v>1</v>
      </c>
      <c r="AW214" s="78">
        <f>IF(AND(DataBase2[[#This Row],[sCLGB]]&lt;=0.0001,DataBase2[[#This Row],[sCLGB]]&lt;&gt;""), 1,"")</f>
        <v>1</v>
      </c>
      <c r="AX214" s="78">
        <f>IF(AND(DataBase2[[#This Row],[sDRCGB]]&lt;=0.0001,DataBase2[[#This Row],[sDRCGB]]&lt;&gt;""), 1,"")</f>
        <v>1</v>
      </c>
      <c r="AY214" s="78">
        <f>IF(AND(DataBase2[[#This Row],[sABSGB]]&lt;=0.0001,DataBase2[[#This Row],[sABSGB]]&lt;&gt;""), 1,"")</f>
        <v>1</v>
      </c>
      <c r="AZ214" s="78">
        <f>IF(AND(DataBase2[[#This Row],[sCCJGB]]&lt;=0.0001,DataBase2[[#This Row],[sCCJGB]]&lt;&gt;""), 1,"")</f>
        <v>1</v>
      </c>
      <c r="BA214" s="78">
        <f>IF(AND(DataBase2[[#This Row],[sILSGB]]&lt;=0.0001,DataBase2[[#This Row],[sILSGB]]&lt;&gt;""), 1,"")</f>
        <v>1</v>
      </c>
      <c r="BB214" s="78">
        <f>IF(AND(DataBase2[[#This Row],[sSAGB]]&lt;=0.0001,DataBase2[[#This Row],[sSAGB]]&lt;&gt;""), 1,"")</f>
        <v>1</v>
      </c>
      <c r="BC214" s="78">
        <f>IF(AND(DataBase2[[#This Row],[sKSGB]]&lt;=0.0001,DataBase2[[#This Row],[sKSGB]]&lt;&gt;""), 1,"")</f>
        <v>1</v>
      </c>
      <c r="BD214" s="79">
        <f>IF(AND(DataBase2[[#This Row],[sLBGKS]]&lt;=0.0001, DataBase2[[#This Row],[sLBGKS]]&lt;&gt;""), 1,"")</f>
        <v>1</v>
      </c>
      <c r="BE214" s="78">
        <f>IF(AND(DataBase2[[#This Row],[sCLGKS]]&lt;=0.0001,DataBase2[[#This Row],[sCLGKS]]&lt;&gt;""), 1,"")</f>
        <v>1</v>
      </c>
      <c r="BF214" s="78">
        <f>IF(AND(DataBase2[[#This Row],[sDRCGKS]]&lt;=0.0001,DataBase2[[#This Row],[sDRCGKS]]&lt;&gt;""), 1,"")</f>
        <v>1</v>
      </c>
      <c r="BG214" s="78">
        <f>IF(AND(DataBase2[[#This Row],[sABSGKS]]&lt;=0.0001,DataBase2[[#This Row],[sABSGKS]]&lt;&gt;""), 1,"")</f>
        <v>1</v>
      </c>
      <c r="BH214" s="78">
        <f>IF(AND(DataBase2[[#This Row],[sCCJGKS]]&lt;=0.0001,DataBase2[[#This Row],[sCCJGKS]]&lt;&gt;""), 1,"")</f>
        <v>1</v>
      </c>
      <c r="BI214" s="78">
        <f>IF(AND(DataBase2[[#This Row],[sILSGKS]]&lt;=0.0001,DataBase2[[#This Row],[sILSGKS]]&lt;&gt;""), 1,"")</f>
        <v>1</v>
      </c>
      <c r="BJ214" s="78">
        <f>IF(AND(DataBase2[[#This Row],[sSAGKS]]&lt;=0.0001,DataBase2[[#This Row],[sSAGKS]]&lt;&gt;""), 1,"")</f>
        <v>1</v>
      </c>
      <c r="BK214" s="80">
        <f>IF(AND(DataBase2[[#This Row],[sKSGKS]]&lt;=0.0001,DataBase2[[#This Row],[sKSGKS]]&lt;&gt;""), 1,"")</f>
        <v>1</v>
      </c>
    </row>
    <row r="215" spans="1:109" x14ac:dyDescent="0.35">
      <c r="A215" s="65" t="s">
        <v>82</v>
      </c>
      <c r="B215" s="66" t="s">
        <v>80</v>
      </c>
      <c r="C215" s="67" t="s">
        <v>282</v>
      </c>
      <c r="D215" s="67">
        <v>3</v>
      </c>
      <c r="E215" s="67">
        <v>5</v>
      </c>
      <c r="F215" s="68">
        <v>3</v>
      </c>
      <c r="G215" s="69">
        <v>1407.59</v>
      </c>
      <c r="H215" s="70">
        <v>1407.59</v>
      </c>
      <c r="I215" s="71">
        <v>0</v>
      </c>
      <c r="J215" s="69">
        <v>1407.59</v>
      </c>
      <c r="K215" s="70">
        <v>1407.59</v>
      </c>
      <c r="L215" s="71">
        <v>1</v>
      </c>
      <c r="M215" s="69">
        <v>1407.59</v>
      </c>
      <c r="N215" s="6">
        <v>1407.59</v>
      </c>
      <c r="O215" s="71">
        <v>0</v>
      </c>
      <c r="P215" s="69">
        <v>1407.58997</v>
      </c>
      <c r="Q215" s="71">
        <v>22</v>
      </c>
      <c r="R215" s="72">
        <v>1517.65</v>
      </c>
      <c r="S215" s="71">
        <v>1.59</v>
      </c>
      <c r="T215" s="72">
        <v>1407.59</v>
      </c>
      <c r="U215" s="71">
        <v>150.00149999999999</v>
      </c>
      <c r="V215" s="72">
        <v>1407.59</v>
      </c>
      <c r="W215" s="73">
        <v>66.918999999999997</v>
      </c>
      <c r="X215" s="8">
        <v>1407.59</v>
      </c>
      <c r="Y215" s="8">
        <v>0</v>
      </c>
      <c r="Z215" s="74">
        <f t="shared" si="9"/>
        <v>1407.59</v>
      </c>
      <c r="AA215" s="48">
        <f t="shared" si="10"/>
        <v>1407.58997</v>
      </c>
      <c r="AB21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MIN(G215,J215,M215),"")</f>
        <v>1407.59</v>
      </c>
      <c r="AC215" s="49">
        <f>IF(OR(DataBase2[[#This Row],[sKS]] = "", DataBase2[[#This Row],[BSOpt]]=""), "", (DataBase2[[#This Row],[sKS]]-DataBase2[[#This Row],[BSOpt]])/DataBase2[[#This Row],[BSOpt]])</f>
        <v>0</v>
      </c>
      <c r="AD215" s="49">
        <f t="shared" si="11"/>
        <v>1407.59</v>
      </c>
      <c r="AE215" s="49">
        <f>IF(OR(DataBase2[[#This Row],[sKS]] = "", DataBase2[[#This Row],[BESTUB]]=""), "", (DataBase2[[#This Row],[sKS]]-DataBase2[[#This Row],[BESTUB]])/DataBase2[[#This Row],[BESTUB]])</f>
        <v>0</v>
      </c>
      <c r="AF215" s="75">
        <f>IF(OR(DataBase2[[#This Row],[sLB]] = "", DataBase2[[#This Row],[BestSol]]=""), "", (DataBase2[[#This Row],[sLB]]-DataBase2[[#This Row],[BestSol]])/DataBase2[[#This Row],[BestSol]])</f>
        <v>0</v>
      </c>
      <c r="AG215" s="76">
        <f>IF(OR(DataBase2[[#This Row],[sCL]] = "", DataBase2[[#This Row],[BestSol]]=""), "", (DataBase2[[#This Row],[sCL]] -DataBase2[[#This Row],[BestSol]])/DataBase2[[#This Row],[BestSol]])</f>
        <v>0</v>
      </c>
      <c r="AH215" s="76">
        <f>IF(OR(DataBase2[[#This Row],[sDRC]]= "", DataBase2[[#This Row],[BestSol]]=""), "", (DataBase2[[#This Row],[sDRC]]-DataBase2[[#This Row],[BestSol]])/DataBase2[[#This Row],[BestSol]])</f>
        <v>0</v>
      </c>
      <c r="AI215" s="76">
        <f>IF(OR(DataBase2[[#This Row],[sABS]]= "", DataBase2[[#This Row],[BestSol]]=""), "", (DataBase2[[#This Row],[sABS]]-DataBase2[[#This Row],[BestSol]])/DataBase2[[#This Row],[BestSol]])</f>
        <v>-2.1313024335394029E-8</v>
      </c>
      <c r="AJ215" s="76">
        <f>IF(OR(DataBase2[[#This Row],[sCCJ]]= "", DataBase2[[#This Row],[BestSol]]=""), "", (DataBase2[[#This Row],[sCCJ]]-DataBase2[[#This Row],[BestSol]])/DataBase2[[#This Row],[BestSol]])</f>
        <v>7.8190382142527423E-2</v>
      </c>
      <c r="AK215" s="76">
        <f>IF(OR(DataBase2[[#This Row],[sILS]] = "", DataBase2[[#This Row],[BestSol]]=""), "", (DataBase2[[#This Row],[sILS]]-DataBase2[[#This Row],[BestSol]])/DataBase2[[#This Row],[BestSol]])</f>
        <v>0</v>
      </c>
      <c r="AL215" s="76">
        <f>IF(OR(DataBase2[[#This Row],[sSA]] = "", DataBase2[[#This Row],[BestSol]]=""), "", (DataBase2[[#This Row],[sSA]]-DataBase2[[#This Row],[BestSol]])/DataBase2[[#This Row],[BestSol]])</f>
        <v>0</v>
      </c>
      <c r="AM215" s="76">
        <f>IF(OR(DataBase2[[#This Row],[sKS]] = "", DataBase2[[#This Row],[BestSol]]=""), "", (DataBase2[[#This Row],[sKS]]-DataBase2[[#This Row],[BestSol]])/DataBase2[[#This Row],[BestSol]])</f>
        <v>0</v>
      </c>
      <c r="AN215" s="75">
        <f>IF(OR(DataBase2[[#This Row],[sLB]] = "", DataBase2[[#This Row],[BSHeu]]=""), "", (DataBase2[[#This Row],[sLB]]-DataBase2[[#This Row],[BSHeu]])/DataBase2[[#This Row],[BSHeu]])</f>
        <v>2.1313024789639045E-8</v>
      </c>
      <c r="AO215" s="76">
        <f>IF(OR(DataBase2[[#This Row],[sCL]] = "",  DataBase2[[#This Row],[BSHeu]]=""), "", (DataBase2[[#This Row],[sCL]] - DataBase2[[#This Row],[BSHeu]])/ DataBase2[[#This Row],[BSHeu]])</f>
        <v>2.1313024789639045E-8</v>
      </c>
      <c r="AP215" s="76">
        <f>IF(OR(DataBase2[[#This Row],[sDRC]]= "",  DataBase2[[#This Row],[BSHeu]]=""), "", (DataBase2[[#This Row],[sDRC]]- DataBase2[[#This Row],[BSHeu]])/ DataBase2[[#This Row],[BSHeu]])</f>
        <v>2.1313024789639045E-8</v>
      </c>
      <c r="AQ215" s="76">
        <f>IF(OR(DataBase2[[#This Row],[sABS]]= "",  DataBase2[[#This Row],[BSHeu]]=""), "", (DataBase2[[#This Row],[sABS]]- DataBase2[[#This Row],[BSHeu]])/ DataBase2[[#This Row],[BSHeu]])</f>
        <v>0</v>
      </c>
      <c r="AR215" s="76">
        <f>IF(OR(DataBase2[[#This Row],[sCCJ]]= "",  DataBase2[[#This Row],[BSHeu]]=""), "", (DataBase2[[#This Row],[sCCJ]]- DataBase2[[#This Row],[BSHeu]])/ DataBase2[[#This Row],[BSHeu]])</f>
        <v>7.8190405122025769E-2</v>
      </c>
      <c r="AS215" s="76">
        <f>IF(OR(DataBase2[[#This Row],[sILS]] = "",  DataBase2[[#This Row],[BSHeu]]=""), "", (DataBase2[[#This Row],[sILS]]- DataBase2[[#This Row],[BSHeu]])/ DataBase2[[#This Row],[BSHeu]])</f>
        <v>2.1313024789639045E-8</v>
      </c>
      <c r="AT215" s="76">
        <f>IF(OR(DataBase2[[#This Row],[sSA]] = "",  DataBase2[[#This Row],[BSHeu]]=""), "", (DataBase2[[#This Row],[sSA]]- DataBase2[[#This Row],[BSHeu]])/ DataBase2[[#This Row],[BSHeu]])</f>
        <v>2.1313024789639045E-8</v>
      </c>
      <c r="AU215" s="77">
        <f>IF(OR(DataBase2[[#This Row],[sKS]]= "",  DataBase2[[#This Row],[BSHeu]]=""), "", (DataBase2[[#This Row],[sKS]]- DataBase2[[#This Row],[BSHeu]])/ DataBase2[[#This Row],[BSHeu]])</f>
        <v>2.1313024789639045E-8</v>
      </c>
      <c r="AV215" s="78">
        <f>IF(AND(DataBase2[[#This Row],[sLBGB]]&lt;=0.0001, DataBase2[[#This Row],[sLBGB]]&lt;&gt;""), 1,"")</f>
        <v>1</v>
      </c>
      <c r="AW215" s="78">
        <f>IF(AND(DataBase2[[#This Row],[sCLGB]]&lt;=0.0001,DataBase2[[#This Row],[sCLGB]]&lt;&gt;""), 1,"")</f>
        <v>1</v>
      </c>
      <c r="AX215" s="78">
        <f>IF(AND(DataBase2[[#This Row],[sDRCGB]]&lt;=0.0001,DataBase2[[#This Row],[sDRCGB]]&lt;&gt;""), 1,"")</f>
        <v>1</v>
      </c>
      <c r="AY215" s="78">
        <f>IF(AND(DataBase2[[#This Row],[sABSGB]]&lt;=0.0001,DataBase2[[#This Row],[sABSGB]]&lt;&gt;""), 1,"")</f>
        <v>1</v>
      </c>
      <c r="AZ215" s="78" t="str">
        <f>IF(AND(DataBase2[[#This Row],[sCCJGB]]&lt;=0.0001,DataBase2[[#This Row],[sCCJGB]]&lt;&gt;""), 1,"")</f>
        <v/>
      </c>
      <c r="BA215" s="78">
        <f>IF(AND(DataBase2[[#This Row],[sILSGB]]&lt;=0.0001,DataBase2[[#This Row],[sILSGB]]&lt;&gt;""), 1,"")</f>
        <v>1</v>
      </c>
      <c r="BB215" s="78">
        <f>IF(AND(DataBase2[[#This Row],[sSAGB]]&lt;=0.0001,DataBase2[[#This Row],[sSAGB]]&lt;&gt;""), 1,"")</f>
        <v>1</v>
      </c>
      <c r="BC215" s="78">
        <f>IF(AND(DataBase2[[#This Row],[sKSGB]]&lt;=0.0001,DataBase2[[#This Row],[sKSGB]]&lt;&gt;""), 1,"")</f>
        <v>1</v>
      </c>
      <c r="BD215" s="79">
        <f>IF(AND(DataBase2[[#This Row],[sLBGKS]]&lt;=0.0001, DataBase2[[#This Row],[sLBGKS]]&lt;&gt;""), 1,"")</f>
        <v>1</v>
      </c>
      <c r="BE215" s="78">
        <f>IF(AND(DataBase2[[#This Row],[sCLGKS]]&lt;=0.0001,DataBase2[[#This Row],[sCLGKS]]&lt;&gt;""), 1,"")</f>
        <v>1</v>
      </c>
      <c r="BF215" s="78">
        <f>IF(AND(DataBase2[[#This Row],[sDRCGKS]]&lt;=0.0001,DataBase2[[#This Row],[sDRCGKS]]&lt;&gt;""), 1,"")</f>
        <v>1</v>
      </c>
      <c r="BG215" s="78">
        <f>IF(AND(DataBase2[[#This Row],[sABSGKS]]&lt;=0.0001,DataBase2[[#This Row],[sABSGKS]]&lt;&gt;""), 1,"")</f>
        <v>1</v>
      </c>
      <c r="BH215" s="78" t="str">
        <f>IF(AND(DataBase2[[#This Row],[sCCJGKS]]&lt;=0.0001,DataBase2[[#This Row],[sCCJGKS]]&lt;&gt;""), 1,"")</f>
        <v/>
      </c>
      <c r="BI215" s="78">
        <f>IF(AND(DataBase2[[#This Row],[sILSGKS]]&lt;=0.0001,DataBase2[[#This Row],[sILSGKS]]&lt;&gt;""), 1,"")</f>
        <v>1</v>
      </c>
      <c r="BJ215" s="78">
        <f>IF(AND(DataBase2[[#This Row],[sSAGKS]]&lt;=0.0001,DataBase2[[#This Row],[sSAGKS]]&lt;&gt;""), 1,"")</f>
        <v>1</v>
      </c>
      <c r="BK215" s="80">
        <f>IF(AND(DataBase2[[#This Row],[sKSGKS]]&lt;=0.0001,DataBase2[[#This Row],[sKSGKS]]&lt;&gt;""), 1,"")</f>
        <v>1</v>
      </c>
    </row>
    <row r="216" spans="1:109" x14ac:dyDescent="0.35">
      <c r="A216" s="65" t="s">
        <v>83</v>
      </c>
      <c r="B216" s="66" t="s">
        <v>80</v>
      </c>
      <c r="C216" s="67" t="s">
        <v>282</v>
      </c>
      <c r="D216" s="67">
        <v>3</v>
      </c>
      <c r="E216" s="67">
        <v>5</v>
      </c>
      <c r="F216" s="68">
        <v>4</v>
      </c>
      <c r="G216" s="69">
        <v>1578.65</v>
      </c>
      <c r="H216" s="70">
        <v>1578.65</v>
      </c>
      <c r="I216" s="71">
        <v>1</v>
      </c>
      <c r="J216" s="69">
        <v>1578.65</v>
      </c>
      <c r="K216" s="70">
        <v>1578.65</v>
      </c>
      <c r="L216" s="71">
        <v>7</v>
      </c>
      <c r="M216" s="69">
        <v>1578.65</v>
      </c>
      <c r="N216" s="6">
        <v>1578.65</v>
      </c>
      <c r="O216" s="71">
        <v>0</v>
      </c>
      <c r="P216" s="69">
        <v>1578.65002</v>
      </c>
      <c r="Q216" s="71">
        <v>2</v>
      </c>
      <c r="R216" s="72">
        <v>1591.41</v>
      </c>
      <c r="S216" s="71">
        <v>1.97</v>
      </c>
      <c r="T216" s="72">
        <v>1578.65</v>
      </c>
      <c r="U216" s="71">
        <v>150.00450000000001</v>
      </c>
      <c r="V216" s="72">
        <v>1578.65</v>
      </c>
      <c r="W216" s="73">
        <v>111.913</v>
      </c>
      <c r="X216" s="8">
        <v>1578.65</v>
      </c>
      <c r="Y216" s="8">
        <v>1</v>
      </c>
      <c r="Z216" s="74">
        <f t="shared" si="9"/>
        <v>1578.65</v>
      </c>
      <c r="AA216" s="48">
        <f t="shared" si="10"/>
        <v>1578.65</v>
      </c>
      <c r="AB21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MIN(G216,J216,M216),"")</f>
        <v>1578.65</v>
      </c>
      <c r="AC216" s="49">
        <f>IF(OR(DataBase2[[#This Row],[sKS]] = "", DataBase2[[#This Row],[BSOpt]]=""), "", (DataBase2[[#This Row],[sKS]]-DataBase2[[#This Row],[BSOpt]])/DataBase2[[#This Row],[BSOpt]])</f>
        <v>0</v>
      </c>
      <c r="AD216" s="49">
        <f t="shared" si="11"/>
        <v>1578.65</v>
      </c>
      <c r="AE216" s="49">
        <f>IF(OR(DataBase2[[#This Row],[sKS]] = "", DataBase2[[#This Row],[BESTUB]]=""), "", (DataBase2[[#This Row],[sKS]]-DataBase2[[#This Row],[BESTUB]])/DataBase2[[#This Row],[BESTUB]])</f>
        <v>0</v>
      </c>
      <c r="AF216" s="75">
        <f>IF(OR(DataBase2[[#This Row],[sLB]] = "", DataBase2[[#This Row],[BestSol]]=""), "", (DataBase2[[#This Row],[sLB]]-DataBase2[[#This Row],[BestSol]])/DataBase2[[#This Row],[BestSol]])</f>
        <v>0</v>
      </c>
      <c r="AG216" s="76">
        <f>IF(OR(DataBase2[[#This Row],[sCL]] = "", DataBase2[[#This Row],[BestSol]]=""), "", (DataBase2[[#This Row],[sCL]] -DataBase2[[#This Row],[BestSol]])/DataBase2[[#This Row],[BestSol]])</f>
        <v>0</v>
      </c>
      <c r="AH216" s="76">
        <f>IF(OR(DataBase2[[#This Row],[sDRC]]= "", DataBase2[[#This Row],[BestSol]]=""), "", (DataBase2[[#This Row],[sDRC]]-DataBase2[[#This Row],[BestSol]])/DataBase2[[#This Row],[BestSol]])</f>
        <v>0</v>
      </c>
      <c r="AI216" s="76">
        <f>IF(OR(DataBase2[[#This Row],[sABS]]= "", DataBase2[[#This Row],[BestSol]]=""), "", (DataBase2[[#This Row],[sABS]]-DataBase2[[#This Row],[BestSol]])/DataBase2[[#This Row],[BestSol]])</f>
        <v>1.2669052639600198E-8</v>
      </c>
      <c r="AJ216" s="76">
        <f>IF(OR(DataBase2[[#This Row],[sCCJ]]= "", DataBase2[[#This Row],[BestSol]]=""), "", (DataBase2[[#This Row],[sCCJ]]-DataBase2[[#This Row],[BestSol]])/DataBase2[[#This Row],[BestSol]])</f>
        <v>8.0828556044721701E-3</v>
      </c>
      <c r="AK216" s="76">
        <f>IF(OR(DataBase2[[#This Row],[sILS]] = "", DataBase2[[#This Row],[BestSol]]=""), "", (DataBase2[[#This Row],[sILS]]-DataBase2[[#This Row],[BestSol]])/DataBase2[[#This Row],[BestSol]])</f>
        <v>0</v>
      </c>
      <c r="AL216" s="76">
        <f>IF(OR(DataBase2[[#This Row],[sSA]] = "", DataBase2[[#This Row],[BestSol]]=""), "", (DataBase2[[#This Row],[sSA]]-DataBase2[[#This Row],[BestSol]])/DataBase2[[#This Row],[BestSol]])</f>
        <v>0</v>
      </c>
      <c r="AM216" s="76">
        <f>IF(OR(DataBase2[[#This Row],[sKS]] = "", DataBase2[[#This Row],[BestSol]]=""), "", (DataBase2[[#This Row],[sKS]]-DataBase2[[#This Row],[BestSol]])/DataBase2[[#This Row],[BestSol]])</f>
        <v>0</v>
      </c>
      <c r="AN216" s="75">
        <f>IF(OR(DataBase2[[#This Row],[sLB]] = "", DataBase2[[#This Row],[BSHeu]]=""), "", (DataBase2[[#This Row],[sLB]]-DataBase2[[#This Row],[BSHeu]])/DataBase2[[#This Row],[BSHeu]])</f>
        <v>0</v>
      </c>
      <c r="AO216" s="76">
        <f>IF(OR(DataBase2[[#This Row],[sCL]] = "",  DataBase2[[#This Row],[BSHeu]]=""), "", (DataBase2[[#This Row],[sCL]] - DataBase2[[#This Row],[BSHeu]])/ DataBase2[[#This Row],[BSHeu]])</f>
        <v>0</v>
      </c>
      <c r="AP216" s="76">
        <f>IF(OR(DataBase2[[#This Row],[sDRC]]= "",  DataBase2[[#This Row],[BSHeu]]=""), "", (DataBase2[[#This Row],[sDRC]]- DataBase2[[#This Row],[BSHeu]])/ DataBase2[[#This Row],[BSHeu]])</f>
        <v>0</v>
      </c>
      <c r="AQ216" s="76">
        <f>IF(OR(DataBase2[[#This Row],[sABS]]= "",  DataBase2[[#This Row],[BSHeu]]=""), "", (DataBase2[[#This Row],[sABS]]- DataBase2[[#This Row],[BSHeu]])/ DataBase2[[#This Row],[BSHeu]])</f>
        <v>1.2669052639600198E-8</v>
      </c>
      <c r="AR216" s="76">
        <f>IF(OR(DataBase2[[#This Row],[sCCJ]]= "",  DataBase2[[#This Row],[BSHeu]]=""), "", (DataBase2[[#This Row],[sCCJ]]- DataBase2[[#This Row],[BSHeu]])/ DataBase2[[#This Row],[BSHeu]])</f>
        <v>8.0828556044721701E-3</v>
      </c>
      <c r="AS216" s="76">
        <f>IF(OR(DataBase2[[#This Row],[sILS]] = "",  DataBase2[[#This Row],[BSHeu]]=""), "", (DataBase2[[#This Row],[sILS]]- DataBase2[[#This Row],[BSHeu]])/ DataBase2[[#This Row],[BSHeu]])</f>
        <v>0</v>
      </c>
      <c r="AT216" s="76">
        <f>IF(OR(DataBase2[[#This Row],[sSA]] = "",  DataBase2[[#This Row],[BSHeu]]=""), "", (DataBase2[[#This Row],[sSA]]- DataBase2[[#This Row],[BSHeu]])/ DataBase2[[#This Row],[BSHeu]])</f>
        <v>0</v>
      </c>
      <c r="AU216" s="77">
        <f>IF(OR(DataBase2[[#This Row],[sKS]]= "",  DataBase2[[#This Row],[BSHeu]]=""), "", (DataBase2[[#This Row],[sKS]]- DataBase2[[#This Row],[BSHeu]])/ DataBase2[[#This Row],[BSHeu]])</f>
        <v>0</v>
      </c>
      <c r="AV216" s="78">
        <f>IF(AND(DataBase2[[#This Row],[sLBGB]]&lt;=0.0001, DataBase2[[#This Row],[sLBGB]]&lt;&gt;""), 1,"")</f>
        <v>1</v>
      </c>
      <c r="AW216" s="78">
        <f>IF(AND(DataBase2[[#This Row],[sCLGB]]&lt;=0.0001,DataBase2[[#This Row],[sCLGB]]&lt;&gt;""), 1,"")</f>
        <v>1</v>
      </c>
      <c r="AX216" s="78">
        <f>IF(AND(DataBase2[[#This Row],[sDRCGB]]&lt;=0.0001,DataBase2[[#This Row],[sDRCGB]]&lt;&gt;""), 1,"")</f>
        <v>1</v>
      </c>
      <c r="AY216" s="78">
        <f>IF(AND(DataBase2[[#This Row],[sABSGB]]&lt;=0.0001,DataBase2[[#This Row],[sABSGB]]&lt;&gt;""), 1,"")</f>
        <v>1</v>
      </c>
      <c r="AZ216" s="78" t="str">
        <f>IF(AND(DataBase2[[#This Row],[sCCJGB]]&lt;=0.0001,DataBase2[[#This Row],[sCCJGB]]&lt;&gt;""), 1,"")</f>
        <v/>
      </c>
      <c r="BA216" s="78">
        <f>IF(AND(DataBase2[[#This Row],[sILSGB]]&lt;=0.0001,DataBase2[[#This Row],[sILSGB]]&lt;&gt;""), 1,"")</f>
        <v>1</v>
      </c>
      <c r="BB216" s="78">
        <f>IF(AND(DataBase2[[#This Row],[sSAGB]]&lt;=0.0001,DataBase2[[#This Row],[sSAGB]]&lt;&gt;""), 1,"")</f>
        <v>1</v>
      </c>
      <c r="BC216" s="78">
        <f>IF(AND(DataBase2[[#This Row],[sKSGB]]&lt;=0.0001,DataBase2[[#This Row],[sKSGB]]&lt;&gt;""), 1,"")</f>
        <v>1</v>
      </c>
      <c r="BD216" s="79">
        <f>IF(AND(DataBase2[[#This Row],[sLBGKS]]&lt;=0.0001, DataBase2[[#This Row],[sLBGKS]]&lt;&gt;""), 1,"")</f>
        <v>1</v>
      </c>
      <c r="BE216" s="78">
        <f>IF(AND(DataBase2[[#This Row],[sCLGKS]]&lt;=0.0001,DataBase2[[#This Row],[sCLGKS]]&lt;&gt;""), 1,"")</f>
        <v>1</v>
      </c>
      <c r="BF216" s="78">
        <f>IF(AND(DataBase2[[#This Row],[sDRCGKS]]&lt;=0.0001,DataBase2[[#This Row],[sDRCGKS]]&lt;&gt;""), 1,"")</f>
        <v>1</v>
      </c>
      <c r="BG216" s="78">
        <f>IF(AND(DataBase2[[#This Row],[sABSGKS]]&lt;=0.0001,DataBase2[[#This Row],[sABSGKS]]&lt;&gt;""), 1,"")</f>
        <v>1</v>
      </c>
      <c r="BH216" s="78" t="str">
        <f>IF(AND(DataBase2[[#This Row],[sCCJGKS]]&lt;=0.0001,DataBase2[[#This Row],[sCCJGKS]]&lt;&gt;""), 1,"")</f>
        <v/>
      </c>
      <c r="BI216" s="78">
        <f>IF(AND(DataBase2[[#This Row],[sILSGKS]]&lt;=0.0001,DataBase2[[#This Row],[sILSGKS]]&lt;&gt;""), 1,"")</f>
        <v>1</v>
      </c>
      <c r="BJ216" s="78">
        <f>IF(AND(DataBase2[[#This Row],[sSAGKS]]&lt;=0.0001,DataBase2[[#This Row],[sSAGKS]]&lt;&gt;""), 1,"")</f>
        <v>1</v>
      </c>
      <c r="BK216" s="80">
        <f>IF(AND(DataBase2[[#This Row],[sKSGKS]]&lt;=0.0001,DataBase2[[#This Row],[sKSGKS]]&lt;&gt;""), 1,"")</f>
        <v>1</v>
      </c>
    </row>
    <row r="217" spans="1:109" x14ac:dyDescent="0.35">
      <c r="A217" s="65" t="s">
        <v>84</v>
      </c>
      <c r="B217" s="66" t="s">
        <v>80</v>
      </c>
      <c r="C217" s="67" t="s">
        <v>282</v>
      </c>
      <c r="D217" s="67">
        <v>3</v>
      </c>
      <c r="E217" s="67">
        <v>5</v>
      </c>
      <c r="F217" s="68">
        <v>5</v>
      </c>
      <c r="G217" s="69">
        <v>1708.51</v>
      </c>
      <c r="H217" s="70">
        <v>1708.51</v>
      </c>
      <c r="I217" s="71">
        <v>0</v>
      </c>
      <c r="J217" s="69">
        <v>1687.42</v>
      </c>
      <c r="K217" s="70">
        <v>1687.42</v>
      </c>
      <c r="L217" s="71">
        <v>3</v>
      </c>
      <c r="M217" s="69">
        <v>1687.42</v>
      </c>
      <c r="N217" s="6">
        <v>1687.42</v>
      </c>
      <c r="O217" s="71">
        <v>0</v>
      </c>
      <c r="P217" s="69">
        <v>1708.51001</v>
      </c>
      <c r="Q217" s="71">
        <v>2</v>
      </c>
      <c r="R217" s="72">
        <v>1781.47</v>
      </c>
      <c r="S217" s="71">
        <v>1.89</v>
      </c>
      <c r="T217" s="72">
        <v>1931.54</v>
      </c>
      <c r="U217" s="71">
        <v>150</v>
      </c>
      <c r="V217" s="72">
        <v>1687.42</v>
      </c>
      <c r="W217" s="73">
        <v>144.65049999999999</v>
      </c>
      <c r="X217" s="8">
        <v>1708.51</v>
      </c>
      <c r="Y217" s="8">
        <v>0</v>
      </c>
      <c r="Z217" s="74">
        <f t="shared" si="9"/>
        <v>1687.42</v>
      </c>
      <c r="AA217" s="48">
        <f t="shared" si="10"/>
        <v>1687.42</v>
      </c>
      <c r="AB21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MIN(G217,J217,M217),"")</f>
        <v>1687.42</v>
      </c>
      <c r="AC217" s="49">
        <f>IF(OR(DataBase2[[#This Row],[sKS]] = "", DataBase2[[#This Row],[BSOpt]]=""), "", (DataBase2[[#This Row],[sKS]]-DataBase2[[#This Row],[BSOpt]])/DataBase2[[#This Row],[BSOpt]])</f>
        <v>1.2498370293110142E-2</v>
      </c>
      <c r="AD217" s="49">
        <f t="shared" si="11"/>
        <v>1687.42</v>
      </c>
      <c r="AE217" s="49">
        <f>IF(OR(DataBase2[[#This Row],[sKS]] = "", DataBase2[[#This Row],[BESTUB]]=""), "", (DataBase2[[#This Row],[sKS]]-DataBase2[[#This Row],[BESTUB]])/DataBase2[[#This Row],[BESTUB]])</f>
        <v>1.2498370293110142E-2</v>
      </c>
      <c r="AF217" s="75">
        <f>IF(OR(DataBase2[[#This Row],[sLB]] = "", DataBase2[[#This Row],[BestSol]]=""), "", (DataBase2[[#This Row],[sLB]]-DataBase2[[#This Row],[BestSol]])/DataBase2[[#This Row],[BestSol]])</f>
        <v>1.2498370293110142E-2</v>
      </c>
      <c r="AG217" s="76">
        <f>IF(OR(DataBase2[[#This Row],[sCL]] = "", DataBase2[[#This Row],[BestSol]]=""), "", (DataBase2[[#This Row],[sCL]] -DataBase2[[#This Row],[BestSol]])/DataBase2[[#This Row],[BestSol]])</f>
        <v>0</v>
      </c>
      <c r="AH217" s="76">
        <f>IF(OR(DataBase2[[#This Row],[sDRC]]= "", DataBase2[[#This Row],[BestSol]]=""), "", (DataBase2[[#This Row],[sDRC]]-DataBase2[[#This Row],[BestSol]])/DataBase2[[#This Row],[BestSol]])</f>
        <v>0</v>
      </c>
      <c r="AI217" s="76">
        <f>IF(OR(DataBase2[[#This Row],[sABS]]= "", DataBase2[[#This Row],[BestSol]]=""), "", (DataBase2[[#This Row],[sABS]]-DataBase2[[#This Row],[BestSol]])/DataBase2[[#This Row],[BestSol]])</f>
        <v>1.2498376219317001E-2</v>
      </c>
      <c r="AJ217" s="76">
        <f>IF(OR(DataBase2[[#This Row],[sCCJ]]= "", DataBase2[[#This Row],[BestSol]]=""), "", (DataBase2[[#This Row],[sCCJ]]-DataBase2[[#This Row],[BestSol]])/DataBase2[[#This Row],[BestSol]])</f>
        <v>5.5735975631437312E-2</v>
      </c>
      <c r="AK217" s="76">
        <f>IF(OR(DataBase2[[#This Row],[sILS]] = "", DataBase2[[#This Row],[BestSol]]=""), "", (DataBase2[[#This Row],[sILS]]-DataBase2[[#This Row],[BestSol]])/DataBase2[[#This Row],[BestSol]])</f>
        <v>0.14467056215998381</v>
      </c>
      <c r="AL217" s="76">
        <f>IF(OR(DataBase2[[#This Row],[sSA]] = "", DataBase2[[#This Row],[BestSol]]=""), "", (DataBase2[[#This Row],[sSA]]-DataBase2[[#This Row],[BestSol]])/DataBase2[[#This Row],[BestSol]])</f>
        <v>0</v>
      </c>
      <c r="AM217" s="76">
        <f>IF(OR(DataBase2[[#This Row],[sKS]] = "", DataBase2[[#This Row],[BestSol]]=""), "", (DataBase2[[#This Row],[sKS]]-DataBase2[[#This Row],[BestSol]])/DataBase2[[#This Row],[BestSol]])</f>
        <v>1.2498370293110142E-2</v>
      </c>
      <c r="AN217" s="75">
        <f>IF(OR(DataBase2[[#This Row],[sLB]] = "", DataBase2[[#This Row],[BSHeu]]=""), "", (DataBase2[[#This Row],[sLB]]-DataBase2[[#This Row],[BSHeu]])/DataBase2[[#This Row],[BSHeu]])</f>
        <v>1.2498370293110142E-2</v>
      </c>
      <c r="AO217" s="76">
        <f>IF(OR(DataBase2[[#This Row],[sCL]] = "",  DataBase2[[#This Row],[BSHeu]]=""), "", (DataBase2[[#This Row],[sCL]] - DataBase2[[#This Row],[BSHeu]])/ DataBase2[[#This Row],[BSHeu]])</f>
        <v>0</v>
      </c>
      <c r="AP217" s="76">
        <f>IF(OR(DataBase2[[#This Row],[sDRC]]= "",  DataBase2[[#This Row],[BSHeu]]=""), "", (DataBase2[[#This Row],[sDRC]]- DataBase2[[#This Row],[BSHeu]])/ DataBase2[[#This Row],[BSHeu]])</f>
        <v>0</v>
      </c>
      <c r="AQ217" s="76">
        <f>IF(OR(DataBase2[[#This Row],[sABS]]= "",  DataBase2[[#This Row],[BSHeu]]=""), "", (DataBase2[[#This Row],[sABS]]- DataBase2[[#This Row],[BSHeu]])/ DataBase2[[#This Row],[BSHeu]])</f>
        <v>1.2498376219317001E-2</v>
      </c>
      <c r="AR217" s="76">
        <f>IF(OR(DataBase2[[#This Row],[sCCJ]]= "",  DataBase2[[#This Row],[BSHeu]]=""), "", (DataBase2[[#This Row],[sCCJ]]- DataBase2[[#This Row],[BSHeu]])/ DataBase2[[#This Row],[BSHeu]])</f>
        <v>5.5735975631437312E-2</v>
      </c>
      <c r="AS217" s="76">
        <f>IF(OR(DataBase2[[#This Row],[sILS]] = "",  DataBase2[[#This Row],[BSHeu]]=""), "", (DataBase2[[#This Row],[sILS]]- DataBase2[[#This Row],[BSHeu]])/ DataBase2[[#This Row],[BSHeu]])</f>
        <v>0.14467056215998381</v>
      </c>
      <c r="AT217" s="76">
        <f>IF(OR(DataBase2[[#This Row],[sSA]] = "",  DataBase2[[#This Row],[BSHeu]]=""), "", (DataBase2[[#This Row],[sSA]]- DataBase2[[#This Row],[BSHeu]])/ DataBase2[[#This Row],[BSHeu]])</f>
        <v>0</v>
      </c>
      <c r="AU217" s="77">
        <f>IF(OR(DataBase2[[#This Row],[sKS]]= "",  DataBase2[[#This Row],[BSHeu]]=""), "", (DataBase2[[#This Row],[sKS]]- DataBase2[[#This Row],[BSHeu]])/ DataBase2[[#This Row],[BSHeu]])</f>
        <v>1.2498370293110142E-2</v>
      </c>
      <c r="AV217" s="78" t="str">
        <f>IF(AND(DataBase2[[#This Row],[sLBGB]]&lt;=0.0001, DataBase2[[#This Row],[sLBGB]]&lt;&gt;""), 1,"")</f>
        <v/>
      </c>
      <c r="AW217" s="78">
        <f>IF(AND(DataBase2[[#This Row],[sCLGB]]&lt;=0.0001,DataBase2[[#This Row],[sCLGB]]&lt;&gt;""), 1,"")</f>
        <v>1</v>
      </c>
      <c r="AX217" s="78">
        <f>IF(AND(DataBase2[[#This Row],[sDRCGB]]&lt;=0.0001,DataBase2[[#This Row],[sDRCGB]]&lt;&gt;""), 1,"")</f>
        <v>1</v>
      </c>
      <c r="AY217" s="78" t="str">
        <f>IF(AND(DataBase2[[#This Row],[sABSGB]]&lt;=0.0001,DataBase2[[#This Row],[sABSGB]]&lt;&gt;""), 1,"")</f>
        <v/>
      </c>
      <c r="AZ217" s="78" t="str">
        <f>IF(AND(DataBase2[[#This Row],[sCCJGB]]&lt;=0.0001,DataBase2[[#This Row],[sCCJGB]]&lt;&gt;""), 1,"")</f>
        <v/>
      </c>
      <c r="BA217" s="78" t="str">
        <f>IF(AND(DataBase2[[#This Row],[sILSGB]]&lt;=0.0001,DataBase2[[#This Row],[sILSGB]]&lt;&gt;""), 1,"")</f>
        <v/>
      </c>
      <c r="BB217" s="78">
        <f>IF(AND(DataBase2[[#This Row],[sSAGB]]&lt;=0.0001,DataBase2[[#This Row],[sSAGB]]&lt;&gt;""), 1,"")</f>
        <v>1</v>
      </c>
      <c r="BC217" s="78" t="str">
        <f>IF(AND(DataBase2[[#This Row],[sKSGB]]&lt;=0.0001,DataBase2[[#This Row],[sKSGB]]&lt;&gt;""), 1,"")</f>
        <v/>
      </c>
      <c r="BD217" s="79" t="str">
        <f>IF(AND(DataBase2[[#This Row],[sLBGKS]]&lt;=0.0001, DataBase2[[#This Row],[sLBGKS]]&lt;&gt;""), 1,"")</f>
        <v/>
      </c>
      <c r="BE217" s="78">
        <f>IF(AND(DataBase2[[#This Row],[sCLGKS]]&lt;=0.0001,DataBase2[[#This Row],[sCLGKS]]&lt;&gt;""), 1,"")</f>
        <v>1</v>
      </c>
      <c r="BF217" s="78">
        <f>IF(AND(DataBase2[[#This Row],[sDRCGKS]]&lt;=0.0001,DataBase2[[#This Row],[sDRCGKS]]&lt;&gt;""), 1,"")</f>
        <v>1</v>
      </c>
      <c r="BG217" s="78" t="str">
        <f>IF(AND(DataBase2[[#This Row],[sABSGKS]]&lt;=0.0001,DataBase2[[#This Row],[sABSGKS]]&lt;&gt;""), 1,"")</f>
        <v/>
      </c>
      <c r="BH217" s="78" t="str">
        <f>IF(AND(DataBase2[[#This Row],[sCCJGKS]]&lt;=0.0001,DataBase2[[#This Row],[sCCJGKS]]&lt;&gt;""), 1,"")</f>
        <v/>
      </c>
      <c r="BI217" s="78" t="str">
        <f>IF(AND(DataBase2[[#This Row],[sILSGKS]]&lt;=0.0001,DataBase2[[#This Row],[sILSGKS]]&lt;&gt;""), 1,"")</f>
        <v/>
      </c>
      <c r="BJ217" s="78">
        <f>IF(AND(DataBase2[[#This Row],[sSAGKS]]&lt;=0.0001,DataBase2[[#This Row],[sSAGKS]]&lt;&gt;""), 1,"")</f>
        <v>1</v>
      </c>
      <c r="BK217" s="80" t="str">
        <f>IF(AND(DataBase2[[#This Row],[sKSGKS]]&lt;=0.0001,DataBase2[[#This Row],[sKSGKS]]&lt;&gt;""), 1,"")</f>
        <v/>
      </c>
    </row>
    <row r="218" spans="1:109" x14ac:dyDescent="0.35">
      <c r="A218" s="65" t="s">
        <v>85</v>
      </c>
      <c r="B218" s="66" t="s">
        <v>80</v>
      </c>
      <c r="C218" s="67" t="s">
        <v>282</v>
      </c>
      <c r="D218" s="67">
        <v>3</v>
      </c>
      <c r="E218" s="67">
        <v>5</v>
      </c>
      <c r="F218" s="68">
        <v>2</v>
      </c>
      <c r="G218" s="69">
        <v>1155.9100000000001</v>
      </c>
      <c r="H218" s="70">
        <v>1155.8900000000001</v>
      </c>
      <c r="I218" s="71">
        <v>0</v>
      </c>
      <c r="J218" s="69">
        <v>1155.8699999999999</v>
      </c>
      <c r="K218" s="70">
        <v>1155.8699999999999</v>
      </c>
      <c r="L218" s="71">
        <v>4</v>
      </c>
      <c r="M218" s="69">
        <v>1155.8699999999999</v>
      </c>
      <c r="N218" s="6">
        <v>1155.8699999999999</v>
      </c>
      <c r="O218" s="71">
        <v>0</v>
      </c>
      <c r="P218" s="69">
        <v>1155.91003</v>
      </c>
      <c r="Q218" s="71">
        <v>12</v>
      </c>
      <c r="R218" s="72">
        <v>1384.35</v>
      </c>
      <c r="S218" s="71">
        <v>1.29</v>
      </c>
      <c r="T218" s="72">
        <v>1155.8699999999999</v>
      </c>
      <c r="U218" s="71">
        <v>150.00200000000001</v>
      </c>
      <c r="V218" s="72">
        <v>1155.8699999999999</v>
      </c>
      <c r="W218" s="73">
        <v>57.2605</v>
      </c>
      <c r="X218" s="8">
        <v>1155.9100000000001</v>
      </c>
      <c r="Y218" s="8">
        <v>0</v>
      </c>
      <c r="Z218" s="74">
        <f t="shared" si="9"/>
        <v>1155.8699999999999</v>
      </c>
      <c r="AA218" s="48">
        <f t="shared" si="10"/>
        <v>1155.8699999999999</v>
      </c>
      <c r="AB21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MIN(G218,J218,M218),"")</f>
        <v>1155.8699999999999</v>
      </c>
      <c r="AC218" s="49">
        <f>IF(OR(DataBase2[[#This Row],[sKS]] = "", DataBase2[[#This Row],[BSOpt]]=""), "", (DataBase2[[#This Row],[sKS]]-DataBase2[[#This Row],[BSOpt]])/DataBase2[[#This Row],[BSOpt]])</f>
        <v>3.4605967799312205E-5</v>
      </c>
      <c r="AD218" s="49">
        <f t="shared" si="11"/>
        <v>1155.8699999999999</v>
      </c>
      <c r="AE218" s="49">
        <f>IF(OR(DataBase2[[#This Row],[sKS]] = "", DataBase2[[#This Row],[BESTUB]]=""), "", (DataBase2[[#This Row],[sKS]]-DataBase2[[#This Row],[BESTUB]])/DataBase2[[#This Row],[BESTUB]])</f>
        <v>3.4605967799312205E-5</v>
      </c>
      <c r="AF218" s="75">
        <f>IF(OR(DataBase2[[#This Row],[sLB]] = "", DataBase2[[#This Row],[BestSol]]=""), "", (DataBase2[[#This Row],[sLB]]-DataBase2[[#This Row],[BestSol]])/DataBase2[[#This Row],[BestSol]])</f>
        <v>3.4605967799312205E-5</v>
      </c>
      <c r="AG218" s="76">
        <f>IF(OR(DataBase2[[#This Row],[sCL]] = "", DataBase2[[#This Row],[BestSol]]=""), "", (DataBase2[[#This Row],[sCL]] -DataBase2[[#This Row],[BestSol]])/DataBase2[[#This Row],[BestSol]])</f>
        <v>0</v>
      </c>
      <c r="AH218" s="76">
        <f>IF(OR(DataBase2[[#This Row],[sDRC]]= "", DataBase2[[#This Row],[BestSol]]=""), "", (DataBase2[[#This Row],[sDRC]]-DataBase2[[#This Row],[BestSol]])/DataBase2[[#This Row],[BestSol]])</f>
        <v>0</v>
      </c>
      <c r="AI218" s="76">
        <f>IF(OR(DataBase2[[#This Row],[sABS]]= "", DataBase2[[#This Row],[BestSol]]=""), "", (DataBase2[[#This Row],[sABS]]-DataBase2[[#This Row],[BestSol]])/DataBase2[[#This Row],[BestSol]])</f>
        <v>3.4631922275096037E-5</v>
      </c>
      <c r="AJ218" s="76">
        <f>IF(OR(DataBase2[[#This Row],[sCCJ]]= "", DataBase2[[#This Row],[BestSol]]=""), "", (DataBase2[[#This Row],[sCCJ]]-DataBase2[[#This Row],[BestSol]])/DataBase2[[#This Row],[BestSol]])</f>
        <v>0.19766928806872749</v>
      </c>
      <c r="AK218" s="76">
        <f>IF(OR(DataBase2[[#This Row],[sILS]] = "", DataBase2[[#This Row],[BestSol]]=""), "", (DataBase2[[#This Row],[sILS]]-DataBase2[[#This Row],[BestSol]])/DataBase2[[#This Row],[BestSol]])</f>
        <v>0</v>
      </c>
      <c r="AL218" s="76">
        <f>IF(OR(DataBase2[[#This Row],[sSA]] = "", DataBase2[[#This Row],[BestSol]]=""), "", (DataBase2[[#This Row],[sSA]]-DataBase2[[#This Row],[BestSol]])/DataBase2[[#This Row],[BestSol]])</f>
        <v>0</v>
      </c>
      <c r="AM218" s="76">
        <f>IF(OR(DataBase2[[#This Row],[sKS]] = "", DataBase2[[#This Row],[BestSol]]=""), "", (DataBase2[[#This Row],[sKS]]-DataBase2[[#This Row],[BestSol]])/DataBase2[[#This Row],[BestSol]])</f>
        <v>3.4605967799312205E-5</v>
      </c>
      <c r="AN218" s="75">
        <f>IF(OR(DataBase2[[#This Row],[sLB]] = "", DataBase2[[#This Row],[BSHeu]]=""), "", (DataBase2[[#This Row],[sLB]]-DataBase2[[#This Row],[BSHeu]])/DataBase2[[#This Row],[BSHeu]])</f>
        <v>3.4605967799312205E-5</v>
      </c>
      <c r="AO218" s="76">
        <f>IF(OR(DataBase2[[#This Row],[sCL]] = "",  DataBase2[[#This Row],[BSHeu]]=""), "", (DataBase2[[#This Row],[sCL]] - DataBase2[[#This Row],[BSHeu]])/ DataBase2[[#This Row],[BSHeu]])</f>
        <v>0</v>
      </c>
      <c r="AP218" s="76">
        <f>IF(OR(DataBase2[[#This Row],[sDRC]]= "",  DataBase2[[#This Row],[BSHeu]]=""), "", (DataBase2[[#This Row],[sDRC]]- DataBase2[[#This Row],[BSHeu]])/ DataBase2[[#This Row],[BSHeu]])</f>
        <v>0</v>
      </c>
      <c r="AQ218" s="76">
        <f>IF(OR(DataBase2[[#This Row],[sABS]]= "",  DataBase2[[#This Row],[BSHeu]]=""), "", (DataBase2[[#This Row],[sABS]]- DataBase2[[#This Row],[BSHeu]])/ DataBase2[[#This Row],[BSHeu]])</f>
        <v>3.4631922275096037E-5</v>
      </c>
      <c r="AR218" s="76">
        <f>IF(OR(DataBase2[[#This Row],[sCCJ]]= "",  DataBase2[[#This Row],[BSHeu]]=""), "", (DataBase2[[#This Row],[sCCJ]]- DataBase2[[#This Row],[BSHeu]])/ DataBase2[[#This Row],[BSHeu]])</f>
        <v>0.19766928806872749</v>
      </c>
      <c r="AS218" s="76">
        <f>IF(OR(DataBase2[[#This Row],[sILS]] = "",  DataBase2[[#This Row],[BSHeu]]=""), "", (DataBase2[[#This Row],[sILS]]- DataBase2[[#This Row],[BSHeu]])/ DataBase2[[#This Row],[BSHeu]])</f>
        <v>0</v>
      </c>
      <c r="AT218" s="76">
        <f>IF(OR(DataBase2[[#This Row],[sSA]] = "",  DataBase2[[#This Row],[BSHeu]]=""), "", (DataBase2[[#This Row],[sSA]]- DataBase2[[#This Row],[BSHeu]])/ DataBase2[[#This Row],[BSHeu]])</f>
        <v>0</v>
      </c>
      <c r="AU218" s="77">
        <f>IF(OR(DataBase2[[#This Row],[sKS]]= "",  DataBase2[[#This Row],[BSHeu]]=""), "", (DataBase2[[#This Row],[sKS]]- DataBase2[[#This Row],[BSHeu]])/ DataBase2[[#This Row],[BSHeu]])</f>
        <v>3.4605967799312205E-5</v>
      </c>
      <c r="AV218" s="78">
        <f>IF(AND(DataBase2[[#This Row],[sLBGB]]&lt;=0.0001, DataBase2[[#This Row],[sLBGB]]&lt;&gt;""), 1,"")</f>
        <v>1</v>
      </c>
      <c r="AW218" s="78">
        <f>IF(AND(DataBase2[[#This Row],[sCLGB]]&lt;=0.0001,DataBase2[[#This Row],[sCLGB]]&lt;&gt;""), 1,"")</f>
        <v>1</v>
      </c>
      <c r="AX218" s="78">
        <f>IF(AND(DataBase2[[#This Row],[sDRCGB]]&lt;=0.0001,DataBase2[[#This Row],[sDRCGB]]&lt;&gt;""), 1,"")</f>
        <v>1</v>
      </c>
      <c r="AY218" s="78">
        <f>IF(AND(DataBase2[[#This Row],[sABSGB]]&lt;=0.0001,DataBase2[[#This Row],[sABSGB]]&lt;&gt;""), 1,"")</f>
        <v>1</v>
      </c>
      <c r="AZ218" s="78" t="str">
        <f>IF(AND(DataBase2[[#This Row],[sCCJGB]]&lt;=0.0001,DataBase2[[#This Row],[sCCJGB]]&lt;&gt;""), 1,"")</f>
        <v/>
      </c>
      <c r="BA218" s="78">
        <f>IF(AND(DataBase2[[#This Row],[sILSGB]]&lt;=0.0001,DataBase2[[#This Row],[sILSGB]]&lt;&gt;""), 1,"")</f>
        <v>1</v>
      </c>
      <c r="BB218" s="78">
        <f>IF(AND(DataBase2[[#This Row],[sSAGB]]&lt;=0.0001,DataBase2[[#This Row],[sSAGB]]&lt;&gt;""), 1,"")</f>
        <v>1</v>
      </c>
      <c r="BC218" s="78">
        <f>IF(AND(DataBase2[[#This Row],[sKSGB]]&lt;=0.0001,DataBase2[[#This Row],[sKSGB]]&lt;&gt;""), 1,"")</f>
        <v>1</v>
      </c>
      <c r="BD218" s="79">
        <f>IF(AND(DataBase2[[#This Row],[sLBGKS]]&lt;=0.0001, DataBase2[[#This Row],[sLBGKS]]&lt;&gt;""), 1,"")</f>
        <v>1</v>
      </c>
      <c r="BE218" s="78">
        <f>IF(AND(DataBase2[[#This Row],[sCLGKS]]&lt;=0.0001,DataBase2[[#This Row],[sCLGKS]]&lt;&gt;""), 1,"")</f>
        <v>1</v>
      </c>
      <c r="BF218" s="78">
        <f>IF(AND(DataBase2[[#This Row],[sDRCGKS]]&lt;=0.0001,DataBase2[[#This Row],[sDRCGKS]]&lt;&gt;""), 1,"")</f>
        <v>1</v>
      </c>
      <c r="BG218" s="78">
        <f>IF(AND(DataBase2[[#This Row],[sABSGKS]]&lt;=0.0001,DataBase2[[#This Row],[sABSGKS]]&lt;&gt;""), 1,"")</f>
        <v>1</v>
      </c>
      <c r="BH218" s="78" t="str">
        <f>IF(AND(DataBase2[[#This Row],[sCCJGKS]]&lt;=0.0001,DataBase2[[#This Row],[sCCJGKS]]&lt;&gt;""), 1,"")</f>
        <v/>
      </c>
      <c r="BI218" s="78">
        <f>IF(AND(DataBase2[[#This Row],[sILSGKS]]&lt;=0.0001,DataBase2[[#This Row],[sILSGKS]]&lt;&gt;""), 1,"")</f>
        <v>1</v>
      </c>
      <c r="BJ218" s="78">
        <f>IF(AND(DataBase2[[#This Row],[sSAGKS]]&lt;=0.0001,DataBase2[[#This Row],[sSAGKS]]&lt;&gt;""), 1,"")</f>
        <v>1</v>
      </c>
      <c r="BK218" s="80">
        <f>IF(AND(DataBase2[[#This Row],[sKSGKS]]&lt;=0.0001,DataBase2[[#This Row],[sKSGKS]]&lt;&gt;""), 1,"")</f>
        <v>1</v>
      </c>
    </row>
    <row r="219" spans="1:109" x14ac:dyDescent="0.35">
      <c r="A219" s="65" t="s">
        <v>86</v>
      </c>
      <c r="B219" s="66" t="s">
        <v>80</v>
      </c>
      <c r="C219" s="67" t="s">
        <v>282</v>
      </c>
      <c r="D219" s="67">
        <v>3</v>
      </c>
      <c r="E219" s="67">
        <v>5</v>
      </c>
      <c r="F219" s="68">
        <v>3</v>
      </c>
      <c r="G219" s="69">
        <v>1561.07</v>
      </c>
      <c r="H219" s="70">
        <v>1560.92</v>
      </c>
      <c r="I219" s="71">
        <v>31</v>
      </c>
      <c r="J219" s="69">
        <v>1561.07</v>
      </c>
      <c r="K219" s="70">
        <v>1561.07</v>
      </c>
      <c r="L219" s="71">
        <v>12</v>
      </c>
      <c r="M219" s="69">
        <v>1561.07</v>
      </c>
      <c r="N219" s="6">
        <v>1561.07</v>
      </c>
      <c r="O219" s="71">
        <v>0</v>
      </c>
      <c r="P219" s="69">
        <v>1561.0699500000001</v>
      </c>
      <c r="Q219" s="71">
        <v>19</v>
      </c>
      <c r="R219" s="72">
        <v>1591.9</v>
      </c>
      <c r="S219" s="71">
        <v>1.56</v>
      </c>
      <c r="T219" s="72">
        <v>1561.07</v>
      </c>
      <c r="U219" s="71">
        <v>150.00149999999999</v>
      </c>
      <c r="V219" s="72">
        <v>1561.07</v>
      </c>
      <c r="W219" s="73">
        <v>65.373999999999995</v>
      </c>
      <c r="X219" s="8">
        <v>1561.07</v>
      </c>
      <c r="Y219" s="8">
        <v>34</v>
      </c>
      <c r="Z219" s="74">
        <f t="shared" si="9"/>
        <v>1561.07</v>
      </c>
      <c r="AA219" s="48">
        <f t="shared" si="10"/>
        <v>1561.0699500000001</v>
      </c>
      <c r="AB21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MIN(G219,J219,M219),"")</f>
        <v>1561.07</v>
      </c>
      <c r="AC219" s="49">
        <f>IF(OR(DataBase2[[#This Row],[sKS]] = "", DataBase2[[#This Row],[BSOpt]]=""), "", (DataBase2[[#This Row],[sKS]]-DataBase2[[#This Row],[BSOpt]])/DataBase2[[#This Row],[BSOpt]])</f>
        <v>0</v>
      </c>
      <c r="AD219" s="49">
        <f t="shared" si="11"/>
        <v>1561.07</v>
      </c>
      <c r="AE219" s="49">
        <f>IF(OR(DataBase2[[#This Row],[sKS]] = "", DataBase2[[#This Row],[BESTUB]]=""), "", (DataBase2[[#This Row],[sKS]]-DataBase2[[#This Row],[BESTUB]])/DataBase2[[#This Row],[BESTUB]])</f>
        <v>0</v>
      </c>
      <c r="AF219" s="75">
        <f>IF(OR(DataBase2[[#This Row],[sLB]] = "", DataBase2[[#This Row],[BestSol]]=""), "", (DataBase2[[#This Row],[sLB]]-DataBase2[[#This Row],[BestSol]])/DataBase2[[#This Row],[BestSol]])</f>
        <v>0</v>
      </c>
      <c r="AG219" s="76">
        <f>IF(OR(DataBase2[[#This Row],[sCL]] = "", DataBase2[[#This Row],[BestSol]]=""), "", (DataBase2[[#This Row],[sCL]] -DataBase2[[#This Row],[BestSol]])/DataBase2[[#This Row],[BestSol]])</f>
        <v>0</v>
      </c>
      <c r="AH219" s="76">
        <f>IF(OR(DataBase2[[#This Row],[sDRC]]= "", DataBase2[[#This Row],[BestSol]]=""), "", (DataBase2[[#This Row],[sDRC]]-DataBase2[[#This Row],[BestSol]])/DataBase2[[#This Row],[BestSol]])</f>
        <v>0</v>
      </c>
      <c r="AI219" s="76">
        <f>IF(OR(DataBase2[[#This Row],[sABS]]= "", DataBase2[[#This Row],[BestSol]]=""), "", (DataBase2[[#This Row],[sABS]]-DataBase2[[#This Row],[BestSol]])/DataBase2[[#This Row],[BestSol]])</f>
        <v>-3.2029313146599538E-8</v>
      </c>
      <c r="AJ219" s="76">
        <f>IF(OR(DataBase2[[#This Row],[sCCJ]]= "", DataBase2[[#This Row],[BestSol]]=""), "", (DataBase2[[#This Row],[sCCJ]]-DataBase2[[#This Row],[BestSol]])/DataBase2[[#This Row],[BestSol]])</f>
        <v>1.9749274536055499E-2</v>
      </c>
      <c r="AK219" s="76">
        <f>IF(OR(DataBase2[[#This Row],[sILS]] = "", DataBase2[[#This Row],[BestSol]]=""), "", (DataBase2[[#This Row],[sILS]]-DataBase2[[#This Row],[BestSol]])/DataBase2[[#This Row],[BestSol]])</f>
        <v>0</v>
      </c>
      <c r="AL219" s="76">
        <f>IF(OR(DataBase2[[#This Row],[sSA]] = "", DataBase2[[#This Row],[BestSol]]=""), "", (DataBase2[[#This Row],[sSA]]-DataBase2[[#This Row],[BestSol]])/DataBase2[[#This Row],[BestSol]])</f>
        <v>0</v>
      </c>
      <c r="AM219" s="76">
        <f>IF(OR(DataBase2[[#This Row],[sKS]] = "", DataBase2[[#This Row],[BestSol]]=""), "", (DataBase2[[#This Row],[sKS]]-DataBase2[[#This Row],[BestSol]])/DataBase2[[#This Row],[BestSol]])</f>
        <v>0</v>
      </c>
      <c r="AN219" s="75">
        <f>IF(OR(DataBase2[[#This Row],[sLB]] = "", DataBase2[[#This Row],[BSHeu]]=""), "", (DataBase2[[#This Row],[sLB]]-DataBase2[[#This Row],[BSHeu]])/DataBase2[[#This Row],[BSHeu]])</f>
        <v>3.2029314172476471E-8</v>
      </c>
      <c r="AO219" s="76">
        <f>IF(OR(DataBase2[[#This Row],[sCL]] = "",  DataBase2[[#This Row],[BSHeu]]=""), "", (DataBase2[[#This Row],[sCL]] - DataBase2[[#This Row],[BSHeu]])/ DataBase2[[#This Row],[BSHeu]])</f>
        <v>3.2029314172476471E-8</v>
      </c>
      <c r="AP219" s="76">
        <f>IF(OR(DataBase2[[#This Row],[sDRC]]= "",  DataBase2[[#This Row],[BSHeu]]=""), "", (DataBase2[[#This Row],[sDRC]]- DataBase2[[#This Row],[BSHeu]])/ DataBase2[[#This Row],[BSHeu]])</f>
        <v>3.2029314172476471E-8</v>
      </c>
      <c r="AQ219" s="76">
        <f>IF(OR(DataBase2[[#This Row],[sABS]]= "",  DataBase2[[#This Row],[BSHeu]]=""), "", (DataBase2[[#This Row],[sABS]]- DataBase2[[#This Row],[BSHeu]])/ DataBase2[[#This Row],[BSHeu]])</f>
        <v>0</v>
      </c>
      <c r="AR219" s="76">
        <f>IF(OR(DataBase2[[#This Row],[sCCJ]]= "",  DataBase2[[#This Row],[BSHeu]]=""), "", (DataBase2[[#This Row],[sCCJ]]- DataBase2[[#This Row],[BSHeu]])/ DataBase2[[#This Row],[BSHeu]])</f>
        <v>1.9749307197925389E-2</v>
      </c>
      <c r="AS219" s="76">
        <f>IF(OR(DataBase2[[#This Row],[sILS]] = "",  DataBase2[[#This Row],[BSHeu]]=""), "", (DataBase2[[#This Row],[sILS]]- DataBase2[[#This Row],[BSHeu]])/ DataBase2[[#This Row],[BSHeu]])</f>
        <v>3.2029314172476471E-8</v>
      </c>
      <c r="AT219" s="76">
        <f>IF(OR(DataBase2[[#This Row],[sSA]] = "",  DataBase2[[#This Row],[BSHeu]]=""), "", (DataBase2[[#This Row],[sSA]]- DataBase2[[#This Row],[BSHeu]])/ DataBase2[[#This Row],[BSHeu]])</f>
        <v>3.2029314172476471E-8</v>
      </c>
      <c r="AU219" s="77">
        <f>IF(OR(DataBase2[[#This Row],[sKS]]= "",  DataBase2[[#This Row],[BSHeu]]=""), "", (DataBase2[[#This Row],[sKS]]- DataBase2[[#This Row],[BSHeu]])/ DataBase2[[#This Row],[BSHeu]])</f>
        <v>3.2029314172476471E-8</v>
      </c>
      <c r="AV219" s="78">
        <f>IF(AND(DataBase2[[#This Row],[sLBGB]]&lt;=0.0001, DataBase2[[#This Row],[sLBGB]]&lt;&gt;""), 1,"")</f>
        <v>1</v>
      </c>
      <c r="AW219" s="78">
        <f>IF(AND(DataBase2[[#This Row],[sCLGB]]&lt;=0.0001,DataBase2[[#This Row],[sCLGB]]&lt;&gt;""), 1,"")</f>
        <v>1</v>
      </c>
      <c r="AX219" s="78">
        <f>IF(AND(DataBase2[[#This Row],[sDRCGB]]&lt;=0.0001,DataBase2[[#This Row],[sDRCGB]]&lt;&gt;""), 1,"")</f>
        <v>1</v>
      </c>
      <c r="AY219" s="78">
        <f>IF(AND(DataBase2[[#This Row],[sABSGB]]&lt;=0.0001,DataBase2[[#This Row],[sABSGB]]&lt;&gt;""), 1,"")</f>
        <v>1</v>
      </c>
      <c r="AZ219" s="78" t="str">
        <f>IF(AND(DataBase2[[#This Row],[sCCJGB]]&lt;=0.0001,DataBase2[[#This Row],[sCCJGB]]&lt;&gt;""), 1,"")</f>
        <v/>
      </c>
      <c r="BA219" s="78">
        <f>IF(AND(DataBase2[[#This Row],[sILSGB]]&lt;=0.0001,DataBase2[[#This Row],[sILSGB]]&lt;&gt;""), 1,"")</f>
        <v>1</v>
      </c>
      <c r="BB219" s="78">
        <f>IF(AND(DataBase2[[#This Row],[sSAGB]]&lt;=0.0001,DataBase2[[#This Row],[sSAGB]]&lt;&gt;""), 1,"")</f>
        <v>1</v>
      </c>
      <c r="BC219" s="78">
        <f>IF(AND(DataBase2[[#This Row],[sKSGB]]&lt;=0.0001,DataBase2[[#This Row],[sKSGB]]&lt;&gt;""), 1,"")</f>
        <v>1</v>
      </c>
      <c r="BD219" s="79">
        <f>IF(AND(DataBase2[[#This Row],[sLBGKS]]&lt;=0.0001, DataBase2[[#This Row],[sLBGKS]]&lt;&gt;""), 1,"")</f>
        <v>1</v>
      </c>
      <c r="BE219" s="78">
        <f>IF(AND(DataBase2[[#This Row],[sCLGKS]]&lt;=0.0001,DataBase2[[#This Row],[sCLGKS]]&lt;&gt;""), 1,"")</f>
        <v>1</v>
      </c>
      <c r="BF219" s="78">
        <f>IF(AND(DataBase2[[#This Row],[sDRCGKS]]&lt;=0.0001,DataBase2[[#This Row],[sDRCGKS]]&lt;&gt;""), 1,"")</f>
        <v>1</v>
      </c>
      <c r="BG219" s="78">
        <f>IF(AND(DataBase2[[#This Row],[sABSGKS]]&lt;=0.0001,DataBase2[[#This Row],[sABSGKS]]&lt;&gt;""), 1,"")</f>
        <v>1</v>
      </c>
      <c r="BH219" s="78" t="str">
        <f>IF(AND(DataBase2[[#This Row],[sCCJGKS]]&lt;=0.0001,DataBase2[[#This Row],[sCCJGKS]]&lt;&gt;""), 1,"")</f>
        <v/>
      </c>
      <c r="BI219" s="78">
        <f>IF(AND(DataBase2[[#This Row],[sILSGKS]]&lt;=0.0001,DataBase2[[#This Row],[sILSGKS]]&lt;&gt;""), 1,"")</f>
        <v>1</v>
      </c>
      <c r="BJ219" s="78">
        <f>IF(AND(DataBase2[[#This Row],[sSAGKS]]&lt;=0.0001,DataBase2[[#This Row],[sSAGKS]]&lt;&gt;""), 1,"")</f>
        <v>1</v>
      </c>
      <c r="BK219" s="80">
        <f>IF(AND(DataBase2[[#This Row],[sKSGKS]]&lt;=0.0001,DataBase2[[#This Row],[sKSGKS]]&lt;&gt;""), 1,"")</f>
        <v>1</v>
      </c>
    </row>
    <row r="220" spans="1:109" x14ac:dyDescent="0.35">
      <c r="A220" s="65" t="s">
        <v>87</v>
      </c>
      <c r="B220" s="66" t="s">
        <v>80</v>
      </c>
      <c r="C220" s="67" t="s">
        <v>282</v>
      </c>
      <c r="D220" s="67">
        <v>3</v>
      </c>
      <c r="E220" s="67">
        <v>5</v>
      </c>
      <c r="F220" s="68">
        <v>4</v>
      </c>
      <c r="G220" s="69">
        <v>1791.03</v>
      </c>
      <c r="H220" s="70">
        <v>1791.03</v>
      </c>
      <c r="I220" s="71">
        <v>0</v>
      </c>
      <c r="J220" s="69">
        <v>1791.03</v>
      </c>
      <c r="K220" s="70">
        <v>1791.03</v>
      </c>
      <c r="L220" s="71">
        <v>2</v>
      </c>
      <c r="M220" s="69">
        <v>1791.03</v>
      </c>
      <c r="N220" s="6">
        <v>1791.03</v>
      </c>
      <c r="O220" s="71">
        <v>0</v>
      </c>
      <c r="P220" s="69">
        <v>1791.0300299999999</v>
      </c>
      <c r="Q220" s="71">
        <v>2</v>
      </c>
      <c r="R220" s="72">
        <v>2278.2600000000002</v>
      </c>
      <c r="S220" s="71">
        <v>1.3</v>
      </c>
      <c r="T220" s="72">
        <v>1791.03</v>
      </c>
      <c r="U220" s="71">
        <v>150.00399999999999</v>
      </c>
      <c r="V220" s="72">
        <v>1791.03</v>
      </c>
      <c r="W220" s="73">
        <v>103.41549999999999</v>
      </c>
      <c r="X220" s="8">
        <v>1791.03</v>
      </c>
      <c r="Y220" s="8">
        <v>0</v>
      </c>
      <c r="Z220" s="74">
        <f t="shared" si="9"/>
        <v>1791.03</v>
      </c>
      <c r="AA220" s="48">
        <f t="shared" si="10"/>
        <v>1791.03</v>
      </c>
      <c r="AB22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MIN(G220,J220,M220),"")</f>
        <v>1791.03</v>
      </c>
      <c r="AC220" s="49">
        <f>IF(OR(DataBase2[[#This Row],[sKS]] = "", DataBase2[[#This Row],[BSOpt]]=""), "", (DataBase2[[#This Row],[sKS]]-DataBase2[[#This Row],[BSOpt]])/DataBase2[[#This Row],[BSOpt]])</f>
        <v>0</v>
      </c>
      <c r="AD220" s="49">
        <f t="shared" si="11"/>
        <v>1791.03</v>
      </c>
      <c r="AE220" s="49">
        <f>IF(OR(DataBase2[[#This Row],[sKS]] = "", DataBase2[[#This Row],[BESTUB]]=""), "", (DataBase2[[#This Row],[sKS]]-DataBase2[[#This Row],[BESTUB]])/DataBase2[[#This Row],[BESTUB]])</f>
        <v>0</v>
      </c>
      <c r="AF220" s="75">
        <f>IF(OR(DataBase2[[#This Row],[sLB]] = "", DataBase2[[#This Row],[BestSol]]=""), "", (DataBase2[[#This Row],[sLB]]-DataBase2[[#This Row],[BestSol]])/DataBase2[[#This Row],[BestSol]])</f>
        <v>0</v>
      </c>
      <c r="AG220" s="76">
        <f>IF(OR(DataBase2[[#This Row],[sCL]] = "", DataBase2[[#This Row],[BestSol]]=""), "", (DataBase2[[#This Row],[sCL]] -DataBase2[[#This Row],[BestSol]])/DataBase2[[#This Row],[BestSol]])</f>
        <v>0</v>
      </c>
      <c r="AH220" s="76">
        <f>IF(OR(DataBase2[[#This Row],[sDRC]]= "", DataBase2[[#This Row],[BestSol]]=""), "", (DataBase2[[#This Row],[sDRC]]-DataBase2[[#This Row],[BestSol]])/DataBase2[[#This Row],[BestSol]])</f>
        <v>0</v>
      </c>
      <c r="AI220" s="76">
        <f>IF(OR(DataBase2[[#This Row],[sABS]]= "", DataBase2[[#This Row],[BestSol]]=""), "", (DataBase2[[#This Row],[sABS]]-DataBase2[[#This Row],[BestSol]])/DataBase2[[#This Row],[BestSol]])</f>
        <v>1.6750138146350024E-8</v>
      </c>
      <c r="AJ220" s="76">
        <f>IF(OR(DataBase2[[#This Row],[sCCJ]]= "", DataBase2[[#This Row],[BestSol]]=""), "", (DataBase2[[#This Row],[sCCJ]]-DataBase2[[#This Row],[BestSol]])/DataBase2[[#This Row],[BestSol]])</f>
        <v>0.27203899432170331</v>
      </c>
      <c r="AK220" s="76">
        <f>IF(OR(DataBase2[[#This Row],[sILS]] = "", DataBase2[[#This Row],[BestSol]]=""), "", (DataBase2[[#This Row],[sILS]]-DataBase2[[#This Row],[BestSol]])/DataBase2[[#This Row],[BestSol]])</f>
        <v>0</v>
      </c>
      <c r="AL220" s="76">
        <f>IF(OR(DataBase2[[#This Row],[sSA]] = "", DataBase2[[#This Row],[BestSol]]=""), "", (DataBase2[[#This Row],[sSA]]-DataBase2[[#This Row],[BestSol]])/DataBase2[[#This Row],[BestSol]])</f>
        <v>0</v>
      </c>
      <c r="AM220" s="76">
        <f>IF(OR(DataBase2[[#This Row],[sKS]] = "", DataBase2[[#This Row],[BestSol]]=""), "", (DataBase2[[#This Row],[sKS]]-DataBase2[[#This Row],[BestSol]])/DataBase2[[#This Row],[BestSol]])</f>
        <v>0</v>
      </c>
      <c r="AN220" s="75">
        <f>IF(OR(DataBase2[[#This Row],[sLB]] = "", DataBase2[[#This Row],[BSHeu]]=""), "", (DataBase2[[#This Row],[sLB]]-DataBase2[[#This Row],[BSHeu]])/DataBase2[[#This Row],[BSHeu]])</f>
        <v>0</v>
      </c>
      <c r="AO220" s="76">
        <f>IF(OR(DataBase2[[#This Row],[sCL]] = "",  DataBase2[[#This Row],[BSHeu]]=""), "", (DataBase2[[#This Row],[sCL]] - DataBase2[[#This Row],[BSHeu]])/ DataBase2[[#This Row],[BSHeu]])</f>
        <v>0</v>
      </c>
      <c r="AP220" s="76">
        <f>IF(OR(DataBase2[[#This Row],[sDRC]]= "",  DataBase2[[#This Row],[BSHeu]]=""), "", (DataBase2[[#This Row],[sDRC]]- DataBase2[[#This Row],[BSHeu]])/ DataBase2[[#This Row],[BSHeu]])</f>
        <v>0</v>
      </c>
      <c r="AQ220" s="76">
        <f>IF(OR(DataBase2[[#This Row],[sABS]]= "",  DataBase2[[#This Row],[BSHeu]]=""), "", (DataBase2[[#This Row],[sABS]]- DataBase2[[#This Row],[BSHeu]])/ DataBase2[[#This Row],[BSHeu]])</f>
        <v>1.6750138146350024E-8</v>
      </c>
      <c r="AR220" s="76">
        <f>IF(OR(DataBase2[[#This Row],[sCCJ]]= "",  DataBase2[[#This Row],[BSHeu]]=""), "", (DataBase2[[#This Row],[sCCJ]]- DataBase2[[#This Row],[BSHeu]])/ DataBase2[[#This Row],[BSHeu]])</f>
        <v>0.27203899432170331</v>
      </c>
      <c r="AS220" s="76">
        <f>IF(OR(DataBase2[[#This Row],[sILS]] = "",  DataBase2[[#This Row],[BSHeu]]=""), "", (DataBase2[[#This Row],[sILS]]- DataBase2[[#This Row],[BSHeu]])/ DataBase2[[#This Row],[BSHeu]])</f>
        <v>0</v>
      </c>
      <c r="AT220" s="76">
        <f>IF(OR(DataBase2[[#This Row],[sSA]] = "",  DataBase2[[#This Row],[BSHeu]]=""), "", (DataBase2[[#This Row],[sSA]]- DataBase2[[#This Row],[BSHeu]])/ DataBase2[[#This Row],[BSHeu]])</f>
        <v>0</v>
      </c>
      <c r="AU220" s="77">
        <f>IF(OR(DataBase2[[#This Row],[sKS]]= "",  DataBase2[[#This Row],[BSHeu]]=""), "", (DataBase2[[#This Row],[sKS]]- DataBase2[[#This Row],[BSHeu]])/ DataBase2[[#This Row],[BSHeu]])</f>
        <v>0</v>
      </c>
      <c r="AV220" s="78">
        <f>IF(AND(DataBase2[[#This Row],[sLBGB]]&lt;=0.0001, DataBase2[[#This Row],[sLBGB]]&lt;&gt;""), 1,"")</f>
        <v>1</v>
      </c>
      <c r="AW220" s="78">
        <f>IF(AND(DataBase2[[#This Row],[sCLGB]]&lt;=0.0001,DataBase2[[#This Row],[sCLGB]]&lt;&gt;""), 1,"")</f>
        <v>1</v>
      </c>
      <c r="AX220" s="78">
        <f>IF(AND(DataBase2[[#This Row],[sDRCGB]]&lt;=0.0001,DataBase2[[#This Row],[sDRCGB]]&lt;&gt;""), 1,"")</f>
        <v>1</v>
      </c>
      <c r="AY220" s="78">
        <f>IF(AND(DataBase2[[#This Row],[sABSGB]]&lt;=0.0001,DataBase2[[#This Row],[sABSGB]]&lt;&gt;""), 1,"")</f>
        <v>1</v>
      </c>
      <c r="AZ220" s="78" t="str">
        <f>IF(AND(DataBase2[[#This Row],[sCCJGB]]&lt;=0.0001,DataBase2[[#This Row],[sCCJGB]]&lt;&gt;""), 1,"")</f>
        <v/>
      </c>
      <c r="BA220" s="78">
        <f>IF(AND(DataBase2[[#This Row],[sILSGB]]&lt;=0.0001,DataBase2[[#This Row],[sILSGB]]&lt;&gt;""), 1,"")</f>
        <v>1</v>
      </c>
      <c r="BB220" s="78">
        <f>IF(AND(DataBase2[[#This Row],[sSAGB]]&lt;=0.0001,DataBase2[[#This Row],[sSAGB]]&lt;&gt;""), 1,"")</f>
        <v>1</v>
      </c>
      <c r="BC220" s="78">
        <f>IF(AND(DataBase2[[#This Row],[sKSGB]]&lt;=0.0001,DataBase2[[#This Row],[sKSGB]]&lt;&gt;""), 1,"")</f>
        <v>1</v>
      </c>
      <c r="BD220" s="79">
        <f>IF(AND(DataBase2[[#This Row],[sLBGKS]]&lt;=0.0001, DataBase2[[#This Row],[sLBGKS]]&lt;&gt;""), 1,"")</f>
        <v>1</v>
      </c>
      <c r="BE220" s="78">
        <f>IF(AND(DataBase2[[#This Row],[sCLGKS]]&lt;=0.0001,DataBase2[[#This Row],[sCLGKS]]&lt;&gt;""), 1,"")</f>
        <v>1</v>
      </c>
      <c r="BF220" s="78">
        <f>IF(AND(DataBase2[[#This Row],[sDRCGKS]]&lt;=0.0001,DataBase2[[#This Row],[sDRCGKS]]&lt;&gt;""), 1,"")</f>
        <v>1</v>
      </c>
      <c r="BG220" s="78">
        <f>IF(AND(DataBase2[[#This Row],[sABSGKS]]&lt;=0.0001,DataBase2[[#This Row],[sABSGKS]]&lt;&gt;""), 1,"")</f>
        <v>1</v>
      </c>
      <c r="BH220" s="78" t="str">
        <f>IF(AND(DataBase2[[#This Row],[sCCJGKS]]&lt;=0.0001,DataBase2[[#This Row],[sCCJGKS]]&lt;&gt;""), 1,"")</f>
        <v/>
      </c>
      <c r="BI220" s="78">
        <f>IF(AND(DataBase2[[#This Row],[sILSGKS]]&lt;=0.0001,DataBase2[[#This Row],[sILSGKS]]&lt;&gt;""), 1,"")</f>
        <v>1</v>
      </c>
      <c r="BJ220" s="78">
        <f>IF(AND(DataBase2[[#This Row],[sSAGKS]]&lt;=0.0001,DataBase2[[#This Row],[sSAGKS]]&lt;&gt;""), 1,"")</f>
        <v>1</v>
      </c>
      <c r="BK220" s="80">
        <f>IF(AND(DataBase2[[#This Row],[sKSGKS]]&lt;=0.0001,DataBase2[[#This Row],[sKSGKS]]&lt;&gt;""), 1,"")</f>
        <v>1</v>
      </c>
    </row>
    <row r="221" spans="1:109" x14ac:dyDescent="0.35">
      <c r="A221" s="65" t="s">
        <v>88</v>
      </c>
      <c r="B221" s="66" t="s">
        <v>80</v>
      </c>
      <c r="C221" s="67" t="s">
        <v>282</v>
      </c>
      <c r="D221" s="67">
        <v>3</v>
      </c>
      <c r="E221" s="67">
        <v>5</v>
      </c>
      <c r="F221" s="68">
        <v>5</v>
      </c>
      <c r="G221" s="69">
        <v>1997.96</v>
      </c>
      <c r="H221" s="70">
        <v>1997.77</v>
      </c>
      <c r="I221" s="71">
        <v>1</v>
      </c>
      <c r="J221" s="69">
        <v>1997.96</v>
      </c>
      <c r="K221" s="70">
        <v>1997.96</v>
      </c>
      <c r="L221" s="71">
        <v>6</v>
      </c>
      <c r="M221" s="69">
        <v>1997.96</v>
      </c>
      <c r="N221" s="6">
        <v>1997.96</v>
      </c>
      <c r="O221" s="71">
        <v>0</v>
      </c>
      <c r="P221" s="69">
        <v>1997.9599599999999</v>
      </c>
      <c r="Q221" s="71">
        <v>6</v>
      </c>
      <c r="R221" s="72">
        <v>2440.21</v>
      </c>
      <c r="S221" s="71">
        <v>1.71</v>
      </c>
      <c r="T221" s="72">
        <v>2025.21</v>
      </c>
      <c r="U221" s="71">
        <v>150.00450000000001</v>
      </c>
      <c r="V221" s="72">
        <v>1997.96</v>
      </c>
      <c r="W221" s="73">
        <v>130.5085</v>
      </c>
      <c r="X221" s="8">
        <v>1997.96</v>
      </c>
      <c r="Y221" s="8">
        <v>1</v>
      </c>
      <c r="Z221" s="74">
        <f t="shared" si="9"/>
        <v>1997.96</v>
      </c>
      <c r="AA221" s="48">
        <f t="shared" si="10"/>
        <v>1997.9599599999999</v>
      </c>
      <c r="AB22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MIN(G221,J221,M221),"")</f>
        <v>1997.96</v>
      </c>
      <c r="AC221" s="49">
        <f>IF(OR(DataBase2[[#This Row],[sKS]] = "", DataBase2[[#This Row],[BSOpt]]=""), "", (DataBase2[[#This Row],[sKS]]-DataBase2[[#This Row],[BSOpt]])/DataBase2[[#This Row],[BSOpt]])</f>
        <v>0</v>
      </c>
      <c r="AD221" s="49">
        <f t="shared" si="11"/>
        <v>1997.96</v>
      </c>
      <c r="AE221" s="49">
        <f>IF(OR(DataBase2[[#This Row],[sKS]] = "", DataBase2[[#This Row],[BESTUB]]=""), "", (DataBase2[[#This Row],[sKS]]-DataBase2[[#This Row],[BESTUB]])/DataBase2[[#This Row],[BESTUB]])</f>
        <v>0</v>
      </c>
      <c r="AF221" s="75">
        <f>IF(OR(DataBase2[[#This Row],[sLB]] = "", DataBase2[[#This Row],[BestSol]]=""), "", (DataBase2[[#This Row],[sLB]]-DataBase2[[#This Row],[BestSol]])/DataBase2[[#This Row],[BestSol]])</f>
        <v>0</v>
      </c>
      <c r="AG221" s="76">
        <f>IF(OR(DataBase2[[#This Row],[sCL]] = "", DataBase2[[#This Row],[BestSol]]=""), "", (DataBase2[[#This Row],[sCL]] -DataBase2[[#This Row],[BestSol]])/DataBase2[[#This Row],[BestSol]])</f>
        <v>0</v>
      </c>
      <c r="AH221" s="76">
        <f>IF(OR(DataBase2[[#This Row],[sDRC]]= "", DataBase2[[#This Row],[BestSol]]=""), "", (DataBase2[[#This Row],[sDRC]]-DataBase2[[#This Row],[BestSol]])/DataBase2[[#This Row],[BestSol]])</f>
        <v>0</v>
      </c>
      <c r="AI221" s="76">
        <f>IF(OR(DataBase2[[#This Row],[sABS]]= "", DataBase2[[#This Row],[BestSol]]=""), "", (DataBase2[[#This Row],[sABS]]-DataBase2[[#This Row],[BestSol]])/DataBase2[[#This Row],[BestSol]])</f>
        <v>-2.0020420892502045E-8</v>
      </c>
      <c r="AJ221" s="76">
        <f>IF(OR(DataBase2[[#This Row],[sCCJ]]= "", DataBase2[[#This Row],[BestSol]]=""), "", (DataBase2[[#This Row],[sCCJ]]-DataBase2[[#This Row],[BestSol]])/DataBase2[[#This Row],[BestSol]])</f>
        <v>0.22135077779334922</v>
      </c>
      <c r="AK221" s="76">
        <f>IF(OR(DataBase2[[#This Row],[sILS]] = "", DataBase2[[#This Row],[BestSol]]=""), "", (DataBase2[[#This Row],[sILS]]-DataBase2[[#This Row],[BestSol]])/DataBase2[[#This Row],[BestSol]])</f>
        <v>1.3638911689923722E-2</v>
      </c>
      <c r="AL221" s="76">
        <f>IF(OR(DataBase2[[#This Row],[sSA]] = "", DataBase2[[#This Row],[BestSol]]=""), "", (DataBase2[[#This Row],[sSA]]-DataBase2[[#This Row],[BestSol]])/DataBase2[[#This Row],[BestSol]])</f>
        <v>0</v>
      </c>
      <c r="AM221" s="76">
        <f>IF(OR(DataBase2[[#This Row],[sKS]] = "", DataBase2[[#This Row],[BestSol]]=""), "", (DataBase2[[#This Row],[sKS]]-DataBase2[[#This Row],[BestSol]])/DataBase2[[#This Row],[BestSol]])</f>
        <v>0</v>
      </c>
      <c r="AN221" s="75">
        <f>IF(OR(DataBase2[[#This Row],[sLB]] = "", DataBase2[[#This Row],[BSHeu]]=""), "", (DataBase2[[#This Row],[sLB]]-DataBase2[[#This Row],[BSHeu]])/DataBase2[[#This Row],[BSHeu]])</f>
        <v>2.0020421293319306E-8</v>
      </c>
      <c r="AO221" s="76">
        <f>IF(OR(DataBase2[[#This Row],[sCL]] = "",  DataBase2[[#This Row],[BSHeu]]=""), "", (DataBase2[[#This Row],[sCL]] - DataBase2[[#This Row],[BSHeu]])/ DataBase2[[#This Row],[BSHeu]])</f>
        <v>2.0020421293319306E-8</v>
      </c>
      <c r="AP221" s="76">
        <f>IF(OR(DataBase2[[#This Row],[sDRC]]= "",  DataBase2[[#This Row],[BSHeu]]=""), "", (DataBase2[[#This Row],[sDRC]]- DataBase2[[#This Row],[BSHeu]])/ DataBase2[[#This Row],[BSHeu]])</f>
        <v>2.0020421293319306E-8</v>
      </c>
      <c r="AQ221" s="76">
        <f>IF(OR(DataBase2[[#This Row],[sABS]]= "",  DataBase2[[#This Row],[BSHeu]]=""), "", (DataBase2[[#This Row],[sABS]]- DataBase2[[#This Row],[BSHeu]])/ DataBase2[[#This Row],[BSHeu]])</f>
        <v>0</v>
      </c>
      <c r="AR221" s="76">
        <f>IF(OR(DataBase2[[#This Row],[sCCJ]]= "",  DataBase2[[#This Row],[BSHeu]]=""), "", (DataBase2[[#This Row],[sCCJ]]- DataBase2[[#This Row],[BSHeu]])/ DataBase2[[#This Row],[BSHeu]])</f>
        <v>0.22135080224530634</v>
      </c>
      <c r="AS221" s="76">
        <f>IF(OR(DataBase2[[#This Row],[sILS]] = "",  DataBase2[[#This Row],[BSHeu]]=""), "", (DataBase2[[#This Row],[sILS]]- DataBase2[[#This Row],[BSHeu]])/ DataBase2[[#This Row],[BSHeu]])</f>
        <v>1.3638931983401773E-2</v>
      </c>
      <c r="AT221" s="76">
        <f>IF(OR(DataBase2[[#This Row],[sSA]] = "",  DataBase2[[#This Row],[BSHeu]]=""), "", (DataBase2[[#This Row],[sSA]]- DataBase2[[#This Row],[BSHeu]])/ DataBase2[[#This Row],[BSHeu]])</f>
        <v>2.0020421293319306E-8</v>
      </c>
      <c r="AU221" s="77">
        <f>IF(OR(DataBase2[[#This Row],[sKS]]= "",  DataBase2[[#This Row],[BSHeu]]=""), "", (DataBase2[[#This Row],[sKS]]- DataBase2[[#This Row],[BSHeu]])/ DataBase2[[#This Row],[BSHeu]])</f>
        <v>2.0020421293319306E-8</v>
      </c>
      <c r="AV221" s="78">
        <f>IF(AND(DataBase2[[#This Row],[sLBGB]]&lt;=0.0001, DataBase2[[#This Row],[sLBGB]]&lt;&gt;""), 1,"")</f>
        <v>1</v>
      </c>
      <c r="AW221" s="78">
        <f>IF(AND(DataBase2[[#This Row],[sCLGB]]&lt;=0.0001,DataBase2[[#This Row],[sCLGB]]&lt;&gt;""), 1,"")</f>
        <v>1</v>
      </c>
      <c r="AX221" s="78">
        <f>IF(AND(DataBase2[[#This Row],[sDRCGB]]&lt;=0.0001,DataBase2[[#This Row],[sDRCGB]]&lt;&gt;""), 1,"")</f>
        <v>1</v>
      </c>
      <c r="AY221" s="78">
        <f>IF(AND(DataBase2[[#This Row],[sABSGB]]&lt;=0.0001,DataBase2[[#This Row],[sABSGB]]&lt;&gt;""), 1,"")</f>
        <v>1</v>
      </c>
      <c r="AZ221" s="78" t="str">
        <f>IF(AND(DataBase2[[#This Row],[sCCJGB]]&lt;=0.0001,DataBase2[[#This Row],[sCCJGB]]&lt;&gt;""), 1,"")</f>
        <v/>
      </c>
      <c r="BA221" s="78" t="str">
        <f>IF(AND(DataBase2[[#This Row],[sILSGB]]&lt;=0.0001,DataBase2[[#This Row],[sILSGB]]&lt;&gt;""), 1,"")</f>
        <v/>
      </c>
      <c r="BB221" s="78">
        <f>IF(AND(DataBase2[[#This Row],[sSAGB]]&lt;=0.0001,DataBase2[[#This Row],[sSAGB]]&lt;&gt;""), 1,"")</f>
        <v>1</v>
      </c>
      <c r="BC221" s="78">
        <f>IF(AND(DataBase2[[#This Row],[sKSGB]]&lt;=0.0001,DataBase2[[#This Row],[sKSGB]]&lt;&gt;""), 1,"")</f>
        <v>1</v>
      </c>
      <c r="BD221" s="79">
        <f>IF(AND(DataBase2[[#This Row],[sLBGKS]]&lt;=0.0001, DataBase2[[#This Row],[sLBGKS]]&lt;&gt;""), 1,"")</f>
        <v>1</v>
      </c>
      <c r="BE221" s="78">
        <f>IF(AND(DataBase2[[#This Row],[sCLGKS]]&lt;=0.0001,DataBase2[[#This Row],[sCLGKS]]&lt;&gt;""), 1,"")</f>
        <v>1</v>
      </c>
      <c r="BF221" s="78">
        <f>IF(AND(DataBase2[[#This Row],[sDRCGKS]]&lt;=0.0001,DataBase2[[#This Row],[sDRCGKS]]&lt;&gt;""), 1,"")</f>
        <v>1</v>
      </c>
      <c r="BG221" s="78">
        <f>IF(AND(DataBase2[[#This Row],[sABSGKS]]&lt;=0.0001,DataBase2[[#This Row],[sABSGKS]]&lt;&gt;""), 1,"")</f>
        <v>1</v>
      </c>
      <c r="BH221" s="78" t="str">
        <f>IF(AND(DataBase2[[#This Row],[sCCJGKS]]&lt;=0.0001,DataBase2[[#This Row],[sCCJGKS]]&lt;&gt;""), 1,"")</f>
        <v/>
      </c>
      <c r="BI221" s="78" t="str">
        <f>IF(AND(DataBase2[[#This Row],[sILSGKS]]&lt;=0.0001,DataBase2[[#This Row],[sILSGKS]]&lt;&gt;""), 1,"")</f>
        <v/>
      </c>
      <c r="BJ221" s="78">
        <f>IF(AND(DataBase2[[#This Row],[sSAGKS]]&lt;=0.0001,DataBase2[[#This Row],[sSAGKS]]&lt;&gt;""), 1,"")</f>
        <v>1</v>
      </c>
      <c r="BK221" s="80">
        <f>IF(AND(DataBase2[[#This Row],[sKSGKS]]&lt;=0.0001,DataBase2[[#This Row],[sKSGKS]]&lt;&gt;""), 1,"")</f>
        <v>1</v>
      </c>
    </row>
    <row r="222" spans="1:109" x14ac:dyDescent="0.35">
      <c r="A222" s="65" t="s">
        <v>89</v>
      </c>
      <c r="B222" s="66" t="s">
        <v>80</v>
      </c>
      <c r="C222" s="67" t="s">
        <v>282</v>
      </c>
      <c r="D222" s="67">
        <v>3</v>
      </c>
      <c r="E222" s="67">
        <v>5</v>
      </c>
      <c r="F222" s="68">
        <v>2</v>
      </c>
      <c r="G222" s="69">
        <v>2401.33</v>
      </c>
      <c r="H222" s="70">
        <v>2401.1</v>
      </c>
      <c r="I222" s="71">
        <v>31</v>
      </c>
      <c r="J222" s="69">
        <v>2401.33</v>
      </c>
      <c r="K222" s="70">
        <v>2401.33</v>
      </c>
      <c r="L222" s="71">
        <v>11</v>
      </c>
      <c r="M222" s="69">
        <v>2401.33</v>
      </c>
      <c r="N222" s="6">
        <v>2401.33</v>
      </c>
      <c r="O222" s="71">
        <v>0.2</v>
      </c>
      <c r="P222" s="69">
        <v>2401.3298300000001</v>
      </c>
      <c r="Q222" s="71">
        <v>20</v>
      </c>
      <c r="R222" s="72">
        <v>2440.7600000000002</v>
      </c>
      <c r="S222" s="71">
        <v>1.49</v>
      </c>
      <c r="T222" s="72">
        <v>2401.33</v>
      </c>
      <c r="U222" s="71">
        <v>150.001</v>
      </c>
      <c r="V222" s="72">
        <v>2401.33</v>
      </c>
      <c r="W222" s="73">
        <v>76.650000000000006</v>
      </c>
      <c r="X222" s="8">
        <v>2401.33</v>
      </c>
      <c r="Y222" s="8">
        <v>30</v>
      </c>
      <c r="Z222" s="74">
        <f t="shared" si="9"/>
        <v>2401.33</v>
      </c>
      <c r="AA222" s="48">
        <f t="shared" si="10"/>
        <v>2401.3298300000001</v>
      </c>
      <c r="AB22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MIN(G222,J222,M222),"")</f>
        <v>2401.33</v>
      </c>
      <c r="AC222" s="49">
        <f>IF(OR(DataBase2[[#This Row],[sKS]] = "", DataBase2[[#This Row],[BSOpt]]=""), "", (DataBase2[[#This Row],[sKS]]-DataBase2[[#This Row],[BSOpt]])/DataBase2[[#This Row],[BSOpt]])</f>
        <v>0</v>
      </c>
      <c r="AD222" s="49">
        <f t="shared" si="11"/>
        <v>2401.33</v>
      </c>
      <c r="AE222" s="49">
        <f>IF(OR(DataBase2[[#This Row],[sKS]] = "", DataBase2[[#This Row],[BESTUB]]=""), "", (DataBase2[[#This Row],[sKS]]-DataBase2[[#This Row],[BESTUB]])/DataBase2[[#This Row],[BESTUB]])</f>
        <v>0</v>
      </c>
      <c r="AF222" s="75">
        <f>IF(OR(DataBase2[[#This Row],[sLB]] = "", DataBase2[[#This Row],[BestSol]]=""), "", (DataBase2[[#This Row],[sLB]]-DataBase2[[#This Row],[BestSol]])/DataBase2[[#This Row],[BestSol]])</f>
        <v>0</v>
      </c>
      <c r="AG222" s="76">
        <f>IF(OR(DataBase2[[#This Row],[sCL]] = "", DataBase2[[#This Row],[BestSol]]=""), "", (DataBase2[[#This Row],[sCL]] -DataBase2[[#This Row],[BestSol]])/DataBase2[[#This Row],[BestSol]])</f>
        <v>0</v>
      </c>
      <c r="AH222" s="76">
        <f>IF(OR(DataBase2[[#This Row],[sDRC]]= "", DataBase2[[#This Row],[BestSol]]=""), "", (DataBase2[[#This Row],[sDRC]]-DataBase2[[#This Row],[BestSol]])/DataBase2[[#This Row],[BestSol]])</f>
        <v>0</v>
      </c>
      <c r="AI222" s="76">
        <f>IF(OR(DataBase2[[#This Row],[sABS]]= "", DataBase2[[#This Row],[BestSol]]=""), "", (DataBase2[[#This Row],[sABS]]-DataBase2[[#This Row],[BestSol]])/DataBase2[[#This Row],[BestSol]])</f>
        <v>-7.0794101517977509E-8</v>
      </c>
      <c r="AJ222" s="76">
        <f>IF(OR(DataBase2[[#This Row],[sCCJ]]= "", DataBase2[[#This Row],[BestSol]]=""), "", (DataBase2[[#This Row],[sCCJ]]-DataBase2[[#This Row],[BestSol]])/DataBase2[[#This Row],[BestSol]])</f>
        <v>1.6420067212753055E-2</v>
      </c>
      <c r="AK222" s="76">
        <f>IF(OR(DataBase2[[#This Row],[sILS]] = "", DataBase2[[#This Row],[BestSol]]=""), "", (DataBase2[[#This Row],[sILS]]-DataBase2[[#This Row],[BestSol]])/DataBase2[[#This Row],[BestSol]])</f>
        <v>0</v>
      </c>
      <c r="AL222" s="76">
        <f>IF(OR(DataBase2[[#This Row],[sSA]] = "", DataBase2[[#This Row],[BestSol]]=""), "", (DataBase2[[#This Row],[sSA]]-DataBase2[[#This Row],[BestSol]])/DataBase2[[#This Row],[BestSol]])</f>
        <v>0</v>
      </c>
      <c r="AM222" s="76">
        <f>IF(OR(DataBase2[[#This Row],[sKS]] = "", DataBase2[[#This Row],[BestSol]]=""), "", (DataBase2[[#This Row],[sKS]]-DataBase2[[#This Row],[BestSol]])/DataBase2[[#This Row],[BestSol]])</f>
        <v>0</v>
      </c>
      <c r="AN222" s="75">
        <f>IF(OR(DataBase2[[#This Row],[sLB]] = "", DataBase2[[#This Row],[BSHeu]]=""), "", (DataBase2[[#This Row],[sLB]]-DataBase2[[#This Row],[BSHeu]])/DataBase2[[#This Row],[BSHeu]])</f>
        <v>7.0794106529782679E-8</v>
      </c>
      <c r="AO222" s="76">
        <f>IF(OR(DataBase2[[#This Row],[sCL]] = "",  DataBase2[[#This Row],[BSHeu]]=""), "", (DataBase2[[#This Row],[sCL]] - DataBase2[[#This Row],[BSHeu]])/ DataBase2[[#This Row],[BSHeu]])</f>
        <v>7.0794106529782679E-8</v>
      </c>
      <c r="AP222" s="76">
        <f>IF(OR(DataBase2[[#This Row],[sDRC]]= "",  DataBase2[[#This Row],[BSHeu]]=""), "", (DataBase2[[#This Row],[sDRC]]- DataBase2[[#This Row],[BSHeu]])/ DataBase2[[#This Row],[BSHeu]])</f>
        <v>7.0794106529782679E-8</v>
      </c>
      <c r="AQ222" s="76">
        <f>IF(OR(DataBase2[[#This Row],[sABS]]= "",  DataBase2[[#This Row],[BSHeu]]=""), "", (DataBase2[[#This Row],[sABS]]- DataBase2[[#This Row],[BSHeu]])/ DataBase2[[#This Row],[BSHeu]])</f>
        <v>0</v>
      </c>
      <c r="AR222" s="76">
        <f>IF(OR(DataBase2[[#This Row],[sCCJ]]= "",  DataBase2[[#This Row],[BSHeu]]=""), "", (DataBase2[[#This Row],[sCCJ]]- DataBase2[[#This Row],[BSHeu]])/ DataBase2[[#This Row],[BSHeu]])</f>
        <v>1.6420139169303571E-2</v>
      </c>
      <c r="AS222" s="76">
        <f>IF(OR(DataBase2[[#This Row],[sILS]] = "",  DataBase2[[#This Row],[BSHeu]]=""), "", (DataBase2[[#This Row],[sILS]]- DataBase2[[#This Row],[BSHeu]])/ DataBase2[[#This Row],[BSHeu]])</f>
        <v>7.0794106529782679E-8</v>
      </c>
      <c r="AT222" s="76">
        <f>IF(OR(DataBase2[[#This Row],[sSA]] = "",  DataBase2[[#This Row],[BSHeu]]=""), "", (DataBase2[[#This Row],[sSA]]- DataBase2[[#This Row],[BSHeu]])/ DataBase2[[#This Row],[BSHeu]])</f>
        <v>7.0794106529782679E-8</v>
      </c>
      <c r="AU222" s="77">
        <f>IF(OR(DataBase2[[#This Row],[sKS]]= "",  DataBase2[[#This Row],[BSHeu]]=""), "", (DataBase2[[#This Row],[sKS]]- DataBase2[[#This Row],[BSHeu]])/ DataBase2[[#This Row],[BSHeu]])</f>
        <v>7.0794106529782679E-8</v>
      </c>
      <c r="AV222" s="78">
        <f>IF(AND(DataBase2[[#This Row],[sLBGB]]&lt;=0.0001, DataBase2[[#This Row],[sLBGB]]&lt;&gt;""), 1,"")</f>
        <v>1</v>
      </c>
      <c r="AW222" s="78">
        <f>IF(AND(DataBase2[[#This Row],[sCLGB]]&lt;=0.0001,DataBase2[[#This Row],[sCLGB]]&lt;&gt;""), 1,"")</f>
        <v>1</v>
      </c>
      <c r="AX222" s="78">
        <f>IF(AND(DataBase2[[#This Row],[sDRCGB]]&lt;=0.0001,DataBase2[[#This Row],[sDRCGB]]&lt;&gt;""), 1,"")</f>
        <v>1</v>
      </c>
      <c r="AY222" s="78">
        <f>IF(AND(DataBase2[[#This Row],[sABSGB]]&lt;=0.0001,DataBase2[[#This Row],[sABSGB]]&lt;&gt;""), 1,"")</f>
        <v>1</v>
      </c>
      <c r="AZ222" s="78" t="str">
        <f>IF(AND(DataBase2[[#This Row],[sCCJGB]]&lt;=0.0001,DataBase2[[#This Row],[sCCJGB]]&lt;&gt;""), 1,"")</f>
        <v/>
      </c>
      <c r="BA222" s="78">
        <f>IF(AND(DataBase2[[#This Row],[sILSGB]]&lt;=0.0001,DataBase2[[#This Row],[sILSGB]]&lt;&gt;""), 1,"")</f>
        <v>1</v>
      </c>
      <c r="BB222" s="78">
        <f>IF(AND(DataBase2[[#This Row],[sSAGB]]&lt;=0.0001,DataBase2[[#This Row],[sSAGB]]&lt;&gt;""), 1,"")</f>
        <v>1</v>
      </c>
      <c r="BC222" s="78">
        <f>IF(AND(DataBase2[[#This Row],[sKSGB]]&lt;=0.0001,DataBase2[[#This Row],[sKSGB]]&lt;&gt;""), 1,"")</f>
        <v>1</v>
      </c>
      <c r="BD222" s="79">
        <f>IF(AND(DataBase2[[#This Row],[sLBGKS]]&lt;=0.0001, DataBase2[[#This Row],[sLBGKS]]&lt;&gt;""), 1,"")</f>
        <v>1</v>
      </c>
      <c r="BE222" s="78">
        <f>IF(AND(DataBase2[[#This Row],[sCLGKS]]&lt;=0.0001,DataBase2[[#This Row],[sCLGKS]]&lt;&gt;""), 1,"")</f>
        <v>1</v>
      </c>
      <c r="BF222" s="78">
        <f>IF(AND(DataBase2[[#This Row],[sDRCGKS]]&lt;=0.0001,DataBase2[[#This Row],[sDRCGKS]]&lt;&gt;""), 1,"")</f>
        <v>1</v>
      </c>
      <c r="BG222" s="78">
        <f>IF(AND(DataBase2[[#This Row],[sABSGKS]]&lt;=0.0001,DataBase2[[#This Row],[sABSGKS]]&lt;&gt;""), 1,"")</f>
        <v>1</v>
      </c>
      <c r="BH222" s="78" t="str">
        <f>IF(AND(DataBase2[[#This Row],[sCCJGKS]]&lt;=0.0001,DataBase2[[#This Row],[sCCJGKS]]&lt;&gt;""), 1,"")</f>
        <v/>
      </c>
      <c r="BI222" s="78">
        <f>IF(AND(DataBase2[[#This Row],[sILSGKS]]&lt;=0.0001,DataBase2[[#This Row],[sILSGKS]]&lt;&gt;""), 1,"")</f>
        <v>1</v>
      </c>
      <c r="BJ222" s="78">
        <f>IF(AND(DataBase2[[#This Row],[sSAGKS]]&lt;=0.0001,DataBase2[[#This Row],[sSAGKS]]&lt;&gt;""), 1,"")</f>
        <v>1</v>
      </c>
      <c r="BK222" s="80">
        <f>IF(AND(DataBase2[[#This Row],[sKSGKS]]&lt;=0.0001,DataBase2[[#This Row],[sKSGKS]]&lt;&gt;""), 1,"")</f>
        <v>1</v>
      </c>
    </row>
    <row r="223" spans="1:109" x14ac:dyDescent="0.35">
      <c r="A223" s="65" t="s">
        <v>90</v>
      </c>
      <c r="B223" s="66" t="s">
        <v>80</v>
      </c>
      <c r="C223" s="67" t="s">
        <v>282</v>
      </c>
      <c r="D223" s="67">
        <v>3</v>
      </c>
      <c r="E223" s="67">
        <v>5</v>
      </c>
      <c r="F223" s="68">
        <v>3</v>
      </c>
      <c r="G223" s="69">
        <v>2960.75</v>
      </c>
      <c r="H223" s="70">
        <v>2960.51</v>
      </c>
      <c r="I223" s="71">
        <v>2</v>
      </c>
      <c r="J223" s="69">
        <v>2960.75</v>
      </c>
      <c r="K223" s="70">
        <v>2960.75</v>
      </c>
      <c r="L223" s="71">
        <v>1</v>
      </c>
      <c r="M223" s="69">
        <v>2960.75</v>
      </c>
      <c r="N223" s="6">
        <v>2960.75</v>
      </c>
      <c r="O223" s="71">
        <v>0</v>
      </c>
      <c r="P223" s="69">
        <v>2960.75</v>
      </c>
      <c r="Q223" s="71">
        <v>30</v>
      </c>
      <c r="R223" s="72">
        <v>2965.03</v>
      </c>
      <c r="S223" s="71">
        <v>1.46</v>
      </c>
      <c r="T223" s="72">
        <v>2960.76</v>
      </c>
      <c r="U223" s="71">
        <v>150.00049999999999</v>
      </c>
      <c r="V223" s="72">
        <v>2960.75</v>
      </c>
      <c r="W223" s="73">
        <v>64.352000000000004</v>
      </c>
      <c r="X223" s="8">
        <v>2960.75</v>
      </c>
      <c r="Y223" s="8">
        <v>2</v>
      </c>
      <c r="Z223" s="74">
        <f t="shared" si="9"/>
        <v>2960.75</v>
      </c>
      <c r="AA223" s="48">
        <f t="shared" si="10"/>
        <v>2960.75</v>
      </c>
      <c r="AB22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MIN(G223,J223,M223),"")</f>
        <v>2960.75</v>
      </c>
      <c r="AC223" s="49">
        <f>IF(OR(DataBase2[[#This Row],[sKS]] = "", DataBase2[[#This Row],[BSOpt]]=""), "", (DataBase2[[#This Row],[sKS]]-DataBase2[[#This Row],[BSOpt]])/DataBase2[[#This Row],[BSOpt]])</f>
        <v>0</v>
      </c>
      <c r="AD223" s="49">
        <f t="shared" si="11"/>
        <v>2960.75</v>
      </c>
      <c r="AE223" s="49">
        <f>IF(OR(DataBase2[[#This Row],[sKS]] = "", DataBase2[[#This Row],[BESTUB]]=""), "", (DataBase2[[#This Row],[sKS]]-DataBase2[[#This Row],[BESTUB]])/DataBase2[[#This Row],[BESTUB]])</f>
        <v>0</v>
      </c>
      <c r="AF223" s="75">
        <f>IF(OR(DataBase2[[#This Row],[sLB]] = "", DataBase2[[#This Row],[BestSol]]=""), "", (DataBase2[[#This Row],[sLB]]-DataBase2[[#This Row],[BestSol]])/DataBase2[[#This Row],[BestSol]])</f>
        <v>0</v>
      </c>
      <c r="AG223" s="76">
        <f>IF(OR(DataBase2[[#This Row],[sCL]] = "", DataBase2[[#This Row],[BestSol]]=""), "", (DataBase2[[#This Row],[sCL]] -DataBase2[[#This Row],[BestSol]])/DataBase2[[#This Row],[BestSol]])</f>
        <v>0</v>
      </c>
      <c r="AH223" s="76">
        <f>IF(OR(DataBase2[[#This Row],[sDRC]]= "", DataBase2[[#This Row],[BestSol]]=""), "", (DataBase2[[#This Row],[sDRC]]-DataBase2[[#This Row],[BestSol]])/DataBase2[[#This Row],[BestSol]])</f>
        <v>0</v>
      </c>
      <c r="AI223" s="76">
        <f>IF(OR(DataBase2[[#This Row],[sABS]]= "", DataBase2[[#This Row],[BestSol]]=""), "", (DataBase2[[#This Row],[sABS]]-DataBase2[[#This Row],[BestSol]])/DataBase2[[#This Row],[BestSol]])</f>
        <v>0</v>
      </c>
      <c r="AJ223" s="76">
        <f>IF(OR(DataBase2[[#This Row],[sCCJ]]= "", DataBase2[[#This Row],[BestSol]]=""), "", (DataBase2[[#This Row],[sCCJ]]-DataBase2[[#This Row],[BestSol]])/DataBase2[[#This Row],[BestSol]])</f>
        <v>1.4455796673140927E-3</v>
      </c>
      <c r="AK223" s="76">
        <f>IF(OR(DataBase2[[#This Row],[sILS]] = "", DataBase2[[#This Row],[BestSol]]=""), "", (DataBase2[[#This Row],[sILS]]-DataBase2[[#This Row],[BestSol]])/DataBase2[[#This Row],[BestSol]])</f>
        <v>3.377522587256026E-6</v>
      </c>
      <c r="AL223" s="76">
        <f>IF(OR(DataBase2[[#This Row],[sSA]] = "", DataBase2[[#This Row],[BestSol]]=""), "", (DataBase2[[#This Row],[sSA]]-DataBase2[[#This Row],[BestSol]])/DataBase2[[#This Row],[BestSol]])</f>
        <v>0</v>
      </c>
      <c r="AM223" s="76">
        <f>IF(OR(DataBase2[[#This Row],[sKS]] = "", DataBase2[[#This Row],[BestSol]]=""), "", (DataBase2[[#This Row],[sKS]]-DataBase2[[#This Row],[BestSol]])/DataBase2[[#This Row],[BestSol]])</f>
        <v>0</v>
      </c>
      <c r="AN223" s="75">
        <f>IF(OR(DataBase2[[#This Row],[sLB]] = "", DataBase2[[#This Row],[BSHeu]]=""), "", (DataBase2[[#This Row],[sLB]]-DataBase2[[#This Row],[BSHeu]])/DataBase2[[#This Row],[BSHeu]])</f>
        <v>0</v>
      </c>
      <c r="AO223" s="76">
        <f>IF(OR(DataBase2[[#This Row],[sCL]] = "",  DataBase2[[#This Row],[BSHeu]]=""), "", (DataBase2[[#This Row],[sCL]] - DataBase2[[#This Row],[BSHeu]])/ DataBase2[[#This Row],[BSHeu]])</f>
        <v>0</v>
      </c>
      <c r="AP223" s="76">
        <f>IF(OR(DataBase2[[#This Row],[sDRC]]= "",  DataBase2[[#This Row],[BSHeu]]=""), "", (DataBase2[[#This Row],[sDRC]]- DataBase2[[#This Row],[BSHeu]])/ DataBase2[[#This Row],[BSHeu]])</f>
        <v>0</v>
      </c>
      <c r="AQ223" s="76">
        <f>IF(OR(DataBase2[[#This Row],[sABS]]= "",  DataBase2[[#This Row],[BSHeu]]=""), "", (DataBase2[[#This Row],[sABS]]- DataBase2[[#This Row],[BSHeu]])/ DataBase2[[#This Row],[BSHeu]])</f>
        <v>0</v>
      </c>
      <c r="AR223" s="76">
        <f>IF(OR(DataBase2[[#This Row],[sCCJ]]= "",  DataBase2[[#This Row],[BSHeu]]=""), "", (DataBase2[[#This Row],[sCCJ]]- DataBase2[[#This Row],[BSHeu]])/ DataBase2[[#This Row],[BSHeu]])</f>
        <v>1.4455796673140927E-3</v>
      </c>
      <c r="AS223" s="76">
        <f>IF(OR(DataBase2[[#This Row],[sILS]] = "",  DataBase2[[#This Row],[BSHeu]]=""), "", (DataBase2[[#This Row],[sILS]]- DataBase2[[#This Row],[BSHeu]])/ DataBase2[[#This Row],[BSHeu]])</f>
        <v>3.377522587256026E-6</v>
      </c>
      <c r="AT223" s="76">
        <f>IF(OR(DataBase2[[#This Row],[sSA]] = "",  DataBase2[[#This Row],[BSHeu]]=""), "", (DataBase2[[#This Row],[sSA]]- DataBase2[[#This Row],[BSHeu]])/ DataBase2[[#This Row],[BSHeu]])</f>
        <v>0</v>
      </c>
      <c r="AU223" s="77">
        <f>IF(OR(DataBase2[[#This Row],[sKS]]= "",  DataBase2[[#This Row],[BSHeu]]=""), "", (DataBase2[[#This Row],[sKS]]- DataBase2[[#This Row],[BSHeu]])/ DataBase2[[#This Row],[BSHeu]])</f>
        <v>0</v>
      </c>
      <c r="AV223" s="78">
        <f>IF(AND(DataBase2[[#This Row],[sLBGB]]&lt;=0.0001, DataBase2[[#This Row],[sLBGB]]&lt;&gt;""), 1,"")</f>
        <v>1</v>
      </c>
      <c r="AW223" s="78">
        <f>IF(AND(DataBase2[[#This Row],[sCLGB]]&lt;=0.0001,DataBase2[[#This Row],[sCLGB]]&lt;&gt;""), 1,"")</f>
        <v>1</v>
      </c>
      <c r="AX223" s="78">
        <f>IF(AND(DataBase2[[#This Row],[sDRCGB]]&lt;=0.0001,DataBase2[[#This Row],[sDRCGB]]&lt;&gt;""), 1,"")</f>
        <v>1</v>
      </c>
      <c r="AY223" s="78">
        <f>IF(AND(DataBase2[[#This Row],[sABSGB]]&lt;=0.0001,DataBase2[[#This Row],[sABSGB]]&lt;&gt;""), 1,"")</f>
        <v>1</v>
      </c>
      <c r="AZ223" s="78" t="str">
        <f>IF(AND(DataBase2[[#This Row],[sCCJGB]]&lt;=0.0001,DataBase2[[#This Row],[sCCJGB]]&lt;&gt;""), 1,"")</f>
        <v/>
      </c>
      <c r="BA223" s="78">
        <f>IF(AND(DataBase2[[#This Row],[sILSGB]]&lt;=0.0001,DataBase2[[#This Row],[sILSGB]]&lt;&gt;""), 1,"")</f>
        <v>1</v>
      </c>
      <c r="BB223" s="78">
        <f>IF(AND(DataBase2[[#This Row],[sSAGB]]&lt;=0.0001,DataBase2[[#This Row],[sSAGB]]&lt;&gt;""), 1,"")</f>
        <v>1</v>
      </c>
      <c r="BC223" s="78">
        <f>IF(AND(DataBase2[[#This Row],[sKSGB]]&lt;=0.0001,DataBase2[[#This Row],[sKSGB]]&lt;&gt;""), 1,"")</f>
        <v>1</v>
      </c>
      <c r="BD223" s="79">
        <f>IF(AND(DataBase2[[#This Row],[sLBGKS]]&lt;=0.0001, DataBase2[[#This Row],[sLBGKS]]&lt;&gt;""), 1,"")</f>
        <v>1</v>
      </c>
      <c r="BE223" s="78">
        <f>IF(AND(DataBase2[[#This Row],[sCLGKS]]&lt;=0.0001,DataBase2[[#This Row],[sCLGKS]]&lt;&gt;""), 1,"")</f>
        <v>1</v>
      </c>
      <c r="BF223" s="78">
        <f>IF(AND(DataBase2[[#This Row],[sDRCGKS]]&lt;=0.0001,DataBase2[[#This Row],[sDRCGKS]]&lt;&gt;""), 1,"")</f>
        <v>1</v>
      </c>
      <c r="BG223" s="78">
        <f>IF(AND(DataBase2[[#This Row],[sABSGKS]]&lt;=0.0001,DataBase2[[#This Row],[sABSGKS]]&lt;&gt;""), 1,"")</f>
        <v>1</v>
      </c>
      <c r="BH223" s="78" t="str">
        <f>IF(AND(DataBase2[[#This Row],[sCCJGKS]]&lt;=0.0001,DataBase2[[#This Row],[sCCJGKS]]&lt;&gt;""), 1,"")</f>
        <v/>
      </c>
      <c r="BI223" s="78">
        <f>IF(AND(DataBase2[[#This Row],[sILSGKS]]&lt;=0.0001,DataBase2[[#This Row],[sILSGKS]]&lt;&gt;""), 1,"")</f>
        <v>1</v>
      </c>
      <c r="BJ223" s="78">
        <f>IF(AND(DataBase2[[#This Row],[sSAGKS]]&lt;=0.0001,DataBase2[[#This Row],[sSAGKS]]&lt;&gt;""), 1,"")</f>
        <v>1</v>
      </c>
      <c r="BK223" s="80">
        <f>IF(AND(DataBase2[[#This Row],[sKSGKS]]&lt;=0.0001,DataBase2[[#This Row],[sKSGKS]]&lt;&gt;""), 1,"")</f>
        <v>1</v>
      </c>
    </row>
    <row r="224" spans="1:109" x14ac:dyDescent="0.35">
      <c r="A224" s="65" t="s">
        <v>91</v>
      </c>
      <c r="B224" s="66" t="s">
        <v>80</v>
      </c>
      <c r="C224" s="67" t="s">
        <v>282</v>
      </c>
      <c r="D224" s="67">
        <v>3</v>
      </c>
      <c r="E224" s="67">
        <v>5</v>
      </c>
      <c r="F224" s="68">
        <v>4</v>
      </c>
      <c r="G224" s="69">
        <v>3567.05</v>
      </c>
      <c r="H224" s="70">
        <v>3566.73</v>
      </c>
      <c r="I224" s="71">
        <v>1</v>
      </c>
      <c r="J224" s="69">
        <v>3567.05</v>
      </c>
      <c r="K224" s="70">
        <v>3567.05</v>
      </c>
      <c r="L224" s="71">
        <v>5</v>
      </c>
      <c r="M224" s="69">
        <v>3567.05</v>
      </c>
      <c r="N224" s="6">
        <v>3567.05</v>
      </c>
      <c r="O224" s="71">
        <v>0</v>
      </c>
      <c r="P224" s="69">
        <v>3567.0500499999998</v>
      </c>
      <c r="Q224" s="71">
        <v>4</v>
      </c>
      <c r="R224" s="72">
        <v>3684.75</v>
      </c>
      <c r="S224" s="71">
        <v>1.71</v>
      </c>
      <c r="T224" s="72">
        <v>3852.34</v>
      </c>
      <c r="U224" s="71">
        <v>150.00399999999999</v>
      </c>
      <c r="V224" s="72">
        <v>3567.85</v>
      </c>
      <c r="W224" s="73">
        <v>103.67149999999999</v>
      </c>
      <c r="X224" s="8">
        <v>3567.05</v>
      </c>
      <c r="Y224" s="8">
        <v>1</v>
      </c>
      <c r="Z224" s="74">
        <f t="shared" si="9"/>
        <v>3567.05</v>
      </c>
      <c r="AA224" s="48">
        <f t="shared" si="10"/>
        <v>3567.05</v>
      </c>
      <c r="AB22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MIN(G224,J224,M224),"")</f>
        <v>3567.05</v>
      </c>
      <c r="AC224" s="49">
        <f>IF(OR(DataBase2[[#This Row],[sKS]] = "", DataBase2[[#This Row],[BSOpt]]=""), "", (DataBase2[[#This Row],[sKS]]-DataBase2[[#This Row],[BSOpt]])/DataBase2[[#This Row],[BSOpt]])</f>
        <v>0</v>
      </c>
      <c r="AD224" s="49">
        <f t="shared" si="11"/>
        <v>3567.05</v>
      </c>
      <c r="AE224" s="49">
        <f>IF(OR(DataBase2[[#This Row],[sKS]] = "", DataBase2[[#This Row],[BESTUB]]=""), "", (DataBase2[[#This Row],[sKS]]-DataBase2[[#This Row],[BESTUB]])/DataBase2[[#This Row],[BESTUB]])</f>
        <v>0</v>
      </c>
      <c r="AF224" s="75">
        <f>IF(OR(DataBase2[[#This Row],[sLB]] = "", DataBase2[[#This Row],[BestSol]]=""), "", (DataBase2[[#This Row],[sLB]]-DataBase2[[#This Row],[BestSol]])/DataBase2[[#This Row],[BestSol]])</f>
        <v>0</v>
      </c>
      <c r="AG224" s="76">
        <f>IF(OR(DataBase2[[#This Row],[sCL]] = "", DataBase2[[#This Row],[BestSol]]=""), "", (DataBase2[[#This Row],[sCL]] -DataBase2[[#This Row],[BestSol]])/DataBase2[[#This Row],[BestSol]])</f>
        <v>0</v>
      </c>
      <c r="AH224" s="76">
        <f>IF(OR(DataBase2[[#This Row],[sDRC]]= "", DataBase2[[#This Row],[BestSol]]=""), "", (DataBase2[[#This Row],[sDRC]]-DataBase2[[#This Row],[BestSol]])/DataBase2[[#This Row],[BestSol]])</f>
        <v>0</v>
      </c>
      <c r="AI224" s="76">
        <f>IF(OR(DataBase2[[#This Row],[sABS]]= "", DataBase2[[#This Row],[BestSol]]=""), "", (DataBase2[[#This Row],[sABS]]-DataBase2[[#This Row],[BestSol]])/DataBase2[[#This Row],[BestSol]])</f>
        <v>1.4017184969761696E-8</v>
      </c>
      <c r="AJ224" s="76">
        <f>IF(OR(DataBase2[[#This Row],[sCCJ]]= "", DataBase2[[#This Row],[BestSol]]=""), "", (DataBase2[[#This Row],[sCCJ]]-DataBase2[[#This Row],[BestSol]])/DataBase2[[#This Row],[BestSol]])</f>
        <v>3.2996453652177515E-2</v>
      </c>
      <c r="AK224" s="76">
        <f>IF(OR(DataBase2[[#This Row],[sILS]] = "", DataBase2[[#This Row],[BestSol]]=""), "", (DataBase2[[#This Row],[sILS]]-DataBase2[[#This Row],[BestSol]])/DataBase2[[#This Row],[BestSol]])</f>
        <v>7.9979254566098015E-2</v>
      </c>
      <c r="AL224" s="76">
        <f>IF(OR(DataBase2[[#This Row],[sSA]] = "", DataBase2[[#This Row],[BestSol]]=""), "", (DataBase2[[#This Row],[sSA]]-DataBase2[[#This Row],[BestSol]])/DataBase2[[#This Row],[BestSol]])</f>
        <v>2.2427496110223494E-4</v>
      </c>
      <c r="AM224" s="76">
        <f>IF(OR(DataBase2[[#This Row],[sKS]] = "", DataBase2[[#This Row],[BestSol]]=""), "", (DataBase2[[#This Row],[sKS]]-DataBase2[[#This Row],[BestSol]])/DataBase2[[#This Row],[BestSol]])</f>
        <v>0</v>
      </c>
      <c r="AN224" s="75">
        <f>IF(OR(DataBase2[[#This Row],[sLB]] = "", DataBase2[[#This Row],[BSHeu]]=""), "", (DataBase2[[#This Row],[sLB]]-DataBase2[[#This Row],[BSHeu]])/DataBase2[[#This Row],[BSHeu]])</f>
        <v>0</v>
      </c>
      <c r="AO224" s="76">
        <f>IF(OR(DataBase2[[#This Row],[sCL]] = "",  DataBase2[[#This Row],[BSHeu]]=""), "", (DataBase2[[#This Row],[sCL]] - DataBase2[[#This Row],[BSHeu]])/ DataBase2[[#This Row],[BSHeu]])</f>
        <v>0</v>
      </c>
      <c r="AP224" s="76">
        <f>IF(OR(DataBase2[[#This Row],[sDRC]]= "",  DataBase2[[#This Row],[BSHeu]]=""), "", (DataBase2[[#This Row],[sDRC]]- DataBase2[[#This Row],[BSHeu]])/ DataBase2[[#This Row],[BSHeu]])</f>
        <v>0</v>
      </c>
      <c r="AQ224" s="76">
        <f>IF(OR(DataBase2[[#This Row],[sABS]]= "",  DataBase2[[#This Row],[BSHeu]]=""), "", (DataBase2[[#This Row],[sABS]]- DataBase2[[#This Row],[BSHeu]])/ DataBase2[[#This Row],[BSHeu]])</f>
        <v>1.4017184969761696E-8</v>
      </c>
      <c r="AR224" s="76">
        <f>IF(OR(DataBase2[[#This Row],[sCCJ]]= "",  DataBase2[[#This Row],[BSHeu]]=""), "", (DataBase2[[#This Row],[sCCJ]]- DataBase2[[#This Row],[BSHeu]])/ DataBase2[[#This Row],[BSHeu]])</f>
        <v>3.2996453652177515E-2</v>
      </c>
      <c r="AS224" s="76">
        <f>IF(OR(DataBase2[[#This Row],[sILS]] = "",  DataBase2[[#This Row],[BSHeu]]=""), "", (DataBase2[[#This Row],[sILS]]- DataBase2[[#This Row],[BSHeu]])/ DataBase2[[#This Row],[BSHeu]])</f>
        <v>7.9979254566098015E-2</v>
      </c>
      <c r="AT224" s="76">
        <f>IF(OR(DataBase2[[#This Row],[sSA]] = "",  DataBase2[[#This Row],[BSHeu]]=""), "", (DataBase2[[#This Row],[sSA]]- DataBase2[[#This Row],[BSHeu]])/ DataBase2[[#This Row],[BSHeu]])</f>
        <v>2.2427496110223494E-4</v>
      </c>
      <c r="AU224" s="77">
        <f>IF(OR(DataBase2[[#This Row],[sKS]]= "",  DataBase2[[#This Row],[BSHeu]]=""), "", (DataBase2[[#This Row],[sKS]]- DataBase2[[#This Row],[BSHeu]])/ DataBase2[[#This Row],[BSHeu]])</f>
        <v>0</v>
      </c>
      <c r="AV224" s="78">
        <f>IF(AND(DataBase2[[#This Row],[sLBGB]]&lt;=0.0001, DataBase2[[#This Row],[sLBGB]]&lt;&gt;""), 1,"")</f>
        <v>1</v>
      </c>
      <c r="AW224" s="78">
        <f>IF(AND(DataBase2[[#This Row],[sCLGB]]&lt;=0.0001,DataBase2[[#This Row],[sCLGB]]&lt;&gt;""), 1,"")</f>
        <v>1</v>
      </c>
      <c r="AX224" s="78">
        <f>IF(AND(DataBase2[[#This Row],[sDRCGB]]&lt;=0.0001,DataBase2[[#This Row],[sDRCGB]]&lt;&gt;""), 1,"")</f>
        <v>1</v>
      </c>
      <c r="AY224" s="78">
        <f>IF(AND(DataBase2[[#This Row],[sABSGB]]&lt;=0.0001,DataBase2[[#This Row],[sABSGB]]&lt;&gt;""), 1,"")</f>
        <v>1</v>
      </c>
      <c r="AZ224" s="78" t="str">
        <f>IF(AND(DataBase2[[#This Row],[sCCJGB]]&lt;=0.0001,DataBase2[[#This Row],[sCCJGB]]&lt;&gt;""), 1,"")</f>
        <v/>
      </c>
      <c r="BA224" s="78" t="str">
        <f>IF(AND(DataBase2[[#This Row],[sILSGB]]&lt;=0.0001,DataBase2[[#This Row],[sILSGB]]&lt;&gt;""), 1,"")</f>
        <v/>
      </c>
      <c r="BB224" s="78" t="str">
        <f>IF(AND(DataBase2[[#This Row],[sSAGB]]&lt;=0.0001,DataBase2[[#This Row],[sSAGB]]&lt;&gt;""), 1,"")</f>
        <v/>
      </c>
      <c r="BC224" s="78">
        <f>IF(AND(DataBase2[[#This Row],[sKSGB]]&lt;=0.0001,DataBase2[[#This Row],[sKSGB]]&lt;&gt;""), 1,"")</f>
        <v>1</v>
      </c>
      <c r="BD224" s="79">
        <f>IF(AND(DataBase2[[#This Row],[sLBGKS]]&lt;=0.0001, DataBase2[[#This Row],[sLBGKS]]&lt;&gt;""), 1,"")</f>
        <v>1</v>
      </c>
      <c r="BE224" s="78">
        <f>IF(AND(DataBase2[[#This Row],[sCLGKS]]&lt;=0.0001,DataBase2[[#This Row],[sCLGKS]]&lt;&gt;""), 1,"")</f>
        <v>1</v>
      </c>
      <c r="BF224" s="78">
        <f>IF(AND(DataBase2[[#This Row],[sDRCGKS]]&lt;=0.0001,DataBase2[[#This Row],[sDRCGKS]]&lt;&gt;""), 1,"")</f>
        <v>1</v>
      </c>
      <c r="BG224" s="78">
        <f>IF(AND(DataBase2[[#This Row],[sABSGKS]]&lt;=0.0001,DataBase2[[#This Row],[sABSGKS]]&lt;&gt;""), 1,"")</f>
        <v>1</v>
      </c>
      <c r="BH224" s="78" t="str">
        <f>IF(AND(DataBase2[[#This Row],[sCCJGKS]]&lt;=0.0001,DataBase2[[#This Row],[sCCJGKS]]&lt;&gt;""), 1,"")</f>
        <v/>
      </c>
      <c r="BI224" s="78" t="str">
        <f>IF(AND(DataBase2[[#This Row],[sILSGKS]]&lt;=0.0001,DataBase2[[#This Row],[sILSGKS]]&lt;&gt;""), 1,"")</f>
        <v/>
      </c>
      <c r="BJ224" s="78" t="str">
        <f>IF(AND(DataBase2[[#This Row],[sSAGKS]]&lt;=0.0001,DataBase2[[#This Row],[sSAGKS]]&lt;&gt;""), 1,"")</f>
        <v/>
      </c>
      <c r="BK224" s="80">
        <f>IF(AND(DataBase2[[#This Row],[sKSGKS]]&lt;=0.0001,DataBase2[[#This Row],[sKSGKS]]&lt;&gt;""), 1,"")</f>
        <v>1</v>
      </c>
    </row>
    <row r="225" spans="1:63" x14ac:dyDescent="0.35">
      <c r="A225" s="65" t="s">
        <v>92</v>
      </c>
      <c r="B225" s="66" t="s">
        <v>80</v>
      </c>
      <c r="C225" s="67" t="s">
        <v>282</v>
      </c>
      <c r="D225" s="67">
        <v>3</v>
      </c>
      <c r="E225" s="67">
        <v>5</v>
      </c>
      <c r="F225" s="68">
        <v>5</v>
      </c>
      <c r="G225" s="69">
        <v>3929.15</v>
      </c>
      <c r="H225" s="70">
        <v>3928.77</v>
      </c>
      <c r="I225" s="71">
        <v>17</v>
      </c>
      <c r="J225" s="69">
        <v>3929.15</v>
      </c>
      <c r="K225" s="70">
        <v>3929.15</v>
      </c>
      <c r="L225" s="71">
        <v>5</v>
      </c>
      <c r="M225" s="69">
        <v>3929.15</v>
      </c>
      <c r="N225" s="6">
        <v>3929.15</v>
      </c>
      <c r="O225" s="71">
        <v>0</v>
      </c>
      <c r="P225" s="69">
        <v>3929.1498999999999</v>
      </c>
      <c r="Q225" s="71">
        <v>7</v>
      </c>
      <c r="R225" s="72">
        <v>3945.02</v>
      </c>
      <c r="S225" s="71">
        <v>1.84</v>
      </c>
      <c r="T225" s="72">
        <v>3945.02</v>
      </c>
      <c r="U225" s="71">
        <v>150.00200000000001</v>
      </c>
      <c r="V225" s="72">
        <v>3945.02</v>
      </c>
      <c r="W225" s="73">
        <v>143.57499999999999</v>
      </c>
      <c r="X225" s="8">
        <v>3929.15</v>
      </c>
      <c r="Y225" s="8">
        <v>15</v>
      </c>
      <c r="Z225" s="74">
        <f t="shared" si="9"/>
        <v>3929.15</v>
      </c>
      <c r="AA225" s="48">
        <f t="shared" si="10"/>
        <v>3929.1498999999999</v>
      </c>
      <c r="AB22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MIN(G225,J225,M225),"")</f>
        <v>3929.15</v>
      </c>
      <c r="AC225" s="49">
        <f>IF(OR(DataBase2[[#This Row],[sKS]] = "", DataBase2[[#This Row],[BSOpt]]=""), "", (DataBase2[[#This Row],[sKS]]-DataBase2[[#This Row],[BSOpt]])/DataBase2[[#This Row],[BSOpt]])</f>
        <v>0</v>
      </c>
      <c r="AD225" s="49">
        <f t="shared" si="11"/>
        <v>3929.15</v>
      </c>
      <c r="AE225" s="49">
        <f>IF(OR(DataBase2[[#This Row],[sKS]] = "", DataBase2[[#This Row],[BESTUB]]=""), "", (DataBase2[[#This Row],[sKS]]-DataBase2[[#This Row],[BESTUB]])/DataBase2[[#This Row],[BESTUB]])</f>
        <v>0</v>
      </c>
      <c r="AF225" s="75">
        <f>IF(OR(DataBase2[[#This Row],[sLB]] = "", DataBase2[[#This Row],[BestSol]]=""), "", (DataBase2[[#This Row],[sLB]]-DataBase2[[#This Row],[BestSol]])/DataBase2[[#This Row],[BestSol]])</f>
        <v>0</v>
      </c>
      <c r="AG225" s="76">
        <f>IF(OR(DataBase2[[#This Row],[sCL]] = "", DataBase2[[#This Row],[BestSol]]=""), "", (DataBase2[[#This Row],[sCL]] -DataBase2[[#This Row],[BestSol]])/DataBase2[[#This Row],[BestSol]])</f>
        <v>0</v>
      </c>
      <c r="AH225" s="76">
        <f>IF(OR(DataBase2[[#This Row],[sDRC]]= "", DataBase2[[#This Row],[BestSol]]=""), "", (DataBase2[[#This Row],[sDRC]]-DataBase2[[#This Row],[BestSol]])/DataBase2[[#This Row],[BestSol]])</f>
        <v>0</v>
      </c>
      <c r="AI225" s="76">
        <f>IF(OR(DataBase2[[#This Row],[sABS]]= "", DataBase2[[#This Row],[BestSol]]=""), "", (DataBase2[[#This Row],[sABS]]-DataBase2[[#This Row],[BestSol]])/DataBase2[[#This Row],[BestSol]])</f>
        <v>-2.5450797297703479E-8</v>
      </c>
      <c r="AJ225" s="76">
        <f>IF(OR(DataBase2[[#This Row],[sCCJ]]= "", DataBase2[[#This Row],[BestSol]]=""), "", (DataBase2[[#This Row],[sCCJ]]-DataBase2[[#This Row],[BestSol]])/DataBase2[[#This Row],[BestSol]])</f>
        <v>4.0390415229756794E-3</v>
      </c>
      <c r="AK225" s="76">
        <f>IF(OR(DataBase2[[#This Row],[sILS]] = "", DataBase2[[#This Row],[BestSol]]=""), "", (DataBase2[[#This Row],[sILS]]-DataBase2[[#This Row],[BestSol]])/DataBase2[[#This Row],[BestSol]])</f>
        <v>4.0390415229756794E-3</v>
      </c>
      <c r="AL225" s="76">
        <f>IF(OR(DataBase2[[#This Row],[sSA]] = "", DataBase2[[#This Row],[BestSol]]=""), "", (DataBase2[[#This Row],[sSA]]-DataBase2[[#This Row],[BestSol]])/DataBase2[[#This Row],[BestSol]])</f>
        <v>4.0390415229756794E-3</v>
      </c>
      <c r="AM225" s="76">
        <f>IF(OR(DataBase2[[#This Row],[sKS]] = "", DataBase2[[#This Row],[BestSol]]=""), "", (DataBase2[[#This Row],[sKS]]-DataBase2[[#This Row],[BestSol]])/DataBase2[[#This Row],[BestSol]])</f>
        <v>0</v>
      </c>
      <c r="AN225" s="75">
        <f>IF(OR(DataBase2[[#This Row],[sLB]] = "", DataBase2[[#This Row],[BSHeu]]=""), "", (DataBase2[[#This Row],[sLB]]-DataBase2[[#This Row],[BSHeu]])/DataBase2[[#This Row],[BSHeu]])</f>
        <v>2.5450797945446578E-8</v>
      </c>
      <c r="AO225" s="76">
        <f>IF(OR(DataBase2[[#This Row],[sCL]] = "",  DataBase2[[#This Row],[BSHeu]]=""), "", (DataBase2[[#This Row],[sCL]] - DataBase2[[#This Row],[BSHeu]])/ DataBase2[[#This Row],[BSHeu]])</f>
        <v>2.5450797945446578E-8</v>
      </c>
      <c r="AP225" s="76">
        <f>IF(OR(DataBase2[[#This Row],[sDRC]]= "",  DataBase2[[#This Row],[BSHeu]]=""), "", (DataBase2[[#This Row],[sDRC]]- DataBase2[[#This Row],[BSHeu]])/ DataBase2[[#This Row],[BSHeu]])</f>
        <v>2.5450797945446578E-8</v>
      </c>
      <c r="AQ225" s="76">
        <f>IF(OR(DataBase2[[#This Row],[sABS]]= "",  DataBase2[[#This Row],[BSHeu]]=""), "", (DataBase2[[#This Row],[sABS]]- DataBase2[[#This Row],[BSHeu]])/ DataBase2[[#This Row],[BSHeu]])</f>
        <v>0</v>
      </c>
      <c r="AR225" s="76">
        <f>IF(OR(DataBase2[[#This Row],[sCCJ]]= "",  DataBase2[[#This Row],[BSHeu]]=""), "", (DataBase2[[#This Row],[sCCJ]]- DataBase2[[#This Row],[BSHeu]])/ DataBase2[[#This Row],[BSHeu]])</f>
        <v>4.0390670765704543E-3</v>
      </c>
      <c r="AS225" s="76">
        <f>IF(OR(DataBase2[[#This Row],[sILS]] = "",  DataBase2[[#This Row],[BSHeu]]=""), "", (DataBase2[[#This Row],[sILS]]- DataBase2[[#This Row],[BSHeu]])/ DataBase2[[#This Row],[BSHeu]])</f>
        <v>4.0390670765704543E-3</v>
      </c>
      <c r="AT225" s="76">
        <f>IF(OR(DataBase2[[#This Row],[sSA]] = "",  DataBase2[[#This Row],[BSHeu]]=""), "", (DataBase2[[#This Row],[sSA]]- DataBase2[[#This Row],[BSHeu]])/ DataBase2[[#This Row],[BSHeu]])</f>
        <v>4.0390670765704543E-3</v>
      </c>
      <c r="AU225" s="77">
        <f>IF(OR(DataBase2[[#This Row],[sKS]]= "",  DataBase2[[#This Row],[BSHeu]]=""), "", (DataBase2[[#This Row],[sKS]]- DataBase2[[#This Row],[BSHeu]])/ DataBase2[[#This Row],[BSHeu]])</f>
        <v>2.5450797945446578E-8</v>
      </c>
      <c r="AV225" s="78">
        <f>IF(AND(DataBase2[[#This Row],[sLBGB]]&lt;=0.0001, DataBase2[[#This Row],[sLBGB]]&lt;&gt;""), 1,"")</f>
        <v>1</v>
      </c>
      <c r="AW225" s="78">
        <f>IF(AND(DataBase2[[#This Row],[sCLGB]]&lt;=0.0001,DataBase2[[#This Row],[sCLGB]]&lt;&gt;""), 1,"")</f>
        <v>1</v>
      </c>
      <c r="AX225" s="78">
        <f>IF(AND(DataBase2[[#This Row],[sDRCGB]]&lt;=0.0001,DataBase2[[#This Row],[sDRCGB]]&lt;&gt;""), 1,"")</f>
        <v>1</v>
      </c>
      <c r="AY225" s="78">
        <f>IF(AND(DataBase2[[#This Row],[sABSGB]]&lt;=0.0001,DataBase2[[#This Row],[sABSGB]]&lt;&gt;""), 1,"")</f>
        <v>1</v>
      </c>
      <c r="AZ225" s="78" t="str">
        <f>IF(AND(DataBase2[[#This Row],[sCCJGB]]&lt;=0.0001,DataBase2[[#This Row],[sCCJGB]]&lt;&gt;""), 1,"")</f>
        <v/>
      </c>
      <c r="BA225" s="78" t="str">
        <f>IF(AND(DataBase2[[#This Row],[sILSGB]]&lt;=0.0001,DataBase2[[#This Row],[sILSGB]]&lt;&gt;""), 1,"")</f>
        <v/>
      </c>
      <c r="BB225" s="78" t="str">
        <f>IF(AND(DataBase2[[#This Row],[sSAGB]]&lt;=0.0001,DataBase2[[#This Row],[sSAGB]]&lt;&gt;""), 1,"")</f>
        <v/>
      </c>
      <c r="BC225" s="78">
        <f>IF(AND(DataBase2[[#This Row],[sKSGB]]&lt;=0.0001,DataBase2[[#This Row],[sKSGB]]&lt;&gt;""), 1,"")</f>
        <v>1</v>
      </c>
      <c r="BD225" s="79">
        <f>IF(AND(DataBase2[[#This Row],[sLBGKS]]&lt;=0.0001, DataBase2[[#This Row],[sLBGKS]]&lt;&gt;""), 1,"")</f>
        <v>1</v>
      </c>
      <c r="BE225" s="78">
        <f>IF(AND(DataBase2[[#This Row],[sCLGKS]]&lt;=0.0001,DataBase2[[#This Row],[sCLGKS]]&lt;&gt;""), 1,"")</f>
        <v>1</v>
      </c>
      <c r="BF225" s="78">
        <f>IF(AND(DataBase2[[#This Row],[sDRCGKS]]&lt;=0.0001,DataBase2[[#This Row],[sDRCGKS]]&lt;&gt;""), 1,"")</f>
        <v>1</v>
      </c>
      <c r="BG225" s="78">
        <f>IF(AND(DataBase2[[#This Row],[sABSGKS]]&lt;=0.0001,DataBase2[[#This Row],[sABSGKS]]&lt;&gt;""), 1,"")</f>
        <v>1</v>
      </c>
      <c r="BH225" s="78" t="str">
        <f>IF(AND(DataBase2[[#This Row],[sCCJGKS]]&lt;=0.0001,DataBase2[[#This Row],[sCCJGKS]]&lt;&gt;""), 1,"")</f>
        <v/>
      </c>
      <c r="BI225" s="78" t="str">
        <f>IF(AND(DataBase2[[#This Row],[sILSGKS]]&lt;=0.0001,DataBase2[[#This Row],[sILSGKS]]&lt;&gt;""), 1,"")</f>
        <v/>
      </c>
      <c r="BJ225" s="78" t="str">
        <f>IF(AND(DataBase2[[#This Row],[sSAGKS]]&lt;=0.0001,DataBase2[[#This Row],[sSAGKS]]&lt;&gt;""), 1,"")</f>
        <v/>
      </c>
      <c r="BK225" s="80">
        <f>IF(AND(DataBase2[[#This Row],[sKSGKS]]&lt;=0.0001,DataBase2[[#This Row],[sKSGKS]]&lt;&gt;""), 1,"")</f>
        <v>1</v>
      </c>
    </row>
    <row r="226" spans="1:63" x14ac:dyDescent="0.35">
      <c r="A226" s="65" t="s">
        <v>93</v>
      </c>
      <c r="B226" s="66" t="s">
        <v>80</v>
      </c>
      <c r="C226" s="67" t="s">
        <v>282</v>
      </c>
      <c r="D226" s="67">
        <v>3</v>
      </c>
      <c r="E226" s="67">
        <v>5</v>
      </c>
      <c r="F226" s="68">
        <v>2</v>
      </c>
      <c r="G226" s="69">
        <v>1701.71</v>
      </c>
      <c r="H226" s="70">
        <v>1701.71</v>
      </c>
      <c r="I226" s="71">
        <v>0</v>
      </c>
      <c r="J226" s="69">
        <v>1701.71</v>
      </c>
      <c r="K226" s="70">
        <v>1701.71</v>
      </c>
      <c r="L226" s="71">
        <v>1</v>
      </c>
      <c r="M226" s="69">
        <v>1701.71</v>
      </c>
      <c r="N226" s="6">
        <v>1701.71</v>
      </c>
      <c r="O226" s="71">
        <v>0.1</v>
      </c>
      <c r="P226" s="69">
        <v>1701.7099599999999</v>
      </c>
      <c r="Q226" s="71">
        <v>20</v>
      </c>
      <c r="R226" s="72">
        <v>1701.85</v>
      </c>
      <c r="S226" s="71">
        <v>1.7</v>
      </c>
      <c r="T226" s="72">
        <v>1702</v>
      </c>
      <c r="U226" s="71">
        <v>150.00200000000001</v>
      </c>
      <c r="V226" s="72">
        <v>1701.71</v>
      </c>
      <c r="W226" s="73">
        <v>80.445499999999996</v>
      </c>
      <c r="X226" s="8">
        <v>1701.71</v>
      </c>
      <c r="Y226" s="8">
        <v>0</v>
      </c>
      <c r="Z226" s="74">
        <f t="shared" si="9"/>
        <v>1701.71</v>
      </c>
      <c r="AA226" s="48">
        <f t="shared" si="10"/>
        <v>1701.7099599999999</v>
      </c>
      <c r="AB22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MIN(G226,J226,M226),"")</f>
        <v>1701.71</v>
      </c>
      <c r="AC226" s="49">
        <f>IF(OR(DataBase2[[#This Row],[sKS]] = "", DataBase2[[#This Row],[BSOpt]]=""), "", (DataBase2[[#This Row],[sKS]]-DataBase2[[#This Row],[BSOpt]])/DataBase2[[#This Row],[BSOpt]])</f>
        <v>0</v>
      </c>
      <c r="AD226" s="49">
        <f t="shared" si="11"/>
        <v>1701.71</v>
      </c>
      <c r="AE226" s="49">
        <f>IF(OR(DataBase2[[#This Row],[sKS]] = "", DataBase2[[#This Row],[BESTUB]]=""), "", (DataBase2[[#This Row],[sKS]]-DataBase2[[#This Row],[BESTUB]])/DataBase2[[#This Row],[BESTUB]])</f>
        <v>0</v>
      </c>
      <c r="AF226" s="75">
        <f>IF(OR(DataBase2[[#This Row],[sLB]] = "", DataBase2[[#This Row],[BestSol]]=""), "", (DataBase2[[#This Row],[sLB]]-DataBase2[[#This Row],[BestSol]])/DataBase2[[#This Row],[BestSol]])</f>
        <v>0</v>
      </c>
      <c r="AG226" s="76">
        <f>IF(OR(DataBase2[[#This Row],[sCL]] = "", DataBase2[[#This Row],[BestSol]]=""), "", (DataBase2[[#This Row],[sCL]] -DataBase2[[#This Row],[BestSol]])/DataBase2[[#This Row],[BestSol]])</f>
        <v>0</v>
      </c>
      <c r="AH226" s="76">
        <f>IF(OR(DataBase2[[#This Row],[sDRC]]= "", DataBase2[[#This Row],[BestSol]]=""), "", (DataBase2[[#This Row],[sDRC]]-DataBase2[[#This Row],[BestSol]])/DataBase2[[#This Row],[BestSol]])</f>
        <v>0</v>
      </c>
      <c r="AI226" s="76">
        <f>IF(OR(DataBase2[[#This Row],[sABS]]= "", DataBase2[[#This Row],[BestSol]]=""), "", (DataBase2[[#This Row],[sABS]]-DataBase2[[#This Row],[BestSol]])/DataBase2[[#This Row],[BestSol]])</f>
        <v>-2.3505767802024658E-8</v>
      </c>
      <c r="AJ226" s="76">
        <f>IF(OR(DataBase2[[#This Row],[sCCJ]]= "", DataBase2[[#This Row],[BestSol]]=""), "", (DataBase2[[#This Row],[sCCJ]]-DataBase2[[#This Row],[BestSol]])/DataBase2[[#This Row],[BestSol]])</f>
        <v>8.2270187047071865E-5</v>
      </c>
      <c r="AK226" s="76">
        <f>IF(OR(DataBase2[[#This Row],[sILS]] = "", DataBase2[[#This Row],[BestSol]]=""), "", (DataBase2[[#This Row],[sILS]]-DataBase2[[#This Row],[BestSol]])/DataBase2[[#This Row],[BestSol]])</f>
        <v>1.7041681602621104E-4</v>
      </c>
      <c r="AL226" s="76">
        <f>IF(OR(DataBase2[[#This Row],[sSA]] = "", DataBase2[[#This Row],[BestSol]]=""), "", (DataBase2[[#This Row],[sSA]]-DataBase2[[#This Row],[BestSol]])/DataBase2[[#This Row],[BestSol]])</f>
        <v>0</v>
      </c>
      <c r="AM226" s="76">
        <f>IF(OR(DataBase2[[#This Row],[sKS]] = "", DataBase2[[#This Row],[BestSol]]=""), "", (DataBase2[[#This Row],[sKS]]-DataBase2[[#This Row],[BestSol]])/DataBase2[[#This Row],[BestSol]])</f>
        <v>0</v>
      </c>
      <c r="AN226" s="75">
        <f>IF(OR(DataBase2[[#This Row],[sLB]] = "", DataBase2[[#This Row],[BSHeu]]=""), "", (DataBase2[[#This Row],[sLB]]-DataBase2[[#This Row],[BSHeu]])/DataBase2[[#This Row],[BSHeu]])</f>
        <v>2.3505768354545791E-8</v>
      </c>
      <c r="AO226" s="76">
        <f>IF(OR(DataBase2[[#This Row],[sCL]] = "",  DataBase2[[#This Row],[BSHeu]]=""), "", (DataBase2[[#This Row],[sCL]] - DataBase2[[#This Row],[BSHeu]])/ DataBase2[[#This Row],[BSHeu]])</f>
        <v>2.3505768354545791E-8</v>
      </c>
      <c r="AP226" s="76">
        <f>IF(OR(DataBase2[[#This Row],[sDRC]]= "",  DataBase2[[#This Row],[BSHeu]]=""), "", (DataBase2[[#This Row],[sDRC]]- DataBase2[[#This Row],[BSHeu]])/ DataBase2[[#This Row],[BSHeu]])</f>
        <v>2.3505768354545791E-8</v>
      </c>
      <c r="AQ226" s="76">
        <f>IF(OR(DataBase2[[#This Row],[sABS]]= "",  DataBase2[[#This Row],[BSHeu]]=""), "", (DataBase2[[#This Row],[sABS]]- DataBase2[[#This Row],[BSHeu]])/ DataBase2[[#This Row],[BSHeu]])</f>
        <v>0</v>
      </c>
      <c r="AR226" s="76">
        <f>IF(OR(DataBase2[[#This Row],[sCCJ]]= "",  DataBase2[[#This Row],[BSHeu]]=""), "", (DataBase2[[#This Row],[sCCJ]]- DataBase2[[#This Row],[BSHeu]])/ DataBase2[[#This Row],[BSHeu]])</f>
        <v>8.2293694749250378E-5</v>
      </c>
      <c r="AS226" s="76">
        <f>IF(OR(DataBase2[[#This Row],[sILS]] = "",  DataBase2[[#This Row],[BSHeu]]=""), "", (DataBase2[[#This Row],[sILS]]- DataBase2[[#This Row],[BSHeu]])/ DataBase2[[#This Row],[BSHeu]])</f>
        <v>1.7044032580034379E-4</v>
      </c>
      <c r="AT226" s="76">
        <f>IF(OR(DataBase2[[#This Row],[sSA]] = "",  DataBase2[[#This Row],[BSHeu]]=""), "", (DataBase2[[#This Row],[sSA]]- DataBase2[[#This Row],[BSHeu]])/ DataBase2[[#This Row],[BSHeu]])</f>
        <v>2.3505768354545791E-8</v>
      </c>
      <c r="AU226" s="77">
        <f>IF(OR(DataBase2[[#This Row],[sKS]]= "",  DataBase2[[#This Row],[BSHeu]]=""), "", (DataBase2[[#This Row],[sKS]]- DataBase2[[#This Row],[BSHeu]])/ DataBase2[[#This Row],[BSHeu]])</f>
        <v>2.3505768354545791E-8</v>
      </c>
      <c r="AV226" s="78">
        <f>IF(AND(DataBase2[[#This Row],[sLBGB]]&lt;=0.0001, DataBase2[[#This Row],[sLBGB]]&lt;&gt;""), 1,"")</f>
        <v>1</v>
      </c>
      <c r="AW226" s="78">
        <f>IF(AND(DataBase2[[#This Row],[sCLGB]]&lt;=0.0001,DataBase2[[#This Row],[sCLGB]]&lt;&gt;""), 1,"")</f>
        <v>1</v>
      </c>
      <c r="AX226" s="78">
        <f>IF(AND(DataBase2[[#This Row],[sDRCGB]]&lt;=0.0001,DataBase2[[#This Row],[sDRCGB]]&lt;&gt;""), 1,"")</f>
        <v>1</v>
      </c>
      <c r="AY226" s="78">
        <f>IF(AND(DataBase2[[#This Row],[sABSGB]]&lt;=0.0001,DataBase2[[#This Row],[sABSGB]]&lt;&gt;""), 1,"")</f>
        <v>1</v>
      </c>
      <c r="AZ226" s="78">
        <f>IF(AND(DataBase2[[#This Row],[sCCJGB]]&lt;=0.0001,DataBase2[[#This Row],[sCCJGB]]&lt;&gt;""), 1,"")</f>
        <v>1</v>
      </c>
      <c r="BA226" s="78" t="str">
        <f>IF(AND(DataBase2[[#This Row],[sILSGB]]&lt;=0.0001,DataBase2[[#This Row],[sILSGB]]&lt;&gt;""), 1,"")</f>
        <v/>
      </c>
      <c r="BB226" s="78">
        <f>IF(AND(DataBase2[[#This Row],[sSAGB]]&lt;=0.0001,DataBase2[[#This Row],[sSAGB]]&lt;&gt;""), 1,"")</f>
        <v>1</v>
      </c>
      <c r="BC226" s="78">
        <f>IF(AND(DataBase2[[#This Row],[sKSGB]]&lt;=0.0001,DataBase2[[#This Row],[sKSGB]]&lt;&gt;""), 1,"")</f>
        <v>1</v>
      </c>
      <c r="BD226" s="79">
        <f>IF(AND(DataBase2[[#This Row],[sLBGKS]]&lt;=0.0001, DataBase2[[#This Row],[sLBGKS]]&lt;&gt;""), 1,"")</f>
        <v>1</v>
      </c>
      <c r="BE226" s="78">
        <f>IF(AND(DataBase2[[#This Row],[sCLGKS]]&lt;=0.0001,DataBase2[[#This Row],[sCLGKS]]&lt;&gt;""), 1,"")</f>
        <v>1</v>
      </c>
      <c r="BF226" s="78">
        <f>IF(AND(DataBase2[[#This Row],[sDRCGKS]]&lt;=0.0001,DataBase2[[#This Row],[sDRCGKS]]&lt;&gt;""), 1,"")</f>
        <v>1</v>
      </c>
      <c r="BG226" s="78">
        <f>IF(AND(DataBase2[[#This Row],[sABSGKS]]&lt;=0.0001,DataBase2[[#This Row],[sABSGKS]]&lt;&gt;""), 1,"")</f>
        <v>1</v>
      </c>
      <c r="BH226" s="78">
        <f>IF(AND(DataBase2[[#This Row],[sCCJGKS]]&lt;=0.0001,DataBase2[[#This Row],[sCCJGKS]]&lt;&gt;""), 1,"")</f>
        <v>1</v>
      </c>
      <c r="BI226" s="78" t="str">
        <f>IF(AND(DataBase2[[#This Row],[sILSGKS]]&lt;=0.0001,DataBase2[[#This Row],[sILSGKS]]&lt;&gt;""), 1,"")</f>
        <v/>
      </c>
      <c r="BJ226" s="78">
        <f>IF(AND(DataBase2[[#This Row],[sSAGKS]]&lt;=0.0001,DataBase2[[#This Row],[sSAGKS]]&lt;&gt;""), 1,"")</f>
        <v>1</v>
      </c>
      <c r="BK226" s="80">
        <f>IF(AND(DataBase2[[#This Row],[sKSGKS]]&lt;=0.0001,DataBase2[[#This Row],[sKSGKS]]&lt;&gt;""), 1,"")</f>
        <v>1</v>
      </c>
    </row>
    <row r="227" spans="1:63" x14ac:dyDescent="0.35">
      <c r="A227" s="65" t="s">
        <v>94</v>
      </c>
      <c r="B227" s="66" t="s">
        <v>80</v>
      </c>
      <c r="C227" s="67" t="s">
        <v>282</v>
      </c>
      <c r="D227" s="67">
        <v>3</v>
      </c>
      <c r="E227" s="67">
        <v>5</v>
      </c>
      <c r="F227" s="68">
        <v>3</v>
      </c>
      <c r="G227" s="69">
        <v>2275.59</v>
      </c>
      <c r="H227" s="70">
        <v>2275.46</v>
      </c>
      <c r="I227" s="71">
        <v>4</v>
      </c>
      <c r="J227" s="69">
        <v>2275.59</v>
      </c>
      <c r="K227" s="70">
        <v>2275.59</v>
      </c>
      <c r="L227" s="71">
        <v>6</v>
      </c>
      <c r="M227" s="69">
        <v>2275.59</v>
      </c>
      <c r="N227" s="6">
        <v>2275.59</v>
      </c>
      <c r="O227" s="71">
        <v>0</v>
      </c>
      <c r="P227" s="69">
        <v>2275.5900900000001</v>
      </c>
      <c r="Q227" s="71">
        <v>20</v>
      </c>
      <c r="R227" s="72">
        <v>2543.04</v>
      </c>
      <c r="S227" s="71">
        <v>2.19</v>
      </c>
      <c r="T227" s="72">
        <v>2275.87</v>
      </c>
      <c r="U227" s="71">
        <v>150.001</v>
      </c>
      <c r="V227" s="72">
        <v>2275.59</v>
      </c>
      <c r="W227" s="73">
        <v>68.373000000000005</v>
      </c>
      <c r="X227" s="8">
        <v>2275.59</v>
      </c>
      <c r="Y227" s="8">
        <v>3</v>
      </c>
      <c r="Z227" s="74">
        <f t="shared" si="9"/>
        <v>2275.59</v>
      </c>
      <c r="AA227" s="48">
        <f t="shared" si="10"/>
        <v>2275.59</v>
      </c>
      <c r="AB22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MIN(G227,J227,M227),"")</f>
        <v>2275.59</v>
      </c>
      <c r="AC227" s="49">
        <f>IF(OR(DataBase2[[#This Row],[sKS]] = "", DataBase2[[#This Row],[BSOpt]]=""), "", (DataBase2[[#This Row],[sKS]]-DataBase2[[#This Row],[BSOpt]])/DataBase2[[#This Row],[BSOpt]])</f>
        <v>0</v>
      </c>
      <c r="AD227" s="49">
        <f t="shared" si="11"/>
        <v>2275.59</v>
      </c>
      <c r="AE227" s="49">
        <f>IF(OR(DataBase2[[#This Row],[sKS]] = "", DataBase2[[#This Row],[BESTUB]]=""), "", (DataBase2[[#This Row],[sKS]]-DataBase2[[#This Row],[BESTUB]])/DataBase2[[#This Row],[BESTUB]])</f>
        <v>0</v>
      </c>
      <c r="AF227" s="75">
        <f>IF(OR(DataBase2[[#This Row],[sLB]] = "", DataBase2[[#This Row],[BestSol]]=""), "", (DataBase2[[#This Row],[sLB]]-DataBase2[[#This Row],[BestSol]])/DataBase2[[#This Row],[BestSol]])</f>
        <v>0</v>
      </c>
      <c r="AG227" s="76">
        <f>IF(OR(DataBase2[[#This Row],[sCL]] = "", DataBase2[[#This Row],[BestSol]]=""), "", (DataBase2[[#This Row],[sCL]] -DataBase2[[#This Row],[BestSol]])/DataBase2[[#This Row],[BestSol]])</f>
        <v>0</v>
      </c>
      <c r="AH227" s="76">
        <f>IF(OR(DataBase2[[#This Row],[sDRC]]= "", DataBase2[[#This Row],[BestSol]]=""), "", (DataBase2[[#This Row],[sDRC]]-DataBase2[[#This Row],[BestSol]])/DataBase2[[#This Row],[BestSol]])</f>
        <v>0</v>
      </c>
      <c r="AI227" s="76">
        <f>IF(OR(DataBase2[[#This Row],[sABS]]= "", DataBase2[[#This Row],[BestSol]]=""), "", (DataBase2[[#This Row],[sABS]]-DataBase2[[#This Row],[BestSol]])/DataBase2[[#This Row],[BestSol]])</f>
        <v>3.955018259007357E-8</v>
      </c>
      <c r="AJ227" s="76">
        <f>IF(OR(DataBase2[[#This Row],[sCCJ]]= "", DataBase2[[#This Row],[BestSol]]=""), "", (DataBase2[[#This Row],[sCCJ]]-DataBase2[[#This Row],[BestSol]])/DataBase2[[#This Row],[BestSol]])</f>
        <v>0.11752995926331185</v>
      </c>
      <c r="AK227" s="76">
        <f>IF(OR(DataBase2[[#This Row],[sILS]] = "", DataBase2[[#This Row],[BestSol]]=""), "", (DataBase2[[#This Row],[sILS]]-DataBase2[[#This Row],[BestSol]])/DataBase2[[#This Row],[BestSol]])</f>
        <v>1.2304501250214026E-4</v>
      </c>
      <c r="AL227" s="76">
        <f>IF(OR(DataBase2[[#This Row],[sSA]] = "", DataBase2[[#This Row],[BestSol]]=""), "", (DataBase2[[#This Row],[sSA]]-DataBase2[[#This Row],[BestSol]])/DataBase2[[#This Row],[BestSol]])</f>
        <v>0</v>
      </c>
      <c r="AM227" s="76">
        <f>IF(OR(DataBase2[[#This Row],[sKS]] = "", DataBase2[[#This Row],[BestSol]]=""), "", (DataBase2[[#This Row],[sKS]]-DataBase2[[#This Row],[BestSol]])/DataBase2[[#This Row],[BestSol]])</f>
        <v>0</v>
      </c>
      <c r="AN227" s="75">
        <f>IF(OR(DataBase2[[#This Row],[sLB]] = "", DataBase2[[#This Row],[BSHeu]]=""), "", (DataBase2[[#This Row],[sLB]]-DataBase2[[#This Row],[BSHeu]])/DataBase2[[#This Row],[BSHeu]])</f>
        <v>0</v>
      </c>
      <c r="AO227" s="76">
        <f>IF(OR(DataBase2[[#This Row],[sCL]] = "",  DataBase2[[#This Row],[BSHeu]]=""), "", (DataBase2[[#This Row],[sCL]] - DataBase2[[#This Row],[BSHeu]])/ DataBase2[[#This Row],[BSHeu]])</f>
        <v>0</v>
      </c>
      <c r="AP227" s="76">
        <f>IF(OR(DataBase2[[#This Row],[sDRC]]= "",  DataBase2[[#This Row],[BSHeu]]=""), "", (DataBase2[[#This Row],[sDRC]]- DataBase2[[#This Row],[BSHeu]])/ DataBase2[[#This Row],[BSHeu]])</f>
        <v>0</v>
      </c>
      <c r="AQ227" s="76">
        <f>IF(OR(DataBase2[[#This Row],[sABS]]= "",  DataBase2[[#This Row],[BSHeu]]=""), "", (DataBase2[[#This Row],[sABS]]- DataBase2[[#This Row],[BSHeu]])/ DataBase2[[#This Row],[BSHeu]])</f>
        <v>3.955018259007357E-8</v>
      </c>
      <c r="AR227" s="76">
        <f>IF(OR(DataBase2[[#This Row],[sCCJ]]= "",  DataBase2[[#This Row],[BSHeu]]=""), "", (DataBase2[[#This Row],[sCCJ]]- DataBase2[[#This Row],[BSHeu]])/ DataBase2[[#This Row],[BSHeu]])</f>
        <v>0.11752995926331185</v>
      </c>
      <c r="AS227" s="76">
        <f>IF(OR(DataBase2[[#This Row],[sILS]] = "",  DataBase2[[#This Row],[BSHeu]]=""), "", (DataBase2[[#This Row],[sILS]]- DataBase2[[#This Row],[BSHeu]])/ DataBase2[[#This Row],[BSHeu]])</f>
        <v>1.2304501250214026E-4</v>
      </c>
      <c r="AT227" s="76">
        <f>IF(OR(DataBase2[[#This Row],[sSA]] = "",  DataBase2[[#This Row],[BSHeu]]=""), "", (DataBase2[[#This Row],[sSA]]- DataBase2[[#This Row],[BSHeu]])/ DataBase2[[#This Row],[BSHeu]])</f>
        <v>0</v>
      </c>
      <c r="AU227" s="77">
        <f>IF(OR(DataBase2[[#This Row],[sKS]]= "",  DataBase2[[#This Row],[BSHeu]]=""), "", (DataBase2[[#This Row],[sKS]]- DataBase2[[#This Row],[BSHeu]])/ DataBase2[[#This Row],[BSHeu]])</f>
        <v>0</v>
      </c>
      <c r="AV227" s="78">
        <f>IF(AND(DataBase2[[#This Row],[sLBGB]]&lt;=0.0001, DataBase2[[#This Row],[sLBGB]]&lt;&gt;""), 1,"")</f>
        <v>1</v>
      </c>
      <c r="AW227" s="78">
        <f>IF(AND(DataBase2[[#This Row],[sCLGB]]&lt;=0.0001,DataBase2[[#This Row],[sCLGB]]&lt;&gt;""), 1,"")</f>
        <v>1</v>
      </c>
      <c r="AX227" s="78">
        <f>IF(AND(DataBase2[[#This Row],[sDRCGB]]&lt;=0.0001,DataBase2[[#This Row],[sDRCGB]]&lt;&gt;""), 1,"")</f>
        <v>1</v>
      </c>
      <c r="AY227" s="78">
        <f>IF(AND(DataBase2[[#This Row],[sABSGB]]&lt;=0.0001,DataBase2[[#This Row],[sABSGB]]&lt;&gt;""), 1,"")</f>
        <v>1</v>
      </c>
      <c r="AZ227" s="78" t="str">
        <f>IF(AND(DataBase2[[#This Row],[sCCJGB]]&lt;=0.0001,DataBase2[[#This Row],[sCCJGB]]&lt;&gt;""), 1,"")</f>
        <v/>
      </c>
      <c r="BA227" s="78" t="str">
        <f>IF(AND(DataBase2[[#This Row],[sILSGB]]&lt;=0.0001,DataBase2[[#This Row],[sILSGB]]&lt;&gt;""), 1,"")</f>
        <v/>
      </c>
      <c r="BB227" s="78">
        <f>IF(AND(DataBase2[[#This Row],[sSAGB]]&lt;=0.0001,DataBase2[[#This Row],[sSAGB]]&lt;&gt;""), 1,"")</f>
        <v>1</v>
      </c>
      <c r="BC227" s="78">
        <f>IF(AND(DataBase2[[#This Row],[sKSGB]]&lt;=0.0001,DataBase2[[#This Row],[sKSGB]]&lt;&gt;""), 1,"")</f>
        <v>1</v>
      </c>
      <c r="BD227" s="79">
        <f>IF(AND(DataBase2[[#This Row],[sLBGKS]]&lt;=0.0001, DataBase2[[#This Row],[sLBGKS]]&lt;&gt;""), 1,"")</f>
        <v>1</v>
      </c>
      <c r="BE227" s="78">
        <f>IF(AND(DataBase2[[#This Row],[sCLGKS]]&lt;=0.0001,DataBase2[[#This Row],[sCLGKS]]&lt;&gt;""), 1,"")</f>
        <v>1</v>
      </c>
      <c r="BF227" s="78">
        <f>IF(AND(DataBase2[[#This Row],[sDRCGKS]]&lt;=0.0001,DataBase2[[#This Row],[sDRCGKS]]&lt;&gt;""), 1,"")</f>
        <v>1</v>
      </c>
      <c r="BG227" s="78">
        <f>IF(AND(DataBase2[[#This Row],[sABSGKS]]&lt;=0.0001,DataBase2[[#This Row],[sABSGKS]]&lt;&gt;""), 1,"")</f>
        <v>1</v>
      </c>
      <c r="BH227" s="78" t="str">
        <f>IF(AND(DataBase2[[#This Row],[sCCJGKS]]&lt;=0.0001,DataBase2[[#This Row],[sCCJGKS]]&lt;&gt;""), 1,"")</f>
        <v/>
      </c>
      <c r="BI227" s="78" t="str">
        <f>IF(AND(DataBase2[[#This Row],[sILSGKS]]&lt;=0.0001,DataBase2[[#This Row],[sILSGKS]]&lt;&gt;""), 1,"")</f>
        <v/>
      </c>
      <c r="BJ227" s="78">
        <f>IF(AND(DataBase2[[#This Row],[sSAGKS]]&lt;=0.0001,DataBase2[[#This Row],[sSAGKS]]&lt;&gt;""), 1,"")</f>
        <v>1</v>
      </c>
      <c r="BK227" s="80">
        <f>IF(AND(DataBase2[[#This Row],[sKSGKS]]&lt;=0.0001,DataBase2[[#This Row],[sKSGKS]]&lt;&gt;""), 1,"")</f>
        <v>1</v>
      </c>
    </row>
    <row r="228" spans="1:63" x14ac:dyDescent="0.35">
      <c r="A228" s="65" t="s">
        <v>95</v>
      </c>
      <c r="B228" s="66" t="s">
        <v>80</v>
      </c>
      <c r="C228" s="67" t="s">
        <v>282</v>
      </c>
      <c r="D228" s="67">
        <v>3</v>
      </c>
      <c r="E228" s="67">
        <v>5</v>
      </c>
      <c r="F228" s="68">
        <v>4</v>
      </c>
      <c r="G228" s="69">
        <v>2616</v>
      </c>
      <c r="H228" s="70">
        <v>2616</v>
      </c>
      <c r="I228" s="71">
        <v>0</v>
      </c>
      <c r="J228" s="69">
        <v>2616</v>
      </c>
      <c r="K228" s="70">
        <v>2616</v>
      </c>
      <c r="L228" s="71">
        <v>3</v>
      </c>
      <c r="M228" s="69">
        <v>2616</v>
      </c>
      <c r="N228" s="6">
        <v>2616</v>
      </c>
      <c r="O228" s="71">
        <v>0</v>
      </c>
      <c r="P228" s="69">
        <v>2616</v>
      </c>
      <c r="Q228" s="71">
        <v>2</v>
      </c>
      <c r="R228" s="72">
        <v>2709.28</v>
      </c>
      <c r="S228" s="71">
        <v>1.95</v>
      </c>
      <c r="T228" s="72">
        <v>2616</v>
      </c>
      <c r="U228" s="71">
        <v>150.00149999999999</v>
      </c>
      <c r="V228" s="72">
        <v>2616</v>
      </c>
      <c r="W228" s="73">
        <v>118.2465</v>
      </c>
      <c r="X228" s="8">
        <v>2616</v>
      </c>
      <c r="Y228" s="8">
        <v>0</v>
      </c>
      <c r="Z228" s="74">
        <f t="shared" si="9"/>
        <v>2616</v>
      </c>
      <c r="AA228" s="48">
        <f t="shared" si="10"/>
        <v>2616</v>
      </c>
      <c r="AB22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MIN(G228,J228,M228),"")</f>
        <v>2616</v>
      </c>
      <c r="AC228" s="49">
        <f>IF(OR(DataBase2[[#This Row],[sKS]] = "", DataBase2[[#This Row],[BSOpt]]=""), "", (DataBase2[[#This Row],[sKS]]-DataBase2[[#This Row],[BSOpt]])/DataBase2[[#This Row],[BSOpt]])</f>
        <v>0</v>
      </c>
      <c r="AD228" s="49">
        <f t="shared" si="11"/>
        <v>2616</v>
      </c>
      <c r="AE228" s="49">
        <f>IF(OR(DataBase2[[#This Row],[sKS]] = "", DataBase2[[#This Row],[BESTUB]]=""), "", (DataBase2[[#This Row],[sKS]]-DataBase2[[#This Row],[BESTUB]])/DataBase2[[#This Row],[BESTUB]])</f>
        <v>0</v>
      </c>
      <c r="AF228" s="75">
        <f>IF(OR(DataBase2[[#This Row],[sLB]] = "", DataBase2[[#This Row],[BestSol]]=""), "", (DataBase2[[#This Row],[sLB]]-DataBase2[[#This Row],[BestSol]])/DataBase2[[#This Row],[BestSol]])</f>
        <v>0</v>
      </c>
      <c r="AG228" s="76">
        <f>IF(OR(DataBase2[[#This Row],[sCL]] = "", DataBase2[[#This Row],[BestSol]]=""), "", (DataBase2[[#This Row],[sCL]] -DataBase2[[#This Row],[BestSol]])/DataBase2[[#This Row],[BestSol]])</f>
        <v>0</v>
      </c>
      <c r="AH228" s="76">
        <f>IF(OR(DataBase2[[#This Row],[sDRC]]= "", DataBase2[[#This Row],[BestSol]]=""), "", (DataBase2[[#This Row],[sDRC]]-DataBase2[[#This Row],[BestSol]])/DataBase2[[#This Row],[BestSol]])</f>
        <v>0</v>
      </c>
      <c r="AI228" s="76">
        <f>IF(OR(DataBase2[[#This Row],[sABS]]= "", DataBase2[[#This Row],[BestSol]]=""), "", (DataBase2[[#This Row],[sABS]]-DataBase2[[#This Row],[BestSol]])/DataBase2[[#This Row],[BestSol]])</f>
        <v>0</v>
      </c>
      <c r="AJ228" s="76">
        <f>IF(OR(DataBase2[[#This Row],[sCCJ]]= "", DataBase2[[#This Row],[BestSol]]=""), "", (DataBase2[[#This Row],[sCCJ]]-DataBase2[[#This Row],[BestSol]])/DataBase2[[#This Row],[BestSol]])</f>
        <v>3.5657492354740139E-2</v>
      </c>
      <c r="AK228" s="76">
        <f>IF(OR(DataBase2[[#This Row],[sILS]] = "", DataBase2[[#This Row],[BestSol]]=""), "", (DataBase2[[#This Row],[sILS]]-DataBase2[[#This Row],[BestSol]])/DataBase2[[#This Row],[BestSol]])</f>
        <v>0</v>
      </c>
      <c r="AL228" s="76">
        <f>IF(OR(DataBase2[[#This Row],[sSA]] = "", DataBase2[[#This Row],[BestSol]]=""), "", (DataBase2[[#This Row],[sSA]]-DataBase2[[#This Row],[BestSol]])/DataBase2[[#This Row],[BestSol]])</f>
        <v>0</v>
      </c>
      <c r="AM228" s="76">
        <f>IF(OR(DataBase2[[#This Row],[sKS]] = "", DataBase2[[#This Row],[BestSol]]=""), "", (DataBase2[[#This Row],[sKS]]-DataBase2[[#This Row],[BestSol]])/DataBase2[[#This Row],[BestSol]])</f>
        <v>0</v>
      </c>
      <c r="AN228" s="75">
        <f>IF(OR(DataBase2[[#This Row],[sLB]] = "", DataBase2[[#This Row],[BSHeu]]=""), "", (DataBase2[[#This Row],[sLB]]-DataBase2[[#This Row],[BSHeu]])/DataBase2[[#This Row],[BSHeu]])</f>
        <v>0</v>
      </c>
      <c r="AO228" s="76">
        <f>IF(OR(DataBase2[[#This Row],[sCL]] = "",  DataBase2[[#This Row],[BSHeu]]=""), "", (DataBase2[[#This Row],[sCL]] - DataBase2[[#This Row],[BSHeu]])/ DataBase2[[#This Row],[BSHeu]])</f>
        <v>0</v>
      </c>
      <c r="AP228" s="76">
        <f>IF(OR(DataBase2[[#This Row],[sDRC]]= "",  DataBase2[[#This Row],[BSHeu]]=""), "", (DataBase2[[#This Row],[sDRC]]- DataBase2[[#This Row],[BSHeu]])/ DataBase2[[#This Row],[BSHeu]])</f>
        <v>0</v>
      </c>
      <c r="AQ228" s="76">
        <f>IF(OR(DataBase2[[#This Row],[sABS]]= "",  DataBase2[[#This Row],[BSHeu]]=""), "", (DataBase2[[#This Row],[sABS]]- DataBase2[[#This Row],[BSHeu]])/ DataBase2[[#This Row],[BSHeu]])</f>
        <v>0</v>
      </c>
      <c r="AR228" s="76">
        <f>IF(OR(DataBase2[[#This Row],[sCCJ]]= "",  DataBase2[[#This Row],[BSHeu]]=""), "", (DataBase2[[#This Row],[sCCJ]]- DataBase2[[#This Row],[BSHeu]])/ DataBase2[[#This Row],[BSHeu]])</f>
        <v>3.5657492354740139E-2</v>
      </c>
      <c r="AS228" s="76">
        <f>IF(OR(DataBase2[[#This Row],[sILS]] = "",  DataBase2[[#This Row],[BSHeu]]=""), "", (DataBase2[[#This Row],[sILS]]- DataBase2[[#This Row],[BSHeu]])/ DataBase2[[#This Row],[BSHeu]])</f>
        <v>0</v>
      </c>
      <c r="AT228" s="76">
        <f>IF(OR(DataBase2[[#This Row],[sSA]] = "",  DataBase2[[#This Row],[BSHeu]]=""), "", (DataBase2[[#This Row],[sSA]]- DataBase2[[#This Row],[BSHeu]])/ DataBase2[[#This Row],[BSHeu]])</f>
        <v>0</v>
      </c>
      <c r="AU228" s="77">
        <f>IF(OR(DataBase2[[#This Row],[sKS]]= "",  DataBase2[[#This Row],[BSHeu]]=""), "", (DataBase2[[#This Row],[sKS]]- DataBase2[[#This Row],[BSHeu]])/ DataBase2[[#This Row],[BSHeu]])</f>
        <v>0</v>
      </c>
      <c r="AV228" s="78">
        <f>IF(AND(DataBase2[[#This Row],[sLBGB]]&lt;=0.0001, DataBase2[[#This Row],[sLBGB]]&lt;&gt;""), 1,"")</f>
        <v>1</v>
      </c>
      <c r="AW228" s="78">
        <f>IF(AND(DataBase2[[#This Row],[sCLGB]]&lt;=0.0001,DataBase2[[#This Row],[sCLGB]]&lt;&gt;""), 1,"")</f>
        <v>1</v>
      </c>
      <c r="AX228" s="78">
        <f>IF(AND(DataBase2[[#This Row],[sDRCGB]]&lt;=0.0001,DataBase2[[#This Row],[sDRCGB]]&lt;&gt;""), 1,"")</f>
        <v>1</v>
      </c>
      <c r="AY228" s="78">
        <f>IF(AND(DataBase2[[#This Row],[sABSGB]]&lt;=0.0001,DataBase2[[#This Row],[sABSGB]]&lt;&gt;""), 1,"")</f>
        <v>1</v>
      </c>
      <c r="AZ228" s="78" t="str">
        <f>IF(AND(DataBase2[[#This Row],[sCCJGB]]&lt;=0.0001,DataBase2[[#This Row],[sCCJGB]]&lt;&gt;""), 1,"")</f>
        <v/>
      </c>
      <c r="BA228" s="78">
        <f>IF(AND(DataBase2[[#This Row],[sILSGB]]&lt;=0.0001,DataBase2[[#This Row],[sILSGB]]&lt;&gt;""), 1,"")</f>
        <v>1</v>
      </c>
      <c r="BB228" s="78">
        <f>IF(AND(DataBase2[[#This Row],[sSAGB]]&lt;=0.0001,DataBase2[[#This Row],[sSAGB]]&lt;&gt;""), 1,"")</f>
        <v>1</v>
      </c>
      <c r="BC228" s="78">
        <f>IF(AND(DataBase2[[#This Row],[sKSGB]]&lt;=0.0001,DataBase2[[#This Row],[sKSGB]]&lt;&gt;""), 1,"")</f>
        <v>1</v>
      </c>
      <c r="BD228" s="79">
        <f>IF(AND(DataBase2[[#This Row],[sLBGKS]]&lt;=0.0001, DataBase2[[#This Row],[sLBGKS]]&lt;&gt;""), 1,"")</f>
        <v>1</v>
      </c>
      <c r="BE228" s="78">
        <f>IF(AND(DataBase2[[#This Row],[sCLGKS]]&lt;=0.0001,DataBase2[[#This Row],[sCLGKS]]&lt;&gt;""), 1,"")</f>
        <v>1</v>
      </c>
      <c r="BF228" s="78">
        <f>IF(AND(DataBase2[[#This Row],[sDRCGKS]]&lt;=0.0001,DataBase2[[#This Row],[sDRCGKS]]&lt;&gt;""), 1,"")</f>
        <v>1</v>
      </c>
      <c r="BG228" s="78">
        <f>IF(AND(DataBase2[[#This Row],[sABSGKS]]&lt;=0.0001,DataBase2[[#This Row],[sABSGKS]]&lt;&gt;""), 1,"")</f>
        <v>1</v>
      </c>
      <c r="BH228" s="78" t="str">
        <f>IF(AND(DataBase2[[#This Row],[sCCJGKS]]&lt;=0.0001,DataBase2[[#This Row],[sCCJGKS]]&lt;&gt;""), 1,"")</f>
        <v/>
      </c>
      <c r="BI228" s="78">
        <f>IF(AND(DataBase2[[#This Row],[sILSGKS]]&lt;=0.0001,DataBase2[[#This Row],[sILSGKS]]&lt;&gt;""), 1,"")</f>
        <v>1</v>
      </c>
      <c r="BJ228" s="78">
        <f>IF(AND(DataBase2[[#This Row],[sSAGKS]]&lt;=0.0001,DataBase2[[#This Row],[sSAGKS]]&lt;&gt;""), 1,"")</f>
        <v>1</v>
      </c>
      <c r="BK228" s="80">
        <f>IF(AND(DataBase2[[#This Row],[sKSGKS]]&lt;=0.0001,DataBase2[[#This Row],[sKSGKS]]&lt;&gt;""), 1,"")</f>
        <v>1</v>
      </c>
    </row>
    <row r="229" spans="1:63" x14ac:dyDescent="0.35">
      <c r="A229" s="65" t="s">
        <v>96</v>
      </c>
      <c r="B229" s="66" t="s">
        <v>80</v>
      </c>
      <c r="C229" s="67" t="s">
        <v>282</v>
      </c>
      <c r="D229" s="67">
        <v>3</v>
      </c>
      <c r="E229" s="67">
        <v>5</v>
      </c>
      <c r="F229" s="68">
        <v>5</v>
      </c>
      <c r="G229" s="69">
        <v>3303.45</v>
      </c>
      <c r="H229" s="70">
        <v>3303.45</v>
      </c>
      <c r="I229" s="71">
        <v>0</v>
      </c>
      <c r="J229" s="69">
        <v>3303.39</v>
      </c>
      <c r="K229" s="70">
        <v>3303.39</v>
      </c>
      <c r="L229" s="71">
        <v>6</v>
      </c>
      <c r="M229" s="69">
        <v>3303.39</v>
      </c>
      <c r="N229" s="6">
        <v>3303.39</v>
      </c>
      <c r="O229" s="71">
        <v>0</v>
      </c>
      <c r="P229" s="69">
        <v>3303.4499500000002</v>
      </c>
      <c r="Q229" s="71">
        <v>2</v>
      </c>
      <c r="R229" s="72">
        <v>3376.27</v>
      </c>
      <c r="S229" s="71">
        <v>1.99</v>
      </c>
      <c r="T229" s="72">
        <v>3303.39</v>
      </c>
      <c r="U229" s="71">
        <v>150.0025</v>
      </c>
      <c r="V229" s="72">
        <v>3303.39</v>
      </c>
      <c r="W229" s="73">
        <v>144.36750000000001</v>
      </c>
      <c r="X229" s="8">
        <v>3303.45</v>
      </c>
      <c r="Y229" s="8">
        <v>0</v>
      </c>
      <c r="Z229" s="74">
        <f t="shared" si="9"/>
        <v>3303.39</v>
      </c>
      <c r="AA229" s="48">
        <f t="shared" si="10"/>
        <v>3303.39</v>
      </c>
      <c r="AB22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MIN(G229,J229,M229),"")</f>
        <v>3303.39</v>
      </c>
      <c r="AC229" s="49">
        <f>IF(OR(DataBase2[[#This Row],[sKS]] = "", DataBase2[[#This Row],[BSOpt]]=""), "", (DataBase2[[#This Row],[sKS]]-DataBase2[[#This Row],[BSOpt]])/DataBase2[[#This Row],[BSOpt]])</f>
        <v>1.8163159663238501E-5</v>
      </c>
      <c r="AD229" s="49">
        <f t="shared" si="11"/>
        <v>3303.39</v>
      </c>
      <c r="AE229" s="49">
        <f>IF(OR(DataBase2[[#This Row],[sKS]] = "", DataBase2[[#This Row],[BESTUB]]=""), "", (DataBase2[[#This Row],[sKS]]-DataBase2[[#This Row],[BESTUB]])/DataBase2[[#This Row],[BESTUB]])</f>
        <v>1.8163159663238501E-5</v>
      </c>
      <c r="AF229" s="75">
        <f>IF(OR(DataBase2[[#This Row],[sLB]] = "", DataBase2[[#This Row],[BestSol]]=""), "", (DataBase2[[#This Row],[sLB]]-DataBase2[[#This Row],[BestSol]])/DataBase2[[#This Row],[BestSol]])</f>
        <v>1.8163159663238501E-5</v>
      </c>
      <c r="AG229" s="76">
        <f>IF(OR(DataBase2[[#This Row],[sCL]] = "", DataBase2[[#This Row],[BestSol]]=""), "", (DataBase2[[#This Row],[sCL]] -DataBase2[[#This Row],[BestSol]])/DataBase2[[#This Row],[BestSol]])</f>
        <v>0</v>
      </c>
      <c r="AH229" s="76">
        <f>IF(OR(DataBase2[[#This Row],[sDRC]]= "", DataBase2[[#This Row],[BestSol]]=""), "", (DataBase2[[#This Row],[sDRC]]-DataBase2[[#This Row],[BestSol]])/DataBase2[[#This Row],[BestSol]])</f>
        <v>0</v>
      </c>
      <c r="AI229" s="76">
        <f>IF(OR(DataBase2[[#This Row],[sABS]]= "", DataBase2[[#This Row],[BestSol]]=""), "", (DataBase2[[#This Row],[sABS]]-DataBase2[[#This Row],[BestSol]])/DataBase2[[#This Row],[BestSol]])</f>
        <v>1.8148023696959501E-5</v>
      </c>
      <c r="AJ229" s="76">
        <f>IF(OR(DataBase2[[#This Row],[sCCJ]]= "", DataBase2[[#This Row],[BestSol]]=""), "", (DataBase2[[#This Row],[sCCJ]]-DataBase2[[#This Row],[BestSol]])/DataBase2[[#This Row],[BestSol]])</f>
        <v>2.2062184604300466E-2</v>
      </c>
      <c r="AK229" s="76">
        <f>IF(OR(DataBase2[[#This Row],[sILS]] = "", DataBase2[[#This Row],[BestSol]]=""), "", (DataBase2[[#This Row],[sILS]]-DataBase2[[#This Row],[BestSol]])/DataBase2[[#This Row],[BestSol]])</f>
        <v>0</v>
      </c>
      <c r="AL229" s="76">
        <f>IF(OR(DataBase2[[#This Row],[sSA]] = "", DataBase2[[#This Row],[BestSol]]=""), "", (DataBase2[[#This Row],[sSA]]-DataBase2[[#This Row],[BestSol]])/DataBase2[[#This Row],[BestSol]])</f>
        <v>0</v>
      </c>
      <c r="AM229" s="76">
        <f>IF(OR(DataBase2[[#This Row],[sKS]] = "", DataBase2[[#This Row],[BestSol]]=""), "", (DataBase2[[#This Row],[sKS]]-DataBase2[[#This Row],[BestSol]])/DataBase2[[#This Row],[BestSol]])</f>
        <v>1.8163159663238501E-5</v>
      </c>
      <c r="AN229" s="75">
        <f>IF(OR(DataBase2[[#This Row],[sLB]] = "", DataBase2[[#This Row],[BSHeu]]=""), "", (DataBase2[[#This Row],[sLB]]-DataBase2[[#This Row],[BSHeu]])/DataBase2[[#This Row],[BSHeu]])</f>
        <v>1.8163159663238501E-5</v>
      </c>
      <c r="AO229" s="76">
        <f>IF(OR(DataBase2[[#This Row],[sCL]] = "",  DataBase2[[#This Row],[BSHeu]]=""), "", (DataBase2[[#This Row],[sCL]] - DataBase2[[#This Row],[BSHeu]])/ DataBase2[[#This Row],[BSHeu]])</f>
        <v>0</v>
      </c>
      <c r="AP229" s="76">
        <f>IF(OR(DataBase2[[#This Row],[sDRC]]= "",  DataBase2[[#This Row],[BSHeu]]=""), "", (DataBase2[[#This Row],[sDRC]]- DataBase2[[#This Row],[BSHeu]])/ DataBase2[[#This Row],[BSHeu]])</f>
        <v>0</v>
      </c>
      <c r="AQ229" s="76">
        <f>IF(OR(DataBase2[[#This Row],[sABS]]= "",  DataBase2[[#This Row],[BSHeu]]=""), "", (DataBase2[[#This Row],[sABS]]- DataBase2[[#This Row],[BSHeu]])/ DataBase2[[#This Row],[BSHeu]])</f>
        <v>1.8148023696959501E-5</v>
      </c>
      <c r="AR229" s="76">
        <f>IF(OR(DataBase2[[#This Row],[sCCJ]]= "",  DataBase2[[#This Row],[BSHeu]]=""), "", (DataBase2[[#This Row],[sCCJ]]- DataBase2[[#This Row],[BSHeu]])/ DataBase2[[#This Row],[BSHeu]])</f>
        <v>2.2062184604300466E-2</v>
      </c>
      <c r="AS229" s="76">
        <f>IF(OR(DataBase2[[#This Row],[sILS]] = "",  DataBase2[[#This Row],[BSHeu]]=""), "", (DataBase2[[#This Row],[sILS]]- DataBase2[[#This Row],[BSHeu]])/ DataBase2[[#This Row],[BSHeu]])</f>
        <v>0</v>
      </c>
      <c r="AT229" s="76">
        <f>IF(OR(DataBase2[[#This Row],[sSA]] = "",  DataBase2[[#This Row],[BSHeu]]=""), "", (DataBase2[[#This Row],[sSA]]- DataBase2[[#This Row],[BSHeu]])/ DataBase2[[#This Row],[BSHeu]])</f>
        <v>0</v>
      </c>
      <c r="AU229" s="77">
        <f>IF(OR(DataBase2[[#This Row],[sKS]]= "",  DataBase2[[#This Row],[BSHeu]]=""), "", (DataBase2[[#This Row],[sKS]]- DataBase2[[#This Row],[BSHeu]])/ DataBase2[[#This Row],[BSHeu]])</f>
        <v>1.8163159663238501E-5</v>
      </c>
      <c r="AV229" s="78">
        <f>IF(AND(DataBase2[[#This Row],[sLBGB]]&lt;=0.0001, DataBase2[[#This Row],[sLBGB]]&lt;&gt;""), 1,"")</f>
        <v>1</v>
      </c>
      <c r="AW229" s="78">
        <f>IF(AND(DataBase2[[#This Row],[sCLGB]]&lt;=0.0001,DataBase2[[#This Row],[sCLGB]]&lt;&gt;""), 1,"")</f>
        <v>1</v>
      </c>
      <c r="AX229" s="78">
        <f>IF(AND(DataBase2[[#This Row],[sDRCGB]]&lt;=0.0001,DataBase2[[#This Row],[sDRCGB]]&lt;&gt;""), 1,"")</f>
        <v>1</v>
      </c>
      <c r="AY229" s="78">
        <f>IF(AND(DataBase2[[#This Row],[sABSGB]]&lt;=0.0001,DataBase2[[#This Row],[sABSGB]]&lt;&gt;""), 1,"")</f>
        <v>1</v>
      </c>
      <c r="AZ229" s="78" t="str">
        <f>IF(AND(DataBase2[[#This Row],[sCCJGB]]&lt;=0.0001,DataBase2[[#This Row],[sCCJGB]]&lt;&gt;""), 1,"")</f>
        <v/>
      </c>
      <c r="BA229" s="78">
        <f>IF(AND(DataBase2[[#This Row],[sILSGB]]&lt;=0.0001,DataBase2[[#This Row],[sILSGB]]&lt;&gt;""), 1,"")</f>
        <v>1</v>
      </c>
      <c r="BB229" s="78">
        <f>IF(AND(DataBase2[[#This Row],[sSAGB]]&lt;=0.0001,DataBase2[[#This Row],[sSAGB]]&lt;&gt;""), 1,"")</f>
        <v>1</v>
      </c>
      <c r="BC229" s="78">
        <f>IF(AND(DataBase2[[#This Row],[sKSGB]]&lt;=0.0001,DataBase2[[#This Row],[sKSGB]]&lt;&gt;""), 1,"")</f>
        <v>1</v>
      </c>
      <c r="BD229" s="79">
        <f>IF(AND(DataBase2[[#This Row],[sLBGKS]]&lt;=0.0001, DataBase2[[#This Row],[sLBGKS]]&lt;&gt;""), 1,"")</f>
        <v>1</v>
      </c>
      <c r="BE229" s="78">
        <f>IF(AND(DataBase2[[#This Row],[sCLGKS]]&lt;=0.0001,DataBase2[[#This Row],[sCLGKS]]&lt;&gt;""), 1,"")</f>
        <v>1</v>
      </c>
      <c r="BF229" s="78">
        <f>IF(AND(DataBase2[[#This Row],[sDRCGKS]]&lt;=0.0001,DataBase2[[#This Row],[sDRCGKS]]&lt;&gt;""), 1,"")</f>
        <v>1</v>
      </c>
      <c r="BG229" s="78">
        <f>IF(AND(DataBase2[[#This Row],[sABSGKS]]&lt;=0.0001,DataBase2[[#This Row],[sABSGKS]]&lt;&gt;""), 1,"")</f>
        <v>1</v>
      </c>
      <c r="BH229" s="78" t="str">
        <f>IF(AND(DataBase2[[#This Row],[sCCJGKS]]&lt;=0.0001,DataBase2[[#This Row],[sCCJGKS]]&lt;&gt;""), 1,"")</f>
        <v/>
      </c>
      <c r="BI229" s="78">
        <f>IF(AND(DataBase2[[#This Row],[sILSGKS]]&lt;=0.0001,DataBase2[[#This Row],[sILSGKS]]&lt;&gt;""), 1,"")</f>
        <v>1</v>
      </c>
      <c r="BJ229" s="78">
        <f>IF(AND(DataBase2[[#This Row],[sSAGKS]]&lt;=0.0001,DataBase2[[#This Row],[sSAGKS]]&lt;&gt;""), 1,"")</f>
        <v>1</v>
      </c>
      <c r="BK229" s="80">
        <f>IF(AND(DataBase2[[#This Row],[sKSGKS]]&lt;=0.0001,DataBase2[[#This Row],[sKSGKS]]&lt;&gt;""), 1,"")</f>
        <v>1</v>
      </c>
    </row>
    <row r="230" spans="1:63" x14ac:dyDescent="0.35">
      <c r="A230" s="65" t="s">
        <v>97</v>
      </c>
      <c r="B230" s="66" t="s">
        <v>80</v>
      </c>
      <c r="C230" s="67" t="s">
        <v>282</v>
      </c>
      <c r="D230" s="67">
        <v>3</v>
      </c>
      <c r="E230" s="67">
        <v>5</v>
      </c>
      <c r="F230" s="68">
        <v>2</v>
      </c>
      <c r="G230" s="69">
        <v>1184.74</v>
      </c>
      <c r="H230" s="70">
        <v>1184.74</v>
      </c>
      <c r="I230" s="71">
        <v>0</v>
      </c>
      <c r="J230" s="69">
        <v>1184.74</v>
      </c>
      <c r="K230" s="70">
        <v>1184.74</v>
      </c>
      <c r="L230" s="71">
        <v>2</v>
      </c>
      <c r="M230" s="69">
        <v>1184.74</v>
      </c>
      <c r="N230" s="6">
        <v>1184.74</v>
      </c>
      <c r="O230" s="71">
        <v>0</v>
      </c>
      <c r="P230" s="69">
        <v>1184.73999</v>
      </c>
      <c r="Q230" s="71">
        <v>9</v>
      </c>
      <c r="R230" s="72">
        <v>1184.74</v>
      </c>
      <c r="S230" s="71">
        <v>1.23</v>
      </c>
      <c r="T230" s="72">
        <v>1184.74</v>
      </c>
      <c r="U230" s="71">
        <v>150.001</v>
      </c>
      <c r="V230" s="72">
        <v>1184.74</v>
      </c>
      <c r="W230" s="73">
        <v>55.506500000000003</v>
      </c>
      <c r="X230" s="8">
        <v>1184.74</v>
      </c>
      <c r="Y230" s="8">
        <v>0</v>
      </c>
      <c r="Z230" s="74">
        <f t="shared" si="9"/>
        <v>1184.74</v>
      </c>
      <c r="AA230" s="48">
        <f t="shared" si="10"/>
        <v>1184.73999</v>
      </c>
      <c r="AB23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MIN(G230,J230,M230),"")</f>
        <v>1184.74</v>
      </c>
      <c r="AC230" s="49">
        <f>IF(OR(DataBase2[[#This Row],[sKS]] = "", DataBase2[[#This Row],[BSOpt]]=""), "", (DataBase2[[#This Row],[sKS]]-DataBase2[[#This Row],[BSOpt]])/DataBase2[[#This Row],[BSOpt]])</f>
        <v>0</v>
      </c>
      <c r="AD230" s="49">
        <f t="shared" si="11"/>
        <v>1184.74</v>
      </c>
      <c r="AE230" s="49">
        <f>IF(OR(DataBase2[[#This Row],[sKS]] = "", DataBase2[[#This Row],[BESTUB]]=""), "", (DataBase2[[#This Row],[sKS]]-DataBase2[[#This Row],[BESTUB]])/DataBase2[[#This Row],[BESTUB]])</f>
        <v>0</v>
      </c>
      <c r="AF230" s="75">
        <f>IF(OR(DataBase2[[#This Row],[sLB]] = "", DataBase2[[#This Row],[BestSol]]=""), "", (DataBase2[[#This Row],[sLB]]-DataBase2[[#This Row],[BestSol]])/DataBase2[[#This Row],[BestSol]])</f>
        <v>0</v>
      </c>
      <c r="AG230" s="76">
        <f>IF(OR(DataBase2[[#This Row],[sCL]] = "", DataBase2[[#This Row],[BestSol]]=""), "", (DataBase2[[#This Row],[sCL]] -DataBase2[[#This Row],[BestSol]])/DataBase2[[#This Row],[BestSol]])</f>
        <v>0</v>
      </c>
      <c r="AH230" s="76">
        <f>IF(OR(DataBase2[[#This Row],[sDRC]]= "", DataBase2[[#This Row],[BestSol]]=""), "", (DataBase2[[#This Row],[sDRC]]-DataBase2[[#This Row],[BestSol]])/DataBase2[[#This Row],[BestSol]])</f>
        <v>0</v>
      </c>
      <c r="AI230" s="76">
        <f>IF(OR(DataBase2[[#This Row],[sABS]]= "", DataBase2[[#This Row],[BestSol]]=""), "", (DataBase2[[#This Row],[sABS]]-DataBase2[[#This Row],[BestSol]])/DataBase2[[#This Row],[BestSol]])</f>
        <v>-8.4406705055560102E-9</v>
      </c>
      <c r="AJ230" s="76">
        <f>IF(OR(DataBase2[[#This Row],[sCCJ]]= "", DataBase2[[#This Row],[BestSol]]=""), "", (DataBase2[[#This Row],[sCCJ]]-DataBase2[[#This Row],[BestSol]])/DataBase2[[#This Row],[BestSol]])</f>
        <v>0</v>
      </c>
      <c r="AK230" s="76">
        <f>IF(OR(DataBase2[[#This Row],[sILS]] = "", DataBase2[[#This Row],[BestSol]]=""), "", (DataBase2[[#This Row],[sILS]]-DataBase2[[#This Row],[BestSol]])/DataBase2[[#This Row],[BestSol]])</f>
        <v>0</v>
      </c>
      <c r="AL230" s="76">
        <f>IF(OR(DataBase2[[#This Row],[sSA]] = "", DataBase2[[#This Row],[BestSol]]=""), "", (DataBase2[[#This Row],[sSA]]-DataBase2[[#This Row],[BestSol]])/DataBase2[[#This Row],[BestSol]])</f>
        <v>0</v>
      </c>
      <c r="AM230" s="76">
        <f>IF(OR(DataBase2[[#This Row],[sKS]] = "", DataBase2[[#This Row],[BestSol]]=""), "", (DataBase2[[#This Row],[sKS]]-DataBase2[[#This Row],[BestSol]])/DataBase2[[#This Row],[BestSol]])</f>
        <v>0</v>
      </c>
      <c r="AN230" s="75">
        <f>IF(OR(DataBase2[[#This Row],[sLB]] = "", DataBase2[[#This Row],[BSHeu]]=""), "", (DataBase2[[#This Row],[sLB]]-DataBase2[[#This Row],[BSHeu]])/DataBase2[[#This Row],[BSHeu]])</f>
        <v>8.4406705768009291E-9</v>
      </c>
      <c r="AO230" s="76">
        <f>IF(OR(DataBase2[[#This Row],[sCL]] = "",  DataBase2[[#This Row],[BSHeu]]=""), "", (DataBase2[[#This Row],[sCL]] - DataBase2[[#This Row],[BSHeu]])/ DataBase2[[#This Row],[BSHeu]])</f>
        <v>8.4406705768009291E-9</v>
      </c>
      <c r="AP230" s="76">
        <f>IF(OR(DataBase2[[#This Row],[sDRC]]= "",  DataBase2[[#This Row],[BSHeu]]=""), "", (DataBase2[[#This Row],[sDRC]]- DataBase2[[#This Row],[BSHeu]])/ DataBase2[[#This Row],[BSHeu]])</f>
        <v>8.4406705768009291E-9</v>
      </c>
      <c r="AQ230" s="76">
        <f>IF(OR(DataBase2[[#This Row],[sABS]]= "",  DataBase2[[#This Row],[BSHeu]]=""), "", (DataBase2[[#This Row],[sABS]]- DataBase2[[#This Row],[BSHeu]])/ DataBase2[[#This Row],[BSHeu]])</f>
        <v>0</v>
      </c>
      <c r="AR230" s="76">
        <f>IF(OR(DataBase2[[#This Row],[sCCJ]]= "",  DataBase2[[#This Row],[BSHeu]]=""), "", (DataBase2[[#This Row],[sCCJ]]- DataBase2[[#This Row],[BSHeu]])/ DataBase2[[#This Row],[BSHeu]])</f>
        <v>8.4406705768009291E-9</v>
      </c>
      <c r="AS230" s="76">
        <f>IF(OR(DataBase2[[#This Row],[sILS]] = "",  DataBase2[[#This Row],[BSHeu]]=""), "", (DataBase2[[#This Row],[sILS]]- DataBase2[[#This Row],[BSHeu]])/ DataBase2[[#This Row],[BSHeu]])</f>
        <v>8.4406705768009291E-9</v>
      </c>
      <c r="AT230" s="76">
        <f>IF(OR(DataBase2[[#This Row],[sSA]] = "",  DataBase2[[#This Row],[BSHeu]]=""), "", (DataBase2[[#This Row],[sSA]]- DataBase2[[#This Row],[BSHeu]])/ DataBase2[[#This Row],[BSHeu]])</f>
        <v>8.4406705768009291E-9</v>
      </c>
      <c r="AU230" s="77">
        <f>IF(OR(DataBase2[[#This Row],[sKS]]= "",  DataBase2[[#This Row],[BSHeu]]=""), "", (DataBase2[[#This Row],[sKS]]- DataBase2[[#This Row],[BSHeu]])/ DataBase2[[#This Row],[BSHeu]])</f>
        <v>8.4406705768009291E-9</v>
      </c>
      <c r="AV230" s="78">
        <f>IF(AND(DataBase2[[#This Row],[sLBGB]]&lt;=0.0001, DataBase2[[#This Row],[sLBGB]]&lt;&gt;""), 1,"")</f>
        <v>1</v>
      </c>
      <c r="AW230" s="78">
        <f>IF(AND(DataBase2[[#This Row],[sCLGB]]&lt;=0.0001,DataBase2[[#This Row],[sCLGB]]&lt;&gt;""), 1,"")</f>
        <v>1</v>
      </c>
      <c r="AX230" s="78">
        <f>IF(AND(DataBase2[[#This Row],[sDRCGB]]&lt;=0.0001,DataBase2[[#This Row],[sDRCGB]]&lt;&gt;""), 1,"")</f>
        <v>1</v>
      </c>
      <c r="AY230" s="78">
        <f>IF(AND(DataBase2[[#This Row],[sABSGB]]&lt;=0.0001,DataBase2[[#This Row],[sABSGB]]&lt;&gt;""), 1,"")</f>
        <v>1</v>
      </c>
      <c r="AZ230" s="78">
        <f>IF(AND(DataBase2[[#This Row],[sCCJGB]]&lt;=0.0001,DataBase2[[#This Row],[sCCJGB]]&lt;&gt;""), 1,"")</f>
        <v>1</v>
      </c>
      <c r="BA230" s="78">
        <f>IF(AND(DataBase2[[#This Row],[sILSGB]]&lt;=0.0001,DataBase2[[#This Row],[sILSGB]]&lt;&gt;""), 1,"")</f>
        <v>1</v>
      </c>
      <c r="BB230" s="78">
        <f>IF(AND(DataBase2[[#This Row],[sSAGB]]&lt;=0.0001,DataBase2[[#This Row],[sSAGB]]&lt;&gt;""), 1,"")</f>
        <v>1</v>
      </c>
      <c r="BC230" s="78">
        <f>IF(AND(DataBase2[[#This Row],[sKSGB]]&lt;=0.0001,DataBase2[[#This Row],[sKSGB]]&lt;&gt;""), 1,"")</f>
        <v>1</v>
      </c>
      <c r="BD230" s="79">
        <f>IF(AND(DataBase2[[#This Row],[sLBGKS]]&lt;=0.0001, DataBase2[[#This Row],[sLBGKS]]&lt;&gt;""), 1,"")</f>
        <v>1</v>
      </c>
      <c r="BE230" s="78">
        <f>IF(AND(DataBase2[[#This Row],[sCLGKS]]&lt;=0.0001,DataBase2[[#This Row],[sCLGKS]]&lt;&gt;""), 1,"")</f>
        <v>1</v>
      </c>
      <c r="BF230" s="78">
        <f>IF(AND(DataBase2[[#This Row],[sDRCGKS]]&lt;=0.0001,DataBase2[[#This Row],[sDRCGKS]]&lt;&gt;""), 1,"")</f>
        <v>1</v>
      </c>
      <c r="BG230" s="78">
        <f>IF(AND(DataBase2[[#This Row],[sABSGKS]]&lt;=0.0001,DataBase2[[#This Row],[sABSGKS]]&lt;&gt;""), 1,"")</f>
        <v>1</v>
      </c>
      <c r="BH230" s="78">
        <f>IF(AND(DataBase2[[#This Row],[sCCJGKS]]&lt;=0.0001,DataBase2[[#This Row],[sCCJGKS]]&lt;&gt;""), 1,"")</f>
        <v>1</v>
      </c>
      <c r="BI230" s="78">
        <f>IF(AND(DataBase2[[#This Row],[sILSGKS]]&lt;=0.0001,DataBase2[[#This Row],[sILSGKS]]&lt;&gt;""), 1,"")</f>
        <v>1</v>
      </c>
      <c r="BJ230" s="78">
        <f>IF(AND(DataBase2[[#This Row],[sSAGKS]]&lt;=0.0001,DataBase2[[#This Row],[sSAGKS]]&lt;&gt;""), 1,"")</f>
        <v>1</v>
      </c>
      <c r="BK230" s="80">
        <f>IF(AND(DataBase2[[#This Row],[sKSGKS]]&lt;=0.0001,DataBase2[[#This Row],[sKSGKS]]&lt;&gt;""), 1,"")</f>
        <v>1</v>
      </c>
    </row>
    <row r="231" spans="1:63" x14ac:dyDescent="0.35">
      <c r="A231" s="65" t="s">
        <v>98</v>
      </c>
      <c r="B231" s="66" t="s">
        <v>80</v>
      </c>
      <c r="C231" s="67" t="s">
        <v>282</v>
      </c>
      <c r="D231" s="67">
        <v>3</v>
      </c>
      <c r="E231" s="67">
        <v>5</v>
      </c>
      <c r="F231" s="68">
        <v>3</v>
      </c>
      <c r="G231" s="69">
        <v>1478.29</v>
      </c>
      <c r="H231" s="70">
        <v>1478.15</v>
      </c>
      <c r="I231" s="71">
        <v>12</v>
      </c>
      <c r="J231" s="69">
        <v>1478.29</v>
      </c>
      <c r="K231" s="70">
        <v>1478.29</v>
      </c>
      <c r="L231" s="71">
        <v>3</v>
      </c>
      <c r="M231" s="69">
        <v>1478.29</v>
      </c>
      <c r="N231" s="6">
        <v>1478.29</v>
      </c>
      <c r="O231" s="71">
        <v>0</v>
      </c>
      <c r="P231" s="69">
        <v>1478.2900400000001</v>
      </c>
      <c r="Q231" s="71">
        <v>22</v>
      </c>
      <c r="R231" s="72">
        <v>1482.07</v>
      </c>
      <c r="S231" s="71">
        <v>1.18</v>
      </c>
      <c r="T231" s="72">
        <v>1480.22</v>
      </c>
      <c r="U231" s="71">
        <v>150.00049999999999</v>
      </c>
      <c r="V231" s="72">
        <v>1478.29</v>
      </c>
      <c r="W231" s="73">
        <v>67.108500000000006</v>
      </c>
      <c r="X231" s="8">
        <v>1478.29</v>
      </c>
      <c r="Y231" s="8">
        <v>11</v>
      </c>
      <c r="Z231" s="74">
        <f t="shared" si="9"/>
        <v>1478.29</v>
      </c>
      <c r="AA231" s="48">
        <f t="shared" si="10"/>
        <v>1478.29</v>
      </c>
      <c r="AB23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MIN(G231,J231,M231),"")</f>
        <v>1478.29</v>
      </c>
      <c r="AC231" s="49">
        <f>IF(OR(DataBase2[[#This Row],[sKS]] = "", DataBase2[[#This Row],[BSOpt]]=""), "", (DataBase2[[#This Row],[sKS]]-DataBase2[[#This Row],[BSOpt]])/DataBase2[[#This Row],[BSOpt]])</f>
        <v>0</v>
      </c>
      <c r="AD231" s="49">
        <f t="shared" si="11"/>
        <v>1478.29</v>
      </c>
      <c r="AE231" s="49">
        <f>IF(OR(DataBase2[[#This Row],[sKS]] = "", DataBase2[[#This Row],[BESTUB]]=""), "", (DataBase2[[#This Row],[sKS]]-DataBase2[[#This Row],[BESTUB]])/DataBase2[[#This Row],[BESTUB]])</f>
        <v>0</v>
      </c>
      <c r="AF231" s="75">
        <f>IF(OR(DataBase2[[#This Row],[sLB]] = "", DataBase2[[#This Row],[BestSol]]=""), "", (DataBase2[[#This Row],[sLB]]-DataBase2[[#This Row],[BestSol]])/DataBase2[[#This Row],[BestSol]])</f>
        <v>0</v>
      </c>
      <c r="AG231" s="76">
        <f>IF(OR(DataBase2[[#This Row],[sCL]] = "", DataBase2[[#This Row],[BestSol]]=""), "", (DataBase2[[#This Row],[sCL]] -DataBase2[[#This Row],[BestSol]])/DataBase2[[#This Row],[BestSol]])</f>
        <v>0</v>
      </c>
      <c r="AH231" s="76">
        <f>IF(OR(DataBase2[[#This Row],[sDRC]]= "", DataBase2[[#This Row],[BestSol]]=""), "", (DataBase2[[#This Row],[sDRC]]-DataBase2[[#This Row],[BestSol]])/DataBase2[[#This Row],[BestSol]])</f>
        <v>0</v>
      </c>
      <c r="AI231" s="76">
        <f>IF(OR(DataBase2[[#This Row],[sABS]]= "", DataBase2[[#This Row],[BestSol]]=""), "", (DataBase2[[#This Row],[sABS]]-DataBase2[[#This Row],[BestSol]])/DataBase2[[#This Row],[BestSol]])</f>
        <v>2.7058290407418966E-8</v>
      </c>
      <c r="AJ231" s="76">
        <f>IF(OR(DataBase2[[#This Row],[sCCJ]]= "", DataBase2[[#This Row],[BestSol]]=""), "", (DataBase2[[#This Row],[sCCJ]]-DataBase2[[#This Row],[BestSol]])/DataBase2[[#This Row],[BestSol]])</f>
        <v>2.5570084354219896E-3</v>
      </c>
      <c r="AK231" s="76">
        <f>IF(OR(DataBase2[[#This Row],[sILS]] = "", DataBase2[[#This Row],[BestSol]]=""), "", (DataBase2[[#This Row],[sILS]]-DataBase2[[#This Row],[BestSol]])/DataBase2[[#This Row],[BestSol]])</f>
        <v>1.305562508032973E-3</v>
      </c>
      <c r="AL231" s="76">
        <f>IF(OR(DataBase2[[#This Row],[sSA]] = "", DataBase2[[#This Row],[BestSol]]=""), "", (DataBase2[[#This Row],[sSA]]-DataBase2[[#This Row],[BestSol]])/DataBase2[[#This Row],[BestSol]])</f>
        <v>0</v>
      </c>
      <c r="AM231" s="76">
        <f>IF(OR(DataBase2[[#This Row],[sKS]] = "", DataBase2[[#This Row],[BestSol]]=""), "", (DataBase2[[#This Row],[sKS]]-DataBase2[[#This Row],[BestSol]])/DataBase2[[#This Row],[BestSol]])</f>
        <v>0</v>
      </c>
      <c r="AN231" s="75">
        <f>IF(OR(DataBase2[[#This Row],[sLB]] = "", DataBase2[[#This Row],[BSHeu]]=""), "", (DataBase2[[#This Row],[sLB]]-DataBase2[[#This Row],[BSHeu]])/DataBase2[[#This Row],[BSHeu]])</f>
        <v>0</v>
      </c>
      <c r="AO231" s="76">
        <f>IF(OR(DataBase2[[#This Row],[sCL]] = "",  DataBase2[[#This Row],[BSHeu]]=""), "", (DataBase2[[#This Row],[sCL]] - DataBase2[[#This Row],[BSHeu]])/ DataBase2[[#This Row],[BSHeu]])</f>
        <v>0</v>
      </c>
      <c r="AP231" s="76">
        <f>IF(OR(DataBase2[[#This Row],[sDRC]]= "",  DataBase2[[#This Row],[BSHeu]]=""), "", (DataBase2[[#This Row],[sDRC]]- DataBase2[[#This Row],[BSHeu]])/ DataBase2[[#This Row],[BSHeu]])</f>
        <v>0</v>
      </c>
      <c r="AQ231" s="76">
        <f>IF(OR(DataBase2[[#This Row],[sABS]]= "",  DataBase2[[#This Row],[BSHeu]]=""), "", (DataBase2[[#This Row],[sABS]]- DataBase2[[#This Row],[BSHeu]])/ DataBase2[[#This Row],[BSHeu]])</f>
        <v>2.7058290407418966E-8</v>
      </c>
      <c r="AR231" s="76">
        <f>IF(OR(DataBase2[[#This Row],[sCCJ]]= "",  DataBase2[[#This Row],[BSHeu]]=""), "", (DataBase2[[#This Row],[sCCJ]]- DataBase2[[#This Row],[BSHeu]])/ DataBase2[[#This Row],[BSHeu]])</f>
        <v>2.5570084354219896E-3</v>
      </c>
      <c r="AS231" s="76">
        <f>IF(OR(DataBase2[[#This Row],[sILS]] = "",  DataBase2[[#This Row],[BSHeu]]=""), "", (DataBase2[[#This Row],[sILS]]- DataBase2[[#This Row],[BSHeu]])/ DataBase2[[#This Row],[BSHeu]])</f>
        <v>1.305562508032973E-3</v>
      </c>
      <c r="AT231" s="76">
        <f>IF(OR(DataBase2[[#This Row],[sSA]] = "",  DataBase2[[#This Row],[BSHeu]]=""), "", (DataBase2[[#This Row],[sSA]]- DataBase2[[#This Row],[BSHeu]])/ DataBase2[[#This Row],[BSHeu]])</f>
        <v>0</v>
      </c>
      <c r="AU231" s="77">
        <f>IF(OR(DataBase2[[#This Row],[sKS]]= "",  DataBase2[[#This Row],[BSHeu]]=""), "", (DataBase2[[#This Row],[sKS]]- DataBase2[[#This Row],[BSHeu]])/ DataBase2[[#This Row],[BSHeu]])</f>
        <v>0</v>
      </c>
      <c r="AV231" s="78">
        <f>IF(AND(DataBase2[[#This Row],[sLBGB]]&lt;=0.0001, DataBase2[[#This Row],[sLBGB]]&lt;&gt;""), 1,"")</f>
        <v>1</v>
      </c>
      <c r="AW231" s="78">
        <f>IF(AND(DataBase2[[#This Row],[sCLGB]]&lt;=0.0001,DataBase2[[#This Row],[sCLGB]]&lt;&gt;""), 1,"")</f>
        <v>1</v>
      </c>
      <c r="AX231" s="78">
        <f>IF(AND(DataBase2[[#This Row],[sDRCGB]]&lt;=0.0001,DataBase2[[#This Row],[sDRCGB]]&lt;&gt;""), 1,"")</f>
        <v>1</v>
      </c>
      <c r="AY231" s="78">
        <f>IF(AND(DataBase2[[#This Row],[sABSGB]]&lt;=0.0001,DataBase2[[#This Row],[sABSGB]]&lt;&gt;""), 1,"")</f>
        <v>1</v>
      </c>
      <c r="AZ231" s="78" t="str">
        <f>IF(AND(DataBase2[[#This Row],[sCCJGB]]&lt;=0.0001,DataBase2[[#This Row],[sCCJGB]]&lt;&gt;""), 1,"")</f>
        <v/>
      </c>
      <c r="BA231" s="78" t="str">
        <f>IF(AND(DataBase2[[#This Row],[sILSGB]]&lt;=0.0001,DataBase2[[#This Row],[sILSGB]]&lt;&gt;""), 1,"")</f>
        <v/>
      </c>
      <c r="BB231" s="78">
        <f>IF(AND(DataBase2[[#This Row],[sSAGB]]&lt;=0.0001,DataBase2[[#This Row],[sSAGB]]&lt;&gt;""), 1,"")</f>
        <v>1</v>
      </c>
      <c r="BC231" s="78">
        <f>IF(AND(DataBase2[[#This Row],[sKSGB]]&lt;=0.0001,DataBase2[[#This Row],[sKSGB]]&lt;&gt;""), 1,"")</f>
        <v>1</v>
      </c>
      <c r="BD231" s="79">
        <f>IF(AND(DataBase2[[#This Row],[sLBGKS]]&lt;=0.0001, DataBase2[[#This Row],[sLBGKS]]&lt;&gt;""), 1,"")</f>
        <v>1</v>
      </c>
      <c r="BE231" s="78">
        <f>IF(AND(DataBase2[[#This Row],[sCLGKS]]&lt;=0.0001,DataBase2[[#This Row],[sCLGKS]]&lt;&gt;""), 1,"")</f>
        <v>1</v>
      </c>
      <c r="BF231" s="78">
        <f>IF(AND(DataBase2[[#This Row],[sDRCGKS]]&lt;=0.0001,DataBase2[[#This Row],[sDRCGKS]]&lt;&gt;""), 1,"")</f>
        <v>1</v>
      </c>
      <c r="BG231" s="78">
        <f>IF(AND(DataBase2[[#This Row],[sABSGKS]]&lt;=0.0001,DataBase2[[#This Row],[sABSGKS]]&lt;&gt;""), 1,"")</f>
        <v>1</v>
      </c>
      <c r="BH231" s="78" t="str">
        <f>IF(AND(DataBase2[[#This Row],[sCCJGKS]]&lt;=0.0001,DataBase2[[#This Row],[sCCJGKS]]&lt;&gt;""), 1,"")</f>
        <v/>
      </c>
      <c r="BI231" s="78" t="str">
        <f>IF(AND(DataBase2[[#This Row],[sILSGKS]]&lt;=0.0001,DataBase2[[#This Row],[sILSGKS]]&lt;&gt;""), 1,"")</f>
        <v/>
      </c>
      <c r="BJ231" s="78">
        <f>IF(AND(DataBase2[[#This Row],[sSAGKS]]&lt;=0.0001,DataBase2[[#This Row],[sSAGKS]]&lt;&gt;""), 1,"")</f>
        <v>1</v>
      </c>
      <c r="BK231" s="80">
        <f>IF(AND(DataBase2[[#This Row],[sKSGKS]]&lt;=0.0001,DataBase2[[#This Row],[sKSGKS]]&lt;&gt;""), 1,"")</f>
        <v>1</v>
      </c>
    </row>
    <row r="232" spans="1:63" x14ac:dyDescent="0.35">
      <c r="A232" s="65" t="s">
        <v>99</v>
      </c>
      <c r="B232" s="66" t="s">
        <v>80</v>
      </c>
      <c r="C232" s="67" t="s">
        <v>282</v>
      </c>
      <c r="D232" s="67">
        <v>3</v>
      </c>
      <c r="E232" s="67">
        <v>5</v>
      </c>
      <c r="F232" s="68">
        <v>4</v>
      </c>
      <c r="G232" s="69">
        <v>1640.93</v>
      </c>
      <c r="H232" s="70">
        <v>1640.78</v>
      </c>
      <c r="I232" s="71">
        <v>17</v>
      </c>
      <c r="J232" s="69">
        <v>1640.93</v>
      </c>
      <c r="K232" s="70">
        <v>1640.93</v>
      </c>
      <c r="L232" s="71">
        <v>3</v>
      </c>
      <c r="M232" s="69">
        <v>1640.93</v>
      </c>
      <c r="N232" s="6">
        <v>1640.93</v>
      </c>
      <c r="O232" s="71">
        <v>0</v>
      </c>
      <c r="P232" s="69">
        <v>1640.9300499999999</v>
      </c>
      <c r="Q232" s="71">
        <v>2</v>
      </c>
      <c r="R232" s="72">
        <v>1640.93</v>
      </c>
      <c r="S232" s="71">
        <v>1.32</v>
      </c>
      <c r="T232" s="72">
        <v>1640.93</v>
      </c>
      <c r="U232" s="71">
        <v>150.00399999999999</v>
      </c>
      <c r="V232" s="72">
        <v>1640.93</v>
      </c>
      <c r="W232" s="73">
        <v>107.8445</v>
      </c>
      <c r="X232" s="8">
        <v>1640.93</v>
      </c>
      <c r="Y232" s="8">
        <v>15</v>
      </c>
      <c r="Z232" s="74">
        <f t="shared" si="9"/>
        <v>1640.93</v>
      </c>
      <c r="AA232" s="48">
        <f t="shared" si="10"/>
        <v>1640.93</v>
      </c>
      <c r="AB23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MIN(G232,J232,M232),"")</f>
        <v>1640.93</v>
      </c>
      <c r="AC232" s="49">
        <f>IF(OR(DataBase2[[#This Row],[sKS]] = "", DataBase2[[#This Row],[BSOpt]]=""), "", (DataBase2[[#This Row],[sKS]]-DataBase2[[#This Row],[BSOpt]])/DataBase2[[#This Row],[BSOpt]])</f>
        <v>0</v>
      </c>
      <c r="AD232" s="49">
        <f t="shared" si="11"/>
        <v>1640.93</v>
      </c>
      <c r="AE232" s="49">
        <f>IF(OR(DataBase2[[#This Row],[sKS]] = "", DataBase2[[#This Row],[BESTUB]]=""), "", (DataBase2[[#This Row],[sKS]]-DataBase2[[#This Row],[BESTUB]])/DataBase2[[#This Row],[BESTUB]])</f>
        <v>0</v>
      </c>
      <c r="AF232" s="75">
        <f>IF(OR(DataBase2[[#This Row],[sLB]] = "", DataBase2[[#This Row],[BestSol]]=""), "", (DataBase2[[#This Row],[sLB]]-DataBase2[[#This Row],[BestSol]])/DataBase2[[#This Row],[BestSol]])</f>
        <v>0</v>
      </c>
      <c r="AG232" s="76">
        <f>IF(OR(DataBase2[[#This Row],[sCL]] = "", DataBase2[[#This Row],[BestSol]]=""), "", (DataBase2[[#This Row],[sCL]] -DataBase2[[#This Row],[BestSol]])/DataBase2[[#This Row],[BestSol]])</f>
        <v>0</v>
      </c>
      <c r="AH232" s="76">
        <f>IF(OR(DataBase2[[#This Row],[sDRC]]= "", DataBase2[[#This Row],[BestSol]]=""), "", (DataBase2[[#This Row],[sDRC]]-DataBase2[[#This Row],[BestSol]])/DataBase2[[#This Row],[BestSol]])</f>
        <v>0</v>
      </c>
      <c r="AI232" s="76">
        <f>IF(OR(DataBase2[[#This Row],[sABS]]= "", DataBase2[[#This Row],[BestSol]]=""), "", (DataBase2[[#This Row],[sABS]]-DataBase2[[#This Row],[BestSol]])/DataBase2[[#This Row],[BestSol]])</f>
        <v>3.0470525783404613E-8</v>
      </c>
      <c r="AJ232" s="76">
        <f>IF(OR(DataBase2[[#This Row],[sCCJ]]= "", DataBase2[[#This Row],[BestSol]]=""), "", (DataBase2[[#This Row],[sCCJ]]-DataBase2[[#This Row],[BestSol]])/DataBase2[[#This Row],[BestSol]])</f>
        <v>0</v>
      </c>
      <c r="AK232" s="76">
        <f>IF(OR(DataBase2[[#This Row],[sILS]] = "", DataBase2[[#This Row],[BestSol]]=""), "", (DataBase2[[#This Row],[sILS]]-DataBase2[[#This Row],[BestSol]])/DataBase2[[#This Row],[BestSol]])</f>
        <v>0</v>
      </c>
      <c r="AL232" s="76">
        <f>IF(OR(DataBase2[[#This Row],[sSA]] = "", DataBase2[[#This Row],[BestSol]]=""), "", (DataBase2[[#This Row],[sSA]]-DataBase2[[#This Row],[BestSol]])/DataBase2[[#This Row],[BestSol]])</f>
        <v>0</v>
      </c>
      <c r="AM232" s="76">
        <f>IF(OR(DataBase2[[#This Row],[sKS]] = "", DataBase2[[#This Row],[BestSol]]=""), "", (DataBase2[[#This Row],[sKS]]-DataBase2[[#This Row],[BestSol]])/DataBase2[[#This Row],[BestSol]])</f>
        <v>0</v>
      </c>
      <c r="AN232" s="75">
        <f>IF(OR(DataBase2[[#This Row],[sLB]] = "", DataBase2[[#This Row],[BSHeu]]=""), "", (DataBase2[[#This Row],[sLB]]-DataBase2[[#This Row],[BSHeu]])/DataBase2[[#This Row],[BSHeu]])</f>
        <v>0</v>
      </c>
      <c r="AO232" s="76">
        <f>IF(OR(DataBase2[[#This Row],[sCL]] = "",  DataBase2[[#This Row],[BSHeu]]=""), "", (DataBase2[[#This Row],[sCL]] - DataBase2[[#This Row],[BSHeu]])/ DataBase2[[#This Row],[BSHeu]])</f>
        <v>0</v>
      </c>
      <c r="AP232" s="76">
        <f>IF(OR(DataBase2[[#This Row],[sDRC]]= "",  DataBase2[[#This Row],[BSHeu]]=""), "", (DataBase2[[#This Row],[sDRC]]- DataBase2[[#This Row],[BSHeu]])/ DataBase2[[#This Row],[BSHeu]])</f>
        <v>0</v>
      </c>
      <c r="AQ232" s="76">
        <f>IF(OR(DataBase2[[#This Row],[sABS]]= "",  DataBase2[[#This Row],[BSHeu]]=""), "", (DataBase2[[#This Row],[sABS]]- DataBase2[[#This Row],[BSHeu]])/ DataBase2[[#This Row],[BSHeu]])</f>
        <v>3.0470525783404613E-8</v>
      </c>
      <c r="AR232" s="76">
        <f>IF(OR(DataBase2[[#This Row],[sCCJ]]= "",  DataBase2[[#This Row],[BSHeu]]=""), "", (DataBase2[[#This Row],[sCCJ]]- DataBase2[[#This Row],[BSHeu]])/ DataBase2[[#This Row],[BSHeu]])</f>
        <v>0</v>
      </c>
      <c r="AS232" s="76">
        <f>IF(OR(DataBase2[[#This Row],[sILS]] = "",  DataBase2[[#This Row],[BSHeu]]=""), "", (DataBase2[[#This Row],[sILS]]- DataBase2[[#This Row],[BSHeu]])/ DataBase2[[#This Row],[BSHeu]])</f>
        <v>0</v>
      </c>
      <c r="AT232" s="76">
        <f>IF(OR(DataBase2[[#This Row],[sSA]] = "",  DataBase2[[#This Row],[BSHeu]]=""), "", (DataBase2[[#This Row],[sSA]]- DataBase2[[#This Row],[BSHeu]])/ DataBase2[[#This Row],[BSHeu]])</f>
        <v>0</v>
      </c>
      <c r="AU232" s="77">
        <f>IF(OR(DataBase2[[#This Row],[sKS]]= "",  DataBase2[[#This Row],[BSHeu]]=""), "", (DataBase2[[#This Row],[sKS]]- DataBase2[[#This Row],[BSHeu]])/ DataBase2[[#This Row],[BSHeu]])</f>
        <v>0</v>
      </c>
      <c r="AV232" s="78">
        <f>IF(AND(DataBase2[[#This Row],[sLBGB]]&lt;=0.0001, DataBase2[[#This Row],[sLBGB]]&lt;&gt;""), 1,"")</f>
        <v>1</v>
      </c>
      <c r="AW232" s="78">
        <f>IF(AND(DataBase2[[#This Row],[sCLGB]]&lt;=0.0001,DataBase2[[#This Row],[sCLGB]]&lt;&gt;""), 1,"")</f>
        <v>1</v>
      </c>
      <c r="AX232" s="78">
        <f>IF(AND(DataBase2[[#This Row],[sDRCGB]]&lt;=0.0001,DataBase2[[#This Row],[sDRCGB]]&lt;&gt;""), 1,"")</f>
        <v>1</v>
      </c>
      <c r="AY232" s="78">
        <f>IF(AND(DataBase2[[#This Row],[sABSGB]]&lt;=0.0001,DataBase2[[#This Row],[sABSGB]]&lt;&gt;""), 1,"")</f>
        <v>1</v>
      </c>
      <c r="AZ232" s="78">
        <f>IF(AND(DataBase2[[#This Row],[sCCJGB]]&lt;=0.0001,DataBase2[[#This Row],[sCCJGB]]&lt;&gt;""), 1,"")</f>
        <v>1</v>
      </c>
      <c r="BA232" s="78">
        <f>IF(AND(DataBase2[[#This Row],[sILSGB]]&lt;=0.0001,DataBase2[[#This Row],[sILSGB]]&lt;&gt;""), 1,"")</f>
        <v>1</v>
      </c>
      <c r="BB232" s="78">
        <f>IF(AND(DataBase2[[#This Row],[sSAGB]]&lt;=0.0001,DataBase2[[#This Row],[sSAGB]]&lt;&gt;""), 1,"")</f>
        <v>1</v>
      </c>
      <c r="BC232" s="78">
        <f>IF(AND(DataBase2[[#This Row],[sKSGB]]&lt;=0.0001,DataBase2[[#This Row],[sKSGB]]&lt;&gt;""), 1,"")</f>
        <v>1</v>
      </c>
      <c r="BD232" s="79">
        <f>IF(AND(DataBase2[[#This Row],[sLBGKS]]&lt;=0.0001, DataBase2[[#This Row],[sLBGKS]]&lt;&gt;""), 1,"")</f>
        <v>1</v>
      </c>
      <c r="BE232" s="78">
        <f>IF(AND(DataBase2[[#This Row],[sCLGKS]]&lt;=0.0001,DataBase2[[#This Row],[sCLGKS]]&lt;&gt;""), 1,"")</f>
        <v>1</v>
      </c>
      <c r="BF232" s="78">
        <f>IF(AND(DataBase2[[#This Row],[sDRCGKS]]&lt;=0.0001,DataBase2[[#This Row],[sDRCGKS]]&lt;&gt;""), 1,"")</f>
        <v>1</v>
      </c>
      <c r="BG232" s="78">
        <f>IF(AND(DataBase2[[#This Row],[sABSGKS]]&lt;=0.0001,DataBase2[[#This Row],[sABSGKS]]&lt;&gt;""), 1,"")</f>
        <v>1</v>
      </c>
      <c r="BH232" s="78">
        <f>IF(AND(DataBase2[[#This Row],[sCCJGKS]]&lt;=0.0001,DataBase2[[#This Row],[sCCJGKS]]&lt;&gt;""), 1,"")</f>
        <v>1</v>
      </c>
      <c r="BI232" s="78">
        <f>IF(AND(DataBase2[[#This Row],[sILSGKS]]&lt;=0.0001,DataBase2[[#This Row],[sILSGKS]]&lt;&gt;""), 1,"")</f>
        <v>1</v>
      </c>
      <c r="BJ232" s="78">
        <f>IF(AND(DataBase2[[#This Row],[sSAGKS]]&lt;=0.0001,DataBase2[[#This Row],[sSAGKS]]&lt;&gt;""), 1,"")</f>
        <v>1</v>
      </c>
      <c r="BK232" s="80">
        <f>IF(AND(DataBase2[[#This Row],[sKSGKS]]&lt;=0.0001,DataBase2[[#This Row],[sKSGKS]]&lt;&gt;""), 1,"")</f>
        <v>1</v>
      </c>
    </row>
    <row r="233" spans="1:63" x14ac:dyDescent="0.35">
      <c r="A233" s="65" t="s">
        <v>100</v>
      </c>
      <c r="B233" s="66" t="s">
        <v>80</v>
      </c>
      <c r="C233" s="67" t="s">
        <v>282</v>
      </c>
      <c r="D233" s="67">
        <v>3</v>
      </c>
      <c r="E233" s="67">
        <v>5</v>
      </c>
      <c r="F233" s="68">
        <v>5</v>
      </c>
      <c r="G233" s="69">
        <v>1973.07</v>
      </c>
      <c r="H233" s="70">
        <v>1972.88</v>
      </c>
      <c r="I233" s="71">
        <v>12</v>
      </c>
      <c r="J233" s="69">
        <v>1973.07</v>
      </c>
      <c r="K233" s="70">
        <v>1973.07</v>
      </c>
      <c r="L233" s="71">
        <v>3</v>
      </c>
      <c r="M233" s="69">
        <v>1973.07</v>
      </c>
      <c r="N233" s="6">
        <v>1973.07</v>
      </c>
      <c r="O233" s="71">
        <v>0</v>
      </c>
      <c r="P233" s="69">
        <v>1973.0699500000001</v>
      </c>
      <c r="Q233" s="71">
        <v>5</v>
      </c>
      <c r="R233" s="72">
        <v>1973.06</v>
      </c>
      <c r="S233" s="71">
        <v>1.76</v>
      </c>
      <c r="T233" s="72">
        <v>1973.44</v>
      </c>
      <c r="U233" s="71">
        <v>150.005</v>
      </c>
      <c r="V233" s="72">
        <v>1973.07</v>
      </c>
      <c r="W233" s="73">
        <v>133.30099999999999</v>
      </c>
      <c r="X233" s="8">
        <v>1973.07</v>
      </c>
      <c r="Y233" s="8">
        <v>11</v>
      </c>
      <c r="Z233" s="74">
        <f t="shared" si="9"/>
        <v>1973.07</v>
      </c>
      <c r="AA233" s="48">
        <f t="shared" si="10"/>
        <v>1973.06</v>
      </c>
      <c r="AB23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MIN(G233,J233,M233),"")</f>
        <v>1973.07</v>
      </c>
      <c r="AC233" s="49">
        <f>IF(OR(DataBase2[[#This Row],[sKS]] = "", DataBase2[[#This Row],[BSOpt]]=""), "", (DataBase2[[#This Row],[sKS]]-DataBase2[[#This Row],[BSOpt]])/DataBase2[[#This Row],[BSOpt]])</f>
        <v>0</v>
      </c>
      <c r="AD233" s="49">
        <f t="shared" si="11"/>
        <v>1973.07</v>
      </c>
      <c r="AE233" s="49">
        <f>IF(OR(DataBase2[[#This Row],[sKS]] = "", DataBase2[[#This Row],[BESTUB]]=""), "", (DataBase2[[#This Row],[sKS]]-DataBase2[[#This Row],[BESTUB]])/DataBase2[[#This Row],[BESTUB]])</f>
        <v>0</v>
      </c>
      <c r="AF233" s="75">
        <f>IF(OR(DataBase2[[#This Row],[sLB]] = "", DataBase2[[#This Row],[BestSol]]=""), "", (DataBase2[[#This Row],[sLB]]-DataBase2[[#This Row],[BestSol]])/DataBase2[[#This Row],[BestSol]])</f>
        <v>0</v>
      </c>
      <c r="AG233" s="76">
        <f>IF(OR(DataBase2[[#This Row],[sCL]] = "", DataBase2[[#This Row],[BestSol]]=""), "", (DataBase2[[#This Row],[sCL]] -DataBase2[[#This Row],[BestSol]])/DataBase2[[#This Row],[BestSol]])</f>
        <v>0</v>
      </c>
      <c r="AH233" s="76">
        <f>IF(OR(DataBase2[[#This Row],[sDRC]]= "", DataBase2[[#This Row],[BestSol]]=""), "", (DataBase2[[#This Row],[sDRC]]-DataBase2[[#This Row],[BestSol]])/DataBase2[[#This Row],[BestSol]])</f>
        <v>0</v>
      </c>
      <c r="AI233" s="76">
        <f>IF(OR(DataBase2[[#This Row],[sABS]]= "", DataBase2[[#This Row],[BestSol]]=""), "", (DataBase2[[#This Row],[sABS]]-DataBase2[[#This Row],[BestSol]])/DataBase2[[#This Row],[BestSol]])</f>
        <v>-2.5341219456867792E-8</v>
      </c>
      <c r="AJ233" s="76">
        <f>IF(OR(DataBase2[[#This Row],[sCCJ]]= "", DataBase2[[#This Row],[BestSol]]=""), "", (DataBase2[[#This Row],[sCCJ]]-DataBase2[[#This Row],[BestSol]])/DataBase2[[#This Row],[BestSol]])</f>
        <v>-5.0682439041650351E-6</v>
      </c>
      <c r="AK233" s="76">
        <f>IF(OR(DataBase2[[#This Row],[sILS]] = "", DataBase2[[#This Row],[BestSol]]=""), "", (DataBase2[[#This Row],[sILS]]-DataBase2[[#This Row],[BestSol]])/DataBase2[[#This Row],[BestSol]])</f>
        <v>1.8752502445433677E-4</v>
      </c>
      <c r="AL233" s="76">
        <f>IF(OR(DataBase2[[#This Row],[sSA]] = "", DataBase2[[#This Row],[BestSol]]=""), "", (DataBase2[[#This Row],[sSA]]-DataBase2[[#This Row],[BestSol]])/DataBase2[[#This Row],[BestSol]])</f>
        <v>0</v>
      </c>
      <c r="AM233" s="76">
        <f>IF(OR(DataBase2[[#This Row],[sKS]] = "", DataBase2[[#This Row],[BestSol]]=""), "", (DataBase2[[#This Row],[sKS]]-DataBase2[[#This Row],[BestSol]])/DataBase2[[#This Row],[BestSol]])</f>
        <v>0</v>
      </c>
      <c r="AN233" s="75">
        <f>IF(OR(DataBase2[[#This Row],[sLB]] = "", DataBase2[[#This Row],[BSHeu]]=""), "", (DataBase2[[#This Row],[sLB]]-DataBase2[[#This Row],[BSHeu]])/DataBase2[[#This Row],[BSHeu]])</f>
        <v>5.0682695913914958E-6</v>
      </c>
      <c r="AO233" s="76">
        <f>IF(OR(DataBase2[[#This Row],[sCL]] = "",  DataBase2[[#This Row],[BSHeu]]=""), "", (DataBase2[[#This Row],[sCL]] - DataBase2[[#This Row],[BSHeu]])/ DataBase2[[#This Row],[BSHeu]])</f>
        <v>5.0682695913914958E-6</v>
      </c>
      <c r="AP233" s="76">
        <f>IF(OR(DataBase2[[#This Row],[sDRC]]= "",  DataBase2[[#This Row],[BSHeu]]=""), "", (DataBase2[[#This Row],[sDRC]]- DataBase2[[#This Row],[BSHeu]])/ DataBase2[[#This Row],[BSHeu]])</f>
        <v>5.0682695913914958E-6</v>
      </c>
      <c r="AQ233" s="76">
        <f>IF(OR(DataBase2[[#This Row],[sABS]]= "",  DataBase2[[#This Row],[BSHeu]]=""), "", (DataBase2[[#This Row],[sABS]]- DataBase2[[#This Row],[BSHeu]])/ DataBase2[[#This Row],[BSHeu]])</f>
        <v>5.0429282434984964E-6</v>
      </c>
      <c r="AR233" s="76">
        <f>IF(OR(DataBase2[[#This Row],[sCCJ]]= "",  DataBase2[[#This Row],[BSHeu]]=""), "", (DataBase2[[#This Row],[sCCJ]]- DataBase2[[#This Row],[BSHeu]])/ DataBase2[[#This Row],[BSHeu]])</f>
        <v>0</v>
      </c>
      <c r="AS233" s="76">
        <f>IF(OR(DataBase2[[#This Row],[sILS]] = "",  DataBase2[[#This Row],[BSHeu]]=""), "", (DataBase2[[#This Row],[sILS]]- DataBase2[[#This Row],[BSHeu]])/ DataBase2[[#This Row],[BSHeu]])</f>
        <v>1.9259424447310732E-4</v>
      </c>
      <c r="AT233" s="76">
        <f>IF(OR(DataBase2[[#This Row],[sSA]] = "",  DataBase2[[#This Row],[BSHeu]]=""), "", (DataBase2[[#This Row],[sSA]]- DataBase2[[#This Row],[BSHeu]])/ DataBase2[[#This Row],[BSHeu]])</f>
        <v>5.0682695913914958E-6</v>
      </c>
      <c r="AU233" s="77">
        <f>IF(OR(DataBase2[[#This Row],[sKS]]= "",  DataBase2[[#This Row],[BSHeu]]=""), "", (DataBase2[[#This Row],[sKS]]- DataBase2[[#This Row],[BSHeu]])/ DataBase2[[#This Row],[BSHeu]])</f>
        <v>5.0682695913914958E-6</v>
      </c>
      <c r="AV233" s="78">
        <f>IF(AND(DataBase2[[#This Row],[sLBGB]]&lt;=0.0001, DataBase2[[#This Row],[sLBGB]]&lt;&gt;""), 1,"")</f>
        <v>1</v>
      </c>
      <c r="AW233" s="78">
        <f>IF(AND(DataBase2[[#This Row],[sCLGB]]&lt;=0.0001,DataBase2[[#This Row],[sCLGB]]&lt;&gt;""), 1,"")</f>
        <v>1</v>
      </c>
      <c r="AX233" s="78">
        <f>IF(AND(DataBase2[[#This Row],[sDRCGB]]&lt;=0.0001,DataBase2[[#This Row],[sDRCGB]]&lt;&gt;""), 1,"")</f>
        <v>1</v>
      </c>
      <c r="AY233" s="78">
        <f>IF(AND(DataBase2[[#This Row],[sABSGB]]&lt;=0.0001,DataBase2[[#This Row],[sABSGB]]&lt;&gt;""), 1,"")</f>
        <v>1</v>
      </c>
      <c r="AZ233" s="78">
        <f>IF(AND(DataBase2[[#This Row],[sCCJGB]]&lt;=0.0001,DataBase2[[#This Row],[sCCJGB]]&lt;&gt;""), 1,"")</f>
        <v>1</v>
      </c>
      <c r="BA233" s="78" t="str">
        <f>IF(AND(DataBase2[[#This Row],[sILSGB]]&lt;=0.0001,DataBase2[[#This Row],[sILSGB]]&lt;&gt;""), 1,"")</f>
        <v/>
      </c>
      <c r="BB233" s="78">
        <f>IF(AND(DataBase2[[#This Row],[sSAGB]]&lt;=0.0001,DataBase2[[#This Row],[sSAGB]]&lt;&gt;""), 1,"")</f>
        <v>1</v>
      </c>
      <c r="BC233" s="78">
        <f>IF(AND(DataBase2[[#This Row],[sKSGB]]&lt;=0.0001,DataBase2[[#This Row],[sKSGB]]&lt;&gt;""), 1,"")</f>
        <v>1</v>
      </c>
      <c r="BD233" s="79">
        <f>IF(AND(DataBase2[[#This Row],[sLBGKS]]&lt;=0.0001, DataBase2[[#This Row],[sLBGKS]]&lt;&gt;""), 1,"")</f>
        <v>1</v>
      </c>
      <c r="BE233" s="78">
        <f>IF(AND(DataBase2[[#This Row],[sCLGKS]]&lt;=0.0001,DataBase2[[#This Row],[sCLGKS]]&lt;&gt;""), 1,"")</f>
        <v>1</v>
      </c>
      <c r="BF233" s="78">
        <f>IF(AND(DataBase2[[#This Row],[sDRCGKS]]&lt;=0.0001,DataBase2[[#This Row],[sDRCGKS]]&lt;&gt;""), 1,"")</f>
        <v>1</v>
      </c>
      <c r="BG233" s="78">
        <f>IF(AND(DataBase2[[#This Row],[sABSGKS]]&lt;=0.0001,DataBase2[[#This Row],[sABSGKS]]&lt;&gt;""), 1,"")</f>
        <v>1</v>
      </c>
      <c r="BH233" s="78">
        <f>IF(AND(DataBase2[[#This Row],[sCCJGKS]]&lt;=0.0001,DataBase2[[#This Row],[sCCJGKS]]&lt;&gt;""), 1,"")</f>
        <v>1</v>
      </c>
      <c r="BI233" s="78" t="str">
        <f>IF(AND(DataBase2[[#This Row],[sILSGKS]]&lt;=0.0001,DataBase2[[#This Row],[sILSGKS]]&lt;&gt;""), 1,"")</f>
        <v/>
      </c>
      <c r="BJ233" s="78">
        <f>IF(AND(DataBase2[[#This Row],[sSAGKS]]&lt;=0.0001,DataBase2[[#This Row],[sSAGKS]]&lt;&gt;""), 1,"")</f>
        <v>1</v>
      </c>
      <c r="BK233" s="80">
        <f>IF(AND(DataBase2[[#This Row],[sKSGKS]]&lt;=0.0001,DataBase2[[#This Row],[sKSGKS]]&lt;&gt;""), 1,"")</f>
        <v>1</v>
      </c>
    </row>
    <row r="234" spans="1:63" x14ac:dyDescent="0.35">
      <c r="A234" s="65"/>
      <c r="B234" s="66"/>
      <c r="C234" s="67"/>
      <c r="D234" s="67"/>
      <c r="E234" s="67"/>
      <c r="F234" s="68"/>
      <c r="G234" s="69"/>
      <c r="H234" s="70"/>
      <c r="I234" s="71"/>
      <c r="J234" s="69"/>
      <c r="K234" s="70"/>
      <c r="L234" s="71"/>
      <c r="M234" s="69"/>
      <c r="O234" s="73"/>
      <c r="P234" s="69"/>
      <c r="Q234" s="71"/>
      <c r="R234" s="72" t="s">
        <v>101</v>
      </c>
      <c r="S234" s="71"/>
      <c r="T234" s="72"/>
      <c r="U234" s="71"/>
      <c r="V234" s="72"/>
      <c r="W234" s="73"/>
      <c r="X234" s="96"/>
      <c r="Y234" s="96"/>
      <c r="Z234" s="74" t="str">
        <f t="shared" si="9"/>
        <v/>
      </c>
      <c r="AA234" s="48" t="str">
        <f t="shared" si="10"/>
        <v/>
      </c>
      <c r="AB23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MIN(G234,J234,M234),"")</f>
        <v/>
      </c>
      <c r="AC234" s="49" t="str">
        <f>IF(OR(DataBase2[[#This Row],[sKS]] = "", DataBase2[[#This Row],[BSOpt]]=""), "", (DataBase2[[#This Row],[sKS]]-DataBase2[[#This Row],[BSOpt]])/DataBase2[[#This Row],[BSOpt]])</f>
        <v/>
      </c>
      <c r="AD234" s="49" t="str">
        <f t="shared" si="11"/>
        <v/>
      </c>
      <c r="AE234" s="49" t="str">
        <f>IF(OR(DataBase2[[#This Row],[sKS]] = "", DataBase2[[#This Row],[BESTUB]]=""), "", (DataBase2[[#This Row],[sKS]]-DataBase2[[#This Row],[BESTUB]])/DataBase2[[#This Row],[BESTUB]])</f>
        <v/>
      </c>
      <c r="AF234" s="50" t="str">
        <f>IF(OR(DataBase2[[#This Row],[sLB]] = "", DataBase2[[#This Row],[BestSol]]=""), "", (DataBase2[[#This Row],[sLB]]-DataBase2[[#This Row],[BestSol]])/DataBase2[[#This Row],[BestSol]])</f>
        <v/>
      </c>
      <c r="AG234" s="51" t="str">
        <f>IF(OR(DataBase2[[#This Row],[sCL]] = "", DataBase2[[#This Row],[BestSol]]=""), "", (DataBase2[[#This Row],[sCL]] -DataBase2[[#This Row],[BestSol]])/DataBase2[[#This Row],[BestSol]])</f>
        <v/>
      </c>
      <c r="AH234" s="52" t="str">
        <f>IF(OR(DataBase2[[#This Row],[sDRC]]= "", DataBase2[[#This Row],[BestSol]]=""), "", (DataBase2[[#This Row],[sDRC]]-DataBase2[[#This Row],[BestSol]])/DataBase2[[#This Row],[BestSol]])</f>
        <v/>
      </c>
      <c r="AI234" s="52" t="str">
        <f>IF(OR(DataBase2[[#This Row],[sABS]]= "", DataBase2[[#This Row],[BestSol]]=""), "", (DataBase2[[#This Row],[sABS]]-DataBase2[[#This Row],[BestSol]])/DataBase2[[#This Row],[BestSol]])</f>
        <v/>
      </c>
      <c r="AJ234" s="52" t="str">
        <f>IF(OR(DataBase2[[#This Row],[sCCJ]]= "", DataBase2[[#This Row],[BestSol]]=""), "", (DataBase2[[#This Row],[sCCJ]]-DataBase2[[#This Row],[BestSol]])/DataBase2[[#This Row],[BestSol]])</f>
        <v/>
      </c>
      <c r="AK234" s="52" t="str">
        <f>IF(OR(DataBase2[[#This Row],[sILS]] = "", DataBase2[[#This Row],[BestSol]]=""), "", (DataBase2[[#This Row],[sILS]]-DataBase2[[#This Row],[BestSol]])/DataBase2[[#This Row],[BestSol]])</f>
        <v/>
      </c>
      <c r="AL234" s="52" t="str">
        <f>IF(OR(DataBase2[[#This Row],[sSA]] = "", DataBase2[[#This Row],[BestSol]]=""), "", (DataBase2[[#This Row],[sSA]]-DataBase2[[#This Row],[BestSol]])/DataBase2[[#This Row],[BestSol]])</f>
        <v/>
      </c>
      <c r="AM234" s="53" t="str">
        <f>IF(OR(DataBase2[[#This Row],[sKS]] = "", DataBase2[[#This Row],[BestSol]]=""), "", (DataBase2[[#This Row],[sKS]]-DataBase2[[#This Row],[BestSol]])/DataBase2[[#This Row],[BestSol]])</f>
        <v/>
      </c>
      <c r="AN234" s="50" t="str">
        <f>IF(OR(DataBase2[[#This Row],[sLB]] = "", DataBase2[[#This Row],[BSHeu]]=""), "", (DataBase2[[#This Row],[sLB]]-DataBase2[[#This Row],[BSHeu]])/DataBase2[[#This Row],[BSHeu]])</f>
        <v/>
      </c>
      <c r="AO234" s="53" t="str">
        <f>IF(OR(DataBase2[[#This Row],[sCL]] = "",  DataBase2[[#This Row],[BSHeu]]=""), "", (DataBase2[[#This Row],[sCL]] - DataBase2[[#This Row],[BSHeu]])/ DataBase2[[#This Row],[BSHeu]])</f>
        <v/>
      </c>
      <c r="AP234" s="81" t="str">
        <f>IF(OR(DataBase2[[#This Row],[sDRC]]= "",  DataBase2[[#This Row],[BSHeu]]=""), "", (DataBase2[[#This Row],[sDRC]]- DataBase2[[#This Row],[BSHeu]])/ DataBase2[[#This Row],[BSHeu]])</f>
        <v/>
      </c>
      <c r="AQ234" s="81" t="str">
        <f>IF(OR(DataBase2[[#This Row],[sABS]]= "",  DataBase2[[#This Row],[BSHeu]]=""), "", (DataBase2[[#This Row],[sABS]]- DataBase2[[#This Row],[BSHeu]])/ DataBase2[[#This Row],[BSHeu]])</f>
        <v/>
      </c>
      <c r="AR234" s="81" t="str">
        <f>IF(OR(DataBase2[[#This Row],[sCCJ]]= "",  DataBase2[[#This Row],[BSHeu]]=""), "", (DataBase2[[#This Row],[sCCJ]]- DataBase2[[#This Row],[BSHeu]])/ DataBase2[[#This Row],[BSHeu]])</f>
        <v/>
      </c>
      <c r="AS234" s="81" t="str">
        <f>IF(OR(DataBase2[[#This Row],[sILS]] = "",  DataBase2[[#This Row],[BSHeu]]=""), "", (DataBase2[[#This Row],[sILS]]- DataBase2[[#This Row],[BSHeu]])/ DataBase2[[#This Row],[BSHeu]])</f>
        <v/>
      </c>
      <c r="AT234" s="81" t="str">
        <f>IF(OR(DataBase2[[#This Row],[sSA]] = "",  DataBase2[[#This Row],[BSHeu]]=""), "", (DataBase2[[#This Row],[sSA]]- DataBase2[[#This Row],[BSHeu]])/ DataBase2[[#This Row],[BSHeu]])</f>
        <v/>
      </c>
      <c r="AU234" s="82" t="str">
        <f>IF(OR(DataBase2[[#This Row],[sKS]]= "",  DataBase2[[#This Row],[BSHeu]]=""), "", (DataBase2[[#This Row],[sKS]]- DataBase2[[#This Row],[BSHeu]])/ DataBase2[[#This Row],[BSHeu]])</f>
        <v/>
      </c>
      <c r="AV234" s="58" t="str">
        <f>IF(AND(DataBase2[[#This Row],[sLBGB]]&lt;=0.0001, DataBase2[[#This Row],[sLBGB]]&lt;&gt;""), 1,"")</f>
        <v/>
      </c>
      <c r="AW234" s="59" t="str">
        <f>IF(AND(DataBase2[[#This Row],[sCLGB]]&lt;=0.0001,DataBase2[[#This Row],[sCLGB]]&lt;&gt;""), 1,"")</f>
        <v/>
      </c>
      <c r="AX234" s="60" t="str">
        <f>IF(AND(DataBase2[[#This Row],[sDRCGB]]&lt;=0.0001,DataBase2[[#This Row],[sDRCGB]]&lt;&gt;""), 1,"")</f>
        <v/>
      </c>
      <c r="AY234" s="60" t="str">
        <f>IF(AND(DataBase2[[#This Row],[sABSGB]]&lt;=0.0001,DataBase2[[#This Row],[sABSGB]]&lt;&gt;""), 1,"")</f>
        <v/>
      </c>
      <c r="AZ234" s="60" t="str">
        <f>IF(AND(DataBase2[[#This Row],[sCCJGB]]&lt;=0.0001,DataBase2[[#This Row],[sCCJGB]]&lt;&gt;""), 1,"")</f>
        <v/>
      </c>
      <c r="BA234" s="60" t="str">
        <f>IF(AND(DataBase2[[#This Row],[sILSGB]]&lt;=0.0001,DataBase2[[#This Row],[sILSGB]]&lt;&gt;""), 1,"")</f>
        <v/>
      </c>
      <c r="BB234" s="60" t="str">
        <f>IF(AND(DataBase2[[#This Row],[sSAGB]]&lt;=0.0001,DataBase2[[#This Row],[sSAGB]]&lt;&gt;""), 1,"")</f>
        <v/>
      </c>
      <c r="BC234" s="58" t="str">
        <f>IF(AND(DataBase2[[#This Row],[sKSGB]]&lt;=0.0001,DataBase2[[#This Row],[sKSGB]]&lt;&gt;""), 1,"")</f>
        <v/>
      </c>
      <c r="BD234" s="83" t="str">
        <f>IF(AND(DataBase2[[#This Row],[sLBGKS]]&lt;=0.0001, DataBase2[[#This Row],[sLBGKS]]&lt;&gt;""), 1,"")</f>
        <v/>
      </c>
      <c r="BE234" s="58" t="str">
        <f>IF(AND(DataBase2[[#This Row],[sCLGKS]]&lt;=0.0001,DataBase2[[#This Row],[sCLGKS]]&lt;&gt;""), 1,"")</f>
        <v/>
      </c>
      <c r="BF234" s="84" t="str">
        <f>IF(AND(DataBase2[[#This Row],[sDRCGKS]]&lt;=0.0001,DataBase2[[#This Row],[sDRCGKS]]&lt;&gt;""), 1,"")</f>
        <v/>
      </c>
      <c r="BG234" s="84" t="str">
        <f>IF(AND(DataBase2[[#This Row],[sABSGKS]]&lt;=0.0001,DataBase2[[#This Row],[sABSGKS]]&lt;&gt;""), 1,"")</f>
        <v/>
      </c>
      <c r="BH234" s="84" t="str">
        <f>IF(AND(DataBase2[[#This Row],[sCCJGKS]]&lt;=0.0001,DataBase2[[#This Row],[sCCJGKS]]&lt;&gt;""), 1,"")</f>
        <v/>
      </c>
      <c r="BI234" s="84" t="str">
        <f>IF(AND(DataBase2[[#This Row],[sILSGKS]]&lt;=0.0001,DataBase2[[#This Row],[sILSGKS]]&lt;&gt;""), 1,"")</f>
        <v/>
      </c>
      <c r="BJ234" s="84" t="str">
        <f>IF(AND(DataBase2[[#This Row],[sSAGKS]]&lt;=0.0001,DataBase2[[#This Row],[sSAGKS]]&lt;&gt;""), 1,"")</f>
        <v/>
      </c>
      <c r="BK234" s="80" t="str">
        <f>IF(AND(DataBase2[[#This Row],[sKSGKS]]&lt;=0.0001,DataBase2[[#This Row],[sKSGKS]]&lt;&gt;""), 1,"")</f>
        <v/>
      </c>
    </row>
    <row r="235" spans="1:63" x14ac:dyDescent="0.35">
      <c r="A235" s="65" t="s">
        <v>102</v>
      </c>
      <c r="B235" s="66" t="s">
        <v>80</v>
      </c>
      <c r="C235" s="67" t="s">
        <v>282</v>
      </c>
      <c r="D235" s="67">
        <v>3</v>
      </c>
      <c r="E235" s="67">
        <v>10</v>
      </c>
      <c r="F235" s="68">
        <v>2</v>
      </c>
      <c r="G235" s="69">
        <v>2186.79</v>
      </c>
      <c r="H235" s="70">
        <v>2063.54</v>
      </c>
      <c r="I235" s="71">
        <v>7200</v>
      </c>
      <c r="J235" s="69">
        <v>2186.79</v>
      </c>
      <c r="K235" s="70">
        <v>2186.79</v>
      </c>
      <c r="L235" s="71">
        <v>5</v>
      </c>
      <c r="M235" s="69">
        <v>2186.79</v>
      </c>
      <c r="N235" s="6">
        <v>2186.79</v>
      </c>
      <c r="O235" s="71">
        <v>0.3</v>
      </c>
      <c r="P235" s="69">
        <v>2186.7900399999999</v>
      </c>
      <c r="Q235" s="71">
        <v>39</v>
      </c>
      <c r="R235" s="72">
        <v>2410.37</v>
      </c>
      <c r="S235" s="71">
        <v>5.72</v>
      </c>
      <c r="T235" s="72">
        <v>2186.79</v>
      </c>
      <c r="U235" s="71">
        <v>150.00299999999999</v>
      </c>
      <c r="V235" s="72">
        <v>2186.79</v>
      </c>
      <c r="W235" s="73">
        <v>92.132999999999996</v>
      </c>
      <c r="X235" s="8">
        <v>2186.79</v>
      </c>
      <c r="Y235" s="8">
        <v>74</v>
      </c>
      <c r="Z235" s="74">
        <f t="shared" si="9"/>
        <v>2186.79</v>
      </c>
      <c r="AA235" s="48">
        <f t="shared" si="10"/>
        <v>2186.79</v>
      </c>
      <c r="AB23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MIN(G235,J235,M235),"")</f>
        <v>2186.79</v>
      </c>
      <c r="AC235" s="49">
        <f>IF(OR(DataBase2[[#This Row],[sKS]] = "", DataBase2[[#This Row],[BSOpt]]=""), "", (DataBase2[[#This Row],[sKS]]-DataBase2[[#This Row],[BSOpt]])/DataBase2[[#This Row],[BSOpt]])</f>
        <v>0</v>
      </c>
      <c r="AD235" s="49">
        <f t="shared" si="11"/>
        <v>2186.79</v>
      </c>
      <c r="AE235" s="49">
        <f>IF(OR(DataBase2[[#This Row],[sKS]] = "", DataBase2[[#This Row],[BESTUB]]=""), "", (DataBase2[[#This Row],[sKS]]-DataBase2[[#This Row],[BESTUB]])/DataBase2[[#This Row],[BESTUB]])</f>
        <v>0</v>
      </c>
      <c r="AF235" s="75">
        <f>IF(OR(DataBase2[[#This Row],[sLB]] = "", DataBase2[[#This Row],[BestSol]]=""), "", (DataBase2[[#This Row],[sLB]]-DataBase2[[#This Row],[BestSol]])/DataBase2[[#This Row],[BestSol]])</f>
        <v>0</v>
      </c>
      <c r="AG235" s="76">
        <f>IF(OR(DataBase2[[#This Row],[sCL]] = "", DataBase2[[#This Row],[BestSol]]=""), "", (DataBase2[[#This Row],[sCL]] -DataBase2[[#This Row],[BestSol]])/DataBase2[[#This Row],[BestSol]])</f>
        <v>0</v>
      </c>
      <c r="AH235" s="76">
        <f>IF(OR(DataBase2[[#This Row],[sDRC]]= "", DataBase2[[#This Row],[BestSol]]=""), "", (DataBase2[[#This Row],[sDRC]]-DataBase2[[#This Row],[BestSol]])/DataBase2[[#This Row],[BestSol]])</f>
        <v>0</v>
      </c>
      <c r="AI235" s="76">
        <f>IF(OR(DataBase2[[#This Row],[sABS]]= "", DataBase2[[#This Row],[BestSol]]=""), "", (DataBase2[[#This Row],[sABS]]-DataBase2[[#This Row],[BestSol]])/DataBase2[[#This Row],[BestSol]])</f>
        <v>1.8291651186903958E-8</v>
      </c>
      <c r="AJ235" s="76">
        <f>IF(OR(DataBase2[[#This Row],[sCCJ]]= "", DataBase2[[#This Row],[BestSol]]=""), "", (DataBase2[[#This Row],[sCCJ]]-DataBase2[[#This Row],[BestSol]])/DataBase2[[#This Row],[BestSol]])</f>
        <v>0.10224118456733382</v>
      </c>
      <c r="AK235" s="76">
        <f>IF(OR(DataBase2[[#This Row],[sILS]] = "", DataBase2[[#This Row],[BestSol]]=""), "", (DataBase2[[#This Row],[sILS]]-DataBase2[[#This Row],[BestSol]])/DataBase2[[#This Row],[BestSol]])</f>
        <v>0</v>
      </c>
      <c r="AL235" s="76">
        <f>IF(OR(DataBase2[[#This Row],[sSA]] = "", DataBase2[[#This Row],[BestSol]]=""), "", (DataBase2[[#This Row],[sSA]]-DataBase2[[#This Row],[BestSol]])/DataBase2[[#This Row],[BestSol]])</f>
        <v>0</v>
      </c>
      <c r="AM235" s="76">
        <f>IF(OR(DataBase2[[#This Row],[sKS]] = "", DataBase2[[#This Row],[BestSol]]=""), "", (DataBase2[[#This Row],[sKS]]-DataBase2[[#This Row],[BestSol]])/DataBase2[[#This Row],[BestSol]])</f>
        <v>0</v>
      </c>
      <c r="AN235" s="75">
        <f>IF(OR(DataBase2[[#This Row],[sLB]] = "", DataBase2[[#This Row],[BSHeu]]=""), "", (DataBase2[[#This Row],[sLB]]-DataBase2[[#This Row],[BSHeu]])/DataBase2[[#This Row],[BSHeu]])</f>
        <v>0</v>
      </c>
      <c r="AO235" s="76">
        <f>IF(OR(DataBase2[[#This Row],[sCL]] = "",  DataBase2[[#This Row],[BSHeu]]=""), "", (DataBase2[[#This Row],[sCL]] - DataBase2[[#This Row],[BSHeu]])/ DataBase2[[#This Row],[BSHeu]])</f>
        <v>0</v>
      </c>
      <c r="AP235" s="76">
        <f>IF(OR(DataBase2[[#This Row],[sDRC]]= "",  DataBase2[[#This Row],[BSHeu]]=""), "", (DataBase2[[#This Row],[sDRC]]- DataBase2[[#This Row],[BSHeu]])/ DataBase2[[#This Row],[BSHeu]])</f>
        <v>0</v>
      </c>
      <c r="AQ235" s="76">
        <f>IF(OR(DataBase2[[#This Row],[sABS]]= "",  DataBase2[[#This Row],[BSHeu]]=""), "", (DataBase2[[#This Row],[sABS]]- DataBase2[[#This Row],[BSHeu]])/ DataBase2[[#This Row],[BSHeu]])</f>
        <v>1.8291651186903958E-8</v>
      </c>
      <c r="AR235" s="76">
        <f>IF(OR(DataBase2[[#This Row],[sCCJ]]= "",  DataBase2[[#This Row],[BSHeu]]=""), "", (DataBase2[[#This Row],[sCCJ]]- DataBase2[[#This Row],[BSHeu]])/ DataBase2[[#This Row],[BSHeu]])</f>
        <v>0.10224118456733382</v>
      </c>
      <c r="AS235" s="76">
        <f>IF(OR(DataBase2[[#This Row],[sILS]] = "",  DataBase2[[#This Row],[BSHeu]]=""), "", (DataBase2[[#This Row],[sILS]]- DataBase2[[#This Row],[BSHeu]])/ DataBase2[[#This Row],[BSHeu]])</f>
        <v>0</v>
      </c>
      <c r="AT235" s="76">
        <f>IF(OR(DataBase2[[#This Row],[sSA]] = "",  DataBase2[[#This Row],[BSHeu]]=""), "", (DataBase2[[#This Row],[sSA]]- DataBase2[[#This Row],[BSHeu]])/ DataBase2[[#This Row],[BSHeu]])</f>
        <v>0</v>
      </c>
      <c r="AU235" s="77">
        <f>IF(OR(DataBase2[[#This Row],[sKS]]= "",  DataBase2[[#This Row],[BSHeu]]=""), "", (DataBase2[[#This Row],[sKS]]- DataBase2[[#This Row],[BSHeu]])/ DataBase2[[#This Row],[BSHeu]])</f>
        <v>0</v>
      </c>
      <c r="AV235" s="78">
        <f>IF(AND(DataBase2[[#This Row],[sLBGB]]&lt;=0.0001, DataBase2[[#This Row],[sLBGB]]&lt;&gt;""), 1,"")</f>
        <v>1</v>
      </c>
      <c r="AW235" s="78">
        <f>IF(AND(DataBase2[[#This Row],[sCLGB]]&lt;=0.0001,DataBase2[[#This Row],[sCLGB]]&lt;&gt;""), 1,"")</f>
        <v>1</v>
      </c>
      <c r="AX235" s="78">
        <f>IF(AND(DataBase2[[#This Row],[sDRCGB]]&lt;=0.0001,DataBase2[[#This Row],[sDRCGB]]&lt;&gt;""), 1,"")</f>
        <v>1</v>
      </c>
      <c r="AY235" s="78">
        <f>IF(AND(DataBase2[[#This Row],[sABSGB]]&lt;=0.0001,DataBase2[[#This Row],[sABSGB]]&lt;&gt;""), 1,"")</f>
        <v>1</v>
      </c>
      <c r="AZ235" s="78" t="str">
        <f>IF(AND(DataBase2[[#This Row],[sCCJGB]]&lt;=0.0001,DataBase2[[#This Row],[sCCJGB]]&lt;&gt;""), 1,"")</f>
        <v/>
      </c>
      <c r="BA235" s="78">
        <f>IF(AND(DataBase2[[#This Row],[sILSGB]]&lt;=0.0001,DataBase2[[#This Row],[sILSGB]]&lt;&gt;""), 1,"")</f>
        <v>1</v>
      </c>
      <c r="BB235" s="78">
        <f>IF(AND(DataBase2[[#This Row],[sSAGB]]&lt;=0.0001,DataBase2[[#This Row],[sSAGB]]&lt;&gt;""), 1,"")</f>
        <v>1</v>
      </c>
      <c r="BC235" s="78">
        <f>IF(AND(DataBase2[[#This Row],[sKSGB]]&lt;=0.0001,DataBase2[[#This Row],[sKSGB]]&lt;&gt;""), 1,"")</f>
        <v>1</v>
      </c>
      <c r="BD235" s="79">
        <f>IF(AND(DataBase2[[#This Row],[sLBGKS]]&lt;=0.0001, DataBase2[[#This Row],[sLBGKS]]&lt;&gt;""), 1,"")</f>
        <v>1</v>
      </c>
      <c r="BE235" s="78">
        <f>IF(AND(DataBase2[[#This Row],[sCLGKS]]&lt;=0.0001,DataBase2[[#This Row],[sCLGKS]]&lt;&gt;""), 1,"")</f>
        <v>1</v>
      </c>
      <c r="BF235" s="78">
        <f>IF(AND(DataBase2[[#This Row],[sDRCGKS]]&lt;=0.0001,DataBase2[[#This Row],[sDRCGKS]]&lt;&gt;""), 1,"")</f>
        <v>1</v>
      </c>
      <c r="BG235" s="78">
        <f>IF(AND(DataBase2[[#This Row],[sABSGKS]]&lt;=0.0001,DataBase2[[#This Row],[sABSGKS]]&lt;&gt;""), 1,"")</f>
        <v>1</v>
      </c>
      <c r="BH235" s="78" t="str">
        <f>IF(AND(DataBase2[[#This Row],[sCCJGKS]]&lt;=0.0001,DataBase2[[#This Row],[sCCJGKS]]&lt;&gt;""), 1,"")</f>
        <v/>
      </c>
      <c r="BI235" s="78">
        <f>IF(AND(DataBase2[[#This Row],[sILSGKS]]&lt;=0.0001,DataBase2[[#This Row],[sILSGKS]]&lt;&gt;""), 1,"")</f>
        <v>1</v>
      </c>
      <c r="BJ235" s="78">
        <f>IF(AND(DataBase2[[#This Row],[sSAGKS]]&lt;=0.0001,DataBase2[[#This Row],[sSAGKS]]&lt;&gt;""), 1,"")</f>
        <v>1</v>
      </c>
      <c r="BK235" s="80">
        <f>IF(AND(DataBase2[[#This Row],[sKSGKS]]&lt;=0.0001,DataBase2[[#This Row],[sKSGKS]]&lt;&gt;""), 1,"")</f>
        <v>1</v>
      </c>
    </row>
    <row r="236" spans="1:63" x14ac:dyDescent="0.35">
      <c r="A236" s="65" t="s">
        <v>103</v>
      </c>
      <c r="B236" s="66" t="s">
        <v>80</v>
      </c>
      <c r="C236" s="67" t="s">
        <v>282</v>
      </c>
      <c r="D236" s="67">
        <v>3</v>
      </c>
      <c r="E236" s="67">
        <v>10</v>
      </c>
      <c r="F236" s="68">
        <v>3</v>
      </c>
      <c r="G236" s="69">
        <v>2656.21</v>
      </c>
      <c r="H236" s="70">
        <v>2563.7399999999998</v>
      </c>
      <c r="I236" s="71">
        <v>7200</v>
      </c>
      <c r="J236" s="69">
        <v>2656.21</v>
      </c>
      <c r="K236" s="70">
        <v>2656.21</v>
      </c>
      <c r="L236" s="71">
        <v>21</v>
      </c>
      <c r="M236" s="69">
        <v>2656.21</v>
      </c>
      <c r="N236" s="6">
        <v>2656.21</v>
      </c>
      <c r="O236" s="71">
        <v>0.2</v>
      </c>
      <c r="P236" s="69">
        <v>2656.2099600000001</v>
      </c>
      <c r="Q236" s="71">
        <v>72</v>
      </c>
      <c r="R236" s="72">
        <v>2864.06</v>
      </c>
      <c r="S236" s="71">
        <v>4.49</v>
      </c>
      <c r="T236" s="72">
        <v>2782.85</v>
      </c>
      <c r="U236" s="71">
        <v>150.00299999999999</v>
      </c>
      <c r="V236" s="72">
        <v>2656.21</v>
      </c>
      <c r="W236" s="73">
        <v>95.278499999999994</v>
      </c>
      <c r="X236" s="8">
        <v>2656.21</v>
      </c>
      <c r="Y236" s="8">
        <v>74</v>
      </c>
      <c r="Z236" s="74">
        <f t="shared" si="9"/>
        <v>2656.21</v>
      </c>
      <c r="AA236" s="48">
        <f t="shared" si="10"/>
        <v>2656.2099600000001</v>
      </c>
      <c r="AB23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MIN(G236,J236,M236),"")</f>
        <v>2656.21</v>
      </c>
      <c r="AC236" s="49">
        <f>IF(OR(DataBase2[[#This Row],[sKS]] = "", DataBase2[[#This Row],[BSOpt]]=""), "", (DataBase2[[#This Row],[sKS]]-DataBase2[[#This Row],[BSOpt]])/DataBase2[[#This Row],[BSOpt]])</f>
        <v>0</v>
      </c>
      <c r="AD236" s="49">
        <f t="shared" si="11"/>
        <v>2656.21</v>
      </c>
      <c r="AE236" s="49">
        <f>IF(OR(DataBase2[[#This Row],[sKS]] = "", DataBase2[[#This Row],[BESTUB]]=""), "", (DataBase2[[#This Row],[sKS]]-DataBase2[[#This Row],[BESTUB]])/DataBase2[[#This Row],[BESTUB]])</f>
        <v>0</v>
      </c>
      <c r="AF236" s="75">
        <f>IF(OR(DataBase2[[#This Row],[sLB]] = "", DataBase2[[#This Row],[BestSol]]=""), "", (DataBase2[[#This Row],[sLB]]-DataBase2[[#This Row],[BestSol]])/DataBase2[[#This Row],[BestSol]])</f>
        <v>0</v>
      </c>
      <c r="AG236" s="76">
        <f>IF(OR(DataBase2[[#This Row],[sCL]] = "", DataBase2[[#This Row],[BestSol]]=""), "", (DataBase2[[#This Row],[sCL]] -DataBase2[[#This Row],[BestSol]])/DataBase2[[#This Row],[BestSol]])</f>
        <v>0</v>
      </c>
      <c r="AH236" s="76">
        <f>IF(OR(DataBase2[[#This Row],[sDRC]]= "", DataBase2[[#This Row],[BestSol]]=""), "", (DataBase2[[#This Row],[sDRC]]-DataBase2[[#This Row],[BestSol]])/DataBase2[[#This Row],[BestSol]])</f>
        <v>0</v>
      </c>
      <c r="AI236" s="76">
        <f>IF(OR(DataBase2[[#This Row],[sABS]]= "", DataBase2[[#This Row],[BestSol]]=""), "", (DataBase2[[#This Row],[sABS]]-DataBase2[[#This Row],[BestSol]])/DataBase2[[#This Row],[BestSol]])</f>
        <v>-1.5059050262972319E-8</v>
      </c>
      <c r="AJ236" s="76">
        <f>IF(OR(DataBase2[[#This Row],[sCCJ]]= "", DataBase2[[#This Row],[BestSol]]=""), "", (DataBase2[[#This Row],[sCCJ]]-DataBase2[[#This Row],[BestSol]])/DataBase2[[#This Row],[BestSol]])</f>
        <v>7.825059012653364E-2</v>
      </c>
      <c r="AK236" s="76">
        <f>IF(OR(DataBase2[[#This Row],[sILS]] = "", DataBase2[[#This Row],[BestSol]]=""), "", (DataBase2[[#This Row],[sILS]]-DataBase2[[#This Row],[BestSol]])/DataBase2[[#This Row],[BestSol]])</f>
        <v>4.7676953252943056E-2</v>
      </c>
      <c r="AL236" s="76">
        <f>IF(OR(DataBase2[[#This Row],[sSA]] = "", DataBase2[[#This Row],[BestSol]]=""), "", (DataBase2[[#This Row],[sSA]]-DataBase2[[#This Row],[BestSol]])/DataBase2[[#This Row],[BestSol]])</f>
        <v>0</v>
      </c>
      <c r="AM236" s="76">
        <f>IF(OR(DataBase2[[#This Row],[sKS]] = "", DataBase2[[#This Row],[BestSol]]=""), "", (DataBase2[[#This Row],[sKS]]-DataBase2[[#This Row],[BestSol]])/DataBase2[[#This Row],[BestSol]])</f>
        <v>0</v>
      </c>
      <c r="AN236" s="75">
        <f>IF(OR(DataBase2[[#This Row],[sLB]] = "", DataBase2[[#This Row],[BSHeu]]=""), "", (DataBase2[[#This Row],[sLB]]-DataBase2[[#This Row],[BSHeu]])/DataBase2[[#This Row],[BSHeu]])</f>
        <v>1.5059050489747319E-8</v>
      </c>
      <c r="AO236" s="76">
        <f>IF(OR(DataBase2[[#This Row],[sCL]] = "",  DataBase2[[#This Row],[BSHeu]]=""), "", (DataBase2[[#This Row],[sCL]] - DataBase2[[#This Row],[BSHeu]])/ DataBase2[[#This Row],[BSHeu]])</f>
        <v>1.5059050489747319E-8</v>
      </c>
      <c r="AP236" s="76">
        <f>IF(OR(DataBase2[[#This Row],[sDRC]]= "",  DataBase2[[#This Row],[BSHeu]]=""), "", (DataBase2[[#This Row],[sDRC]]- DataBase2[[#This Row],[BSHeu]])/ DataBase2[[#This Row],[BSHeu]])</f>
        <v>1.5059050489747319E-8</v>
      </c>
      <c r="AQ236" s="76">
        <f>IF(OR(DataBase2[[#This Row],[sABS]]= "",  DataBase2[[#This Row],[BSHeu]]=""), "", (DataBase2[[#This Row],[sABS]]- DataBase2[[#This Row],[BSHeu]])/ DataBase2[[#This Row],[BSHeu]])</f>
        <v>0</v>
      </c>
      <c r="AR236" s="76">
        <f>IF(OR(DataBase2[[#This Row],[sCCJ]]= "",  DataBase2[[#This Row],[BSHeu]]=""), "", (DataBase2[[#This Row],[sCCJ]]- DataBase2[[#This Row],[BSHeu]])/ DataBase2[[#This Row],[BSHeu]])</f>
        <v>7.8250606363963707E-2</v>
      </c>
      <c r="AS236" s="76">
        <f>IF(OR(DataBase2[[#This Row],[sILS]] = "",  DataBase2[[#This Row],[BSHeu]]=""), "", (DataBase2[[#This Row],[sILS]]- DataBase2[[#This Row],[BSHeu]])/ DataBase2[[#This Row],[BSHeu]])</f>
        <v>4.7676969029963191E-2</v>
      </c>
      <c r="AT236" s="76">
        <f>IF(OR(DataBase2[[#This Row],[sSA]] = "",  DataBase2[[#This Row],[BSHeu]]=""), "", (DataBase2[[#This Row],[sSA]]- DataBase2[[#This Row],[BSHeu]])/ DataBase2[[#This Row],[BSHeu]])</f>
        <v>1.5059050489747319E-8</v>
      </c>
      <c r="AU236" s="77">
        <f>IF(OR(DataBase2[[#This Row],[sKS]]= "",  DataBase2[[#This Row],[BSHeu]]=""), "", (DataBase2[[#This Row],[sKS]]- DataBase2[[#This Row],[BSHeu]])/ DataBase2[[#This Row],[BSHeu]])</f>
        <v>1.5059050489747319E-8</v>
      </c>
      <c r="AV236" s="78">
        <f>IF(AND(DataBase2[[#This Row],[sLBGB]]&lt;=0.0001, DataBase2[[#This Row],[sLBGB]]&lt;&gt;""), 1,"")</f>
        <v>1</v>
      </c>
      <c r="AW236" s="78">
        <f>IF(AND(DataBase2[[#This Row],[sCLGB]]&lt;=0.0001,DataBase2[[#This Row],[sCLGB]]&lt;&gt;""), 1,"")</f>
        <v>1</v>
      </c>
      <c r="AX236" s="78">
        <f>IF(AND(DataBase2[[#This Row],[sDRCGB]]&lt;=0.0001,DataBase2[[#This Row],[sDRCGB]]&lt;&gt;""), 1,"")</f>
        <v>1</v>
      </c>
      <c r="AY236" s="78">
        <f>IF(AND(DataBase2[[#This Row],[sABSGB]]&lt;=0.0001,DataBase2[[#This Row],[sABSGB]]&lt;&gt;""), 1,"")</f>
        <v>1</v>
      </c>
      <c r="AZ236" s="78" t="str">
        <f>IF(AND(DataBase2[[#This Row],[sCCJGB]]&lt;=0.0001,DataBase2[[#This Row],[sCCJGB]]&lt;&gt;""), 1,"")</f>
        <v/>
      </c>
      <c r="BA236" s="78" t="str">
        <f>IF(AND(DataBase2[[#This Row],[sILSGB]]&lt;=0.0001,DataBase2[[#This Row],[sILSGB]]&lt;&gt;""), 1,"")</f>
        <v/>
      </c>
      <c r="BB236" s="78">
        <f>IF(AND(DataBase2[[#This Row],[sSAGB]]&lt;=0.0001,DataBase2[[#This Row],[sSAGB]]&lt;&gt;""), 1,"")</f>
        <v>1</v>
      </c>
      <c r="BC236" s="78">
        <f>IF(AND(DataBase2[[#This Row],[sKSGB]]&lt;=0.0001,DataBase2[[#This Row],[sKSGB]]&lt;&gt;""), 1,"")</f>
        <v>1</v>
      </c>
      <c r="BD236" s="79">
        <f>IF(AND(DataBase2[[#This Row],[sLBGKS]]&lt;=0.0001, DataBase2[[#This Row],[sLBGKS]]&lt;&gt;""), 1,"")</f>
        <v>1</v>
      </c>
      <c r="BE236" s="78">
        <f>IF(AND(DataBase2[[#This Row],[sCLGKS]]&lt;=0.0001,DataBase2[[#This Row],[sCLGKS]]&lt;&gt;""), 1,"")</f>
        <v>1</v>
      </c>
      <c r="BF236" s="78">
        <f>IF(AND(DataBase2[[#This Row],[sDRCGKS]]&lt;=0.0001,DataBase2[[#This Row],[sDRCGKS]]&lt;&gt;""), 1,"")</f>
        <v>1</v>
      </c>
      <c r="BG236" s="78">
        <f>IF(AND(DataBase2[[#This Row],[sABSGKS]]&lt;=0.0001,DataBase2[[#This Row],[sABSGKS]]&lt;&gt;""), 1,"")</f>
        <v>1</v>
      </c>
      <c r="BH236" s="78" t="str">
        <f>IF(AND(DataBase2[[#This Row],[sCCJGKS]]&lt;=0.0001,DataBase2[[#This Row],[sCCJGKS]]&lt;&gt;""), 1,"")</f>
        <v/>
      </c>
      <c r="BI236" s="78" t="str">
        <f>IF(AND(DataBase2[[#This Row],[sILSGKS]]&lt;=0.0001,DataBase2[[#This Row],[sILSGKS]]&lt;&gt;""), 1,"")</f>
        <v/>
      </c>
      <c r="BJ236" s="78">
        <f>IF(AND(DataBase2[[#This Row],[sSAGKS]]&lt;=0.0001,DataBase2[[#This Row],[sSAGKS]]&lt;&gt;""), 1,"")</f>
        <v>1</v>
      </c>
      <c r="BK236" s="80">
        <f>IF(AND(DataBase2[[#This Row],[sKSGKS]]&lt;=0.0001,DataBase2[[#This Row],[sKSGKS]]&lt;&gt;""), 1,"")</f>
        <v>1</v>
      </c>
    </row>
    <row r="237" spans="1:63" x14ac:dyDescent="0.35">
      <c r="A237" s="65" t="s">
        <v>104</v>
      </c>
      <c r="B237" s="66" t="s">
        <v>80</v>
      </c>
      <c r="C237" s="67" t="s">
        <v>282</v>
      </c>
      <c r="D237" s="67">
        <v>3</v>
      </c>
      <c r="E237" s="67">
        <v>10</v>
      </c>
      <c r="F237" s="68">
        <v>4</v>
      </c>
      <c r="G237" s="69">
        <v>3185.54</v>
      </c>
      <c r="H237" s="70">
        <v>2997.95</v>
      </c>
      <c r="I237" s="71">
        <v>7200</v>
      </c>
      <c r="J237" s="69">
        <v>3185.54</v>
      </c>
      <c r="K237" s="70">
        <v>3185.54</v>
      </c>
      <c r="L237" s="71">
        <v>31</v>
      </c>
      <c r="M237" s="69">
        <v>3185.54</v>
      </c>
      <c r="N237" s="6">
        <v>3185.54</v>
      </c>
      <c r="O237" s="71">
        <v>0.1</v>
      </c>
      <c r="P237" s="69">
        <v>3185.5400399999999</v>
      </c>
      <c r="Q237" s="71">
        <v>191</v>
      </c>
      <c r="R237" s="72">
        <v>3305.69</v>
      </c>
      <c r="S237" s="71">
        <v>4.43</v>
      </c>
      <c r="T237" s="72">
        <v>3185.54</v>
      </c>
      <c r="U237" s="71">
        <v>150</v>
      </c>
      <c r="V237" s="72">
        <v>3185.54</v>
      </c>
      <c r="W237" s="73">
        <v>117.7895</v>
      </c>
      <c r="X237" s="8">
        <v>3185.54</v>
      </c>
      <c r="Y237" s="8">
        <v>76</v>
      </c>
      <c r="Z237" s="74">
        <f t="shared" si="9"/>
        <v>3185.54</v>
      </c>
      <c r="AA237" s="48">
        <f t="shared" si="10"/>
        <v>3185.54</v>
      </c>
      <c r="AB23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MIN(G237,J237,M237),"")</f>
        <v>3185.54</v>
      </c>
      <c r="AC237" s="49">
        <f>IF(OR(DataBase2[[#This Row],[sKS]] = "", DataBase2[[#This Row],[BSOpt]]=""), "", (DataBase2[[#This Row],[sKS]]-DataBase2[[#This Row],[BSOpt]])/DataBase2[[#This Row],[BSOpt]])</f>
        <v>0</v>
      </c>
      <c r="AD237" s="49">
        <f t="shared" si="11"/>
        <v>3185.54</v>
      </c>
      <c r="AE237" s="49">
        <f>IF(OR(DataBase2[[#This Row],[sKS]] = "", DataBase2[[#This Row],[BESTUB]]=""), "", (DataBase2[[#This Row],[sKS]]-DataBase2[[#This Row],[BESTUB]])/DataBase2[[#This Row],[BESTUB]])</f>
        <v>0</v>
      </c>
      <c r="AF237" s="75">
        <f>IF(OR(DataBase2[[#This Row],[sLB]] = "", DataBase2[[#This Row],[BestSol]]=""), "", (DataBase2[[#This Row],[sLB]]-DataBase2[[#This Row],[BestSol]])/DataBase2[[#This Row],[BestSol]])</f>
        <v>0</v>
      </c>
      <c r="AG237" s="76">
        <f>IF(OR(DataBase2[[#This Row],[sCL]] = "", DataBase2[[#This Row],[BestSol]]=""), "", (DataBase2[[#This Row],[sCL]] -DataBase2[[#This Row],[BestSol]])/DataBase2[[#This Row],[BestSol]])</f>
        <v>0</v>
      </c>
      <c r="AH237" s="76">
        <f>IF(OR(DataBase2[[#This Row],[sDRC]]= "", DataBase2[[#This Row],[BestSol]]=""), "", (DataBase2[[#This Row],[sDRC]]-DataBase2[[#This Row],[BestSol]])/DataBase2[[#This Row],[BestSol]])</f>
        <v>0</v>
      </c>
      <c r="AI237" s="76">
        <f>IF(OR(DataBase2[[#This Row],[sABS]]= "", DataBase2[[#This Row],[BestSol]]=""), "", (DataBase2[[#This Row],[sABS]]-DataBase2[[#This Row],[BestSol]])/DataBase2[[#This Row],[BestSol]])</f>
        <v>1.2556740740662402E-8</v>
      </c>
      <c r="AJ237" s="76">
        <f>IF(OR(DataBase2[[#This Row],[sCCJ]]= "", DataBase2[[#This Row],[BestSol]]=""), "", (DataBase2[[#This Row],[sCCJ]]-DataBase2[[#This Row],[BestSol]])/DataBase2[[#This Row],[BestSol]])</f>
        <v>3.7717310094991775E-2</v>
      </c>
      <c r="AK237" s="76">
        <f>IF(OR(DataBase2[[#This Row],[sILS]] = "", DataBase2[[#This Row],[BestSol]]=""), "", (DataBase2[[#This Row],[sILS]]-DataBase2[[#This Row],[BestSol]])/DataBase2[[#This Row],[BestSol]])</f>
        <v>0</v>
      </c>
      <c r="AL237" s="76">
        <f>IF(OR(DataBase2[[#This Row],[sSA]] = "", DataBase2[[#This Row],[BestSol]]=""), "", (DataBase2[[#This Row],[sSA]]-DataBase2[[#This Row],[BestSol]])/DataBase2[[#This Row],[BestSol]])</f>
        <v>0</v>
      </c>
      <c r="AM237" s="76">
        <f>IF(OR(DataBase2[[#This Row],[sKS]] = "", DataBase2[[#This Row],[BestSol]]=""), "", (DataBase2[[#This Row],[sKS]]-DataBase2[[#This Row],[BestSol]])/DataBase2[[#This Row],[BestSol]])</f>
        <v>0</v>
      </c>
      <c r="AN237" s="75">
        <f>IF(OR(DataBase2[[#This Row],[sLB]] = "", DataBase2[[#This Row],[BSHeu]]=""), "", (DataBase2[[#This Row],[sLB]]-DataBase2[[#This Row],[BSHeu]])/DataBase2[[#This Row],[BSHeu]])</f>
        <v>0</v>
      </c>
      <c r="AO237" s="76">
        <f>IF(OR(DataBase2[[#This Row],[sCL]] = "",  DataBase2[[#This Row],[BSHeu]]=""), "", (DataBase2[[#This Row],[sCL]] - DataBase2[[#This Row],[BSHeu]])/ DataBase2[[#This Row],[BSHeu]])</f>
        <v>0</v>
      </c>
      <c r="AP237" s="76">
        <f>IF(OR(DataBase2[[#This Row],[sDRC]]= "",  DataBase2[[#This Row],[BSHeu]]=""), "", (DataBase2[[#This Row],[sDRC]]- DataBase2[[#This Row],[BSHeu]])/ DataBase2[[#This Row],[BSHeu]])</f>
        <v>0</v>
      </c>
      <c r="AQ237" s="76">
        <f>IF(OR(DataBase2[[#This Row],[sABS]]= "",  DataBase2[[#This Row],[BSHeu]]=""), "", (DataBase2[[#This Row],[sABS]]- DataBase2[[#This Row],[BSHeu]])/ DataBase2[[#This Row],[BSHeu]])</f>
        <v>1.2556740740662402E-8</v>
      </c>
      <c r="AR237" s="76">
        <f>IF(OR(DataBase2[[#This Row],[sCCJ]]= "",  DataBase2[[#This Row],[BSHeu]]=""), "", (DataBase2[[#This Row],[sCCJ]]- DataBase2[[#This Row],[BSHeu]])/ DataBase2[[#This Row],[BSHeu]])</f>
        <v>3.7717310094991775E-2</v>
      </c>
      <c r="AS237" s="76">
        <f>IF(OR(DataBase2[[#This Row],[sILS]] = "",  DataBase2[[#This Row],[BSHeu]]=""), "", (DataBase2[[#This Row],[sILS]]- DataBase2[[#This Row],[BSHeu]])/ DataBase2[[#This Row],[BSHeu]])</f>
        <v>0</v>
      </c>
      <c r="AT237" s="76">
        <f>IF(OR(DataBase2[[#This Row],[sSA]] = "",  DataBase2[[#This Row],[BSHeu]]=""), "", (DataBase2[[#This Row],[sSA]]- DataBase2[[#This Row],[BSHeu]])/ DataBase2[[#This Row],[BSHeu]])</f>
        <v>0</v>
      </c>
      <c r="AU237" s="77">
        <f>IF(OR(DataBase2[[#This Row],[sKS]]= "",  DataBase2[[#This Row],[BSHeu]]=""), "", (DataBase2[[#This Row],[sKS]]- DataBase2[[#This Row],[BSHeu]])/ DataBase2[[#This Row],[BSHeu]])</f>
        <v>0</v>
      </c>
      <c r="AV237" s="78">
        <f>IF(AND(DataBase2[[#This Row],[sLBGB]]&lt;=0.0001, DataBase2[[#This Row],[sLBGB]]&lt;&gt;""), 1,"")</f>
        <v>1</v>
      </c>
      <c r="AW237" s="78">
        <f>IF(AND(DataBase2[[#This Row],[sCLGB]]&lt;=0.0001,DataBase2[[#This Row],[sCLGB]]&lt;&gt;""), 1,"")</f>
        <v>1</v>
      </c>
      <c r="AX237" s="78">
        <f>IF(AND(DataBase2[[#This Row],[sDRCGB]]&lt;=0.0001,DataBase2[[#This Row],[sDRCGB]]&lt;&gt;""), 1,"")</f>
        <v>1</v>
      </c>
      <c r="AY237" s="78">
        <f>IF(AND(DataBase2[[#This Row],[sABSGB]]&lt;=0.0001,DataBase2[[#This Row],[sABSGB]]&lt;&gt;""), 1,"")</f>
        <v>1</v>
      </c>
      <c r="AZ237" s="78" t="str">
        <f>IF(AND(DataBase2[[#This Row],[sCCJGB]]&lt;=0.0001,DataBase2[[#This Row],[sCCJGB]]&lt;&gt;""), 1,"")</f>
        <v/>
      </c>
      <c r="BA237" s="78">
        <f>IF(AND(DataBase2[[#This Row],[sILSGB]]&lt;=0.0001,DataBase2[[#This Row],[sILSGB]]&lt;&gt;""), 1,"")</f>
        <v>1</v>
      </c>
      <c r="BB237" s="78">
        <f>IF(AND(DataBase2[[#This Row],[sSAGB]]&lt;=0.0001,DataBase2[[#This Row],[sSAGB]]&lt;&gt;""), 1,"")</f>
        <v>1</v>
      </c>
      <c r="BC237" s="78">
        <f>IF(AND(DataBase2[[#This Row],[sKSGB]]&lt;=0.0001,DataBase2[[#This Row],[sKSGB]]&lt;&gt;""), 1,"")</f>
        <v>1</v>
      </c>
      <c r="BD237" s="79">
        <f>IF(AND(DataBase2[[#This Row],[sLBGKS]]&lt;=0.0001, DataBase2[[#This Row],[sLBGKS]]&lt;&gt;""), 1,"")</f>
        <v>1</v>
      </c>
      <c r="BE237" s="78">
        <f>IF(AND(DataBase2[[#This Row],[sCLGKS]]&lt;=0.0001,DataBase2[[#This Row],[sCLGKS]]&lt;&gt;""), 1,"")</f>
        <v>1</v>
      </c>
      <c r="BF237" s="78">
        <f>IF(AND(DataBase2[[#This Row],[sDRCGKS]]&lt;=0.0001,DataBase2[[#This Row],[sDRCGKS]]&lt;&gt;""), 1,"")</f>
        <v>1</v>
      </c>
      <c r="BG237" s="78">
        <f>IF(AND(DataBase2[[#This Row],[sABSGKS]]&lt;=0.0001,DataBase2[[#This Row],[sABSGKS]]&lt;&gt;""), 1,"")</f>
        <v>1</v>
      </c>
      <c r="BH237" s="78" t="str">
        <f>IF(AND(DataBase2[[#This Row],[sCCJGKS]]&lt;=0.0001,DataBase2[[#This Row],[sCCJGKS]]&lt;&gt;""), 1,"")</f>
        <v/>
      </c>
      <c r="BI237" s="78">
        <f>IF(AND(DataBase2[[#This Row],[sILSGKS]]&lt;=0.0001,DataBase2[[#This Row],[sILSGKS]]&lt;&gt;""), 1,"")</f>
        <v>1</v>
      </c>
      <c r="BJ237" s="78">
        <f>IF(AND(DataBase2[[#This Row],[sSAGKS]]&lt;=0.0001,DataBase2[[#This Row],[sSAGKS]]&lt;&gt;""), 1,"")</f>
        <v>1</v>
      </c>
      <c r="BK237" s="80">
        <f>IF(AND(DataBase2[[#This Row],[sKSGKS]]&lt;=0.0001,DataBase2[[#This Row],[sKSGKS]]&lt;&gt;""), 1,"")</f>
        <v>1</v>
      </c>
    </row>
    <row r="238" spans="1:63" x14ac:dyDescent="0.35">
      <c r="A238" s="65" t="s">
        <v>105</v>
      </c>
      <c r="B238" s="66" t="s">
        <v>80</v>
      </c>
      <c r="C238" s="67" t="s">
        <v>282</v>
      </c>
      <c r="D238" s="67">
        <v>3</v>
      </c>
      <c r="E238" s="67">
        <v>10</v>
      </c>
      <c r="F238" s="68">
        <v>5</v>
      </c>
      <c r="G238" s="69">
        <v>3652.38</v>
      </c>
      <c r="H238" s="70">
        <v>3455.43</v>
      </c>
      <c r="I238" s="71">
        <v>7200</v>
      </c>
      <c r="J238" s="69">
        <v>3652.38</v>
      </c>
      <c r="K238" s="70">
        <v>3652.38</v>
      </c>
      <c r="L238" s="71">
        <v>230</v>
      </c>
      <c r="M238" s="69">
        <v>3652.38</v>
      </c>
      <c r="N238" s="6">
        <v>3652.38</v>
      </c>
      <c r="O238" s="71">
        <v>0.1</v>
      </c>
      <c r="P238" s="69">
        <v>3652.37988</v>
      </c>
      <c r="Q238" s="71">
        <v>1739</v>
      </c>
      <c r="R238" s="72">
        <v>3830.42</v>
      </c>
      <c r="S238" s="71">
        <v>3.48</v>
      </c>
      <c r="T238" s="72">
        <v>3731.42</v>
      </c>
      <c r="U238" s="71">
        <v>150.00299999999999</v>
      </c>
      <c r="V238" s="72">
        <v>3721.41</v>
      </c>
      <c r="W238" s="73">
        <v>130.98150000000001</v>
      </c>
      <c r="X238" s="8">
        <v>3652.38</v>
      </c>
      <c r="Y238" s="8">
        <v>85</v>
      </c>
      <c r="Z238" s="74">
        <f t="shared" si="9"/>
        <v>3652.38</v>
      </c>
      <c r="AA238" s="48">
        <f t="shared" si="10"/>
        <v>3652.37988</v>
      </c>
      <c r="AB23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MIN(G238,J238,M238),"")</f>
        <v>3652.38</v>
      </c>
      <c r="AC238" s="49">
        <f>IF(OR(DataBase2[[#This Row],[sKS]] = "", DataBase2[[#This Row],[BSOpt]]=""), "", (DataBase2[[#This Row],[sKS]]-DataBase2[[#This Row],[BSOpt]])/DataBase2[[#This Row],[BSOpt]])</f>
        <v>0</v>
      </c>
      <c r="AD238" s="49">
        <f t="shared" si="11"/>
        <v>3652.38</v>
      </c>
      <c r="AE238" s="49">
        <f>IF(OR(DataBase2[[#This Row],[sKS]] = "", DataBase2[[#This Row],[BESTUB]]=""), "", (DataBase2[[#This Row],[sKS]]-DataBase2[[#This Row],[BESTUB]])/DataBase2[[#This Row],[BESTUB]])</f>
        <v>0</v>
      </c>
      <c r="AF238" s="75">
        <f>IF(OR(DataBase2[[#This Row],[sLB]] = "", DataBase2[[#This Row],[BestSol]]=""), "", (DataBase2[[#This Row],[sLB]]-DataBase2[[#This Row],[BestSol]])/DataBase2[[#This Row],[BestSol]])</f>
        <v>0</v>
      </c>
      <c r="AG238" s="76">
        <f>IF(OR(DataBase2[[#This Row],[sCL]] = "", DataBase2[[#This Row],[BestSol]]=""), "", (DataBase2[[#This Row],[sCL]] -DataBase2[[#This Row],[BestSol]])/DataBase2[[#This Row],[BestSol]])</f>
        <v>0</v>
      </c>
      <c r="AH238" s="76">
        <f>IF(OR(DataBase2[[#This Row],[sDRC]]= "", DataBase2[[#This Row],[BestSol]]=""), "", (DataBase2[[#This Row],[sDRC]]-DataBase2[[#This Row],[BestSol]])/DataBase2[[#This Row],[BestSol]])</f>
        <v>0</v>
      </c>
      <c r="AI238" s="76">
        <f>IF(OR(DataBase2[[#This Row],[sABS]]= "", DataBase2[[#This Row],[BestSol]]=""), "", (DataBase2[[#This Row],[sABS]]-DataBase2[[#This Row],[BestSol]])/DataBase2[[#This Row],[BestSol]])</f>
        <v>-3.2855288921682978E-8</v>
      </c>
      <c r="AJ238" s="76">
        <f>IF(OR(DataBase2[[#This Row],[sCCJ]]= "", DataBase2[[#This Row],[BestSol]]=""), "", (DataBase2[[#This Row],[sCCJ]]-DataBase2[[#This Row],[BestSol]])/DataBase2[[#This Row],[BestSol]])</f>
        <v>4.8746296935149126E-2</v>
      </c>
      <c r="AK238" s="76">
        <f>IF(OR(DataBase2[[#This Row],[sILS]] = "", DataBase2[[#This Row],[BestSol]]=""), "", (DataBase2[[#This Row],[sILS]]-DataBase2[[#This Row],[BestSol]])/DataBase2[[#This Row],[BestSol]])</f>
        <v>2.1640683609043955E-2</v>
      </c>
      <c r="AL238" s="76">
        <f>IF(OR(DataBase2[[#This Row],[sSA]] = "", DataBase2[[#This Row],[BestSol]]=""), "", (DataBase2[[#This Row],[sSA]]-DataBase2[[#This Row],[BestSol]])/DataBase2[[#This Row],[BestSol]])</f>
        <v>1.8900004928293263E-2</v>
      </c>
      <c r="AM238" s="76">
        <f>IF(OR(DataBase2[[#This Row],[sKS]] = "", DataBase2[[#This Row],[BestSol]]=""), "", (DataBase2[[#This Row],[sKS]]-DataBase2[[#This Row],[BestSol]])/DataBase2[[#This Row],[BestSol]])</f>
        <v>0</v>
      </c>
      <c r="AN238" s="75">
        <f>IF(OR(DataBase2[[#This Row],[sLB]] = "", DataBase2[[#This Row],[BSHeu]]=""), "", (DataBase2[[#This Row],[sLB]]-DataBase2[[#This Row],[BSHeu]])/DataBase2[[#This Row],[BSHeu]])</f>
        <v>3.2855290001153022E-8</v>
      </c>
      <c r="AO238" s="76">
        <f>IF(OR(DataBase2[[#This Row],[sCL]] = "",  DataBase2[[#This Row],[BSHeu]]=""), "", (DataBase2[[#This Row],[sCL]] - DataBase2[[#This Row],[BSHeu]])/ DataBase2[[#This Row],[BSHeu]])</f>
        <v>3.2855290001153022E-8</v>
      </c>
      <c r="AP238" s="76">
        <f>IF(OR(DataBase2[[#This Row],[sDRC]]= "",  DataBase2[[#This Row],[BSHeu]]=""), "", (DataBase2[[#This Row],[sDRC]]- DataBase2[[#This Row],[BSHeu]])/ DataBase2[[#This Row],[BSHeu]])</f>
        <v>3.2855290001153022E-8</v>
      </c>
      <c r="AQ238" s="76">
        <f>IF(OR(DataBase2[[#This Row],[sABS]]= "",  DataBase2[[#This Row],[BSHeu]]=""), "", (DataBase2[[#This Row],[sABS]]- DataBase2[[#This Row],[BSHeu]])/ DataBase2[[#This Row],[BSHeu]])</f>
        <v>0</v>
      </c>
      <c r="AR238" s="76">
        <f>IF(OR(DataBase2[[#This Row],[sCCJ]]= "",  DataBase2[[#This Row],[BSHeu]]=""), "", (DataBase2[[#This Row],[sCCJ]]- DataBase2[[#This Row],[BSHeu]])/ DataBase2[[#This Row],[BSHeu]])</f>
        <v>4.874633139201285E-2</v>
      </c>
      <c r="AS238" s="76">
        <f>IF(OR(DataBase2[[#This Row],[sILS]] = "",  DataBase2[[#This Row],[BSHeu]]=""), "", (DataBase2[[#This Row],[sILS]]- DataBase2[[#This Row],[BSHeu]])/ DataBase2[[#This Row],[BSHeu]])</f>
        <v>2.1640717175344892E-2</v>
      </c>
      <c r="AT238" s="76">
        <f>IF(OR(DataBase2[[#This Row],[sSA]] = "",  DataBase2[[#This Row],[BSHeu]]=""), "", (DataBase2[[#This Row],[sSA]]- DataBase2[[#This Row],[BSHeu]])/ DataBase2[[#This Row],[BSHeu]])</f>
        <v>1.8900038404548406E-2</v>
      </c>
      <c r="AU238" s="77">
        <f>IF(OR(DataBase2[[#This Row],[sKS]]= "",  DataBase2[[#This Row],[BSHeu]]=""), "", (DataBase2[[#This Row],[sKS]]- DataBase2[[#This Row],[BSHeu]])/ DataBase2[[#This Row],[BSHeu]])</f>
        <v>3.2855290001153022E-8</v>
      </c>
      <c r="AV238" s="78">
        <f>IF(AND(DataBase2[[#This Row],[sLBGB]]&lt;=0.0001, DataBase2[[#This Row],[sLBGB]]&lt;&gt;""), 1,"")</f>
        <v>1</v>
      </c>
      <c r="AW238" s="78">
        <f>IF(AND(DataBase2[[#This Row],[sCLGB]]&lt;=0.0001,DataBase2[[#This Row],[sCLGB]]&lt;&gt;""), 1,"")</f>
        <v>1</v>
      </c>
      <c r="AX238" s="78">
        <f>IF(AND(DataBase2[[#This Row],[sDRCGB]]&lt;=0.0001,DataBase2[[#This Row],[sDRCGB]]&lt;&gt;""), 1,"")</f>
        <v>1</v>
      </c>
      <c r="AY238" s="78">
        <f>IF(AND(DataBase2[[#This Row],[sABSGB]]&lt;=0.0001,DataBase2[[#This Row],[sABSGB]]&lt;&gt;""), 1,"")</f>
        <v>1</v>
      </c>
      <c r="AZ238" s="78" t="str">
        <f>IF(AND(DataBase2[[#This Row],[sCCJGB]]&lt;=0.0001,DataBase2[[#This Row],[sCCJGB]]&lt;&gt;""), 1,"")</f>
        <v/>
      </c>
      <c r="BA238" s="78" t="str">
        <f>IF(AND(DataBase2[[#This Row],[sILSGB]]&lt;=0.0001,DataBase2[[#This Row],[sILSGB]]&lt;&gt;""), 1,"")</f>
        <v/>
      </c>
      <c r="BB238" s="78" t="str">
        <f>IF(AND(DataBase2[[#This Row],[sSAGB]]&lt;=0.0001,DataBase2[[#This Row],[sSAGB]]&lt;&gt;""), 1,"")</f>
        <v/>
      </c>
      <c r="BC238" s="78">
        <f>IF(AND(DataBase2[[#This Row],[sKSGB]]&lt;=0.0001,DataBase2[[#This Row],[sKSGB]]&lt;&gt;""), 1,"")</f>
        <v>1</v>
      </c>
      <c r="BD238" s="79">
        <f>IF(AND(DataBase2[[#This Row],[sLBGKS]]&lt;=0.0001, DataBase2[[#This Row],[sLBGKS]]&lt;&gt;""), 1,"")</f>
        <v>1</v>
      </c>
      <c r="BE238" s="78">
        <f>IF(AND(DataBase2[[#This Row],[sCLGKS]]&lt;=0.0001,DataBase2[[#This Row],[sCLGKS]]&lt;&gt;""), 1,"")</f>
        <v>1</v>
      </c>
      <c r="BF238" s="78">
        <f>IF(AND(DataBase2[[#This Row],[sDRCGKS]]&lt;=0.0001,DataBase2[[#This Row],[sDRCGKS]]&lt;&gt;""), 1,"")</f>
        <v>1</v>
      </c>
      <c r="BG238" s="78">
        <f>IF(AND(DataBase2[[#This Row],[sABSGKS]]&lt;=0.0001,DataBase2[[#This Row],[sABSGKS]]&lt;&gt;""), 1,"")</f>
        <v>1</v>
      </c>
      <c r="BH238" s="78" t="str">
        <f>IF(AND(DataBase2[[#This Row],[sCCJGKS]]&lt;=0.0001,DataBase2[[#This Row],[sCCJGKS]]&lt;&gt;""), 1,"")</f>
        <v/>
      </c>
      <c r="BI238" s="78" t="str">
        <f>IF(AND(DataBase2[[#This Row],[sILSGKS]]&lt;=0.0001,DataBase2[[#This Row],[sILSGKS]]&lt;&gt;""), 1,"")</f>
        <v/>
      </c>
      <c r="BJ238" s="78" t="str">
        <f>IF(AND(DataBase2[[#This Row],[sSAGKS]]&lt;=0.0001,DataBase2[[#This Row],[sSAGKS]]&lt;&gt;""), 1,"")</f>
        <v/>
      </c>
      <c r="BK238" s="80">
        <f>IF(AND(DataBase2[[#This Row],[sKSGKS]]&lt;=0.0001,DataBase2[[#This Row],[sKSGKS]]&lt;&gt;""), 1,"")</f>
        <v>1</v>
      </c>
    </row>
    <row r="239" spans="1:63" x14ac:dyDescent="0.35">
      <c r="A239" s="65" t="s">
        <v>106</v>
      </c>
      <c r="B239" s="66" t="s">
        <v>80</v>
      </c>
      <c r="C239" s="67" t="s">
        <v>282</v>
      </c>
      <c r="D239" s="67">
        <v>3</v>
      </c>
      <c r="E239" s="67">
        <v>10</v>
      </c>
      <c r="F239" s="68">
        <v>2</v>
      </c>
      <c r="G239" s="69">
        <v>2744.24</v>
      </c>
      <c r="H239" s="70">
        <v>2743.97</v>
      </c>
      <c r="I239" s="71">
        <v>1821</v>
      </c>
      <c r="J239" s="69">
        <v>2744.23</v>
      </c>
      <c r="K239" s="70">
        <v>2744.23</v>
      </c>
      <c r="L239" s="71">
        <v>10</v>
      </c>
      <c r="M239" s="69">
        <v>2744.23</v>
      </c>
      <c r="N239" s="6">
        <v>2744.23</v>
      </c>
      <c r="O239" s="71">
        <v>0.5</v>
      </c>
      <c r="P239" s="69">
        <v>2744.23999</v>
      </c>
      <c r="Q239" s="71">
        <v>40</v>
      </c>
      <c r="R239" s="72">
        <v>2868.98</v>
      </c>
      <c r="S239" s="71">
        <v>4.92</v>
      </c>
      <c r="T239" s="72">
        <v>2744.33</v>
      </c>
      <c r="U239" s="71">
        <v>150.00200000000001</v>
      </c>
      <c r="V239" s="72">
        <v>2744.23</v>
      </c>
      <c r="W239" s="73">
        <v>84.384500000000003</v>
      </c>
      <c r="X239" s="8">
        <v>2744.24</v>
      </c>
      <c r="Y239" s="8">
        <v>75</v>
      </c>
      <c r="Z239" s="74">
        <f t="shared" si="9"/>
        <v>2744.23</v>
      </c>
      <c r="AA239" s="48">
        <f t="shared" si="10"/>
        <v>2744.23</v>
      </c>
      <c r="AB23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MIN(G239,J239,M239),"")</f>
        <v>2744.23</v>
      </c>
      <c r="AC239" s="49">
        <f>IF(OR(DataBase2[[#This Row],[sKS]] = "", DataBase2[[#This Row],[BSOpt]]=""), "", (DataBase2[[#This Row],[sKS]]-DataBase2[[#This Row],[BSOpt]])/DataBase2[[#This Row],[BSOpt]])</f>
        <v>3.6440094306102371E-6</v>
      </c>
      <c r="AD239" s="49">
        <f t="shared" si="11"/>
        <v>2744.23</v>
      </c>
      <c r="AE239" s="49">
        <f>IF(OR(DataBase2[[#This Row],[sKS]] = "", DataBase2[[#This Row],[BESTUB]]=""), "", (DataBase2[[#This Row],[sKS]]-DataBase2[[#This Row],[BESTUB]])/DataBase2[[#This Row],[BESTUB]])</f>
        <v>3.6440094306102371E-6</v>
      </c>
      <c r="AF239" s="75">
        <f>IF(OR(DataBase2[[#This Row],[sLB]] = "", DataBase2[[#This Row],[BestSol]]=""), "", (DataBase2[[#This Row],[sLB]]-DataBase2[[#This Row],[BestSol]])/DataBase2[[#This Row],[BestSol]])</f>
        <v>3.6440094306102371E-6</v>
      </c>
      <c r="AG239" s="76">
        <f>IF(OR(DataBase2[[#This Row],[sCL]] = "", DataBase2[[#This Row],[BestSol]]=""), "", (DataBase2[[#This Row],[sCL]] -DataBase2[[#This Row],[BestSol]])/DataBase2[[#This Row],[BestSol]])</f>
        <v>0</v>
      </c>
      <c r="AH239" s="76">
        <f>IF(OR(DataBase2[[#This Row],[sDRC]]= "", DataBase2[[#This Row],[BestSol]]=""), "", (DataBase2[[#This Row],[sDRC]]-DataBase2[[#This Row],[BestSol]])/DataBase2[[#This Row],[BestSol]])</f>
        <v>0</v>
      </c>
      <c r="AI239" s="76">
        <f>IF(OR(DataBase2[[#This Row],[sABS]]= "", DataBase2[[#This Row],[BestSol]]=""), "", (DataBase2[[#This Row],[sABS]]-DataBase2[[#This Row],[BestSol]])/DataBase2[[#This Row],[BestSol]])</f>
        <v>3.6403654212715962E-6</v>
      </c>
      <c r="AJ239" s="76">
        <f>IF(OR(DataBase2[[#This Row],[sCCJ]]= "", DataBase2[[#This Row],[BestSol]]=""), "", (DataBase2[[#This Row],[sCCJ]]-DataBase2[[#This Row],[BestSol]])/DataBase2[[#This Row],[BestSol]])</f>
        <v>4.5459017647937673E-2</v>
      </c>
      <c r="AK239" s="76">
        <f>IF(OR(DataBase2[[#This Row],[sILS]] = "", DataBase2[[#This Row],[BestSol]]=""), "", (DataBase2[[#This Row],[sILS]]-DataBase2[[#This Row],[BestSol]])/DataBase2[[#This Row],[BestSol]])</f>
        <v>3.6440094306930927E-5</v>
      </c>
      <c r="AL239" s="76">
        <f>IF(OR(DataBase2[[#This Row],[sSA]] = "", DataBase2[[#This Row],[BestSol]]=""), "", (DataBase2[[#This Row],[sSA]]-DataBase2[[#This Row],[BestSol]])/DataBase2[[#This Row],[BestSol]])</f>
        <v>0</v>
      </c>
      <c r="AM239" s="76">
        <f>IF(OR(DataBase2[[#This Row],[sKS]] = "", DataBase2[[#This Row],[BestSol]]=""), "", (DataBase2[[#This Row],[sKS]]-DataBase2[[#This Row],[BestSol]])/DataBase2[[#This Row],[BestSol]])</f>
        <v>3.6440094306102371E-6</v>
      </c>
      <c r="AN239" s="75">
        <f>IF(OR(DataBase2[[#This Row],[sLB]] = "", DataBase2[[#This Row],[BSHeu]]=""), "", (DataBase2[[#This Row],[sLB]]-DataBase2[[#This Row],[BSHeu]])/DataBase2[[#This Row],[BSHeu]])</f>
        <v>3.6440094306102371E-6</v>
      </c>
      <c r="AO239" s="76">
        <f>IF(OR(DataBase2[[#This Row],[sCL]] = "",  DataBase2[[#This Row],[BSHeu]]=""), "", (DataBase2[[#This Row],[sCL]] - DataBase2[[#This Row],[BSHeu]])/ DataBase2[[#This Row],[BSHeu]])</f>
        <v>0</v>
      </c>
      <c r="AP239" s="76">
        <f>IF(OR(DataBase2[[#This Row],[sDRC]]= "",  DataBase2[[#This Row],[BSHeu]]=""), "", (DataBase2[[#This Row],[sDRC]]- DataBase2[[#This Row],[BSHeu]])/ DataBase2[[#This Row],[BSHeu]])</f>
        <v>0</v>
      </c>
      <c r="AQ239" s="76">
        <f>IF(OR(DataBase2[[#This Row],[sABS]]= "",  DataBase2[[#This Row],[BSHeu]]=""), "", (DataBase2[[#This Row],[sABS]]- DataBase2[[#This Row],[BSHeu]])/ DataBase2[[#This Row],[BSHeu]])</f>
        <v>3.6403654212715962E-6</v>
      </c>
      <c r="AR239" s="76">
        <f>IF(OR(DataBase2[[#This Row],[sCCJ]]= "",  DataBase2[[#This Row],[BSHeu]]=""), "", (DataBase2[[#This Row],[sCCJ]]- DataBase2[[#This Row],[BSHeu]])/ DataBase2[[#This Row],[BSHeu]])</f>
        <v>4.5459017647937673E-2</v>
      </c>
      <c r="AS239" s="76">
        <f>IF(OR(DataBase2[[#This Row],[sILS]] = "",  DataBase2[[#This Row],[BSHeu]]=""), "", (DataBase2[[#This Row],[sILS]]- DataBase2[[#This Row],[BSHeu]])/ DataBase2[[#This Row],[BSHeu]])</f>
        <v>3.6440094306930927E-5</v>
      </c>
      <c r="AT239" s="76">
        <f>IF(OR(DataBase2[[#This Row],[sSA]] = "",  DataBase2[[#This Row],[BSHeu]]=""), "", (DataBase2[[#This Row],[sSA]]- DataBase2[[#This Row],[BSHeu]])/ DataBase2[[#This Row],[BSHeu]])</f>
        <v>0</v>
      </c>
      <c r="AU239" s="77">
        <f>IF(OR(DataBase2[[#This Row],[sKS]]= "",  DataBase2[[#This Row],[BSHeu]]=""), "", (DataBase2[[#This Row],[sKS]]- DataBase2[[#This Row],[BSHeu]])/ DataBase2[[#This Row],[BSHeu]])</f>
        <v>3.6440094306102371E-6</v>
      </c>
      <c r="AV239" s="78">
        <f>IF(AND(DataBase2[[#This Row],[sLBGB]]&lt;=0.0001, DataBase2[[#This Row],[sLBGB]]&lt;&gt;""), 1,"")</f>
        <v>1</v>
      </c>
      <c r="AW239" s="78">
        <f>IF(AND(DataBase2[[#This Row],[sCLGB]]&lt;=0.0001,DataBase2[[#This Row],[sCLGB]]&lt;&gt;""), 1,"")</f>
        <v>1</v>
      </c>
      <c r="AX239" s="78">
        <f>IF(AND(DataBase2[[#This Row],[sDRCGB]]&lt;=0.0001,DataBase2[[#This Row],[sDRCGB]]&lt;&gt;""), 1,"")</f>
        <v>1</v>
      </c>
      <c r="AY239" s="78">
        <f>IF(AND(DataBase2[[#This Row],[sABSGB]]&lt;=0.0001,DataBase2[[#This Row],[sABSGB]]&lt;&gt;""), 1,"")</f>
        <v>1</v>
      </c>
      <c r="AZ239" s="78" t="str">
        <f>IF(AND(DataBase2[[#This Row],[sCCJGB]]&lt;=0.0001,DataBase2[[#This Row],[sCCJGB]]&lt;&gt;""), 1,"")</f>
        <v/>
      </c>
      <c r="BA239" s="78">
        <f>IF(AND(DataBase2[[#This Row],[sILSGB]]&lt;=0.0001,DataBase2[[#This Row],[sILSGB]]&lt;&gt;""), 1,"")</f>
        <v>1</v>
      </c>
      <c r="BB239" s="78">
        <f>IF(AND(DataBase2[[#This Row],[sSAGB]]&lt;=0.0001,DataBase2[[#This Row],[sSAGB]]&lt;&gt;""), 1,"")</f>
        <v>1</v>
      </c>
      <c r="BC239" s="78">
        <f>IF(AND(DataBase2[[#This Row],[sKSGB]]&lt;=0.0001,DataBase2[[#This Row],[sKSGB]]&lt;&gt;""), 1,"")</f>
        <v>1</v>
      </c>
      <c r="BD239" s="79">
        <f>IF(AND(DataBase2[[#This Row],[sLBGKS]]&lt;=0.0001, DataBase2[[#This Row],[sLBGKS]]&lt;&gt;""), 1,"")</f>
        <v>1</v>
      </c>
      <c r="BE239" s="78">
        <f>IF(AND(DataBase2[[#This Row],[sCLGKS]]&lt;=0.0001,DataBase2[[#This Row],[sCLGKS]]&lt;&gt;""), 1,"")</f>
        <v>1</v>
      </c>
      <c r="BF239" s="78">
        <f>IF(AND(DataBase2[[#This Row],[sDRCGKS]]&lt;=0.0001,DataBase2[[#This Row],[sDRCGKS]]&lt;&gt;""), 1,"")</f>
        <v>1</v>
      </c>
      <c r="BG239" s="78">
        <f>IF(AND(DataBase2[[#This Row],[sABSGKS]]&lt;=0.0001,DataBase2[[#This Row],[sABSGKS]]&lt;&gt;""), 1,"")</f>
        <v>1</v>
      </c>
      <c r="BH239" s="78" t="str">
        <f>IF(AND(DataBase2[[#This Row],[sCCJGKS]]&lt;=0.0001,DataBase2[[#This Row],[sCCJGKS]]&lt;&gt;""), 1,"")</f>
        <v/>
      </c>
      <c r="BI239" s="78">
        <f>IF(AND(DataBase2[[#This Row],[sILSGKS]]&lt;=0.0001,DataBase2[[#This Row],[sILSGKS]]&lt;&gt;""), 1,"")</f>
        <v>1</v>
      </c>
      <c r="BJ239" s="78">
        <f>IF(AND(DataBase2[[#This Row],[sSAGKS]]&lt;=0.0001,DataBase2[[#This Row],[sSAGKS]]&lt;&gt;""), 1,"")</f>
        <v>1</v>
      </c>
      <c r="BK239" s="80">
        <f>IF(AND(DataBase2[[#This Row],[sKSGKS]]&lt;=0.0001,DataBase2[[#This Row],[sKSGKS]]&lt;&gt;""), 1,"")</f>
        <v>1</v>
      </c>
    </row>
    <row r="240" spans="1:63" x14ac:dyDescent="0.35">
      <c r="A240" s="65" t="s">
        <v>107</v>
      </c>
      <c r="B240" s="66" t="s">
        <v>80</v>
      </c>
      <c r="C240" s="67" t="s">
        <v>282</v>
      </c>
      <c r="D240" s="67">
        <v>3</v>
      </c>
      <c r="E240" s="67">
        <v>10</v>
      </c>
      <c r="F240" s="68">
        <v>3</v>
      </c>
      <c r="G240" s="69">
        <v>3404.52</v>
      </c>
      <c r="H240" s="70">
        <v>3314.96</v>
      </c>
      <c r="I240" s="71">
        <v>7200</v>
      </c>
      <c r="J240" s="69">
        <v>3404.52</v>
      </c>
      <c r="K240" s="70">
        <v>3404.52</v>
      </c>
      <c r="L240" s="71">
        <v>18</v>
      </c>
      <c r="M240" s="69">
        <v>3404.52</v>
      </c>
      <c r="N240" s="6">
        <v>3404.52</v>
      </c>
      <c r="O240" s="71">
        <v>0.2</v>
      </c>
      <c r="P240" s="69">
        <v>3404.5200199999999</v>
      </c>
      <c r="Q240" s="71">
        <v>80</v>
      </c>
      <c r="R240" s="72">
        <v>3616.37</v>
      </c>
      <c r="S240" s="71">
        <v>4.16</v>
      </c>
      <c r="T240" s="72">
        <v>3404.52</v>
      </c>
      <c r="U240" s="71">
        <v>150.00200000000001</v>
      </c>
      <c r="V240" s="72">
        <v>3404.52</v>
      </c>
      <c r="W240" s="73">
        <v>78.926500000000004</v>
      </c>
      <c r="X240" s="8">
        <v>3404.52</v>
      </c>
      <c r="Y240" s="8">
        <v>80</v>
      </c>
      <c r="Z240" s="74">
        <f t="shared" si="9"/>
        <v>3404.52</v>
      </c>
      <c r="AA240" s="48">
        <f t="shared" si="10"/>
        <v>3404.52</v>
      </c>
      <c r="AB24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MIN(G240,J240,M240),"")</f>
        <v>3404.52</v>
      </c>
      <c r="AC240" s="49">
        <f>IF(OR(DataBase2[[#This Row],[sKS]] = "", DataBase2[[#This Row],[BSOpt]]=""), "", (DataBase2[[#This Row],[sKS]]-DataBase2[[#This Row],[BSOpt]])/DataBase2[[#This Row],[BSOpt]])</f>
        <v>0</v>
      </c>
      <c r="AD240" s="49">
        <f t="shared" si="11"/>
        <v>3404.52</v>
      </c>
      <c r="AE240" s="49">
        <f>IF(OR(DataBase2[[#This Row],[sKS]] = "", DataBase2[[#This Row],[BESTUB]]=""), "", (DataBase2[[#This Row],[sKS]]-DataBase2[[#This Row],[BESTUB]])/DataBase2[[#This Row],[BESTUB]])</f>
        <v>0</v>
      </c>
      <c r="AF240" s="75">
        <f>IF(OR(DataBase2[[#This Row],[sLB]] = "", DataBase2[[#This Row],[BestSol]]=""), "", (DataBase2[[#This Row],[sLB]]-DataBase2[[#This Row],[BestSol]])/DataBase2[[#This Row],[BestSol]])</f>
        <v>0</v>
      </c>
      <c r="AG240" s="76">
        <f>IF(OR(DataBase2[[#This Row],[sCL]] = "", DataBase2[[#This Row],[BestSol]]=""), "", (DataBase2[[#This Row],[sCL]] -DataBase2[[#This Row],[BestSol]])/DataBase2[[#This Row],[BestSol]])</f>
        <v>0</v>
      </c>
      <c r="AH240" s="76">
        <f>IF(OR(DataBase2[[#This Row],[sDRC]]= "", DataBase2[[#This Row],[BestSol]]=""), "", (DataBase2[[#This Row],[sDRC]]-DataBase2[[#This Row],[BestSol]])/DataBase2[[#This Row],[BestSol]])</f>
        <v>0</v>
      </c>
      <c r="AI240" s="76">
        <f>IF(OR(DataBase2[[#This Row],[sABS]]= "", DataBase2[[#This Row],[BestSol]]=""), "", (DataBase2[[#This Row],[sABS]]-DataBase2[[#This Row],[BestSol]])/DataBase2[[#This Row],[BestSol]])</f>
        <v>5.8745432394301849E-9</v>
      </c>
      <c r="AJ240" s="76">
        <f>IF(OR(DataBase2[[#This Row],[sCCJ]]= "", DataBase2[[#This Row],[BestSol]]=""), "", (DataBase2[[#This Row],[sCCJ]]-DataBase2[[#This Row],[BestSol]])/DataBase2[[#This Row],[BestSol]])</f>
        <v>6.2226099420770009E-2</v>
      </c>
      <c r="AK240" s="76">
        <f>IF(OR(DataBase2[[#This Row],[sILS]] = "", DataBase2[[#This Row],[BestSol]]=""), "", (DataBase2[[#This Row],[sILS]]-DataBase2[[#This Row],[BestSol]])/DataBase2[[#This Row],[BestSol]])</f>
        <v>0</v>
      </c>
      <c r="AL240" s="76">
        <f>IF(OR(DataBase2[[#This Row],[sSA]] = "", DataBase2[[#This Row],[BestSol]]=""), "", (DataBase2[[#This Row],[sSA]]-DataBase2[[#This Row],[BestSol]])/DataBase2[[#This Row],[BestSol]])</f>
        <v>0</v>
      </c>
      <c r="AM240" s="76">
        <f>IF(OR(DataBase2[[#This Row],[sKS]] = "", DataBase2[[#This Row],[BestSol]]=""), "", (DataBase2[[#This Row],[sKS]]-DataBase2[[#This Row],[BestSol]])/DataBase2[[#This Row],[BestSol]])</f>
        <v>0</v>
      </c>
      <c r="AN240" s="75">
        <f>IF(OR(DataBase2[[#This Row],[sLB]] = "", DataBase2[[#This Row],[BSHeu]]=""), "", (DataBase2[[#This Row],[sLB]]-DataBase2[[#This Row],[BSHeu]])/DataBase2[[#This Row],[BSHeu]])</f>
        <v>0</v>
      </c>
      <c r="AO240" s="76">
        <f>IF(OR(DataBase2[[#This Row],[sCL]] = "",  DataBase2[[#This Row],[BSHeu]]=""), "", (DataBase2[[#This Row],[sCL]] - DataBase2[[#This Row],[BSHeu]])/ DataBase2[[#This Row],[BSHeu]])</f>
        <v>0</v>
      </c>
      <c r="AP240" s="76">
        <f>IF(OR(DataBase2[[#This Row],[sDRC]]= "",  DataBase2[[#This Row],[BSHeu]]=""), "", (DataBase2[[#This Row],[sDRC]]- DataBase2[[#This Row],[BSHeu]])/ DataBase2[[#This Row],[BSHeu]])</f>
        <v>0</v>
      </c>
      <c r="AQ240" s="76">
        <f>IF(OR(DataBase2[[#This Row],[sABS]]= "",  DataBase2[[#This Row],[BSHeu]]=""), "", (DataBase2[[#This Row],[sABS]]- DataBase2[[#This Row],[BSHeu]])/ DataBase2[[#This Row],[BSHeu]])</f>
        <v>5.8745432394301849E-9</v>
      </c>
      <c r="AR240" s="76">
        <f>IF(OR(DataBase2[[#This Row],[sCCJ]]= "",  DataBase2[[#This Row],[BSHeu]]=""), "", (DataBase2[[#This Row],[sCCJ]]- DataBase2[[#This Row],[BSHeu]])/ DataBase2[[#This Row],[BSHeu]])</f>
        <v>6.2226099420770009E-2</v>
      </c>
      <c r="AS240" s="76">
        <f>IF(OR(DataBase2[[#This Row],[sILS]] = "",  DataBase2[[#This Row],[BSHeu]]=""), "", (DataBase2[[#This Row],[sILS]]- DataBase2[[#This Row],[BSHeu]])/ DataBase2[[#This Row],[BSHeu]])</f>
        <v>0</v>
      </c>
      <c r="AT240" s="76">
        <f>IF(OR(DataBase2[[#This Row],[sSA]] = "",  DataBase2[[#This Row],[BSHeu]]=""), "", (DataBase2[[#This Row],[sSA]]- DataBase2[[#This Row],[BSHeu]])/ DataBase2[[#This Row],[BSHeu]])</f>
        <v>0</v>
      </c>
      <c r="AU240" s="77">
        <f>IF(OR(DataBase2[[#This Row],[sKS]]= "",  DataBase2[[#This Row],[BSHeu]]=""), "", (DataBase2[[#This Row],[sKS]]- DataBase2[[#This Row],[BSHeu]])/ DataBase2[[#This Row],[BSHeu]])</f>
        <v>0</v>
      </c>
      <c r="AV240" s="78">
        <f>IF(AND(DataBase2[[#This Row],[sLBGB]]&lt;=0.0001, DataBase2[[#This Row],[sLBGB]]&lt;&gt;""), 1,"")</f>
        <v>1</v>
      </c>
      <c r="AW240" s="78">
        <f>IF(AND(DataBase2[[#This Row],[sCLGB]]&lt;=0.0001,DataBase2[[#This Row],[sCLGB]]&lt;&gt;""), 1,"")</f>
        <v>1</v>
      </c>
      <c r="AX240" s="78">
        <f>IF(AND(DataBase2[[#This Row],[sDRCGB]]&lt;=0.0001,DataBase2[[#This Row],[sDRCGB]]&lt;&gt;""), 1,"")</f>
        <v>1</v>
      </c>
      <c r="AY240" s="78">
        <f>IF(AND(DataBase2[[#This Row],[sABSGB]]&lt;=0.0001,DataBase2[[#This Row],[sABSGB]]&lt;&gt;""), 1,"")</f>
        <v>1</v>
      </c>
      <c r="AZ240" s="78" t="str">
        <f>IF(AND(DataBase2[[#This Row],[sCCJGB]]&lt;=0.0001,DataBase2[[#This Row],[sCCJGB]]&lt;&gt;""), 1,"")</f>
        <v/>
      </c>
      <c r="BA240" s="78">
        <f>IF(AND(DataBase2[[#This Row],[sILSGB]]&lt;=0.0001,DataBase2[[#This Row],[sILSGB]]&lt;&gt;""), 1,"")</f>
        <v>1</v>
      </c>
      <c r="BB240" s="78">
        <f>IF(AND(DataBase2[[#This Row],[sSAGB]]&lt;=0.0001,DataBase2[[#This Row],[sSAGB]]&lt;&gt;""), 1,"")</f>
        <v>1</v>
      </c>
      <c r="BC240" s="78">
        <f>IF(AND(DataBase2[[#This Row],[sKSGB]]&lt;=0.0001,DataBase2[[#This Row],[sKSGB]]&lt;&gt;""), 1,"")</f>
        <v>1</v>
      </c>
      <c r="BD240" s="79">
        <f>IF(AND(DataBase2[[#This Row],[sLBGKS]]&lt;=0.0001, DataBase2[[#This Row],[sLBGKS]]&lt;&gt;""), 1,"")</f>
        <v>1</v>
      </c>
      <c r="BE240" s="78">
        <f>IF(AND(DataBase2[[#This Row],[sCLGKS]]&lt;=0.0001,DataBase2[[#This Row],[sCLGKS]]&lt;&gt;""), 1,"")</f>
        <v>1</v>
      </c>
      <c r="BF240" s="78">
        <f>IF(AND(DataBase2[[#This Row],[sDRCGKS]]&lt;=0.0001,DataBase2[[#This Row],[sDRCGKS]]&lt;&gt;""), 1,"")</f>
        <v>1</v>
      </c>
      <c r="BG240" s="78">
        <f>IF(AND(DataBase2[[#This Row],[sABSGKS]]&lt;=0.0001,DataBase2[[#This Row],[sABSGKS]]&lt;&gt;""), 1,"")</f>
        <v>1</v>
      </c>
      <c r="BH240" s="78" t="str">
        <f>IF(AND(DataBase2[[#This Row],[sCCJGKS]]&lt;=0.0001,DataBase2[[#This Row],[sCCJGKS]]&lt;&gt;""), 1,"")</f>
        <v/>
      </c>
      <c r="BI240" s="78">
        <f>IF(AND(DataBase2[[#This Row],[sILSGKS]]&lt;=0.0001,DataBase2[[#This Row],[sILSGKS]]&lt;&gt;""), 1,"")</f>
        <v>1</v>
      </c>
      <c r="BJ240" s="78">
        <f>IF(AND(DataBase2[[#This Row],[sSAGKS]]&lt;=0.0001,DataBase2[[#This Row],[sSAGKS]]&lt;&gt;""), 1,"")</f>
        <v>1</v>
      </c>
      <c r="BK240" s="80">
        <f>IF(AND(DataBase2[[#This Row],[sKSGKS]]&lt;=0.0001,DataBase2[[#This Row],[sKSGKS]]&lt;&gt;""), 1,"")</f>
        <v>1</v>
      </c>
    </row>
    <row r="241" spans="1:63" x14ac:dyDescent="0.35">
      <c r="A241" s="65" t="s">
        <v>108</v>
      </c>
      <c r="B241" s="66" t="s">
        <v>80</v>
      </c>
      <c r="C241" s="67" t="s">
        <v>282</v>
      </c>
      <c r="D241" s="67">
        <v>3</v>
      </c>
      <c r="E241" s="67">
        <v>10</v>
      </c>
      <c r="F241" s="68">
        <v>4</v>
      </c>
      <c r="G241" s="69">
        <v>4205.3900000000003</v>
      </c>
      <c r="H241" s="70">
        <v>3878.1</v>
      </c>
      <c r="I241" s="71">
        <v>7200</v>
      </c>
      <c r="J241" s="69">
        <v>4205.3900000000003</v>
      </c>
      <c r="K241" s="70">
        <v>4205.3900000000003</v>
      </c>
      <c r="L241" s="71">
        <v>106</v>
      </c>
      <c r="M241" s="69">
        <v>4205.3900000000003</v>
      </c>
      <c r="N241" s="6">
        <v>4205.3900000000003</v>
      </c>
      <c r="O241" s="71">
        <v>13</v>
      </c>
      <c r="P241" s="69">
        <v>4205.3901400000004</v>
      </c>
      <c r="Q241" s="71">
        <v>1617</v>
      </c>
      <c r="R241" s="72">
        <v>4395.62</v>
      </c>
      <c r="S241" s="71">
        <v>3.15</v>
      </c>
      <c r="T241" s="72">
        <v>4206.38</v>
      </c>
      <c r="U241" s="71">
        <v>150.00049999999999</v>
      </c>
      <c r="V241" s="72">
        <v>4206.37</v>
      </c>
      <c r="W241" s="73">
        <v>116.782</v>
      </c>
      <c r="X241" s="8">
        <v>4206.37</v>
      </c>
      <c r="Y241" s="8">
        <v>97</v>
      </c>
      <c r="Z241" s="74">
        <f t="shared" si="9"/>
        <v>4205.3900000000003</v>
      </c>
      <c r="AA241" s="48">
        <f t="shared" si="10"/>
        <v>4205.3901400000004</v>
      </c>
      <c r="AB24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MIN(G241,J241,M241),"")</f>
        <v>4205.3900000000003</v>
      </c>
      <c r="AC241" s="49">
        <f>IF(OR(DataBase2[[#This Row],[sKS]] = "", DataBase2[[#This Row],[BSOpt]]=""), "", (DataBase2[[#This Row],[sKS]]-DataBase2[[#This Row],[BSOpt]])/DataBase2[[#This Row],[BSOpt]])</f>
        <v>2.3303427268328583E-4</v>
      </c>
      <c r="AD241" s="49">
        <f t="shared" si="11"/>
        <v>4205.3900000000003</v>
      </c>
      <c r="AE241" s="49">
        <f>IF(OR(DataBase2[[#This Row],[sKS]] = "", DataBase2[[#This Row],[BESTUB]]=""), "", (DataBase2[[#This Row],[sKS]]-DataBase2[[#This Row],[BESTUB]])/DataBase2[[#This Row],[BESTUB]])</f>
        <v>2.3303427268328583E-4</v>
      </c>
      <c r="AF241" s="75">
        <f>IF(OR(DataBase2[[#This Row],[sLB]] = "", DataBase2[[#This Row],[BestSol]]=""), "", (DataBase2[[#This Row],[sLB]]-DataBase2[[#This Row],[BestSol]])/DataBase2[[#This Row],[BestSol]])</f>
        <v>0</v>
      </c>
      <c r="AG241" s="76">
        <f>IF(OR(DataBase2[[#This Row],[sCL]] = "", DataBase2[[#This Row],[BestSol]]=""), "", (DataBase2[[#This Row],[sCL]] -DataBase2[[#This Row],[BestSol]])/DataBase2[[#This Row],[BestSol]])</f>
        <v>0</v>
      </c>
      <c r="AH241" s="76">
        <f>IF(OR(DataBase2[[#This Row],[sDRC]]= "", DataBase2[[#This Row],[BestSol]]=""), "", (DataBase2[[#This Row],[sDRC]]-DataBase2[[#This Row],[BestSol]])/DataBase2[[#This Row],[BestSol]])</f>
        <v>0</v>
      </c>
      <c r="AI241" s="76">
        <f>IF(OR(DataBase2[[#This Row],[sABS]]= "", DataBase2[[#This Row],[BestSol]]=""), "", (DataBase2[[#This Row],[sABS]]-DataBase2[[#This Row],[BestSol]])/DataBase2[[#This Row],[BestSol]])</f>
        <v>3.3290610407425069E-8</v>
      </c>
      <c r="AJ241" s="76">
        <f>IF(OR(DataBase2[[#This Row],[sCCJ]]= "", DataBase2[[#This Row],[BestSol]]=""), "", (DataBase2[[#This Row],[sCCJ]]-DataBase2[[#This Row],[BestSol]])/DataBase2[[#This Row],[BestSol]])</f>
        <v>4.5234805808735824E-2</v>
      </c>
      <c r="AK241" s="76">
        <f>IF(OR(DataBase2[[#This Row],[sILS]] = "", DataBase2[[#This Row],[BestSol]]=""), "", (DataBase2[[#This Row],[sILS]]-DataBase2[[#This Row],[BestSol]])/DataBase2[[#This Row],[BestSol]])</f>
        <v>2.3541217342500496E-4</v>
      </c>
      <c r="AL241" s="76">
        <f>IF(OR(DataBase2[[#This Row],[sSA]] = "", DataBase2[[#This Row],[BestSol]]=""), "", (DataBase2[[#This Row],[sSA]]-DataBase2[[#This Row],[BestSol]])/DataBase2[[#This Row],[BestSol]])</f>
        <v>2.3303427268328583E-4</v>
      </c>
      <c r="AM241" s="76">
        <f>IF(OR(DataBase2[[#This Row],[sKS]] = "", DataBase2[[#This Row],[BestSol]]=""), "", (DataBase2[[#This Row],[sKS]]-DataBase2[[#This Row],[BestSol]])/DataBase2[[#This Row],[BestSol]])</f>
        <v>2.3303427268328583E-4</v>
      </c>
      <c r="AN241" s="75">
        <f>IF(OR(DataBase2[[#This Row],[sLB]] = "", DataBase2[[#This Row],[BSHeu]]=""), "", (DataBase2[[#This Row],[sLB]]-DataBase2[[#This Row],[BSHeu]])/DataBase2[[#This Row],[BSHeu]])</f>
        <v>-3.3290609299160365E-8</v>
      </c>
      <c r="AO241" s="76">
        <f>IF(OR(DataBase2[[#This Row],[sCL]] = "",  DataBase2[[#This Row],[BSHeu]]=""), "", (DataBase2[[#This Row],[sCL]] - DataBase2[[#This Row],[BSHeu]])/ DataBase2[[#This Row],[BSHeu]])</f>
        <v>-3.3290609299160365E-8</v>
      </c>
      <c r="AP241" s="76">
        <f>IF(OR(DataBase2[[#This Row],[sDRC]]= "",  DataBase2[[#This Row],[BSHeu]]=""), "", (DataBase2[[#This Row],[sDRC]]- DataBase2[[#This Row],[BSHeu]])/ DataBase2[[#This Row],[BSHeu]])</f>
        <v>-3.3290609299160365E-8</v>
      </c>
      <c r="AQ241" s="76">
        <f>IF(OR(DataBase2[[#This Row],[sABS]]= "",  DataBase2[[#This Row],[BSHeu]]=""), "", (DataBase2[[#This Row],[sABS]]- DataBase2[[#This Row],[BSHeu]])/ DataBase2[[#This Row],[BSHeu]])</f>
        <v>0</v>
      </c>
      <c r="AR241" s="76">
        <f>IF(OR(DataBase2[[#This Row],[sCCJ]]= "",  DataBase2[[#This Row],[BSHeu]]=""), "", (DataBase2[[#This Row],[sCCJ]]- DataBase2[[#This Row],[BSHeu]])/ DataBase2[[#This Row],[BSHeu]])</f>
        <v>4.5234771012232278E-2</v>
      </c>
      <c r="AS241" s="76">
        <f>IF(OR(DataBase2[[#This Row],[sILS]] = "",  DataBase2[[#This Row],[BSHeu]]=""), "", (DataBase2[[#This Row],[sILS]]- DataBase2[[#This Row],[BSHeu]])/ DataBase2[[#This Row],[BSHeu]])</f>
        <v>2.3537887497869113E-4</v>
      </c>
      <c r="AT241" s="76">
        <f>IF(OR(DataBase2[[#This Row],[sSA]] = "",  DataBase2[[#This Row],[BSHeu]]=""), "", (DataBase2[[#This Row],[sSA]]- DataBase2[[#This Row],[BSHeu]])/ DataBase2[[#This Row],[BSHeu]])</f>
        <v>2.3300097431613374E-4</v>
      </c>
      <c r="AU241" s="77">
        <f>IF(OR(DataBase2[[#This Row],[sKS]]= "",  DataBase2[[#This Row],[BSHeu]]=""), "", (DataBase2[[#This Row],[sKS]]- DataBase2[[#This Row],[BSHeu]])/ DataBase2[[#This Row],[BSHeu]])</f>
        <v>2.3300097431613374E-4</v>
      </c>
      <c r="AV241" s="78">
        <f>IF(AND(DataBase2[[#This Row],[sLBGB]]&lt;=0.0001, DataBase2[[#This Row],[sLBGB]]&lt;&gt;""), 1,"")</f>
        <v>1</v>
      </c>
      <c r="AW241" s="78">
        <f>IF(AND(DataBase2[[#This Row],[sCLGB]]&lt;=0.0001,DataBase2[[#This Row],[sCLGB]]&lt;&gt;""), 1,"")</f>
        <v>1</v>
      </c>
      <c r="AX241" s="78">
        <f>IF(AND(DataBase2[[#This Row],[sDRCGB]]&lt;=0.0001,DataBase2[[#This Row],[sDRCGB]]&lt;&gt;""), 1,"")</f>
        <v>1</v>
      </c>
      <c r="AY241" s="78">
        <f>IF(AND(DataBase2[[#This Row],[sABSGB]]&lt;=0.0001,DataBase2[[#This Row],[sABSGB]]&lt;&gt;""), 1,"")</f>
        <v>1</v>
      </c>
      <c r="AZ241" s="78" t="str">
        <f>IF(AND(DataBase2[[#This Row],[sCCJGB]]&lt;=0.0001,DataBase2[[#This Row],[sCCJGB]]&lt;&gt;""), 1,"")</f>
        <v/>
      </c>
      <c r="BA241" s="78" t="str">
        <f>IF(AND(DataBase2[[#This Row],[sILSGB]]&lt;=0.0001,DataBase2[[#This Row],[sILSGB]]&lt;&gt;""), 1,"")</f>
        <v/>
      </c>
      <c r="BB241" s="78" t="str">
        <f>IF(AND(DataBase2[[#This Row],[sSAGB]]&lt;=0.0001,DataBase2[[#This Row],[sSAGB]]&lt;&gt;""), 1,"")</f>
        <v/>
      </c>
      <c r="BC241" s="78" t="str">
        <f>IF(AND(DataBase2[[#This Row],[sKSGB]]&lt;=0.0001,DataBase2[[#This Row],[sKSGB]]&lt;&gt;""), 1,"")</f>
        <v/>
      </c>
      <c r="BD241" s="79">
        <f>IF(AND(DataBase2[[#This Row],[sLBGKS]]&lt;=0.0001, DataBase2[[#This Row],[sLBGKS]]&lt;&gt;""), 1,"")</f>
        <v>1</v>
      </c>
      <c r="BE241" s="78">
        <f>IF(AND(DataBase2[[#This Row],[sCLGKS]]&lt;=0.0001,DataBase2[[#This Row],[sCLGKS]]&lt;&gt;""), 1,"")</f>
        <v>1</v>
      </c>
      <c r="BF241" s="78">
        <f>IF(AND(DataBase2[[#This Row],[sDRCGKS]]&lt;=0.0001,DataBase2[[#This Row],[sDRCGKS]]&lt;&gt;""), 1,"")</f>
        <v>1</v>
      </c>
      <c r="BG241" s="78">
        <f>IF(AND(DataBase2[[#This Row],[sABSGKS]]&lt;=0.0001,DataBase2[[#This Row],[sABSGKS]]&lt;&gt;""), 1,"")</f>
        <v>1</v>
      </c>
      <c r="BH241" s="78" t="str">
        <f>IF(AND(DataBase2[[#This Row],[sCCJGKS]]&lt;=0.0001,DataBase2[[#This Row],[sCCJGKS]]&lt;&gt;""), 1,"")</f>
        <v/>
      </c>
      <c r="BI241" s="78" t="str">
        <f>IF(AND(DataBase2[[#This Row],[sILSGKS]]&lt;=0.0001,DataBase2[[#This Row],[sILSGKS]]&lt;&gt;""), 1,"")</f>
        <v/>
      </c>
      <c r="BJ241" s="78" t="str">
        <f>IF(AND(DataBase2[[#This Row],[sSAGKS]]&lt;=0.0001,DataBase2[[#This Row],[sSAGKS]]&lt;&gt;""), 1,"")</f>
        <v/>
      </c>
      <c r="BK241" s="80" t="str">
        <f>IF(AND(DataBase2[[#This Row],[sKSGKS]]&lt;=0.0001,DataBase2[[#This Row],[sKSGKS]]&lt;&gt;""), 1,"")</f>
        <v/>
      </c>
    </row>
    <row r="242" spans="1:63" x14ac:dyDescent="0.35">
      <c r="A242" s="65" t="s">
        <v>109</v>
      </c>
      <c r="B242" s="66" t="s">
        <v>80</v>
      </c>
      <c r="C242" s="67" t="s">
        <v>282</v>
      </c>
      <c r="D242" s="67">
        <v>3</v>
      </c>
      <c r="E242" s="67">
        <v>10</v>
      </c>
      <c r="F242" s="68">
        <v>5</v>
      </c>
      <c r="G242" s="69">
        <v>4615.71</v>
      </c>
      <c r="H242" s="70">
        <v>4435.74</v>
      </c>
      <c r="I242" s="71">
        <v>7200</v>
      </c>
      <c r="J242" s="69">
        <v>4615.71</v>
      </c>
      <c r="K242" s="70">
        <v>4615.71</v>
      </c>
      <c r="L242" s="71">
        <v>110</v>
      </c>
      <c r="M242" s="69">
        <v>4615.71</v>
      </c>
      <c r="N242" s="6">
        <v>4615.71</v>
      </c>
      <c r="O242" s="71">
        <v>0.6</v>
      </c>
      <c r="P242" s="69">
        <v>4615.7099600000001</v>
      </c>
      <c r="Q242" s="71">
        <v>1481</v>
      </c>
      <c r="R242" s="72">
        <v>4926.62</v>
      </c>
      <c r="S242" s="71">
        <v>3.15</v>
      </c>
      <c r="T242" s="72">
        <v>4811.03</v>
      </c>
      <c r="U242" s="71">
        <v>150.00299999999999</v>
      </c>
      <c r="V242" s="72">
        <v>4615.71</v>
      </c>
      <c r="W242" s="73">
        <v>134.19049999999999</v>
      </c>
      <c r="X242" s="8">
        <v>4615.71</v>
      </c>
      <c r="Y242" s="8">
        <v>78</v>
      </c>
      <c r="Z242" s="74">
        <f t="shared" si="9"/>
        <v>4615.71</v>
      </c>
      <c r="AA242" s="48">
        <f t="shared" si="10"/>
        <v>4615.7099600000001</v>
      </c>
      <c r="AB24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MIN(G242,J242,M242),"")</f>
        <v>4615.71</v>
      </c>
      <c r="AC242" s="49">
        <f>IF(OR(DataBase2[[#This Row],[sKS]] = "", DataBase2[[#This Row],[BSOpt]]=""), "", (DataBase2[[#This Row],[sKS]]-DataBase2[[#This Row],[BSOpt]])/DataBase2[[#This Row],[BSOpt]])</f>
        <v>0</v>
      </c>
      <c r="AD242" s="49">
        <f t="shared" si="11"/>
        <v>4615.71</v>
      </c>
      <c r="AE242" s="49">
        <f>IF(OR(DataBase2[[#This Row],[sKS]] = "", DataBase2[[#This Row],[BESTUB]]=""), "", (DataBase2[[#This Row],[sKS]]-DataBase2[[#This Row],[BESTUB]])/DataBase2[[#This Row],[BESTUB]])</f>
        <v>0</v>
      </c>
      <c r="AF242" s="75">
        <f>IF(OR(DataBase2[[#This Row],[sLB]] = "", DataBase2[[#This Row],[BestSol]]=""), "", (DataBase2[[#This Row],[sLB]]-DataBase2[[#This Row],[BestSol]])/DataBase2[[#This Row],[BestSol]])</f>
        <v>0</v>
      </c>
      <c r="AG242" s="76">
        <f>IF(OR(DataBase2[[#This Row],[sCL]] = "", DataBase2[[#This Row],[BestSol]]=""), "", (DataBase2[[#This Row],[sCL]] -DataBase2[[#This Row],[BestSol]])/DataBase2[[#This Row],[BestSol]])</f>
        <v>0</v>
      </c>
      <c r="AH242" s="76">
        <f>IF(OR(DataBase2[[#This Row],[sDRC]]= "", DataBase2[[#This Row],[BestSol]]=""), "", (DataBase2[[#This Row],[sDRC]]-DataBase2[[#This Row],[BestSol]])/DataBase2[[#This Row],[BestSol]])</f>
        <v>0</v>
      </c>
      <c r="AI242" s="76">
        <f>IF(OR(DataBase2[[#This Row],[sABS]]= "", DataBase2[[#This Row],[BestSol]]=""), "", (DataBase2[[#This Row],[sABS]]-DataBase2[[#This Row],[BestSol]])/DataBase2[[#This Row],[BestSol]])</f>
        <v>-8.6660556878594429E-9</v>
      </c>
      <c r="AJ242" s="76">
        <f>IF(OR(DataBase2[[#This Row],[sCCJ]]= "", DataBase2[[#This Row],[BestSol]]=""), "", (DataBase2[[#This Row],[sCCJ]]-DataBase2[[#This Row],[BestSol]])/DataBase2[[#This Row],[BestSol]])</f>
        <v>6.7359084517874784E-2</v>
      </c>
      <c r="AK242" s="76">
        <f>IF(OR(DataBase2[[#This Row],[sILS]] = "", DataBase2[[#This Row],[BestSol]]=""), "", (DataBase2[[#This Row],[sILS]]-DataBase2[[#This Row],[BestSol]])/DataBase2[[#This Row],[BestSol]])</f>
        <v>4.2316350030656105E-2</v>
      </c>
      <c r="AL242" s="76">
        <f>IF(OR(DataBase2[[#This Row],[sSA]] = "", DataBase2[[#This Row],[BestSol]]=""), "", (DataBase2[[#This Row],[sSA]]-DataBase2[[#This Row],[BestSol]])/DataBase2[[#This Row],[BestSol]])</f>
        <v>0</v>
      </c>
      <c r="AM242" s="76">
        <f>IF(OR(DataBase2[[#This Row],[sKS]] = "", DataBase2[[#This Row],[BestSol]]=""), "", (DataBase2[[#This Row],[sKS]]-DataBase2[[#This Row],[BestSol]])/DataBase2[[#This Row],[BestSol]])</f>
        <v>0</v>
      </c>
      <c r="AN242" s="75">
        <f>IF(OR(DataBase2[[#This Row],[sLB]] = "", DataBase2[[#This Row],[BSHeu]]=""), "", (DataBase2[[#This Row],[sLB]]-DataBase2[[#This Row],[BSHeu]])/DataBase2[[#This Row],[BSHeu]])</f>
        <v>8.6660557629599648E-9</v>
      </c>
      <c r="AO242" s="76">
        <f>IF(OR(DataBase2[[#This Row],[sCL]] = "",  DataBase2[[#This Row],[BSHeu]]=""), "", (DataBase2[[#This Row],[sCL]] - DataBase2[[#This Row],[BSHeu]])/ DataBase2[[#This Row],[BSHeu]])</f>
        <v>8.6660557629599648E-9</v>
      </c>
      <c r="AP242" s="76">
        <f>IF(OR(DataBase2[[#This Row],[sDRC]]= "",  DataBase2[[#This Row],[BSHeu]]=""), "", (DataBase2[[#This Row],[sDRC]]- DataBase2[[#This Row],[BSHeu]])/ DataBase2[[#This Row],[BSHeu]])</f>
        <v>8.6660557629599648E-9</v>
      </c>
      <c r="AQ242" s="76">
        <f>IF(OR(DataBase2[[#This Row],[sABS]]= "",  DataBase2[[#This Row],[BSHeu]]=""), "", (DataBase2[[#This Row],[sABS]]- DataBase2[[#This Row],[BSHeu]])/ DataBase2[[#This Row],[BSHeu]])</f>
        <v>0</v>
      </c>
      <c r="AR242" s="76">
        <f>IF(OR(DataBase2[[#This Row],[sCCJ]]= "",  DataBase2[[#This Row],[BSHeu]]=""), "", (DataBase2[[#This Row],[sCCJ]]- DataBase2[[#This Row],[BSHeu]])/ DataBase2[[#This Row],[BSHeu]])</f>
        <v>6.7359093767668132E-2</v>
      </c>
      <c r="AS242" s="76">
        <f>IF(OR(DataBase2[[#This Row],[sILS]] = "",  DataBase2[[#This Row],[BSHeu]]=""), "", (DataBase2[[#This Row],[sILS]]- DataBase2[[#This Row],[BSHeu]])/ DataBase2[[#This Row],[BSHeu]])</f>
        <v>4.2316359063427719E-2</v>
      </c>
      <c r="AT242" s="76">
        <f>IF(OR(DataBase2[[#This Row],[sSA]] = "",  DataBase2[[#This Row],[BSHeu]]=""), "", (DataBase2[[#This Row],[sSA]]- DataBase2[[#This Row],[BSHeu]])/ DataBase2[[#This Row],[BSHeu]])</f>
        <v>8.6660557629599648E-9</v>
      </c>
      <c r="AU242" s="77">
        <f>IF(OR(DataBase2[[#This Row],[sKS]]= "",  DataBase2[[#This Row],[BSHeu]]=""), "", (DataBase2[[#This Row],[sKS]]- DataBase2[[#This Row],[BSHeu]])/ DataBase2[[#This Row],[BSHeu]])</f>
        <v>8.6660557629599648E-9</v>
      </c>
      <c r="AV242" s="78">
        <f>IF(AND(DataBase2[[#This Row],[sLBGB]]&lt;=0.0001, DataBase2[[#This Row],[sLBGB]]&lt;&gt;""), 1,"")</f>
        <v>1</v>
      </c>
      <c r="AW242" s="78">
        <f>IF(AND(DataBase2[[#This Row],[sCLGB]]&lt;=0.0001,DataBase2[[#This Row],[sCLGB]]&lt;&gt;""), 1,"")</f>
        <v>1</v>
      </c>
      <c r="AX242" s="78">
        <f>IF(AND(DataBase2[[#This Row],[sDRCGB]]&lt;=0.0001,DataBase2[[#This Row],[sDRCGB]]&lt;&gt;""), 1,"")</f>
        <v>1</v>
      </c>
      <c r="AY242" s="78">
        <f>IF(AND(DataBase2[[#This Row],[sABSGB]]&lt;=0.0001,DataBase2[[#This Row],[sABSGB]]&lt;&gt;""), 1,"")</f>
        <v>1</v>
      </c>
      <c r="AZ242" s="78" t="str">
        <f>IF(AND(DataBase2[[#This Row],[sCCJGB]]&lt;=0.0001,DataBase2[[#This Row],[sCCJGB]]&lt;&gt;""), 1,"")</f>
        <v/>
      </c>
      <c r="BA242" s="78" t="str">
        <f>IF(AND(DataBase2[[#This Row],[sILSGB]]&lt;=0.0001,DataBase2[[#This Row],[sILSGB]]&lt;&gt;""), 1,"")</f>
        <v/>
      </c>
      <c r="BB242" s="78">
        <f>IF(AND(DataBase2[[#This Row],[sSAGB]]&lt;=0.0001,DataBase2[[#This Row],[sSAGB]]&lt;&gt;""), 1,"")</f>
        <v>1</v>
      </c>
      <c r="BC242" s="78">
        <f>IF(AND(DataBase2[[#This Row],[sKSGB]]&lt;=0.0001,DataBase2[[#This Row],[sKSGB]]&lt;&gt;""), 1,"")</f>
        <v>1</v>
      </c>
      <c r="BD242" s="79">
        <f>IF(AND(DataBase2[[#This Row],[sLBGKS]]&lt;=0.0001, DataBase2[[#This Row],[sLBGKS]]&lt;&gt;""), 1,"")</f>
        <v>1</v>
      </c>
      <c r="BE242" s="78">
        <f>IF(AND(DataBase2[[#This Row],[sCLGKS]]&lt;=0.0001,DataBase2[[#This Row],[sCLGKS]]&lt;&gt;""), 1,"")</f>
        <v>1</v>
      </c>
      <c r="BF242" s="78">
        <f>IF(AND(DataBase2[[#This Row],[sDRCGKS]]&lt;=0.0001,DataBase2[[#This Row],[sDRCGKS]]&lt;&gt;""), 1,"")</f>
        <v>1</v>
      </c>
      <c r="BG242" s="78">
        <f>IF(AND(DataBase2[[#This Row],[sABSGKS]]&lt;=0.0001,DataBase2[[#This Row],[sABSGKS]]&lt;&gt;""), 1,"")</f>
        <v>1</v>
      </c>
      <c r="BH242" s="78" t="str">
        <f>IF(AND(DataBase2[[#This Row],[sCCJGKS]]&lt;=0.0001,DataBase2[[#This Row],[sCCJGKS]]&lt;&gt;""), 1,"")</f>
        <v/>
      </c>
      <c r="BI242" s="78" t="str">
        <f>IF(AND(DataBase2[[#This Row],[sILSGKS]]&lt;=0.0001,DataBase2[[#This Row],[sILSGKS]]&lt;&gt;""), 1,"")</f>
        <v/>
      </c>
      <c r="BJ242" s="78">
        <f>IF(AND(DataBase2[[#This Row],[sSAGKS]]&lt;=0.0001,DataBase2[[#This Row],[sSAGKS]]&lt;&gt;""), 1,"")</f>
        <v>1</v>
      </c>
      <c r="BK242" s="80">
        <f>IF(AND(DataBase2[[#This Row],[sKSGKS]]&lt;=0.0001,DataBase2[[#This Row],[sKSGKS]]&lt;&gt;""), 1,"")</f>
        <v>1</v>
      </c>
    </row>
    <row r="243" spans="1:63" x14ac:dyDescent="0.35">
      <c r="A243" s="65" t="s">
        <v>110</v>
      </c>
      <c r="B243" s="66" t="s">
        <v>80</v>
      </c>
      <c r="C243" s="67" t="s">
        <v>282</v>
      </c>
      <c r="D243" s="67">
        <v>3</v>
      </c>
      <c r="E243" s="67">
        <v>10</v>
      </c>
      <c r="F243" s="68">
        <v>2</v>
      </c>
      <c r="G243" s="69">
        <v>2158.5</v>
      </c>
      <c r="H243" s="70">
        <v>2158.3000000000002</v>
      </c>
      <c r="I243" s="71">
        <v>28</v>
      </c>
      <c r="J243" s="69">
        <v>2158.48</v>
      </c>
      <c r="K243" s="70">
        <v>2158.48</v>
      </c>
      <c r="L243" s="71">
        <v>11</v>
      </c>
      <c r="M243" s="69">
        <v>2158.48</v>
      </c>
      <c r="N243" s="6">
        <v>2158.48</v>
      </c>
      <c r="O243" s="71">
        <v>0.2</v>
      </c>
      <c r="P243" s="69">
        <v>2158.5</v>
      </c>
      <c r="Q243" s="71">
        <v>49</v>
      </c>
      <c r="R243" s="72">
        <v>2324.98</v>
      </c>
      <c r="S243" s="71">
        <v>4.74</v>
      </c>
      <c r="T243" s="72">
        <v>2158.48</v>
      </c>
      <c r="U243" s="71">
        <v>150.00399999999999</v>
      </c>
      <c r="V243" s="72">
        <v>2158.48</v>
      </c>
      <c r="W243" s="73">
        <v>69.911500000000004</v>
      </c>
      <c r="X243" s="8">
        <v>2158.5</v>
      </c>
      <c r="Y243" s="8">
        <v>24</v>
      </c>
      <c r="Z243" s="74">
        <f t="shared" si="9"/>
        <v>2158.48</v>
      </c>
      <c r="AA243" s="48">
        <f t="shared" si="10"/>
        <v>2158.48</v>
      </c>
      <c r="AB24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MIN(G243,J243,M243),"")</f>
        <v>2158.48</v>
      </c>
      <c r="AC243" s="49">
        <f>IF(OR(DataBase2[[#This Row],[sKS]] = "", DataBase2[[#This Row],[BSOpt]]=""), "", (DataBase2[[#This Row],[sKS]]-DataBase2[[#This Row],[BSOpt]])/DataBase2[[#This Row],[BSOpt]])</f>
        <v>9.2657796226890268E-6</v>
      </c>
      <c r="AD243" s="49">
        <f t="shared" si="11"/>
        <v>2158.48</v>
      </c>
      <c r="AE243" s="49">
        <f>IF(OR(DataBase2[[#This Row],[sKS]] = "", DataBase2[[#This Row],[BESTUB]]=""), "", (DataBase2[[#This Row],[sKS]]-DataBase2[[#This Row],[BESTUB]])/DataBase2[[#This Row],[BESTUB]])</f>
        <v>9.2657796226890268E-6</v>
      </c>
      <c r="AF243" s="75">
        <f>IF(OR(DataBase2[[#This Row],[sLB]] = "", DataBase2[[#This Row],[BestSol]]=""), "", (DataBase2[[#This Row],[sLB]]-DataBase2[[#This Row],[BestSol]])/DataBase2[[#This Row],[BestSol]])</f>
        <v>9.2657796226890268E-6</v>
      </c>
      <c r="AG243" s="76">
        <f>IF(OR(DataBase2[[#This Row],[sCL]] = "", DataBase2[[#This Row],[BestSol]]=""), "", (DataBase2[[#This Row],[sCL]] -DataBase2[[#This Row],[BestSol]])/DataBase2[[#This Row],[BestSol]])</f>
        <v>0</v>
      </c>
      <c r="AH243" s="76">
        <f>IF(OR(DataBase2[[#This Row],[sDRC]]= "", DataBase2[[#This Row],[BestSol]]=""), "", (DataBase2[[#This Row],[sDRC]]-DataBase2[[#This Row],[BestSol]])/DataBase2[[#This Row],[BestSol]])</f>
        <v>0</v>
      </c>
      <c r="AI243" s="76">
        <f>IF(OR(DataBase2[[#This Row],[sABS]]= "", DataBase2[[#This Row],[BestSol]]=""), "", (DataBase2[[#This Row],[sABS]]-DataBase2[[#This Row],[BestSol]])/DataBase2[[#This Row],[BestSol]])</f>
        <v>9.2657796226890268E-6</v>
      </c>
      <c r="AJ243" s="76">
        <f>IF(OR(DataBase2[[#This Row],[sCCJ]]= "", DataBase2[[#This Row],[BestSol]]=""), "", (DataBase2[[#This Row],[sCCJ]]-DataBase2[[#This Row],[BestSol]])/DataBase2[[#This Row],[BestSol]])</f>
        <v>7.7137615358956302E-2</v>
      </c>
      <c r="AK243" s="76">
        <f>IF(OR(DataBase2[[#This Row],[sILS]] = "", DataBase2[[#This Row],[BestSol]]=""), "", (DataBase2[[#This Row],[sILS]]-DataBase2[[#This Row],[BestSol]])/DataBase2[[#This Row],[BestSol]])</f>
        <v>0</v>
      </c>
      <c r="AL243" s="76">
        <f>IF(OR(DataBase2[[#This Row],[sSA]] = "", DataBase2[[#This Row],[BestSol]]=""), "", (DataBase2[[#This Row],[sSA]]-DataBase2[[#This Row],[BestSol]])/DataBase2[[#This Row],[BestSol]])</f>
        <v>0</v>
      </c>
      <c r="AM243" s="76">
        <f>IF(OR(DataBase2[[#This Row],[sKS]] = "", DataBase2[[#This Row],[BestSol]]=""), "", (DataBase2[[#This Row],[sKS]]-DataBase2[[#This Row],[BestSol]])/DataBase2[[#This Row],[BestSol]])</f>
        <v>9.2657796226890268E-6</v>
      </c>
      <c r="AN243" s="75">
        <f>IF(OR(DataBase2[[#This Row],[sLB]] = "", DataBase2[[#This Row],[BSHeu]]=""), "", (DataBase2[[#This Row],[sLB]]-DataBase2[[#This Row],[BSHeu]])/DataBase2[[#This Row],[BSHeu]])</f>
        <v>9.2657796226890268E-6</v>
      </c>
      <c r="AO243" s="76">
        <f>IF(OR(DataBase2[[#This Row],[sCL]] = "",  DataBase2[[#This Row],[BSHeu]]=""), "", (DataBase2[[#This Row],[sCL]] - DataBase2[[#This Row],[BSHeu]])/ DataBase2[[#This Row],[BSHeu]])</f>
        <v>0</v>
      </c>
      <c r="AP243" s="76">
        <f>IF(OR(DataBase2[[#This Row],[sDRC]]= "",  DataBase2[[#This Row],[BSHeu]]=""), "", (DataBase2[[#This Row],[sDRC]]- DataBase2[[#This Row],[BSHeu]])/ DataBase2[[#This Row],[BSHeu]])</f>
        <v>0</v>
      </c>
      <c r="AQ243" s="76">
        <f>IF(OR(DataBase2[[#This Row],[sABS]]= "",  DataBase2[[#This Row],[BSHeu]]=""), "", (DataBase2[[#This Row],[sABS]]- DataBase2[[#This Row],[BSHeu]])/ DataBase2[[#This Row],[BSHeu]])</f>
        <v>9.2657796226890268E-6</v>
      </c>
      <c r="AR243" s="76">
        <f>IF(OR(DataBase2[[#This Row],[sCCJ]]= "",  DataBase2[[#This Row],[BSHeu]]=""), "", (DataBase2[[#This Row],[sCCJ]]- DataBase2[[#This Row],[BSHeu]])/ DataBase2[[#This Row],[BSHeu]])</f>
        <v>7.7137615358956302E-2</v>
      </c>
      <c r="AS243" s="76">
        <f>IF(OR(DataBase2[[#This Row],[sILS]] = "",  DataBase2[[#This Row],[BSHeu]]=""), "", (DataBase2[[#This Row],[sILS]]- DataBase2[[#This Row],[BSHeu]])/ DataBase2[[#This Row],[BSHeu]])</f>
        <v>0</v>
      </c>
      <c r="AT243" s="76">
        <f>IF(OR(DataBase2[[#This Row],[sSA]] = "",  DataBase2[[#This Row],[BSHeu]]=""), "", (DataBase2[[#This Row],[sSA]]- DataBase2[[#This Row],[BSHeu]])/ DataBase2[[#This Row],[BSHeu]])</f>
        <v>0</v>
      </c>
      <c r="AU243" s="77">
        <f>IF(OR(DataBase2[[#This Row],[sKS]]= "",  DataBase2[[#This Row],[BSHeu]]=""), "", (DataBase2[[#This Row],[sKS]]- DataBase2[[#This Row],[BSHeu]])/ DataBase2[[#This Row],[BSHeu]])</f>
        <v>9.2657796226890268E-6</v>
      </c>
      <c r="AV243" s="78">
        <f>IF(AND(DataBase2[[#This Row],[sLBGB]]&lt;=0.0001, DataBase2[[#This Row],[sLBGB]]&lt;&gt;""), 1,"")</f>
        <v>1</v>
      </c>
      <c r="AW243" s="78">
        <f>IF(AND(DataBase2[[#This Row],[sCLGB]]&lt;=0.0001,DataBase2[[#This Row],[sCLGB]]&lt;&gt;""), 1,"")</f>
        <v>1</v>
      </c>
      <c r="AX243" s="78">
        <f>IF(AND(DataBase2[[#This Row],[sDRCGB]]&lt;=0.0001,DataBase2[[#This Row],[sDRCGB]]&lt;&gt;""), 1,"")</f>
        <v>1</v>
      </c>
      <c r="AY243" s="78">
        <f>IF(AND(DataBase2[[#This Row],[sABSGB]]&lt;=0.0001,DataBase2[[#This Row],[sABSGB]]&lt;&gt;""), 1,"")</f>
        <v>1</v>
      </c>
      <c r="AZ243" s="78" t="str">
        <f>IF(AND(DataBase2[[#This Row],[sCCJGB]]&lt;=0.0001,DataBase2[[#This Row],[sCCJGB]]&lt;&gt;""), 1,"")</f>
        <v/>
      </c>
      <c r="BA243" s="78">
        <f>IF(AND(DataBase2[[#This Row],[sILSGB]]&lt;=0.0001,DataBase2[[#This Row],[sILSGB]]&lt;&gt;""), 1,"")</f>
        <v>1</v>
      </c>
      <c r="BB243" s="78">
        <f>IF(AND(DataBase2[[#This Row],[sSAGB]]&lt;=0.0001,DataBase2[[#This Row],[sSAGB]]&lt;&gt;""), 1,"")</f>
        <v>1</v>
      </c>
      <c r="BC243" s="78">
        <f>IF(AND(DataBase2[[#This Row],[sKSGB]]&lt;=0.0001,DataBase2[[#This Row],[sKSGB]]&lt;&gt;""), 1,"")</f>
        <v>1</v>
      </c>
      <c r="BD243" s="79">
        <f>IF(AND(DataBase2[[#This Row],[sLBGKS]]&lt;=0.0001, DataBase2[[#This Row],[sLBGKS]]&lt;&gt;""), 1,"")</f>
        <v>1</v>
      </c>
      <c r="BE243" s="78">
        <f>IF(AND(DataBase2[[#This Row],[sCLGKS]]&lt;=0.0001,DataBase2[[#This Row],[sCLGKS]]&lt;&gt;""), 1,"")</f>
        <v>1</v>
      </c>
      <c r="BF243" s="78">
        <f>IF(AND(DataBase2[[#This Row],[sDRCGKS]]&lt;=0.0001,DataBase2[[#This Row],[sDRCGKS]]&lt;&gt;""), 1,"")</f>
        <v>1</v>
      </c>
      <c r="BG243" s="78">
        <f>IF(AND(DataBase2[[#This Row],[sABSGKS]]&lt;=0.0001,DataBase2[[#This Row],[sABSGKS]]&lt;&gt;""), 1,"")</f>
        <v>1</v>
      </c>
      <c r="BH243" s="78" t="str">
        <f>IF(AND(DataBase2[[#This Row],[sCCJGKS]]&lt;=0.0001,DataBase2[[#This Row],[sCCJGKS]]&lt;&gt;""), 1,"")</f>
        <v/>
      </c>
      <c r="BI243" s="78">
        <f>IF(AND(DataBase2[[#This Row],[sILSGKS]]&lt;=0.0001,DataBase2[[#This Row],[sILSGKS]]&lt;&gt;""), 1,"")</f>
        <v>1</v>
      </c>
      <c r="BJ243" s="78">
        <f>IF(AND(DataBase2[[#This Row],[sSAGKS]]&lt;=0.0001,DataBase2[[#This Row],[sSAGKS]]&lt;&gt;""), 1,"")</f>
        <v>1</v>
      </c>
      <c r="BK243" s="80">
        <f>IF(AND(DataBase2[[#This Row],[sKSGKS]]&lt;=0.0001,DataBase2[[#This Row],[sKSGKS]]&lt;&gt;""), 1,"")</f>
        <v>1</v>
      </c>
    </row>
    <row r="244" spans="1:63" x14ac:dyDescent="0.35">
      <c r="A244" s="65" t="s">
        <v>111</v>
      </c>
      <c r="B244" s="66" t="s">
        <v>80</v>
      </c>
      <c r="C244" s="67" t="s">
        <v>282</v>
      </c>
      <c r="D244" s="67">
        <v>3</v>
      </c>
      <c r="E244" s="67">
        <v>10</v>
      </c>
      <c r="F244" s="68">
        <v>3</v>
      </c>
      <c r="G244" s="69">
        <v>2587.2800000000002</v>
      </c>
      <c r="H244" s="70">
        <v>2487.9299999999998</v>
      </c>
      <c r="I244" s="71">
        <v>7200</v>
      </c>
      <c r="J244" s="69">
        <v>2587.2800000000002</v>
      </c>
      <c r="K244" s="70">
        <v>2587.2800000000002</v>
      </c>
      <c r="L244" s="71">
        <v>16</v>
      </c>
      <c r="M244" s="69">
        <v>2587.2800000000002</v>
      </c>
      <c r="N244" s="6">
        <v>2587.2800000000002</v>
      </c>
      <c r="O244" s="71">
        <v>0.3</v>
      </c>
      <c r="P244" s="69">
        <v>2587.2800299999999</v>
      </c>
      <c r="Q244" s="71">
        <v>64</v>
      </c>
      <c r="R244" s="72">
        <v>2669.6</v>
      </c>
      <c r="S244" s="71">
        <v>4.4000000000000004</v>
      </c>
      <c r="T244" s="72">
        <v>2624.62</v>
      </c>
      <c r="U244" s="71">
        <v>150.00200000000001</v>
      </c>
      <c r="V244" s="72">
        <v>2587.2800000000002</v>
      </c>
      <c r="W244" s="73">
        <v>79.332999999999998</v>
      </c>
      <c r="X244" s="8">
        <v>2587.2800000000002</v>
      </c>
      <c r="Y244" s="8">
        <v>88</v>
      </c>
      <c r="Z244" s="74">
        <f t="shared" si="9"/>
        <v>2587.2800000000002</v>
      </c>
      <c r="AA244" s="48">
        <f t="shared" si="10"/>
        <v>2587.2800000000002</v>
      </c>
      <c r="AB24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MIN(G244,J244,M244),"")</f>
        <v>2587.2800000000002</v>
      </c>
      <c r="AC244" s="49">
        <f>IF(OR(DataBase2[[#This Row],[sKS]] = "", DataBase2[[#This Row],[BSOpt]]=""), "", (DataBase2[[#This Row],[sKS]]-DataBase2[[#This Row],[BSOpt]])/DataBase2[[#This Row],[BSOpt]])</f>
        <v>0</v>
      </c>
      <c r="AD244" s="49">
        <f t="shared" si="11"/>
        <v>2587.2800000000002</v>
      </c>
      <c r="AE244" s="49">
        <f>IF(OR(DataBase2[[#This Row],[sKS]] = "", DataBase2[[#This Row],[BESTUB]]=""), "", (DataBase2[[#This Row],[sKS]]-DataBase2[[#This Row],[BESTUB]])/DataBase2[[#This Row],[BESTUB]])</f>
        <v>0</v>
      </c>
      <c r="AF244" s="75">
        <f>IF(OR(DataBase2[[#This Row],[sLB]] = "", DataBase2[[#This Row],[BestSol]]=""), "", (DataBase2[[#This Row],[sLB]]-DataBase2[[#This Row],[BestSol]])/DataBase2[[#This Row],[BestSol]])</f>
        <v>0</v>
      </c>
      <c r="AG244" s="76">
        <f>IF(OR(DataBase2[[#This Row],[sCL]] = "", DataBase2[[#This Row],[BestSol]]=""), "", (DataBase2[[#This Row],[sCL]] -DataBase2[[#This Row],[BestSol]])/DataBase2[[#This Row],[BestSol]])</f>
        <v>0</v>
      </c>
      <c r="AH244" s="76">
        <f>IF(OR(DataBase2[[#This Row],[sDRC]]= "", DataBase2[[#This Row],[BestSol]]=""), "", (DataBase2[[#This Row],[sDRC]]-DataBase2[[#This Row],[BestSol]])/DataBase2[[#This Row],[BestSol]])</f>
        <v>0</v>
      </c>
      <c r="AI244" s="76">
        <f>IF(OR(DataBase2[[#This Row],[sABS]]= "", DataBase2[[#This Row],[BestSol]]=""), "", (DataBase2[[#This Row],[sABS]]-DataBase2[[#This Row],[BestSol]])/DataBase2[[#This Row],[BestSol]])</f>
        <v>1.1595188652516775E-8</v>
      </c>
      <c r="AJ244" s="76">
        <f>IF(OR(DataBase2[[#This Row],[sCCJ]]= "", DataBase2[[#This Row],[BestSol]]=""), "", (DataBase2[[#This Row],[sCCJ]]-DataBase2[[#This Row],[BestSol]])/DataBase2[[#This Row],[BestSol]])</f>
        <v>3.1817197983983067E-2</v>
      </c>
      <c r="AK244" s="76">
        <f>IF(OR(DataBase2[[#This Row],[sILS]] = "", DataBase2[[#This Row],[BestSol]]=""), "", (DataBase2[[#This Row],[sILS]]-DataBase2[[#This Row],[BestSol]])/DataBase2[[#This Row],[BestSol]])</f>
        <v>1.4432144955319751E-2</v>
      </c>
      <c r="AL244" s="76">
        <f>IF(OR(DataBase2[[#This Row],[sSA]] = "", DataBase2[[#This Row],[BestSol]]=""), "", (DataBase2[[#This Row],[sSA]]-DataBase2[[#This Row],[BestSol]])/DataBase2[[#This Row],[BestSol]])</f>
        <v>0</v>
      </c>
      <c r="AM244" s="76">
        <f>IF(OR(DataBase2[[#This Row],[sKS]] = "", DataBase2[[#This Row],[BestSol]]=""), "", (DataBase2[[#This Row],[sKS]]-DataBase2[[#This Row],[BestSol]])/DataBase2[[#This Row],[BestSol]])</f>
        <v>0</v>
      </c>
      <c r="AN244" s="75">
        <f>IF(OR(DataBase2[[#This Row],[sLB]] = "", DataBase2[[#This Row],[BSHeu]]=""), "", (DataBase2[[#This Row],[sLB]]-DataBase2[[#This Row],[BSHeu]])/DataBase2[[#This Row],[BSHeu]])</f>
        <v>0</v>
      </c>
      <c r="AO244" s="76">
        <f>IF(OR(DataBase2[[#This Row],[sCL]] = "",  DataBase2[[#This Row],[BSHeu]]=""), "", (DataBase2[[#This Row],[sCL]] - DataBase2[[#This Row],[BSHeu]])/ DataBase2[[#This Row],[BSHeu]])</f>
        <v>0</v>
      </c>
      <c r="AP244" s="76">
        <f>IF(OR(DataBase2[[#This Row],[sDRC]]= "",  DataBase2[[#This Row],[BSHeu]]=""), "", (DataBase2[[#This Row],[sDRC]]- DataBase2[[#This Row],[BSHeu]])/ DataBase2[[#This Row],[BSHeu]])</f>
        <v>0</v>
      </c>
      <c r="AQ244" s="76">
        <f>IF(OR(DataBase2[[#This Row],[sABS]]= "",  DataBase2[[#This Row],[BSHeu]]=""), "", (DataBase2[[#This Row],[sABS]]- DataBase2[[#This Row],[BSHeu]])/ DataBase2[[#This Row],[BSHeu]])</f>
        <v>1.1595188652516775E-8</v>
      </c>
      <c r="AR244" s="76">
        <f>IF(OR(DataBase2[[#This Row],[sCCJ]]= "",  DataBase2[[#This Row],[BSHeu]]=""), "", (DataBase2[[#This Row],[sCCJ]]- DataBase2[[#This Row],[BSHeu]])/ DataBase2[[#This Row],[BSHeu]])</f>
        <v>3.1817197983983067E-2</v>
      </c>
      <c r="AS244" s="76">
        <f>IF(OR(DataBase2[[#This Row],[sILS]] = "",  DataBase2[[#This Row],[BSHeu]]=""), "", (DataBase2[[#This Row],[sILS]]- DataBase2[[#This Row],[BSHeu]])/ DataBase2[[#This Row],[BSHeu]])</f>
        <v>1.4432144955319751E-2</v>
      </c>
      <c r="AT244" s="76">
        <f>IF(OR(DataBase2[[#This Row],[sSA]] = "",  DataBase2[[#This Row],[BSHeu]]=""), "", (DataBase2[[#This Row],[sSA]]- DataBase2[[#This Row],[BSHeu]])/ DataBase2[[#This Row],[BSHeu]])</f>
        <v>0</v>
      </c>
      <c r="AU244" s="77">
        <f>IF(OR(DataBase2[[#This Row],[sKS]]= "",  DataBase2[[#This Row],[BSHeu]]=""), "", (DataBase2[[#This Row],[sKS]]- DataBase2[[#This Row],[BSHeu]])/ DataBase2[[#This Row],[BSHeu]])</f>
        <v>0</v>
      </c>
      <c r="AV244" s="78">
        <f>IF(AND(DataBase2[[#This Row],[sLBGB]]&lt;=0.0001, DataBase2[[#This Row],[sLBGB]]&lt;&gt;""), 1,"")</f>
        <v>1</v>
      </c>
      <c r="AW244" s="78">
        <f>IF(AND(DataBase2[[#This Row],[sCLGB]]&lt;=0.0001,DataBase2[[#This Row],[sCLGB]]&lt;&gt;""), 1,"")</f>
        <v>1</v>
      </c>
      <c r="AX244" s="78">
        <f>IF(AND(DataBase2[[#This Row],[sDRCGB]]&lt;=0.0001,DataBase2[[#This Row],[sDRCGB]]&lt;&gt;""), 1,"")</f>
        <v>1</v>
      </c>
      <c r="AY244" s="78">
        <f>IF(AND(DataBase2[[#This Row],[sABSGB]]&lt;=0.0001,DataBase2[[#This Row],[sABSGB]]&lt;&gt;""), 1,"")</f>
        <v>1</v>
      </c>
      <c r="AZ244" s="78" t="str">
        <f>IF(AND(DataBase2[[#This Row],[sCCJGB]]&lt;=0.0001,DataBase2[[#This Row],[sCCJGB]]&lt;&gt;""), 1,"")</f>
        <v/>
      </c>
      <c r="BA244" s="78" t="str">
        <f>IF(AND(DataBase2[[#This Row],[sILSGB]]&lt;=0.0001,DataBase2[[#This Row],[sILSGB]]&lt;&gt;""), 1,"")</f>
        <v/>
      </c>
      <c r="BB244" s="78">
        <f>IF(AND(DataBase2[[#This Row],[sSAGB]]&lt;=0.0001,DataBase2[[#This Row],[sSAGB]]&lt;&gt;""), 1,"")</f>
        <v>1</v>
      </c>
      <c r="BC244" s="78">
        <f>IF(AND(DataBase2[[#This Row],[sKSGB]]&lt;=0.0001,DataBase2[[#This Row],[sKSGB]]&lt;&gt;""), 1,"")</f>
        <v>1</v>
      </c>
      <c r="BD244" s="79">
        <f>IF(AND(DataBase2[[#This Row],[sLBGKS]]&lt;=0.0001, DataBase2[[#This Row],[sLBGKS]]&lt;&gt;""), 1,"")</f>
        <v>1</v>
      </c>
      <c r="BE244" s="78">
        <f>IF(AND(DataBase2[[#This Row],[sCLGKS]]&lt;=0.0001,DataBase2[[#This Row],[sCLGKS]]&lt;&gt;""), 1,"")</f>
        <v>1</v>
      </c>
      <c r="BF244" s="78">
        <f>IF(AND(DataBase2[[#This Row],[sDRCGKS]]&lt;=0.0001,DataBase2[[#This Row],[sDRCGKS]]&lt;&gt;""), 1,"")</f>
        <v>1</v>
      </c>
      <c r="BG244" s="78">
        <f>IF(AND(DataBase2[[#This Row],[sABSGKS]]&lt;=0.0001,DataBase2[[#This Row],[sABSGKS]]&lt;&gt;""), 1,"")</f>
        <v>1</v>
      </c>
      <c r="BH244" s="78" t="str">
        <f>IF(AND(DataBase2[[#This Row],[sCCJGKS]]&lt;=0.0001,DataBase2[[#This Row],[sCCJGKS]]&lt;&gt;""), 1,"")</f>
        <v/>
      </c>
      <c r="BI244" s="78" t="str">
        <f>IF(AND(DataBase2[[#This Row],[sILSGKS]]&lt;=0.0001,DataBase2[[#This Row],[sILSGKS]]&lt;&gt;""), 1,"")</f>
        <v/>
      </c>
      <c r="BJ244" s="78">
        <f>IF(AND(DataBase2[[#This Row],[sSAGKS]]&lt;=0.0001,DataBase2[[#This Row],[sSAGKS]]&lt;&gt;""), 1,"")</f>
        <v>1</v>
      </c>
      <c r="BK244" s="80">
        <f>IF(AND(DataBase2[[#This Row],[sKSGKS]]&lt;=0.0001,DataBase2[[#This Row],[sKSGKS]]&lt;&gt;""), 1,"")</f>
        <v>1</v>
      </c>
    </row>
    <row r="245" spans="1:63" x14ac:dyDescent="0.35">
      <c r="A245" s="65" t="s">
        <v>112</v>
      </c>
      <c r="B245" s="66" t="s">
        <v>80</v>
      </c>
      <c r="C245" s="67" t="s">
        <v>282</v>
      </c>
      <c r="D245" s="67">
        <v>3</v>
      </c>
      <c r="E245" s="67">
        <v>10</v>
      </c>
      <c r="F245" s="68">
        <v>4</v>
      </c>
      <c r="G245" s="69">
        <v>2906.78</v>
      </c>
      <c r="H245" s="70">
        <v>2816.03</v>
      </c>
      <c r="I245" s="71">
        <v>7200</v>
      </c>
      <c r="J245" s="69">
        <v>2906.76</v>
      </c>
      <c r="K245" s="70">
        <v>2906.76</v>
      </c>
      <c r="L245" s="71">
        <v>19</v>
      </c>
      <c r="M245" s="69">
        <v>2906.76</v>
      </c>
      <c r="N245" s="6">
        <v>2906.76</v>
      </c>
      <c r="O245" s="71">
        <v>0.2</v>
      </c>
      <c r="P245" s="69">
        <v>2906.7800299999999</v>
      </c>
      <c r="Q245" s="71">
        <v>118</v>
      </c>
      <c r="R245" s="72">
        <v>3123.28</v>
      </c>
      <c r="S245" s="71">
        <v>3.29</v>
      </c>
      <c r="T245" s="72">
        <v>2907.8</v>
      </c>
      <c r="U245" s="71">
        <v>150.0025</v>
      </c>
      <c r="V245" s="72">
        <v>2906.76</v>
      </c>
      <c r="W245" s="73">
        <v>122.414</v>
      </c>
      <c r="X245" s="8">
        <v>2906.78</v>
      </c>
      <c r="Y245" s="8">
        <v>86</v>
      </c>
      <c r="Z245" s="74">
        <f t="shared" si="9"/>
        <v>2906.76</v>
      </c>
      <c r="AA245" s="48">
        <f t="shared" si="10"/>
        <v>2906.76</v>
      </c>
      <c r="AB24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MIN(G245,J245,M245),"")</f>
        <v>2906.76</v>
      </c>
      <c r="AC245" s="49">
        <f>IF(OR(DataBase2[[#This Row],[sKS]] = "", DataBase2[[#This Row],[BSOpt]]=""), "", (DataBase2[[#This Row],[sKS]]-DataBase2[[#This Row],[BSOpt]])/DataBase2[[#This Row],[BSOpt]])</f>
        <v>6.8805130110438453E-6</v>
      </c>
      <c r="AD245" s="49">
        <f t="shared" si="11"/>
        <v>2906.76</v>
      </c>
      <c r="AE245" s="49">
        <f>IF(OR(DataBase2[[#This Row],[sKS]] = "", DataBase2[[#This Row],[BESTUB]]=""), "", (DataBase2[[#This Row],[sKS]]-DataBase2[[#This Row],[BESTUB]])/DataBase2[[#This Row],[BESTUB]])</f>
        <v>6.8805130110438453E-6</v>
      </c>
      <c r="AF245" s="75">
        <f>IF(OR(DataBase2[[#This Row],[sLB]] = "", DataBase2[[#This Row],[BestSol]]=""), "", (DataBase2[[#This Row],[sLB]]-DataBase2[[#This Row],[BestSol]])/DataBase2[[#This Row],[BestSol]])</f>
        <v>6.8805130110438453E-6</v>
      </c>
      <c r="AG245" s="76">
        <f>IF(OR(DataBase2[[#This Row],[sCL]] = "", DataBase2[[#This Row],[BestSol]]=""), "", (DataBase2[[#This Row],[sCL]] -DataBase2[[#This Row],[BestSol]])/DataBase2[[#This Row],[BestSol]])</f>
        <v>0</v>
      </c>
      <c r="AH245" s="76">
        <f>IF(OR(DataBase2[[#This Row],[sDRC]]= "", DataBase2[[#This Row],[BestSol]]=""), "", (DataBase2[[#This Row],[sDRC]]-DataBase2[[#This Row],[BestSol]])/DataBase2[[#This Row],[BestSol]])</f>
        <v>0</v>
      </c>
      <c r="AI245" s="76">
        <f>IF(OR(DataBase2[[#This Row],[sABS]]= "", DataBase2[[#This Row],[BestSol]]=""), "", (DataBase2[[#This Row],[sABS]]-DataBase2[[#This Row],[BestSol]])/DataBase2[[#This Row],[BestSol]])</f>
        <v>6.8908337804561411E-6</v>
      </c>
      <c r="AJ245" s="76">
        <f>IF(OR(DataBase2[[#This Row],[sCCJ]]= "", DataBase2[[#This Row],[BestSol]]=""), "", (DataBase2[[#This Row],[sCCJ]]-DataBase2[[#This Row],[BestSol]])/DataBase2[[#This Row],[BestSol]])</f>
        <v>7.4488433857628419E-2</v>
      </c>
      <c r="AK245" s="76">
        <f>IF(OR(DataBase2[[#This Row],[sILS]] = "", DataBase2[[#This Row],[BestSol]]=""), "", (DataBase2[[#This Row],[sILS]]-DataBase2[[#This Row],[BestSol]])/DataBase2[[#This Row],[BestSol]])</f>
        <v>3.5778667657459287E-4</v>
      </c>
      <c r="AL245" s="76">
        <f>IF(OR(DataBase2[[#This Row],[sSA]] = "", DataBase2[[#This Row],[BestSol]]=""), "", (DataBase2[[#This Row],[sSA]]-DataBase2[[#This Row],[BestSol]])/DataBase2[[#This Row],[BestSol]])</f>
        <v>0</v>
      </c>
      <c r="AM245" s="76">
        <f>IF(OR(DataBase2[[#This Row],[sKS]] = "", DataBase2[[#This Row],[BestSol]]=""), "", (DataBase2[[#This Row],[sKS]]-DataBase2[[#This Row],[BestSol]])/DataBase2[[#This Row],[BestSol]])</f>
        <v>6.8805130110438453E-6</v>
      </c>
      <c r="AN245" s="75">
        <f>IF(OR(DataBase2[[#This Row],[sLB]] = "", DataBase2[[#This Row],[BSHeu]]=""), "", (DataBase2[[#This Row],[sLB]]-DataBase2[[#This Row],[BSHeu]])/DataBase2[[#This Row],[BSHeu]])</f>
        <v>6.8805130110438453E-6</v>
      </c>
      <c r="AO245" s="76">
        <f>IF(OR(DataBase2[[#This Row],[sCL]] = "",  DataBase2[[#This Row],[BSHeu]]=""), "", (DataBase2[[#This Row],[sCL]] - DataBase2[[#This Row],[BSHeu]])/ DataBase2[[#This Row],[BSHeu]])</f>
        <v>0</v>
      </c>
      <c r="AP245" s="76">
        <f>IF(OR(DataBase2[[#This Row],[sDRC]]= "",  DataBase2[[#This Row],[BSHeu]]=""), "", (DataBase2[[#This Row],[sDRC]]- DataBase2[[#This Row],[BSHeu]])/ DataBase2[[#This Row],[BSHeu]])</f>
        <v>0</v>
      </c>
      <c r="AQ245" s="76">
        <f>IF(OR(DataBase2[[#This Row],[sABS]]= "",  DataBase2[[#This Row],[BSHeu]]=""), "", (DataBase2[[#This Row],[sABS]]- DataBase2[[#This Row],[BSHeu]])/ DataBase2[[#This Row],[BSHeu]])</f>
        <v>6.8908337804561411E-6</v>
      </c>
      <c r="AR245" s="76">
        <f>IF(OR(DataBase2[[#This Row],[sCCJ]]= "",  DataBase2[[#This Row],[BSHeu]]=""), "", (DataBase2[[#This Row],[sCCJ]]- DataBase2[[#This Row],[BSHeu]])/ DataBase2[[#This Row],[BSHeu]])</f>
        <v>7.4488433857628419E-2</v>
      </c>
      <c r="AS245" s="76">
        <f>IF(OR(DataBase2[[#This Row],[sILS]] = "",  DataBase2[[#This Row],[BSHeu]]=""), "", (DataBase2[[#This Row],[sILS]]- DataBase2[[#This Row],[BSHeu]])/ DataBase2[[#This Row],[BSHeu]])</f>
        <v>3.5778667657459287E-4</v>
      </c>
      <c r="AT245" s="76">
        <f>IF(OR(DataBase2[[#This Row],[sSA]] = "",  DataBase2[[#This Row],[BSHeu]]=""), "", (DataBase2[[#This Row],[sSA]]- DataBase2[[#This Row],[BSHeu]])/ DataBase2[[#This Row],[BSHeu]])</f>
        <v>0</v>
      </c>
      <c r="AU245" s="77">
        <f>IF(OR(DataBase2[[#This Row],[sKS]]= "",  DataBase2[[#This Row],[BSHeu]]=""), "", (DataBase2[[#This Row],[sKS]]- DataBase2[[#This Row],[BSHeu]])/ DataBase2[[#This Row],[BSHeu]])</f>
        <v>6.8805130110438453E-6</v>
      </c>
      <c r="AV245" s="78">
        <f>IF(AND(DataBase2[[#This Row],[sLBGB]]&lt;=0.0001, DataBase2[[#This Row],[sLBGB]]&lt;&gt;""), 1,"")</f>
        <v>1</v>
      </c>
      <c r="AW245" s="78">
        <f>IF(AND(DataBase2[[#This Row],[sCLGB]]&lt;=0.0001,DataBase2[[#This Row],[sCLGB]]&lt;&gt;""), 1,"")</f>
        <v>1</v>
      </c>
      <c r="AX245" s="78">
        <f>IF(AND(DataBase2[[#This Row],[sDRCGB]]&lt;=0.0001,DataBase2[[#This Row],[sDRCGB]]&lt;&gt;""), 1,"")</f>
        <v>1</v>
      </c>
      <c r="AY245" s="78">
        <f>IF(AND(DataBase2[[#This Row],[sABSGB]]&lt;=0.0001,DataBase2[[#This Row],[sABSGB]]&lt;&gt;""), 1,"")</f>
        <v>1</v>
      </c>
      <c r="AZ245" s="78" t="str">
        <f>IF(AND(DataBase2[[#This Row],[sCCJGB]]&lt;=0.0001,DataBase2[[#This Row],[sCCJGB]]&lt;&gt;""), 1,"")</f>
        <v/>
      </c>
      <c r="BA245" s="78" t="str">
        <f>IF(AND(DataBase2[[#This Row],[sILSGB]]&lt;=0.0001,DataBase2[[#This Row],[sILSGB]]&lt;&gt;""), 1,"")</f>
        <v/>
      </c>
      <c r="BB245" s="78">
        <f>IF(AND(DataBase2[[#This Row],[sSAGB]]&lt;=0.0001,DataBase2[[#This Row],[sSAGB]]&lt;&gt;""), 1,"")</f>
        <v>1</v>
      </c>
      <c r="BC245" s="78">
        <f>IF(AND(DataBase2[[#This Row],[sKSGB]]&lt;=0.0001,DataBase2[[#This Row],[sKSGB]]&lt;&gt;""), 1,"")</f>
        <v>1</v>
      </c>
      <c r="BD245" s="79">
        <f>IF(AND(DataBase2[[#This Row],[sLBGKS]]&lt;=0.0001, DataBase2[[#This Row],[sLBGKS]]&lt;&gt;""), 1,"")</f>
        <v>1</v>
      </c>
      <c r="BE245" s="78">
        <f>IF(AND(DataBase2[[#This Row],[sCLGKS]]&lt;=0.0001,DataBase2[[#This Row],[sCLGKS]]&lt;&gt;""), 1,"")</f>
        <v>1</v>
      </c>
      <c r="BF245" s="78">
        <f>IF(AND(DataBase2[[#This Row],[sDRCGKS]]&lt;=0.0001,DataBase2[[#This Row],[sDRCGKS]]&lt;&gt;""), 1,"")</f>
        <v>1</v>
      </c>
      <c r="BG245" s="78">
        <f>IF(AND(DataBase2[[#This Row],[sABSGKS]]&lt;=0.0001,DataBase2[[#This Row],[sABSGKS]]&lt;&gt;""), 1,"")</f>
        <v>1</v>
      </c>
      <c r="BH245" s="78" t="str">
        <f>IF(AND(DataBase2[[#This Row],[sCCJGKS]]&lt;=0.0001,DataBase2[[#This Row],[sCCJGKS]]&lt;&gt;""), 1,"")</f>
        <v/>
      </c>
      <c r="BI245" s="78" t="str">
        <f>IF(AND(DataBase2[[#This Row],[sILSGKS]]&lt;=0.0001,DataBase2[[#This Row],[sILSGKS]]&lt;&gt;""), 1,"")</f>
        <v/>
      </c>
      <c r="BJ245" s="78">
        <f>IF(AND(DataBase2[[#This Row],[sSAGKS]]&lt;=0.0001,DataBase2[[#This Row],[sSAGKS]]&lt;&gt;""), 1,"")</f>
        <v>1</v>
      </c>
      <c r="BK245" s="80">
        <f>IF(AND(DataBase2[[#This Row],[sKSGKS]]&lt;=0.0001,DataBase2[[#This Row],[sKSGKS]]&lt;&gt;""), 1,"")</f>
        <v>1</v>
      </c>
    </row>
    <row r="246" spans="1:63" x14ac:dyDescent="0.35">
      <c r="A246" s="65" t="s">
        <v>113</v>
      </c>
      <c r="B246" s="66" t="s">
        <v>80</v>
      </c>
      <c r="C246" s="67" t="s">
        <v>282</v>
      </c>
      <c r="D246" s="67">
        <v>3</v>
      </c>
      <c r="E246" s="67">
        <v>10</v>
      </c>
      <c r="F246" s="68">
        <v>5</v>
      </c>
      <c r="G246" s="69">
        <v>3339.2</v>
      </c>
      <c r="H246" s="70">
        <v>3161.15</v>
      </c>
      <c r="I246" s="71">
        <v>7200</v>
      </c>
      <c r="J246" s="69">
        <v>3339.2</v>
      </c>
      <c r="K246" s="70">
        <v>3339.2</v>
      </c>
      <c r="L246" s="71">
        <v>68</v>
      </c>
      <c r="M246" s="69">
        <v>3339.2</v>
      </c>
      <c r="N246" s="6">
        <v>3339.2</v>
      </c>
      <c r="O246" s="71">
        <v>3.5</v>
      </c>
      <c r="P246" s="69">
        <v>3339.1999500000002</v>
      </c>
      <c r="Q246" s="71">
        <v>806</v>
      </c>
      <c r="R246" s="72">
        <v>3477.34</v>
      </c>
      <c r="S246" s="71">
        <v>3.11</v>
      </c>
      <c r="T246" s="72">
        <v>3399.82</v>
      </c>
      <c r="U246" s="71">
        <v>150.00200000000001</v>
      </c>
      <c r="V246" s="72">
        <v>3399.08</v>
      </c>
      <c r="W246" s="73">
        <v>134.19149999999999</v>
      </c>
      <c r="X246" s="8">
        <v>3339.2</v>
      </c>
      <c r="Y246" s="8">
        <v>94</v>
      </c>
      <c r="Z246" s="74">
        <f t="shared" si="9"/>
        <v>3339.2</v>
      </c>
      <c r="AA246" s="48">
        <f t="shared" si="10"/>
        <v>3339.1999500000002</v>
      </c>
      <c r="AB24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MIN(G246,J246,M246),"")</f>
        <v>3339.2</v>
      </c>
      <c r="AC246" s="49">
        <f>IF(OR(DataBase2[[#This Row],[sKS]] = "", DataBase2[[#This Row],[BSOpt]]=""), "", (DataBase2[[#This Row],[sKS]]-DataBase2[[#This Row],[BSOpt]])/DataBase2[[#This Row],[BSOpt]])</f>
        <v>0</v>
      </c>
      <c r="AD246" s="49">
        <f t="shared" si="11"/>
        <v>3339.2</v>
      </c>
      <c r="AE246" s="49">
        <f>IF(OR(DataBase2[[#This Row],[sKS]] = "", DataBase2[[#This Row],[BESTUB]]=""), "", (DataBase2[[#This Row],[sKS]]-DataBase2[[#This Row],[BESTUB]])/DataBase2[[#This Row],[BESTUB]])</f>
        <v>0</v>
      </c>
      <c r="AF246" s="75">
        <f>IF(OR(DataBase2[[#This Row],[sLB]] = "", DataBase2[[#This Row],[BestSol]]=""), "", (DataBase2[[#This Row],[sLB]]-DataBase2[[#This Row],[BestSol]])/DataBase2[[#This Row],[BestSol]])</f>
        <v>0</v>
      </c>
      <c r="AG246" s="76">
        <f>IF(OR(DataBase2[[#This Row],[sCL]] = "", DataBase2[[#This Row],[BestSol]]=""), "", (DataBase2[[#This Row],[sCL]] -DataBase2[[#This Row],[BestSol]])/DataBase2[[#This Row],[BestSol]])</f>
        <v>0</v>
      </c>
      <c r="AH246" s="76">
        <f>IF(OR(DataBase2[[#This Row],[sDRC]]= "", DataBase2[[#This Row],[BestSol]]=""), "", (DataBase2[[#This Row],[sDRC]]-DataBase2[[#This Row],[BestSol]])/DataBase2[[#This Row],[BestSol]])</f>
        <v>0</v>
      </c>
      <c r="AI246" s="76">
        <f>IF(OR(DataBase2[[#This Row],[sABS]]= "", DataBase2[[#This Row],[BestSol]]=""), "", (DataBase2[[#This Row],[sABS]]-DataBase2[[#This Row],[BestSol]])/DataBase2[[#This Row],[BestSol]])</f>
        <v>-1.4973646276469951E-8</v>
      </c>
      <c r="AJ246" s="76">
        <f>IF(OR(DataBase2[[#This Row],[sCCJ]]= "", DataBase2[[#This Row],[BestSol]]=""), "", (DataBase2[[#This Row],[sCCJ]]-DataBase2[[#This Row],[BestSol]])/DataBase2[[#This Row],[BestSol]])</f>
        <v>4.1369190225203745E-2</v>
      </c>
      <c r="AK246" s="76">
        <f>IF(OR(DataBase2[[#This Row],[sILS]] = "", DataBase2[[#This Row],[BestSol]]=""), "", (DataBase2[[#This Row],[sILS]]-DataBase2[[#This Row],[BestSol]])/DataBase2[[#This Row],[BestSol]])</f>
        <v>1.8154048873981896E-2</v>
      </c>
      <c r="AL246" s="76">
        <f>IF(OR(DataBase2[[#This Row],[sSA]] = "", DataBase2[[#This Row],[BestSol]]=""), "", (DataBase2[[#This Row],[sSA]]-DataBase2[[#This Row],[BestSol]])/DataBase2[[#This Row],[BestSol]])</f>
        <v>1.7932438907522795E-2</v>
      </c>
      <c r="AM246" s="76">
        <f>IF(OR(DataBase2[[#This Row],[sKS]] = "", DataBase2[[#This Row],[BestSol]]=""), "", (DataBase2[[#This Row],[sKS]]-DataBase2[[#This Row],[BestSol]])/DataBase2[[#This Row],[BestSol]])</f>
        <v>0</v>
      </c>
      <c r="AN246" s="75">
        <f>IF(OR(DataBase2[[#This Row],[sLB]] = "", DataBase2[[#This Row],[BSHeu]]=""), "", (DataBase2[[#This Row],[sLB]]-DataBase2[[#This Row],[BSHeu]])/DataBase2[[#This Row],[BSHeu]])</f>
        <v>1.4973646500680039E-8</v>
      </c>
      <c r="AO246" s="76">
        <f>IF(OR(DataBase2[[#This Row],[sCL]] = "",  DataBase2[[#This Row],[BSHeu]]=""), "", (DataBase2[[#This Row],[sCL]] - DataBase2[[#This Row],[BSHeu]])/ DataBase2[[#This Row],[BSHeu]])</f>
        <v>1.4973646500680039E-8</v>
      </c>
      <c r="AP246" s="76">
        <f>IF(OR(DataBase2[[#This Row],[sDRC]]= "",  DataBase2[[#This Row],[BSHeu]]=""), "", (DataBase2[[#This Row],[sDRC]]- DataBase2[[#This Row],[BSHeu]])/ DataBase2[[#This Row],[BSHeu]])</f>
        <v>1.4973646500680039E-8</v>
      </c>
      <c r="AQ246" s="76">
        <f>IF(OR(DataBase2[[#This Row],[sABS]]= "",  DataBase2[[#This Row],[BSHeu]]=""), "", (DataBase2[[#This Row],[sABS]]- DataBase2[[#This Row],[BSHeu]])/ DataBase2[[#This Row],[BSHeu]])</f>
        <v>0</v>
      </c>
      <c r="AR246" s="76">
        <f>IF(OR(DataBase2[[#This Row],[sCCJ]]= "",  DataBase2[[#This Row],[BSHeu]]=""), "", (DataBase2[[#This Row],[sCCJ]]- DataBase2[[#This Row],[BSHeu]])/ DataBase2[[#This Row],[BSHeu]])</f>
        <v>4.1369205818297873E-2</v>
      </c>
      <c r="AS246" s="76">
        <f>IF(OR(DataBase2[[#This Row],[sILS]] = "",  DataBase2[[#This Row],[BSHeu]]=""), "", (DataBase2[[#This Row],[sILS]]- DataBase2[[#This Row],[BSHeu]])/ DataBase2[[#This Row],[BSHeu]])</f>
        <v>1.8154064119460706E-2</v>
      </c>
      <c r="AT246" s="76">
        <f>IF(OR(DataBase2[[#This Row],[sSA]] = "",  DataBase2[[#This Row],[BSHeu]]=""), "", (DataBase2[[#This Row],[sSA]]- DataBase2[[#This Row],[BSHeu]])/ DataBase2[[#This Row],[BSHeu]])</f>
        <v>1.7932454149683294E-2</v>
      </c>
      <c r="AU246" s="77">
        <f>IF(OR(DataBase2[[#This Row],[sKS]]= "",  DataBase2[[#This Row],[BSHeu]]=""), "", (DataBase2[[#This Row],[sKS]]- DataBase2[[#This Row],[BSHeu]])/ DataBase2[[#This Row],[BSHeu]])</f>
        <v>1.4973646500680039E-8</v>
      </c>
      <c r="AV246" s="78">
        <f>IF(AND(DataBase2[[#This Row],[sLBGB]]&lt;=0.0001, DataBase2[[#This Row],[sLBGB]]&lt;&gt;""), 1,"")</f>
        <v>1</v>
      </c>
      <c r="AW246" s="78">
        <f>IF(AND(DataBase2[[#This Row],[sCLGB]]&lt;=0.0001,DataBase2[[#This Row],[sCLGB]]&lt;&gt;""), 1,"")</f>
        <v>1</v>
      </c>
      <c r="AX246" s="78">
        <f>IF(AND(DataBase2[[#This Row],[sDRCGB]]&lt;=0.0001,DataBase2[[#This Row],[sDRCGB]]&lt;&gt;""), 1,"")</f>
        <v>1</v>
      </c>
      <c r="AY246" s="78">
        <f>IF(AND(DataBase2[[#This Row],[sABSGB]]&lt;=0.0001,DataBase2[[#This Row],[sABSGB]]&lt;&gt;""), 1,"")</f>
        <v>1</v>
      </c>
      <c r="AZ246" s="78" t="str">
        <f>IF(AND(DataBase2[[#This Row],[sCCJGB]]&lt;=0.0001,DataBase2[[#This Row],[sCCJGB]]&lt;&gt;""), 1,"")</f>
        <v/>
      </c>
      <c r="BA246" s="78" t="str">
        <f>IF(AND(DataBase2[[#This Row],[sILSGB]]&lt;=0.0001,DataBase2[[#This Row],[sILSGB]]&lt;&gt;""), 1,"")</f>
        <v/>
      </c>
      <c r="BB246" s="78" t="str">
        <f>IF(AND(DataBase2[[#This Row],[sSAGB]]&lt;=0.0001,DataBase2[[#This Row],[sSAGB]]&lt;&gt;""), 1,"")</f>
        <v/>
      </c>
      <c r="BC246" s="78">
        <f>IF(AND(DataBase2[[#This Row],[sKSGB]]&lt;=0.0001,DataBase2[[#This Row],[sKSGB]]&lt;&gt;""), 1,"")</f>
        <v>1</v>
      </c>
      <c r="BD246" s="79">
        <f>IF(AND(DataBase2[[#This Row],[sLBGKS]]&lt;=0.0001, DataBase2[[#This Row],[sLBGKS]]&lt;&gt;""), 1,"")</f>
        <v>1</v>
      </c>
      <c r="BE246" s="78">
        <f>IF(AND(DataBase2[[#This Row],[sCLGKS]]&lt;=0.0001,DataBase2[[#This Row],[sCLGKS]]&lt;&gt;""), 1,"")</f>
        <v>1</v>
      </c>
      <c r="BF246" s="78">
        <f>IF(AND(DataBase2[[#This Row],[sDRCGKS]]&lt;=0.0001,DataBase2[[#This Row],[sDRCGKS]]&lt;&gt;""), 1,"")</f>
        <v>1</v>
      </c>
      <c r="BG246" s="78">
        <f>IF(AND(DataBase2[[#This Row],[sABSGKS]]&lt;=0.0001,DataBase2[[#This Row],[sABSGKS]]&lt;&gt;""), 1,"")</f>
        <v>1</v>
      </c>
      <c r="BH246" s="78" t="str">
        <f>IF(AND(DataBase2[[#This Row],[sCCJGKS]]&lt;=0.0001,DataBase2[[#This Row],[sCCJGKS]]&lt;&gt;""), 1,"")</f>
        <v/>
      </c>
      <c r="BI246" s="78" t="str">
        <f>IF(AND(DataBase2[[#This Row],[sILSGKS]]&lt;=0.0001,DataBase2[[#This Row],[sILSGKS]]&lt;&gt;""), 1,"")</f>
        <v/>
      </c>
      <c r="BJ246" s="78" t="str">
        <f>IF(AND(DataBase2[[#This Row],[sSAGKS]]&lt;=0.0001,DataBase2[[#This Row],[sSAGKS]]&lt;&gt;""), 1,"")</f>
        <v/>
      </c>
      <c r="BK246" s="80">
        <f>IF(AND(DataBase2[[#This Row],[sKSGKS]]&lt;=0.0001,DataBase2[[#This Row],[sKSGKS]]&lt;&gt;""), 1,"")</f>
        <v>1</v>
      </c>
    </row>
    <row r="247" spans="1:63" x14ac:dyDescent="0.35">
      <c r="A247" s="65" t="s">
        <v>114</v>
      </c>
      <c r="B247" s="66" t="s">
        <v>80</v>
      </c>
      <c r="C247" s="67" t="s">
        <v>282</v>
      </c>
      <c r="D247" s="67">
        <v>3</v>
      </c>
      <c r="E247" s="67">
        <v>10</v>
      </c>
      <c r="F247" s="68">
        <v>2</v>
      </c>
      <c r="G247" s="69">
        <v>2421.88</v>
      </c>
      <c r="H247" s="70">
        <v>2421.64</v>
      </c>
      <c r="I247" s="71">
        <v>4720</v>
      </c>
      <c r="J247" s="69">
        <v>2421.88</v>
      </c>
      <c r="K247" s="70">
        <v>2421.88</v>
      </c>
      <c r="L247" s="71">
        <v>5</v>
      </c>
      <c r="M247" s="69">
        <v>2421.88</v>
      </c>
      <c r="N247" s="6">
        <v>2421.88</v>
      </c>
      <c r="O247" s="71">
        <v>1.7</v>
      </c>
      <c r="P247" s="69">
        <v>2421.87988</v>
      </c>
      <c r="Q247" s="71">
        <v>34</v>
      </c>
      <c r="R247" s="72">
        <v>2530.8200000000002</v>
      </c>
      <c r="S247" s="71">
        <v>5.65</v>
      </c>
      <c r="T247" s="72">
        <v>2421.88</v>
      </c>
      <c r="U247" s="71">
        <v>150.001</v>
      </c>
      <c r="V247" s="72">
        <v>2421.88</v>
      </c>
      <c r="W247" s="73">
        <v>70.849999999999994</v>
      </c>
      <c r="X247" s="8">
        <v>2421.88</v>
      </c>
      <c r="Y247" s="8">
        <v>114</v>
      </c>
      <c r="Z247" s="74">
        <f t="shared" si="9"/>
        <v>2421.88</v>
      </c>
      <c r="AA247" s="48">
        <f t="shared" si="10"/>
        <v>2421.87988</v>
      </c>
      <c r="AB24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MIN(G247,J247,M247),"")</f>
        <v>2421.88</v>
      </c>
      <c r="AC247" s="49">
        <f>IF(OR(DataBase2[[#This Row],[sKS]] = "", DataBase2[[#This Row],[BSOpt]]=""), "", (DataBase2[[#This Row],[sKS]]-DataBase2[[#This Row],[BSOpt]])/DataBase2[[#This Row],[BSOpt]])</f>
        <v>0</v>
      </c>
      <c r="AD247" s="49">
        <f t="shared" si="11"/>
        <v>2421.88</v>
      </c>
      <c r="AE247" s="49">
        <f>IF(OR(DataBase2[[#This Row],[sKS]] = "", DataBase2[[#This Row],[BESTUB]]=""), "", (DataBase2[[#This Row],[sKS]]-DataBase2[[#This Row],[BESTUB]])/DataBase2[[#This Row],[BESTUB]])</f>
        <v>0</v>
      </c>
      <c r="AF247" s="75">
        <f>IF(OR(DataBase2[[#This Row],[sLB]] = "", DataBase2[[#This Row],[BestSol]]=""), "", (DataBase2[[#This Row],[sLB]]-DataBase2[[#This Row],[BestSol]])/DataBase2[[#This Row],[BestSol]])</f>
        <v>0</v>
      </c>
      <c r="AG247" s="76">
        <f>IF(OR(DataBase2[[#This Row],[sCL]] = "", DataBase2[[#This Row],[BestSol]]=""), "", (DataBase2[[#This Row],[sCL]] -DataBase2[[#This Row],[BestSol]])/DataBase2[[#This Row],[BestSol]])</f>
        <v>0</v>
      </c>
      <c r="AH247" s="76">
        <f>IF(OR(DataBase2[[#This Row],[sDRC]]= "", DataBase2[[#This Row],[BestSol]]=""), "", (DataBase2[[#This Row],[sDRC]]-DataBase2[[#This Row],[BestSol]])/DataBase2[[#This Row],[BestSol]])</f>
        <v>0</v>
      </c>
      <c r="AI247" s="76">
        <f>IF(OR(DataBase2[[#This Row],[sABS]]= "", DataBase2[[#This Row],[BestSol]]=""), "", (DataBase2[[#This Row],[sABS]]-DataBase2[[#This Row],[BestSol]])/DataBase2[[#This Row],[BestSol]])</f>
        <v>-4.9548284866209918E-8</v>
      </c>
      <c r="AJ247" s="76">
        <f>IF(OR(DataBase2[[#This Row],[sCCJ]]= "", DataBase2[[#This Row],[BestSol]]=""), "", (DataBase2[[#This Row],[sCCJ]]-DataBase2[[#This Row],[BestSol]])/DataBase2[[#This Row],[BestSol]])</f>
        <v>4.4981584554148038E-2</v>
      </c>
      <c r="AK247" s="76">
        <f>IF(OR(DataBase2[[#This Row],[sILS]] = "", DataBase2[[#This Row],[BestSol]]=""), "", (DataBase2[[#This Row],[sILS]]-DataBase2[[#This Row],[BestSol]])/DataBase2[[#This Row],[BestSol]])</f>
        <v>0</v>
      </c>
      <c r="AL247" s="76">
        <f>IF(OR(DataBase2[[#This Row],[sSA]] = "", DataBase2[[#This Row],[BestSol]]=""), "", (DataBase2[[#This Row],[sSA]]-DataBase2[[#This Row],[BestSol]])/DataBase2[[#This Row],[BestSol]])</f>
        <v>0</v>
      </c>
      <c r="AM247" s="76">
        <f>IF(OR(DataBase2[[#This Row],[sKS]] = "", DataBase2[[#This Row],[BestSol]]=""), "", (DataBase2[[#This Row],[sKS]]-DataBase2[[#This Row],[BestSol]])/DataBase2[[#This Row],[BestSol]])</f>
        <v>0</v>
      </c>
      <c r="AN247" s="75">
        <f>IF(OR(DataBase2[[#This Row],[sLB]] = "", DataBase2[[#This Row],[BSHeu]]=""), "", (DataBase2[[#This Row],[sLB]]-DataBase2[[#This Row],[BSHeu]])/DataBase2[[#This Row],[BSHeu]])</f>
        <v>4.9548287321242569E-8</v>
      </c>
      <c r="AO247" s="76">
        <f>IF(OR(DataBase2[[#This Row],[sCL]] = "",  DataBase2[[#This Row],[BSHeu]]=""), "", (DataBase2[[#This Row],[sCL]] - DataBase2[[#This Row],[BSHeu]])/ DataBase2[[#This Row],[BSHeu]])</f>
        <v>4.9548287321242569E-8</v>
      </c>
      <c r="AP247" s="76">
        <f>IF(OR(DataBase2[[#This Row],[sDRC]]= "",  DataBase2[[#This Row],[BSHeu]]=""), "", (DataBase2[[#This Row],[sDRC]]- DataBase2[[#This Row],[BSHeu]])/ DataBase2[[#This Row],[BSHeu]])</f>
        <v>4.9548287321242569E-8</v>
      </c>
      <c r="AQ247" s="76">
        <f>IF(OR(DataBase2[[#This Row],[sABS]]= "",  DataBase2[[#This Row],[BSHeu]]=""), "", (DataBase2[[#This Row],[sABS]]- DataBase2[[#This Row],[BSHeu]])/ DataBase2[[#This Row],[BSHeu]])</f>
        <v>0</v>
      </c>
      <c r="AR247" s="76">
        <f>IF(OR(DataBase2[[#This Row],[sCCJ]]= "",  DataBase2[[#This Row],[BSHeu]]=""), "", (DataBase2[[#This Row],[sCCJ]]- DataBase2[[#This Row],[BSHeu]])/ DataBase2[[#This Row],[BSHeu]])</f>
        <v>4.4981636331195833E-2</v>
      </c>
      <c r="AS247" s="76">
        <f>IF(OR(DataBase2[[#This Row],[sILS]] = "",  DataBase2[[#This Row],[BSHeu]]=""), "", (DataBase2[[#This Row],[sILS]]- DataBase2[[#This Row],[BSHeu]])/ DataBase2[[#This Row],[BSHeu]])</f>
        <v>4.9548287321242569E-8</v>
      </c>
      <c r="AT247" s="76">
        <f>IF(OR(DataBase2[[#This Row],[sSA]] = "",  DataBase2[[#This Row],[BSHeu]]=""), "", (DataBase2[[#This Row],[sSA]]- DataBase2[[#This Row],[BSHeu]])/ DataBase2[[#This Row],[BSHeu]])</f>
        <v>4.9548287321242569E-8</v>
      </c>
      <c r="AU247" s="77">
        <f>IF(OR(DataBase2[[#This Row],[sKS]]= "",  DataBase2[[#This Row],[BSHeu]]=""), "", (DataBase2[[#This Row],[sKS]]- DataBase2[[#This Row],[BSHeu]])/ DataBase2[[#This Row],[BSHeu]])</f>
        <v>4.9548287321242569E-8</v>
      </c>
      <c r="AV247" s="78">
        <f>IF(AND(DataBase2[[#This Row],[sLBGB]]&lt;=0.0001, DataBase2[[#This Row],[sLBGB]]&lt;&gt;""), 1,"")</f>
        <v>1</v>
      </c>
      <c r="AW247" s="78">
        <f>IF(AND(DataBase2[[#This Row],[sCLGB]]&lt;=0.0001,DataBase2[[#This Row],[sCLGB]]&lt;&gt;""), 1,"")</f>
        <v>1</v>
      </c>
      <c r="AX247" s="78">
        <f>IF(AND(DataBase2[[#This Row],[sDRCGB]]&lt;=0.0001,DataBase2[[#This Row],[sDRCGB]]&lt;&gt;""), 1,"")</f>
        <v>1</v>
      </c>
      <c r="AY247" s="78">
        <f>IF(AND(DataBase2[[#This Row],[sABSGB]]&lt;=0.0001,DataBase2[[#This Row],[sABSGB]]&lt;&gt;""), 1,"")</f>
        <v>1</v>
      </c>
      <c r="AZ247" s="78" t="str">
        <f>IF(AND(DataBase2[[#This Row],[sCCJGB]]&lt;=0.0001,DataBase2[[#This Row],[sCCJGB]]&lt;&gt;""), 1,"")</f>
        <v/>
      </c>
      <c r="BA247" s="78">
        <f>IF(AND(DataBase2[[#This Row],[sILSGB]]&lt;=0.0001,DataBase2[[#This Row],[sILSGB]]&lt;&gt;""), 1,"")</f>
        <v>1</v>
      </c>
      <c r="BB247" s="78">
        <f>IF(AND(DataBase2[[#This Row],[sSAGB]]&lt;=0.0001,DataBase2[[#This Row],[sSAGB]]&lt;&gt;""), 1,"")</f>
        <v>1</v>
      </c>
      <c r="BC247" s="78">
        <f>IF(AND(DataBase2[[#This Row],[sKSGB]]&lt;=0.0001,DataBase2[[#This Row],[sKSGB]]&lt;&gt;""), 1,"")</f>
        <v>1</v>
      </c>
      <c r="BD247" s="79">
        <f>IF(AND(DataBase2[[#This Row],[sLBGKS]]&lt;=0.0001, DataBase2[[#This Row],[sLBGKS]]&lt;&gt;""), 1,"")</f>
        <v>1</v>
      </c>
      <c r="BE247" s="78">
        <f>IF(AND(DataBase2[[#This Row],[sCLGKS]]&lt;=0.0001,DataBase2[[#This Row],[sCLGKS]]&lt;&gt;""), 1,"")</f>
        <v>1</v>
      </c>
      <c r="BF247" s="78">
        <f>IF(AND(DataBase2[[#This Row],[sDRCGKS]]&lt;=0.0001,DataBase2[[#This Row],[sDRCGKS]]&lt;&gt;""), 1,"")</f>
        <v>1</v>
      </c>
      <c r="BG247" s="78">
        <f>IF(AND(DataBase2[[#This Row],[sABSGKS]]&lt;=0.0001,DataBase2[[#This Row],[sABSGKS]]&lt;&gt;""), 1,"")</f>
        <v>1</v>
      </c>
      <c r="BH247" s="78" t="str">
        <f>IF(AND(DataBase2[[#This Row],[sCCJGKS]]&lt;=0.0001,DataBase2[[#This Row],[sCCJGKS]]&lt;&gt;""), 1,"")</f>
        <v/>
      </c>
      <c r="BI247" s="78">
        <f>IF(AND(DataBase2[[#This Row],[sILSGKS]]&lt;=0.0001,DataBase2[[#This Row],[sILSGKS]]&lt;&gt;""), 1,"")</f>
        <v>1</v>
      </c>
      <c r="BJ247" s="78">
        <f>IF(AND(DataBase2[[#This Row],[sSAGKS]]&lt;=0.0001,DataBase2[[#This Row],[sSAGKS]]&lt;&gt;""), 1,"")</f>
        <v>1</v>
      </c>
      <c r="BK247" s="80">
        <f>IF(AND(DataBase2[[#This Row],[sKSGKS]]&lt;=0.0001,DataBase2[[#This Row],[sKSGKS]]&lt;&gt;""), 1,"")</f>
        <v>1</v>
      </c>
    </row>
    <row r="248" spans="1:63" x14ac:dyDescent="0.35">
      <c r="A248" s="65" t="s">
        <v>115</v>
      </c>
      <c r="B248" s="66" t="s">
        <v>80</v>
      </c>
      <c r="C248" s="67" t="s">
        <v>282</v>
      </c>
      <c r="D248" s="67">
        <v>3</v>
      </c>
      <c r="E248" s="67">
        <v>10</v>
      </c>
      <c r="F248" s="68">
        <v>3</v>
      </c>
      <c r="G248" s="69">
        <v>3123.18</v>
      </c>
      <c r="H248" s="70">
        <v>2915.33</v>
      </c>
      <c r="I248" s="71">
        <v>7200</v>
      </c>
      <c r="J248" s="69">
        <v>3123.18</v>
      </c>
      <c r="K248" s="70">
        <v>3123.18</v>
      </c>
      <c r="L248" s="71">
        <v>17</v>
      </c>
      <c r="M248" s="69">
        <v>3123.18</v>
      </c>
      <c r="N248" s="6">
        <v>3123.18</v>
      </c>
      <c r="O248" s="71">
        <v>23.8</v>
      </c>
      <c r="P248" s="69">
        <v>3123.1799299999998</v>
      </c>
      <c r="Q248" s="71">
        <v>93</v>
      </c>
      <c r="R248" s="72">
        <v>3299.87</v>
      </c>
      <c r="S248" s="71">
        <v>4.68</v>
      </c>
      <c r="T248" s="72">
        <v>3123.48</v>
      </c>
      <c r="U248" s="71">
        <v>150.00399999999999</v>
      </c>
      <c r="V248" s="72">
        <v>3193.14</v>
      </c>
      <c r="W248" s="73">
        <v>82.242000000000004</v>
      </c>
      <c r="X248" s="8">
        <v>3123.18</v>
      </c>
      <c r="Y248" s="8">
        <v>128</v>
      </c>
      <c r="Z248" s="74">
        <f t="shared" si="9"/>
        <v>3123.18</v>
      </c>
      <c r="AA248" s="48">
        <f t="shared" si="10"/>
        <v>3123.1799299999998</v>
      </c>
      <c r="AB24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MIN(G248,J248,M248),"")</f>
        <v>3123.18</v>
      </c>
      <c r="AC248" s="49">
        <f>IF(OR(DataBase2[[#This Row],[sKS]] = "", DataBase2[[#This Row],[BSOpt]]=""), "", (DataBase2[[#This Row],[sKS]]-DataBase2[[#This Row],[BSOpt]])/DataBase2[[#This Row],[BSOpt]])</f>
        <v>0</v>
      </c>
      <c r="AD248" s="49">
        <f t="shared" si="11"/>
        <v>3123.18</v>
      </c>
      <c r="AE248" s="49">
        <f>IF(OR(DataBase2[[#This Row],[sKS]] = "", DataBase2[[#This Row],[BESTUB]]=""), "", (DataBase2[[#This Row],[sKS]]-DataBase2[[#This Row],[BESTUB]])/DataBase2[[#This Row],[BESTUB]])</f>
        <v>0</v>
      </c>
      <c r="AF248" s="75">
        <f>IF(OR(DataBase2[[#This Row],[sLB]] = "", DataBase2[[#This Row],[BestSol]]=""), "", (DataBase2[[#This Row],[sLB]]-DataBase2[[#This Row],[BestSol]])/DataBase2[[#This Row],[BestSol]])</f>
        <v>0</v>
      </c>
      <c r="AG248" s="76">
        <f>IF(OR(DataBase2[[#This Row],[sCL]] = "", DataBase2[[#This Row],[BestSol]]=""), "", (DataBase2[[#This Row],[sCL]] -DataBase2[[#This Row],[BestSol]])/DataBase2[[#This Row],[BestSol]])</f>
        <v>0</v>
      </c>
      <c r="AH248" s="76">
        <f>IF(OR(DataBase2[[#This Row],[sDRC]]= "", DataBase2[[#This Row],[BestSol]]=""), "", (DataBase2[[#This Row],[sDRC]]-DataBase2[[#This Row],[BestSol]])/DataBase2[[#This Row],[BestSol]])</f>
        <v>0</v>
      </c>
      <c r="AI248" s="76">
        <f>IF(OR(DataBase2[[#This Row],[sABS]]= "", DataBase2[[#This Row],[BestSol]]=""), "", (DataBase2[[#This Row],[sABS]]-DataBase2[[#This Row],[BestSol]])/DataBase2[[#This Row],[BestSol]])</f>
        <v>-2.241305337849265E-8</v>
      </c>
      <c r="AJ248" s="76">
        <f>IF(OR(DataBase2[[#This Row],[sCCJ]]= "", DataBase2[[#This Row],[BestSol]]=""), "", (DataBase2[[#This Row],[sCCJ]]-DataBase2[[#This Row],[BestSol]])/DataBase2[[#This Row],[BestSol]])</f>
        <v>5.6573748551156211E-2</v>
      </c>
      <c r="AK248" s="76">
        <f>IF(OR(DataBase2[[#This Row],[sILS]] = "", DataBase2[[#This Row],[BestSol]]=""), "", (DataBase2[[#This Row],[sILS]]-DataBase2[[#This Row],[BestSol]])/DataBase2[[#This Row],[BestSol]])</f>
        <v>9.6055942981250499E-5</v>
      </c>
      <c r="AL248" s="76">
        <f>IF(OR(DataBase2[[#This Row],[sSA]] = "", DataBase2[[#This Row],[BestSol]]=""), "", (DataBase2[[#This Row],[sSA]]-DataBase2[[#This Row],[BestSol]])/DataBase2[[#This Row],[BestSol]])</f>
        <v>2.2400245903214044E-2</v>
      </c>
      <c r="AM248" s="76">
        <f>IF(OR(DataBase2[[#This Row],[sKS]] = "", DataBase2[[#This Row],[BestSol]]=""), "", (DataBase2[[#This Row],[sKS]]-DataBase2[[#This Row],[BestSol]])/DataBase2[[#This Row],[BestSol]])</f>
        <v>0</v>
      </c>
      <c r="AN248" s="75">
        <f>IF(OR(DataBase2[[#This Row],[sLB]] = "", DataBase2[[#This Row],[BSHeu]]=""), "", (DataBase2[[#This Row],[sLB]]-DataBase2[[#This Row],[BSHeu]])/DataBase2[[#This Row],[BSHeu]])</f>
        <v>2.2413053880837623E-8</v>
      </c>
      <c r="AO248" s="76">
        <f>IF(OR(DataBase2[[#This Row],[sCL]] = "",  DataBase2[[#This Row],[BSHeu]]=""), "", (DataBase2[[#This Row],[sCL]] - DataBase2[[#This Row],[BSHeu]])/ DataBase2[[#This Row],[BSHeu]])</f>
        <v>2.2413053880837623E-8</v>
      </c>
      <c r="AP248" s="76">
        <f>IF(OR(DataBase2[[#This Row],[sDRC]]= "",  DataBase2[[#This Row],[BSHeu]]=""), "", (DataBase2[[#This Row],[sDRC]]- DataBase2[[#This Row],[BSHeu]])/ DataBase2[[#This Row],[BSHeu]])</f>
        <v>2.2413053880837623E-8</v>
      </c>
      <c r="AQ248" s="76">
        <f>IF(OR(DataBase2[[#This Row],[sABS]]= "",  DataBase2[[#This Row],[BSHeu]]=""), "", (DataBase2[[#This Row],[sABS]]- DataBase2[[#This Row],[BSHeu]])/ DataBase2[[#This Row],[BSHeu]])</f>
        <v>0</v>
      </c>
      <c r="AR248" s="76">
        <f>IF(OR(DataBase2[[#This Row],[sCCJ]]= "",  DataBase2[[#This Row],[BSHeu]]=""), "", (DataBase2[[#This Row],[sCCJ]]- DataBase2[[#This Row],[BSHeu]])/ DataBase2[[#This Row],[BSHeu]])</f>
        <v>5.6573772232200573E-2</v>
      </c>
      <c r="AS248" s="76">
        <f>IF(OR(DataBase2[[#This Row],[sILS]] = "",  DataBase2[[#This Row],[BSHeu]]=""), "", (DataBase2[[#This Row],[sILS]]- DataBase2[[#This Row],[BSHeu]])/ DataBase2[[#This Row],[BSHeu]])</f>
        <v>9.607835818803835E-5</v>
      </c>
      <c r="AT248" s="76">
        <f>IF(OR(DataBase2[[#This Row],[sSA]] = "",  DataBase2[[#This Row],[BSHeu]]=""), "", (DataBase2[[#This Row],[sSA]]- DataBase2[[#This Row],[BSHeu]])/ DataBase2[[#This Row],[BSHeu]])</f>
        <v>2.2400268818325846E-2</v>
      </c>
      <c r="AU248" s="77">
        <f>IF(OR(DataBase2[[#This Row],[sKS]]= "",  DataBase2[[#This Row],[BSHeu]]=""), "", (DataBase2[[#This Row],[sKS]]- DataBase2[[#This Row],[BSHeu]])/ DataBase2[[#This Row],[BSHeu]])</f>
        <v>2.2413053880837623E-8</v>
      </c>
      <c r="AV248" s="78">
        <f>IF(AND(DataBase2[[#This Row],[sLBGB]]&lt;=0.0001, DataBase2[[#This Row],[sLBGB]]&lt;&gt;""), 1,"")</f>
        <v>1</v>
      </c>
      <c r="AW248" s="78">
        <f>IF(AND(DataBase2[[#This Row],[sCLGB]]&lt;=0.0001,DataBase2[[#This Row],[sCLGB]]&lt;&gt;""), 1,"")</f>
        <v>1</v>
      </c>
      <c r="AX248" s="78">
        <f>IF(AND(DataBase2[[#This Row],[sDRCGB]]&lt;=0.0001,DataBase2[[#This Row],[sDRCGB]]&lt;&gt;""), 1,"")</f>
        <v>1</v>
      </c>
      <c r="AY248" s="78">
        <f>IF(AND(DataBase2[[#This Row],[sABSGB]]&lt;=0.0001,DataBase2[[#This Row],[sABSGB]]&lt;&gt;""), 1,"")</f>
        <v>1</v>
      </c>
      <c r="AZ248" s="78" t="str">
        <f>IF(AND(DataBase2[[#This Row],[sCCJGB]]&lt;=0.0001,DataBase2[[#This Row],[sCCJGB]]&lt;&gt;""), 1,"")</f>
        <v/>
      </c>
      <c r="BA248" s="78">
        <f>IF(AND(DataBase2[[#This Row],[sILSGB]]&lt;=0.0001,DataBase2[[#This Row],[sILSGB]]&lt;&gt;""), 1,"")</f>
        <v>1</v>
      </c>
      <c r="BB248" s="78" t="str">
        <f>IF(AND(DataBase2[[#This Row],[sSAGB]]&lt;=0.0001,DataBase2[[#This Row],[sSAGB]]&lt;&gt;""), 1,"")</f>
        <v/>
      </c>
      <c r="BC248" s="78">
        <f>IF(AND(DataBase2[[#This Row],[sKSGB]]&lt;=0.0001,DataBase2[[#This Row],[sKSGB]]&lt;&gt;""), 1,"")</f>
        <v>1</v>
      </c>
      <c r="BD248" s="79">
        <f>IF(AND(DataBase2[[#This Row],[sLBGKS]]&lt;=0.0001, DataBase2[[#This Row],[sLBGKS]]&lt;&gt;""), 1,"")</f>
        <v>1</v>
      </c>
      <c r="BE248" s="78">
        <f>IF(AND(DataBase2[[#This Row],[sCLGKS]]&lt;=0.0001,DataBase2[[#This Row],[sCLGKS]]&lt;&gt;""), 1,"")</f>
        <v>1</v>
      </c>
      <c r="BF248" s="78">
        <f>IF(AND(DataBase2[[#This Row],[sDRCGKS]]&lt;=0.0001,DataBase2[[#This Row],[sDRCGKS]]&lt;&gt;""), 1,"")</f>
        <v>1</v>
      </c>
      <c r="BG248" s="78">
        <f>IF(AND(DataBase2[[#This Row],[sABSGKS]]&lt;=0.0001,DataBase2[[#This Row],[sABSGKS]]&lt;&gt;""), 1,"")</f>
        <v>1</v>
      </c>
      <c r="BH248" s="78" t="str">
        <f>IF(AND(DataBase2[[#This Row],[sCCJGKS]]&lt;=0.0001,DataBase2[[#This Row],[sCCJGKS]]&lt;&gt;""), 1,"")</f>
        <v/>
      </c>
      <c r="BI248" s="78">
        <f>IF(AND(DataBase2[[#This Row],[sILSGKS]]&lt;=0.0001,DataBase2[[#This Row],[sILSGKS]]&lt;&gt;""), 1,"")</f>
        <v>1</v>
      </c>
      <c r="BJ248" s="78" t="str">
        <f>IF(AND(DataBase2[[#This Row],[sSAGKS]]&lt;=0.0001,DataBase2[[#This Row],[sSAGKS]]&lt;&gt;""), 1,"")</f>
        <v/>
      </c>
      <c r="BK248" s="80">
        <f>IF(AND(DataBase2[[#This Row],[sKSGKS]]&lt;=0.0001,DataBase2[[#This Row],[sKSGKS]]&lt;&gt;""), 1,"")</f>
        <v>1</v>
      </c>
    </row>
    <row r="249" spans="1:63" x14ac:dyDescent="0.35">
      <c r="A249" s="65" t="s">
        <v>116</v>
      </c>
      <c r="B249" s="66" t="s">
        <v>80</v>
      </c>
      <c r="C249" s="67" t="s">
        <v>282</v>
      </c>
      <c r="D249" s="67">
        <v>3</v>
      </c>
      <c r="E249" s="67">
        <v>10</v>
      </c>
      <c r="F249" s="68">
        <v>4</v>
      </c>
      <c r="G249" s="69">
        <v>3623.03</v>
      </c>
      <c r="H249" s="70">
        <v>3417.13</v>
      </c>
      <c r="I249" s="71">
        <v>7199</v>
      </c>
      <c r="J249" s="69">
        <v>3622.99</v>
      </c>
      <c r="K249" s="70">
        <v>3622.99</v>
      </c>
      <c r="L249" s="71">
        <v>14</v>
      </c>
      <c r="M249" s="69">
        <v>3622.99</v>
      </c>
      <c r="N249" s="6">
        <v>3622.99</v>
      </c>
      <c r="O249" s="71">
        <v>12</v>
      </c>
      <c r="P249" s="69">
        <v>3623.0300299999999</v>
      </c>
      <c r="Q249" s="71">
        <v>85</v>
      </c>
      <c r="R249" s="72">
        <v>3807.17</v>
      </c>
      <c r="S249" s="71">
        <v>4.54</v>
      </c>
      <c r="T249" s="72">
        <v>3625.4</v>
      </c>
      <c r="U249" s="71">
        <v>150.00149999999999</v>
      </c>
      <c r="V249" s="72">
        <v>3681.53</v>
      </c>
      <c r="W249" s="73">
        <v>120.69199999999999</v>
      </c>
      <c r="X249" s="8">
        <v>3623.03</v>
      </c>
      <c r="Y249" s="8">
        <v>122</v>
      </c>
      <c r="Z249" s="74">
        <f t="shared" si="9"/>
        <v>3622.99</v>
      </c>
      <c r="AA249" s="48">
        <f t="shared" si="10"/>
        <v>3623.03</v>
      </c>
      <c r="AB24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MIN(G249,J249,M249),"")</f>
        <v>3622.99</v>
      </c>
      <c r="AC249" s="49">
        <f>IF(OR(DataBase2[[#This Row],[sKS]] = "", DataBase2[[#This Row],[BSOpt]]=""), "", (DataBase2[[#This Row],[sKS]]-DataBase2[[#This Row],[BSOpt]])/DataBase2[[#This Row],[BSOpt]])</f>
        <v>1.1040604583622468E-5</v>
      </c>
      <c r="AD249" s="49">
        <f t="shared" si="11"/>
        <v>3622.99</v>
      </c>
      <c r="AE249" s="49">
        <f>IF(OR(DataBase2[[#This Row],[sKS]] = "", DataBase2[[#This Row],[BESTUB]]=""), "", (DataBase2[[#This Row],[sKS]]-DataBase2[[#This Row],[BESTUB]])/DataBase2[[#This Row],[BESTUB]])</f>
        <v>1.1040604583622468E-5</v>
      </c>
      <c r="AF249" s="75">
        <f>IF(OR(DataBase2[[#This Row],[sLB]] = "", DataBase2[[#This Row],[BestSol]]=""), "", (DataBase2[[#This Row],[sLB]]-DataBase2[[#This Row],[BestSol]])/DataBase2[[#This Row],[BestSol]])</f>
        <v>1.1040604583622468E-5</v>
      </c>
      <c r="AG249" s="76">
        <f>IF(OR(DataBase2[[#This Row],[sCL]] = "", DataBase2[[#This Row],[BestSol]]=""), "", (DataBase2[[#This Row],[sCL]] -DataBase2[[#This Row],[BestSol]])/DataBase2[[#This Row],[BestSol]])</f>
        <v>0</v>
      </c>
      <c r="AH249" s="76">
        <f>IF(OR(DataBase2[[#This Row],[sDRC]]= "", DataBase2[[#This Row],[BestSol]]=""), "", (DataBase2[[#This Row],[sDRC]]-DataBase2[[#This Row],[BestSol]])/DataBase2[[#This Row],[BestSol]])</f>
        <v>0</v>
      </c>
      <c r="AI249" s="76">
        <f>IF(OR(DataBase2[[#This Row],[sABS]]= "", DataBase2[[#This Row],[BestSol]]=""), "", (DataBase2[[#This Row],[sABS]]-DataBase2[[#This Row],[BestSol]])/DataBase2[[#This Row],[BestSol]])</f>
        <v>1.1048885036976435E-5</v>
      </c>
      <c r="AJ249" s="76">
        <f>IF(OR(DataBase2[[#This Row],[sCCJ]]= "", DataBase2[[#This Row],[BestSol]]=""), "", (DataBase2[[#This Row],[sCCJ]]-DataBase2[[#This Row],[BestSol]])/DataBase2[[#This Row],[BestSol]])</f>
        <v>5.0836463804758029E-2</v>
      </c>
      <c r="AK249" s="76">
        <f>IF(OR(DataBase2[[#This Row],[sILS]] = "", DataBase2[[#This Row],[BestSol]]=""), "", (DataBase2[[#This Row],[sILS]]-DataBase2[[#This Row],[BestSol]])/DataBase2[[#This Row],[BestSol]])</f>
        <v>6.6519642615638173E-4</v>
      </c>
      <c r="AL249" s="76">
        <f>IF(OR(DataBase2[[#This Row],[sSA]] = "", DataBase2[[#This Row],[BestSol]]=""), "", (DataBase2[[#This Row],[sSA]]-DataBase2[[#This Row],[BestSol]])/DataBase2[[#This Row],[BestSol]])</f>
        <v>1.61579248079626E-2</v>
      </c>
      <c r="AM249" s="76">
        <f>IF(OR(DataBase2[[#This Row],[sKS]] = "", DataBase2[[#This Row],[BestSol]]=""), "", (DataBase2[[#This Row],[sKS]]-DataBase2[[#This Row],[BestSol]])/DataBase2[[#This Row],[BestSol]])</f>
        <v>1.1040604583622468E-5</v>
      </c>
      <c r="AN249" s="75">
        <f>IF(OR(DataBase2[[#This Row],[sLB]] = "", DataBase2[[#This Row],[BSHeu]]=""), "", (DataBase2[[#This Row],[sLB]]-DataBase2[[#This Row],[BSHeu]])/DataBase2[[#This Row],[BSHeu]])</f>
        <v>0</v>
      </c>
      <c r="AO249" s="76">
        <f>IF(OR(DataBase2[[#This Row],[sCL]] = "",  DataBase2[[#This Row],[BSHeu]]=""), "", (DataBase2[[#This Row],[sCL]] - DataBase2[[#This Row],[BSHeu]])/ DataBase2[[#This Row],[BSHeu]])</f>
        <v>-1.1040482690018676E-5</v>
      </c>
      <c r="AP249" s="76">
        <f>IF(OR(DataBase2[[#This Row],[sDRC]]= "",  DataBase2[[#This Row],[BSHeu]]=""), "", (DataBase2[[#This Row],[sDRC]]- DataBase2[[#This Row],[BSHeu]])/ DataBase2[[#This Row],[BSHeu]])</f>
        <v>-1.1040482690018676E-5</v>
      </c>
      <c r="AQ249" s="76">
        <f>IF(OR(DataBase2[[#This Row],[sABS]]= "",  DataBase2[[#This Row],[BSHeu]]=""), "", (DataBase2[[#This Row],[sABS]]- DataBase2[[#This Row],[BSHeu]])/ DataBase2[[#This Row],[BSHeu]])</f>
        <v>8.2803619337636183E-9</v>
      </c>
      <c r="AR249" s="76">
        <f>IF(OR(DataBase2[[#This Row],[sCCJ]]= "",  DataBase2[[#This Row],[BSHeu]]=""), "", (DataBase2[[#This Row],[sCCJ]]- DataBase2[[#This Row],[BSHeu]])/ DataBase2[[#This Row],[BSHeu]])</f>
        <v>5.0824862062969357E-2</v>
      </c>
      <c r="AS249" s="76">
        <f>IF(OR(DataBase2[[#This Row],[sILS]] = "",  DataBase2[[#This Row],[BSHeu]]=""), "", (DataBase2[[#This Row],[sILS]]- DataBase2[[#This Row],[BSHeu]])/ DataBase2[[#This Row],[BSHeu]])</f>
        <v>6.5414859937673456E-4</v>
      </c>
      <c r="AT249" s="76">
        <f>IF(OR(DataBase2[[#This Row],[sSA]] = "",  DataBase2[[#This Row],[BSHeu]]=""), "", (DataBase2[[#This Row],[sSA]]- DataBase2[[#This Row],[BSHeu]])/ DataBase2[[#This Row],[BSHeu]])</f>
        <v>1.6146705933983433E-2</v>
      </c>
      <c r="AU249" s="77">
        <f>IF(OR(DataBase2[[#This Row],[sKS]]= "",  DataBase2[[#This Row],[BSHeu]]=""), "", (DataBase2[[#This Row],[sKS]]- DataBase2[[#This Row],[BSHeu]])/ DataBase2[[#This Row],[BSHeu]])</f>
        <v>0</v>
      </c>
      <c r="AV249" s="78">
        <f>IF(AND(DataBase2[[#This Row],[sLBGB]]&lt;=0.0001, DataBase2[[#This Row],[sLBGB]]&lt;&gt;""), 1,"")</f>
        <v>1</v>
      </c>
      <c r="AW249" s="78">
        <f>IF(AND(DataBase2[[#This Row],[sCLGB]]&lt;=0.0001,DataBase2[[#This Row],[sCLGB]]&lt;&gt;""), 1,"")</f>
        <v>1</v>
      </c>
      <c r="AX249" s="78">
        <f>IF(AND(DataBase2[[#This Row],[sDRCGB]]&lt;=0.0001,DataBase2[[#This Row],[sDRCGB]]&lt;&gt;""), 1,"")</f>
        <v>1</v>
      </c>
      <c r="AY249" s="78">
        <f>IF(AND(DataBase2[[#This Row],[sABSGB]]&lt;=0.0001,DataBase2[[#This Row],[sABSGB]]&lt;&gt;""), 1,"")</f>
        <v>1</v>
      </c>
      <c r="AZ249" s="78" t="str">
        <f>IF(AND(DataBase2[[#This Row],[sCCJGB]]&lt;=0.0001,DataBase2[[#This Row],[sCCJGB]]&lt;&gt;""), 1,"")</f>
        <v/>
      </c>
      <c r="BA249" s="78" t="str">
        <f>IF(AND(DataBase2[[#This Row],[sILSGB]]&lt;=0.0001,DataBase2[[#This Row],[sILSGB]]&lt;&gt;""), 1,"")</f>
        <v/>
      </c>
      <c r="BB249" s="78" t="str">
        <f>IF(AND(DataBase2[[#This Row],[sSAGB]]&lt;=0.0001,DataBase2[[#This Row],[sSAGB]]&lt;&gt;""), 1,"")</f>
        <v/>
      </c>
      <c r="BC249" s="78">
        <f>IF(AND(DataBase2[[#This Row],[sKSGB]]&lt;=0.0001,DataBase2[[#This Row],[sKSGB]]&lt;&gt;""), 1,"")</f>
        <v>1</v>
      </c>
      <c r="BD249" s="79">
        <f>IF(AND(DataBase2[[#This Row],[sLBGKS]]&lt;=0.0001, DataBase2[[#This Row],[sLBGKS]]&lt;&gt;""), 1,"")</f>
        <v>1</v>
      </c>
      <c r="BE249" s="78">
        <f>IF(AND(DataBase2[[#This Row],[sCLGKS]]&lt;=0.0001,DataBase2[[#This Row],[sCLGKS]]&lt;&gt;""), 1,"")</f>
        <v>1</v>
      </c>
      <c r="BF249" s="78">
        <f>IF(AND(DataBase2[[#This Row],[sDRCGKS]]&lt;=0.0001,DataBase2[[#This Row],[sDRCGKS]]&lt;&gt;""), 1,"")</f>
        <v>1</v>
      </c>
      <c r="BG249" s="78">
        <f>IF(AND(DataBase2[[#This Row],[sABSGKS]]&lt;=0.0001,DataBase2[[#This Row],[sABSGKS]]&lt;&gt;""), 1,"")</f>
        <v>1</v>
      </c>
      <c r="BH249" s="78" t="str">
        <f>IF(AND(DataBase2[[#This Row],[sCCJGKS]]&lt;=0.0001,DataBase2[[#This Row],[sCCJGKS]]&lt;&gt;""), 1,"")</f>
        <v/>
      </c>
      <c r="BI249" s="78" t="str">
        <f>IF(AND(DataBase2[[#This Row],[sILSGKS]]&lt;=0.0001,DataBase2[[#This Row],[sILSGKS]]&lt;&gt;""), 1,"")</f>
        <v/>
      </c>
      <c r="BJ249" s="78" t="str">
        <f>IF(AND(DataBase2[[#This Row],[sSAGKS]]&lt;=0.0001,DataBase2[[#This Row],[sSAGKS]]&lt;&gt;""), 1,"")</f>
        <v/>
      </c>
      <c r="BK249" s="80">
        <f>IF(AND(DataBase2[[#This Row],[sKSGKS]]&lt;=0.0001,DataBase2[[#This Row],[sKSGKS]]&lt;&gt;""), 1,"")</f>
        <v>1</v>
      </c>
    </row>
    <row r="250" spans="1:63" x14ac:dyDescent="0.35">
      <c r="A250" s="65" t="s">
        <v>117</v>
      </c>
      <c r="B250" s="66" t="s">
        <v>80</v>
      </c>
      <c r="C250" s="67" t="s">
        <v>282</v>
      </c>
      <c r="D250" s="67">
        <v>3</v>
      </c>
      <c r="E250" s="67">
        <v>10</v>
      </c>
      <c r="F250" s="68">
        <v>5</v>
      </c>
      <c r="G250" s="69">
        <v>4096.78</v>
      </c>
      <c r="H250" s="70">
        <v>3943.31</v>
      </c>
      <c r="I250" s="71">
        <v>7200</v>
      </c>
      <c r="J250" s="69">
        <v>4096.78</v>
      </c>
      <c r="K250" s="70">
        <v>4096.78</v>
      </c>
      <c r="L250" s="71">
        <v>33</v>
      </c>
      <c r="M250" s="69">
        <v>4096.78</v>
      </c>
      <c r="N250" s="6">
        <v>4096.78</v>
      </c>
      <c r="O250" s="71">
        <v>15.1</v>
      </c>
      <c r="P250" s="69">
        <v>4096.7797899999996</v>
      </c>
      <c r="Q250" s="71">
        <v>270</v>
      </c>
      <c r="R250" s="72">
        <v>4385.04</v>
      </c>
      <c r="S250" s="71">
        <v>4.33</v>
      </c>
      <c r="T250" s="72">
        <v>4301.3900000000003</v>
      </c>
      <c r="U250" s="71">
        <v>150.00550000000001</v>
      </c>
      <c r="V250" s="72">
        <v>4301.3500000000004</v>
      </c>
      <c r="W250" s="73">
        <v>138.88849999999999</v>
      </c>
      <c r="X250" s="8">
        <v>4096.78</v>
      </c>
      <c r="Y250" s="8">
        <v>125</v>
      </c>
      <c r="Z250" s="74">
        <f t="shared" si="9"/>
        <v>4096.78</v>
      </c>
      <c r="AA250" s="48">
        <f t="shared" si="10"/>
        <v>4096.7797899999996</v>
      </c>
      <c r="AB25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MIN(G250,J250,M250),"")</f>
        <v>4096.78</v>
      </c>
      <c r="AC250" s="49">
        <f>IF(OR(DataBase2[[#This Row],[sKS]] = "", DataBase2[[#This Row],[BSOpt]]=""), "", (DataBase2[[#This Row],[sKS]]-DataBase2[[#This Row],[BSOpt]])/DataBase2[[#This Row],[BSOpt]])</f>
        <v>0</v>
      </c>
      <c r="AD250" s="49">
        <f t="shared" si="11"/>
        <v>4096.78</v>
      </c>
      <c r="AE250" s="49">
        <f>IF(OR(DataBase2[[#This Row],[sKS]] = "", DataBase2[[#This Row],[BESTUB]]=""), "", (DataBase2[[#This Row],[sKS]]-DataBase2[[#This Row],[BESTUB]])/DataBase2[[#This Row],[BESTUB]])</f>
        <v>0</v>
      </c>
      <c r="AF250" s="75">
        <f>IF(OR(DataBase2[[#This Row],[sLB]] = "", DataBase2[[#This Row],[BestSol]]=""), "", (DataBase2[[#This Row],[sLB]]-DataBase2[[#This Row],[BestSol]])/DataBase2[[#This Row],[BestSol]])</f>
        <v>0</v>
      </c>
      <c r="AG250" s="76">
        <f>IF(OR(DataBase2[[#This Row],[sCL]] = "", DataBase2[[#This Row],[BestSol]]=""), "", (DataBase2[[#This Row],[sCL]] -DataBase2[[#This Row],[BestSol]])/DataBase2[[#This Row],[BestSol]])</f>
        <v>0</v>
      </c>
      <c r="AH250" s="76">
        <f>IF(OR(DataBase2[[#This Row],[sDRC]]= "", DataBase2[[#This Row],[BestSol]]=""), "", (DataBase2[[#This Row],[sDRC]]-DataBase2[[#This Row],[BestSol]])/DataBase2[[#This Row],[BestSol]])</f>
        <v>0</v>
      </c>
      <c r="AI250" s="76">
        <f>IF(OR(DataBase2[[#This Row],[sABS]]= "", DataBase2[[#This Row],[BestSol]]=""), "", (DataBase2[[#This Row],[sABS]]-DataBase2[[#This Row],[BestSol]])/DataBase2[[#This Row],[BestSol]])</f>
        <v>-5.125976990512598E-8</v>
      </c>
      <c r="AJ250" s="76">
        <f>IF(OR(DataBase2[[#This Row],[sCCJ]]= "", DataBase2[[#This Row],[BestSol]]=""), "", (DataBase2[[#This Row],[sCCJ]]-DataBase2[[#This Row],[BestSol]])/DataBase2[[#This Row],[BestSol]])</f>
        <v>7.0362577438866675E-2</v>
      </c>
      <c r="AK250" s="76">
        <f>IF(OR(DataBase2[[#This Row],[sILS]] = "", DataBase2[[#This Row],[BestSol]]=""), "", (DataBase2[[#This Row],[sILS]]-DataBase2[[#This Row],[BestSol]])/DataBase2[[#This Row],[BestSol]])</f>
        <v>4.9944102441429758E-2</v>
      </c>
      <c r="AL250" s="76">
        <f>IF(OR(DataBase2[[#This Row],[sSA]] = "", DataBase2[[#This Row],[BestSol]]=""), "", (DataBase2[[#This Row],[sSA]]-DataBase2[[#This Row],[BestSol]])/DataBase2[[#This Row],[BestSol]])</f>
        <v>4.9934338675740611E-2</v>
      </c>
      <c r="AM250" s="76">
        <f>IF(OR(DataBase2[[#This Row],[sKS]] = "", DataBase2[[#This Row],[BestSol]]=""), "", (DataBase2[[#This Row],[sKS]]-DataBase2[[#This Row],[BestSol]])/DataBase2[[#This Row],[BestSol]])</f>
        <v>0</v>
      </c>
      <c r="AN250" s="75">
        <f>IF(OR(DataBase2[[#This Row],[sLB]] = "", DataBase2[[#This Row],[BSHeu]]=""), "", (DataBase2[[#This Row],[sLB]]-DataBase2[[#This Row],[BSHeu]])/DataBase2[[#This Row],[BSHeu]])</f>
        <v>5.1259772532690124E-8</v>
      </c>
      <c r="AO250" s="76">
        <f>IF(OR(DataBase2[[#This Row],[sCL]] = "",  DataBase2[[#This Row],[BSHeu]]=""), "", (DataBase2[[#This Row],[sCL]] - DataBase2[[#This Row],[BSHeu]])/ DataBase2[[#This Row],[BSHeu]])</f>
        <v>5.1259772532690124E-8</v>
      </c>
      <c r="AP250" s="76">
        <f>IF(OR(DataBase2[[#This Row],[sDRC]]= "",  DataBase2[[#This Row],[BSHeu]]=""), "", (DataBase2[[#This Row],[sDRC]]- DataBase2[[#This Row],[BSHeu]])/ DataBase2[[#This Row],[BSHeu]])</f>
        <v>5.1259772532690124E-8</v>
      </c>
      <c r="AQ250" s="76">
        <f>IF(OR(DataBase2[[#This Row],[sABS]]= "",  DataBase2[[#This Row],[BSHeu]]=""), "", (DataBase2[[#This Row],[sABS]]- DataBase2[[#This Row],[BSHeu]])/ DataBase2[[#This Row],[BSHeu]])</f>
        <v>0</v>
      </c>
      <c r="AR250" s="76">
        <f>IF(OR(DataBase2[[#This Row],[sCCJ]]= "",  DataBase2[[#This Row],[BSHeu]]=""), "", (DataBase2[[#This Row],[sCCJ]]- DataBase2[[#This Row],[BSHeu]])/ DataBase2[[#This Row],[BSHeu]])</f>
        <v>7.0362632305408929E-2</v>
      </c>
      <c r="AS250" s="76">
        <f>IF(OR(DataBase2[[#This Row],[sILS]] = "",  DataBase2[[#This Row],[BSHeu]]=""), "", (DataBase2[[#This Row],[sILS]]- DataBase2[[#This Row],[BSHeu]])/ DataBase2[[#This Row],[BSHeu]])</f>
        <v>4.9944156261325617E-2</v>
      </c>
      <c r="AT250" s="76">
        <f>IF(OR(DataBase2[[#This Row],[sSA]] = "",  DataBase2[[#This Row],[BSHeu]]=""), "", (DataBase2[[#This Row],[sSA]]- DataBase2[[#This Row],[BSHeu]])/ DataBase2[[#This Row],[BSHeu]])</f>
        <v>4.9934392495135989E-2</v>
      </c>
      <c r="AU250" s="77">
        <f>IF(OR(DataBase2[[#This Row],[sKS]]= "",  DataBase2[[#This Row],[BSHeu]]=""), "", (DataBase2[[#This Row],[sKS]]- DataBase2[[#This Row],[BSHeu]])/ DataBase2[[#This Row],[BSHeu]])</f>
        <v>5.1259772532690124E-8</v>
      </c>
      <c r="AV250" s="78">
        <f>IF(AND(DataBase2[[#This Row],[sLBGB]]&lt;=0.0001, DataBase2[[#This Row],[sLBGB]]&lt;&gt;""), 1,"")</f>
        <v>1</v>
      </c>
      <c r="AW250" s="78">
        <f>IF(AND(DataBase2[[#This Row],[sCLGB]]&lt;=0.0001,DataBase2[[#This Row],[sCLGB]]&lt;&gt;""), 1,"")</f>
        <v>1</v>
      </c>
      <c r="AX250" s="78">
        <f>IF(AND(DataBase2[[#This Row],[sDRCGB]]&lt;=0.0001,DataBase2[[#This Row],[sDRCGB]]&lt;&gt;""), 1,"")</f>
        <v>1</v>
      </c>
      <c r="AY250" s="78">
        <f>IF(AND(DataBase2[[#This Row],[sABSGB]]&lt;=0.0001,DataBase2[[#This Row],[sABSGB]]&lt;&gt;""), 1,"")</f>
        <v>1</v>
      </c>
      <c r="AZ250" s="78" t="str">
        <f>IF(AND(DataBase2[[#This Row],[sCCJGB]]&lt;=0.0001,DataBase2[[#This Row],[sCCJGB]]&lt;&gt;""), 1,"")</f>
        <v/>
      </c>
      <c r="BA250" s="78" t="str">
        <f>IF(AND(DataBase2[[#This Row],[sILSGB]]&lt;=0.0001,DataBase2[[#This Row],[sILSGB]]&lt;&gt;""), 1,"")</f>
        <v/>
      </c>
      <c r="BB250" s="78" t="str">
        <f>IF(AND(DataBase2[[#This Row],[sSAGB]]&lt;=0.0001,DataBase2[[#This Row],[sSAGB]]&lt;&gt;""), 1,"")</f>
        <v/>
      </c>
      <c r="BC250" s="78">
        <f>IF(AND(DataBase2[[#This Row],[sKSGB]]&lt;=0.0001,DataBase2[[#This Row],[sKSGB]]&lt;&gt;""), 1,"")</f>
        <v>1</v>
      </c>
      <c r="BD250" s="79">
        <f>IF(AND(DataBase2[[#This Row],[sLBGKS]]&lt;=0.0001, DataBase2[[#This Row],[sLBGKS]]&lt;&gt;""), 1,"")</f>
        <v>1</v>
      </c>
      <c r="BE250" s="78">
        <f>IF(AND(DataBase2[[#This Row],[sCLGKS]]&lt;=0.0001,DataBase2[[#This Row],[sCLGKS]]&lt;&gt;""), 1,"")</f>
        <v>1</v>
      </c>
      <c r="BF250" s="78">
        <f>IF(AND(DataBase2[[#This Row],[sDRCGKS]]&lt;=0.0001,DataBase2[[#This Row],[sDRCGKS]]&lt;&gt;""), 1,"")</f>
        <v>1</v>
      </c>
      <c r="BG250" s="78">
        <f>IF(AND(DataBase2[[#This Row],[sABSGKS]]&lt;=0.0001,DataBase2[[#This Row],[sABSGKS]]&lt;&gt;""), 1,"")</f>
        <v>1</v>
      </c>
      <c r="BH250" s="78" t="str">
        <f>IF(AND(DataBase2[[#This Row],[sCCJGKS]]&lt;=0.0001,DataBase2[[#This Row],[sCCJGKS]]&lt;&gt;""), 1,"")</f>
        <v/>
      </c>
      <c r="BI250" s="78" t="str">
        <f>IF(AND(DataBase2[[#This Row],[sILSGKS]]&lt;=0.0001,DataBase2[[#This Row],[sILSGKS]]&lt;&gt;""), 1,"")</f>
        <v/>
      </c>
      <c r="BJ250" s="78" t="str">
        <f>IF(AND(DataBase2[[#This Row],[sSAGKS]]&lt;=0.0001,DataBase2[[#This Row],[sSAGKS]]&lt;&gt;""), 1,"")</f>
        <v/>
      </c>
      <c r="BK250" s="80">
        <f>IF(AND(DataBase2[[#This Row],[sKSGKS]]&lt;=0.0001,DataBase2[[#This Row],[sKSGKS]]&lt;&gt;""), 1,"")</f>
        <v>1</v>
      </c>
    </row>
    <row r="251" spans="1:63" x14ac:dyDescent="0.35">
      <c r="A251" s="65" t="s">
        <v>118</v>
      </c>
      <c r="B251" s="66" t="s">
        <v>80</v>
      </c>
      <c r="C251" s="67" t="s">
        <v>282</v>
      </c>
      <c r="D251" s="67">
        <v>3</v>
      </c>
      <c r="E251" s="67">
        <v>10</v>
      </c>
      <c r="F251" s="68">
        <v>2</v>
      </c>
      <c r="G251" s="69">
        <v>2076.4</v>
      </c>
      <c r="H251" s="70">
        <v>2076.21</v>
      </c>
      <c r="I251" s="71">
        <v>4</v>
      </c>
      <c r="J251" s="69">
        <v>2076.4</v>
      </c>
      <c r="K251" s="70">
        <v>2076.4</v>
      </c>
      <c r="L251" s="71">
        <v>7</v>
      </c>
      <c r="M251" s="69">
        <v>2076.4</v>
      </c>
      <c r="N251" s="6">
        <v>2076.4</v>
      </c>
      <c r="O251" s="71">
        <v>0.3</v>
      </c>
      <c r="P251" s="69">
        <v>2076.3998999999999</v>
      </c>
      <c r="Q251" s="71">
        <v>42</v>
      </c>
      <c r="R251" s="72">
        <v>2219.63</v>
      </c>
      <c r="S251" s="71">
        <v>4.38</v>
      </c>
      <c r="T251" s="72">
        <v>2076.4</v>
      </c>
      <c r="U251" s="71">
        <v>150</v>
      </c>
      <c r="V251" s="72">
        <v>2076.4</v>
      </c>
      <c r="W251" s="73">
        <v>86.423500000000004</v>
      </c>
      <c r="X251" s="8">
        <v>2076.4</v>
      </c>
      <c r="Y251" s="8">
        <v>6</v>
      </c>
      <c r="Z251" s="74">
        <f t="shared" si="9"/>
        <v>2076.4</v>
      </c>
      <c r="AA251" s="48">
        <f t="shared" si="10"/>
        <v>2076.3998999999999</v>
      </c>
      <c r="AB25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MIN(G251,J251,M251),"")</f>
        <v>2076.4</v>
      </c>
      <c r="AC251" s="49">
        <f>IF(OR(DataBase2[[#This Row],[sKS]] = "", DataBase2[[#This Row],[BSOpt]]=""), "", (DataBase2[[#This Row],[sKS]]-DataBase2[[#This Row],[BSOpt]])/DataBase2[[#This Row],[BSOpt]])</f>
        <v>0</v>
      </c>
      <c r="AD251" s="49">
        <f t="shared" si="11"/>
        <v>2076.4</v>
      </c>
      <c r="AE251" s="49">
        <f>IF(OR(DataBase2[[#This Row],[sKS]] = "", DataBase2[[#This Row],[BESTUB]]=""), "", (DataBase2[[#This Row],[sKS]]-DataBase2[[#This Row],[BESTUB]])/DataBase2[[#This Row],[BESTUB]])</f>
        <v>0</v>
      </c>
      <c r="AF251" s="75">
        <f>IF(OR(DataBase2[[#This Row],[sLB]] = "", DataBase2[[#This Row],[BestSol]]=""), "", (DataBase2[[#This Row],[sLB]]-DataBase2[[#This Row],[BestSol]])/DataBase2[[#This Row],[BestSol]])</f>
        <v>0</v>
      </c>
      <c r="AG251" s="76">
        <f>IF(OR(DataBase2[[#This Row],[sCL]] = "", DataBase2[[#This Row],[BestSol]]=""), "", (DataBase2[[#This Row],[sCL]] -DataBase2[[#This Row],[BestSol]])/DataBase2[[#This Row],[BestSol]])</f>
        <v>0</v>
      </c>
      <c r="AH251" s="76">
        <f>IF(OR(DataBase2[[#This Row],[sDRC]]= "", DataBase2[[#This Row],[BestSol]]=""), "", (DataBase2[[#This Row],[sDRC]]-DataBase2[[#This Row],[BestSol]])/DataBase2[[#This Row],[BestSol]])</f>
        <v>0</v>
      </c>
      <c r="AI251" s="76">
        <f>IF(OR(DataBase2[[#This Row],[sABS]]= "", DataBase2[[#This Row],[BestSol]]=""), "", (DataBase2[[#This Row],[sABS]]-DataBase2[[#This Row],[BestSol]])/DataBase2[[#This Row],[BestSol]])</f>
        <v>-4.8160277500612415E-8</v>
      </c>
      <c r="AJ251" s="76">
        <f>IF(OR(DataBase2[[#This Row],[sCCJ]]= "", DataBase2[[#This Row],[BestSol]]=""), "", (DataBase2[[#This Row],[sCCJ]]-DataBase2[[#This Row],[BestSol]])/DataBase2[[#This Row],[BestSol]])</f>
        <v>6.8979965324600281E-2</v>
      </c>
      <c r="AK251" s="76">
        <f>IF(OR(DataBase2[[#This Row],[sILS]] = "", DataBase2[[#This Row],[BestSol]]=""), "", (DataBase2[[#This Row],[sILS]]-DataBase2[[#This Row],[BestSol]])/DataBase2[[#This Row],[BestSol]])</f>
        <v>0</v>
      </c>
      <c r="AL251" s="76">
        <f>IF(OR(DataBase2[[#This Row],[sSA]] = "", DataBase2[[#This Row],[BestSol]]=""), "", (DataBase2[[#This Row],[sSA]]-DataBase2[[#This Row],[BestSol]])/DataBase2[[#This Row],[BestSol]])</f>
        <v>0</v>
      </c>
      <c r="AM251" s="76">
        <f>IF(OR(DataBase2[[#This Row],[sKS]] = "", DataBase2[[#This Row],[BestSol]]=""), "", (DataBase2[[#This Row],[sKS]]-DataBase2[[#This Row],[BestSol]])/DataBase2[[#This Row],[BestSol]])</f>
        <v>0</v>
      </c>
      <c r="AN251" s="75">
        <f>IF(OR(DataBase2[[#This Row],[sLB]] = "", DataBase2[[#This Row],[BSHeu]]=""), "", (DataBase2[[#This Row],[sLB]]-DataBase2[[#This Row],[BSHeu]])/DataBase2[[#This Row],[BSHeu]])</f>
        <v>4.8160279820024854E-8</v>
      </c>
      <c r="AO251" s="76">
        <f>IF(OR(DataBase2[[#This Row],[sCL]] = "",  DataBase2[[#This Row],[BSHeu]]=""), "", (DataBase2[[#This Row],[sCL]] - DataBase2[[#This Row],[BSHeu]])/ DataBase2[[#This Row],[BSHeu]])</f>
        <v>4.8160279820024854E-8</v>
      </c>
      <c r="AP251" s="76">
        <f>IF(OR(DataBase2[[#This Row],[sDRC]]= "",  DataBase2[[#This Row],[BSHeu]]=""), "", (DataBase2[[#This Row],[sDRC]]- DataBase2[[#This Row],[BSHeu]])/ DataBase2[[#This Row],[BSHeu]])</f>
        <v>4.8160279820024854E-8</v>
      </c>
      <c r="AQ251" s="76">
        <f>IF(OR(DataBase2[[#This Row],[sABS]]= "",  DataBase2[[#This Row],[BSHeu]]=""), "", (DataBase2[[#This Row],[sABS]]- DataBase2[[#This Row],[BSHeu]])/ DataBase2[[#This Row],[BSHeu]])</f>
        <v>0</v>
      </c>
      <c r="AR251" s="76">
        <f>IF(OR(DataBase2[[#This Row],[sCCJ]]= "",  DataBase2[[#This Row],[BSHeu]]=""), "", (DataBase2[[#This Row],[sCCJ]]- DataBase2[[#This Row],[BSHeu]])/ DataBase2[[#This Row],[BSHeu]])</f>
        <v>6.8980016806974534E-2</v>
      </c>
      <c r="AS251" s="76">
        <f>IF(OR(DataBase2[[#This Row],[sILS]] = "",  DataBase2[[#This Row],[BSHeu]]=""), "", (DataBase2[[#This Row],[sILS]]- DataBase2[[#This Row],[BSHeu]])/ DataBase2[[#This Row],[BSHeu]])</f>
        <v>4.8160279820024854E-8</v>
      </c>
      <c r="AT251" s="76">
        <f>IF(OR(DataBase2[[#This Row],[sSA]] = "",  DataBase2[[#This Row],[BSHeu]]=""), "", (DataBase2[[#This Row],[sSA]]- DataBase2[[#This Row],[BSHeu]])/ DataBase2[[#This Row],[BSHeu]])</f>
        <v>4.8160279820024854E-8</v>
      </c>
      <c r="AU251" s="77">
        <f>IF(OR(DataBase2[[#This Row],[sKS]]= "",  DataBase2[[#This Row],[BSHeu]]=""), "", (DataBase2[[#This Row],[sKS]]- DataBase2[[#This Row],[BSHeu]])/ DataBase2[[#This Row],[BSHeu]])</f>
        <v>4.8160279820024854E-8</v>
      </c>
      <c r="AV251" s="78">
        <f>IF(AND(DataBase2[[#This Row],[sLBGB]]&lt;=0.0001, DataBase2[[#This Row],[sLBGB]]&lt;&gt;""), 1,"")</f>
        <v>1</v>
      </c>
      <c r="AW251" s="78">
        <f>IF(AND(DataBase2[[#This Row],[sCLGB]]&lt;=0.0001,DataBase2[[#This Row],[sCLGB]]&lt;&gt;""), 1,"")</f>
        <v>1</v>
      </c>
      <c r="AX251" s="78">
        <f>IF(AND(DataBase2[[#This Row],[sDRCGB]]&lt;=0.0001,DataBase2[[#This Row],[sDRCGB]]&lt;&gt;""), 1,"")</f>
        <v>1</v>
      </c>
      <c r="AY251" s="78">
        <f>IF(AND(DataBase2[[#This Row],[sABSGB]]&lt;=0.0001,DataBase2[[#This Row],[sABSGB]]&lt;&gt;""), 1,"")</f>
        <v>1</v>
      </c>
      <c r="AZ251" s="78" t="str">
        <f>IF(AND(DataBase2[[#This Row],[sCCJGB]]&lt;=0.0001,DataBase2[[#This Row],[sCCJGB]]&lt;&gt;""), 1,"")</f>
        <v/>
      </c>
      <c r="BA251" s="78">
        <f>IF(AND(DataBase2[[#This Row],[sILSGB]]&lt;=0.0001,DataBase2[[#This Row],[sILSGB]]&lt;&gt;""), 1,"")</f>
        <v>1</v>
      </c>
      <c r="BB251" s="78">
        <f>IF(AND(DataBase2[[#This Row],[sSAGB]]&lt;=0.0001,DataBase2[[#This Row],[sSAGB]]&lt;&gt;""), 1,"")</f>
        <v>1</v>
      </c>
      <c r="BC251" s="78">
        <f>IF(AND(DataBase2[[#This Row],[sKSGB]]&lt;=0.0001,DataBase2[[#This Row],[sKSGB]]&lt;&gt;""), 1,"")</f>
        <v>1</v>
      </c>
      <c r="BD251" s="79">
        <f>IF(AND(DataBase2[[#This Row],[sLBGKS]]&lt;=0.0001, DataBase2[[#This Row],[sLBGKS]]&lt;&gt;""), 1,"")</f>
        <v>1</v>
      </c>
      <c r="BE251" s="78">
        <f>IF(AND(DataBase2[[#This Row],[sCLGKS]]&lt;=0.0001,DataBase2[[#This Row],[sCLGKS]]&lt;&gt;""), 1,"")</f>
        <v>1</v>
      </c>
      <c r="BF251" s="78">
        <f>IF(AND(DataBase2[[#This Row],[sDRCGKS]]&lt;=0.0001,DataBase2[[#This Row],[sDRCGKS]]&lt;&gt;""), 1,"")</f>
        <v>1</v>
      </c>
      <c r="BG251" s="78">
        <f>IF(AND(DataBase2[[#This Row],[sABSGKS]]&lt;=0.0001,DataBase2[[#This Row],[sABSGKS]]&lt;&gt;""), 1,"")</f>
        <v>1</v>
      </c>
      <c r="BH251" s="78" t="str">
        <f>IF(AND(DataBase2[[#This Row],[sCCJGKS]]&lt;=0.0001,DataBase2[[#This Row],[sCCJGKS]]&lt;&gt;""), 1,"")</f>
        <v/>
      </c>
      <c r="BI251" s="78">
        <f>IF(AND(DataBase2[[#This Row],[sILSGKS]]&lt;=0.0001,DataBase2[[#This Row],[sILSGKS]]&lt;&gt;""), 1,"")</f>
        <v>1</v>
      </c>
      <c r="BJ251" s="78">
        <f>IF(AND(DataBase2[[#This Row],[sSAGKS]]&lt;=0.0001,DataBase2[[#This Row],[sSAGKS]]&lt;&gt;""), 1,"")</f>
        <v>1</v>
      </c>
      <c r="BK251" s="80">
        <f>IF(AND(DataBase2[[#This Row],[sKSGKS]]&lt;=0.0001,DataBase2[[#This Row],[sKSGKS]]&lt;&gt;""), 1,"")</f>
        <v>1</v>
      </c>
    </row>
    <row r="252" spans="1:63" x14ac:dyDescent="0.35">
      <c r="A252" s="65" t="s">
        <v>119</v>
      </c>
      <c r="B252" s="66" t="s">
        <v>80</v>
      </c>
      <c r="C252" s="67" t="s">
        <v>282</v>
      </c>
      <c r="D252" s="67">
        <v>3</v>
      </c>
      <c r="E252" s="67">
        <v>10</v>
      </c>
      <c r="F252" s="68">
        <v>3</v>
      </c>
      <c r="G252" s="69">
        <v>2378.33</v>
      </c>
      <c r="H252" s="70">
        <v>2378.09</v>
      </c>
      <c r="I252" s="71">
        <v>2646</v>
      </c>
      <c r="J252" s="69">
        <v>2378.33</v>
      </c>
      <c r="K252" s="70">
        <v>2378.33</v>
      </c>
      <c r="L252" s="71">
        <v>15</v>
      </c>
      <c r="M252" s="69">
        <v>2378.33</v>
      </c>
      <c r="N252" s="6">
        <v>2378.33</v>
      </c>
      <c r="O252" s="71">
        <v>0.1</v>
      </c>
      <c r="P252" s="69">
        <v>2378.3300800000002</v>
      </c>
      <c r="Q252" s="71">
        <v>80</v>
      </c>
      <c r="R252" s="72">
        <v>2378.33</v>
      </c>
      <c r="S252" s="71">
        <v>3.53</v>
      </c>
      <c r="T252" s="72">
        <v>2378.33</v>
      </c>
      <c r="U252" s="71">
        <v>150.00450000000001</v>
      </c>
      <c r="V252" s="72">
        <v>2378.33</v>
      </c>
      <c r="W252" s="73">
        <v>93.183000000000007</v>
      </c>
      <c r="X252" s="8">
        <v>2378.33</v>
      </c>
      <c r="Y252" s="8">
        <v>124</v>
      </c>
      <c r="Z252" s="74">
        <f t="shared" si="9"/>
        <v>2378.33</v>
      </c>
      <c r="AA252" s="48">
        <f t="shared" si="10"/>
        <v>2378.33</v>
      </c>
      <c r="AB25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MIN(G252,J252,M252),"")</f>
        <v>2378.33</v>
      </c>
      <c r="AC252" s="49">
        <f>IF(OR(DataBase2[[#This Row],[sKS]] = "", DataBase2[[#This Row],[BSOpt]]=""), "", (DataBase2[[#This Row],[sKS]]-DataBase2[[#This Row],[BSOpt]])/DataBase2[[#This Row],[BSOpt]])</f>
        <v>0</v>
      </c>
      <c r="AD252" s="49">
        <f t="shared" si="11"/>
        <v>2378.33</v>
      </c>
      <c r="AE252" s="49">
        <f>IF(OR(DataBase2[[#This Row],[sKS]] = "", DataBase2[[#This Row],[BESTUB]]=""), "", (DataBase2[[#This Row],[sKS]]-DataBase2[[#This Row],[BESTUB]])/DataBase2[[#This Row],[BESTUB]])</f>
        <v>0</v>
      </c>
      <c r="AF252" s="75">
        <f>IF(OR(DataBase2[[#This Row],[sLB]] = "", DataBase2[[#This Row],[BestSol]]=""), "", (DataBase2[[#This Row],[sLB]]-DataBase2[[#This Row],[BestSol]])/DataBase2[[#This Row],[BestSol]])</f>
        <v>0</v>
      </c>
      <c r="AG252" s="76">
        <f>IF(OR(DataBase2[[#This Row],[sCL]] = "", DataBase2[[#This Row],[BestSol]]=""), "", (DataBase2[[#This Row],[sCL]] -DataBase2[[#This Row],[BestSol]])/DataBase2[[#This Row],[BestSol]])</f>
        <v>0</v>
      </c>
      <c r="AH252" s="76">
        <f>IF(OR(DataBase2[[#This Row],[sDRC]]= "", DataBase2[[#This Row],[BestSol]]=""), "", (DataBase2[[#This Row],[sDRC]]-DataBase2[[#This Row],[BestSol]])/DataBase2[[#This Row],[BestSol]])</f>
        <v>0</v>
      </c>
      <c r="AI252" s="76">
        <f>IF(OR(DataBase2[[#This Row],[sABS]]= "", DataBase2[[#This Row],[BestSol]]=""), "", (DataBase2[[#This Row],[sABS]]-DataBase2[[#This Row],[BestSol]])/DataBase2[[#This Row],[BestSol]])</f>
        <v>3.3637047950775025E-8</v>
      </c>
      <c r="AJ252" s="76">
        <f>IF(OR(DataBase2[[#This Row],[sCCJ]]= "", DataBase2[[#This Row],[BestSol]]=""), "", (DataBase2[[#This Row],[sCCJ]]-DataBase2[[#This Row],[BestSol]])/DataBase2[[#This Row],[BestSol]])</f>
        <v>0</v>
      </c>
      <c r="AK252" s="76">
        <f>IF(OR(DataBase2[[#This Row],[sILS]] = "", DataBase2[[#This Row],[BestSol]]=""), "", (DataBase2[[#This Row],[sILS]]-DataBase2[[#This Row],[BestSol]])/DataBase2[[#This Row],[BestSol]])</f>
        <v>0</v>
      </c>
      <c r="AL252" s="76">
        <f>IF(OR(DataBase2[[#This Row],[sSA]] = "", DataBase2[[#This Row],[BestSol]]=""), "", (DataBase2[[#This Row],[sSA]]-DataBase2[[#This Row],[BestSol]])/DataBase2[[#This Row],[BestSol]])</f>
        <v>0</v>
      </c>
      <c r="AM252" s="76">
        <f>IF(OR(DataBase2[[#This Row],[sKS]] = "", DataBase2[[#This Row],[BestSol]]=""), "", (DataBase2[[#This Row],[sKS]]-DataBase2[[#This Row],[BestSol]])/DataBase2[[#This Row],[BestSol]])</f>
        <v>0</v>
      </c>
      <c r="AN252" s="75">
        <f>IF(OR(DataBase2[[#This Row],[sLB]] = "", DataBase2[[#This Row],[BSHeu]]=""), "", (DataBase2[[#This Row],[sLB]]-DataBase2[[#This Row],[BSHeu]])/DataBase2[[#This Row],[BSHeu]])</f>
        <v>0</v>
      </c>
      <c r="AO252" s="76">
        <f>IF(OR(DataBase2[[#This Row],[sCL]] = "",  DataBase2[[#This Row],[BSHeu]]=""), "", (DataBase2[[#This Row],[sCL]] - DataBase2[[#This Row],[BSHeu]])/ DataBase2[[#This Row],[BSHeu]])</f>
        <v>0</v>
      </c>
      <c r="AP252" s="76">
        <f>IF(OR(DataBase2[[#This Row],[sDRC]]= "",  DataBase2[[#This Row],[BSHeu]]=""), "", (DataBase2[[#This Row],[sDRC]]- DataBase2[[#This Row],[BSHeu]])/ DataBase2[[#This Row],[BSHeu]])</f>
        <v>0</v>
      </c>
      <c r="AQ252" s="76">
        <f>IF(OR(DataBase2[[#This Row],[sABS]]= "",  DataBase2[[#This Row],[BSHeu]]=""), "", (DataBase2[[#This Row],[sABS]]- DataBase2[[#This Row],[BSHeu]])/ DataBase2[[#This Row],[BSHeu]])</f>
        <v>3.3637047950775025E-8</v>
      </c>
      <c r="AR252" s="76">
        <f>IF(OR(DataBase2[[#This Row],[sCCJ]]= "",  DataBase2[[#This Row],[BSHeu]]=""), "", (DataBase2[[#This Row],[sCCJ]]- DataBase2[[#This Row],[BSHeu]])/ DataBase2[[#This Row],[BSHeu]])</f>
        <v>0</v>
      </c>
      <c r="AS252" s="76">
        <f>IF(OR(DataBase2[[#This Row],[sILS]] = "",  DataBase2[[#This Row],[BSHeu]]=""), "", (DataBase2[[#This Row],[sILS]]- DataBase2[[#This Row],[BSHeu]])/ DataBase2[[#This Row],[BSHeu]])</f>
        <v>0</v>
      </c>
      <c r="AT252" s="76">
        <f>IF(OR(DataBase2[[#This Row],[sSA]] = "",  DataBase2[[#This Row],[BSHeu]]=""), "", (DataBase2[[#This Row],[sSA]]- DataBase2[[#This Row],[BSHeu]])/ DataBase2[[#This Row],[BSHeu]])</f>
        <v>0</v>
      </c>
      <c r="AU252" s="77">
        <f>IF(OR(DataBase2[[#This Row],[sKS]]= "",  DataBase2[[#This Row],[BSHeu]]=""), "", (DataBase2[[#This Row],[sKS]]- DataBase2[[#This Row],[BSHeu]])/ DataBase2[[#This Row],[BSHeu]])</f>
        <v>0</v>
      </c>
      <c r="AV252" s="78">
        <f>IF(AND(DataBase2[[#This Row],[sLBGB]]&lt;=0.0001, DataBase2[[#This Row],[sLBGB]]&lt;&gt;""), 1,"")</f>
        <v>1</v>
      </c>
      <c r="AW252" s="78">
        <f>IF(AND(DataBase2[[#This Row],[sCLGB]]&lt;=0.0001,DataBase2[[#This Row],[sCLGB]]&lt;&gt;""), 1,"")</f>
        <v>1</v>
      </c>
      <c r="AX252" s="78">
        <f>IF(AND(DataBase2[[#This Row],[sDRCGB]]&lt;=0.0001,DataBase2[[#This Row],[sDRCGB]]&lt;&gt;""), 1,"")</f>
        <v>1</v>
      </c>
      <c r="AY252" s="78">
        <f>IF(AND(DataBase2[[#This Row],[sABSGB]]&lt;=0.0001,DataBase2[[#This Row],[sABSGB]]&lt;&gt;""), 1,"")</f>
        <v>1</v>
      </c>
      <c r="AZ252" s="78">
        <f>IF(AND(DataBase2[[#This Row],[sCCJGB]]&lt;=0.0001,DataBase2[[#This Row],[sCCJGB]]&lt;&gt;""), 1,"")</f>
        <v>1</v>
      </c>
      <c r="BA252" s="78">
        <f>IF(AND(DataBase2[[#This Row],[sILSGB]]&lt;=0.0001,DataBase2[[#This Row],[sILSGB]]&lt;&gt;""), 1,"")</f>
        <v>1</v>
      </c>
      <c r="BB252" s="78">
        <f>IF(AND(DataBase2[[#This Row],[sSAGB]]&lt;=0.0001,DataBase2[[#This Row],[sSAGB]]&lt;&gt;""), 1,"")</f>
        <v>1</v>
      </c>
      <c r="BC252" s="78">
        <f>IF(AND(DataBase2[[#This Row],[sKSGB]]&lt;=0.0001,DataBase2[[#This Row],[sKSGB]]&lt;&gt;""), 1,"")</f>
        <v>1</v>
      </c>
      <c r="BD252" s="79">
        <f>IF(AND(DataBase2[[#This Row],[sLBGKS]]&lt;=0.0001, DataBase2[[#This Row],[sLBGKS]]&lt;&gt;""), 1,"")</f>
        <v>1</v>
      </c>
      <c r="BE252" s="78">
        <f>IF(AND(DataBase2[[#This Row],[sCLGKS]]&lt;=0.0001,DataBase2[[#This Row],[sCLGKS]]&lt;&gt;""), 1,"")</f>
        <v>1</v>
      </c>
      <c r="BF252" s="78">
        <f>IF(AND(DataBase2[[#This Row],[sDRCGKS]]&lt;=0.0001,DataBase2[[#This Row],[sDRCGKS]]&lt;&gt;""), 1,"")</f>
        <v>1</v>
      </c>
      <c r="BG252" s="78">
        <f>IF(AND(DataBase2[[#This Row],[sABSGKS]]&lt;=0.0001,DataBase2[[#This Row],[sABSGKS]]&lt;&gt;""), 1,"")</f>
        <v>1</v>
      </c>
      <c r="BH252" s="78">
        <f>IF(AND(DataBase2[[#This Row],[sCCJGKS]]&lt;=0.0001,DataBase2[[#This Row],[sCCJGKS]]&lt;&gt;""), 1,"")</f>
        <v>1</v>
      </c>
      <c r="BI252" s="78">
        <f>IF(AND(DataBase2[[#This Row],[sILSGKS]]&lt;=0.0001,DataBase2[[#This Row],[sILSGKS]]&lt;&gt;""), 1,"")</f>
        <v>1</v>
      </c>
      <c r="BJ252" s="78">
        <f>IF(AND(DataBase2[[#This Row],[sSAGKS]]&lt;=0.0001,DataBase2[[#This Row],[sSAGKS]]&lt;&gt;""), 1,"")</f>
        <v>1</v>
      </c>
      <c r="BK252" s="80">
        <f>IF(AND(DataBase2[[#This Row],[sKSGKS]]&lt;=0.0001,DataBase2[[#This Row],[sKSGKS]]&lt;&gt;""), 1,"")</f>
        <v>1</v>
      </c>
    </row>
    <row r="253" spans="1:63" x14ac:dyDescent="0.35">
      <c r="A253" s="65" t="s">
        <v>120</v>
      </c>
      <c r="B253" s="66" t="s">
        <v>80</v>
      </c>
      <c r="C253" s="67" t="s">
        <v>282</v>
      </c>
      <c r="D253" s="67">
        <v>3</v>
      </c>
      <c r="E253" s="67">
        <v>10</v>
      </c>
      <c r="F253" s="68">
        <v>4</v>
      </c>
      <c r="G253" s="69">
        <v>2789.31</v>
      </c>
      <c r="H253" s="70">
        <v>2668.39</v>
      </c>
      <c r="I253" s="71">
        <v>7200</v>
      </c>
      <c r="J253" s="69">
        <v>2789.31</v>
      </c>
      <c r="K253" s="70">
        <v>2789.31</v>
      </c>
      <c r="L253" s="71">
        <v>34</v>
      </c>
      <c r="M253" s="69">
        <v>2789.31</v>
      </c>
      <c r="N253" s="6">
        <v>2789.31</v>
      </c>
      <c r="O253" s="71">
        <v>5.7</v>
      </c>
      <c r="P253" s="69">
        <v>2789.3100599999998</v>
      </c>
      <c r="Q253" s="71">
        <v>260</v>
      </c>
      <c r="R253" s="72">
        <v>2848.11</v>
      </c>
      <c r="S253" s="71">
        <v>3.49</v>
      </c>
      <c r="T253" s="72">
        <v>2848.11</v>
      </c>
      <c r="U253" s="71">
        <v>150.001</v>
      </c>
      <c r="V253" s="72">
        <v>2848.11</v>
      </c>
      <c r="W253" s="73">
        <v>115.419</v>
      </c>
      <c r="X253" s="8">
        <v>2789.31</v>
      </c>
      <c r="Y253" s="8">
        <v>118</v>
      </c>
      <c r="Z253" s="74">
        <f t="shared" si="9"/>
        <v>2789.31</v>
      </c>
      <c r="AA253" s="48">
        <f t="shared" si="10"/>
        <v>2789.31</v>
      </c>
      <c r="AB25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MIN(G253,J253,M253),"")</f>
        <v>2789.31</v>
      </c>
      <c r="AC253" s="49">
        <f>IF(OR(DataBase2[[#This Row],[sKS]] = "", DataBase2[[#This Row],[BSOpt]]=""), "", (DataBase2[[#This Row],[sKS]]-DataBase2[[#This Row],[BSOpt]])/DataBase2[[#This Row],[BSOpt]])</f>
        <v>0</v>
      </c>
      <c r="AD253" s="49">
        <f t="shared" si="11"/>
        <v>2789.31</v>
      </c>
      <c r="AE253" s="49">
        <f>IF(OR(DataBase2[[#This Row],[sKS]] = "", DataBase2[[#This Row],[BESTUB]]=""), "", (DataBase2[[#This Row],[sKS]]-DataBase2[[#This Row],[BESTUB]])/DataBase2[[#This Row],[BESTUB]])</f>
        <v>0</v>
      </c>
      <c r="AF253" s="75">
        <f>IF(OR(DataBase2[[#This Row],[sLB]] = "", DataBase2[[#This Row],[BestSol]]=""), "", (DataBase2[[#This Row],[sLB]]-DataBase2[[#This Row],[BestSol]])/DataBase2[[#This Row],[BestSol]])</f>
        <v>0</v>
      </c>
      <c r="AG253" s="76">
        <f>IF(OR(DataBase2[[#This Row],[sCL]] = "", DataBase2[[#This Row],[BestSol]]=""), "", (DataBase2[[#This Row],[sCL]] -DataBase2[[#This Row],[BestSol]])/DataBase2[[#This Row],[BestSol]])</f>
        <v>0</v>
      </c>
      <c r="AH253" s="76">
        <f>IF(OR(DataBase2[[#This Row],[sDRC]]= "", DataBase2[[#This Row],[BestSol]]=""), "", (DataBase2[[#This Row],[sDRC]]-DataBase2[[#This Row],[BestSol]])/DataBase2[[#This Row],[BestSol]])</f>
        <v>0</v>
      </c>
      <c r="AI253" s="76">
        <f>IF(OR(DataBase2[[#This Row],[sABS]]= "", DataBase2[[#This Row],[BestSol]]=""), "", (DataBase2[[#This Row],[sABS]]-DataBase2[[#This Row],[BestSol]])/DataBase2[[#This Row],[BestSol]])</f>
        <v>2.1510696139373024E-8</v>
      </c>
      <c r="AJ253" s="76">
        <f>IF(OR(DataBase2[[#This Row],[sCCJ]]= "", DataBase2[[#This Row],[BestSol]]=""), "", (DataBase2[[#This Row],[sCCJ]]-DataBase2[[#This Row],[BestSol]])/DataBase2[[#This Row],[BestSol]])</f>
        <v>2.1080482269808729E-2</v>
      </c>
      <c r="AK253" s="76">
        <f>IF(OR(DataBase2[[#This Row],[sILS]] = "", DataBase2[[#This Row],[BestSol]]=""), "", (DataBase2[[#This Row],[sILS]]-DataBase2[[#This Row],[BestSol]])/DataBase2[[#This Row],[BestSol]])</f>
        <v>2.1080482269808729E-2</v>
      </c>
      <c r="AL253" s="76">
        <f>IF(OR(DataBase2[[#This Row],[sSA]] = "", DataBase2[[#This Row],[BestSol]]=""), "", (DataBase2[[#This Row],[sSA]]-DataBase2[[#This Row],[BestSol]])/DataBase2[[#This Row],[BestSol]])</f>
        <v>2.1080482269808729E-2</v>
      </c>
      <c r="AM253" s="76">
        <f>IF(OR(DataBase2[[#This Row],[sKS]] = "", DataBase2[[#This Row],[BestSol]]=""), "", (DataBase2[[#This Row],[sKS]]-DataBase2[[#This Row],[BestSol]])/DataBase2[[#This Row],[BestSol]])</f>
        <v>0</v>
      </c>
      <c r="AN253" s="75">
        <f>IF(OR(DataBase2[[#This Row],[sLB]] = "", DataBase2[[#This Row],[BSHeu]]=""), "", (DataBase2[[#This Row],[sLB]]-DataBase2[[#This Row],[BSHeu]])/DataBase2[[#This Row],[BSHeu]])</f>
        <v>0</v>
      </c>
      <c r="AO253" s="76">
        <f>IF(OR(DataBase2[[#This Row],[sCL]] = "",  DataBase2[[#This Row],[BSHeu]]=""), "", (DataBase2[[#This Row],[sCL]] - DataBase2[[#This Row],[BSHeu]])/ DataBase2[[#This Row],[BSHeu]])</f>
        <v>0</v>
      </c>
      <c r="AP253" s="76">
        <f>IF(OR(DataBase2[[#This Row],[sDRC]]= "",  DataBase2[[#This Row],[BSHeu]]=""), "", (DataBase2[[#This Row],[sDRC]]- DataBase2[[#This Row],[BSHeu]])/ DataBase2[[#This Row],[BSHeu]])</f>
        <v>0</v>
      </c>
      <c r="AQ253" s="76">
        <f>IF(OR(DataBase2[[#This Row],[sABS]]= "",  DataBase2[[#This Row],[BSHeu]]=""), "", (DataBase2[[#This Row],[sABS]]- DataBase2[[#This Row],[BSHeu]])/ DataBase2[[#This Row],[BSHeu]])</f>
        <v>2.1510696139373024E-8</v>
      </c>
      <c r="AR253" s="76">
        <f>IF(OR(DataBase2[[#This Row],[sCCJ]]= "",  DataBase2[[#This Row],[BSHeu]]=""), "", (DataBase2[[#This Row],[sCCJ]]- DataBase2[[#This Row],[BSHeu]])/ DataBase2[[#This Row],[BSHeu]])</f>
        <v>2.1080482269808729E-2</v>
      </c>
      <c r="AS253" s="76">
        <f>IF(OR(DataBase2[[#This Row],[sILS]] = "",  DataBase2[[#This Row],[BSHeu]]=""), "", (DataBase2[[#This Row],[sILS]]- DataBase2[[#This Row],[BSHeu]])/ DataBase2[[#This Row],[BSHeu]])</f>
        <v>2.1080482269808729E-2</v>
      </c>
      <c r="AT253" s="76">
        <f>IF(OR(DataBase2[[#This Row],[sSA]] = "",  DataBase2[[#This Row],[BSHeu]]=""), "", (DataBase2[[#This Row],[sSA]]- DataBase2[[#This Row],[BSHeu]])/ DataBase2[[#This Row],[BSHeu]])</f>
        <v>2.1080482269808729E-2</v>
      </c>
      <c r="AU253" s="77">
        <f>IF(OR(DataBase2[[#This Row],[sKS]]= "",  DataBase2[[#This Row],[BSHeu]]=""), "", (DataBase2[[#This Row],[sKS]]- DataBase2[[#This Row],[BSHeu]])/ DataBase2[[#This Row],[BSHeu]])</f>
        <v>0</v>
      </c>
      <c r="AV253" s="78">
        <f>IF(AND(DataBase2[[#This Row],[sLBGB]]&lt;=0.0001, DataBase2[[#This Row],[sLBGB]]&lt;&gt;""), 1,"")</f>
        <v>1</v>
      </c>
      <c r="AW253" s="78">
        <f>IF(AND(DataBase2[[#This Row],[sCLGB]]&lt;=0.0001,DataBase2[[#This Row],[sCLGB]]&lt;&gt;""), 1,"")</f>
        <v>1</v>
      </c>
      <c r="AX253" s="78">
        <f>IF(AND(DataBase2[[#This Row],[sDRCGB]]&lt;=0.0001,DataBase2[[#This Row],[sDRCGB]]&lt;&gt;""), 1,"")</f>
        <v>1</v>
      </c>
      <c r="AY253" s="78">
        <f>IF(AND(DataBase2[[#This Row],[sABSGB]]&lt;=0.0001,DataBase2[[#This Row],[sABSGB]]&lt;&gt;""), 1,"")</f>
        <v>1</v>
      </c>
      <c r="AZ253" s="78" t="str">
        <f>IF(AND(DataBase2[[#This Row],[sCCJGB]]&lt;=0.0001,DataBase2[[#This Row],[sCCJGB]]&lt;&gt;""), 1,"")</f>
        <v/>
      </c>
      <c r="BA253" s="78" t="str">
        <f>IF(AND(DataBase2[[#This Row],[sILSGB]]&lt;=0.0001,DataBase2[[#This Row],[sILSGB]]&lt;&gt;""), 1,"")</f>
        <v/>
      </c>
      <c r="BB253" s="78" t="str">
        <f>IF(AND(DataBase2[[#This Row],[sSAGB]]&lt;=0.0001,DataBase2[[#This Row],[sSAGB]]&lt;&gt;""), 1,"")</f>
        <v/>
      </c>
      <c r="BC253" s="78">
        <f>IF(AND(DataBase2[[#This Row],[sKSGB]]&lt;=0.0001,DataBase2[[#This Row],[sKSGB]]&lt;&gt;""), 1,"")</f>
        <v>1</v>
      </c>
      <c r="BD253" s="79">
        <f>IF(AND(DataBase2[[#This Row],[sLBGKS]]&lt;=0.0001, DataBase2[[#This Row],[sLBGKS]]&lt;&gt;""), 1,"")</f>
        <v>1</v>
      </c>
      <c r="BE253" s="78">
        <f>IF(AND(DataBase2[[#This Row],[sCLGKS]]&lt;=0.0001,DataBase2[[#This Row],[sCLGKS]]&lt;&gt;""), 1,"")</f>
        <v>1</v>
      </c>
      <c r="BF253" s="78">
        <f>IF(AND(DataBase2[[#This Row],[sDRCGKS]]&lt;=0.0001,DataBase2[[#This Row],[sDRCGKS]]&lt;&gt;""), 1,"")</f>
        <v>1</v>
      </c>
      <c r="BG253" s="78">
        <f>IF(AND(DataBase2[[#This Row],[sABSGKS]]&lt;=0.0001,DataBase2[[#This Row],[sABSGKS]]&lt;&gt;""), 1,"")</f>
        <v>1</v>
      </c>
      <c r="BH253" s="78" t="str">
        <f>IF(AND(DataBase2[[#This Row],[sCCJGKS]]&lt;=0.0001,DataBase2[[#This Row],[sCCJGKS]]&lt;&gt;""), 1,"")</f>
        <v/>
      </c>
      <c r="BI253" s="78" t="str">
        <f>IF(AND(DataBase2[[#This Row],[sILSGKS]]&lt;=0.0001,DataBase2[[#This Row],[sILSGKS]]&lt;&gt;""), 1,"")</f>
        <v/>
      </c>
      <c r="BJ253" s="78" t="str">
        <f>IF(AND(DataBase2[[#This Row],[sSAGKS]]&lt;=0.0001,DataBase2[[#This Row],[sSAGKS]]&lt;&gt;""), 1,"")</f>
        <v/>
      </c>
      <c r="BK253" s="80">
        <f>IF(AND(DataBase2[[#This Row],[sKSGKS]]&lt;=0.0001,DataBase2[[#This Row],[sKSGKS]]&lt;&gt;""), 1,"")</f>
        <v>1</v>
      </c>
    </row>
    <row r="254" spans="1:63" x14ac:dyDescent="0.35">
      <c r="A254" s="65" t="s">
        <v>121</v>
      </c>
      <c r="B254" s="66" t="s">
        <v>80</v>
      </c>
      <c r="C254" s="67" t="s">
        <v>282</v>
      </c>
      <c r="D254" s="67">
        <v>3</v>
      </c>
      <c r="E254" s="67">
        <v>10</v>
      </c>
      <c r="F254" s="68">
        <v>5</v>
      </c>
      <c r="G254" s="69">
        <v>2911.11</v>
      </c>
      <c r="H254" s="70">
        <v>2846.35</v>
      </c>
      <c r="I254" s="71">
        <v>7200</v>
      </c>
      <c r="J254" s="69">
        <v>2911.11</v>
      </c>
      <c r="K254" s="70">
        <v>2911.11</v>
      </c>
      <c r="L254" s="71">
        <v>28</v>
      </c>
      <c r="M254" s="69">
        <v>2911.11</v>
      </c>
      <c r="N254" s="6">
        <v>2911.11</v>
      </c>
      <c r="O254" s="71">
        <v>0.1</v>
      </c>
      <c r="P254" s="69">
        <v>2911.1101100000001</v>
      </c>
      <c r="Q254" s="71">
        <v>234</v>
      </c>
      <c r="R254" s="72">
        <v>3145.41</v>
      </c>
      <c r="S254" s="71">
        <v>3.55</v>
      </c>
      <c r="T254" s="72">
        <v>2911.11</v>
      </c>
      <c r="U254" s="71">
        <v>150.00550000000001</v>
      </c>
      <c r="V254" s="72">
        <v>2911.11</v>
      </c>
      <c r="W254" s="73">
        <v>135.48099999999999</v>
      </c>
      <c r="X254" s="8">
        <v>2911.11</v>
      </c>
      <c r="Y254" s="8">
        <v>117</v>
      </c>
      <c r="Z254" s="74">
        <f t="shared" si="9"/>
        <v>2911.11</v>
      </c>
      <c r="AA254" s="48">
        <f t="shared" si="10"/>
        <v>2911.11</v>
      </c>
      <c r="AB25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MIN(G254,J254,M254),"")</f>
        <v>2911.11</v>
      </c>
      <c r="AC254" s="49">
        <f>IF(OR(DataBase2[[#This Row],[sKS]] = "", DataBase2[[#This Row],[BSOpt]]=""), "", (DataBase2[[#This Row],[sKS]]-DataBase2[[#This Row],[BSOpt]])/DataBase2[[#This Row],[BSOpt]])</f>
        <v>0</v>
      </c>
      <c r="AD254" s="49">
        <f t="shared" si="11"/>
        <v>2911.11</v>
      </c>
      <c r="AE254" s="49">
        <f>IF(OR(DataBase2[[#This Row],[sKS]] = "", DataBase2[[#This Row],[BESTUB]]=""), "", (DataBase2[[#This Row],[sKS]]-DataBase2[[#This Row],[BESTUB]])/DataBase2[[#This Row],[BESTUB]])</f>
        <v>0</v>
      </c>
      <c r="AF254" s="75">
        <f>IF(OR(DataBase2[[#This Row],[sLB]] = "", DataBase2[[#This Row],[BestSol]]=""), "", (DataBase2[[#This Row],[sLB]]-DataBase2[[#This Row],[BestSol]])/DataBase2[[#This Row],[BestSol]])</f>
        <v>0</v>
      </c>
      <c r="AG254" s="76">
        <f>IF(OR(DataBase2[[#This Row],[sCL]] = "", DataBase2[[#This Row],[BestSol]]=""), "", (DataBase2[[#This Row],[sCL]] -DataBase2[[#This Row],[BestSol]])/DataBase2[[#This Row],[BestSol]])</f>
        <v>0</v>
      </c>
      <c r="AH254" s="76">
        <f>IF(OR(DataBase2[[#This Row],[sDRC]]= "", DataBase2[[#This Row],[BestSol]]=""), "", (DataBase2[[#This Row],[sDRC]]-DataBase2[[#This Row],[BestSol]])/DataBase2[[#This Row],[BestSol]])</f>
        <v>0</v>
      </c>
      <c r="AI254" s="76">
        <f>IF(OR(DataBase2[[#This Row],[sABS]]= "", DataBase2[[#This Row],[BestSol]]=""), "", (DataBase2[[#This Row],[sABS]]-DataBase2[[#This Row],[BestSol]])/DataBase2[[#This Row],[BestSol]])</f>
        <v>3.7786273946931023E-8</v>
      </c>
      <c r="AJ254" s="76">
        <f>IF(OR(DataBase2[[#This Row],[sCCJ]]= "", DataBase2[[#This Row],[BestSol]]=""), "", (DataBase2[[#This Row],[sCCJ]]-DataBase2[[#This Row],[BestSol]])/DataBase2[[#This Row],[BestSol]])</f>
        <v>8.0484763543802781E-2</v>
      </c>
      <c r="AK254" s="76">
        <f>IF(OR(DataBase2[[#This Row],[sILS]] = "", DataBase2[[#This Row],[BestSol]]=""), "", (DataBase2[[#This Row],[sILS]]-DataBase2[[#This Row],[BestSol]])/DataBase2[[#This Row],[BestSol]])</f>
        <v>0</v>
      </c>
      <c r="AL254" s="76">
        <f>IF(OR(DataBase2[[#This Row],[sSA]] = "", DataBase2[[#This Row],[BestSol]]=""), "", (DataBase2[[#This Row],[sSA]]-DataBase2[[#This Row],[BestSol]])/DataBase2[[#This Row],[BestSol]])</f>
        <v>0</v>
      </c>
      <c r="AM254" s="76">
        <f>IF(OR(DataBase2[[#This Row],[sKS]] = "", DataBase2[[#This Row],[BestSol]]=""), "", (DataBase2[[#This Row],[sKS]]-DataBase2[[#This Row],[BestSol]])/DataBase2[[#This Row],[BestSol]])</f>
        <v>0</v>
      </c>
      <c r="AN254" s="75">
        <f>IF(OR(DataBase2[[#This Row],[sLB]] = "", DataBase2[[#This Row],[BSHeu]]=""), "", (DataBase2[[#This Row],[sLB]]-DataBase2[[#This Row],[BSHeu]])/DataBase2[[#This Row],[BSHeu]])</f>
        <v>0</v>
      </c>
      <c r="AO254" s="76">
        <f>IF(OR(DataBase2[[#This Row],[sCL]] = "",  DataBase2[[#This Row],[BSHeu]]=""), "", (DataBase2[[#This Row],[sCL]] - DataBase2[[#This Row],[BSHeu]])/ DataBase2[[#This Row],[BSHeu]])</f>
        <v>0</v>
      </c>
      <c r="AP254" s="76">
        <f>IF(OR(DataBase2[[#This Row],[sDRC]]= "",  DataBase2[[#This Row],[BSHeu]]=""), "", (DataBase2[[#This Row],[sDRC]]- DataBase2[[#This Row],[BSHeu]])/ DataBase2[[#This Row],[BSHeu]])</f>
        <v>0</v>
      </c>
      <c r="AQ254" s="76">
        <f>IF(OR(DataBase2[[#This Row],[sABS]]= "",  DataBase2[[#This Row],[BSHeu]]=""), "", (DataBase2[[#This Row],[sABS]]- DataBase2[[#This Row],[BSHeu]])/ DataBase2[[#This Row],[BSHeu]])</f>
        <v>3.7786273946931023E-8</v>
      </c>
      <c r="AR254" s="76">
        <f>IF(OR(DataBase2[[#This Row],[sCCJ]]= "",  DataBase2[[#This Row],[BSHeu]]=""), "", (DataBase2[[#This Row],[sCCJ]]- DataBase2[[#This Row],[BSHeu]])/ DataBase2[[#This Row],[BSHeu]])</f>
        <v>8.0484763543802781E-2</v>
      </c>
      <c r="AS254" s="76">
        <f>IF(OR(DataBase2[[#This Row],[sILS]] = "",  DataBase2[[#This Row],[BSHeu]]=""), "", (DataBase2[[#This Row],[sILS]]- DataBase2[[#This Row],[BSHeu]])/ DataBase2[[#This Row],[BSHeu]])</f>
        <v>0</v>
      </c>
      <c r="AT254" s="76">
        <f>IF(OR(DataBase2[[#This Row],[sSA]] = "",  DataBase2[[#This Row],[BSHeu]]=""), "", (DataBase2[[#This Row],[sSA]]- DataBase2[[#This Row],[BSHeu]])/ DataBase2[[#This Row],[BSHeu]])</f>
        <v>0</v>
      </c>
      <c r="AU254" s="77">
        <f>IF(OR(DataBase2[[#This Row],[sKS]]= "",  DataBase2[[#This Row],[BSHeu]]=""), "", (DataBase2[[#This Row],[sKS]]- DataBase2[[#This Row],[BSHeu]])/ DataBase2[[#This Row],[BSHeu]])</f>
        <v>0</v>
      </c>
      <c r="AV254" s="78">
        <f>IF(AND(DataBase2[[#This Row],[sLBGB]]&lt;=0.0001, DataBase2[[#This Row],[sLBGB]]&lt;&gt;""), 1,"")</f>
        <v>1</v>
      </c>
      <c r="AW254" s="78">
        <f>IF(AND(DataBase2[[#This Row],[sCLGB]]&lt;=0.0001,DataBase2[[#This Row],[sCLGB]]&lt;&gt;""), 1,"")</f>
        <v>1</v>
      </c>
      <c r="AX254" s="78">
        <f>IF(AND(DataBase2[[#This Row],[sDRCGB]]&lt;=0.0001,DataBase2[[#This Row],[sDRCGB]]&lt;&gt;""), 1,"")</f>
        <v>1</v>
      </c>
      <c r="AY254" s="78">
        <f>IF(AND(DataBase2[[#This Row],[sABSGB]]&lt;=0.0001,DataBase2[[#This Row],[sABSGB]]&lt;&gt;""), 1,"")</f>
        <v>1</v>
      </c>
      <c r="AZ254" s="78" t="str">
        <f>IF(AND(DataBase2[[#This Row],[sCCJGB]]&lt;=0.0001,DataBase2[[#This Row],[sCCJGB]]&lt;&gt;""), 1,"")</f>
        <v/>
      </c>
      <c r="BA254" s="78">
        <f>IF(AND(DataBase2[[#This Row],[sILSGB]]&lt;=0.0001,DataBase2[[#This Row],[sILSGB]]&lt;&gt;""), 1,"")</f>
        <v>1</v>
      </c>
      <c r="BB254" s="78">
        <f>IF(AND(DataBase2[[#This Row],[sSAGB]]&lt;=0.0001,DataBase2[[#This Row],[sSAGB]]&lt;&gt;""), 1,"")</f>
        <v>1</v>
      </c>
      <c r="BC254" s="78">
        <f>IF(AND(DataBase2[[#This Row],[sKSGB]]&lt;=0.0001,DataBase2[[#This Row],[sKSGB]]&lt;&gt;""), 1,"")</f>
        <v>1</v>
      </c>
      <c r="BD254" s="79">
        <f>IF(AND(DataBase2[[#This Row],[sLBGKS]]&lt;=0.0001, DataBase2[[#This Row],[sLBGKS]]&lt;&gt;""), 1,"")</f>
        <v>1</v>
      </c>
      <c r="BE254" s="78">
        <f>IF(AND(DataBase2[[#This Row],[sCLGKS]]&lt;=0.0001,DataBase2[[#This Row],[sCLGKS]]&lt;&gt;""), 1,"")</f>
        <v>1</v>
      </c>
      <c r="BF254" s="78">
        <f>IF(AND(DataBase2[[#This Row],[sDRCGKS]]&lt;=0.0001,DataBase2[[#This Row],[sDRCGKS]]&lt;&gt;""), 1,"")</f>
        <v>1</v>
      </c>
      <c r="BG254" s="78">
        <f>IF(AND(DataBase2[[#This Row],[sABSGKS]]&lt;=0.0001,DataBase2[[#This Row],[sABSGKS]]&lt;&gt;""), 1,"")</f>
        <v>1</v>
      </c>
      <c r="BH254" s="78" t="str">
        <f>IF(AND(DataBase2[[#This Row],[sCCJGKS]]&lt;=0.0001,DataBase2[[#This Row],[sCCJGKS]]&lt;&gt;""), 1,"")</f>
        <v/>
      </c>
      <c r="BI254" s="78">
        <f>IF(AND(DataBase2[[#This Row],[sILSGKS]]&lt;=0.0001,DataBase2[[#This Row],[sILSGKS]]&lt;&gt;""), 1,"")</f>
        <v>1</v>
      </c>
      <c r="BJ254" s="78">
        <f>IF(AND(DataBase2[[#This Row],[sSAGKS]]&lt;=0.0001,DataBase2[[#This Row],[sSAGKS]]&lt;&gt;""), 1,"")</f>
        <v>1</v>
      </c>
      <c r="BK254" s="80">
        <f>IF(AND(DataBase2[[#This Row],[sKSGKS]]&lt;=0.0001,DataBase2[[#This Row],[sKSGKS]]&lt;&gt;""), 1,"")</f>
        <v>1</v>
      </c>
    </row>
    <row r="255" spans="1:63" x14ac:dyDescent="0.35">
      <c r="A255" s="65"/>
      <c r="B255" s="66"/>
      <c r="C255" s="67"/>
      <c r="D255" s="67"/>
      <c r="E255" s="67"/>
      <c r="F255" s="68"/>
      <c r="G255" s="69"/>
      <c r="H255" s="70"/>
      <c r="I255" s="71"/>
      <c r="J255" s="69"/>
      <c r="K255" s="70"/>
      <c r="L255" s="71"/>
      <c r="M255" s="69"/>
      <c r="O255" s="73"/>
      <c r="P255" s="69"/>
      <c r="Q255" s="71"/>
      <c r="R255" s="72" t="s">
        <v>101</v>
      </c>
      <c r="S255" s="71"/>
      <c r="T255" s="72"/>
      <c r="U255" s="71"/>
      <c r="V255" s="72"/>
      <c r="W255" s="73"/>
      <c r="X255" s="96"/>
      <c r="Y255" s="96"/>
      <c r="Z255" s="74" t="str">
        <f t="shared" si="9"/>
        <v/>
      </c>
      <c r="AA255" s="48" t="str">
        <f t="shared" si="10"/>
        <v/>
      </c>
      <c r="AB25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MIN(G255,J255,M255),"")</f>
        <v/>
      </c>
      <c r="AC255" s="49" t="str">
        <f>IF(OR(DataBase2[[#This Row],[sKS]] = "", DataBase2[[#This Row],[BSOpt]]=""), "", (DataBase2[[#This Row],[sKS]]-DataBase2[[#This Row],[BSOpt]])/DataBase2[[#This Row],[BSOpt]])</f>
        <v/>
      </c>
      <c r="AD255" s="49" t="str">
        <f t="shared" si="11"/>
        <v/>
      </c>
      <c r="AE255" s="49" t="str">
        <f>IF(OR(DataBase2[[#This Row],[sKS]] = "", DataBase2[[#This Row],[BESTUB]]=""), "", (DataBase2[[#This Row],[sKS]]-DataBase2[[#This Row],[BESTUB]])/DataBase2[[#This Row],[BESTUB]])</f>
        <v/>
      </c>
      <c r="AF255" s="50" t="str">
        <f>IF(OR(DataBase2[[#This Row],[sLB]] = "", DataBase2[[#This Row],[BestSol]]=""), "", (DataBase2[[#This Row],[sLB]]-DataBase2[[#This Row],[BestSol]])/DataBase2[[#This Row],[BestSol]])</f>
        <v/>
      </c>
      <c r="AG255" s="51" t="str">
        <f>IF(OR(DataBase2[[#This Row],[sCL]] = "", DataBase2[[#This Row],[BestSol]]=""), "", (DataBase2[[#This Row],[sCL]] -DataBase2[[#This Row],[BestSol]])/DataBase2[[#This Row],[BestSol]])</f>
        <v/>
      </c>
      <c r="AH255" s="52" t="str">
        <f>IF(OR(DataBase2[[#This Row],[sDRC]]= "", DataBase2[[#This Row],[BestSol]]=""), "", (DataBase2[[#This Row],[sDRC]]-DataBase2[[#This Row],[BestSol]])/DataBase2[[#This Row],[BestSol]])</f>
        <v/>
      </c>
      <c r="AI255" s="52" t="str">
        <f>IF(OR(DataBase2[[#This Row],[sABS]]= "", DataBase2[[#This Row],[BestSol]]=""), "", (DataBase2[[#This Row],[sABS]]-DataBase2[[#This Row],[BestSol]])/DataBase2[[#This Row],[BestSol]])</f>
        <v/>
      </c>
      <c r="AJ255" s="52" t="str">
        <f>IF(OR(DataBase2[[#This Row],[sCCJ]]= "", DataBase2[[#This Row],[BestSol]]=""), "", (DataBase2[[#This Row],[sCCJ]]-DataBase2[[#This Row],[BestSol]])/DataBase2[[#This Row],[BestSol]])</f>
        <v/>
      </c>
      <c r="AK255" s="52" t="str">
        <f>IF(OR(DataBase2[[#This Row],[sILS]] = "", DataBase2[[#This Row],[BestSol]]=""), "", (DataBase2[[#This Row],[sILS]]-DataBase2[[#This Row],[BestSol]])/DataBase2[[#This Row],[BestSol]])</f>
        <v/>
      </c>
      <c r="AL255" s="52" t="str">
        <f>IF(OR(DataBase2[[#This Row],[sSA]] = "", DataBase2[[#This Row],[BestSol]]=""), "", (DataBase2[[#This Row],[sSA]]-DataBase2[[#This Row],[BestSol]])/DataBase2[[#This Row],[BestSol]])</f>
        <v/>
      </c>
      <c r="AM255" s="53" t="str">
        <f>IF(OR(DataBase2[[#This Row],[sKS]] = "", DataBase2[[#This Row],[BestSol]]=""), "", (DataBase2[[#This Row],[sKS]]-DataBase2[[#This Row],[BestSol]])/DataBase2[[#This Row],[BestSol]])</f>
        <v/>
      </c>
      <c r="AN255" s="50" t="str">
        <f>IF(OR(DataBase2[[#This Row],[sLB]] = "", DataBase2[[#This Row],[BSHeu]]=""), "", (DataBase2[[#This Row],[sLB]]-DataBase2[[#This Row],[BSHeu]])/DataBase2[[#This Row],[BSHeu]])</f>
        <v/>
      </c>
      <c r="AO255" s="53" t="str">
        <f>IF(OR(DataBase2[[#This Row],[sCL]] = "",  DataBase2[[#This Row],[BSHeu]]=""), "", (DataBase2[[#This Row],[sCL]] - DataBase2[[#This Row],[BSHeu]])/ DataBase2[[#This Row],[BSHeu]])</f>
        <v/>
      </c>
      <c r="AP255" s="81" t="str">
        <f>IF(OR(DataBase2[[#This Row],[sDRC]]= "",  DataBase2[[#This Row],[BSHeu]]=""), "", (DataBase2[[#This Row],[sDRC]]- DataBase2[[#This Row],[BSHeu]])/ DataBase2[[#This Row],[BSHeu]])</f>
        <v/>
      </c>
      <c r="AQ255" s="81" t="str">
        <f>IF(OR(DataBase2[[#This Row],[sABS]]= "",  DataBase2[[#This Row],[BSHeu]]=""), "", (DataBase2[[#This Row],[sABS]]- DataBase2[[#This Row],[BSHeu]])/ DataBase2[[#This Row],[BSHeu]])</f>
        <v/>
      </c>
      <c r="AR255" s="81" t="str">
        <f>IF(OR(DataBase2[[#This Row],[sCCJ]]= "",  DataBase2[[#This Row],[BSHeu]]=""), "", (DataBase2[[#This Row],[sCCJ]]- DataBase2[[#This Row],[BSHeu]])/ DataBase2[[#This Row],[BSHeu]])</f>
        <v/>
      </c>
      <c r="AS255" s="81" t="str">
        <f>IF(OR(DataBase2[[#This Row],[sILS]] = "",  DataBase2[[#This Row],[BSHeu]]=""), "", (DataBase2[[#This Row],[sILS]]- DataBase2[[#This Row],[BSHeu]])/ DataBase2[[#This Row],[BSHeu]])</f>
        <v/>
      </c>
      <c r="AT255" s="81" t="str">
        <f>IF(OR(DataBase2[[#This Row],[sSA]] = "",  DataBase2[[#This Row],[BSHeu]]=""), "", (DataBase2[[#This Row],[sSA]]- DataBase2[[#This Row],[BSHeu]])/ DataBase2[[#This Row],[BSHeu]])</f>
        <v/>
      </c>
      <c r="AU255" s="82" t="str">
        <f>IF(OR(DataBase2[[#This Row],[sKS]]= "",  DataBase2[[#This Row],[BSHeu]]=""), "", (DataBase2[[#This Row],[sKS]]- DataBase2[[#This Row],[BSHeu]])/ DataBase2[[#This Row],[BSHeu]])</f>
        <v/>
      </c>
      <c r="AV255" s="58" t="str">
        <f>IF(AND(DataBase2[[#This Row],[sLBGB]]&lt;=0.0001, DataBase2[[#This Row],[sLBGB]]&lt;&gt;""), 1,"")</f>
        <v/>
      </c>
      <c r="AW255" s="59" t="str">
        <f>IF(AND(DataBase2[[#This Row],[sCLGB]]&lt;=0.0001,DataBase2[[#This Row],[sCLGB]]&lt;&gt;""), 1,"")</f>
        <v/>
      </c>
      <c r="AX255" s="60" t="str">
        <f>IF(AND(DataBase2[[#This Row],[sDRCGB]]&lt;=0.0001,DataBase2[[#This Row],[sDRCGB]]&lt;&gt;""), 1,"")</f>
        <v/>
      </c>
      <c r="AY255" s="60" t="str">
        <f>IF(AND(DataBase2[[#This Row],[sABSGB]]&lt;=0.0001,DataBase2[[#This Row],[sABSGB]]&lt;&gt;""), 1,"")</f>
        <v/>
      </c>
      <c r="AZ255" s="60" t="str">
        <f>IF(AND(DataBase2[[#This Row],[sCCJGB]]&lt;=0.0001,DataBase2[[#This Row],[sCCJGB]]&lt;&gt;""), 1,"")</f>
        <v/>
      </c>
      <c r="BA255" s="60" t="str">
        <f>IF(AND(DataBase2[[#This Row],[sILSGB]]&lt;=0.0001,DataBase2[[#This Row],[sILSGB]]&lt;&gt;""), 1,"")</f>
        <v/>
      </c>
      <c r="BB255" s="60" t="str">
        <f>IF(AND(DataBase2[[#This Row],[sSAGB]]&lt;=0.0001,DataBase2[[#This Row],[sSAGB]]&lt;&gt;""), 1,"")</f>
        <v/>
      </c>
      <c r="BC255" s="58" t="str">
        <f>IF(AND(DataBase2[[#This Row],[sKSGB]]&lt;=0.0001,DataBase2[[#This Row],[sKSGB]]&lt;&gt;""), 1,"")</f>
        <v/>
      </c>
      <c r="BD255" s="83" t="str">
        <f>IF(AND(DataBase2[[#This Row],[sLBGKS]]&lt;=0.0001, DataBase2[[#This Row],[sLBGKS]]&lt;&gt;""), 1,"")</f>
        <v/>
      </c>
      <c r="BE255" s="58" t="str">
        <f>IF(AND(DataBase2[[#This Row],[sCLGKS]]&lt;=0.0001,DataBase2[[#This Row],[sCLGKS]]&lt;&gt;""), 1,"")</f>
        <v/>
      </c>
      <c r="BF255" s="84" t="str">
        <f>IF(AND(DataBase2[[#This Row],[sDRCGKS]]&lt;=0.0001,DataBase2[[#This Row],[sDRCGKS]]&lt;&gt;""), 1,"")</f>
        <v/>
      </c>
      <c r="BG255" s="84" t="str">
        <f>IF(AND(DataBase2[[#This Row],[sABSGKS]]&lt;=0.0001,DataBase2[[#This Row],[sABSGKS]]&lt;&gt;""), 1,"")</f>
        <v/>
      </c>
      <c r="BH255" s="84" t="str">
        <f>IF(AND(DataBase2[[#This Row],[sCCJGKS]]&lt;=0.0001,DataBase2[[#This Row],[sCCJGKS]]&lt;&gt;""), 1,"")</f>
        <v/>
      </c>
      <c r="BI255" s="84" t="str">
        <f>IF(AND(DataBase2[[#This Row],[sILSGKS]]&lt;=0.0001,DataBase2[[#This Row],[sILSGKS]]&lt;&gt;""), 1,"")</f>
        <v/>
      </c>
      <c r="BJ255" s="84" t="str">
        <f>IF(AND(DataBase2[[#This Row],[sSAGKS]]&lt;=0.0001,DataBase2[[#This Row],[sSAGKS]]&lt;&gt;""), 1,"")</f>
        <v/>
      </c>
      <c r="BK255" s="80" t="str">
        <f>IF(AND(DataBase2[[#This Row],[sKSGKS]]&lt;=0.0001,DataBase2[[#This Row],[sKSGKS]]&lt;&gt;""), 1,"")</f>
        <v/>
      </c>
    </row>
    <row r="256" spans="1:63" x14ac:dyDescent="0.35">
      <c r="A256" s="65" t="s">
        <v>122</v>
      </c>
      <c r="B256" s="66" t="s">
        <v>80</v>
      </c>
      <c r="C256" s="67" t="s">
        <v>282</v>
      </c>
      <c r="D256" s="67">
        <v>3</v>
      </c>
      <c r="E256" s="67">
        <v>15</v>
      </c>
      <c r="F256" s="68">
        <v>2</v>
      </c>
      <c r="G256" s="69">
        <v>2203.37</v>
      </c>
      <c r="H256" s="70">
        <v>2203.37</v>
      </c>
      <c r="I256" s="71">
        <v>7</v>
      </c>
      <c r="J256" s="69">
        <v>2203.33</v>
      </c>
      <c r="K256" s="70">
        <v>2203.33</v>
      </c>
      <c r="L256" s="71">
        <v>13</v>
      </c>
      <c r="M256" s="69">
        <v>2203.33</v>
      </c>
      <c r="N256" s="6">
        <v>2203.33</v>
      </c>
      <c r="O256" s="71">
        <v>0.3</v>
      </c>
      <c r="P256" s="69">
        <v>2203.36987</v>
      </c>
      <c r="Q256" s="71">
        <v>120</v>
      </c>
      <c r="R256" s="72">
        <v>2203.35</v>
      </c>
      <c r="S256" s="71">
        <v>11.85</v>
      </c>
      <c r="T256" s="72">
        <v>2362.85</v>
      </c>
      <c r="U256" s="71">
        <v>150.00299999999999</v>
      </c>
      <c r="V256" s="72">
        <v>2203.33</v>
      </c>
      <c r="W256" s="73">
        <v>80.390500000000003</v>
      </c>
      <c r="X256" s="8">
        <v>2203.37</v>
      </c>
      <c r="Y256" s="8">
        <v>6</v>
      </c>
      <c r="Z256" s="74">
        <f t="shared" si="9"/>
        <v>2203.33</v>
      </c>
      <c r="AA256" s="48">
        <f t="shared" si="10"/>
        <v>2203.33</v>
      </c>
      <c r="AB25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MIN(G256,J256,M256),"")</f>
        <v>2203.33</v>
      </c>
      <c r="AC256" s="49">
        <f>IF(OR(DataBase2[[#This Row],[sKS]] = "", DataBase2[[#This Row],[BSOpt]]=""), "", (DataBase2[[#This Row],[sKS]]-DataBase2[[#This Row],[BSOpt]])/DataBase2[[#This Row],[BSOpt]])</f>
        <v>1.8154339113960968E-5</v>
      </c>
      <c r="AD256" s="49">
        <f t="shared" si="11"/>
        <v>2203.33</v>
      </c>
      <c r="AE256" s="49">
        <f>IF(OR(DataBase2[[#This Row],[sKS]] = "", DataBase2[[#This Row],[BESTUB]]=""), "", (DataBase2[[#This Row],[sKS]]-DataBase2[[#This Row],[BESTUB]])/DataBase2[[#This Row],[BESTUB]])</f>
        <v>1.8154339113960968E-5</v>
      </c>
      <c r="AF256" s="75">
        <f>IF(OR(DataBase2[[#This Row],[sLB]] = "", DataBase2[[#This Row],[BestSol]]=""), "", (DataBase2[[#This Row],[sLB]]-DataBase2[[#This Row],[BestSol]])/DataBase2[[#This Row],[BestSol]])</f>
        <v>1.8154339113960968E-5</v>
      </c>
      <c r="AG256" s="76">
        <f>IF(OR(DataBase2[[#This Row],[sCL]] = "", DataBase2[[#This Row],[BestSol]]=""), "", (DataBase2[[#This Row],[sCL]] -DataBase2[[#This Row],[BestSol]])/DataBase2[[#This Row],[BestSol]])</f>
        <v>0</v>
      </c>
      <c r="AH256" s="76">
        <f>IF(OR(DataBase2[[#This Row],[sDRC]]= "", DataBase2[[#This Row],[BestSol]]=""), "", (DataBase2[[#This Row],[sDRC]]-DataBase2[[#This Row],[BestSol]])/DataBase2[[#This Row],[BestSol]])</f>
        <v>0</v>
      </c>
      <c r="AI256" s="76">
        <f>IF(OR(DataBase2[[#This Row],[sABS]]= "", DataBase2[[#This Row],[BestSol]]=""), "", (DataBase2[[#This Row],[sABS]]-DataBase2[[#This Row],[BestSol]])/DataBase2[[#This Row],[BestSol]])</f>
        <v>1.809533751188631E-5</v>
      </c>
      <c r="AJ256" s="76">
        <f>IF(OR(DataBase2[[#This Row],[sCCJ]]= "", DataBase2[[#This Row],[BestSol]]=""), "", (DataBase2[[#This Row],[sCCJ]]-DataBase2[[#This Row],[BestSol]])/DataBase2[[#This Row],[BestSol]])</f>
        <v>9.077169556980484E-6</v>
      </c>
      <c r="AK256" s="76">
        <f>IF(OR(DataBase2[[#This Row],[sILS]] = "", DataBase2[[#This Row],[BestSol]]=""), "", (DataBase2[[#This Row],[sILS]]-DataBase2[[#This Row],[BestSol]])/DataBase2[[#This Row],[BestSol]])</f>
        <v>7.2399504386542177E-2</v>
      </c>
      <c r="AL256" s="76">
        <f>IF(OR(DataBase2[[#This Row],[sSA]] = "", DataBase2[[#This Row],[BestSol]]=""), "", (DataBase2[[#This Row],[sSA]]-DataBase2[[#This Row],[BestSol]])/DataBase2[[#This Row],[BestSol]])</f>
        <v>0</v>
      </c>
      <c r="AM256" s="76">
        <f>IF(OR(DataBase2[[#This Row],[sKS]] = "", DataBase2[[#This Row],[BestSol]]=""), "", (DataBase2[[#This Row],[sKS]]-DataBase2[[#This Row],[BestSol]])/DataBase2[[#This Row],[BestSol]])</f>
        <v>1.8154339113960968E-5</v>
      </c>
      <c r="AN256" s="75">
        <f>IF(OR(DataBase2[[#This Row],[sLB]] = "", DataBase2[[#This Row],[BSHeu]]=""), "", (DataBase2[[#This Row],[sLB]]-DataBase2[[#This Row],[BSHeu]])/DataBase2[[#This Row],[BSHeu]])</f>
        <v>1.8154339113960968E-5</v>
      </c>
      <c r="AO256" s="76">
        <f>IF(OR(DataBase2[[#This Row],[sCL]] = "",  DataBase2[[#This Row],[BSHeu]]=""), "", (DataBase2[[#This Row],[sCL]] - DataBase2[[#This Row],[BSHeu]])/ DataBase2[[#This Row],[BSHeu]])</f>
        <v>0</v>
      </c>
      <c r="AP256" s="76">
        <f>IF(OR(DataBase2[[#This Row],[sDRC]]= "",  DataBase2[[#This Row],[BSHeu]]=""), "", (DataBase2[[#This Row],[sDRC]]- DataBase2[[#This Row],[BSHeu]])/ DataBase2[[#This Row],[BSHeu]])</f>
        <v>0</v>
      </c>
      <c r="AQ256" s="76">
        <f>IF(OR(DataBase2[[#This Row],[sABS]]= "",  DataBase2[[#This Row],[BSHeu]]=""), "", (DataBase2[[#This Row],[sABS]]- DataBase2[[#This Row],[BSHeu]])/ DataBase2[[#This Row],[BSHeu]])</f>
        <v>1.809533751188631E-5</v>
      </c>
      <c r="AR256" s="76">
        <f>IF(OR(DataBase2[[#This Row],[sCCJ]]= "",  DataBase2[[#This Row],[BSHeu]]=""), "", (DataBase2[[#This Row],[sCCJ]]- DataBase2[[#This Row],[BSHeu]])/ DataBase2[[#This Row],[BSHeu]])</f>
        <v>9.077169556980484E-6</v>
      </c>
      <c r="AS256" s="76">
        <f>IF(OR(DataBase2[[#This Row],[sILS]] = "",  DataBase2[[#This Row],[BSHeu]]=""), "", (DataBase2[[#This Row],[sILS]]- DataBase2[[#This Row],[BSHeu]])/ DataBase2[[#This Row],[BSHeu]])</f>
        <v>7.2399504386542177E-2</v>
      </c>
      <c r="AT256" s="76">
        <f>IF(OR(DataBase2[[#This Row],[sSA]] = "",  DataBase2[[#This Row],[BSHeu]]=""), "", (DataBase2[[#This Row],[sSA]]- DataBase2[[#This Row],[BSHeu]])/ DataBase2[[#This Row],[BSHeu]])</f>
        <v>0</v>
      </c>
      <c r="AU256" s="77">
        <f>IF(OR(DataBase2[[#This Row],[sKS]]= "",  DataBase2[[#This Row],[BSHeu]]=""), "", (DataBase2[[#This Row],[sKS]]- DataBase2[[#This Row],[BSHeu]])/ DataBase2[[#This Row],[BSHeu]])</f>
        <v>1.8154339113960968E-5</v>
      </c>
      <c r="AV256" s="78">
        <f>IF(AND(DataBase2[[#This Row],[sLBGB]]&lt;=0.0001, DataBase2[[#This Row],[sLBGB]]&lt;&gt;""), 1,"")</f>
        <v>1</v>
      </c>
      <c r="AW256" s="78">
        <f>IF(AND(DataBase2[[#This Row],[sCLGB]]&lt;=0.0001,DataBase2[[#This Row],[sCLGB]]&lt;&gt;""), 1,"")</f>
        <v>1</v>
      </c>
      <c r="AX256" s="78">
        <f>IF(AND(DataBase2[[#This Row],[sDRCGB]]&lt;=0.0001,DataBase2[[#This Row],[sDRCGB]]&lt;&gt;""), 1,"")</f>
        <v>1</v>
      </c>
      <c r="AY256" s="78">
        <f>IF(AND(DataBase2[[#This Row],[sABSGB]]&lt;=0.0001,DataBase2[[#This Row],[sABSGB]]&lt;&gt;""), 1,"")</f>
        <v>1</v>
      </c>
      <c r="AZ256" s="78">
        <f>IF(AND(DataBase2[[#This Row],[sCCJGB]]&lt;=0.0001,DataBase2[[#This Row],[sCCJGB]]&lt;&gt;""), 1,"")</f>
        <v>1</v>
      </c>
      <c r="BA256" s="78" t="str">
        <f>IF(AND(DataBase2[[#This Row],[sILSGB]]&lt;=0.0001,DataBase2[[#This Row],[sILSGB]]&lt;&gt;""), 1,"")</f>
        <v/>
      </c>
      <c r="BB256" s="78">
        <f>IF(AND(DataBase2[[#This Row],[sSAGB]]&lt;=0.0001,DataBase2[[#This Row],[sSAGB]]&lt;&gt;""), 1,"")</f>
        <v>1</v>
      </c>
      <c r="BC256" s="78">
        <f>IF(AND(DataBase2[[#This Row],[sKSGB]]&lt;=0.0001,DataBase2[[#This Row],[sKSGB]]&lt;&gt;""), 1,"")</f>
        <v>1</v>
      </c>
      <c r="BD256" s="79">
        <f>IF(AND(DataBase2[[#This Row],[sLBGKS]]&lt;=0.0001, DataBase2[[#This Row],[sLBGKS]]&lt;&gt;""), 1,"")</f>
        <v>1</v>
      </c>
      <c r="BE256" s="78">
        <f>IF(AND(DataBase2[[#This Row],[sCLGKS]]&lt;=0.0001,DataBase2[[#This Row],[sCLGKS]]&lt;&gt;""), 1,"")</f>
        <v>1</v>
      </c>
      <c r="BF256" s="78">
        <f>IF(AND(DataBase2[[#This Row],[sDRCGKS]]&lt;=0.0001,DataBase2[[#This Row],[sDRCGKS]]&lt;&gt;""), 1,"")</f>
        <v>1</v>
      </c>
      <c r="BG256" s="78">
        <f>IF(AND(DataBase2[[#This Row],[sABSGKS]]&lt;=0.0001,DataBase2[[#This Row],[sABSGKS]]&lt;&gt;""), 1,"")</f>
        <v>1</v>
      </c>
      <c r="BH256" s="78">
        <f>IF(AND(DataBase2[[#This Row],[sCCJGKS]]&lt;=0.0001,DataBase2[[#This Row],[sCCJGKS]]&lt;&gt;""), 1,"")</f>
        <v>1</v>
      </c>
      <c r="BI256" s="78" t="str">
        <f>IF(AND(DataBase2[[#This Row],[sILSGKS]]&lt;=0.0001,DataBase2[[#This Row],[sILSGKS]]&lt;&gt;""), 1,"")</f>
        <v/>
      </c>
      <c r="BJ256" s="78">
        <f>IF(AND(DataBase2[[#This Row],[sSAGKS]]&lt;=0.0001,DataBase2[[#This Row],[sSAGKS]]&lt;&gt;""), 1,"")</f>
        <v>1</v>
      </c>
      <c r="BK256" s="80">
        <f>IF(AND(DataBase2[[#This Row],[sKSGKS]]&lt;=0.0001,DataBase2[[#This Row],[sKSGKS]]&lt;&gt;""), 1,"")</f>
        <v>1</v>
      </c>
    </row>
    <row r="257" spans="1:63" x14ac:dyDescent="0.35">
      <c r="A257" s="65" t="s">
        <v>123</v>
      </c>
      <c r="B257" s="66" t="s">
        <v>80</v>
      </c>
      <c r="C257" s="67" t="s">
        <v>282</v>
      </c>
      <c r="D257" s="67">
        <v>3</v>
      </c>
      <c r="E257" s="67">
        <v>15</v>
      </c>
      <c r="F257" s="68">
        <v>3</v>
      </c>
      <c r="G257" s="69">
        <v>2690.08</v>
      </c>
      <c r="H257" s="70">
        <v>2474.1</v>
      </c>
      <c r="I257" s="71">
        <v>7200</v>
      </c>
      <c r="J257" s="69">
        <v>2690.08</v>
      </c>
      <c r="K257" s="70">
        <v>2690.08</v>
      </c>
      <c r="L257" s="71">
        <v>23</v>
      </c>
      <c r="M257" s="69">
        <v>2690.08</v>
      </c>
      <c r="N257" s="6">
        <v>2690.08</v>
      </c>
      <c r="O257" s="71">
        <v>28.7</v>
      </c>
      <c r="P257" s="69">
        <v>2690.0800800000002</v>
      </c>
      <c r="Q257" s="71">
        <v>217</v>
      </c>
      <c r="R257" s="72">
        <v>2704.45</v>
      </c>
      <c r="S257" s="71">
        <v>11.11</v>
      </c>
      <c r="T257" s="72">
        <v>2690.08</v>
      </c>
      <c r="U257" s="71">
        <v>150.00049999999999</v>
      </c>
      <c r="V257" s="72">
        <v>2690.08</v>
      </c>
      <c r="W257" s="73">
        <v>115.08450000000001</v>
      </c>
      <c r="X257" s="8">
        <v>2690.08</v>
      </c>
      <c r="Y257" s="8">
        <v>87</v>
      </c>
      <c r="Z257" s="74">
        <f t="shared" si="9"/>
        <v>2690.08</v>
      </c>
      <c r="AA257" s="48">
        <f t="shared" si="10"/>
        <v>2690.08</v>
      </c>
      <c r="AB25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MIN(G257,J257,M257),"")</f>
        <v>2690.08</v>
      </c>
      <c r="AC257" s="49">
        <f>IF(OR(DataBase2[[#This Row],[sKS]] = "", DataBase2[[#This Row],[BSOpt]]=""), "", (DataBase2[[#This Row],[sKS]]-DataBase2[[#This Row],[BSOpt]])/DataBase2[[#This Row],[BSOpt]])</f>
        <v>0</v>
      </c>
      <c r="AD257" s="49">
        <f t="shared" si="11"/>
        <v>2690.08</v>
      </c>
      <c r="AE257" s="49">
        <f>IF(OR(DataBase2[[#This Row],[sKS]] = "", DataBase2[[#This Row],[BESTUB]]=""), "", (DataBase2[[#This Row],[sKS]]-DataBase2[[#This Row],[BESTUB]])/DataBase2[[#This Row],[BESTUB]])</f>
        <v>0</v>
      </c>
      <c r="AF257" s="75">
        <f>IF(OR(DataBase2[[#This Row],[sLB]] = "", DataBase2[[#This Row],[BestSol]]=""), "", (DataBase2[[#This Row],[sLB]]-DataBase2[[#This Row],[BestSol]])/DataBase2[[#This Row],[BestSol]])</f>
        <v>0</v>
      </c>
      <c r="AG257" s="76">
        <f>IF(OR(DataBase2[[#This Row],[sCL]] = "", DataBase2[[#This Row],[BestSol]]=""), "", (DataBase2[[#This Row],[sCL]] -DataBase2[[#This Row],[BestSol]])/DataBase2[[#This Row],[BestSol]])</f>
        <v>0</v>
      </c>
      <c r="AH257" s="76">
        <f>IF(OR(DataBase2[[#This Row],[sDRC]]= "", DataBase2[[#This Row],[BestSol]]=""), "", (DataBase2[[#This Row],[sDRC]]-DataBase2[[#This Row],[BestSol]])/DataBase2[[#This Row],[BestSol]])</f>
        <v>0</v>
      </c>
      <c r="AI257" s="76">
        <f>IF(OR(DataBase2[[#This Row],[sABS]]= "", DataBase2[[#This Row],[BestSol]]=""), "", (DataBase2[[#This Row],[sABS]]-DataBase2[[#This Row],[BestSol]])/DataBase2[[#This Row],[BestSol]])</f>
        <v>2.9738892617604966E-8</v>
      </c>
      <c r="AJ257" s="76">
        <f>IF(OR(DataBase2[[#This Row],[sCCJ]]= "", DataBase2[[#This Row],[BestSol]]=""), "", (DataBase2[[#This Row],[sCCJ]]-DataBase2[[#This Row],[BestSol]])/DataBase2[[#This Row],[BestSol]])</f>
        <v>5.3418485695592294E-3</v>
      </c>
      <c r="AK257" s="76">
        <f>IF(OR(DataBase2[[#This Row],[sILS]] = "", DataBase2[[#This Row],[BestSol]]=""), "", (DataBase2[[#This Row],[sILS]]-DataBase2[[#This Row],[BestSol]])/DataBase2[[#This Row],[BestSol]])</f>
        <v>0</v>
      </c>
      <c r="AL257" s="76">
        <f>IF(OR(DataBase2[[#This Row],[sSA]] = "", DataBase2[[#This Row],[BestSol]]=""), "", (DataBase2[[#This Row],[sSA]]-DataBase2[[#This Row],[BestSol]])/DataBase2[[#This Row],[BestSol]])</f>
        <v>0</v>
      </c>
      <c r="AM257" s="76">
        <f>IF(OR(DataBase2[[#This Row],[sKS]] = "", DataBase2[[#This Row],[BestSol]]=""), "", (DataBase2[[#This Row],[sKS]]-DataBase2[[#This Row],[BestSol]])/DataBase2[[#This Row],[BestSol]])</f>
        <v>0</v>
      </c>
      <c r="AN257" s="75">
        <f>IF(OR(DataBase2[[#This Row],[sLB]] = "", DataBase2[[#This Row],[BSHeu]]=""), "", (DataBase2[[#This Row],[sLB]]-DataBase2[[#This Row],[BSHeu]])/DataBase2[[#This Row],[BSHeu]])</f>
        <v>0</v>
      </c>
      <c r="AO257" s="76">
        <f>IF(OR(DataBase2[[#This Row],[sCL]] = "",  DataBase2[[#This Row],[BSHeu]]=""), "", (DataBase2[[#This Row],[sCL]] - DataBase2[[#This Row],[BSHeu]])/ DataBase2[[#This Row],[BSHeu]])</f>
        <v>0</v>
      </c>
      <c r="AP257" s="76">
        <f>IF(OR(DataBase2[[#This Row],[sDRC]]= "",  DataBase2[[#This Row],[BSHeu]]=""), "", (DataBase2[[#This Row],[sDRC]]- DataBase2[[#This Row],[BSHeu]])/ DataBase2[[#This Row],[BSHeu]])</f>
        <v>0</v>
      </c>
      <c r="AQ257" s="76">
        <f>IF(OR(DataBase2[[#This Row],[sABS]]= "",  DataBase2[[#This Row],[BSHeu]]=""), "", (DataBase2[[#This Row],[sABS]]- DataBase2[[#This Row],[BSHeu]])/ DataBase2[[#This Row],[BSHeu]])</f>
        <v>2.9738892617604966E-8</v>
      </c>
      <c r="AR257" s="76">
        <f>IF(OR(DataBase2[[#This Row],[sCCJ]]= "",  DataBase2[[#This Row],[BSHeu]]=""), "", (DataBase2[[#This Row],[sCCJ]]- DataBase2[[#This Row],[BSHeu]])/ DataBase2[[#This Row],[BSHeu]])</f>
        <v>5.3418485695592294E-3</v>
      </c>
      <c r="AS257" s="76">
        <f>IF(OR(DataBase2[[#This Row],[sILS]] = "",  DataBase2[[#This Row],[BSHeu]]=""), "", (DataBase2[[#This Row],[sILS]]- DataBase2[[#This Row],[BSHeu]])/ DataBase2[[#This Row],[BSHeu]])</f>
        <v>0</v>
      </c>
      <c r="AT257" s="76">
        <f>IF(OR(DataBase2[[#This Row],[sSA]] = "",  DataBase2[[#This Row],[BSHeu]]=""), "", (DataBase2[[#This Row],[sSA]]- DataBase2[[#This Row],[BSHeu]])/ DataBase2[[#This Row],[BSHeu]])</f>
        <v>0</v>
      </c>
      <c r="AU257" s="77">
        <f>IF(OR(DataBase2[[#This Row],[sKS]]= "",  DataBase2[[#This Row],[BSHeu]]=""), "", (DataBase2[[#This Row],[sKS]]- DataBase2[[#This Row],[BSHeu]])/ DataBase2[[#This Row],[BSHeu]])</f>
        <v>0</v>
      </c>
      <c r="AV257" s="78">
        <f>IF(AND(DataBase2[[#This Row],[sLBGB]]&lt;=0.0001, DataBase2[[#This Row],[sLBGB]]&lt;&gt;""), 1,"")</f>
        <v>1</v>
      </c>
      <c r="AW257" s="78">
        <f>IF(AND(DataBase2[[#This Row],[sCLGB]]&lt;=0.0001,DataBase2[[#This Row],[sCLGB]]&lt;&gt;""), 1,"")</f>
        <v>1</v>
      </c>
      <c r="AX257" s="78">
        <f>IF(AND(DataBase2[[#This Row],[sDRCGB]]&lt;=0.0001,DataBase2[[#This Row],[sDRCGB]]&lt;&gt;""), 1,"")</f>
        <v>1</v>
      </c>
      <c r="AY257" s="78">
        <f>IF(AND(DataBase2[[#This Row],[sABSGB]]&lt;=0.0001,DataBase2[[#This Row],[sABSGB]]&lt;&gt;""), 1,"")</f>
        <v>1</v>
      </c>
      <c r="AZ257" s="78" t="str">
        <f>IF(AND(DataBase2[[#This Row],[sCCJGB]]&lt;=0.0001,DataBase2[[#This Row],[sCCJGB]]&lt;&gt;""), 1,"")</f>
        <v/>
      </c>
      <c r="BA257" s="78">
        <f>IF(AND(DataBase2[[#This Row],[sILSGB]]&lt;=0.0001,DataBase2[[#This Row],[sILSGB]]&lt;&gt;""), 1,"")</f>
        <v>1</v>
      </c>
      <c r="BB257" s="78">
        <f>IF(AND(DataBase2[[#This Row],[sSAGB]]&lt;=0.0001,DataBase2[[#This Row],[sSAGB]]&lt;&gt;""), 1,"")</f>
        <v>1</v>
      </c>
      <c r="BC257" s="78">
        <f>IF(AND(DataBase2[[#This Row],[sKSGB]]&lt;=0.0001,DataBase2[[#This Row],[sKSGB]]&lt;&gt;""), 1,"")</f>
        <v>1</v>
      </c>
      <c r="BD257" s="79">
        <f>IF(AND(DataBase2[[#This Row],[sLBGKS]]&lt;=0.0001, DataBase2[[#This Row],[sLBGKS]]&lt;&gt;""), 1,"")</f>
        <v>1</v>
      </c>
      <c r="BE257" s="78">
        <f>IF(AND(DataBase2[[#This Row],[sCLGKS]]&lt;=0.0001,DataBase2[[#This Row],[sCLGKS]]&lt;&gt;""), 1,"")</f>
        <v>1</v>
      </c>
      <c r="BF257" s="78">
        <f>IF(AND(DataBase2[[#This Row],[sDRCGKS]]&lt;=0.0001,DataBase2[[#This Row],[sDRCGKS]]&lt;&gt;""), 1,"")</f>
        <v>1</v>
      </c>
      <c r="BG257" s="78">
        <f>IF(AND(DataBase2[[#This Row],[sABSGKS]]&lt;=0.0001,DataBase2[[#This Row],[sABSGKS]]&lt;&gt;""), 1,"")</f>
        <v>1</v>
      </c>
      <c r="BH257" s="78" t="str">
        <f>IF(AND(DataBase2[[#This Row],[sCCJGKS]]&lt;=0.0001,DataBase2[[#This Row],[sCCJGKS]]&lt;&gt;""), 1,"")</f>
        <v/>
      </c>
      <c r="BI257" s="78">
        <f>IF(AND(DataBase2[[#This Row],[sILSGKS]]&lt;=0.0001,DataBase2[[#This Row],[sILSGKS]]&lt;&gt;""), 1,"")</f>
        <v>1</v>
      </c>
      <c r="BJ257" s="78">
        <f>IF(AND(DataBase2[[#This Row],[sSAGKS]]&lt;=0.0001,DataBase2[[#This Row],[sSAGKS]]&lt;&gt;""), 1,"")</f>
        <v>1</v>
      </c>
      <c r="BK257" s="80">
        <f>IF(AND(DataBase2[[#This Row],[sKSGKS]]&lt;=0.0001,DataBase2[[#This Row],[sKSGKS]]&lt;&gt;""), 1,"")</f>
        <v>1</v>
      </c>
    </row>
    <row r="258" spans="1:63" x14ac:dyDescent="0.35">
      <c r="A258" s="65" t="s">
        <v>124</v>
      </c>
      <c r="B258" s="66" t="s">
        <v>80</v>
      </c>
      <c r="C258" s="67" t="s">
        <v>282</v>
      </c>
      <c r="D258" s="67">
        <v>3</v>
      </c>
      <c r="E258" s="67">
        <v>15</v>
      </c>
      <c r="F258" s="68">
        <v>4</v>
      </c>
      <c r="G258" s="69">
        <v>3072.79</v>
      </c>
      <c r="H258" s="70">
        <v>2804.06</v>
      </c>
      <c r="I258" s="71">
        <v>7200</v>
      </c>
      <c r="J258" s="69">
        <v>3072.75</v>
      </c>
      <c r="K258" s="70">
        <v>3072.75</v>
      </c>
      <c r="L258" s="71">
        <v>98</v>
      </c>
      <c r="M258" s="69">
        <v>3072.75</v>
      </c>
      <c r="N258" s="6">
        <v>3072.75</v>
      </c>
      <c r="O258" s="71">
        <v>75.8</v>
      </c>
      <c r="P258" s="69">
        <v>3072.7900399999999</v>
      </c>
      <c r="Q258" s="71">
        <v>1741</v>
      </c>
      <c r="R258" s="72">
        <v>3097.76</v>
      </c>
      <c r="S258" s="71">
        <v>10.95</v>
      </c>
      <c r="T258" s="72">
        <v>3077.63</v>
      </c>
      <c r="U258" s="71">
        <v>150.00399999999999</v>
      </c>
      <c r="V258" s="72">
        <v>3072.75</v>
      </c>
      <c r="W258" s="73">
        <v>130.04900000000001</v>
      </c>
      <c r="X258" s="8">
        <v>3072.79</v>
      </c>
      <c r="Y258" s="8">
        <v>112</v>
      </c>
      <c r="Z258" s="74">
        <f t="shared" si="9"/>
        <v>3072.75</v>
      </c>
      <c r="AA258" s="48">
        <f t="shared" si="10"/>
        <v>3072.75</v>
      </c>
      <c r="AB25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MIN(G258,J258,M258),"")</f>
        <v>3072.75</v>
      </c>
      <c r="AC258" s="49">
        <f>IF(OR(DataBase2[[#This Row],[sKS]] = "", DataBase2[[#This Row],[BSOpt]]=""), "", (DataBase2[[#This Row],[sKS]]-DataBase2[[#This Row],[BSOpt]])/DataBase2[[#This Row],[BSOpt]])</f>
        <v>1.3017655194846187E-5</v>
      </c>
      <c r="AD258" s="49">
        <f t="shared" si="11"/>
        <v>3072.75</v>
      </c>
      <c r="AE258" s="49">
        <f>IF(OR(DataBase2[[#This Row],[sKS]] = "", DataBase2[[#This Row],[BESTUB]]=""), "", (DataBase2[[#This Row],[sKS]]-DataBase2[[#This Row],[BESTUB]])/DataBase2[[#This Row],[BESTUB]])</f>
        <v>1.3017655194846187E-5</v>
      </c>
      <c r="AF258" s="75">
        <f>IF(OR(DataBase2[[#This Row],[sLB]] = "", DataBase2[[#This Row],[BestSol]]=""), "", (DataBase2[[#This Row],[sLB]]-DataBase2[[#This Row],[BestSol]])/DataBase2[[#This Row],[BestSol]])</f>
        <v>1.3017655194846187E-5</v>
      </c>
      <c r="AG258" s="76">
        <f>IF(OR(DataBase2[[#This Row],[sCL]] = "", DataBase2[[#This Row],[BestSol]]=""), "", (DataBase2[[#This Row],[sCL]] -DataBase2[[#This Row],[BestSol]])/DataBase2[[#This Row],[BestSol]])</f>
        <v>0</v>
      </c>
      <c r="AH258" s="76">
        <f>IF(OR(DataBase2[[#This Row],[sDRC]]= "", DataBase2[[#This Row],[BestSol]]=""), "", (DataBase2[[#This Row],[sDRC]]-DataBase2[[#This Row],[BestSol]])/DataBase2[[#This Row],[BestSol]])</f>
        <v>0</v>
      </c>
      <c r="AI258" s="76">
        <f>IF(OR(DataBase2[[#This Row],[sABS]]= "", DataBase2[[#This Row],[BestSol]]=""), "", (DataBase2[[#This Row],[sABS]]-DataBase2[[#This Row],[BestSol]])/DataBase2[[#This Row],[BestSol]])</f>
        <v>1.3030672850008178E-5</v>
      </c>
      <c r="AJ258" s="76">
        <f>IF(OR(DataBase2[[#This Row],[sCCJ]]= "", DataBase2[[#This Row],[BestSol]]=""), "", (DataBase2[[#This Row],[sCCJ]]-DataBase2[[#This Row],[BestSol]])/DataBase2[[#This Row],[BestSol]])</f>
        <v>8.1392889105850515E-3</v>
      </c>
      <c r="AK258" s="76">
        <f>IF(OR(DataBase2[[#This Row],[sILS]] = "", DataBase2[[#This Row],[BestSol]]=""), "", (DataBase2[[#This Row],[sILS]]-DataBase2[[#This Row],[BestSol]])/DataBase2[[#This Row],[BestSol]])</f>
        <v>1.5881539337727147E-3</v>
      </c>
      <c r="AL258" s="76">
        <f>IF(OR(DataBase2[[#This Row],[sSA]] = "", DataBase2[[#This Row],[BestSol]]=""), "", (DataBase2[[#This Row],[sSA]]-DataBase2[[#This Row],[BestSol]])/DataBase2[[#This Row],[BestSol]])</f>
        <v>0</v>
      </c>
      <c r="AM258" s="76">
        <f>IF(OR(DataBase2[[#This Row],[sKS]] = "", DataBase2[[#This Row],[BestSol]]=""), "", (DataBase2[[#This Row],[sKS]]-DataBase2[[#This Row],[BestSol]])/DataBase2[[#This Row],[BestSol]])</f>
        <v>1.3017655194846187E-5</v>
      </c>
      <c r="AN258" s="75">
        <f>IF(OR(DataBase2[[#This Row],[sLB]] = "", DataBase2[[#This Row],[BSHeu]]=""), "", (DataBase2[[#This Row],[sLB]]-DataBase2[[#This Row],[BSHeu]])/DataBase2[[#This Row],[BSHeu]])</f>
        <v>1.3017655194846187E-5</v>
      </c>
      <c r="AO258" s="76">
        <f>IF(OR(DataBase2[[#This Row],[sCL]] = "",  DataBase2[[#This Row],[BSHeu]]=""), "", (DataBase2[[#This Row],[sCL]] - DataBase2[[#This Row],[BSHeu]])/ DataBase2[[#This Row],[BSHeu]])</f>
        <v>0</v>
      </c>
      <c r="AP258" s="76">
        <f>IF(OR(DataBase2[[#This Row],[sDRC]]= "",  DataBase2[[#This Row],[BSHeu]]=""), "", (DataBase2[[#This Row],[sDRC]]- DataBase2[[#This Row],[BSHeu]])/ DataBase2[[#This Row],[BSHeu]])</f>
        <v>0</v>
      </c>
      <c r="AQ258" s="76">
        <f>IF(OR(DataBase2[[#This Row],[sABS]]= "",  DataBase2[[#This Row],[BSHeu]]=""), "", (DataBase2[[#This Row],[sABS]]- DataBase2[[#This Row],[BSHeu]])/ DataBase2[[#This Row],[BSHeu]])</f>
        <v>1.3030672850008178E-5</v>
      </c>
      <c r="AR258" s="76">
        <f>IF(OR(DataBase2[[#This Row],[sCCJ]]= "",  DataBase2[[#This Row],[BSHeu]]=""), "", (DataBase2[[#This Row],[sCCJ]]- DataBase2[[#This Row],[BSHeu]])/ DataBase2[[#This Row],[BSHeu]])</f>
        <v>8.1392889105850515E-3</v>
      </c>
      <c r="AS258" s="76">
        <f>IF(OR(DataBase2[[#This Row],[sILS]] = "",  DataBase2[[#This Row],[BSHeu]]=""), "", (DataBase2[[#This Row],[sILS]]- DataBase2[[#This Row],[BSHeu]])/ DataBase2[[#This Row],[BSHeu]])</f>
        <v>1.5881539337727147E-3</v>
      </c>
      <c r="AT258" s="76">
        <f>IF(OR(DataBase2[[#This Row],[sSA]] = "",  DataBase2[[#This Row],[BSHeu]]=""), "", (DataBase2[[#This Row],[sSA]]- DataBase2[[#This Row],[BSHeu]])/ DataBase2[[#This Row],[BSHeu]])</f>
        <v>0</v>
      </c>
      <c r="AU258" s="77">
        <f>IF(OR(DataBase2[[#This Row],[sKS]]= "",  DataBase2[[#This Row],[BSHeu]]=""), "", (DataBase2[[#This Row],[sKS]]- DataBase2[[#This Row],[BSHeu]])/ DataBase2[[#This Row],[BSHeu]])</f>
        <v>1.3017655194846187E-5</v>
      </c>
      <c r="AV258" s="78">
        <f>IF(AND(DataBase2[[#This Row],[sLBGB]]&lt;=0.0001, DataBase2[[#This Row],[sLBGB]]&lt;&gt;""), 1,"")</f>
        <v>1</v>
      </c>
      <c r="AW258" s="78">
        <f>IF(AND(DataBase2[[#This Row],[sCLGB]]&lt;=0.0001,DataBase2[[#This Row],[sCLGB]]&lt;&gt;""), 1,"")</f>
        <v>1</v>
      </c>
      <c r="AX258" s="78">
        <f>IF(AND(DataBase2[[#This Row],[sDRCGB]]&lt;=0.0001,DataBase2[[#This Row],[sDRCGB]]&lt;&gt;""), 1,"")</f>
        <v>1</v>
      </c>
      <c r="AY258" s="78">
        <f>IF(AND(DataBase2[[#This Row],[sABSGB]]&lt;=0.0001,DataBase2[[#This Row],[sABSGB]]&lt;&gt;""), 1,"")</f>
        <v>1</v>
      </c>
      <c r="AZ258" s="78" t="str">
        <f>IF(AND(DataBase2[[#This Row],[sCCJGB]]&lt;=0.0001,DataBase2[[#This Row],[sCCJGB]]&lt;&gt;""), 1,"")</f>
        <v/>
      </c>
      <c r="BA258" s="78" t="str">
        <f>IF(AND(DataBase2[[#This Row],[sILSGB]]&lt;=0.0001,DataBase2[[#This Row],[sILSGB]]&lt;&gt;""), 1,"")</f>
        <v/>
      </c>
      <c r="BB258" s="78">
        <f>IF(AND(DataBase2[[#This Row],[sSAGB]]&lt;=0.0001,DataBase2[[#This Row],[sSAGB]]&lt;&gt;""), 1,"")</f>
        <v>1</v>
      </c>
      <c r="BC258" s="78">
        <f>IF(AND(DataBase2[[#This Row],[sKSGB]]&lt;=0.0001,DataBase2[[#This Row],[sKSGB]]&lt;&gt;""), 1,"")</f>
        <v>1</v>
      </c>
      <c r="BD258" s="79">
        <f>IF(AND(DataBase2[[#This Row],[sLBGKS]]&lt;=0.0001, DataBase2[[#This Row],[sLBGKS]]&lt;&gt;""), 1,"")</f>
        <v>1</v>
      </c>
      <c r="BE258" s="78">
        <f>IF(AND(DataBase2[[#This Row],[sCLGKS]]&lt;=0.0001,DataBase2[[#This Row],[sCLGKS]]&lt;&gt;""), 1,"")</f>
        <v>1</v>
      </c>
      <c r="BF258" s="78">
        <f>IF(AND(DataBase2[[#This Row],[sDRCGKS]]&lt;=0.0001,DataBase2[[#This Row],[sDRCGKS]]&lt;&gt;""), 1,"")</f>
        <v>1</v>
      </c>
      <c r="BG258" s="78">
        <f>IF(AND(DataBase2[[#This Row],[sABSGKS]]&lt;=0.0001,DataBase2[[#This Row],[sABSGKS]]&lt;&gt;""), 1,"")</f>
        <v>1</v>
      </c>
      <c r="BH258" s="78" t="str">
        <f>IF(AND(DataBase2[[#This Row],[sCCJGKS]]&lt;=0.0001,DataBase2[[#This Row],[sCCJGKS]]&lt;&gt;""), 1,"")</f>
        <v/>
      </c>
      <c r="BI258" s="78" t="str">
        <f>IF(AND(DataBase2[[#This Row],[sILSGKS]]&lt;=0.0001,DataBase2[[#This Row],[sILSGKS]]&lt;&gt;""), 1,"")</f>
        <v/>
      </c>
      <c r="BJ258" s="78">
        <f>IF(AND(DataBase2[[#This Row],[sSAGKS]]&lt;=0.0001,DataBase2[[#This Row],[sSAGKS]]&lt;&gt;""), 1,"")</f>
        <v>1</v>
      </c>
      <c r="BK258" s="80">
        <f>IF(AND(DataBase2[[#This Row],[sKSGKS]]&lt;=0.0001,DataBase2[[#This Row],[sKSGKS]]&lt;&gt;""), 1,"")</f>
        <v>1</v>
      </c>
    </row>
    <row r="259" spans="1:63" x14ac:dyDescent="0.35">
      <c r="A259" s="65" t="s">
        <v>125</v>
      </c>
      <c r="B259" s="66" t="s">
        <v>80</v>
      </c>
      <c r="C259" s="67" t="s">
        <v>282</v>
      </c>
      <c r="D259" s="67">
        <v>3</v>
      </c>
      <c r="E259" s="67">
        <v>15</v>
      </c>
      <c r="F259" s="68">
        <v>5</v>
      </c>
      <c r="G259" s="69">
        <v>3487.19</v>
      </c>
      <c r="H259" s="70">
        <v>3172.59</v>
      </c>
      <c r="I259" s="71">
        <v>7200</v>
      </c>
      <c r="J259" s="69">
        <v>3487.12</v>
      </c>
      <c r="K259" s="70">
        <v>3487.12</v>
      </c>
      <c r="L259" s="71">
        <v>1177</v>
      </c>
      <c r="M259" s="69">
        <v>3487.12</v>
      </c>
      <c r="N259" s="6">
        <v>3487.12</v>
      </c>
      <c r="O259" s="71">
        <v>14.1</v>
      </c>
      <c r="P259" s="69">
        <v>3487.1899400000002</v>
      </c>
      <c r="Q259" s="71">
        <v>1836</v>
      </c>
      <c r="R259" s="72">
        <v>3489.68</v>
      </c>
      <c r="S259" s="71">
        <v>9.32</v>
      </c>
      <c r="T259" s="72">
        <v>3487.12</v>
      </c>
      <c r="U259" s="71">
        <v>150.005</v>
      </c>
      <c r="V259" s="72">
        <v>3487.12</v>
      </c>
      <c r="W259" s="73">
        <v>148.5455</v>
      </c>
      <c r="X259" s="8">
        <v>3487.19</v>
      </c>
      <c r="Y259" s="8">
        <v>106</v>
      </c>
      <c r="Z259" s="74">
        <f t="shared" ref="Z259:Z322" si="12">IF(MIN(G259,J259,M259)&gt;0, MIN(G259,J259,M259),"")</f>
        <v>3487.12</v>
      </c>
      <c r="AA259" s="48">
        <f t="shared" ref="AA259:AA322" si="13">IF(MIN(P259,R259,T259,V259,X259)&gt;0, MIN(P259,R259,T259,V259,X259),"")</f>
        <v>3487.12</v>
      </c>
      <c r="AB25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MIN(G259,J259,M259),"")</f>
        <v>3487.12</v>
      </c>
      <c r="AC259" s="49">
        <f>IF(OR(DataBase2[[#This Row],[sKS]] = "", DataBase2[[#This Row],[BSOpt]]=""), "", (DataBase2[[#This Row],[sKS]]-DataBase2[[#This Row],[BSOpt]])/DataBase2[[#This Row],[BSOpt]])</f>
        <v>2.0073871848449066E-5</v>
      </c>
      <c r="AD259" s="49">
        <f t="shared" ref="AD259:AD322" si="14">IF(MIN(G259,J259,M259)&gt;0, MIN(G259,J259,M259),"")</f>
        <v>3487.12</v>
      </c>
      <c r="AE259" s="49">
        <f>IF(OR(DataBase2[[#This Row],[sKS]] = "", DataBase2[[#This Row],[BESTUB]]=""), "", (DataBase2[[#This Row],[sKS]]-DataBase2[[#This Row],[BESTUB]])/DataBase2[[#This Row],[BESTUB]])</f>
        <v>2.0073871848449066E-5</v>
      </c>
      <c r="AF259" s="75">
        <f>IF(OR(DataBase2[[#This Row],[sLB]] = "", DataBase2[[#This Row],[BestSol]]=""), "", (DataBase2[[#This Row],[sLB]]-DataBase2[[#This Row],[BestSol]])/DataBase2[[#This Row],[BestSol]])</f>
        <v>2.0073871848449066E-5</v>
      </c>
      <c r="AG259" s="76">
        <f>IF(OR(DataBase2[[#This Row],[sCL]] = "", DataBase2[[#This Row],[BestSol]]=""), "", (DataBase2[[#This Row],[sCL]] -DataBase2[[#This Row],[BestSol]])/DataBase2[[#This Row],[BestSol]])</f>
        <v>0</v>
      </c>
      <c r="AH259" s="76">
        <f>IF(OR(DataBase2[[#This Row],[sDRC]]= "", DataBase2[[#This Row],[BestSol]]=""), "", (DataBase2[[#This Row],[sDRC]]-DataBase2[[#This Row],[BestSol]])/DataBase2[[#This Row],[BestSol]])</f>
        <v>0</v>
      </c>
      <c r="AI259" s="76">
        <f>IF(OR(DataBase2[[#This Row],[sABS]]= "", DataBase2[[#This Row],[BestSol]]=""), "", (DataBase2[[#This Row],[sABS]]-DataBase2[[#This Row],[BestSol]])/DataBase2[[#This Row],[BestSol]])</f>
        <v>2.0056665672622451E-5</v>
      </c>
      <c r="AJ259" s="76">
        <f>IF(OR(DataBase2[[#This Row],[sCCJ]]= "", DataBase2[[#This Row],[BestSol]]=""), "", (DataBase2[[#This Row],[sCCJ]]-DataBase2[[#This Row],[BestSol]])/DataBase2[[#This Row],[BestSol]])</f>
        <v>7.3413017045583331E-4</v>
      </c>
      <c r="AK259" s="76">
        <f>IF(OR(DataBase2[[#This Row],[sILS]] = "", DataBase2[[#This Row],[BestSol]]=""), "", (DataBase2[[#This Row],[sILS]]-DataBase2[[#This Row],[BestSol]])/DataBase2[[#This Row],[BestSol]])</f>
        <v>0</v>
      </c>
      <c r="AL259" s="76">
        <f>IF(OR(DataBase2[[#This Row],[sSA]] = "", DataBase2[[#This Row],[BestSol]]=""), "", (DataBase2[[#This Row],[sSA]]-DataBase2[[#This Row],[BestSol]])/DataBase2[[#This Row],[BestSol]])</f>
        <v>0</v>
      </c>
      <c r="AM259" s="76">
        <f>IF(OR(DataBase2[[#This Row],[sKS]] = "", DataBase2[[#This Row],[BestSol]]=""), "", (DataBase2[[#This Row],[sKS]]-DataBase2[[#This Row],[BestSol]])/DataBase2[[#This Row],[BestSol]])</f>
        <v>2.0073871848449066E-5</v>
      </c>
      <c r="AN259" s="75">
        <f>IF(OR(DataBase2[[#This Row],[sLB]] = "", DataBase2[[#This Row],[BSHeu]]=""), "", (DataBase2[[#This Row],[sLB]]-DataBase2[[#This Row],[BSHeu]])/DataBase2[[#This Row],[BSHeu]])</f>
        <v>2.0073871848449066E-5</v>
      </c>
      <c r="AO259" s="76">
        <f>IF(OR(DataBase2[[#This Row],[sCL]] = "",  DataBase2[[#This Row],[BSHeu]]=""), "", (DataBase2[[#This Row],[sCL]] - DataBase2[[#This Row],[BSHeu]])/ DataBase2[[#This Row],[BSHeu]])</f>
        <v>0</v>
      </c>
      <c r="AP259" s="76">
        <f>IF(OR(DataBase2[[#This Row],[sDRC]]= "",  DataBase2[[#This Row],[BSHeu]]=""), "", (DataBase2[[#This Row],[sDRC]]- DataBase2[[#This Row],[BSHeu]])/ DataBase2[[#This Row],[BSHeu]])</f>
        <v>0</v>
      </c>
      <c r="AQ259" s="76">
        <f>IF(OR(DataBase2[[#This Row],[sABS]]= "",  DataBase2[[#This Row],[BSHeu]]=""), "", (DataBase2[[#This Row],[sABS]]- DataBase2[[#This Row],[BSHeu]])/ DataBase2[[#This Row],[BSHeu]])</f>
        <v>2.0056665672622451E-5</v>
      </c>
      <c r="AR259" s="76">
        <f>IF(OR(DataBase2[[#This Row],[sCCJ]]= "",  DataBase2[[#This Row],[BSHeu]]=""), "", (DataBase2[[#This Row],[sCCJ]]- DataBase2[[#This Row],[BSHeu]])/ DataBase2[[#This Row],[BSHeu]])</f>
        <v>7.3413017045583331E-4</v>
      </c>
      <c r="AS259" s="76">
        <f>IF(OR(DataBase2[[#This Row],[sILS]] = "",  DataBase2[[#This Row],[BSHeu]]=""), "", (DataBase2[[#This Row],[sILS]]- DataBase2[[#This Row],[BSHeu]])/ DataBase2[[#This Row],[BSHeu]])</f>
        <v>0</v>
      </c>
      <c r="AT259" s="76">
        <f>IF(OR(DataBase2[[#This Row],[sSA]] = "",  DataBase2[[#This Row],[BSHeu]]=""), "", (DataBase2[[#This Row],[sSA]]- DataBase2[[#This Row],[BSHeu]])/ DataBase2[[#This Row],[BSHeu]])</f>
        <v>0</v>
      </c>
      <c r="AU259" s="77">
        <f>IF(OR(DataBase2[[#This Row],[sKS]]= "",  DataBase2[[#This Row],[BSHeu]]=""), "", (DataBase2[[#This Row],[sKS]]- DataBase2[[#This Row],[BSHeu]])/ DataBase2[[#This Row],[BSHeu]])</f>
        <v>2.0073871848449066E-5</v>
      </c>
      <c r="AV259" s="78">
        <f>IF(AND(DataBase2[[#This Row],[sLBGB]]&lt;=0.0001, DataBase2[[#This Row],[sLBGB]]&lt;&gt;""), 1,"")</f>
        <v>1</v>
      </c>
      <c r="AW259" s="78">
        <f>IF(AND(DataBase2[[#This Row],[sCLGB]]&lt;=0.0001,DataBase2[[#This Row],[sCLGB]]&lt;&gt;""), 1,"")</f>
        <v>1</v>
      </c>
      <c r="AX259" s="78">
        <f>IF(AND(DataBase2[[#This Row],[sDRCGB]]&lt;=0.0001,DataBase2[[#This Row],[sDRCGB]]&lt;&gt;""), 1,"")</f>
        <v>1</v>
      </c>
      <c r="AY259" s="78">
        <f>IF(AND(DataBase2[[#This Row],[sABSGB]]&lt;=0.0001,DataBase2[[#This Row],[sABSGB]]&lt;&gt;""), 1,"")</f>
        <v>1</v>
      </c>
      <c r="AZ259" s="78" t="str">
        <f>IF(AND(DataBase2[[#This Row],[sCCJGB]]&lt;=0.0001,DataBase2[[#This Row],[sCCJGB]]&lt;&gt;""), 1,"")</f>
        <v/>
      </c>
      <c r="BA259" s="78">
        <f>IF(AND(DataBase2[[#This Row],[sILSGB]]&lt;=0.0001,DataBase2[[#This Row],[sILSGB]]&lt;&gt;""), 1,"")</f>
        <v>1</v>
      </c>
      <c r="BB259" s="78">
        <f>IF(AND(DataBase2[[#This Row],[sSAGB]]&lt;=0.0001,DataBase2[[#This Row],[sSAGB]]&lt;&gt;""), 1,"")</f>
        <v>1</v>
      </c>
      <c r="BC259" s="78">
        <f>IF(AND(DataBase2[[#This Row],[sKSGB]]&lt;=0.0001,DataBase2[[#This Row],[sKSGB]]&lt;&gt;""), 1,"")</f>
        <v>1</v>
      </c>
      <c r="BD259" s="79">
        <f>IF(AND(DataBase2[[#This Row],[sLBGKS]]&lt;=0.0001, DataBase2[[#This Row],[sLBGKS]]&lt;&gt;""), 1,"")</f>
        <v>1</v>
      </c>
      <c r="BE259" s="78">
        <f>IF(AND(DataBase2[[#This Row],[sCLGKS]]&lt;=0.0001,DataBase2[[#This Row],[sCLGKS]]&lt;&gt;""), 1,"")</f>
        <v>1</v>
      </c>
      <c r="BF259" s="78">
        <f>IF(AND(DataBase2[[#This Row],[sDRCGKS]]&lt;=0.0001,DataBase2[[#This Row],[sDRCGKS]]&lt;&gt;""), 1,"")</f>
        <v>1</v>
      </c>
      <c r="BG259" s="78">
        <f>IF(AND(DataBase2[[#This Row],[sABSGKS]]&lt;=0.0001,DataBase2[[#This Row],[sABSGKS]]&lt;&gt;""), 1,"")</f>
        <v>1</v>
      </c>
      <c r="BH259" s="78" t="str">
        <f>IF(AND(DataBase2[[#This Row],[sCCJGKS]]&lt;=0.0001,DataBase2[[#This Row],[sCCJGKS]]&lt;&gt;""), 1,"")</f>
        <v/>
      </c>
      <c r="BI259" s="78">
        <f>IF(AND(DataBase2[[#This Row],[sILSGKS]]&lt;=0.0001,DataBase2[[#This Row],[sILSGKS]]&lt;&gt;""), 1,"")</f>
        <v>1</v>
      </c>
      <c r="BJ259" s="78">
        <f>IF(AND(DataBase2[[#This Row],[sSAGKS]]&lt;=0.0001,DataBase2[[#This Row],[sSAGKS]]&lt;&gt;""), 1,"")</f>
        <v>1</v>
      </c>
      <c r="BK259" s="80">
        <f>IF(AND(DataBase2[[#This Row],[sKSGKS]]&lt;=0.0001,DataBase2[[#This Row],[sKSGKS]]&lt;&gt;""), 1,"")</f>
        <v>1</v>
      </c>
    </row>
    <row r="260" spans="1:63" x14ac:dyDescent="0.35">
      <c r="A260" s="65" t="s">
        <v>126</v>
      </c>
      <c r="B260" s="66" t="s">
        <v>80</v>
      </c>
      <c r="C260" s="67" t="s">
        <v>282</v>
      </c>
      <c r="D260" s="67">
        <v>3</v>
      </c>
      <c r="E260" s="67">
        <v>15</v>
      </c>
      <c r="F260" s="68">
        <v>2</v>
      </c>
      <c r="G260" s="69">
        <v>2461.89</v>
      </c>
      <c r="H260" s="70">
        <v>2325.5</v>
      </c>
      <c r="I260" s="71">
        <v>7200</v>
      </c>
      <c r="J260" s="69">
        <v>2461.85</v>
      </c>
      <c r="K260" s="70">
        <v>2461.85</v>
      </c>
      <c r="L260" s="71">
        <v>14</v>
      </c>
      <c r="M260" s="69">
        <v>2461.85</v>
      </c>
      <c r="N260" s="6">
        <v>2461.85</v>
      </c>
      <c r="O260" s="71">
        <v>5.7</v>
      </c>
      <c r="P260" s="69">
        <v>2461.8898899999999</v>
      </c>
      <c r="Q260" s="71">
        <v>129</v>
      </c>
      <c r="R260" s="72">
        <v>2461.87</v>
      </c>
      <c r="S260" s="71">
        <v>11.4</v>
      </c>
      <c r="T260" s="72">
        <v>2461.85</v>
      </c>
      <c r="U260" s="71">
        <v>150.00200000000001</v>
      </c>
      <c r="V260" s="72">
        <v>2461.85</v>
      </c>
      <c r="W260" s="73">
        <v>78.594999999999999</v>
      </c>
      <c r="X260" s="8">
        <v>2461.89</v>
      </c>
      <c r="Y260" s="8">
        <v>83</v>
      </c>
      <c r="Z260" s="74">
        <f t="shared" si="12"/>
        <v>2461.85</v>
      </c>
      <c r="AA260" s="48">
        <f t="shared" si="13"/>
        <v>2461.85</v>
      </c>
      <c r="AB26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MIN(G260,J260,M260),"")</f>
        <v>2461.85</v>
      </c>
      <c r="AC260" s="49">
        <f>IF(OR(DataBase2[[#This Row],[sKS]] = "", DataBase2[[#This Row],[BSOpt]]=""), "", (DataBase2[[#This Row],[sKS]]-DataBase2[[#This Row],[BSOpt]])/DataBase2[[#This Row],[BSOpt]])</f>
        <v>1.6247943619620862E-5</v>
      </c>
      <c r="AD260" s="49">
        <f t="shared" si="14"/>
        <v>2461.85</v>
      </c>
      <c r="AE260" s="49">
        <f>IF(OR(DataBase2[[#This Row],[sKS]] = "", DataBase2[[#This Row],[BESTUB]]=""), "", (DataBase2[[#This Row],[sKS]]-DataBase2[[#This Row],[BESTUB]])/DataBase2[[#This Row],[BESTUB]])</f>
        <v>1.6247943619620862E-5</v>
      </c>
      <c r="AF260" s="75">
        <f>IF(OR(DataBase2[[#This Row],[sLB]] = "", DataBase2[[#This Row],[BestSol]]=""), "", (DataBase2[[#This Row],[sLB]]-DataBase2[[#This Row],[BestSol]])/DataBase2[[#This Row],[BestSol]])</f>
        <v>1.6247943619620862E-5</v>
      </c>
      <c r="AG260" s="76">
        <f>IF(OR(DataBase2[[#This Row],[sCL]] = "", DataBase2[[#This Row],[BestSol]]=""), "", (DataBase2[[#This Row],[sCL]] -DataBase2[[#This Row],[BestSol]])/DataBase2[[#This Row],[BestSol]])</f>
        <v>0</v>
      </c>
      <c r="AH260" s="76">
        <f>IF(OR(DataBase2[[#This Row],[sDRC]]= "", DataBase2[[#This Row],[BestSol]]=""), "", (DataBase2[[#This Row],[sDRC]]-DataBase2[[#This Row],[BestSol]])/DataBase2[[#This Row],[BestSol]])</f>
        <v>0</v>
      </c>
      <c r="AI260" s="76">
        <f>IF(OR(DataBase2[[#This Row],[sABS]]= "", DataBase2[[#This Row],[BestSol]]=""), "", (DataBase2[[#This Row],[sABS]]-DataBase2[[#This Row],[BestSol]])/DataBase2[[#This Row],[BestSol]])</f>
        <v>1.6203261774687316E-5</v>
      </c>
      <c r="AJ260" s="76">
        <f>IF(OR(DataBase2[[#This Row],[sCCJ]]= "", DataBase2[[#This Row],[BestSol]]=""), "", (DataBase2[[#This Row],[sCCJ]]-DataBase2[[#This Row],[BestSol]])/DataBase2[[#This Row],[BestSol]])</f>
        <v>8.1239718098104311E-6</v>
      </c>
      <c r="AK260" s="76">
        <f>IF(OR(DataBase2[[#This Row],[sILS]] = "", DataBase2[[#This Row],[BestSol]]=""), "", (DataBase2[[#This Row],[sILS]]-DataBase2[[#This Row],[BestSol]])/DataBase2[[#This Row],[BestSol]])</f>
        <v>0</v>
      </c>
      <c r="AL260" s="76">
        <f>IF(OR(DataBase2[[#This Row],[sSA]] = "", DataBase2[[#This Row],[BestSol]]=""), "", (DataBase2[[#This Row],[sSA]]-DataBase2[[#This Row],[BestSol]])/DataBase2[[#This Row],[BestSol]])</f>
        <v>0</v>
      </c>
      <c r="AM260" s="76">
        <f>IF(OR(DataBase2[[#This Row],[sKS]] = "", DataBase2[[#This Row],[BestSol]]=""), "", (DataBase2[[#This Row],[sKS]]-DataBase2[[#This Row],[BestSol]])/DataBase2[[#This Row],[BestSol]])</f>
        <v>1.6247943619620862E-5</v>
      </c>
      <c r="AN260" s="75">
        <f>IF(OR(DataBase2[[#This Row],[sLB]] = "", DataBase2[[#This Row],[BSHeu]]=""), "", (DataBase2[[#This Row],[sLB]]-DataBase2[[#This Row],[BSHeu]])/DataBase2[[#This Row],[BSHeu]])</f>
        <v>1.6247943619620862E-5</v>
      </c>
      <c r="AO260" s="76">
        <f>IF(OR(DataBase2[[#This Row],[sCL]] = "",  DataBase2[[#This Row],[BSHeu]]=""), "", (DataBase2[[#This Row],[sCL]] - DataBase2[[#This Row],[BSHeu]])/ DataBase2[[#This Row],[BSHeu]])</f>
        <v>0</v>
      </c>
      <c r="AP260" s="76">
        <f>IF(OR(DataBase2[[#This Row],[sDRC]]= "",  DataBase2[[#This Row],[BSHeu]]=""), "", (DataBase2[[#This Row],[sDRC]]- DataBase2[[#This Row],[BSHeu]])/ DataBase2[[#This Row],[BSHeu]])</f>
        <v>0</v>
      </c>
      <c r="AQ260" s="76">
        <f>IF(OR(DataBase2[[#This Row],[sABS]]= "",  DataBase2[[#This Row],[BSHeu]]=""), "", (DataBase2[[#This Row],[sABS]]- DataBase2[[#This Row],[BSHeu]])/ DataBase2[[#This Row],[BSHeu]])</f>
        <v>1.6203261774687316E-5</v>
      </c>
      <c r="AR260" s="76">
        <f>IF(OR(DataBase2[[#This Row],[sCCJ]]= "",  DataBase2[[#This Row],[BSHeu]]=""), "", (DataBase2[[#This Row],[sCCJ]]- DataBase2[[#This Row],[BSHeu]])/ DataBase2[[#This Row],[BSHeu]])</f>
        <v>8.1239718098104311E-6</v>
      </c>
      <c r="AS260" s="76">
        <f>IF(OR(DataBase2[[#This Row],[sILS]] = "",  DataBase2[[#This Row],[BSHeu]]=""), "", (DataBase2[[#This Row],[sILS]]- DataBase2[[#This Row],[BSHeu]])/ DataBase2[[#This Row],[BSHeu]])</f>
        <v>0</v>
      </c>
      <c r="AT260" s="76">
        <f>IF(OR(DataBase2[[#This Row],[sSA]] = "",  DataBase2[[#This Row],[BSHeu]]=""), "", (DataBase2[[#This Row],[sSA]]- DataBase2[[#This Row],[BSHeu]])/ DataBase2[[#This Row],[BSHeu]])</f>
        <v>0</v>
      </c>
      <c r="AU260" s="77">
        <f>IF(OR(DataBase2[[#This Row],[sKS]]= "",  DataBase2[[#This Row],[BSHeu]]=""), "", (DataBase2[[#This Row],[sKS]]- DataBase2[[#This Row],[BSHeu]])/ DataBase2[[#This Row],[BSHeu]])</f>
        <v>1.6247943619620862E-5</v>
      </c>
      <c r="AV260" s="78">
        <f>IF(AND(DataBase2[[#This Row],[sLBGB]]&lt;=0.0001, DataBase2[[#This Row],[sLBGB]]&lt;&gt;""), 1,"")</f>
        <v>1</v>
      </c>
      <c r="AW260" s="78">
        <f>IF(AND(DataBase2[[#This Row],[sCLGB]]&lt;=0.0001,DataBase2[[#This Row],[sCLGB]]&lt;&gt;""), 1,"")</f>
        <v>1</v>
      </c>
      <c r="AX260" s="78">
        <f>IF(AND(DataBase2[[#This Row],[sDRCGB]]&lt;=0.0001,DataBase2[[#This Row],[sDRCGB]]&lt;&gt;""), 1,"")</f>
        <v>1</v>
      </c>
      <c r="AY260" s="78">
        <f>IF(AND(DataBase2[[#This Row],[sABSGB]]&lt;=0.0001,DataBase2[[#This Row],[sABSGB]]&lt;&gt;""), 1,"")</f>
        <v>1</v>
      </c>
      <c r="AZ260" s="78">
        <f>IF(AND(DataBase2[[#This Row],[sCCJGB]]&lt;=0.0001,DataBase2[[#This Row],[sCCJGB]]&lt;&gt;""), 1,"")</f>
        <v>1</v>
      </c>
      <c r="BA260" s="78">
        <f>IF(AND(DataBase2[[#This Row],[sILSGB]]&lt;=0.0001,DataBase2[[#This Row],[sILSGB]]&lt;&gt;""), 1,"")</f>
        <v>1</v>
      </c>
      <c r="BB260" s="78">
        <f>IF(AND(DataBase2[[#This Row],[sSAGB]]&lt;=0.0001,DataBase2[[#This Row],[sSAGB]]&lt;&gt;""), 1,"")</f>
        <v>1</v>
      </c>
      <c r="BC260" s="78">
        <f>IF(AND(DataBase2[[#This Row],[sKSGB]]&lt;=0.0001,DataBase2[[#This Row],[sKSGB]]&lt;&gt;""), 1,"")</f>
        <v>1</v>
      </c>
      <c r="BD260" s="79">
        <f>IF(AND(DataBase2[[#This Row],[sLBGKS]]&lt;=0.0001, DataBase2[[#This Row],[sLBGKS]]&lt;&gt;""), 1,"")</f>
        <v>1</v>
      </c>
      <c r="BE260" s="78">
        <f>IF(AND(DataBase2[[#This Row],[sCLGKS]]&lt;=0.0001,DataBase2[[#This Row],[sCLGKS]]&lt;&gt;""), 1,"")</f>
        <v>1</v>
      </c>
      <c r="BF260" s="78">
        <f>IF(AND(DataBase2[[#This Row],[sDRCGKS]]&lt;=0.0001,DataBase2[[#This Row],[sDRCGKS]]&lt;&gt;""), 1,"")</f>
        <v>1</v>
      </c>
      <c r="BG260" s="78">
        <f>IF(AND(DataBase2[[#This Row],[sABSGKS]]&lt;=0.0001,DataBase2[[#This Row],[sABSGKS]]&lt;&gt;""), 1,"")</f>
        <v>1</v>
      </c>
      <c r="BH260" s="78">
        <f>IF(AND(DataBase2[[#This Row],[sCCJGKS]]&lt;=0.0001,DataBase2[[#This Row],[sCCJGKS]]&lt;&gt;""), 1,"")</f>
        <v>1</v>
      </c>
      <c r="BI260" s="78">
        <f>IF(AND(DataBase2[[#This Row],[sILSGKS]]&lt;=0.0001,DataBase2[[#This Row],[sILSGKS]]&lt;&gt;""), 1,"")</f>
        <v>1</v>
      </c>
      <c r="BJ260" s="78">
        <f>IF(AND(DataBase2[[#This Row],[sSAGKS]]&lt;=0.0001,DataBase2[[#This Row],[sSAGKS]]&lt;&gt;""), 1,"")</f>
        <v>1</v>
      </c>
      <c r="BK260" s="80">
        <f>IF(AND(DataBase2[[#This Row],[sKSGKS]]&lt;=0.0001,DataBase2[[#This Row],[sKSGKS]]&lt;&gt;""), 1,"")</f>
        <v>1</v>
      </c>
    </row>
    <row r="261" spans="1:63" x14ac:dyDescent="0.35">
      <c r="A261" s="65" t="s">
        <v>127</v>
      </c>
      <c r="B261" s="66" t="s">
        <v>80</v>
      </c>
      <c r="C261" s="67" t="s">
        <v>282</v>
      </c>
      <c r="D261" s="67">
        <v>3</v>
      </c>
      <c r="E261" s="67">
        <v>15</v>
      </c>
      <c r="F261" s="68">
        <v>3</v>
      </c>
      <c r="G261" s="69">
        <v>2665.57</v>
      </c>
      <c r="H261" s="70">
        <v>2665.3</v>
      </c>
      <c r="I261" s="71">
        <v>3077</v>
      </c>
      <c r="J261" s="69">
        <v>2665.57</v>
      </c>
      <c r="K261" s="70">
        <v>2665.57</v>
      </c>
      <c r="L261" s="71">
        <v>21</v>
      </c>
      <c r="M261" s="69">
        <v>2665.57</v>
      </c>
      <c r="N261" s="6">
        <v>2665.57</v>
      </c>
      <c r="O261" s="71">
        <v>0.4</v>
      </c>
      <c r="P261" s="69">
        <v>2665.5700700000002</v>
      </c>
      <c r="Q261" s="71">
        <v>155</v>
      </c>
      <c r="R261" s="72">
        <v>2789.57</v>
      </c>
      <c r="S261" s="71">
        <v>10.1</v>
      </c>
      <c r="T261" s="72">
        <v>3012.11</v>
      </c>
      <c r="U261" s="71">
        <v>150.00049999999999</v>
      </c>
      <c r="V261" s="72">
        <v>2665.57</v>
      </c>
      <c r="W261" s="73">
        <v>86.585999999999999</v>
      </c>
      <c r="X261" s="8">
        <v>2665.57</v>
      </c>
      <c r="Y261" s="8">
        <v>91</v>
      </c>
      <c r="Z261" s="74">
        <f t="shared" si="12"/>
        <v>2665.57</v>
      </c>
      <c r="AA261" s="48">
        <f t="shared" si="13"/>
        <v>2665.57</v>
      </c>
      <c r="AB26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MIN(G261,J261,M261),"")</f>
        <v>2665.57</v>
      </c>
      <c r="AC261" s="49">
        <f>IF(OR(DataBase2[[#This Row],[sKS]] = "", DataBase2[[#This Row],[BSOpt]]=""), "", (DataBase2[[#This Row],[sKS]]-DataBase2[[#This Row],[BSOpt]])/DataBase2[[#This Row],[BSOpt]])</f>
        <v>0</v>
      </c>
      <c r="AD261" s="49">
        <f t="shared" si="14"/>
        <v>2665.57</v>
      </c>
      <c r="AE261" s="49">
        <f>IF(OR(DataBase2[[#This Row],[sKS]] = "", DataBase2[[#This Row],[BESTUB]]=""), "", (DataBase2[[#This Row],[sKS]]-DataBase2[[#This Row],[BESTUB]])/DataBase2[[#This Row],[BESTUB]])</f>
        <v>0</v>
      </c>
      <c r="AF261" s="75">
        <f>IF(OR(DataBase2[[#This Row],[sLB]] = "", DataBase2[[#This Row],[BestSol]]=""), "", (DataBase2[[#This Row],[sLB]]-DataBase2[[#This Row],[BestSol]])/DataBase2[[#This Row],[BestSol]])</f>
        <v>0</v>
      </c>
      <c r="AG261" s="76">
        <f>IF(OR(DataBase2[[#This Row],[sCL]] = "", DataBase2[[#This Row],[BestSol]]=""), "", (DataBase2[[#This Row],[sCL]] -DataBase2[[#This Row],[BestSol]])/DataBase2[[#This Row],[BestSol]])</f>
        <v>0</v>
      </c>
      <c r="AH261" s="76">
        <f>IF(OR(DataBase2[[#This Row],[sDRC]]= "", DataBase2[[#This Row],[BestSol]]=""), "", (DataBase2[[#This Row],[sDRC]]-DataBase2[[#This Row],[BestSol]])/DataBase2[[#This Row],[BestSol]])</f>
        <v>0</v>
      </c>
      <c r="AI261" s="76">
        <f>IF(OR(DataBase2[[#This Row],[sABS]]= "", DataBase2[[#This Row],[BestSol]]=""), "", (DataBase2[[#This Row],[sABS]]-DataBase2[[#This Row],[BestSol]])/DataBase2[[#This Row],[BestSol]])</f>
        <v>2.6260799772896853E-8</v>
      </c>
      <c r="AJ261" s="76">
        <f>IF(OR(DataBase2[[#This Row],[sCCJ]]= "", DataBase2[[#This Row],[BestSol]]=""), "", (DataBase2[[#This Row],[sCCJ]]-DataBase2[[#This Row],[BestSol]])/DataBase2[[#This Row],[BestSol]])</f>
        <v>4.6519130992620714E-2</v>
      </c>
      <c r="AK261" s="76">
        <f>IF(OR(DataBase2[[#This Row],[sILS]] = "", DataBase2[[#This Row],[BestSol]]=""), "", (DataBase2[[#This Row],[sILS]]-DataBase2[[#This Row],[BestSol]])/DataBase2[[#This Row],[BestSol]])</f>
        <v>0.13000596495308694</v>
      </c>
      <c r="AL261" s="76">
        <f>IF(OR(DataBase2[[#This Row],[sSA]] = "", DataBase2[[#This Row],[BestSol]]=""), "", (DataBase2[[#This Row],[sSA]]-DataBase2[[#This Row],[BestSol]])/DataBase2[[#This Row],[BestSol]])</f>
        <v>0</v>
      </c>
      <c r="AM261" s="76">
        <f>IF(OR(DataBase2[[#This Row],[sKS]] = "", DataBase2[[#This Row],[BestSol]]=""), "", (DataBase2[[#This Row],[sKS]]-DataBase2[[#This Row],[BestSol]])/DataBase2[[#This Row],[BestSol]])</f>
        <v>0</v>
      </c>
      <c r="AN261" s="75">
        <f>IF(OR(DataBase2[[#This Row],[sLB]] = "", DataBase2[[#This Row],[BSHeu]]=""), "", (DataBase2[[#This Row],[sLB]]-DataBase2[[#This Row],[BSHeu]])/DataBase2[[#This Row],[BSHeu]])</f>
        <v>0</v>
      </c>
      <c r="AO261" s="76">
        <f>IF(OR(DataBase2[[#This Row],[sCL]] = "",  DataBase2[[#This Row],[BSHeu]]=""), "", (DataBase2[[#This Row],[sCL]] - DataBase2[[#This Row],[BSHeu]])/ DataBase2[[#This Row],[BSHeu]])</f>
        <v>0</v>
      </c>
      <c r="AP261" s="76">
        <f>IF(OR(DataBase2[[#This Row],[sDRC]]= "",  DataBase2[[#This Row],[BSHeu]]=""), "", (DataBase2[[#This Row],[sDRC]]- DataBase2[[#This Row],[BSHeu]])/ DataBase2[[#This Row],[BSHeu]])</f>
        <v>0</v>
      </c>
      <c r="AQ261" s="76">
        <f>IF(OR(DataBase2[[#This Row],[sABS]]= "",  DataBase2[[#This Row],[BSHeu]]=""), "", (DataBase2[[#This Row],[sABS]]- DataBase2[[#This Row],[BSHeu]])/ DataBase2[[#This Row],[BSHeu]])</f>
        <v>2.6260799772896853E-8</v>
      </c>
      <c r="AR261" s="76">
        <f>IF(OR(DataBase2[[#This Row],[sCCJ]]= "",  DataBase2[[#This Row],[BSHeu]]=""), "", (DataBase2[[#This Row],[sCCJ]]- DataBase2[[#This Row],[BSHeu]])/ DataBase2[[#This Row],[BSHeu]])</f>
        <v>4.6519130992620714E-2</v>
      </c>
      <c r="AS261" s="76">
        <f>IF(OR(DataBase2[[#This Row],[sILS]] = "",  DataBase2[[#This Row],[BSHeu]]=""), "", (DataBase2[[#This Row],[sILS]]- DataBase2[[#This Row],[BSHeu]])/ DataBase2[[#This Row],[BSHeu]])</f>
        <v>0.13000596495308694</v>
      </c>
      <c r="AT261" s="76">
        <f>IF(OR(DataBase2[[#This Row],[sSA]] = "",  DataBase2[[#This Row],[BSHeu]]=""), "", (DataBase2[[#This Row],[sSA]]- DataBase2[[#This Row],[BSHeu]])/ DataBase2[[#This Row],[BSHeu]])</f>
        <v>0</v>
      </c>
      <c r="AU261" s="77">
        <f>IF(OR(DataBase2[[#This Row],[sKS]]= "",  DataBase2[[#This Row],[BSHeu]]=""), "", (DataBase2[[#This Row],[sKS]]- DataBase2[[#This Row],[BSHeu]])/ DataBase2[[#This Row],[BSHeu]])</f>
        <v>0</v>
      </c>
      <c r="AV261" s="78">
        <f>IF(AND(DataBase2[[#This Row],[sLBGB]]&lt;=0.0001, DataBase2[[#This Row],[sLBGB]]&lt;&gt;""), 1,"")</f>
        <v>1</v>
      </c>
      <c r="AW261" s="78">
        <f>IF(AND(DataBase2[[#This Row],[sCLGB]]&lt;=0.0001,DataBase2[[#This Row],[sCLGB]]&lt;&gt;""), 1,"")</f>
        <v>1</v>
      </c>
      <c r="AX261" s="78">
        <f>IF(AND(DataBase2[[#This Row],[sDRCGB]]&lt;=0.0001,DataBase2[[#This Row],[sDRCGB]]&lt;&gt;""), 1,"")</f>
        <v>1</v>
      </c>
      <c r="AY261" s="78">
        <f>IF(AND(DataBase2[[#This Row],[sABSGB]]&lt;=0.0001,DataBase2[[#This Row],[sABSGB]]&lt;&gt;""), 1,"")</f>
        <v>1</v>
      </c>
      <c r="AZ261" s="78" t="str">
        <f>IF(AND(DataBase2[[#This Row],[sCCJGB]]&lt;=0.0001,DataBase2[[#This Row],[sCCJGB]]&lt;&gt;""), 1,"")</f>
        <v/>
      </c>
      <c r="BA261" s="78" t="str">
        <f>IF(AND(DataBase2[[#This Row],[sILSGB]]&lt;=0.0001,DataBase2[[#This Row],[sILSGB]]&lt;&gt;""), 1,"")</f>
        <v/>
      </c>
      <c r="BB261" s="78">
        <f>IF(AND(DataBase2[[#This Row],[sSAGB]]&lt;=0.0001,DataBase2[[#This Row],[sSAGB]]&lt;&gt;""), 1,"")</f>
        <v>1</v>
      </c>
      <c r="BC261" s="78">
        <f>IF(AND(DataBase2[[#This Row],[sKSGB]]&lt;=0.0001,DataBase2[[#This Row],[sKSGB]]&lt;&gt;""), 1,"")</f>
        <v>1</v>
      </c>
      <c r="BD261" s="79">
        <f>IF(AND(DataBase2[[#This Row],[sLBGKS]]&lt;=0.0001, DataBase2[[#This Row],[sLBGKS]]&lt;&gt;""), 1,"")</f>
        <v>1</v>
      </c>
      <c r="BE261" s="78">
        <f>IF(AND(DataBase2[[#This Row],[sCLGKS]]&lt;=0.0001,DataBase2[[#This Row],[sCLGKS]]&lt;&gt;""), 1,"")</f>
        <v>1</v>
      </c>
      <c r="BF261" s="78">
        <f>IF(AND(DataBase2[[#This Row],[sDRCGKS]]&lt;=0.0001,DataBase2[[#This Row],[sDRCGKS]]&lt;&gt;""), 1,"")</f>
        <v>1</v>
      </c>
      <c r="BG261" s="78">
        <f>IF(AND(DataBase2[[#This Row],[sABSGKS]]&lt;=0.0001,DataBase2[[#This Row],[sABSGKS]]&lt;&gt;""), 1,"")</f>
        <v>1</v>
      </c>
      <c r="BH261" s="78" t="str">
        <f>IF(AND(DataBase2[[#This Row],[sCCJGKS]]&lt;=0.0001,DataBase2[[#This Row],[sCCJGKS]]&lt;&gt;""), 1,"")</f>
        <v/>
      </c>
      <c r="BI261" s="78" t="str">
        <f>IF(AND(DataBase2[[#This Row],[sILSGKS]]&lt;=0.0001,DataBase2[[#This Row],[sILSGKS]]&lt;&gt;""), 1,"")</f>
        <v/>
      </c>
      <c r="BJ261" s="78">
        <f>IF(AND(DataBase2[[#This Row],[sSAGKS]]&lt;=0.0001,DataBase2[[#This Row],[sSAGKS]]&lt;&gt;""), 1,"")</f>
        <v>1</v>
      </c>
      <c r="BK261" s="80">
        <f>IF(AND(DataBase2[[#This Row],[sKSGKS]]&lt;=0.0001,DataBase2[[#This Row],[sKSGKS]]&lt;&gt;""), 1,"")</f>
        <v>1</v>
      </c>
    </row>
    <row r="262" spans="1:63" x14ac:dyDescent="0.35">
      <c r="A262" s="65" t="s">
        <v>128</v>
      </c>
      <c r="B262" s="66" t="s">
        <v>80</v>
      </c>
      <c r="C262" s="67" t="s">
        <v>282</v>
      </c>
      <c r="D262" s="67">
        <v>3</v>
      </c>
      <c r="E262" s="67">
        <v>15</v>
      </c>
      <c r="F262" s="68">
        <v>4</v>
      </c>
      <c r="G262" s="69">
        <v>3304.41</v>
      </c>
      <c r="H262" s="70">
        <v>3034.49</v>
      </c>
      <c r="I262" s="71">
        <v>7200</v>
      </c>
      <c r="J262" s="69">
        <v>3304.41</v>
      </c>
      <c r="K262" s="70">
        <v>3304.41</v>
      </c>
      <c r="L262" s="71">
        <v>66</v>
      </c>
      <c r="M262" s="69">
        <v>3304.41</v>
      </c>
      <c r="N262" s="6">
        <v>3304.41</v>
      </c>
      <c r="O262" s="71">
        <v>119.7</v>
      </c>
      <c r="P262" s="69">
        <v>3304.4099099999999</v>
      </c>
      <c r="Q262" s="71">
        <v>924</v>
      </c>
      <c r="R262" s="72">
        <v>3368.53</v>
      </c>
      <c r="S262" s="71">
        <v>8.8800000000000008</v>
      </c>
      <c r="T262" s="72">
        <v>3309.54</v>
      </c>
      <c r="U262" s="71">
        <v>150.0025</v>
      </c>
      <c r="V262" s="72">
        <v>3304.41</v>
      </c>
      <c r="W262" s="73">
        <v>126.09699999999999</v>
      </c>
      <c r="X262" s="8">
        <v>3304.41</v>
      </c>
      <c r="Y262" s="8">
        <v>128</v>
      </c>
      <c r="Z262" s="74">
        <f t="shared" si="12"/>
        <v>3304.41</v>
      </c>
      <c r="AA262" s="48">
        <f t="shared" si="13"/>
        <v>3304.4099099999999</v>
      </c>
      <c r="AB26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MIN(G262,J262,M262),"")</f>
        <v>3304.41</v>
      </c>
      <c r="AC262" s="49">
        <f>IF(OR(DataBase2[[#This Row],[sKS]] = "", DataBase2[[#This Row],[BSOpt]]=""), "", (DataBase2[[#This Row],[sKS]]-DataBase2[[#This Row],[BSOpt]])/DataBase2[[#This Row],[BSOpt]])</f>
        <v>0</v>
      </c>
      <c r="AD262" s="49">
        <f t="shared" si="14"/>
        <v>3304.41</v>
      </c>
      <c r="AE262" s="49">
        <f>IF(OR(DataBase2[[#This Row],[sKS]] = "", DataBase2[[#This Row],[BESTUB]]=""), "", (DataBase2[[#This Row],[sKS]]-DataBase2[[#This Row],[BESTUB]])/DataBase2[[#This Row],[BESTUB]])</f>
        <v>0</v>
      </c>
      <c r="AF262" s="75">
        <f>IF(OR(DataBase2[[#This Row],[sLB]] = "", DataBase2[[#This Row],[BestSol]]=""), "", (DataBase2[[#This Row],[sLB]]-DataBase2[[#This Row],[BestSol]])/DataBase2[[#This Row],[BestSol]])</f>
        <v>0</v>
      </c>
      <c r="AG262" s="76">
        <f>IF(OR(DataBase2[[#This Row],[sCL]] = "", DataBase2[[#This Row],[BestSol]]=""), "", (DataBase2[[#This Row],[sCL]] -DataBase2[[#This Row],[BestSol]])/DataBase2[[#This Row],[BestSol]])</f>
        <v>0</v>
      </c>
      <c r="AH262" s="76">
        <f>IF(OR(DataBase2[[#This Row],[sDRC]]= "", DataBase2[[#This Row],[BestSol]]=""), "", (DataBase2[[#This Row],[sDRC]]-DataBase2[[#This Row],[BestSol]])/DataBase2[[#This Row],[BestSol]])</f>
        <v>0</v>
      </c>
      <c r="AI262" s="76">
        <f>IF(OR(DataBase2[[#This Row],[sABS]]= "", DataBase2[[#This Row],[BestSol]]=""), "", (DataBase2[[#This Row],[sABS]]-DataBase2[[#This Row],[BestSol]])/DataBase2[[#This Row],[BestSol]])</f>
        <v>-2.7236329632262802E-8</v>
      </c>
      <c r="AJ262" s="76">
        <f>IF(OR(DataBase2[[#This Row],[sCCJ]]= "", DataBase2[[#This Row],[BestSol]]=""), "", (DataBase2[[#This Row],[sCCJ]]-DataBase2[[#This Row],[BestSol]])/DataBase2[[#This Row],[BestSol]])</f>
        <v>1.9404371733531961E-2</v>
      </c>
      <c r="AK262" s="76">
        <f>IF(OR(DataBase2[[#This Row],[sILS]] = "", DataBase2[[#This Row],[BestSol]]=""), "", (DataBase2[[#This Row],[sILS]]-DataBase2[[#This Row],[BestSol]])/DataBase2[[#This Row],[BestSol]])</f>
        <v>1.5524707890365026E-3</v>
      </c>
      <c r="AL262" s="76">
        <f>IF(OR(DataBase2[[#This Row],[sSA]] = "", DataBase2[[#This Row],[BestSol]]=""), "", (DataBase2[[#This Row],[sSA]]-DataBase2[[#This Row],[BestSol]])/DataBase2[[#This Row],[BestSol]])</f>
        <v>0</v>
      </c>
      <c r="AM262" s="76">
        <f>IF(OR(DataBase2[[#This Row],[sKS]] = "", DataBase2[[#This Row],[BestSol]]=""), "", (DataBase2[[#This Row],[sKS]]-DataBase2[[#This Row],[BestSol]])/DataBase2[[#This Row],[BestSol]])</f>
        <v>0</v>
      </c>
      <c r="AN262" s="75">
        <f>IF(OR(DataBase2[[#This Row],[sLB]] = "", DataBase2[[#This Row],[BSHeu]]=""), "", (DataBase2[[#This Row],[sLB]]-DataBase2[[#This Row],[BSHeu]])/DataBase2[[#This Row],[BSHeu]])</f>
        <v>2.7236330374080473E-8</v>
      </c>
      <c r="AO262" s="76">
        <f>IF(OR(DataBase2[[#This Row],[sCL]] = "",  DataBase2[[#This Row],[BSHeu]]=""), "", (DataBase2[[#This Row],[sCL]] - DataBase2[[#This Row],[BSHeu]])/ DataBase2[[#This Row],[BSHeu]])</f>
        <v>2.7236330374080473E-8</v>
      </c>
      <c r="AP262" s="76">
        <f>IF(OR(DataBase2[[#This Row],[sDRC]]= "",  DataBase2[[#This Row],[BSHeu]]=""), "", (DataBase2[[#This Row],[sDRC]]- DataBase2[[#This Row],[BSHeu]])/ DataBase2[[#This Row],[BSHeu]])</f>
        <v>2.7236330374080473E-8</v>
      </c>
      <c r="AQ262" s="76">
        <f>IF(OR(DataBase2[[#This Row],[sABS]]= "",  DataBase2[[#This Row],[BSHeu]]=""), "", (DataBase2[[#This Row],[sABS]]- DataBase2[[#This Row],[BSHeu]])/ DataBase2[[#This Row],[BSHeu]])</f>
        <v>0</v>
      </c>
      <c r="AR262" s="76">
        <f>IF(OR(DataBase2[[#This Row],[sCCJ]]= "",  DataBase2[[#This Row],[BSHeu]]=""), "", (DataBase2[[#This Row],[sCCJ]]- DataBase2[[#This Row],[BSHeu]])/ DataBase2[[#This Row],[BSHeu]])</f>
        <v>1.9404399498366216E-2</v>
      </c>
      <c r="AS262" s="76">
        <f>IF(OR(DataBase2[[#This Row],[sILS]] = "",  DataBase2[[#This Row],[BSHeu]]=""), "", (DataBase2[[#This Row],[sILS]]- DataBase2[[#This Row],[BSHeu]])/ DataBase2[[#This Row],[BSHeu]])</f>
        <v>1.552498067650484E-3</v>
      </c>
      <c r="AT262" s="76">
        <f>IF(OR(DataBase2[[#This Row],[sSA]] = "",  DataBase2[[#This Row],[BSHeu]]=""), "", (DataBase2[[#This Row],[sSA]]- DataBase2[[#This Row],[BSHeu]])/ DataBase2[[#This Row],[BSHeu]])</f>
        <v>2.7236330374080473E-8</v>
      </c>
      <c r="AU262" s="77">
        <f>IF(OR(DataBase2[[#This Row],[sKS]]= "",  DataBase2[[#This Row],[BSHeu]]=""), "", (DataBase2[[#This Row],[sKS]]- DataBase2[[#This Row],[BSHeu]])/ DataBase2[[#This Row],[BSHeu]])</f>
        <v>2.7236330374080473E-8</v>
      </c>
      <c r="AV262" s="78">
        <f>IF(AND(DataBase2[[#This Row],[sLBGB]]&lt;=0.0001, DataBase2[[#This Row],[sLBGB]]&lt;&gt;""), 1,"")</f>
        <v>1</v>
      </c>
      <c r="AW262" s="78">
        <f>IF(AND(DataBase2[[#This Row],[sCLGB]]&lt;=0.0001,DataBase2[[#This Row],[sCLGB]]&lt;&gt;""), 1,"")</f>
        <v>1</v>
      </c>
      <c r="AX262" s="78">
        <f>IF(AND(DataBase2[[#This Row],[sDRCGB]]&lt;=0.0001,DataBase2[[#This Row],[sDRCGB]]&lt;&gt;""), 1,"")</f>
        <v>1</v>
      </c>
      <c r="AY262" s="78">
        <f>IF(AND(DataBase2[[#This Row],[sABSGB]]&lt;=0.0001,DataBase2[[#This Row],[sABSGB]]&lt;&gt;""), 1,"")</f>
        <v>1</v>
      </c>
      <c r="AZ262" s="78" t="str">
        <f>IF(AND(DataBase2[[#This Row],[sCCJGB]]&lt;=0.0001,DataBase2[[#This Row],[sCCJGB]]&lt;&gt;""), 1,"")</f>
        <v/>
      </c>
      <c r="BA262" s="78" t="str">
        <f>IF(AND(DataBase2[[#This Row],[sILSGB]]&lt;=0.0001,DataBase2[[#This Row],[sILSGB]]&lt;&gt;""), 1,"")</f>
        <v/>
      </c>
      <c r="BB262" s="78">
        <f>IF(AND(DataBase2[[#This Row],[sSAGB]]&lt;=0.0001,DataBase2[[#This Row],[sSAGB]]&lt;&gt;""), 1,"")</f>
        <v>1</v>
      </c>
      <c r="BC262" s="78">
        <f>IF(AND(DataBase2[[#This Row],[sKSGB]]&lt;=0.0001,DataBase2[[#This Row],[sKSGB]]&lt;&gt;""), 1,"")</f>
        <v>1</v>
      </c>
      <c r="BD262" s="79">
        <f>IF(AND(DataBase2[[#This Row],[sLBGKS]]&lt;=0.0001, DataBase2[[#This Row],[sLBGKS]]&lt;&gt;""), 1,"")</f>
        <v>1</v>
      </c>
      <c r="BE262" s="78">
        <f>IF(AND(DataBase2[[#This Row],[sCLGKS]]&lt;=0.0001,DataBase2[[#This Row],[sCLGKS]]&lt;&gt;""), 1,"")</f>
        <v>1</v>
      </c>
      <c r="BF262" s="78">
        <f>IF(AND(DataBase2[[#This Row],[sDRCGKS]]&lt;=0.0001,DataBase2[[#This Row],[sDRCGKS]]&lt;&gt;""), 1,"")</f>
        <v>1</v>
      </c>
      <c r="BG262" s="78">
        <f>IF(AND(DataBase2[[#This Row],[sABSGKS]]&lt;=0.0001,DataBase2[[#This Row],[sABSGKS]]&lt;&gt;""), 1,"")</f>
        <v>1</v>
      </c>
      <c r="BH262" s="78" t="str">
        <f>IF(AND(DataBase2[[#This Row],[sCCJGKS]]&lt;=0.0001,DataBase2[[#This Row],[sCCJGKS]]&lt;&gt;""), 1,"")</f>
        <v/>
      </c>
      <c r="BI262" s="78" t="str">
        <f>IF(AND(DataBase2[[#This Row],[sILSGKS]]&lt;=0.0001,DataBase2[[#This Row],[sILSGKS]]&lt;&gt;""), 1,"")</f>
        <v/>
      </c>
      <c r="BJ262" s="78">
        <f>IF(AND(DataBase2[[#This Row],[sSAGKS]]&lt;=0.0001,DataBase2[[#This Row],[sSAGKS]]&lt;&gt;""), 1,"")</f>
        <v>1</v>
      </c>
      <c r="BK262" s="80">
        <f>IF(AND(DataBase2[[#This Row],[sKSGKS]]&lt;=0.0001,DataBase2[[#This Row],[sKSGKS]]&lt;&gt;""), 1,"")</f>
        <v>1</v>
      </c>
    </row>
    <row r="263" spans="1:63" x14ac:dyDescent="0.35">
      <c r="A263" s="65" t="s">
        <v>129</v>
      </c>
      <c r="B263" s="66" t="s">
        <v>80</v>
      </c>
      <c r="C263" s="67" t="s">
        <v>282</v>
      </c>
      <c r="D263" s="67">
        <v>3</v>
      </c>
      <c r="E263" s="67">
        <v>15</v>
      </c>
      <c r="F263" s="68">
        <v>5</v>
      </c>
      <c r="G263" s="69">
        <v>3797.18</v>
      </c>
      <c r="H263" s="70">
        <v>3496.58</v>
      </c>
      <c r="I263" s="71">
        <v>7200</v>
      </c>
      <c r="J263" s="69">
        <v>3797.18</v>
      </c>
      <c r="K263" s="70">
        <v>3797.18</v>
      </c>
      <c r="L263" s="71">
        <v>975</v>
      </c>
      <c r="M263" s="69">
        <v>3797.18</v>
      </c>
      <c r="N263" s="6">
        <v>3797.18</v>
      </c>
      <c r="O263" s="71">
        <v>38.200000000000003</v>
      </c>
      <c r="P263" s="69">
        <v>3797.1799299999998</v>
      </c>
      <c r="Q263" s="71">
        <v>1816</v>
      </c>
      <c r="R263" s="72">
        <v>3954.46</v>
      </c>
      <c r="S263" s="71">
        <v>9.08</v>
      </c>
      <c r="T263" s="72">
        <v>3797.18</v>
      </c>
      <c r="U263" s="71">
        <v>150.00399999999999</v>
      </c>
      <c r="V263" s="72">
        <v>3797.18</v>
      </c>
      <c r="W263" s="73">
        <v>150.01249999999999</v>
      </c>
      <c r="X263" s="8">
        <v>3797.18</v>
      </c>
      <c r="Y263" s="8">
        <v>203</v>
      </c>
      <c r="Z263" s="74">
        <f t="shared" si="12"/>
        <v>3797.18</v>
      </c>
      <c r="AA263" s="48">
        <f t="shared" si="13"/>
        <v>3797.1799299999998</v>
      </c>
      <c r="AB2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MIN(G263,J263,M263),"")</f>
        <v>3797.18</v>
      </c>
      <c r="AC263" s="49">
        <f>IF(OR(DataBase2[[#This Row],[sKS]] = "", DataBase2[[#This Row],[BSOpt]]=""), "", (DataBase2[[#This Row],[sKS]]-DataBase2[[#This Row],[BSOpt]])/DataBase2[[#This Row],[BSOpt]])</f>
        <v>0</v>
      </c>
      <c r="AD263" s="49">
        <f t="shared" si="14"/>
        <v>3797.18</v>
      </c>
      <c r="AE263" s="49">
        <f>IF(OR(DataBase2[[#This Row],[sKS]] = "", DataBase2[[#This Row],[BESTUB]]=""), "", (DataBase2[[#This Row],[sKS]]-DataBase2[[#This Row],[BESTUB]])/DataBase2[[#This Row],[BESTUB]])</f>
        <v>0</v>
      </c>
      <c r="AF263" s="75">
        <f>IF(OR(DataBase2[[#This Row],[sLB]] = "", DataBase2[[#This Row],[BestSol]]=""), "", (DataBase2[[#This Row],[sLB]]-DataBase2[[#This Row],[BestSol]])/DataBase2[[#This Row],[BestSol]])</f>
        <v>0</v>
      </c>
      <c r="AG263" s="76">
        <f>IF(OR(DataBase2[[#This Row],[sCL]] = "", DataBase2[[#This Row],[BestSol]]=""), "", (DataBase2[[#This Row],[sCL]] -DataBase2[[#This Row],[BestSol]])/DataBase2[[#This Row],[BestSol]])</f>
        <v>0</v>
      </c>
      <c r="AH263" s="76">
        <f>IF(OR(DataBase2[[#This Row],[sDRC]]= "", DataBase2[[#This Row],[BestSol]]=""), "", (DataBase2[[#This Row],[sDRC]]-DataBase2[[#This Row],[BestSol]])/DataBase2[[#This Row],[BestSol]])</f>
        <v>0</v>
      </c>
      <c r="AI263" s="76">
        <f>IF(OR(DataBase2[[#This Row],[sABS]]= "", DataBase2[[#This Row],[BestSol]]=""), "", (DataBase2[[#This Row],[sABS]]-DataBase2[[#This Row],[BestSol]])/DataBase2[[#This Row],[BestSol]])</f>
        <v>-1.8434733157406462E-8</v>
      </c>
      <c r="AJ263" s="76">
        <f>IF(OR(DataBase2[[#This Row],[sCCJ]]= "", DataBase2[[#This Row],[BestSol]]=""), "", (DataBase2[[#This Row],[sCCJ]]-DataBase2[[#This Row],[BestSol]])/DataBase2[[#This Row],[BestSol]])</f>
        <v>4.1420211841419211E-2</v>
      </c>
      <c r="AK263" s="76">
        <f>IF(OR(DataBase2[[#This Row],[sILS]] = "", DataBase2[[#This Row],[BestSol]]=""), "", (DataBase2[[#This Row],[sILS]]-DataBase2[[#This Row],[BestSol]])/DataBase2[[#This Row],[BestSol]])</f>
        <v>0</v>
      </c>
      <c r="AL263" s="76">
        <f>IF(OR(DataBase2[[#This Row],[sSA]] = "", DataBase2[[#This Row],[BestSol]]=""), "", (DataBase2[[#This Row],[sSA]]-DataBase2[[#This Row],[BestSol]])/DataBase2[[#This Row],[BestSol]])</f>
        <v>0</v>
      </c>
      <c r="AM263" s="76">
        <f>IF(OR(DataBase2[[#This Row],[sKS]] = "", DataBase2[[#This Row],[BestSol]]=""), "", (DataBase2[[#This Row],[sKS]]-DataBase2[[#This Row],[BestSol]])/DataBase2[[#This Row],[BestSol]])</f>
        <v>0</v>
      </c>
      <c r="AN263" s="75">
        <f>IF(OR(DataBase2[[#This Row],[sLB]] = "", DataBase2[[#This Row],[BSHeu]]=""), "", (DataBase2[[#This Row],[sLB]]-DataBase2[[#This Row],[BSHeu]])/DataBase2[[#This Row],[BSHeu]])</f>
        <v>1.8434733497245855E-8</v>
      </c>
      <c r="AO263" s="76">
        <f>IF(OR(DataBase2[[#This Row],[sCL]] = "",  DataBase2[[#This Row],[BSHeu]]=""), "", (DataBase2[[#This Row],[sCL]] - DataBase2[[#This Row],[BSHeu]])/ DataBase2[[#This Row],[BSHeu]])</f>
        <v>1.8434733497245855E-8</v>
      </c>
      <c r="AP263" s="76">
        <f>IF(OR(DataBase2[[#This Row],[sDRC]]= "",  DataBase2[[#This Row],[BSHeu]]=""), "", (DataBase2[[#This Row],[sDRC]]- DataBase2[[#This Row],[BSHeu]])/ DataBase2[[#This Row],[BSHeu]])</f>
        <v>1.8434733497245855E-8</v>
      </c>
      <c r="AQ263" s="76">
        <f>IF(OR(DataBase2[[#This Row],[sABS]]= "",  DataBase2[[#This Row],[BSHeu]]=""), "", (DataBase2[[#This Row],[sABS]]- DataBase2[[#This Row],[BSHeu]])/ DataBase2[[#This Row],[BSHeu]])</f>
        <v>0</v>
      </c>
      <c r="AR263" s="76">
        <f>IF(OR(DataBase2[[#This Row],[sCCJ]]= "",  DataBase2[[#This Row],[BSHeu]]=""), "", (DataBase2[[#This Row],[sCCJ]]- DataBase2[[#This Row],[BSHeu]])/ DataBase2[[#This Row],[BSHeu]])</f>
        <v>4.1420231039723275E-2</v>
      </c>
      <c r="AS263" s="76">
        <f>IF(OR(DataBase2[[#This Row],[sILS]] = "",  DataBase2[[#This Row],[BSHeu]]=""), "", (DataBase2[[#This Row],[sILS]]- DataBase2[[#This Row],[BSHeu]])/ DataBase2[[#This Row],[BSHeu]])</f>
        <v>1.8434733497245855E-8</v>
      </c>
      <c r="AT263" s="76">
        <f>IF(OR(DataBase2[[#This Row],[sSA]] = "",  DataBase2[[#This Row],[BSHeu]]=""), "", (DataBase2[[#This Row],[sSA]]- DataBase2[[#This Row],[BSHeu]])/ DataBase2[[#This Row],[BSHeu]])</f>
        <v>1.8434733497245855E-8</v>
      </c>
      <c r="AU263" s="77">
        <f>IF(OR(DataBase2[[#This Row],[sKS]]= "",  DataBase2[[#This Row],[BSHeu]]=""), "", (DataBase2[[#This Row],[sKS]]- DataBase2[[#This Row],[BSHeu]])/ DataBase2[[#This Row],[BSHeu]])</f>
        <v>1.8434733497245855E-8</v>
      </c>
      <c r="AV263" s="78">
        <f>IF(AND(DataBase2[[#This Row],[sLBGB]]&lt;=0.0001, DataBase2[[#This Row],[sLBGB]]&lt;&gt;""), 1,"")</f>
        <v>1</v>
      </c>
      <c r="AW263" s="78">
        <f>IF(AND(DataBase2[[#This Row],[sCLGB]]&lt;=0.0001,DataBase2[[#This Row],[sCLGB]]&lt;&gt;""), 1,"")</f>
        <v>1</v>
      </c>
      <c r="AX263" s="78">
        <f>IF(AND(DataBase2[[#This Row],[sDRCGB]]&lt;=0.0001,DataBase2[[#This Row],[sDRCGB]]&lt;&gt;""), 1,"")</f>
        <v>1</v>
      </c>
      <c r="AY263" s="78">
        <f>IF(AND(DataBase2[[#This Row],[sABSGB]]&lt;=0.0001,DataBase2[[#This Row],[sABSGB]]&lt;&gt;""), 1,"")</f>
        <v>1</v>
      </c>
      <c r="AZ263" s="78" t="str">
        <f>IF(AND(DataBase2[[#This Row],[sCCJGB]]&lt;=0.0001,DataBase2[[#This Row],[sCCJGB]]&lt;&gt;""), 1,"")</f>
        <v/>
      </c>
      <c r="BA263" s="78">
        <f>IF(AND(DataBase2[[#This Row],[sILSGB]]&lt;=0.0001,DataBase2[[#This Row],[sILSGB]]&lt;&gt;""), 1,"")</f>
        <v>1</v>
      </c>
      <c r="BB263" s="78">
        <f>IF(AND(DataBase2[[#This Row],[sSAGB]]&lt;=0.0001,DataBase2[[#This Row],[sSAGB]]&lt;&gt;""), 1,"")</f>
        <v>1</v>
      </c>
      <c r="BC263" s="78">
        <f>IF(AND(DataBase2[[#This Row],[sKSGB]]&lt;=0.0001,DataBase2[[#This Row],[sKSGB]]&lt;&gt;""), 1,"")</f>
        <v>1</v>
      </c>
      <c r="BD263" s="79">
        <f>IF(AND(DataBase2[[#This Row],[sLBGKS]]&lt;=0.0001, DataBase2[[#This Row],[sLBGKS]]&lt;&gt;""), 1,"")</f>
        <v>1</v>
      </c>
      <c r="BE263" s="78">
        <f>IF(AND(DataBase2[[#This Row],[sCLGKS]]&lt;=0.0001,DataBase2[[#This Row],[sCLGKS]]&lt;&gt;""), 1,"")</f>
        <v>1</v>
      </c>
      <c r="BF263" s="78">
        <f>IF(AND(DataBase2[[#This Row],[sDRCGKS]]&lt;=0.0001,DataBase2[[#This Row],[sDRCGKS]]&lt;&gt;""), 1,"")</f>
        <v>1</v>
      </c>
      <c r="BG263" s="78">
        <f>IF(AND(DataBase2[[#This Row],[sABSGKS]]&lt;=0.0001,DataBase2[[#This Row],[sABSGKS]]&lt;&gt;""), 1,"")</f>
        <v>1</v>
      </c>
      <c r="BH263" s="78" t="str">
        <f>IF(AND(DataBase2[[#This Row],[sCCJGKS]]&lt;=0.0001,DataBase2[[#This Row],[sCCJGKS]]&lt;&gt;""), 1,"")</f>
        <v/>
      </c>
      <c r="BI263" s="78">
        <f>IF(AND(DataBase2[[#This Row],[sILSGKS]]&lt;=0.0001,DataBase2[[#This Row],[sILSGKS]]&lt;&gt;""), 1,"")</f>
        <v>1</v>
      </c>
      <c r="BJ263" s="78">
        <f>IF(AND(DataBase2[[#This Row],[sSAGKS]]&lt;=0.0001,DataBase2[[#This Row],[sSAGKS]]&lt;&gt;""), 1,"")</f>
        <v>1</v>
      </c>
      <c r="BK263" s="80">
        <f>IF(AND(DataBase2[[#This Row],[sKSGKS]]&lt;=0.0001,DataBase2[[#This Row],[sKSGKS]]&lt;&gt;""), 1,"")</f>
        <v>1</v>
      </c>
    </row>
    <row r="264" spans="1:63" x14ac:dyDescent="0.35">
      <c r="A264" s="65" t="s">
        <v>130</v>
      </c>
      <c r="B264" s="66" t="s">
        <v>80</v>
      </c>
      <c r="C264" s="67" t="s">
        <v>282</v>
      </c>
      <c r="D264" s="67">
        <v>3</v>
      </c>
      <c r="E264" s="67">
        <v>15</v>
      </c>
      <c r="F264" s="68">
        <v>2</v>
      </c>
      <c r="G264" s="69">
        <v>2691.71</v>
      </c>
      <c r="H264" s="70">
        <v>2642.47</v>
      </c>
      <c r="I264" s="71">
        <v>7200</v>
      </c>
      <c r="J264" s="69">
        <v>2691.67</v>
      </c>
      <c r="K264" s="70">
        <v>2691.67</v>
      </c>
      <c r="L264" s="71">
        <v>9</v>
      </c>
      <c r="M264" s="69">
        <v>2691.67</v>
      </c>
      <c r="N264" s="6">
        <v>2691.67</v>
      </c>
      <c r="O264" s="71">
        <v>0.4</v>
      </c>
      <c r="P264" s="69">
        <v>2691.7099600000001</v>
      </c>
      <c r="Q264" s="71">
        <v>119</v>
      </c>
      <c r="R264" s="72">
        <v>2727.24</v>
      </c>
      <c r="S264" s="71">
        <v>11.65</v>
      </c>
      <c r="T264" s="72">
        <v>2691.67</v>
      </c>
      <c r="U264" s="71">
        <v>150.00200000000001</v>
      </c>
      <c r="V264" s="72">
        <v>2691.67</v>
      </c>
      <c r="W264" s="73">
        <v>81.433000000000007</v>
      </c>
      <c r="X264" s="8">
        <v>2691.71</v>
      </c>
      <c r="Y264" s="8">
        <v>124</v>
      </c>
      <c r="Z264" s="74">
        <f t="shared" si="12"/>
        <v>2691.67</v>
      </c>
      <c r="AA264" s="48">
        <f t="shared" si="13"/>
        <v>2691.67</v>
      </c>
      <c r="AB26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MIN(G264,J264,M264),"")</f>
        <v>2691.67</v>
      </c>
      <c r="AC264" s="49">
        <f>IF(OR(DataBase2[[#This Row],[sKS]] = "", DataBase2[[#This Row],[BSOpt]]=""), "", (DataBase2[[#This Row],[sKS]]-DataBase2[[#This Row],[BSOpt]])/DataBase2[[#This Row],[BSOpt]])</f>
        <v>1.4860662711240092E-5</v>
      </c>
      <c r="AD264" s="49">
        <f t="shared" si="14"/>
        <v>2691.67</v>
      </c>
      <c r="AE264" s="49">
        <f>IF(OR(DataBase2[[#This Row],[sKS]] = "", DataBase2[[#This Row],[BESTUB]]=""), "", (DataBase2[[#This Row],[sKS]]-DataBase2[[#This Row],[BESTUB]])/DataBase2[[#This Row],[BESTUB]])</f>
        <v>1.4860662711240092E-5</v>
      </c>
      <c r="AF264" s="75">
        <f>IF(OR(DataBase2[[#This Row],[sLB]] = "", DataBase2[[#This Row],[BestSol]]=""), "", (DataBase2[[#This Row],[sLB]]-DataBase2[[#This Row],[BestSol]])/DataBase2[[#This Row],[BestSol]])</f>
        <v>1.4860662711240092E-5</v>
      </c>
      <c r="AG264" s="76">
        <f>IF(OR(DataBase2[[#This Row],[sCL]] = "", DataBase2[[#This Row],[BestSol]]=""), "", (DataBase2[[#This Row],[sCL]] -DataBase2[[#This Row],[BestSol]])/DataBase2[[#This Row],[BestSol]])</f>
        <v>0</v>
      </c>
      <c r="AH264" s="76">
        <f>IF(OR(DataBase2[[#This Row],[sDRC]]= "", DataBase2[[#This Row],[BestSol]]=""), "", (DataBase2[[#This Row],[sDRC]]-DataBase2[[#This Row],[BestSol]])/DataBase2[[#This Row],[BestSol]])</f>
        <v>0</v>
      </c>
      <c r="AI264" s="76">
        <f>IF(OR(DataBase2[[#This Row],[sABS]]= "", DataBase2[[#This Row],[BestSol]]=""), "", (DataBase2[[#This Row],[sABS]]-DataBase2[[#This Row],[BestSol]])/DataBase2[[#This Row],[BestSol]])</f>
        <v>1.4845802048566358E-5</v>
      </c>
      <c r="AJ264" s="76">
        <f>IF(OR(DataBase2[[#This Row],[sCCJ]]= "", DataBase2[[#This Row],[BestSol]]=""), "", (DataBase2[[#This Row],[sCCJ]]-DataBase2[[#This Row],[BestSol]])/DataBase2[[#This Row],[BestSol]])</f>
        <v>1.3214844315982162E-2</v>
      </c>
      <c r="AK264" s="76">
        <f>IF(OR(DataBase2[[#This Row],[sILS]] = "", DataBase2[[#This Row],[BestSol]]=""), "", (DataBase2[[#This Row],[sILS]]-DataBase2[[#This Row],[BestSol]])/DataBase2[[#This Row],[BestSol]])</f>
        <v>0</v>
      </c>
      <c r="AL264" s="76">
        <f>IF(OR(DataBase2[[#This Row],[sSA]] = "", DataBase2[[#This Row],[BestSol]]=""), "", (DataBase2[[#This Row],[sSA]]-DataBase2[[#This Row],[BestSol]])/DataBase2[[#This Row],[BestSol]])</f>
        <v>0</v>
      </c>
      <c r="AM264" s="76">
        <f>IF(OR(DataBase2[[#This Row],[sKS]] = "", DataBase2[[#This Row],[BestSol]]=""), "", (DataBase2[[#This Row],[sKS]]-DataBase2[[#This Row],[BestSol]])/DataBase2[[#This Row],[BestSol]])</f>
        <v>1.4860662711240092E-5</v>
      </c>
      <c r="AN264" s="75">
        <f>IF(OR(DataBase2[[#This Row],[sLB]] = "", DataBase2[[#This Row],[BSHeu]]=""), "", (DataBase2[[#This Row],[sLB]]-DataBase2[[#This Row],[BSHeu]])/DataBase2[[#This Row],[BSHeu]])</f>
        <v>1.4860662711240092E-5</v>
      </c>
      <c r="AO264" s="76">
        <f>IF(OR(DataBase2[[#This Row],[sCL]] = "",  DataBase2[[#This Row],[BSHeu]]=""), "", (DataBase2[[#This Row],[sCL]] - DataBase2[[#This Row],[BSHeu]])/ DataBase2[[#This Row],[BSHeu]])</f>
        <v>0</v>
      </c>
      <c r="AP264" s="76">
        <f>IF(OR(DataBase2[[#This Row],[sDRC]]= "",  DataBase2[[#This Row],[BSHeu]]=""), "", (DataBase2[[#This Row],[sDRC]]- DataBase2[[#This Row],[BSHeu]])/ DataBase2[[#This Row],[BSHeu]])</f>
        <v>0</v>
      </c>
      <c r="AQ264" s="76">
        <f>IF(OR(DataBase2[[#This Row],[sABS]]= "",  DataBase2[[#This Row],[BSHeu]]=""), "", (DataBase2[[#This Row],[sABS]]- DataBase2[[#This Row],[BSHeu]])/ DataBase2[[#This Row],[BSHeu]])</f>
        <v>1.4845802048566358E-5</v>
      </c>
      <c r="AR264" s="76">
        <f>IF(OR(DataBase2[[#This Row],[sCCJ]]= "",  DataBase2[[#This Row],[BSHeu]]=""), "", (DataBase2[[#This Row],[sCCJ]]- DataBase2[[#This Row],[BSHeu]])/ DataBase2[[#This Row],[BSHeu]])</f>
        <v>1.3214844315982162E-2</v>
      </c>
      <c r="AS264" s="76">
        <f>IF(OR(DataBase2[[#This Row],[sILS]] = "",  DataBase2[[#This Row],[BSHeu]]=""), "", (DataBase2[[#This Row],[sILS]]- DataBase2[[#This Row],[BSHeu]])/ DataBase2[[#This Row],[BSHeu]])</f>
        <v>0</v>
      </c>
      <c r="AT264" s="76">
        <f>IF(OR(DataBase2[[#This Row],[sSA]] = "",  DataBase2[[#This Row],[BSHeu]]=""), "", (DataBase2[[#This Row],[sSA]]- DataBase2[[#This Row],[BSHeu]])/ DataBase2[[#This Row],[BSHeu]])</f>
        <v>0</v>
      </c>
      <c r="AU264" s="77">
        <f>IF(OR(DataBase2[[#This Row],[sKS]]= "",  DataBase2[[#This Row],[BSHeu]]=""), "", (DataBase2[[#This Row],[sKS]]- DataBase2[[#This Row],[BSHeu]])/ DataBase2[[#This Row],[BSHeu]])</f>
        <v>1.4860662711240092E-5</v>
      </c>
      <c r="AV264" s="78">
        <f>IF(AND(DataBase2[[#This Row],[sLBGB]]&lt;=0.0001, DataBase2[[#This Row],[sLBGB]]&lt;&gt;""), 1,"")</f>
        <v>1</v>
      </c>
      <c r="AW264" s="78">
        <f>IF(AND(DataBase2[[#This Row],[sCLGB]]&lt;=0.0001,DataBase2[[#This Row],[sCLGB]]&lt;&gt;""), 1,"")</f>
        <v>1</v>
      </c>
      <c r="AX264" s="78">
        <f>IF(AND(DataBase2[[#This Row],[sDRCGB]]&lt;=0.0001,DataBase2[[#This Row],[sDRCGB]]&lt;&gt;""), 1,"")</f>
        <v>1</v>
      </c>
      <c r="AY264" s="78">
        <f>IF(AND(DataBase2[[#This Row],[sABSGB]]&lt;=0.0001,DataBase2[[#This Row],[sABSGB]]&lt;&gt;""), 1,"")</f>
        <v>1</v>
      </c>
      <c r="AZ264" s="78" t="str">
        <f>IF(AND(DataBase2[[#This Row],[sCCJGB]]&lt;=0.0001,DataBase2[[#This Row],[sCCJGB]]&lt;&gt;""), 1,"")</f>
        <v/>
      </c>
      <c r="BA264" s="78">
        <f>IF(AND(DataBase2[[#This Row],[sILSGB]]&lt;=0.0001,DataBase2[[#This Row],[sILSGB]]&lt;&gt;""), 1,"")</f>
        <v>1</v>
      </c>
      <c r="BB264" s="78">
        <f>IF(AND(DataBase2[[#This Row],[sSAGB]]&lt;=0.0001,DataBase2[[#This Row],[sSAGB]]&lt;&gt;""), 1,"")</f>
        <v>1</v>
      </c>
      <c r="BC264" s="78">
        <f>IF(AND(DataBase2[[#This Row],[sKSGB]]&lt;=0.0001,DataBase2[[#This Row],[sKSGB]]&lt;&gt;""), 1,"")</f>
        <v>1</v>
      </c>
      <c r="BD264" s="79">
        <f>IF(AND(DataBase2[[#This Row],[sLBGKS]]&lt;=0.0001, DataBase2[[#This Row],[sLBGKS]]&lt;&gt;""), 1,"")</f>
        <v>1</v>
      </c>
      <c r="BE264" s="78">
        <f>IF(AND(DataBase2[[#This Row],[sCLGKS]]&lt;=0.0001,DataBase2[[#This Row],[sCLGKS]]&lt;&gt;""), 1,"")</f>
        <v>1</v>
      </c>
      <c r="BF264" s="78">
        <f>IF(AND(DataBase2[[#This Row],[sDRCGKS]]&lt;=0.0001,DataBase2[[#This Row],[sDRCGKS]]&lt;&gt;""), 1,"")</f>
        <v>1</v>
      </c>
      <c r="BG264" s="78">
        <f>IF(AND(DataBase2[[#This Row],[sABSGKS]]&lt;=0.0001,DataBase2[[#This Row],[sABSGKS]]&lt;&gt;""), 1,"")</f>
        <v>1</v>
      </c>
      <c r="BH264" s="78" t="str">
        <f>IF(AND(DataBase2[[#This Row],[sCCJGKS]]&lt;=0.0001,DataBase2[[#This Row],[sCCJGKS]]&lt;&gt;""), 1,"")</f>
        <v/>
      </c>
      <c r="BI264" s="78">
        <f>IF(AND(DataBase2[[#This Row],[sILSGKS]]&lt;=0.0001,DataBase2[[#This Row],[sILSGKS]]&lt;&gt;""), 1,"")</f>
        <v>1</v>
      </c>
      <c r="BJ264" s="78">
        <f>IF(AND(DataBase2[[#This Row],[sSAGKS]]&lt;=0.0001,DataBase2[[#This Row],[sSAGKS]]&lt;&gt;""), 1,"")</f>
        <v>1</v>
      </c>
      <c r="BK264" s="80">
        <f>IF(AND(DataBase2[[#This Row],[sKSGKS]]&lt;=0.0001,DataBase2[[#This Row],[sKSGKS]]&lt;&gt;""), 1,"")</f>
        <v>1</v>
      </c>
    </row>
    <row r="265" spans="1:63" x14ac:dyDescent="0.35">
      <c r="A265" s="65" t="s">
        <v>131</v>
      </c>
      <c r="B265" s="66" t="s">
        <v>80</v>
      </c>
      <c r="C265" s="67" t="s">
        <v>282</v>
      </c>
      <c r="D265" s="67">
        <v>3</v>
      </c>
      <c r="E265" s="67">
        <v>15</v>
      </c>
      <c r="F265" s="68">
        <v>3</v>
      </c>
      <c r="G265" s="69">
        <v>2964.51</v>
      </c>
      <c r="H265" s="70">
        <v>2964.21</v>
      </c>
      <c r="I265" s="71">
        <v>1372</v>
      </c>
      <c r="J265" s="69">
        <v>2964.51</v>
      </c>
      <c r="K265" s="70">
        <v>2964.51</v>
      </c>
      <c r="L265" s="71">
        <v>24</v>
      </c>
      <c r="M265" s="69">
        <v>2964.51</v>
      </c>
      <c r="N265" s="6">
        <v>2964.51</v>
      </c>
      <c r="O265" s="71">
        <v>0.4</v>
      </c>
      <c r="P265" s="69">
        <v>2964.51001</v>
      </c>
      <c r="Q265" s="71">
        <v>210</v>
      </c>
      <c r="R265" s="72">
        <v>3144.34</v>
      </c>
      <c r="S265" s="71">
        <v>13.18</v>
      </c>
      <c r="T265" s="72">
        <v>3309.27</v>
      </c>
      <c r="U265" s="71">
        <v>150.00049999999999</v>
      </c>
      <c r="V265" s="72">
        <v>2964.51</v>
      </c>
      <c r="W265" s="73">
        <v>86.064499999999995</v>
      </c>
      <c r="X265" s="8">
        <v>2964.51</v>
      </c>
      <c r="Y265" s="8">
        <v>121</v>
      </c>
      <c r="Z265" s="74">
        <f t="shared" si="12"/>
        <v>2964.51</v>
      </c>
      <c r="AA265" s="48">
        <f t="shared" si="13"/>
        <v>2964.51</v>
      </c>
      <c r="AB26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MIN(G265,J265,M265),"")</f>
        <v>2964.51</v>
      </c>
      <c r="AC265" s="49">
        <f>IF(OR(DataBase2[[#This Row],[sKS]] = "", DataBase2[[#This Row],[BSOpt]]=""), "", (DataBase2[[#This Row],[sKS]]-DataBase2[[#This Row],[BSOpt]])/DataBase2[[#This Row],[BSOpt]])</f>
        <v>0</v>
      </c>
      <c r="AD265" s="49">
        <f t="shared" si="14"/>
        <v>2964.51</v>
      </c>
      <c r="AE265" s="49">
        <f>IF(OR(DataBase2[[#This Row],[sKS]] = "", DataBase2[[#This Row],[BESTUB]]=""), "", (DataBase2[[#This Row],[sKS]]-DataBase2[[#This Row],[BESTUB]])/DataBase2[[#This Row],[BESTUB]])</f>
        <v>0</v>
      </c>
      <c r="AF265" s="75">
        <f>IF(OR(DataBase2[[#This Row],[sLB]] = "", DataBase2[[#This Row],[BestSol]]=""), "", (DataBase2[[#This Row],[sLB]]-DataBase2[[#This Row],[BestSol]])/DataBase2[[#This Row],[BestSol]])</f>
        <v>0</v>
      </c>
      <c r="AG265" s="76">
        <f>IF(OR(DataBase2[[#This Row],[sCL]] = "", DataBase2[[#This Row],[BestSol]]=""), "", (DataBase2[[#This Row],[sCL]] -DataBase2[[#This Row],[BestSol]])/DataBase2[[#This Row],[BestSol]])</f>
        <v>0</v>
      </c>
      <c r="AH265" s="76">
        <f>IF(OR(DataBase2[[#This Row],[sDRC]]= "", DataBase2[[#This Row],[BestSol]]=""), "", (DataBase2[[#This Row],[sDRC]]-DataBase2[[#This Row],[BestSol]])/DataBase2[[#This Row],[BestSol]])</f>
        <v>0</v>
      </c>
      <c r="AI265" s="76">
        <f>IF(OR(DataBase2[[#This Row],[sABS]]= "", DataBase2[[#This Row],[BestSol]]=""), "", (DataBase2[[#This Row],[sABS]]-DataBase2[[#This Row],[BestSol]])/DataBase2[[#This Row],[BestSol]])</f>
        <v>3.3732386625036686E-9</v>
      </c>
      <c r="AJ265" s="76">
        <f>IF(OR(DataBase2[[#This Row],[sCCJ]]= "", DataBase2[[#This Row],[BestSol]]=""), "", (DataBase2[[#This Row],[sCCJ]]-DataBase2[[#This Row],[BestSol]])/DataBase2[[#This Row],[BestSol]])</f>
        <v>6.0660952400228001E-2</v>
      </c>
      <c r="AK265" s="76">
        <f>IF(OR(DataBase2[[#This Row],[sILS]] = "", DataBase2[[#This Row],[BestSol]]=""), "", (DataBase2[[#This Row],[sILS]]-DataBase2[[#This Row],[BestSol]])/DataBase2[[#This Row],[BestSol]])</f>
        <v>0.1162957790663549</v>
      </c>
      <c r="AL265" s="76">
        <f>IF(OR(DataBase2[[#This Row],[sSA]] = "", DataBase2[[#This Row],[BestSol]]=""), "", (DataBase2[[#This Row],[sSA]]-DataBase2[[#This Row],[BestSol]])/DataBase2[[#This Row],[BestSol]])</f>
        <v>0</v>
      </c>
      <c r="AM265" s="76">
        <f>IF(OR(DataBase2[[#This Row],[sKS]] = "", DataBase2[[#This Row],[BestSol]]=""), "", (DataBase2[[#This Row],[sKS]]-DataBase2[[#This Row],[BestSol]])/DataBase2[[#This Row],[BestSol]])</f>
        <v>0</v>
      </c>
      <c r="AN265" s="75">
        <f>IF(OR(DataBase2[[#This Row],[sLB]] = "", DataBase2[[#This Row],[BSHeu]]=""), "", (DataBase2[[#This Row],[sLB]]-DataBase2[[#This Row],[BSHeu]])/DataBase2[[#This Row],[BSHeu]])</f>
        <v>0</v>
      </c>
      <c r="AO265" s="76">
        <f>IF(OR(DataBase2[[#This Row],[sCL]] = "",  DataBase2[[#This Row],[BSHeu]]=""), "", (DataBase2[[#This Row],[sCL]] - DataBase2[[#This Row],[BSHeu]])/ DataBase2[[#This Row],[BSHeu]])</f>
        <v>0</v>
      </c>
      <c r="AP265" s="76">
        <f>IF(OR(DataBase2[[#This Row],[sDRC]]= "",  DataBase2[[#This Row],[BSHeu]]=""), "", (DataBase2[[#This Row],[sDRC]]- DataBase2[[#This Row],[BSHeu]])/ DataBase2[[#This Row],[BSHeu]])</f>
        <v>0</v>
      </c>
      <c r="AQ265" s="76">
        <f>IF(OR(DataBase2[[#This Row],[sABS]]= "",  DataBase2[[#This Row],[BSHeu]]=""), "", (DataBase2[[#This Row],[sABS]]- DataBase2[[#This Row],[BSHeu]])/ DataBase2[[#This Row],[BSHeu]])</f>
        <v>3.3732386625036686E-9</v>
      </c>
      <c r="AR265" s="76">
        <f>IF(OR(DataBase2[[#This Row],[sCCJ]]= "",  DataBase2[[#This Row],[BSHeu]]=""), "", (DataBase2[[#This Row],[sCCJ]]- DataBase2[[#This Row],[BSHeu]])/ DataBase2[[#This Row],[BSHeu]])</f>
        <v>6.0660952400228001E-2</v>
      </c>
      <c r="AS265" s="76">
        <f>IF(OR(DataBase2[[#This Row],[sILS]] = "",  DataBase2[[#This Row],[BSHeu]]=""), "", (DataBase2[[#This Row],[sILS]]- DataBase2[[#This Row],[BSHeu]])/ DataBase2[[#This Row],[BSHeu]])</f>
        <v>0.1162957790663549</v>
      </c>
      <c r="AT265" s="76">
        <f>IF(OR(DataBase2[[#This Row],[sSA]] = "",  DataBase2[[#This Row],[BSHeu]]=""), "", (DataBase2[[#This Row],[sSA]]- DataBase2[[#This Row],[BSHeu]])/ DataBase2[[#This Row],[BSHeu]])</f>
        <v>0</v>
      </c>
      <c r="AU265" s="77">
        <f>IF(OR(DataBase2[[#This Row],[sKS]]= "",  DataBase2[[#This Row],[BSHeu]]=""), "", (DataBase2[[#This Row],[sKS]]- DataBase2[[#This Row],[BSHeu]])/ DataBase2[[#This Row],[BSHeu]])</f>
        <v>0</v>
      </c>
      <c r="AV265" s="78">
        <f>IF(AND(DataBase2[[#This Row],[sLBGB]]&lt;=0.0001, DataBase2[[#This Row],[sLBGB]]&lt;&gt;""), 1,"")</f>
        <v>1</v>
      </c>
      <c r="AW265" s="78">
        <f>IF(AND(DataBase2[[#This Row],[sCLGB]]&lt;=0.0001,DataBase2[[#This Row],[sCLGB]]&lt;&gt;""), 1,"")</f>
        <v>1</v>
      </c>
      <c r="AX265" s="78">
        <f>IF(AND(DataBase2[[#This Row],[sDRCGB]]&lt;=0.0001,DataBase2[[#This Row],[sDRCGB]]&lt;&gt;""), 1,"")</f>
        <v>1</v>
      </c>
      <c r="AY265" s="78">
        <f>IF(AND(DataBase2[[#This Row],[sABSGB]]&lt;=0.0001,DataBase2[[#This Row],[sABSGB]]&lt;&gt;""), 1,"")</f>
        <v>1</v>
      </c>
      <c r="AZ265" s="78" t="str">
        <f>IF(AND(DataBase2[[#This Row],[sCCJGB]]&lt;=0.0001,DataBase2[[#This Row],[sCCJGB]]&lt;&gt;""), 1,"")</f>
        <v/>
      </c>
      <c r="BA265" s="78" t="str">
        <f>IF(AND(DataBase2[[#This Row],[sILSGB]]&lt;=0.0001,DataBase2[[#This Row],[sILSGB]]&lt;&gt;""), 1,"")</f>
        <v/>
      </c>
      <c r="BB265" s="78">
        <f>IF(AND(DataBase2[[#This Row],[sSAGB]]&lt;=0.0001,DataBase2[[#This Row],[sSAGB]]&lt;&gt;""), 1,"")</f>
        <v>1</v>
      </c>
      <c r="BC265" s="78">
        <f>IF(AND(DataBase2[[#This Row],[sKSGB]]&lt;=0.0001,DataBase2[[#This Row],[sKSGB]]&lt;&gt;""), 1,"")</f>
        <v>1</v>
      </c>
      <c r="BD265" s="79">
        <f>IF(AND(DataBase2[[#This Row],[sLBGKS]]&lt;=0.0001, DataBase2[[#This Row],[sLBGKS]]&lt;&gt;""), 1,"")</f>
        <v>1</v>
      </c>
      <c r="BE265" s="78">
        <f>IF(AND(DataBase2[[#This Row],[sCLGKS]]&lt;=0.0001,DataBase2[[#This Row],[sCLGKS]]&lt;&gt;""), 1,"")</f>
        <v>1</v>
      </c>
      <c r="BF265" s="78">
        <f>IF(AND(DataBase2[[#This Row],[sDRCGKS]]&lt;=0.0001,DataBase2[[#This Row],[sDRCGKS]]&lt;&gt;""), 1,"")</f>
        <v>1</v>
      </c>
      <c r="BG265" s="78">
        <f>IF(AND(DataBase2[[#This Row],[sABSGKS]]&lt;=0.0001,DataBase2[[#This Row],[sABSGKS]]&lt;&gt;""), 1,"")</f>
        <v>1</v>
      </c>
      <c r="BH265" s="78" t="str">
        <f>IF(AND(DataBase2[[#This Row],[sCCJGKS]]&lt;=0.0001,DataBase2[[#This Row],[sCCJGKS]]&lt;&gt;""), 1,"")</f>
        <v/>
      </c>
      <c r="BI265" s="78" t="str">
        <f>IF(AND(DataBase2[[#This Row],[sILSGKS]]&lt;=0.0001,DataBase2[[#This Row],[sILSGKS]]&lt;&gt;""), 1,"")</f>
        <v/>
      </c>
      <c r="BJ265" s="78">
        <f>IF(AND(DataBase2[[#This Row],[sSAGKS]]&lt;=0.0001,DataBase2[[#This Row],[sSAGKS]]&lt;&gt;""), 1,"")</f>
        <v>1</v>
      </c>
      <c r="BK265" s="80">
        <f>IF(AND(DataBase2[[#This Row],[sKSGKS]]&lt;=0.0001,DataBase2[[#This Row],[sKSGKS]]&lt;&gt;""), 1,"")</f>
        <v>1</v>
      </c>
    </row>
    <row r="266" spans="1:63" x14ac:dyDescent="0.35">
      <c r="A266" s="65" t="s">
        <v>132</v>
      </c>
      <c r="B266" s="66" t="s">
        <v>80</v>
      </c>
      <c r="C266" s="67" t="s">
        <v>282</v>
      </c>
      <c r="D266" s="67">
        <v>3</v>
      </c>
      <c r="E266" s="67">
        <v>15</v>
      </c>
      <c r="F266" s="68">
        <v>4</v>
      </c>
      <c r="G266" s="69">
        <v>3649.05</v>
      </c>
      <c r="H266" s="70">
        <v>3287.25</v>
      </c>
      <c r="I266" s="71">
        <v>7200</v>
      </c>
      <c r="J266" s="69">
        <v>3649.03</v>
      </c>
      <c r="K266" s="70">
        <v>3649.03</v>
      </c>
      <c r="L266" s="71">
        <v>138</v>
      </c>
      <c r="M266" s="69">
        <v>3649.03</v>
      </c>
      <c r="N266" s="6">
        <v>3649.03</v>
      </c>
      <c r="O266" s="71">
        <v>36.799999999999997</v>
      </c>
      <c r="P266" s="69">
        <v>3649.0500499999998</v>
      </c>
      <c r="Q266" s="71">
        <v>1761</v>
      </c>
      <c r="R266" s="72">
        <v>3783.02</v>
      </c>
      <c r="S266" s="71">
        <v>11.53</v>
      </c>
      <c r="T266" s="72">
        <v>3685.93</v>
      </c>
      <c r="U266" s="71">
        <v>150.001</v>
      </c>
      <c r="V266" s="72">
        <v>3649.81</v>
      </c>
      <c r="W266" s="73">
        <v>149.1705</v>
      </c>
      <c r="X266" s="8">
        <v>3649.05</v>
      </c>
      <c r="Y266" s="8">
        <v>136</v>
      </c>
      <c r="Z266" s="74">
        <f t="shared" si="12"/>
        <v>3649.03</v>
      </c>
      <c r="AA266" s="48">
        <f t="shared" si="13"/>
        <v>3649.05</v>
      </c>
      <c r="AB26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MIN(G266,J266,M266),"")</f>
        <v>3649.03</v>
      </c>
      <c r="AC266" s="49">
        <f>IF(OR(DataBase2[[#This Row],[sKS]] = "", DataBase2[[#This Row],[BSOpt]]=""), "", (DataBase2[[#This Row],[sKS]]-DataBase2[[#This Row],[BSOpt]])/DataBase2[[#This Row],[BSOpt]])</f>
        <v>5.4809086250268727E-6</v>
      </c>
      <c r="AD266" s="49">
        <f t="shared" si="14"/>
        <v>3649.03</v>
      </c>
      <c r="AE266" s="49">
        <f>IF(OR(DataBase2[[#This Row],[sKS]] = "", DataBase2[[#This Row],[BESTUB]]=""), "", (DataBase2[[#This Row],[sKS]]-DataBase2[[#This Row],[BESTUB]])/DataBase2[[#This Row],[BESTUB]])</f>
        <v>5.4809086250268727E-6</v>
      </c>
      <c r="AF266" s="75">
        <f>IF(OR(DataBase2[[#This Row],[sLB]] = "", DataBase2[[#This Row],[BestSol]]=""), "", (DataBase2[[#This Row],[sLB]]-DataBase2[[#This Row],[BestSol]])/DataBase2[[#This Row],[BestSol]])</f>
        <v>5.4809086250268727E-6</v>
      </c>
      <c r="AG266" s="76">
        <f>IF(OR(DataBase2[[#This Row],[sCL]] = "", DataBase2[[#This Row],[BestSol]]=""), "", (DataBase2[[#This Row],[sCL]] -DataBase2[[#This Row],[BestSol]])/DataBase2[[#This Row],[BestSol]])</f>
        <v>0</v>
      </c>
      <c r="AH266" s="76">
        <f>IF(OR(DataBase2[[#This Row],[sDRC]]= "", DataBase2[[#This Row],[BestSol]]=""), "", (DataBase2[[#This Row],[sDRC]]-DataBase2[[#This Row],[BestSol]])/DataBase2[[#This Row],[BestSol]])</f>
        <v>0</v>
      </c>
      <c r="AI266" s="76">
        <f>IF(OR(DataBase2[[#This Row],[sABS]]= "", DataBase2[[#This Row],[BestSol]]=""), "", (DataBase2[[#This Row],[sABS]]-DataBase2[[#This Row],[BestSol]])/DataBase2[[#This Row],[BestSol]])</f>
        <v>5.4946108964925467E-6</v>
      </c>
      <c r="AJ266" s="76">
        <f>IF(OR(DataBase2[[#This Row],[sCCJ]]= "", DataBase2[[#This Row],[BestSol]]=""), "", (DataBase2[[#This Row],[sCCJ]]-DataBase2[[#This Row],[BestSol]])/DataBase2[[#This Row],[BestSol]])</f>
        <v>3.6719347333400869E-2</v>
      </c>
      <c r="AK266" s="76">
        <f>IF(OR(DataBase2[[#This Row],[sILS]] = "", DataBase2[[#This Row],[BestSol]]=""), "", (DataBase2[[#This Row],[sILS]]-DataBase2[[#This Row],[BestSol]])/DataBase2[[#This Row],[BestSol]])</f>
        <v>1.0112276413183678E-2</v>
      </c>
      <c r="AL266" s="76">
        <f>IF(OR(DataBase2[[#This Row],[sSA]] = "", DataBase2[[#This Row],[BestSol]]=""), "", (DataBase2[[#This Row],[sSA]]-DataBase2[[#This Row],[BestSol]])/DataBase2[[#This Row],[BestSol]])</f>
        <v>2.1375543637617265E-4</v>
      </c>
      <c r="AM266" s="76">
        <f>IF(OR(DataBase2[[#This Row],[sKS]] = "", DataBase2[[#This Row],[BestSol]]=""), "", (DataBase2[[#This Row],[sKS]]-DataBase2[[#This Row],[BestSol]])/DataBase2[[#This Row],[BestSol]])</f>
        <v>5.4809086250268727E-6</v>
      </c>
      <c r="AN266" s="75">
        <f>IF(OR(DataBase2[[#This Row],[sLB]] = "", DataBase2[[#This Row],[BSHeu]]=""), "", (DataBase2[[#This Row],[sLB]]-DataBase2[[#This Row],[BSHeu]])/DataBase2[[#This Row],[BSHeu]])</f>
        <v>0</v>
      </c>
      <c r="AO266" s="76">
        <f>IF(OR(DataBase2[[#This Row],[sCL]] = "",  DataBase2[[#This Row],[BSHeu]]=""), "", (DataBase2[[#This Row],[sCL]] - DataBase2[[#This Row],[BSHeu]])/ DataBase2[[#This Row],[BSHeu]])</f>
        <v>-5.4808785848321647E-6</v>
      </c>
      <c r="AP266" s="76">
        <f>IF(OR(DataBase2[[#This Row],[sDRC]]= "",  DataBase2[[#This Row],[BSHeu]]=""), "", (DataBase2[[#This Row],[sDRC]]- DataBase2[[#This Row],[BSHeu]])/ DataBase2[[#This Row],[BSHeu]])</f>
        <v>-5.4808785848321647E-6</v>
      </c>
      <c r="AQ266" s="76">
        <f>IF(OR(DataBase2[[#This Row],[sABS]]= "",  DataBase2[[#This Row],[BSHeu]]=""), "", (DataBase2[[#This Row],[sABS]]- DataBase2[[#This Row],[BSHeu]])/ DataBase2[[#This Row],[BSHeu]])</f>
        <v>1.3702196365187777E-8</v>
      </c>
      <c r="AR266" s="76">
        <f>IF(OR(DataBase2[[#This Row],[sCCJ]]= "",  DataBase2[[#This Row],[BSHeu]]=""), "", (DataBase2[[#This Row],[sCCJ]]- DataBase2[[#This Row],[BSHeu]])/ DataBase2[[#This Row],[BSHeu]])</f>
        <v>3.6713665200531591E-2</v>
      </c>
      <c r="AS266" s="76">
        <f>IF(OR(DataBase2[[#This Row],[sILS]] = "",  DataBase2[[#This Row],[BSHeu]]=""), "", (DataBase2[[#This Row],[sILS]]- DataBase2[[#This Row],[BSHeu]])/ DataBase2[[#This Row],[BSHeu]])</f>
        <v>1.0106740110439608E-2</v>
      </c>
      <c r="AT266" s="76">
        <f>IF(OR(DataBase2[[#This Row],[sSA]] = "",  DataBase2[[#This Row],[BSHeu]]=""), "", (DataBase2[[#This Row],[sSA]]- DataBase2[[#This Row],[BSHeu]])/ DataBase2[[#This Row],[BSHeu]])</f>
        <v>2.0827338622374686E-4</v>
      </c>
      <c r="AU266" s="77">
        <f>IF(OR(DataBase2[[#This Row],[sKS]]= "",  DataBase2[[#This Row],[BSHeu]]=""), "", (DataBase2[[#This Row],[sKS]]- DataBase2[[#This Row],[BSHeu]])/ DataBase2[[#This Row],[BSHeu]])</f>
        <v>0</v>
      </c>
      <c r="AV266" s="78">
        <f>IF(AND(DataBase2[[#This Row],[sLBGB]]&lt;=0.0001, DataBase2[[#This Row],[sLBGB]]&lt;&gt;""), 1,"")</f>
        <v>1</v>
      </c>
      <c r="AW266" s="78">
        <f>IF(AND(DataBase2[[#This Row],[sCLGB]]&lt;=0.0001,DataBase2[[#This Row],[sCLGB]]&lt;&gt;""), 1,"")</f>
        <v>1</v>
      </c>
      <c r="AX266" s="78">
        <f>IF(AND(DataBase2[[#This Row],[sDRCGB]]&lt;=0.0001,DataBase2[[#This Row],[sDRCGB]]&lt;&gt;""), 1,"")</f>
        <v>1</v>
      </c>
      <c r="AY266" s="78">
        <f>IF(AND(DataBase2[[#This Row],[sABSGB]]&lt;=0.0001,DataBase2[[#This Row],[sABSGB]]&lt;&gt;""), 1,"")</f>
        <v>1</v>
      </c>
      <c r="AZ266" s="78" t="str">
        <f>IF(AND(DataBase2[[#This Row],[sCCJGB]]&lt;=0.0001,DataBase2[[#This Row],[sCCJGB]]&lt;&gt;""), 1,"")</f>
        <v/>
      </c>
      <c r="BA266" s="78" t="str">
        <f>IF(AND(DataBase2[[#This Row],[sILSGB]]&lt;=0.0001,DataBase2[[#This Row],[sILSGB]]&lt;&gt;""), 1,"")</f>
        <v/>
      </c>
      <c r="BB266" s="78" t="str">
        <f>IF(AND(DataBase2[[#This Row],[sSAGB]]&lt;=0.0001,DataBase2[[#This Row],[sSAGB]]&lt;&gt;""), 1,"")</f>
        <v/>
      </c>
      <c r="BC266" s="78">
        <f>IF(AND(DataBase2[[#This Row],[sKSGB]]&lt;=0.0001,DataBase2[[#This Row],[sKSGB]]&lt;&gt;""), 1,"")</f>
        <v>1</v>
      </c>
      <c r="BD266" s="79">
        <f>IF(AND(DataBase2[[#This Row],[sLBGKS]]&lt;=0.0001, DataBase2[[#This Row],[sLBGKS]]&lt;&gt;""), 1,"")</f>
        <v>1</v>
      </c>
      <c r="BE266" s="78">
        <f>IF(AND(DataBase2[[#This Row],[sCLGKS]]&lt;=0.0001,DataBase2[[#This Row],[sCLGKS]]&lt;&gt;""), 1,"")</f>
        <v>1</v>
      </c>
      <c r="BF266" s="78">
        <f>IF(AND(DataBase2[[#This Row],[sDRCGKS]]&lt;=0.0001,DataBase2[[#This Row],[sDRCGKS]]&lt;&gt;""), 1,"")</f>
        <v>1</v>
      </c>
      <c r="BG266" s="78">
        <f>IF(AND(DataBase2[[#This Row],[sABSGKS]]&lt;=0.0001,DataBase2[[#This Row],[sABSGKS]]&lt;&gt;""), 1,"")</f>
        <v>1</v>
      </c>
      <c r="BH266" s="78" t="str">
        <f>IF(AND(DataBase2[[#This Row],[sCCJGKS]]&lt;=0.0001,DataBase2[[#This Row],[sCCJGKS]]&lt;&gt;""), 1,"")</f>
        <v/>
      </c>
      <c r="BI266" s="78" t="str">
        <f>IF(AND(DataBase2[[#This Row],[sILSGKS]]&lt;=0.0001,DataBase2[[#This Row],[sILSGKS]]&lt;&gt;""), 1,"")</f>
        <v/>
      </c>
      <c r="BJ266" s="78" t="str">
        <f>IF(AND(DataBase2[[#This Row],[sSAGKS]]&lt;=0.0001,DataBase2[[#This Row],[sSAGKS]]&lt;&gt;""), 1,"")</f>
        <v/>
      </c>
      <c r="BK266" s="80">
        <f>IF(AND(DataBase2[[#This Row],[sKSGKS]]&lt;=0.0001,DataBase2[[#This Row],[sKSGKS]]&lt;&gt;""), 1,"")</f>
        <v>1</v>
      </c>
    </row>
    <row r="267" spans="1:63" x14ac:dyDescent="0.35">
      <c r="A267" s="65" t="s">
        <v>133</v>
      </c>
      <c r="B267" s="66" t="s">
        <v>80</v>
      </c>
      <c r="C267" s="67" t="s">
        <v>282</v>
      </c>
      <c r="D267" s="67">
        <v>3</v>
      </c>
      <c r="E267" s="67">
        <v>15</v>
      </c>
      <c r="F267" s="68">
        <v>5</v>
      </c>
      <c r="G267" s="69">
        <v>4025.27</v>
      </c>
      <c r="H267" s="70">
        <v>3728.82</v>
      </c>
      <c r="I267" s="71">
        <v>7200</v>
      </c>
      <c r="J267" s="69">
        <v>4025.27</v>
      </c>
      <c r="K267" s="70">
        <v>4025.27</v>
      </c>
      <c r="L267" s="71">
        <v>368</v>
      </c>
      <c r="M267" s="69">
        <v>4025.27</v>
      </c>
      <c r="N267" s="6">
        <v>4025.27</v>
      </c>
      <c r="O267" s="71">
        <v>11.3</v>
      </c>
      <c r="P267" s="69">
        <v>4041.6799299999998</v>
      </c>
      <c r="Q267" s="71">
        <v>1825</v>
      </c>
      <c r="R267" s="72">
        <v>4222.53</v>
      </c>
      <c r="S267" s="71">
        <v>7.77</v>
      </c>
      <c r="T267" s="72">
        <v>4126.33</v>
      </c>
      <c r="U267" s="71">
        <v>150.001</v>
      </c>
      <c r="V267" s="72">
        <v>4126.33</v>
      </c>
      <c r="W267" s="73">
        <v>147.6815</v>
      </c>
      <c r="X267" s="8">
        <v>4026.38</v>
      </c>
      <c r="Y267" s="8">
        <v>150</v>
      </c>
      <c r="Z267" s="74">
        <f t="shared" si="12"/>
        <v>4025.27</v>
      </c>
      <c r="AA267" s="48">
        <f t="shared" si="13"/>
        <v>4026.38</v>
      </c>
      <c r="AB26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MIN(G267,J267,M267),"")</f>
        <v>4025.27</v>
      </c>
      <c r="AC267" s="49">
        <f>IF(OR(DataBase2[[#This Row],[sKS]] = "", DataBase2[[#This Row],[BSOpt]]=""), "", (DataBase2[[#This Row],[sKS]]-DataBase2[[#This Row],[BSOpt]])/DataBase2[[#This Row],[BSOpt]])</f>
        <v>2.757578994701293E-4</v>
      </c>
      <c r="AD267" s="49">
        <f t="shared" si="14"/>
        <v>4025.27</v>
      </c>
      <c r="AE267" s="49">
        <f>IF(OR(DataBase2[[#This Row],[sKS]] = "", DataBase2[[#This Row],[BESTUB]]=""), "", (DataBase2[[#This Row],[sKS]]-DataBase2[[#This Row],[BESTUB]])/DataBase2[[#This Row],[BESTUB]])</f>
        <v>2.757578994701293E-4</v>
      </c>
      <c r="AF267" s="75">
        <f>IF(OR(DataBase2[[#This Row],[sLB]] = "", DataBase2[[#This Row],[BestSol]]=""), "", (DataBase2[[#This Row],[sLB]]-DataBase2[[#This Row],[BestSol]])/DataBase2[[#This Row],[BestSol]])</f>
        <v>0</v>
      </c>
      <c r="AG267" s="76">
        <f>IF(OR(DataBase2[[#This Row],[sCL]] = "", DataBase2[[#This Row],[BestSol]]=""), "", (DataBase2[[#This Row],[sCL]] -DataBase2[[#This Row],[BestSol]])/DataBase2[[#This Row],[BestSol]])</f>
        <v>0</v>
      </c>
      <c r="AH267" s="76">
        <f>IF(OR(DataBase2[[#This Row],[sDRC]]= "", DataBase2[[#This Row],[BestSol]]=""), "", (DataBase2[[#This Row],[sDRC]]-DataBase2[[#This Row],[BestSol]])/DataBase2[[#This Row],[BestSol]])</f>
        <v>0</v>
      </c>
      <c r="AI267" s="76">
        <f>IF(OR(DataBase2[[#This Row],[sABS]]= "", DataBase2[[#This Row],[BestSol]]=""), "", (DataBase2[[#This Row],[sABS]]-DataBase2[[#This Row],[BestSol]])/DataBase2[[#This Row],[BestSol]])</f>
        <v>4.0767277722984557E-3</v>
      </c>
      <c r="AJ267" s="76">
        <f>IF(OR(DataBase2[[#This Row],[sCCJ]]= "", DataBase2[[#This Row],[BestSol]]=""), "", (DataBase2[[#This Row],[sCCJ]]-DataBase2[[#This Row],[BestSol]])/DataBase2[[#This Row],[BestSol]])</f>
        <v>4.9005408332857117E-2</v>
      </c>
      <c r="AK267" s="76">
        <f>IF(OR(DataBase2[[#This Row],[sILS]] = "", DataBase2[[#This Row],[BestSol]]=""), "", (DataBase2[[#This Row],[sILS]]-DataBase2[[#This Row],[BestSol]])/DataBase2[[#This Row],[BestSol]])</f>
        <v>2.5106390378782029E-2</v>
      </c>
      <c r="AL267" s="76">
        <f>IF(OR(DataBase2[[#This Row],[sSA]] = "", DataBase2[[#This Row],[BestSol]]=""), "", (DataBase2[[#This Row],[sSA]]-DataBase2[[#This Row],[BestSol]])/DataBase2[[#This Row],[BestSol]])</f>
        <v>2.5106390378782029E-2</v>
      </c>
      <c r="AM267" s="76">
        <f>IF(OR(DataBase2[[#This Row],[sKS]] = "", DataBase2[[#This Row],[BestSol]]=""), "", (DataBase2[[#This Row],[sKS]]-DataBase2[[#This Row],[BestSol]])/DataBase2[[#This Row],[BestSol]])</f>
        <v>2.757578994701293E-4</v>
      </c>
      <c r="AN267" s="75">
        <f>IF(OR(DataBase2[[#This Row],[sLB]] = "", DataBase2[[#This Row],[BSHeu]]=""), "", (DataBase2[[#This Row],[sLB]]-DataBase2[[#This Row],[BSHeu]])/DataBase2[[#This Row],[BSHeu]])</f>
        <v>-2.75681878014526E-4</v>
      </c>
      <c r="AO267" s="76">
        <f>IF(OR(DataBase2[[#This Row],[sCL]] = "",  DataBase2[[#This Row],[BSHeu]]=""), "", (DataBase2[[#This Row],[sCL]] - DataBase2[[#This Row],[BSHeu]])/ DataBase2[[#This Row],[BSHeu]])</f>
        <v>-2.75681878014526E-4</v>
      </c>
      <c r="AP267" s="76">
        <f>IF(OR(DataBase2[[#This Row],[sDRC]]= "",  DataBase2[[#This Row],[BSHeu]]=""), "", (DataBase2[[#This Row],[sDRC]]- DataBase2[[#This Row],[BSHeu]])/ DataBase2[[#This Row],[BSHeu]])</f>
        <v>-2.75681878014526E-4</v>
      </c>
      <c r="AQ267" s="76">
        <f>IF(OR(DataBase2[[#This Row],[sABS]]= "",  DataBase2[[#This Row],[BSHeu]]=""), "", (DataBase2[[#This Row],[sABS]]- DataBase2[[#This Row],[BSHeu]])/ DataBase2[[#This Row],[BSHeu]])</f>
        <v>3.7999220143155083E-3</v>
      </c>
      <c r="AR267" s="76">
        <f>IF(OR(DataBase2[[#This Row],[sCCJ]]= "",  DataBase2[[#This Row],[BSHeu]]=""), "", (DataBase2[[#This Row],[sCCJ]]- DataBase2[[#This Row],[BSHeu]])/ DataBase2[[#This Row],[BSHeu]])</f>
        <v>4.8716216551840517E-2</v>
      </c>
      <c r="AS267" s="76">
        <f>IF(OR(DataBase2[[#This Row],[sILS]] = "",  DataBase2[[#This Row],[BSHeu]]=""), "", (DataBase2[[#This Row],[sILS]]- DataBase2[[#This Row],[BSHeu]])/ DataBase2[[#This Row],[BSHeu]])</f>
        <v>2.4823787123917716E-2</v>
      </c>
      <c r="AT267" s="76">
        <f>IF(OR(DataBase2[[#This Row],[sSA]] = "",  DataBase2[[#This Row],[BSHeu]]=""), "", (DataBase2[[#This Row],[sSA]]- DataBase2[[#This Row],[BSHeu]])/ DataBase2[[#This Row],[BSHeu]])</f>
        <v>2.4823787123917716E-2</v>
      </c>
      <c r="AU267" s="77">
        <f>IF(OR(DataBase2[[#This Row],[sKS]]= "",  DataBase2[[#This Row],[BSHeu]]=""), "", (DataBase2[[#This Row],[sKS]]- DataBase2[[#This Row],[BSHeu]])/ DataBase2[[#This Row],[BSHeu]])</f>
        <v>0</v>
      </c>
      <c r="AV267" s="78">
        <f>IF(AND(DataBase2[[#This Row],[sLBGB]]&lt;=0.0001, DataBase2[[#This Row],[sLBGB]]&lt;&gt;""), 1,"")</f>
        <v>1</v>
      </c>
      <c r="AW267" s="78">
        <f>IF(AND(DataBase2[[#This Row],[sCLGB]]&lt;=0.0001,DataBase2[[#This Row],[sCLGB]]&lt;&gt;""), 1,"")</f>
        <v>1</v>
      </c>
      <c r="AX267" s="78">
        <f>IF(AND(DataBase2[[#This Row],[sDRCGB]]&lt;=0.0001,DataBase2[[#This Row],[sDRCGB]]&lt;&gt;""), 1,"")</f>
        <v>1</v>
      </c>
      <c r="AY267" s="78" t="str">
        <f>IF(AND(DataBase2[[#This Row],[sABSGB]]&lt;=0.0001,DataBase2[[#This Row],[sABSGB]]&lt;&gt;""), 1,"")</f>
        <v/>
      </c>
      <c r="AZ267" s="78" t="str">
        <f>IF(AND(DataBase2[[#This Row],[sCCJGB]]&lt;=0.0001,DataBase2[[#This Row],[sCCJGB]]&lt;&gt;""), 1,"")</f>
        <v/>
      </c>
      <c r="BA267" s="78" t="str">
        <f>IF(AND(DataBase2[[#This Row],[sILSGB]]&lt;=0.0001,DataBase2[[#This Row],[sILSGB]]&lt;&gt;""), 1,"")</f>
        <v/>
      </c>
      <c r="BB267" s="78" t="str">
        <f>IF(AND(DataBase2[[#This Row],[sSAGB]]&lt;=0.0001,DataBase2[[#This Row],[sSAGB]]&lt;&gt;""), 1,"")</f>
        <v/>
      </c>
      <c r="BC267" s="78" t="str">
        <f>IF(AND(DataBase2[[#This Row],[sKSGB]]&lt;=0.0001,DataBase2[[#This Row],[sKSGB]]&lt;&gt;""), 1,"")</f>
        <v/>
      </c>
      <c r="BD267" s="79">
        <f>IF(AND(DataBase2[[#This Row],[sLBGKS]]&lt;=0.0001, DataBase2[[#This Row],[sLBGKS]]&lt;&gt;""), 1,"")</f>
        <v>1</v>
      </c>
      <c r="BE267" s="78">
        <f>IF(AND(DataBase2[[#This Row],[sCLGKS]]&lt;=0.0001,DataBase2[[#This Row],[sCLGKS]]&lt;&gt;""), 1,"")</f>
        <v>1</v>
      </c>
      <c r="BF267" s="78">
        <f>IF(AND(DataBase2[[#This Row],[sDRCGKS]]&lt;=0.0001,DataBase2[[#This Row],[sDRCGKS]]&lt;&gt;""), 1,"")</f>
        <v>1</v>
      </c>
      <c r="BG267" s="78" t="str">
        <f>IF(AND(DataBase2[[#This Row],[sABSGKS]]&lt;=0.0001,DataBase2[[#This Row],[sABSGKS]]&lt;&gt;""), 1,"")</f>
        <v/>
      </c>
      <c r="BH267" s="78" t="str">
        <f>IF(AND(DataBase2[[#This Row],[sCCJGKS]]&lt;=0.0001,DataBase2[[#This Row],[sCCJGKS]]&lt;&gt;""), 1,"")</f>
        <v/>
      </c>
      <c r="BI267" s="78" t="str">
        <f>IF(AND(DataBase2[[#This Row],[sILSGKS]]&lt;=0.0001,DataBase2[[#This Row],[sILSGKS]]&lt;&gt;""), 1,"")</f>
        <v/>
      </c>
      <c r="BJ267" s="78" t="str">
        <f>IF(AND(DataBase2[[#This Row],[sSAGKS]]&lt;=0.0001,DataBase2[[#This Row],[sSAGKS]]&lt;&gt;""), 1,"")</f>
        <v/>
      </c>
      <c r="BK267" s="80">
        <f>IF(AND(DataBase2[[#This Row],[sKSGKS]]&lt;=0.0001,DataBase2[[#This Row],[sKSGKS]]&lt;&gt;""), 1,"")</f>
        <v>1</v>
      </c>
    </row>
    <row r="268" spans="1:63" x14ac:dyDescent="0.35">
      <c r="A268" s="65" t="s">
        <v>134</v>
      </c>
      <c r="B268" s="66" t="s">
        <v>80</v>
      </c>
      <c r="C268" s="67" t="s">
        <v>282</v>
      </c>
      <c r="D268" s="67">
        <v>3</v>
      </c>
      <c r="E268" s="67">
        <v>15</v>
      </c>
      <c r="F268" s="68">
        <v>2</v>
      </c>
      <c r="G268" s="69">
        <v>2437.7199999999998</v>
      </c>
      <c r="H268" s="70">
        <v>2314.59</v>
      </c>
      <c r="I268" s="71">
        <v>7200</v>
      </c>
      <c r="J268" s="69">
        <v>2437.6999999999998</v>
      </c>
      <c r="K268" s="70">
        <v>2437.6999999999998</v>
      </c>
      <c r="L268" s="71">
        <v>11</v>
      </c>
      <c r="M268" s="69">
        <v>2437.6999999999998</v>
      </c>
      <c r="N268" s="6">
        <v>2437.6999999999998</v>
      </c>
      <c r="O268" s="71">
        <v>93.2</v>
      </c>
      <c r="P268" s="69">
        <v>2437.7199700000001</v>
      </c>
      <c r="Q268" s="71">
        <v>107</v>
      </c>
      <c r="R268" s="72">
        <v>2503.59</v>
      </c>
      <c r="S268" s="71">
        <v>13.03</v>
      </c>
      <c r="T268" s="72">
        <v>2437.6999999999998</v>
      </c>
      <c r="U268" s="71">
        <v>150.00049999999999</v>
      </c>
      <c r="V268" s="72">
        <v>2437.6999999999998</v>
      </c>
      <c r="W268" s="73">
        <v>96.281999999999996</v>
      </c>
      <c r="X268" s="8">
        <v>2437.7199999999998</v>
      </c>
      <c r="Y268" s="8">
        <v>107</v>
      </c>
      <c r="Z268" s="74">
        <f t="shared" si="12"/>
        <v>2437.6999999999998</v>
      </c>
      <c r="AA268" s="48">
        <f t="shared" si="13"/>
        <v>2437.6999999999998</v>
      </c>
      <c r="AB26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MIN(G268,J268,M268),"")</f>
        <v>2437.6999999999998</v>
      </c>
      <c r="AC268" s="49">
        <f>IF(OR(DataBase2[[#This Row],[sKS]] = "", DataBase2[[#This Row],[BSOpt]]=""), "", (DataBase2[[#This Row],[sKS]]-DataBase2[[#This Row],[BSOpt]])/DataBase2[[#This Row],[BSOpt]])</f>
        <v>8.2044550190678968E-6</v>
      </c>
      <c r="AD268" s="49">
        <f t="shared" si="14"/>
        <v>2437.6999999999998</v>
      </c>
      <c r="AE268" s="49">
        <f>IF(OR(DataBase2[[#This Row],[sKS]] = "", DataBase2[[#This Row],[BESTUB]]=""), "", (DataBase2[[#This Row],[sKS]]-DataBase2[[#This Row],[BESTUB]])/DataBase2[[#This Row],[BESTUB]])</f>
        <v>8.2044550190678968E-6</v>
      </c>
      <c r="AF268" s="75">
        <f>IF(OR(DataBase2[[#This Row],[sLB]] = "", DataBase2[[#This Row],[BestSol]]=""), "", (DataBase2[[#This Row],[sLB]]-DataBase2[[#This Row],[BestSol]])/DataBase2[[#This Row],[BestSol]])</f>
        <v>8.2044550190678968E-6</v>
      </c>
      <c r="AG268" s="76">
        <f>IF(OR(DataBase2[[#This Row],[sCL]] = "", DataBase2[[#This Row],[BestSol]]=""), "", (DataBase2[[#This Row],[sCL]] -DataBase2[[#This Row],[BestSol]])/DataBase2[[#This Row],[BestSol]])</f>
        <v>0</v>
      </c>
      <c r="AH268" s="76">
        <f>IF(OR(DataBase2[[#This Row],[sDRC]]= "", DataBase2[[#This Row],[BestSol]]=""), "", (DataBase2[[#This Row],[sDRC]]-DataBase2[[#This Row],[BestSol]])/DataBase2[[#This Row],[BestSol]])</f>
        <v>0</v>
      </c>
      <c r="AI268" s="76">
        <f>IF(OR(DataBase2[[#This Row],[sABS]]= "", DataBase2[[#This Row],[BestSol]]=""), "", (DataBase2[[#This Row],[sABS]]-DataBase2[[#This Row],[BestSol]])/DataBase2[[#This Row],[BestSol]])</f>
        <v>8.1921483366636282E-6</v>
      </c>
      <c r="AJ268" s="76">
        <f>IF(OR(DataBase2[[#This Row],[sCCJ]]= "", DataBase2[[#This Row],[BestSol]]=""), "", (DataBase2[[#This Row],[sCCJ]]-DataBase2[[#This Row],[BestSol]])/DataBase2[[#This Row],[BestSol]])</f>
        <v>2.7029577060343903E-2</v>
      </c>
      <c r="AK268" s="76">
        <f>IF(OR(DataBase2[[#This Row],[sILS]] = "", DataBase2[[#This Row],[BestSol]]=""), "", (DataBase2[[#This Row],[sILS]]-DataBase2[[#This Row],[BestSol]])/DataBase2[[#This Row],[BestSol]])</f>
        <v>0</v>
      </c>
      <c r="AL268" s="76">
        <f>IF(OR(DataBase2[[#This Row],[sSA]] = "", DataBase2[[#This Row],[BestSol]]=""), "", (DataBase2[[#This Row],[sSA]]-DataBase2[[#This Row],[BestSol]])/DataBase2[[#This Row],[BestSol]])</f>
        <v>0</v>
      </c>
      <c r="AM268" s="76">
        <f>IF(OR(DataBase2[[#This Row],[sKS]] = "", DataBase2[[#This Row],[BestSol]]=""), "", (DataBase2[[#This Row],[sKS]]-DataBase2[[#This Row],[BestSol]])/DataBase2[[#This Row],[BestSol]])</f>
        <v>8.2044550190678968E-6</v>
      </c>
      <c r="AN268" s="75">
        <f>IF(OR(DataBase2[[#This Row],[sLB]] = "", DataBase2[[#This Row],[BSHeu]]=""), "", (DataBase2[[#This Row],[sLB]]-DataBase2[[#This Row],[BSHeu]])/DataBase2[[#This Row],[BSHeu]])</f>
        <v>8.2044550190678968E-6</v>
      </c>
      <c r="AO268" s="76">
        <f>IF(OR(DataBase2[[#This Row],[sCL]] = "",  DataBase2[[#This Row],[BSHeu]]=""), "", (DataBase2[[#This Row],[sCL]] - DataBase2[[#This Row],[BSHeu]])/ DataBase2[[#This Row],[BSHeu]])</f>
        <v>0</v>
      </c>
      <c r="AP268" s="76">
        <f>IF(OR(DataBase2[[#This Row],[sDRC]]= "",  DataBase2[[#This Row],[BSHeu]]=""), "", (DataBase2[[#This Row],[sDRC]]- DataBase2[[#This Row],[BSHeu]])/ DataBase2[[#This Row],[BSHeu]])</f>
        <v>0</v>
      </c>
      <c r="AQ268" s="76">
        <f>IF(OR(DataBase2[[#This Row],[sABS]]= "",  DataBase2[[#This Row],[BSHeu]]=""), "", (DataBase2[[#This Row],[sABS]]- DataBase2[[#This Row],[BSHeu]])/ DataBase2[[#This Row],[BSHeu]])</f>
        <v>8.1921483366636282E-6</v>
      </c>
      <c r="AR268" s="76">
        <f>IF(OR(DataBase2[[#This Row],[sCCJ]]= "",  DataBase2[[#This Row],[BSHeu]]=""), "", (DataBase2[[#This Row],[sCCJ]]- DataBase2[[#This Row],[BSHeu]])/ DataBase2[[#This Row],[BSHeu]])</f>
        <v>2.7029577060343903E-2</v>
      </c>
      <c r="AS268" s="76">
        <f>IF(OR(DataBase2[[#This Row],[sILS]] = "",  DataBase2[[#This Row],[BSHeu]]=""), "", (DataBase2[[#This Row],[sILS]]- DataBase2[[#This Row],[BSHeu]])/ DataBase2[[#This Row],[BSHeu]])</f>
        <v>0</v>
      </c>
      <c r="AT268" s="76">
        <f>IF(OR(DataBase2[[#This Row],[sSA]] = "",  DataBase2[[#This Row],[BSHeu]]=""), "", (DataBase2[[#This Row],[sSA]]- DataBase2[[#This Row],[BSHeu]])/ DataBase2[[#This Row],[BSHeu]])</f>
        <v>0</v>
      </c>
      <c r="AU268" s="77">
        <f>IF(OR(DataBase2[[#This Row],[sKS]]= "",  DataBase2[[#This Row],[BSHeu]]=""), "", (DataBase2[[#This Row],[sKS]]- DataBase2[[#This Row],[BSHeu]])/ DataBase2[[#This Row],[BSHeu]])</f>
        <v>8.2044550190678968E-6</v>
      </c>
      <c r="AV268" s="78">
        <f>IF(AND(DataBase2[[#This Row],[sLBGB]]&lt;=0.0001, DataBase2[[#This Row],[sLBGB]]&lt;&gt;""), 1,"")</f>
        <v>1</v>
      </c>
      <c r="AW268" s="78">
        <f>IF(AND(DataBase2[[#This Row],[sCLGB]]&lt;=0.0001,DataBase2[[#This Row],[sCLGB]]&lt;&gt;""), 1,"")</f>
        <v>1</v>
      </c>
      <c r="AX268" s="78">
        <f>IF(AND(DataBase2[[#This Row],[sDRCGB]]&lt;=0.0001,DataBase2[[#This Row],[sDRCGB]]&lt;&gt;""), 1,"")</f>
        <v>1</v>
      </c>
      <c r="AY268" s="78">
        <f>IF(AND(DataBase2[[#This Row],[sABSGB]]&lt;=0.0001,DataBase2[[#This Row],[sABSGB]]&lt;&gt;""), 1,"")</f>
        <v>1</v>
      </c>
      <c r="AZ268" s="78" t="str">
        <f>IF(AND(DataBase2[[#This Row],[sCCJGB]]&lt;=0.0001,DataBase2[[#This Row],[sCCJGB]]&lt;&gt;""), 1,"")</f>
        <v/>
      </c>
      <c r="BA268" s="78">
        <f>IF(AND(DataBase2[[#This Row],[sILSGB]]&lt;=0.0001,DataBase2[[#This Row],[sILSGB]]&lt;&gt;""), 1,"")</f>
        <v>1</v>
      </c>
      <c r="BB268" s="78">
        <f>IF(AND(DataBase2[[#This Row],[sSAGB]]&lt;=0.0001,DataBase2[[#This Row],[sSAGB]]&lt;&gt;""), 1,"")</f>
        <v>1</v>
      </c>
      <c r="BC268" s="78">
        <f>IF(AND(DataBase2[[#This Row],[sKSGB]]&lt;=0.0001,DataBase2[[#This Row],[sKSGB]]&lt;&gt;""), 1,"")</f>
        <v>1</v>
      </c>
      <c r="BD268" s="79">
        <f>IF(AND(DataBase2[[#This Row],[sLBGKS]]&lt;=0.0001, DataBase2[[#This Row],[sLBGKS]]&lt;&gt;""), 1,"")</f>
        <v>1</v>
      </c>
      <c r="BE268" s="78">
        <f>IF(AND(DataBase2[[#This Row],[sCLGKS]]&lt;=0.0001,DataBase2[[#This Row],[sCLGKS]]&lt;&gt;""), 1,"")</f>
        <v>1</v>
      </c>
      <c r="BF268" s="78">
        <f>IF(AND(DataBase2[[#This Row],[sDRCGKS]]&lt;=0.0001,DataBase2[[#This Row],[sDRCGKS]]&lt;&gt;""), 1,"")</f>
        <v>1</v>
      </c>
      <c r="BG268" s="78">
        <f>IF(AND(DataBase2[[#This Row],[sABSGKS]]&lt;=0.0001,DataBase2[[#This Row],[sABSGKS]]&lt;&gt;""), 1,"")</f>
        <v>1</v>
      </c>
      <c r="BH268" s="78" t="str">
        <f>IF(AND(DataBase2[[#This Row],[sCCJGKS]]&lt;=0.0001,DataBase2[[#This Row],[sCCJGKS]]&lt;&gt;""), 1,"")</f>
        <v/>
      </c>
      <c r="BI268" s="78">
        <f>IF(AND(DataBase2[[#This Row],[sILSGKS]]&lt;=0.0001,DataBase2[[#This Row],[sILSGKS]]&lt;&gt;""), 1,"")</f>
        <v>1</v>
      </c>
      <c r="BJ268" s="78">
        <f>IF(AND(DataBase2[[#This Row],[sSAGKS]]&lt;=0.0001,DataBase2[[#This Row],[sSAGKS]]&lt;&gt;""), 1,"")</f>
        <v>1</v>
      </c>
      <c r="BK268" s="80">
        <f>IF(AND(DataBase2[[#This Row],[sKSGKS]]&lt;=0.0001,DataBase2[[#This Row],[sKSGKS]]&lt;&gt;""), 1,"")</f>
        <v>1</v>
      </c>
    </row>
    <row r="269" spans="1:63" x14ac:dyDescent="0.35">
      <c r="A269" s="65" t="s">
        <v>135</v>
      </c>
      <c r="B269" s="66" t="s">
        <v>80</v>
      </c>
      <c r="C269" s="67" t="s">
        <v>282</v>
      </c>
      <c r="D269" s="67">
        <v>3</v>
      </c>
      <c r="E269" s="67">
        <v>15</v>
      </c>
      <c r="F269" s="68">
        <v>3</v>
      </c>
      <c r="G269" s="69">
        <v>2810.33</v>
      </c>
      <c r="H269" s="70">
        <v>2561.73</v>
      </c>
      <c r="I269" s="71">
        <v>7200</v>
      </c>
      <c r="J269" s="69">
        <v>2810.33</v>
      </c>
      <c r="K269" s="70">
        <v>2810.33</v>
      </c>
      <c r="L269" s="71">
        <v>34</v>
      </c>
      <c r="M269" s="69">
        <v>2810.33</v>
      </c>
      <c r="N269" s="6">
        <v>2810.33</v>
      </c>
      <c r="O269" s="71">
        <v>878</v>
      </c>
      <c r="P269" s="69">
        <v>2810.3300800000002</v>
      </c>
      <c r="Q269" s="71">
        <v>170</v>
      </c>
      <c r="R269" s="72">
        <v>2810.87</v>
      </c>
      <c r="S269" s="71">
        <v>11.76</v>
      </c>
      <c r="T269" s="72">
        <v>2815.33</v>
      </c>
      <c r="U269" s="71">
        <v>150</v>
      </c>
      <c r="V269" s="72">
        <v>2817.02</v>
      </c>
      <c r="W269" s="73">
        <v>109.8985</v>
      </c>
      <c r="X269" s="8">
        <v>2810.33</v>
      </c>
      <c r="Y269" s="8">
        <v>120</v>
      </c>
      <c r="Z269" s="74">
        <f t="shared" si="12"/>
        <v>2810.33</v>
      </c>
      <c r="AA269" s="48">
        <f t="shared" si="13"/>
        <v>2810.33</v>
      </c>
      <c r="AB26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MIN(G269,J269,M269),"")</f>
        <v>2810.33</v>
      </c>
      <c r="AC269" s="49">
        <f>IF(OR(DataBase2[[#This Row],[sKS]] = "", DataBase2[[#This Row],[BSOpt]]=""), "", (DataBase2[[#This Row],[sKS]]-DataBase2[[#This Row],[BSOpt]])/DataBase2[[#This Row],[BSOpt]])</f>
        <v>0</v>
      </c>
      <c r="AD269" s="49">
        <f t="shared" si="14"/>
        <v>2810.33</v>
      </c>
      <c r="AE269" s="49">
        <f>IF(OR(DataBase2[[#This Row],[sKS]] = "", DataBase2[[#This Row],[BESTUB]]=""), "", (DataBase2[[#This Row],[sKS]]-DataBase2[[#This Row],[BESTUB]])/DataBase2[[#This Row],[BESTUB]])</f>
        <v>0</v>
      </c>
      <c r="AF269" s="75">
        <f>IF(OR(DataBase2[[#This Row],[sLB]] = "", DataBase2[[#This Row],[BestSol]]=""), "", (DataBase2[[#This Row],[sLB]]-DataBase2[[#This Row],[BestSol]])/DataBase2[[#This Row],[BestSol]])</f>
        <v>0</v>
      </c>
      <c r="AG269" s="76">
        <f>IF(OR(DataBase2[[#This Row],[sCL]] = "", DataBase2[[#This Row],[BestSol]]=""), "", (DataBase2[[#This Row],[sCL]] -DataBase2[[#This Row],[BestSol]])/DataBase2[[#This Row],[BestSol]])</f>
        <v>0</v>
      </c>
      <c r="AH269" s="76">
        <f>IF(OR(DataBase2[[#This Row],[sDRC]]= "", DataBase2[[#This Row],[BestSol]]=""), "", (DataBase2[[#This Row],[sDRC]]-DataBase2[[#This Row],[BestSol]])/DataBase2[[#This Row],[BestSol]])</f>
        <v>0</v>
      </c>
      <c r="AI269" s="76">
        <f>IF(OR(DataBase2[[#This Row],[sABS]]= "", DataBase2[[#This Row],[BestSol]]=""), "", (DataBase2[[#This Row],[sABS]]-DataBase2[[#This Row],[BestSol]])/DataBase2[[#This Row],[BestSol]])</f>
        <v>2.8466407949517236E-8</v>
      </c>
      <c r="AJ269" s="76">
        <f>IF(OR(DataBase2[[#This Row],[sCCJ]]= "", DataBase2[[#This Row],[BestSol]]=""), "", (DataBase2[[#This Row],[sCCJ]]-DataBase2[[#This Row],[BestSol]])/DataBase2[[#This Row],[BestSol]])</f>
        <v>1.9214825305211974E-4</v>
      </c>
      <c r="AK269" s="76">
        <f>IF(OR(DataBase2[[#This Row],[sILS]] = "", DataBase2[[#This Row],[BestSol]]=""), "", (DataBase2[[#This Row],[sILS]]-DataBase2[[#This Row],[BestSol]])/DataBase2[[#This Row],[BestSol]])</f>
        <v>1.7791504912234508E-3</v>
      </c>
      <c r="AL269" s="76">
        <f>IF(OR(DataBase2[[#This Row],[sSA]] = "", DataBase2[[#This Row],[BestSol]]=""), "", (DataBase2[[#This Row],[sSA]]-DataBase2[[#This Row],[BestSol]])/DataBase2[[#This Row],[BestSol]])</f>
        <v>2.3805033572569965E-3</v>
      </c>
      <c r="AM269" s="76">
        <f>IF(OR(DataBase2[[#This Row],[sKS]] = "", DataBase2[[#This Row],[BestSol]]=""), "", (DataBase2[[#This Row],[sKS]]-DataBase2[[#This Row],[BestSol]])/DataBase2[[#This Row],[BestSol]])</f>
        <v>0</v>
      </c>
      <c r="AN269" s="75">
        <f>IF(OR(DataBase2[[#This Row],[sLB]] = "", DataBase2[[#This Row],[BSHeu]]=""), "", (DataBase2[[#This Row],[sLB]]-DataBase2[[#This Row],[BSHeu]])/DataBase2[[#This Row],[BSHeu]])</f>
        <v>0</v>
      </c>
      <c r="AO269" s="76">
        <f>IF(OR(DataBase2[[#This Row],[sCL]] = "",  DataBase2[[#This Row],[BSHeu]]=""), "", (DataBase2[[#This Row],[sCL]] - DataBase2[[#This Row],[BSHeu]])/ DataBase2[[#This Row],[BSHeu]])</f>
        <v>0</v>
      </c>
      <c r="AP269" s="76">
        <f>IF(OR(DataBase2[[#This Row],[sDRC]]= "",  DataBase2[[#This Row],[BSHeu]]=""), "", (DataBase2[[#This Row],[sDRC]]- DataBase2[[#This Row],[BSHeu]])/ DataBase2[[#This Row],[BSHeu]])</f>
        <v>0</v>
      </c>
      <c r="AQ269" s="76">
        <f>IF(OR(DataBase2[[#This Row],[sABS]]= "",  DataBase2[[#This Row],[BSHeu]]=""), "", (DataBase2[[#This Row],[sABS]]- DataBase2[[#This Row],[BSHeu]])/ DataBase2[[#This Row],[BSHeu]])</f>
        <v>2.8466407949517236E-8</v>
      </c>
      <c r="AR269" s="76">
        <f>IF(OR(DataBase2[[#This Row],[sCCJ]]= "",  DataBase2[[#This Row],[BSHeu]]=""), "", (DataBase2[[#This Row],[sCCJ]]- DataBase2[[#This Row],[BSHeu]])/ DataBase2[[#This Row],[BSHeu]])</f>
        <v>1.9214825305211974E-4</v>
      </c>
      <c r="AS269" s="76">
        <f>IF(OR(DataBase2[[#This Row],[sILS]] = "",  DataBase2[[#This Row],[BSHeu]]=""), "", (DataBase2[[#This Row],[sILS]]- DataBase2[[#This Row],[BSHeu]])/ DataBase2[[#This Row],[BSHeu]])</f>
        <v>1.7791504912234508E-3</v>
      </c>
      <c r="AT269" s="76">
        <f>IF(OR(DataBase2[[#This Row],[sSA]] = "",  DataBase2[[#This Row],[BSHeu]]=""), "", (DataBase2[[#This Row],[sSA]]- DataBase2[[#This Row],[BSHeu]])/ DataBase2[[#This Row],[BSHeu]])</f>
        <v>2.3805033572569965E-3</v>
      </c>
      <c r="AU269" s="77">
        <f>IF(OR(DataBase2[[#This Row],[sKS]]= "",  DataBase2[[#This Row],[BSHeu]]=""), "", (DataBase2[[#This Row],[sKS]]- DataBase2[[#This Row],[BSHeu]])/ DataBase2[[#This Row],[BSHeu]])</f>
        <v>0</v>
      </c>
      <c r="AV269" s="78">
        <f>IF(AND(DataBase2[[#This Row],[sLBGB]]&lt;=0.0001, DataBase2[[#This Row],[sLBGB]]&lt;&gt;""), 1,"")</f>
        <v>1</v>
      </c>
      <c r="AW269" s="78">
        <f>IF(AND(DataBase2[[#This Row],[sCLGB]]&lt;=0.0001,DataBase2[[#This Row],[sCLGB]]&lt;&gt;""), 1,"")</f>
        <v>1</v>
      </c>
      <c r="AX269" s="78">
        <f>IF(AND(DataBase2[[#This Row],[sDRCGB]]&lt;=0.0001,DataBase2[[#This Row],[sDRCGB]]&lt;&gt;""), 1,"")</f>
        <v>1</v>
      </c>
      <c r="AY269" s="78">
        <f>IF(AND(DataBase2[[#This Row],[sABSGB]]&lt;=0.0001,DataBase2[[#This Row],[sABSGB]]&lt;&gt;""), 1,"")</f>
        <v>1</v>
      </c>
      <c r="AZ269" s="78" t="str">
        <f>IF(AND(DataBase2[[#This Row],[sCCJGB]]&lt;=0.0001,DataBase2[[#This Row],[sCCJGB]]&lt;&gt;""), 1,"")</f>
        <v/>
      </c>
      <c r="BA269" s="78" t="str">
        <f>IF(AND(DataBase2[[#This Row],[sILSGB]]&lt;=0.0001,DataBase2[[#This Row],[sILSGB]]&lt;&gt;""), 1,"")</f>
        <v/>
      </c>
      <c r="BB269" s="78" t="str">
        <f>IF(AND(DataBase2[[#This Row],[sSAGB]]&lt;=0.0001,DataBase2[[#This Row],[sSAGB]]&lt;&gt;""), 1,"")</f>
        <v/>
      </c>
      <c r="BC269" s="78">
        <f>IF(AND(DataBase2[[#This Row],[sKSGB]]&lt;=0.0001,DataBase2[[#This Row],[sKSGB]]&lt;&gt;""), 1,"")</f>
        <v>1</v>
      </c>
      <c r="BD269" s="79">
        <f>IF(AND(DataBase2[[#This Row],[sLBGKS]]&lt;=0.0001, DataBase2[[#This Row],[sLBGKS]]&lt;&gt;""), 1,"")</f>
        <v>1</v>
      </c>
      <c r="BE269" s="78">
        <f>IF(AND(DataBase2[[#This Row],[sCLGKS]]&lt;=0.0001,DataBase2[[#This Row],[sCLGKS]]&lt;&gt;""), 1,"")</f>
        <v>1</v>
      </c>
      <c r="BF269" s="78">
        <f>IF(AND(DataBase2[[#This Row],[sDRCGKS]]&lt;=0.0001,DataBase2[[#This Row],[sDRCGKS]]&lt;&gt;""), 1,"")</f>
        <v>1</v>
      </c>
      <c r="BG269" s="78">
        <f>IF(AND(DataBase2[[#This Row],[sABSGKS]]&lt;=0.0001,DataBase2[[#This Row],[sABSGKS]]&lt;&gt;""), 1,"")</f>
        <v>1</v>
      </c>
      <c r="BH269" s="78" t="str">
        <f>IF(AND(DataBase2[[#This Row],[sCCJGKS]]&lt;=0.0001,DataBase2[[#This Row],[sCCJGKS]]&lt;&gt;""), 1,"")</f>
        <v/>
      </c>
      <c r="BI269" s="78" t="str">
        <f>IF(AND(DataBase2[[#This Row],[sILSGKS]]&lt;=0.0001,DataBase2[[#This Row],[sILSGKS]]&lt;&gt;""), 1,"")</f>
        <v/>
      </c>
      <c r="BJ269" s="78" t="str">
        <f>IF(AND(DataBase2[[#This Row],[sSAGKS]]&lt;=0.0001,DataBase2[[#This Row],[sSAGKS]]&lt;&gt;""), 1,"")</f>
        <v/>
      </c>
      <c r="BK269" s="80">
        <f>IF(AND(DataBase2[[#This Row],[sKSGKS]]&lt;=0.0001,DataBase2[[#This Row],[sKSGKS]]&lt;&gt;""), 1,"")</f>
        <v>1</v>
      </c>
    </row>
    <row r="270" spans="1:63" x14ac:dyDescent="0.35">
      <c r="A270" s="65" t="s">
        <v>136</v>
      </c>
      <c r="B270" s="66" t="s">
        <v>80</v>
      </c>
      <c r="C270" s="67" t="s">
        <v>282</v>
      </c>
      <c r="D270" s="67">
        <v>3</v>
      </c>
      <c r="E270" s="67">
        <v>15</v>
      </c>
      <c r="F270" s="68">
        <v>4</v>
      </c>
      <c r="G270" s="69">
        <v>3124.19</v>
      </c>
      <c r="H270" s="70">
        <v>2896</v>
      </c>
      <c r="I270" s="71">
        <v>7200</v>
      </c>
      <c r="J270" s="69">
        <v>3124.19</v>
      </c>
      <c r="K270" s="70">
        <v>3124.19</v>
      </c>
      <c r="L270" s="71">
        <v>52</v>
      </c>
      <c r="M270" s="69">
        <v>3124.19</v>
      </c>
      <c r="N270" s="6">
        <v>3124.19</v>
      </c>
      <c r="O270" s="71">
        <v>45.8</v>
      </c>
      <c r="P270" s="69">
        <v>3124.1899400000002</v>
      </c>
      <c r="Q270" s="71">
        <v>613</v>
      </c>
      <c r="R270" s="72">
        <v>3216.97</v>
      </c>
      <c r="S270" s="71">
        <v>11.19</v>
      </c>
      <c r="T270" s="72">
        <v>3217.61</v>
      </c>
      <c r="U270" s="71">
        <v>150.00299999999999</v>
      </c>
      <c r="V270" s="72">
        <v>3261.28</v>
      </c>
      <c r="W270" s="73">
        <v>125.4385</v>
      </c>
      <c r="X270" s="8">
        <v>3124.19</v>
      </c>
      <c r="Y270" s="8">
        <v>115</v>
      </c>
      <c r="Z270" s="74">
        <f t="shared" si="12"/>
        <v>3124.19</v>
      </c>
      <c r="AA270" s="48">
        <f t="shared" si="13"/>
        <v>3124.1899400000002</v>
      </c>
      <c r="AB27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MIN(G270,J270,M270),"")</f>
        <v>3124.19</v>
      </c>
      <c r="AC270" s="49">
        <f>IF(OR(DataBase2[[#This Row],[sKS]] = "", DataBase2[[#This Row],[BSOpt]]=""), "", (DataBase2[[#This Row],[sKS]]-DataBase2[[#This Row],[BSOpt]])/DataBase2[[#This Row],[BSOpt]])</f>
        <v>0</v>
      </c>
      <c r="AD270" s="49">
        <f t="shared" si="14"/>
        <v>3124.19</v>
      </c>
      <c r="AE270" s="49">
        <f>IF(OR(DataBase2[[#This Row],[sKS]] = "", DataBase2[[#This Row],[BESTUB]]=""), "", (DataBase2[[#This Row],[sKS]]-DataBase2[[#This Row],[BESTUB]])/DataBase2[[#This Row],[BESTUB]])</f>
        <v>0</v>
      </c>
      <c r="AF270" s="75">
        <f>IF(OR(DataBase2[[#This Row],[sLB]] = "", DataBase2[[#This Row],[BestSol]]=""), "", (DataBase2[[#This Row],[sLB]]-DataBase2[[#This Row],[BestSol]])/DataBase2[[#This Row],[BestSol]])</f>
        <v>0</v>
      </c>
      <c r="AG270" s="76">
        <f>IF(OR(DataBase2[[#This Row],[sCL]] = "", DataBase2[[#This Row],[BestSol]]=""), "", (DataBase2[[#This Row],[sCL]] -DataBase2[[#This Row],[BestSol]])/DataBase2[[#This Row],[BestSol]])</f>
        <v>0</v>
      </c>
      <c r="AH270" s="76">
        <f>IF(OR(DataBase2[[#This Row],[sDRC]]= "", DataBase2[[#This Row],[BestSol]]=""), "", (DataBase2[[#This Row],[sDRC]]-DataBase2[[#This Row],[BestSol]])/DataBase2[[#This Row],[BestSol]])</f>
        <v>0</v>
      </c>
      <c r="AI270" s="76">
        <f>IF(OR(DataBase2[[#This Row],[sABS]]= "", DataBase2[[#This Row],[BestSol]]=""), "", (DataBase2[[#This Row],[sABS]]-DataBase2[[#This Row],[BestSol]])/DataBase2[[#This Row],[BestSol]])</f>
        <v>-1.9204977881791621E-8</v>
      </c>
      <c r="AJ270" s="76">
        <f>IF(OR(DataBase2[[#This Row],[sCCJ]]= "", DataBase2[[#This Row],[BestSol]]=""), "", (DataBase2[[#This Row],[sCCJ]]-DataBase2[[#This Row],[BestSol]])/DataBase2[[#This Row],[BestSol]])</f>
        <v>2.9697297539522161E-2</v>
      </c>
      <c r="AK270" s="76">
        <f>IF(OR(DataBase2[[#This Row],[sILS]] = "", DataBase2[[#This Row],[BestSol]]=""), "", (DataBase2[[#This Row],[sILS]]-DataBase2[[#This Row],[BestSol]])/DataBase2[[#This Row],[BestSol]])</f>
        <v>2.9902150637445248E-2</v>
      </c>
      <c r="AL270" s="76">
        <f>IF(OR(DataBase2[[#This Row],[sSA]] = "", DataBase2[[#This Row],[BestSol]]=""), "", (DataBase2[[#This Row],[sSA]]-DataBase2[[#This Row],[BestSol]])/DataBase2[[#This Row],[BestSol]])</f>
        <v>4.3880173741033722E-2</v>
      </c>
      <c r="AM270" s="76">
        <f>IF(OR(DataBase2[[#This Row],[sKS]] = "", DataBase2[[#This Row],[BestSol]]=""), "", (DataBase2[[#This Row],[sKS]]-DataBase2[[#This Row],[BestSol]])/DataBase2[[#This Row],[BestSol]])</f>
        <v>0</v>
      </c>
      <c r="AN270" s="75">
        <f>IF(OR(DataBase2[[#This Row],[sLB]] = "", DataBase2[[#This Row],[BSHeu]]=""), "", (DataBase2[[#This Row],[sLB]]-DataBase2[[#This Row],[BSHeu]])/DataBase2[[#This Row],[BSHeu]])</f>
        <v>1.9204978250622804E-8</v>
      </c>
      <c r="AO270" s="76">
        <f>IF(OR(DataBase2[[#This Row],[sCL]] = "",  DataBase2[[#This Row],[BSHeu]]=""), "", (DataBase2[[#This Row],[sCL]] - DataBase2[[#This Row],[BSHeu]])/ DataBase2[[#This Row],[BSHeu]])</f>
        <v>1.9204978250622804E-8</v>
      </c>
      <c r="AP270" s="76">
        <f>IF(OR(DataBase2[[#This Row],[sDRC]]= "",  DataBase2[[#This Row],[BSHeu]]=""), "", (DataBase2[[#This Row],[sDRC]]- DataBase2[[#This Row],[BSHeu]])/ DataBase2[[#This Row],[BSHeu]])</f>
        <v>1.9204978250622804E-8</v>
      </c>
      <c r="AQ270" s="76">
        <f>IF(OR(DataBase2[[#This Row],[sABS]]= "",  DataBase2[[#This Row],[BSHeu]]=""), "", (DataBase2[[#This Row],[sABS]]- DataBase2[[#This Row],[BSHeu]])/ DataBase2[[#This Row],[BSHeu]])</f>
        <v>0</v>
      </c>
      <c r="AR270" s="76">
        <f>IF(OR(DataBase2[[#This Row],[sCCJ]]= "",  DataBase2[[#This Row],[BSHeu]]=""), "", (DataBase2[[#This Row],[sCCJ]]- DataBase2[[#This Row],[BSHeu]])/ DataBase2[[#This Row],[BSHeu]])</f>
        <v>2.9697317314836366E-2</v>
      </c>
      <c r="AS270" s="76">
        <f>IF(OR(DataBase2[[#This Row],[sILS]] = "",  DataBase2[[#This Row],[BSHeu]]=""), "", (DataBase2[[#This Row],[sILS]]- DataBase2[[#This Row],[BSHeu]])/ DataBase2[[#This Row],[BSHeu]])</f>
        <v>2.9902170416693651E-2</v>
      </c>
      <c r="AT270" s="76">
        <f>IF(OR(DataBase2[[#This Row],[sSA]] = "",  DataBase2[[#This Row],[BSHeu]]=""), "", (DataBase2[[#This Row],[sSA]]- DataBase2[[#This Row],[BSHeu]])/ DataBase2[[#This Row],[BSHeu]])</f>
        <v>4.3880193788729753E-2</v>
      </c>
      <c r="AU270" s="77">
        <f>IF(OR(DataBase2[[#This Row],[sKS]]= "",  DataBase2[[#This Row],[BSHeu]]=""), "", (DataBase2[[#This Row],[sKS]]- DataBase2[[#This Row],[BSHeu]])/ DataBase2[[#This Row],[BSHeu]])</f>
        <v>1.9204978250622804E-8</v>
      </c>
      <c r="AV270" s="78">
        <f>IF(AND(DataBase2[[#This Row],[sLBGB]]&lt;=0.0001, DataBase2[[#This Row],[sLBGB]]&lt;&gt;""), 1,"")</f>
        <v>1</v>
      </c>
      <c r="AW270" s="78">
        <f>IF(AND(DataBase2[[#This Row],[sCLGB]]&lt;=0.0001,DataBase2[[#This Row],[sCLGB]]&lt;&gt;""), 1,"")</f>
        <v>1</v>
      </c>
      <c r="AX270" s="78">
        <f>IF(AND(DataBase2[[#This Row],[sDRCGB]]&lt;=0.0001,DataBase2[[#This Row],[sDRCGB]]&lt;&gt;""), 1,"")</f>
        <v>1</v>
      </c>
      <c r="AY270" s="78">
        <f>IF(AND(DataBase2[[#This Row],[sABSGB]]&lt;=0.0001,DataBase2[[#This Row],[sABSGB]]&lt;&gt;""), 1,"")</f>
        <v>1</v>
      </c>
      <c r="AZ270" s="78" t="str">
        <f>IF(AND(DataBase2[[#This Row],[sCCJGB]]&lt;=0.0001,DataBase2[[#This Row],[sCCJGB]]&lt;&gt;""), 1,"")</f>
        <v/>
      </c>
      <c r="BA270" s="78" t="str">
        <f>IF(AND(DataBase2[[#This Row],[sILSGB]]&lt;=0.0001,DataBase2[[#This Row],[sILSGB]]&lt;&gt;""), 1,"")</f>
        <v/>
      </c>
      <c r="BB270" s="78" t="str">
        <f>IF(AND(DataBase2[[#This Row],[sSAGB]]&lt;=0.0001,DataBase2[[#This Row],[sSAGB]]&lt;&gt;""), 1,"")</f>
        <v/>
      </c>
      <c r="BC270" s="78">
        <f>IF(AND(DataBase2[[#This Row],[sKSGB]]&lt;=0.0001,DataBase2[[#This Row],[sKSGB]]&lt;&gt;""), 1,"")</f>
        <v>1</v>
      </c>
      <c r="BD270" s="79">
        <f>IF(AND(DataBase2[[#This Row],[sLBGKS]]&lt;=0.0001, DataBase2[[#This Row],[sLBGKS]]&lt;&gt;""), 1,"")</f>
        <v>1</v>
      </c>
      <c r="BE270" s="78">
        <f>IF(AND(DataBase2[[#This Row],[sCLGKS]]&lt;=0.0001,DataBase2[[#This Row],[sCLGKS]]&lt;&gt;""), 1,"")</f>
        <v>1</v>
      </c>
      <c r="BF270" s="78">
        <f>IF(AND(DataBase2[[#This Row],[sDRCGKS]]&lt;=0.0001,DataBase2[[#This Row],[sDRCGKS]]&lt;&gt;""), 1,"")</f>
        <v>1</v>
      </c>
      <c r="BG270" s="78">
        <f>IF(AND(DataBase2[[#This Row],[sABSGKS]]&lt;=0.0001,DataBase2[[#This Row],[sABSGKS]]&lt;&gt;""), 1,"")</f>
        <v>1</v>
      </c>
      <c r="BH270" s="78" t="str">
        <f>IF(AND(DataBase2[[#This Row],[sCCJGKS]]&lt;=0.0001,DataBase2[[#This Row],[sCCJGKS]]&lt;&gt;""), 1,"")</f>
        <v/>
      </c>
      <c r="BI270" s="78" t="str">
        <f>IF(AND(DataBase2[[#This Row],[sILSGKS]]&lt;=0.0001,DataBase2[[#This Row],[sILSGKS]]&lt;&gt;""), 1,"")</f>
        <v/>
      </c>
      <c r="BJ270" s="78" t="str">
        <f>IF(AND(DataBase2[[#This Row],[sSAGKS]]&lt;=0.0001,DataBase2[[#This Row],[sSAGKS]]&lt;&gt;""), 1,"")</f>
        <v/>
      </c>
      <c r="BK270" s="80">
        <f>IF(AND(DataBase2[[#This Row],[sKSGKS]]&lt;=0.0001,DataBase2[[#This Row],[sKSGKS]]&lt;&gt;""), 1,"")</f>
        <v>1</v>
      </c>
    </row>
    <row r="271" spans="1:63" x14ac:dyDescent="0.35">
      <c r="A271" s="65" t="s">
        <v>137</v>
      </c>
      <c r="B271" s="66" t="s">
        <v>80</v>
      </c>
      <c r="C271" s="67" t="s">
        <v>282</v>
      </c>
      <c r="D271" s="67">
        <v>3</v>
      </c>
      <c r="E271" s="67">
        <v>15</v>
      </c>
      <c r="F271" s="68">
        <v>5</v>
      </c>
      <c r="G271" s="69">
        <v>3496.54</v>
      </c>
      <c r="H271" s="70">
        <v>3290.92</v>
      </c>
      <c r="I271" s="71">
        <v>7200</v>
      </c>
      <c r="J271" s="69">
        <v>3496.54</v>
      </c>
      <c r="K271" s="70">
        <v>3496.54</v>
      </c>
      <c r="L271" s="71">
        <v>132</v>
      </c>
      <c r="M271" s="69">
        <v>3496.54</v>
      </c>
      <c r="N271" s="6">
        <v>3496.54</v>
      </c>
      <c r="O271" s="71">
        <v>0.9</v>
      </c>
      <c r="P271" s="69">
        <v>3505.5900900000001</v>
      </c>
      <c r="Q271" s="71">
        <v>1222</v>
      </c>
      <c r="R271" s="72">
        <v>3740.73</v>
      </c>
      <c r="S271" s="71">
        <v>7.86</v>
      </c>
      <c r="T271" s="72">
        <v>3581.79</v>
      </c>
      <c r="U271" s="71">
        <v>150.00649999999999</v>
      </c>
      <c r="V271" s="72">
        <v>3512.52</v>
      </c>
      <c r="W271" s="73">
        <v>147.5565</v>
      </c>
      <c r="X271" s="8">
        <v>3500.74</v>
      </c>
      <c r="Y271" s="8">
        <v>120</v>
      </c>
      <c r="Z271" s="74">
        <f t="shared" si="12"/>
        <v>3496.54</v>
      </c>
      <c r="AA271" s="48">
        <f t="shared" si="13"/>
        <v>3500.74</v>
      </c>
      <c r="AB27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MIN(G271,J271,M271),"")</f>
        <v>3496.54</v>
      </c>
      <c r="AC271" s="49">
        <f>IF(OR(DataBase2[[#This Row],[sKS]] = "", DataBase2[[#This Row],[BSOpt]]=""), "", (DataBase2[[#This Row],[sKS]]-DataBase2[[#This Row],[BSOpt]])/DataBase2[[#This Row],[BSOpt]])</f>
        <v>1.2011874596028697E-3</v>
      </c>
      <c r="AD271" s="49">
        <f t="shared" si="14"/>
        <v>3496.54</v>
      </c>
      <c r="AE271" s="49">
        <f>IF(OR(DataBase2[[#This Row],[sKS]] = "", DataBase2[[#This Row],[BESTUB]]=""), "", (DataBase2[[#This Row],[sKS]]-DataBase2[[#This Row],[BESTUB]])/DataBase2[[#This Row],[BESTUB]])</f>
        <v>1.2011874596028697E-3</v>
      </c>
      <c r="AF271" s="75">
        <f>IF(OR(DataBase2[[#This Row],[sLB]] = "", DataBase2[[#This Row],[BestSol]]=""), "", (DataBase2[[#This Row],[sLB]]-DataBase2[[#This Row],[BestSol]])/DataBase2[[#This Row],[BestSol]])</f>
        <v>0</v>
      </c>
      <c r="AG271" s="76">
        <f>IF(OR(DataBase2[[#This Row],[sCL]] = "", DataBase2[[#This Row],[BestSol]]=""), "", (DataBase2[[#This Row],[sCL]] -DataBase2[[#This Row],[BestSol]])/DataBase2[[#This Row],[BestSol]])</f>
        <v>0</v>
      </c>
      <c r="AH271" s="76">
        <f>IF(OR(DataBase2[[#This Row],[sDRC]]= "", DataBase2[[#This Row],[BestSol]]=""), "", (DataBase2[[#This Row],[sDRC]]-DataBase2[[#This Row],[BestSol]])/DataBase2[[#This Row],[BestSol]])</f>
        <v>0</v>
      </c>
      <c r="AI271" s="76">
        <f>IF(OR(DataBase2[[#This Row],[sABS]]= "", DataBase2[[#This Row],[BestSol]]=""), "", (DataBase2[[#This Row],[sABS]]-DataBase2[[#This Row],[BestSol]])/DataBase2[[#This Row],[BestSol]])</f>
        <v>2.5882987181614346E-3</v>
      </c>
      <c r="AJ271" s="76">
        <f>IF(OR(DataBase2[[#This Row],[sCCJ]]= "", DataBase2[[#This Row],[BestSol]]=""), "", (DataBase2[[#This Row],[sCCJ]]-DataBase2[[#This Row],[BestSol]])/DataBase2[[#This Row],[BestSol]])</f>
        <v>6.9837610895342267E-2</v>
      </c>
      <c r="AK271" s="76">
        <f>IF(OR(DataBase2[[#This Row],[sILS]] = "", DataBase2[[#This Row],[BestSol]]=""), "", (DataBase2[[#This Row],[sILS]]-DataBase2[[#This Row],[BestSol]])/DataBase2[[#This Row],[BestSol]])</f>
        <v>2.4381245459797401E-2</v>
      </c>
      <c r="AL271" s="76">
        <f>IF(OR(DataBase2[[#This Row],[sSA]] = "", DataBase2[[#This Row],[BestSol]]=""), "", (DataBase2[[#This Row],[sSA]]-DataBase2[[#This Row],[BestSol]])/DataBase2[[#This Row],[BestSol]])</f>
        <v>4.5702322867749315E-3</v>
      </c>
      <c r="AM271" s="76">
        <f>IF(OR(DataBase2[[#This Row],[sKS]] = "", DataBase2[[#This Row],[BestSol]]=""), "", (DataBase2[[#This Row],[sKS]]-DataBase2[[#This Row],[BestSol]])/DataBase2[[#This Row],[BestSol]])</f>
        <v>1.2011874596028697E-3</v>
      </c>
      <c r="AN271" s="75">
        <f>IF(OR(DataBase2[[#This Row],[sLB]] = "", DataBase2[[#This Row],[BSHeu]]=""), "", (DataBase2[[#This Row],[sLB]]-DataBase2[[#This Row],[BSHeu]])/DataBase2[[#This Row],[BSHeu]])</f>
        <v>-1.1997463393453437E-3</v>
      </c>
      <c r="AO271" s="76">
        <f>IF(OR(DataBase2[[#This Row],[sCL]] = "",  DataBase2[[#This Row],[BSHeu]]=""), "", (DataBase2[[#This Row],[sCL]] - DataBase2[[#This Row],[BSHeu]])/ DataBase2[[#This Row],[BSHeu]])</f>
        <v>-1.1997463393453437E-3</v>
      </c>
      <c r="AP271" s="76">
        <f>IF(OR(DataBase2[[#This Row],[sDRC]]= "",  DataBase2[[#This Row],[BSHeu]]=""), "", (DataBase2[[#This Row],[sDRC]]- DataBase2[[#This Row],[BSHeu]])/ DataBase2[[#This Row],[BSHeu]])</f>
        <v>-1.1997463393453437E-3</v>
      </c>
      <c r="AQ271" s="76">
        <f>IF(OR(DataBase2[[#This Row],[sABS]]= "",  DataBase2[[#This Row],[BSHeu]]=""), "", (DataBase2[[#This Row],[sABS]]- DataBase2[[#This Row],[BSHeu]])/ DataBase2[[#This Row],[BSHeu]])</f>
        <v>1.3854470769038443E-3</v>
      </c>
      <c r="AR271" s="76">
        <f>IF(OR(DataBase2[[#This Row],[sCCJ]]= "",  DataBase2[[#This Row],[BSHeu]]=""), "", (DataBase2[[#This Row],[sCCJ]]- DataBase2[[#This Row],[BSHeu]])/ DataBase2[[#This Row],[BSHeu]])</f>
        <v>6.8554077137976607E-2</v>
      </c>
      <c r="AS271" s="76">
        <f>IF(OR(DataBase2[[#This Row],[sILS]] = "",  DataBase2[[#This Row],[BSHeu]]=""), "", (DataBase2[[#This Row],[sILS]]- DataBase2[[#This Row],[BSHeu]])/ DataBase2[[#This Row],[BSHeu]])</f>
        <v>2.3152247810462986E-2</v>
      </c>
      <c r="AT271" s="76">
        <f>IF(OR(DataBase2[[#This Row],[sSA]] = "",  DataBase2[[#This Row],[BSHeu]]=""), "", (DataBase2[[#This Row],[sSA]]- DataBase2[[#This Row],[BSHeu]])/ DataBase2[[#This Row],[BSHeu]])</f>
        <v>3.3650028279735714E-3</v>
      </c>
      <c r="AU271" s="77">
        <f>IF(OR(DataBase2[[#This Row],[sKS]]= "",  DataBase2[[#This Row],[BSHeu]]=""), "", (DataBase2[[#This Row],[sKS]]- DataBase2[[#This Row],[BSHeu]])/ DataBase2[[#This Row],[BSHeu]])</f>
        <v>0</v>
      </c>
      <c r="AV271" s="78">
        <f>IF(AND(DataBase2[[#This Row],[sLBGB]]&lt;=0.0001, DataBase2[[#This Row],[sLBGB]]&lt;&gt;""), 1,"")</f>
        <v>1</v>
      </c>
      <c r="AW271" s="78">
        <f>IF(AND(DataBase2[[#This Row],[sCLGB]]&lt;=0.0001,DataBase2[[#This Row],[sCLGB]]&lt;&gt;""), 1,"")</f>
        <v>1</v>
      </c>
      <c r="AX271" s="78">
        <f>IF(AND(DataBase2[[#This Row],[sDRCGB]]&lt;=0.0001,DataBase2[[#This Row],[sDRCGB]]&lt;&gt;""), 1,"")</f>
        <v>1</v>
      </c>
      <c r="AY271" s="78" t="str">
        <f>IF(AND(DataBase2[[#This Row],[sABSGB]]&lt;=0.0001,DataBase2[[#This Row],[sABSGB]]&lt;&gt;""), 1,"")</f>
        <v/>
      </c>
      <c r="AZ271" s="78" t="str">
        <f>IF(AND(DataBase2[[#This Row],[sCCJGB]]&lt;=0.0001,DataBase2[[#This Row],[sCCJGB]]&lt;&gt;""), 1,"")</f>
        <v/>
      </c>
      <c r="BA271" s="78" t="str">
        <f>IF(AND(DataBase2[[#This Row],[sILSGB]]&lt;=0.0001,DataBase2[[#This Row],[sILSGB]]&lt;&gt;""), 1,"")</f>
        <v/>
      </c>
      <c r="BB271" s="78" t="str">
        <f>IF(AND(DataBase2[[#This Row],[sSAGB]]&lt;=0.0001,DataBase2[[#This Row],[sSAGB]]&lt;&gt;""), 1,"")</f>
        <v/>
      </c>
      <c r="BC271" s="78" t="str">
        <f>IF(AND(DataBase2[[#This Row],[sKSGB]]&lt;=0.0001,DataBase2[[#This Row],[sKSGB]]&lt;&gt;""), 1,"")</f>
        <v/>
      </c>
      <c r="BD271" s="79">
        <f>IF(AND(DataBase2[[#This Row],[sLBGKS]]&lt;=0.0001, DataBase2[[#This Row],[sLBGKS]]&lt;&gt;""), 1,"")</f>
        <v>1</v>
      </c>
      <c r="BE271" s="78">
        <f>IF(AND(DataBase2[[#This Row],[sCLGKS]]&lt;=0.0001,DataBase2[[#This Row],[sCLGKS]]&lt;&gt;""), 1,"")</f>
        <v>1</v>
      </c>
      <c r="BF271" s="78">
        <f>IF(AND(DataBase2[[#This Row],[sDRCGKS]]&lt;=0.0001,DataBase2[[#This Row],[sDRCGKS]]&lt;&gt;""), 1,"")</f>
        <v>1</v>
      </c>
      <c r="BG271" s="78" t="str">
        <f>IF(AND(DataBase2[[#This Row],[sABSGKS]]&lt;=0.0001,DataBase2[[#This Row],[sABSGKS]]&lt;&gt;""), 1,"")</f>
        <v/>
      </c>
      <c r="BH271" s="78" t="str">
        <f>IF(AND(DataBase2[[#This Row],[sCCJGKS]]&lt;=0.0001,DataBase2[[#This Row],[sCCJGKS]]&lt;&gt;""), 1,"")</f>
        <v/>
      </c>
      <c r="BI271" s="78" t="str">
        <f>IF(AND(DataBase2[[#This Row],[sILSGKS]]&lt;=0.0001,DataBase2[[#This Row],[sILSGKS]]&lt;&gt;""), 1,"")</f>
        <v/>
      </c>
      <c r="BJ271" s="78" t="str">
        <f>IF(AND(DataBase2[[#This Row],[sSAGKS]]&lt;=0.0001,DataBase2[[#This Row],[sSAGKS]]&lt;&gt;""), 1,"")</f>
        <v/>
      </c>
      <c r="BK271" s="80">
        <f>IF(AND(DataBase2[[#This Row],[sKSGKS]]&lt;=0.0001,DataBase2[[#This Row],[sKSGKS]]&lt;&gt;""), 1,"")</f>
        <v>1</v>
      </c>
    </row>
    <row r="272" spans="1:63" x14ac:dyDescent="0.35">
      <c r="A272" s="65" t="s">
        <v>138</v>
      </c>
      <c r="B272" s="66" t="s">
        <v>80</v>
      </c>
      <c r="C272" s="67" t="s">
        <v>282</v>
      </c>
      <c r="D272" s="67">
        <v>3</v>
      </c>
      <c r="E272" s="67">
        <v>15</v>
      </c>
      <c r="F272" s="68">
        <v>2</v>
      </c>
      <c r="G272" s="69">
        <v>2529.7800000000002</v>
      </c>
      <c r="H272" s="70">
        <v>2426.13</v>
      </c>
      <c r="I272" s="71">
        <v>7199</v>
      </c>
      <c r="J272" s="69">
        <v>2529.7800000000002</v>
      </c>
      <c r="K272" s="70">
        <v>2529.7800000000002</v>
      </c>
      <c r="L272" s="71">
        <v>12</v>
      </c>
      <c r="M272" s="69">
        <v>2529.7800000000002</v>
      </c>
      <c r="N272" s="6">
        <v>2529.7800000000002</v>
      </c>
      <c r="O272" s="71">
        <v>14.3</v>
      </c>
      <c r="P272" s="69">
        <v>2529.7800299999999</v>
      </c>
      <c r="Q272" s="71">
        <v>247</v>
      </c>
      <c r="R272" s="72">
        <v>2732.34</v>
      </c>
      <c r="S272" s="71">
        <v>11.09</v>
      </c>
      <c r="T272" s="72">
        <v>2529.7800000000002</v>
      </c>
      <c r="U272" s="71">
        <v>150.00200000000001</v>
      </c>
      <c r="V272" s="72">
        <v>2529.7800000000002</v>
      </c>
      <c r="W272" s="73">
        <v>93.668000000000006</v>
      </c>
      <c r="X272" s="8">
        <v>2529.7800000000002</v>
      </c>
      <c r="Y272" s="8">
        <v>111</v>
      </c>
      <c r="Z272" s="74">
        <f t="shared" si="12"/>
        <v>2529.7800000000002</v>
      </c>
      <c r="AA272" s="48">
        <f t="shared" si="13"/>
        <v>2529.7800000000002</v>
      </c>
      <c r="AB27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MIN(G272,J272,M272),"")</f>
        <v>2529.7800000000002</v>
      </c>
      <c r="AC272" s="49">
        <f>IF(OR(DataBase2[[#This Row],[sKS]] = "", DataBase2[[#This Row],[BSOpt]]=""), "", (DataBase2[[#This Row],[sKS]]-DataBase2[[#This Row],[BSOpt]])/DataBase2[[#This Row],[BSOpt]])</f>
        <v>0</v>
      </c>
      <c r="AD272" s="49">
        <f t="shared" si="14"/>
        <v>2529.7800000000002</v>
      </c>
      <c r="AE272" s="49">
        <f>IF(OR(DataBase2[[#This Row],[sKS]] = "", DataBase2[[#This Row],[BESTUB]]=""), "", (DataBase2[[#This Row],[sKS]]-DataBase2[[#This Row],[BESTUB]])/DataBase2[[#This Row],[BESTUB]])</f>
        <v>0</v>
      </c>
      <c r="AF272" s="75">
        <f>IF(OR(DataBase2[[#This Row],[sLB]] = "", DataBase2[[#This Row],[BestSol]]=""), "", (DataBase2[[#This Row],[sLB]]-DataBase2[[#This Row],[BestSol]])/DataBase2[[#This Row],[BestSol]])</f>
        <v>0</v>
      </c>
      <c r="AG272" s="76">
        <f>IF(OR(DataBase2[[#This Row],[sCL]] = "", DataBase2[[#This Row],[BestSol]]=""), "", (DataBase2[[#This Row],[sCL]] -DataBase2[[#This Row],[BestSol]])/DataBase2[[#This Row],[BestSol]])</f>
        <v>0</v>
      </c>
      <c r="AH272" s="76">
        <f>IF(OR(DataBase2[[#This Row],[sDRC]]= "", DataBase2[[#This Row],[BestSol]]=""), "", (DataBase2[[#This Row],[sDRC]]-DataBase2[[#This Row],[BestSol]])/DataBase2[[#This Row],[BestSol]])</f>
        <v>0</v>
      </c>
      <c r="AI272" s="76">
        <f>IF(OR(DataBase2[[#This Row],[sABS]]= "", DataBase2[[#This Row],[BestSol]]=""), "", (DataBase2[[#This Row],[sABS]]-DataBase2[[#This Row],[BestSol]])/DataBase2[[#This Row],[BestSol]])</f>
        <v>1.1858738584732112E-8</v>
      </c>
      <c r="AJ272" s="76">
        <f>IF(OR(DataBase2[[#This Row],[sCCJ]]= "", DataBase2[[#This Row],[BestSol]]=""), "", (DataBase2[[#This Row],[sCCJ]]-DataBase2[[#This Row],[BestSol]])/DataBase2[[#This Row],[BestSol]])</f>
        <v>8.007020373313091E-2</v>
      </c>
      <c r="AK272" s="76">
        <f>IF(OR(DataBase2[[#This Row],[sILS]] = "", DataBase2[[#This Row],[BestSol]]=""), "", (DataBase2[[#This Row],[sILS]]-DataBase2[[#This Row],[BestSol]])/DataBase2[[#This Row],[BestSol]])</f>
        <v>0</v>
      </c>
      <c r="AL272" s="76">
        <f>IF(OR(DataBase2[[#This Row],[sSA]] = "", DataBase2[[#This Row],[BestSol]]=""), "", (DataBase2[[#This Row],[sSA]]-DataBase2[[#This Row],[BestSol]])/DataBase2[[#This Row],[BestSol]])</f>
        <v>0</v>
      </c>
      <c r="AM272" s="76">
        <f>IF(OR(DataBase2[[#This Row],[sKS]] = "", DataBase2[[#This Row],[BestSol]]=""), "", (DataBase2[[#This Row],[sKS]]-DataBase2[[#This Row],[BestSol]])/DataBase2[[#This Row],[BestSol]])</f>
        <v>0</v>
      </c>
      <c r="AN272" s="75">
        <f>IF(OR(DataBase2[[#This Row],[sLB]] = "", DataBase2[[#This Row],[BSHeu]]=""), "", (DataBase2[[#This Row],[sLB]]-DataBase2[[#This Row],[BSHeu]])/DataBase2[[#This Row],[BSHeu]])</f>
        <v>0</v>
      </c>
      <c r="AO272" s="76">
        <f>IF(OR(DataBase2[[#This Row],[sCL]] = "",  DataBase2[[#This Row],[BSHeu]]=""), "", (DataBase2[[#This Row],[sCL]] - DataBase2[[#This Row],[BSHeu]])/ DataBase2[[#This Row],[BSHeu]])</f>
        <v>0</v>
      </c>
      <c r="AP272" s="76">
        <f>IF(OR(DataBase2[[#This Row],[sDRC]]= "",  DataBase2[[#This Row],[BSHeu]]=""), "", (DataBase2[[#This Row],[sDRC]]- DataBase2[[#This Row],[BSHeu]])/ DataBase2[[#This Row],[BSHeu]])</f>
        <v>0</v>
      </c>
      <c r="AQ272" s="76">
        <f>IF(OR(DataBase2[[#This Row],[sABS]]= "",  DataBase2[[#This Row],[BSHeu]]=""), "", (DataBase2[[#This Row],[sABS]]- DataBase2[[#This Row],[BSHeu]])/ DataBase2[[#This Row],[BSHeu]])</f>
        <v>1.1858738584732112E-8</v>
      </c>
      <c r="AR272" s="76">
        <f>IF(OR(DataBase2[[#This Row],[sCCJ]]= "",  DataBase2[[#This Row],[BSHeu]]=""), "", (DataBase2[[#This Row],[sCCJ]]- DataBase2[[#This Row],[BSHeu]])/ DataBase2[[#This Row],[BSHeu]])</f>
        <v>8.007020373313091E-2</v>
      </c>
      <c r="AS272" s="76">
        <f>IF(OR(DataBase2[[#This Row],[sILS]] = "",  DataBase2[[#This Row],[BSHeu]]=""), "", (DataBase2[[#This Row],[sILS]]- DataBase2[[#This Row],[BSHeu]])/ DataBase2[[#This Row],[BSHeu]])</f>
        <v>0</v>
      </c>
      <c r="AT272" s="76">
        <f>IF(OR(DataBase2[[#This Row],[sSA]] = "",  DataBase2[[#This Row],[BSHeu]]=""), "", (DataBase2[[#This Row],[sSA]]- DataBase2[[#This Row],[BSHeu]])/ DataBase2[[#This Row],[BSHeu]])</f>
        <v>0</v>
      </c>
      <c r="AU272" s="77">
        <f>IF(OR(DataBase2[[#This Row],[sKS]]= "",  DataBase2[[#This Row],[BSHeu]]=""), "", (DataBase2[[#This Row],[sKS]]- DataBase2[[#This Row],[BSHeu]])/ DataBase2[[#This Row],[BSHeu]])</f>
        <v>0</v>
      </c>
      <c r="AV272" s="78">
        <f>IF(AND(DataBase2[[#This Row],[sLBGB]]&lt;=0.0001, DataBase2[[#This Row],[sLBGB]]&lt;&gt;""), 1,"")</f>
        <v>1</v>
      </c>
      <c r="AW272" s="78">
        <f>IF(AND(DataBase2[[#This Row],[sCLGB]]&lt;=0.0001,DataBase2[[#This Row],[sCLGB]]&lt;&gt;""), 1,"")</f>
        <v>1</v>
      </c>
      <c r="AX272" s="78">
        <f>IF(AND(DataBase2[[#This Row],[sDRCGB]]&lt;=0.0001,DataBase2[[#This Row],[sDRCGB]]&lt;&gt;""), 1,"")</f>
        <v>1</v>
      </c>
      <c r="AY272" s="78">
        <f>IF(AND(DataBase2[[#This Row],[sABSGB]]&lt;=0.0001,DataBase2[[#This Row],[sABSGB]]&lt;&gt;""), 1,"")</f>
        <v>1</v>
      </c>
      <c r="AZ272" s="78" t="str">
        <f>IF(AND(DataBase2[[#This Row],[sCCJGB]]&lt;=0.0001,DataBase2[[#This Row],[sCCJGB]]&lt;&gt;""), 1,"")</f>
        <v/>
      </c>
      <c r="BA272" s="78">
        <f>IF(AND(DataBase2[[#This Row],[sILSGB]]&lt;=0.0001,DataBase2[[#This Row],[sILSGB]]&lt;&gt;""), 1,"")</f>
        <v>1</v>
      </c>
      <c r="BB272" s="78">
        <f>IF(AND(DataBase2[[#This Row],[sSAGB]]&lt;=0.0001,DataBase2[[#This Row],[sSAGB]]&lt;&gt;""), 1,"")</f>
        <v>1</v>
      </c>
      <c r="BC272" s="78">
        <f>IF(AND(DataBase2[[#This Row],[sKSGB]]&lt;=0.0001,DataBase2[[#This Row],[sKSGB]]&lt;&gt;""), 1,"")</f>
        <v>1</v>
      </c>
      <c r="BD272" s="79">
        <f>IF(AND(DataBase2[[#This Row],[sLBGKS]]&lt;=0.0001, DataBase2[[#This Row],[sLBGKS]]&lt;&gt;""), 1,"")</f>
        <v>1</v>
      </c>
      <c r="BE272" s="78">
        <f>IF(AND(DataBase2[[#This Row],[sCLGKS]]&lt;=0.0001,DataBase2[[#This Row],[sCLGKS]]&lt;&gt;""), 1,"")</f>
        <v>1</v>
      </c>
      <c r="BF272" s="78">
        <f>IF(AND(DataBase2[[#This Row],[sDRCGKS]]&lt;=0.0001,DataBase2[[#This Row],[sDRCGKS]]&lt;&gt;""), 1,"")</f>
        <v>1</v>
      </c>
      <c r="BG272" s="78">
        <f>IF(AND(DataBase2[[#This Row],[sABSGKS]]&lt;=0.0001,DataBase2[[#This Row],[sABSGKS]]&lt;&gt;""), 1,"")</f>
        <v>1</v>
      </c>
      <c r="BH272" s="78" t="str">
        <f>IF(AND(DataBase2[[#This Row],[sCCJGKS]]&lt;=0.0001,DataBase2[[#This Row],[sCCJGKS]]&lt;&gt;""), 1,"")</f>
        <v/>
      </c>
      <c r="BI272" s="78">
        <f>IF(AND(DataBase2[[#This Row],[sILSGKS]]&lt;=0.0001,DataBase2[[#This Row],[sILSGKS]]&lt;&gt;""), 1,"")</f>
        <v>1</v>
      </c>
      <c r="BJ272" s="78">
        <f>IF(AND(DataBase2[[#This Row],[sSAGKS]]&lt;=0.0001,DataBase2[[#This Row],[sSAGKS]]&lt;&gt;""), 1,"")</f>
        <v>1</v>
      </c>
      <c r="BK272" s="80">
        <f>IF(AND(DataBase2[[#This Row],[sKSGKS]]&lt;=0.0001,DataBase2[[#This Row],[sKSGKS]]&lt;&gt;""), 1,"")</f>
        <v>1</v>
      </c>
    </row>
    <row r="273" spans="1:63" x14ac:dyDescent="0.35">
      <c r="A273" s="65" t="s">
        <v>139</v>
      </c>
      <c r="B273" s="66" t="s">
        <v>80</v>
      </c>
      <c r="C273" s="67" t="s">
        <v>282</v>
      </c>
      <c r="D273" s="67">
        <v>3</v>
      </c>
      <c r="E273" s="67">
        <v>15</v>
      </c>
      <c r="F273" s="68">
        <v>3</v>
      </c>
      <c r="G273" s="69">
        <v>3179.78</v>
      </c>
      <c r="H273" s="70">
        <v>2842.95</v>
      </c>
      <c r="I273" s="71">
        <v>7199</v>
      </c>
      <c r="J273" s="69">
        <v>3179.78</v>
      </c>
      <c r="K273" s="70">
        <v>3179.78</v>
      </c>
      <c r="L273" s="71">
        <v>55</v>
      </c>
      <c r="M273" s="69">
        <v>3179.78</v>
      </c>
      <c r="N273" s="6">
        <v>3179.78</v>
      </c>
      <c r="O273" s="71">
        <v>2572.4</v>
      </c>
      <c r="P273" s="69">
        <v>3179.7800299999999</v>
      </c>
      <c r="Q273" s="71">
        <v>600</v>
      </c>
      <c r="R273" s="72">
        <v>3179.78</v>
      </c>
      <c r="S273" s="71">
        <v>8.83</v>
      </c>
      <c r="T273" s="72">
        <v>3179.78</v>
      </c>
      <c r="U273" s="71">
        <v>150.00399999999999</v>
      </c>
      <c r="V273" s="72">
        <v>3179.78</v>
      </c>
      <c r="W273" s="73">
        <v>86.3005</v>
      </c>
      <c r="X273" s="8">
        <v>3179.78</v>
      </c>
      <c r="Y273" s="8">
        <v>177</v>
      </c>
      <c r="Z273" s="74">
        <f t="shared" si="12"/>
        <v>3179.78</v>
      </c>
      <c r="AA273" s="48">
        <f t="shared" si="13"/>
        <v>3179.78</v>
      </c>
      <c r="AB27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MIN(G273,J273,M273),"")</f>
        <v>3179.78</v>
      </c>
      <c r="AC273" s="49">
        <f>IF(OR(DataBase2[[#This Row],[sKS]] = "", DataBase2[[#This Row],[BSOpt]]=""), "", (DataBase2[[#This Row],[sKS]]-DataBase2[[#This Row],[BSOpt]])/DataBase2[[#This Row],[BSOpt]])</f>
        <v>0</v>
      </c>
      <c r="AD273" s="49">
        <f t="shared" si="14"/>
        <v>3179.78</v>
      </c>
      <c r="AE273" s="49">
        <f>IF(OR(DataBase2[[#This Row],[sKS]] = "", DataBase2[[#This Row],[BESTUB]]=""), "", (DataBase2[[#This Row],[sKS]]-DataBase2[[#This Row],[BESTUB]])/DataBase2[[#This Row],[BESTUB]])</f>
        <v>0</v>
      </c>
      <c r="AF273" s="75">
        <f>IF(OR(DataBase2[[#This Row],[sLB]] = "", DataBase2[[#This Row],[BestSol]]=""), "", (DataBase2[[#This Row],[sLB]]-DataBase2[[#This Row],[BestSol]])/DataBase2[[#This Row],[BestSol]])</f>
        <v>0</v>
      </c>
      <c r="AG273" s="76">
        <f>IF(OR(DataBase2[[#This Row],[sCL]] = "", DataBase2[[#This Row],[BestSol]]=""), "", (DataBase2[[#This Row],[sCL]] -DataBase2[[#This Row],[BestSol]])/DataBase2[[#This Row],[BestSol]])</f>
        <v>0</v>
      </c>
      <c r="AH273" s="76">
        <f>IF(OR(DataBase2[[#This Row],[sDRC]]= "", DataBase2[[#This Row],[BestSol]]=""), "", (DataBase2[[#This Row],[sDRC]]-DataBase2[[#This Row],[BestSol]])/DataBase2[[#This Row],[BestSol]])</f>
        <v>0</v>
      </c>
      <c r="AI273" s="76">
        <f>IF(OR(DataBase2[[#This Row],[sABS]]= "", DataBase2[[#This Row],[BestSol]]=""), "", (DataBase2[[#This Row],[sABS]]-DataBase2[[#This Row],[BestSol]])/DataBase2[[#This Row],[BestSol]])</f>
        <v>9.4346148780367213E-9</v>
      </c>
      <c r="AJ273" s="76">
        <f>IF(OR(DataBase2[[#This Row],[sCCJ]]= "", DataBase2[[#This Row],[BestSol]]=""), "", (DataBase2[[#This Row],[sCCJ]]-DataBase2[[#This Row],[BestSol]])/DataBase2[[#This Row],[BestSol]])</f>
        <v>0</v>
      </c>
      <c r="AK273" s="76">
        <f>IF(OR(DataBase2[[#This Row],[sILS]] = "", DataBase2[[#This Row],[BestSol]]=""), "", (DataBase2[[#This Row],[sILS]]-DataBase2[[#This Row],[BestSol]])/DataBase2[[#This Row],[BestSol]])</f>
        <v>0</v>
      </c>
      <c r="AL273" s="76">
        <f>IF(OR(DataBase2[[#This Row],[sSA]] = "", DataBase2[[#This Row],[BestSol]]=""), "", (DataBase2[[#This Row],[sSA]]-DataBase2[[#This Row],[BestSol]])/DataBase2[[#This Row],[BestSol]])</f>
        <v>0</v>
      </c>
      <c r="AM273" s="76">
        <f>IF(OR(DataBase2[[#This Row],[sKS]] = "", DataBase2[[#This Row],[BestSol]]=""), "", (DataBase2[[#This Row],[sKS]]-DataBase2[[#This Row],[BestSol]])/DataBase2[[#This Row],[BestSol]])</f>
        <v>0</v>
      </c>
      <c r="AN273" s="75">
        <f>IF(OR(DataBase2[[#This Row],[sLB]] = "", DataBase2[[#This Row],[BSHeu]]=""), "", (DataBase2[[#This Row],[sLB]]-DataBase2[[#This Row],[BSHeu]])/DataBase2[[#This Row],[BSHeu]])</f>
        <v>0</v>
      </c>
      <c r="AO273" s="76">
        <f>IF(OR(DataBase2[[#This Row],[sCL]] = "",  DataBase2[[#This Row],[BSHeu]]=""), "", (DataBase2[[#This Row],[sCL]] - DataBase2[[#This Row],[BSHeu]])/ DataBase2[[#This Row],[BSHeu]])</f>
        <v>0</v>
      </c>
      <c r="AP273" s="76">
        <f>IF(OR(DataBase2[[#This Row],[sDRC]]= "",  DataBase2[[#This Row],[BSHeu]]=""), "", (DataBase2[[#This Row],[sDRC]]- DataBase2[[#This Row],[BSHeu]])/ DataBase2[[#This Row],[BSHeu]])</f>
        <v>0</v>
      </c>
      <c r="AQ273" s="76">
        <f>IF(OR(DataBase2[[#This Row],[sABS]]= "",  DataBase2[[#This Row],[BSHeu]]=""), "", (DataBase2[[#This Row],[sABS]]- DataBase2[[#This Row],[BSHeu]])/ DataBase2[[#This Row],[BSHeu]])</f>
        <v>9.4346148780367213E-9</v>
      </c>
      <c r="AR273" s="76">
        <f>IF(OR(DataBase2[[#This Row],[sCCJ]]= "",  DataBase2[[#This Row],[BSHeu]]=""), "", (DataBase2[[#This Row],[sCCJ]]- DataBase2[[#This Row],[BSHeu]])/ DataBase2[[#This Row],[BSHeu]])</f>
        <v>0</v>
      </c>
      <c r="AS273" s="76">
        <f>IF(OR(DataBase2[[#This Row],[sILS]] = "",  DataBase2[[#This Row],[BSHeu]]=""), "", (DataBase2[[#This Row],[sILS]]- DataBase2[[#This Row],[BSHeu]])/ DataBase2[[#This Row],[BSHeu]])</f>
        <v>0</v>
      </c>
      <c r="AT273" s="76">
        <f>IF(OR(DataBase2[[#This Row],[sSA]] = "",  DataBase2[[#This Row],[BSHeu]]=""), "", (DataBase2[[#This Row],[sSA]]- DataBase2[[#This Row],[BSHeu]])/ DataBase2[[#This Row],[BSHeu]])</f>
        <v>0</v>
      </c>
      <c r="AU273" s="77">
        <f>IF(OR(DataBase2[[#This Row],[sKS]]= "",  DataBase2[[#This Row],[BSHeu]]=""), "", (DataBase2[[#This Row],[sKS]]- DataBase2[[#This Row],[BSHeu]])/ DataBase2[[#This Row],[BSHeu]])</f>
        <v>0</v>
      </c>
      <c r="AV273" s="78">
        <f>IF(AND(DataBase2[[#This Row],[sLBGB]]&lt;=0.0001, DataBase2[[#This Row],[sLBGB]]&lt;&gt;""), 1,"")</f>
        <v>1</v>
      </c>
      <c r="AW273" s="78">
        <f>IF(AND(DataBase2[[#This Row],[sCLGB]]&lt;=0.0001,DataBase2[[#This Row],[sCLGB]]&lt;&gt;""), 1,"")</f>
        <v>1</v>
      </c>
      <c r="AX273" s="78">
        <f>IF(AND(DataBase2[[#This Row],[sDRCGB]]&lt;=0.0001,DataBase2[[#This Row],[sDRCGB]]&lt;&gt;""), 1,"")</f>
        <v>1</v>
      </c>
      <c r="AY273" s="78">
        <f>IF(AND(DataBase2[[#This Row],[sABSGB]]&lt;=0.0001,DataBase2[[#This Row],[sABSGB]]&lt;&gt;""), 1,"")</f>
        <v>1</v>
      </c>
      <c r="AZ273" s="78">
        <f>IF(AND(DataBase2[[#This Row],[sCCJGB]]&lt;=0.0001,DataBase2[[#This Row],[sCCJGB]]&lt;&gt;""), 1,"")</f>
        <v>1</v>
      </c>
      <c r="BA273" s="78">
        <f>IF(AND(DataBase2[[#This Row],[sILSGB]]&lt;=0.0001,DataBase2[[#This Row],[sILSGB]]&lt;&gt;""), 1,"")</f>
        <v>1</v>
      </c>
      <c r="BB273" s="78">
        <f>IF(AND(DataBase2[[#This Row],[sSAGB]]&lt;=0.0001,DataBase2[[#This Row],[sSAGB]]&lt;&gt;""), 1,"")</f>
        <v>1</v>
      </c>
      <c r="BC273" s="78">
        <f>IF(AND(DataBase2[[#This Row],[sKSGB]]&lt;=0.0001,DataBase2[[#This Row],[sKSGB]]&lt;&gt;""), 1,"")</f>
        <v>1</v>
      </c>
      <c r="BD273" s="79">
        <f>IF(AND(DataBase2[[#This Row],[sLBGKS]]&lt;=0.0001, DataBase2[[#This Row],[sLBGKS]]&lt;&gt;""), 1,"")</f>
        <v>1</v>
      </c>
      <c r="BE273" s="78">
        <f>IF(AND(DataBase2[[#This Row],[sCLGKS]]&lt;=0.0001,DataBase2[[#This Row],[sCLGKS]]&lt;&gt;""), 1,"")</f>
        <v>1</v>
      </c>
      <c r="BF273" s="78">
        <f>IF(AND(DataBase2[[#This Row],[sDRCGKS]]&lt;=0.0001,DataBase2[[#This Row],[sDRCGKS]]&lt;&gt;""), 1,"")</f>
        <v>1</v>
      </c>
      <c r="BG273" s="78">
        <f>IF(AND(DataBase2[[#This Row],[sABSGKS]]&lt;=0.0001,DataBase2[[#This Row],[sABSGKS]]&lt;&gt;""), 1,"")</f>
        <v>1</v>
      </c>
      <c r="BH273" s="78">
        <f>IF(AND(DataBase2[[#This Row],[sCCJGKS]]&lt;=0.0001,DataBase2[[#This Row],[sCCJGKS]]&lt;&gt;""), 1,"")</f>
        <v>1</v>
      </c>
      <c r="BI273" s="78">
        <f>IF(AND(DataBase2[[#This Row],[sILSGKS]]&lt;=0.0001,DataBase2[[#This Row],[sILSGKS]]&lt;&gt;""), 1,"")</f>
        <v>1</v>
      </c>
      <c r="BJ273" s="78">
        <f>IF(AND(DataBase2[[#This Row],[sSAGKS]]&lt;=0.0001,DataBase2[[#This Row],[sSAGKS]]&lt;&gt;""), 1,"")</f>
        <v>1</v>
      </c>
      <c r="BK273" s="80">
        <f>IF(AND(DataBase2[[#This Row],[sKSGKS]]&lt;=0.0001,DataBase2[[#This Row],[sKSGKS]]&lt;&gt;""), 1,"")</f>
        <v>1</v>
      </c>
    </row>
    <row r="274" spans="1:63" x14ac:dyDescent="0.35">
      <c r="A274" s="65" t="s">
        <v>140</v>
      </c>
      <c r="B274" s="66" t="s">
        <v>80</v>
      </c>
      <c r="C274" s="67" t="s">
        <v>282</v>
      </c>
      <c r="D274" s="67">
        <v>3</v>
      </c>
      <c r="E274" s="67">
        <v>15</v>
      </c>
      <c r="F274" s="68">
        <v>4</v>
      </c>
      <c r="G274" s="69">
        <v>3590.26</v>
      </c>
      <c r="H274" s="70">
        <v>3203.66</v>
      </c>
      <c r="I274" s="71">
        <v>7200</v>
      </c>
      <c r="J274" s="69">
        <v>3590.26</v>
      </c>
      <c r="K274" s="70">
        <v>3590.26</v>
      </c>
      <c r="L274" s="71">
        <v>241</v>
      </c>
      <c r="M274" s="69">
        <v>3590.26</v>
      </c>
      <c r="N274" s="6">
        <v>3590.26</v>
      </c>
      <c r="O274" s="71">
        <v>211.6</v>
      </c>
      <c r="P274" s="69">
        <v>3590.26001</v>
      </c>
      <c r="Q274" s="71">
        <v>1812</v>
      </c>
      <c r="R274" s="72">
        <v>3633.29</v>
      </c>
      <c r="S274" s="71">
        <v>8.5</v>
      </c>
      <c r="T274" s="72">
        <v>3599.8</v>
      </c>
      <c r="U274" s="71">
        <v>150.00049999999999</v>
      </c>
      <c r="V274" s="72">
        <v>3590.26</v>
      </c>
      <c r="W274" s="73">
        <v>132.22200000000001</v>
      </c>
      <c r="X274" s="8">
        <v>3649.46</v>
      </c>
      <c r="Y274" s="8">
        <v>160</v>
      </c>
      <c r="Z274" s="74">
        <f t="shared" si="12"/>
        <v>3590.26</v>
      </c>
      <c r="AA274" s="48">
        <f t="shared" si="13"/>
        <v>3590.26</v>
      </c>
      <c r="AB27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MIN(G274,J274,M274),"")</f>
        <v>3590.26</v>
      </c>
      <c r="AC274" s="49">
        <f>IF(OR(DataBase2[[#This Row],[sKS]] = "", DataBase2[[#This Row],[BSOpt]]=""), "", (DataBase2[[#This Row],[sKS]]-DataBase2[[#This Row],[BSOpt]])/DataBase2[[#This Row],[BSOpt]])</f>
        <v>1.6489056502871607E-2</v>
      </c>
      <c r="AD274" s="49">
        <f t="shared" si="14"/>
        <v>3590.26</v>
      </c>
      <c r="AE274" s="49">
        <f>IF(OR(DataBase2[[#This Row],[sKS]] = "", DataBase2[[#This Row],[BESTUB]]=""), "", (DataBase2[[#This Row],[sKS]]-DataBase2[[#This Row],[BESTUB]])/DataBase2[[#This Row],[BESTUB]])</f>
        <v>1.6489056502871607E-2</v>
      </c>
      <c r="AF274" s="75">
        <f>IF(OR(DataBase2[[#This Row],[sLB]] = "", DataBase2[[#This Row],[BestSol]]=""), "", (DataBase2[[#This Row],[sLB]]-DataBase2[[#This Row],[BestSol]])/DataBase2[[#This Row],[BestSol]])</f>
        <v>0</v>
      </c>
      <c r="AG274" s="76">
        <f>IF(OR(DataBase2[[#This Row],[sCL]] = "", DataBase2[[#This Row],[BestSol]]=""), "", (DataBase2[[#This Row],[sCL]] -DataBase2[[#This Row],[BestSol]])/DataBase2[[#This Row],[BestSol]])</f>
        <v>0</v>
      </c>
      <c r="AH274" s="76">
        <f>IF(OR(DataBase2[[#This Row],[sDRC]]= "", DataBase2[[#This Row],[BestSol]]=""), "", (DataBase2[[#This Row],[sDRC]]-DataBase2[[#This Row],[BestSol]])/DataBase2[[#This Row],[BestSol]])</f>
        <v>0</v>
      </c>
      <c r="AI274" s="76">
        <f>IF(OR(DataBase2[[#This Row],[sABS]]= "", DataBase2[[#This Row],[BestSol]]=""), "", (DataBase2[[#This Row],[sABS]]-DataBase2[[#This Row],[BestSol]])/DataBase2[[#This Row],[BestSol]])</f>
        <v>2.7853135280951106E-9</v>
      </c>
      <c r="AJ274" s="76">
        <f>IF(OR(DataBase2[[#This Row],[sCCJ]]= "", DataBase2[[#This Row],[BestSol]]=""), "", (DataBase2[[#This Row],[sCCJ]]-DataBase2[[#This Row],[BestSol]])/DataBase2[[#This Row],[BestSol]])</f>
        <v>1.1985204414164919E-2</v>
      </c>
      <c r="AK274" s="76">
        <f>IF(OR(DataBase2[[#This Row],[sILS]] = "", DataBase2[[#This Row],[BestSol]]=""), "", (DataBase2[[#This Row],[sILS]]-DataBase2[[#This Row],[BestSol]])/DataBase2[[#This Row],[BestSol]])</f>
        <v>2.6571891729289697E-3</v>
      </c>
      <c r="AL274" s="76">
        <f>IF(OR(DataBase2[[#This Row],[sSA]] = "", DataBase2[[#This Row],[BestSol]]=""), "", (DataBase2[[#This Row],[sSA]]-DataBase2[[#This Row],[BestSol]])/DataBase2[[#This Row],[BestSol]])</f>
        <v>0</v>
      </c>
      <c r="AM274" s="76">
        <f>IF(OR(DataBase2[[#This Row],[sKS]] = "", DataBase2[[#This Row],[BestSol]]=""), "", (DataBase2[[#This Row],[sKS]]-DataBase2[[#This Row],[BestSol]])/DataBase2[[#This Row],[BestSol]])</f>
        <v>1.6489056502871607E-2</v>
      </c>
      <c r="AN274" s="75">
        <f>IF(OR(DataBase2[[#This Row],[sLB]] = "", DataBase2[[#This Row],[BSHeu]]=""), "", (DataBase2[[#This Row],[sLB]]-DataBase2[[#This Row],[BSHeu]])/DataBase2[[#This Row],[BSHeu]])</f>
        <v>0</v>
      </c>
      <c r="AO274" s="76">
        <f>IF(OR(DataBase2[[#This Row],[sCL]] = "",  DataBase2[[#This Row],[BSHeu]]=""), "", (DataBase2[[#This Row],[sCL]] - DataBase2[[#This Row],[BSHeu]])/ DataBase2[[#This Row],[BSHeu]])</f>
        <v>0</v>
      </c>
      <c r="AP274" s="76">
        <f>IF(OR(DataBase2[[#This Row],[sDRC]]= "",  DataBase2[[#This Row],[BSHeu]]=""), "", (DataBase2[[#This Row],[sDRC]]- DataBase2[[#This Row],[BSHeu]])/ DataBase2[[#This Row],[BSHeu]])</f>
        <v>0</v>
      </c>
      <c r="AQ274" s="76">
        <f>IF(OR(DataBase2[[#This Row],[sABS]]= "",  DataBase2[[#This Row],[BSHeu]]=""), "", (DataBase2[[#This Row],[sABS]]- DataBase2[[#This Row],[BSHeu]])/ DataBase2[[#This Row],[BSHeu]])</f>
        <v>2.7853135280951106E-9</v>
      </c>
      <c r="AR274" s="76">
        <f>IF(OR(DataBase2[[#This Row],[sCCJ]]= "",  DataBase2[[#This Row],[BSHeu]]=""), "", (DataBase2[[#This Row],[sCCJ]]- DataBase2[[#This Row],[BSHeu]])/ DataBase2[[#This Row],[BSHeu]])</f>
        <v>1.1985204414164919E-2</v>
      </c>
      <c r="AS274" s="76">
        <f>IF(OR(DataBase2[[#This Row],[sILS]] = "",  DataBase2[[#This Row],[BSHeu]]=""), "", (DataBase2[[#This Row],[sILS]]- DataBase2[[#This Row],[BSHeu]])/ DataBase2[[#This Row],[BSHeu]])</f>
        <v>2.6571891729289697E-3</v>
      </c>
      <c r="AT274" s="76">
        <f>IF(OR(DataBase2[[#This Row],[sSA]] = "",  DataBase2[[#This Row],[BSHeu]]=""), "", (DataBase2[[#This Row],[sSA]]- DataBase2[[#This Row],[BSHeu]])/ DataBase2[[#This Row],[BSHeu]])</f>
        <v>0</v>
      </c>
      <c r="AU274" s="77">
        <f>IF(OR(DataBase2[[#This Row],[sKS]]= "",  DataBase2[[#This Row],[BSHeu]]=""), "", (DataBase2[[#This Row],[sKS]]- DataBase2[[#This Row],[BSHeu]])/ DataBase2[[#This Row],[BSHeu]])</f>
        <v>1.6489056502871607E-2</v>
      </c>
      <c r="AV274" s="78">
        <f>IF(AND(DataBase2[[#This Row],[sLBGB]]&lt;=0.0001, DataBase2[[#This Row],[sLBGB]]&lt;&gt;""), 1,"")</f>
        <v>1</v>
      </c>
      <c r="AW274" s="78">
        <f>IF(AND(DataBase2[[#This Row],[sCLGB]]&lt;=0.0001,DataBase2[[#This Row],[sCLGB]]&lt;&gt;""), 1,"")</f>
        <v>1</v>
      </c>
      <c r="AX274" s="78">
        <f>IF(AND(DataBase2[[#This Row],[sDRCGB]]&lt;=0.0001,DataBase2[[#This Row],[sDRCGB]]&lt;&gt;""), 1,"")</f>
        <v>1</v>
      </c>
      <c r="AY274" s="78">
        <f>IF(AND(DataBase2[[#This Row],[sABSGB]]&lt;=0.0001,DataBase2[[#This Row],[sABSGB]]&lt;&gt;""), 1,"")</f>
        <v>1</v>
      </c>
      <c r="AZ274" s="78" t="str">
        <f>IF(AND(DataBase2[[#This Row],[sCCJGB]]&lt;=0.0001,DataBase2[[#This Row],[sCCJGB]]&lt;&gt;""), 1,"")</f>
        <v/>
      </c>
      <c r="BA274" s="78" t="str">
        <f>IF(AND(DataBase2[[#This Row],[sILSGB]]&lt;=0.0001,DataBase2[[#This Row],[sILSGB]]&lt;&gt;""), 1,"")</f>
        <v/>
      </c>
      <c r="BB274" s="78">
        <f>IF(AND(DataBase2[[#This Row],[sSAGB]]&lt;=0.0001,DataBase2[[#This Row],[sSAGB]]&lt;&gt;""), 1,"")</f>
        <v>1</v>
      </c>
      <c r="BC274" s="78" t="str">
        <f>IF(AND(DataBase2[[#This Row],[sKSGB]]&lt;=0.0001,DataBase2[[#This Row],[sKSGB]]&lt;&gt;""), 1,"")</f>
        <v/>
      </c>
      <c r="BD274" s="79">
        <f>IF(AND(DataBase2[[#This Row],[sLBGKS]]&lt;=0.0001, DataBase2[[#This Row],[sLBGKS]]&lt;&gt;""), 1,"")</f>
        <v>1</v>
      </c>
      <c r="BE274" s="78">
        <f>IF(AND(DataBase2[[#This Row],[sCLGKS]]&lt;=0.0001,DataBase2[[#This Row],[sCLGKS]]&lt;&gt;""), 1,"")</f>
        <v>1</v>
      </c>
      <c r="BF274" s="78">
        <f>IF(AND(DataBase2[[#This Row],[sDRCGKS]]&lt;=0.0001,DataBase2[[#This Row],[sDRCGKS]]&lt;&gt;""), 1,"")</f>
        <v>1</v>
      </c>
      <c r="BG274" s="78">
        <f>IF(AND(DataBase2[[#This Row],[sABSGKS]]&lt;=0.0001,DataBase2[[#This Row],[sABSGKS]]&lt;&gt;""), 1,"")</f>
        <v>1</v>
      </c>
      <c r="BH274" s="78" t="str">
        <f>IF(AND(DataBase2[[#This Row],[sCCJGKS]]&lt;=0.0001,DataBase2[[#This Row],[sCCJGKS]]&lt;&gt;""), 1,"")</f>
        <v/>
      </c>
      <c r="BI274" s="78" t="str">
        <f>IF(AND(DataBase2[[#This Row],[sILSGKS]]&lt;=0.0001,DataBase2[[#This Row],[sILSGKS]]&lt;&gt;""), 1,"")</f>
        <v/>
      </c>
      <c r="BJ274" s="78">
        <f>IF(AND(DataBase2[[#This Row],[sSAGKS]]&lt;=0.0001,DataBase2[[#This Row],[sSAGKS]]&lt;&gt;""), 1,"")</f>
        <v>1</v>
      </c>
      <c r="BK274" s="80" t="str">
        <f>IF(AND(DataBase2[[#This Row],[sKSGKS]]&lt;=0.0001,DataBase2[[#This Row],[sKSGKS]]&lt;&gt;""), 1,"")</f>
        <v/>
      </c>
    </row>
    <row r="275" spans="1:63" x14ac:dyDescent="0.35">
      <c r="A275" s="65" t="s">
        <v>141</v>
      </c>
      <c r="B275" s="66" t="s">
        <v>80</v>
      </c>
      <c r="C275" s="67" t="s">
        <v>282</v>
      </c>
      <c r="D275" s="67">
        <v>3</v>
      </c>
      <c r="E275" s="67">
        <v>15</v>
      </c>
      <c r="F275" s="68">
        <v>5</v>
      </c>
      <c r="G275" s="69">
        <v>4181.05</v>
      </c>
      <c r="H275" s="70">
        <v>3695.66</v>
      </c>
      <c r="I275" s="71">
        <v>7200</v>
      </c>
      <c r="J275" s="69">
        <v>4175.34</v>
      </c>
      <c r="K275" s="70">
        <v>4175.34</v>
      </c>
      <c r="L275" s="71">
        <v>3326</v>
      </c>
      <c r="M275" s="69">
        <v>4175.34</v>
      </c>
      <c r="N275" s="6">
        <v>4175.34</v>
      </c>
      <c r="O275" s="71">
        <v>5086.6000000000004</v>
      </c>
      <c r="P275" s="69">
        <v>4206.7002000000002</v>
      </c>
      <c r="Q275" s="71">
        <v>1812</v>
      </c>
      <c r="R275" s="72">
        <v>4251.07</v>
      </c>
      <c r="S275" s="71">
        <v>7.53</v>
      </c>
      <c r="T275" s="72">
        <v>4231.1499999999996</v>
      </c>
      <c r="U275" s="71">
        <v>150.00200000000001</v>
      </c>
      <c r="V275" s="72">
        <v>4180.09</v>
      </c>
      <c r="W275" s="73">
        <v>150.001</v>
      </c>
      <c r="X275" s="8">
        <v>4181.05</v>
      </c>
      <c r="Y275" s="8">
        <v>112</v>
      </c>
      <c r="Z275" s="74">
        <f t="shared" si="12"/>
        <v>4175.34</v>
      </c>
      <c r="AA275" s="48">
        <f t="shared" si="13"/>
        <v>4180.09</v>
      </c>
      <c r="AB27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MIN(G275,J275,M275),"")</f>
        <v>4175.34</v>
      </c>
      <c r="AC275" s="49">
        <f>IF(OR(DataBase2[[#This Row],[sKS]] = "", DataBase2[[#This Row],[BSOpt]]=""), "", (DataBase2[[#This Row],[sKS]]-DataBase2[[#This Row],[BSOpt]])/DataBase2[[#This Row],[BSOpt]])</f>
        <v>1.367553301048546E-3</v>
      </c>
      <c r="AD275" s="49">
        <f t="shared" si="14"/>
        <v>4175.34</v>
      </c>
      <c r="AE275" s="49">
        <f>IF(OR(DataBase2[[#This Row],[sKS]] = "", DataBase2[[#This Row],[BESTUB]]=""), "", (DataBase2[[#This Row],[sKS]]-DataBase2[[#This Row],[BESTUB]])/DataBase2[[#This Row],[BESTUB]])</f>
        <v>1.367553301048546E-3</v>
      </c>
      <c r="AF275" s="75">
        <f>IF(OR(DataBase2[[#This Row],[sLB]] = "", DataBase2[[#This Row],[BestSol]]=""), "", (DataBase2[[#This Row],[sLB]]-DataBase2[[#This Row],[BestSol]])/DataBase2[[#This Row],[BestSol]])</f>
        <v>1.367553301048546E-3</v>
      </c>
      <c r="AG275" s="76">
        <f>IF(OR(DataBase2[[#This Row],[sCL]] = "", DataBase2[[#This Row],[BestSol]]=""), "", (DataBase2[[#This Row],[sCL]] -DataBase2[[#This Row],[BestSol]])/DataBase2[[#This Row],[BestSol]])</f>
        <v>0</v>
      </c>
      <c r="AH275" s="76">
        <f>IF(OR(DataBase2[[#This Row],[sDRC]]= "", DataBase2[[#This Row],[BestSol]]=""), "", (DataBase2[[#This Row],[sDRC]]-DataBase2[[#This Row],[BestSol]])/DataBase2[[#This Row],[BestSol]])</f>
        <v>0</v>
      </c>
      <c r="AI275" s="76">
        <f>IF(OR(DataBase2[[#This Row],[sABS]]= "", DataBase2[[#This Row],[BestSol]]=""), "", (DataBase2[[#This Row],[sABS]]-DataBase2[[#This Row],[BestSol]])/DataBase2[[#This Row],[BestSol]])</f>
        <v>7.510813490637906E-3</v>
      </c>
      <c r="AJ275" s="76">
        <f>IF(OR(DataBase2[[#This Row],[sCCJ]]= "", DataBase2[[#This Row],[BestSol]]=""), "", (DataBase2[[#This Row],[sCCJ]]-DataBase2[[#This Row],[BestSol]])/DataBase2[[#This Row],[BestSol]])</f>
        <v>1.8137445094291618E-2</v>
      </c>
      <c r="AK275" s="76">
        <f>IF(OR(DataBase2[[#This Row],[sILS]] = "", DataBase2[[#This Row],[BestSol]]=""), "", (DataBase2[[#This Row],[sILS]]-DataBase2[[#This Row],[BestSol]])/DataBase2[[#This Row],[BestSol]])</f>
        <v>1.3366576135117018E-2</v>
      </c>
      <c r="AL275" s="76">
        <f>IF(OR(DataBase2[[#This Row],[sSA]] = "", DataBase2[[#This Row],[BestSol]]=""), "", (DataBase2[[#This Row],[sSA]]-DataBase2[[#This Row],[BestSol]])/DataBase2[[#This Row],[BestSol]])</f>
        <v>1.1376319054256659E-3</v>
      </c>
      <c r="AM275" s="76">
        <f>IF(OR(DataBase2[[#This Row],[sKS]] = "", DataBase2[[#This Row],[BestSol]]=""), "", (DataBase2[[#This Row],[sKS]]-DataBase2[[#This Row],[BestSol]])/DataBase2[[#This Row],[BestSol]])</f>
        <v>1.367553301048546E-3</v>
      </c>
      <c r="AN275" s="75">
        <f>IF(OR(DataBase2[[#This Row],[sLB]] = "", DataBase2[[#This Row],[BSHeu]]=""), "", (DataBase2[[#This Row],[sLB]]-DataBase2[[#This Row],[BSHeu]])/DataBase2[[#This Row],[BSHeu]])</f>
        <v>2.2966012693507469E-4</v>
      </c>
      <c r="AO275" s="76">
        <f>IF(OR(DataBase2[[#This Row],[sCL]] = "",  DataBase2[[#This Row],[BSHeu]]=""), "", (DataBase2[[#This Row],[sCL]] - DataBase2[[#This Row],[BSHeu]])/ DataBase2[[#This Row],[BSHeu]])</f>
        <v>-1.1363391697307953E-3</v>
      </c>
      <c r="AP275" s="76">
        <f>IF(OR(DataBase2[[#This Row],[sDRC]]= "",  DataBase2[[#This Row],[BSHeu]]=""), "", (DataBase2[[#This Row],[sDRC]]- DataBase2[[#This Row],[BSHeu]])/ DataBase2[[#This Row],[BSHeu]])</f>
        <v>-1.1363391697307953E-3</v>
      </c>
      <c r="AQ275" s="76">
        <f>IF(OR(DataBase2[[#This Row],[sABS]]= "",  DataBase2[[#This Row],[BSHeu]]=""), "", (DataBase2[[#This Row],[sABS]]- DataBase2[[#This Row],[BSHeu]])/ DataBase2[[#This Row],[BSHeu]])</f>
        <v>6.3659394893411572E-3</v>
      </c>
      <c r="AR275" s="76">
        <f>IF(OR(DataBase2[[#This Row],[sCCJ]]= "",  DataBase2[[#This Row],[BSHeu]]=""), "", (DataBase2[[#This Row],[sCCJ]]- DataBase2[[#This Row],[BSHeu]])/ DataBase2[[#This Row],[BSHeu]])</f>
        <v>1.6980495635261338E-2</v>
      </c>
      <c r="AS275" s="76">
        <f>IF(OR(DataBase2[[#This Row],[sILS]] = "",  DataBase2[[#This Row],[BSHeu]]=""), "", (DataBase2[[#This Row],[sILS]]- DataBase2[[#This Row],[BSHeu]])/ DataBase2[[#This Row],[BSHeu]])</f>
        <v>1.2215048001358701E-2</v>
      </c>
      <c r="AT275" s="76">
        <f>IF(OR(DataBase2[[#This Row],[sSA]] = "",  DataBase2[[#This Row],[BSHeu]]=""), "", (DataBase2[[#This Row],[sSA]]- DataBase2[[#This Row],[BSHeu]])/ DataBase2[[#This Row],[BSHeu]])</f>
        <v>0</v>
      </c>
      <c r="AU275" s="77">
        <f>IF(OR(DataBase2[[#This Row],[sKS]]= "",  DataBase2[[#This Row],[BSHeu]]=""), "", (DataBase2[[#This Row],[sKS]]- DataBase2[[#This Row],[BSHeu]])/ DataBase2[[#This Row],[BSHeu]])</f>
        <v>2.2966012693507469E-4</v>
      </c>
      <c r="AV275" s="78" t="str">
        <f>IF(AND(DataBase2[[#This Row],[sLBGB]]&lt;=0.0001, DataBase2[[#This Row],[sLBGB]]&lt;&gt;""), 1,"")</f>
        <v/>
      </c>
      <c r="AW275" s="78">
        <f>IF(AND(DataBase2[[#This Row],[sCLGB]]&lt;=0.0001,DataBase2[[#This Row],[sCLGB]]&lt;&gt;""), 1,"")</f>
        <v>1</v>
      </c>
      <c r="AX275" s="78">
        <f>IF(AND(DataBase2[[#This Row],[sDRCGB]]&lt;=0.0001,DataBase2[[#This Row],[sDRCGB]]&lt;&gt;""), 1,"")</f>
        <v>1</v>
      </c>
      <c r="AY275" s="78" t="str">
        <f>IF(AND(DataBase2[[#This Row],[sABSGB]]&lt;=0.0001,DataBase2[[#This Row],[sABSGB]]&lt;&gt;""), 1,"")</f>
        <v/>
      </c>
      <c r="AZ275" s="78" t="str">
        <f>IF(AND(DataBase2[[#This Row],[sCCJGB]]&lt;=0.0001,DataBase2[[#This Row],[sCCJGB]]&lt;&gt;""), 1,"")</f>
        <v/>
      </c>
      <c r="BA275" s="78" t="str">
        <f>IF(AND(DataBase2[[#This Row],[sILSGB]]&lt;=0.0001,DataBase2[[#This Row],[sILSGB]]&lt;&gt;""), 1,"")</f>
        <v/>
      </c>
      <c r="BB275" s="78" t="str">
        <f>IF(AND(DataBase2[[#This Row],[sSAGB]]&lt;=0.0001,DataBase2[[#This Row],[sSAGB]]&lt;&gt;""), 1,"")</f>
        <v/>
      </c>
      <c r="BC275" s="78" t="str">
        <f>IF(AND(DataBase2[[#This Row],[sKSGB]]&lt;=0.0001,DataBase2[[#This Row],[sKSGB]]&lt;&gt;""), 1,"")</f>
        <v/>
      </c>
      <c r="BD275" s="79" t="str">
        <f>IF(AND(DataBase2[[#This Row],[sLBGKS]]&lt;=0.0001, DataBase2[[#This Row],[sLBGKS]]&lt;&gt;""), 1,"")</f>
        <v/>
      </c>
      <c r="BE275" s="78">
        <f>IF(AND(DataBase2[[#This Row],[sCLGKS]]&lt;=0.0001,DataBase2[[#This Row],[sCLGKS]]&lt;&gt;""), 1,"")</f>
        <v>1</v>
      </c>
      <c r="BF275" s="78">
        <f>IF(AND(DataBase2[[#This Row],[sDRCGKS]]&lt;=0.0001,DataBase2[[#This Row],[sDRCGKS]]&lt;&gt;""), 1,"")</f>
        <v>1</v>
      </c>
      <c r="BG275" s="78" t="str">
        <f>IF(AND(DataBase2[[#This Row],[sABSGKS]]&lt;=0.0001,DataBase2[[#This Row],[sABSGKS]]&lt;&gt;""), 1,"")</f>
        <v/>
      </c>
      <c r="BH275" s="78" t="str">
        <f>IF(AND(DataBase2[[#This Row],[sCCJGKS]]&lt;=0.0001,DataBase2[[#This Row],[sCCJGKS]]&lt;&gt;""), 1,"")</f>
        <v/>
      </c>
      <c r="BI275" s="78" t="str">
        <f>IF(AND(DataBase2[[#This Row],[sILSGKS]]&lt;=0.0001,DataBase2[[#This Row],[sILSGKS]]&lt;&gt;""), 1,"")</f>
        <v/>
      </c>
      <c r="BJ275" s="78">
        <f>IF(AND(DataBase2[[#This Row],[sSAGKS]]&lt;=0.0001,DataBase2[[#This Row],[sSAGKS]]&lt;&gt;""), 1,"")</f>
        <v>1</v>
      </c>
      <c r="BK275" s="80" t="str">
        <f>IF(AND(DataBase2[[#This Row],[sKSGKS]]&lt;=0.0001,DataBase2[[#This Row],[sKSGKS]]&lt;&gt;""), 1,"")</f>
        <v/>
      </c>
    </row>
    <row r="276" spans="1:63" x14ac:dyDescent="0.35">
      <c r="A276" s="65"/>
      <c r="B276" s="66"/>
      <c r="C276" s="67"/>
      <c r="D276" s="67"/>
      <c r="E276" s="67"/>
      <c r="F276" s="68"/>
      <c r="G276" s="69"/>
      <c r="H276" s="70"/>
      <c r="I276" s="71"/>
      <c r="J276" s="69"/>
      <c r="K276" s="70"/>
      <c r="L276" s="71"/>
      <c r="M276" s="69"/>
      <c r="O276" s="73"/>
      <c r="P276" s="69"/>
      <c r="Q276" s="71"/>
      <c r="R276" s="72" t="s">
        <v>101</v>
      </c>
      <c r="S276" s="71"/>
      <c r="T276" s="72"/>
      <c r="U276" s="71"/>
      <c r="V276" s="72"/>
      <c r="W276" s="73"/>
      <c r="X276" s="96"/>
      <c r="Y276" s="96"/>
      <c r="Z276" s="74" t="str">
        <f t="shared" si="12"/>
        <v/>
      </c>
      <c r="AA276" s="48" t="str">
        <f t="shared" si="13"/>
        <v/>
      </c>
      <c r="AB27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MIN(G276,J276,M276),"")</f>
        <v/>
      </c>
      <c r="AC276" s="49" t="str">
        <f>IF(OR(DataBase2[[#This Row],[sKS]] = "", DataBase2[[#This Row],[BSOpt]]=""), "", (DataBase2[[#This Row],[sKS]]-DataBase2[[#This Row],[BSOpt]])/DataBase2[[#This Row],[BSOpt]])</f>
        <v/>
      </c>
      <c r="AD276" s="49" t="str">
        <f t="shared" si="14"/>
        <v/>
      </c>
      <c r="AE276" s="49" t="str">
        <f>IF(OR(DataBase2[[#This Row],[sKS]] = "", DataBase2[[#This Row],[BESTUB]]=""), "", (DataBase2[[#This Row],[sKS]]-DataBase2[[#This Row],[BESTUB]])/DataBase2[[#This Row],[BESTUB]])</f>
        <v/>
      </c>
      <c r="AF276" s="50" t="str">
        <f>IF(OR(DataBase2[[#This Row],[sLB]] = "", DataBase2[[#This Row],[BestSol]]=""), "", (DataBase2[[#This Row],[sLB]]-DataBase2[[#This Row],[BestSol]])/DataBase2[[#This Row],[BestSol]])</f>
        <v/>
      </c>
      <c r="AG276" s="51" t="str">
        <f>IF(OR(DataBase2[[#This Row],[sCL]] = "", DataBase2[[#This Row],[BestSol]]=""), "", (DataBase2[[#This Row],[sCL]] -DataBase2[[#This Row],[BestSol]])/DataBase2[[#This Row],[BestSol]])</f>
        <v/>
      </c>
      <c r="AH276" s="52" t="str">
        <f>IF(OR(DataBase2[[#This Row],[sDRC]]= "", DataBase2[[#This Row],[BestSol]]=""), "", (DataBase2[[#This Row],[sDRC]]-DataBase2[[#This Row],[BestSol]])/DataBase2[[#This Row],[BestSol]])</f>
        <v/>
      </c>
      <c r="AI276" s="52" t="str">
        <f>IF(OR(DataBase2[[#This Row],[sABS]]= "", DataBase2[[#This Row],[BestSol]]=""), "", (DataBase2[[#This Row],[sABS]]-DataBase2[[#This Row],[BestSol]])/DataBase2[[#This Row],[BestSol]])</f>
        <v/>
      </c>
      <c r="AJ276" s="52" t="str">
        <f>IF(OR(DataBase2[[#This Row],[sCCJ]]= "", DataBase2[[#This Row],[BestSol]]=""), "", (DataBase2[[#This Row],[sCCJ]]-DataBase2[[#This Row],[BestSol]])/DataBase2[[#This Row],[BestSol]])</f>
        <v/>
      </c>
      <c r="AK276" s="52" t="str">
        <f>IF(OR(DataBase2[[#This Row],[sILS]] = "", DataBase2[[#This Row],[BestSol]]=""), "", (DataBase2[[#This Row],[sILS]]-DataBase2[[#This Row],[BestSol]])/DataBase2[[#This Row],[BestSol]])</f>
        <v/>
      </c>
      <c r="AL276" s="52" t="str">
        <f>IF(OR(DataBase2[[#This Row],[sSA]] = "", DataBase2[[#This Row],[BestSol]]=""), "", (DataBase2[[#This Row],[sSA]]-DataBase2[[#This Row],[BestSol]])/DataBase2[[#This Row],[BestSol]])</f>
        <v/>
      </c>
      <c r="AM276" s="53" t="str">
        <f>IF(OR(DataBase2[[#This Row],[sKS]] = "", DataBase2[[#This Row],[BestSol]]=""), "", (DataBase2[[#This Row],[sKS]]-DataBase2[[#This Row],[BestSol]])/DataBase2[[#This Row],[BestSol]])</f>
        <v/>
      </c>
      <c r="AN276" s="50" t="str">
        <f>IF(OR(DataBase2[[#This Row],[sLB]] = "", DataBase2[[#This Row],[BSHeu]]=""), "", (DataBase2[[#This Row],[sLB]]-DataBase2[[#This Row],[BSHeu]])/DataBase2[[#This Row],[BSHeu]])</f>
        <v/>
      </c>
      <c r="AO276" s="53" t="str">
        <f>IF(OR(DataBase2[[#This Row],[sCL]] = "",  DataBase2[[#This Row],[BSHeu]]=""), "", (DataBase2[[#This Row],[sCL]] - DataBase2[[#This Row],[BSHeu]])/ DataBase2[[#This Row],[BSHeu]])</f>
        <v/>
      </c>
      <c r="AP276" s="81" t="str">
        <f>IF(OR(DataBase2[[#This Row],[sDRC]]= "",  DataBase2[[#This Row],[BSHeu]]=""), "", (DataBase2[[#This Row],[sDRC]]- DataBase2[[#This Row],[BSHeu]])/ DataBase2[[#This Row],[BSHeu]])</f>
        <v/>
      </c>
      <c r="AQ276" s="81" t="str">
        <f>IF(OR(DataBase2[[#This Row],[sABS]]= "",  DataBase2[[#This Row],[BSHeu]]=""), "", (DataBase2[[#This Row],[sABS]]- DataBase2[[#This Row],[BSHeu]])/ DataBase2[[#This Row],[BSHeu]])</f>
        <v/>
      </c>
      <c r="AR276" s="81" t="str">
        <f>IF(OR(DataBase2[[#This Row],[sCCJ]]= "",  DataBase2[[#This Row],[BSHeu]]=""), "", (DataBase2[[#This Row],[sCCJ]]- DataBase2[[#This Row],[BSHeu]])/ DataBase2[[#This Row],[BSHeu]])</f>
        <v/>
      </c>
      <c r="AS276" s="81" t="str">
        <f>IF(OR(DataBase2[[#This Row],[sILS]] = "",  DataBase2[[#This Row],[BSHeu]]=""), "", (DataBase2[[#This Row],[sILS]]- DataBase2[[#This Row],[BSHeu]])/ DataBase2[[#This Row],[BSHeu]])</f>
        <v/>
      </c>
      <c r="AT276" s="81" t="str">
        <f>IF(OR(DataBase2[[#This Row],[sSA]] = "",  DataBase2[[#This Row],[BSHeu]]=""), "", (DataBase2[[#This Row],[sSA]]- DataBase2[[#This Row],[BSHeu]])/ DataBase2[[#This Row],[BSHeu]])</f>
        <v/>
      </c>
      <c r="AU276" s="82" t="str">
        <f>IF(OR(DataBase2[[#This Row],[sKS]]= "",  DataBase2[[#This Row],[BSHeu]]=""), "", (DataBase2[[#This Row],[sKS]]- DataBase2[[#This Row],[BSHeu]])/ DataBase2[[#This Row],[BSHeu]])</f>
        <v/>
      </c>
      <c r="AV276" s="58" t="str">
        <f>IF(AND(DataBase2[[#This Row],[sLBGB]]&lt;=0.0001, DataBase2[[#This Row],[sLBGB]]&lt;&gt;""), 1,"")</f>
        <v/>
      </c>
      <c r="AW276" s="59" t="str">
        <f>IF(AND(DataBase2[[#This Row],[sCLGB]]&lt;=0.0001,DataBase2[[#This Row],[sCLGB]]&lt;&gt;""), 1,"")</f>
        <v/>
      </c>
      <c r="AX276" s="60" t="str">
        <f>IF(AND(DataBase2[[#This Row],[sDRCGB]]&lt;=0.0001,DataBase2[[#This Row],[sDRCGB]]&lt;&gt;""), 1,"")</f>
        <v/>
      </c>
      <c r="AY276" s="60" t="str">
        <f>IF(AND(DataBase2[[#This Row],[sABSGB]]&lt;=0.0001,DataBase2[[#This Row],[sABSGB]]&lt;&gt;""), 1,"")</f>
        <v/>
      </c>
      <c r="AZ276" s="60" t="str">
        <f>IF(AND(DataBase2[[#This Row],[sCCJGB]]&lt;=0.0001,DataBase2[[#This Row],[sCCJGB]]&lt;&gt;""), 1,"")</f>
        <v/>
      </c>
      <c r="BA276" s="60" t="str">
        <f>IF(AND(DataBase2[[#This Row],[sILSGB]]&lt;=0.0001,DataBase2[[#This Row],[sILSGB]]&lt;&gt;""), 1,"")</f>
        <v/>
      </c>
      <c r="BB276" s="60" t="str">
        <f>IF(AND(DataBase2[[#This Row],[sSAGB]]&lt;=0.0001,DataBase2[[#This Row],[sSAGB]]&lt;&gt;""), 1,"")</f>
        <v/>
      </c>
      <c r="BC276" s="58" t="str">
        <f>IF(AND(DataBase2[[#This Row],[sKSGB]]&lt;=0.0001,DataBase2[[#This Row],[sKSGB]]&lt;&gt;""), 1,"")</f>
        <v/>
      </c>
      <c r="BD276" s="83" t="str">
        <f>IF(AND(DataBase2[[#This Row],[sLBGKS]]&lt;=0.0001, DataBase2[[#This Row],[sLBGKS]]&lt;&gt;""), 1,"")</f>
        <v/>
      </c>
      <c r="BE276" s="58" t="str">
        <f>IF(AND(DataBase2[[#This Row],[sCLGKS]]&lt;=0.0001,DataBase2[[#This Row],[sCLGKS]]&lt;&gt;""), 1,"")</f>
        <v/>
      </c>
      <c r="BF276" s="84" t="str">
        <f>IF(AND(DataBase2[[#This Row],[sDRCGKS]]&lt;=0.0001,DataBase2[[#This Row],[sDRCGKS]]&lt;&gt;""), 1,"")</f>
        <v/>
      </c>
      <c r="BG276" s="84" t="str">
        <f>IF(AND(DataBase2[[#This Row],[sABSGKS]]&lt;=0.0001,DataBase2[[#This Row],[sABSGKS]]&lt;&gt;""), 1,"")</f>
        <v/>
      </c>
      <c r="BH276" s="84" t="str">
        <f>IF(AND(DataBase2[[#This Row],[sCCJGKS]]&lt;=0.0001,DataBase2[[#This Row],[sCCJGKS]]&lt;&gt;""), 1,"")</f>
        <v/>
      </c>
      <c r="BI276" s="84" t="str">
        <f>IF(AND(DataBase2[[#This Row],[sILSGKS]]&lt;=0.0001,DataBase2[[#This Row],[sILSGKS]]&lt;&gt;""), 1,"")</f>
        <v/>
      </c>
      <c r="BJ276" s="84" t="str">
        <f>IF(AND(DataBase2[[#This Row],[sSAGKS]]&lt;=0.0001,DataBase2[[#This Row],[sSAGKS]]&lt;&gt;""), 1,"")</f>
        <v/>
      </c>
      <c r="BK276" s="80" t="str">
        <f>IF(AND(DataBase2[[#This Row],[sKSGKS]]&lt;=0.0001,DataBase2[[#This Row],[sKSGKS]]&lt;&gt;""), 1,"")</f>
        <v/>
      </c>
    </row>
    <row r="277" spans="1:63" x14ac:dyDescent="0.35">
      <c r="A277" s="65" t="s">
        <v>142</v>
      </c>
      <c r="B277" s="66" t="s">
        <v>80</v>
      </c>
      <c r="C277" s="67" t="s">
        <v>282</v>
      </c>
      <c r="D277" s="67">
        <v>3</v>
      </c>
      <c r="E277" s="67">
        <v>20</v>
      </c>
      <c r="F277" s="68">
        <v>2</v>
      </c>
      <c r="G277" s="69">
        <v>2792.02</v>
      </c>
      <c r="H277" s="70">
        <v>2577.52</v>
      </c>
      <c r="I277" s="71">
        <v>7200</v>
      </c>
      <c r="J277" s="69">
        <v>2791.96</v>
      </c>
      <c r="K277" s="70">
        <v>2791.96</v>
      </c>
      <c r="L277" s="71">
        <v>19</v>
      </c>
      <c r="M277" s="69">
        <v>2791.96</v>
      </c>
      <c r="N277" s="6">
        <v>2791.96</v>
      </c>
      <c r="O277" s="71">
        <v>281.60000000000002</v>
      </c>
      <c r="P277" s="69">
        <v>2792.0200199999999</v>
      </c>
      <c r="Q277" s="71">
        <v>362</v>
      </c>
      <c r="R277" s="72">
        <v>2859.63</v>
      </c>
      <c r="S277" s="71">
        <v>20.68</v>
      </c>
      <c r="T277" s="72">
        <v>2854.26</v>
      </c>
      <c r="U277" s="71">
        <v>150.0025</v>
      </c>
      <c r="V277" s="72">
        <v>2791.96</v>
      </c>
      <c r="W277" s="73">
        <v>93.88</v>
      </c>
      <c r="X277" s="8">
        <v>2792.02</v>
      </c>
      <c r="Y277" s="8">
        <v>109</v>
      </c>
      <c r="Z277" s="74">
        <f t="shared" si="12"/>
        <v>2791.96</v>
      </c>
      <c r="AA277" s="48">
        <f t="shared" si="13"/>
        <v>2791.96</v>
      </c>
      <c r="AB27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MIN(G277,J277,M277),"")</f>
        <v>2791.96</v>
      </c>
      <c r="AC277" s="49">
        <f>IF(OR(DataBase2[[#This Row],[sKS]] = "", DataBase2[[#This Row],[BSOpt]]=""), "", (DataBase2[[#This Row],[sKS]]-DataBase2[[#This Row],[BSOpt]])/DataBase2[[#This Row],[BSOpt]])</f>
        <v>2.1490279230341922E-5</v>
      </c>
      <c r="AD277" s="49">
        <f t="shared" si="14"/>
        <v>2791.96</v>
      </c>
      <c r="AE277" s="49">
        <f>IF(OR(DataBase2[[#This Row],[sKS]] = "", DataBase2[[#This Row],[BESTUB]]=""), "", (DataBase2[[#This Row],[sKS]]-DataBase2[[#This Row],[BESTUB]])/DataBase2[[#This Row],[BESTUB]])</f>
        <v>2.1490279230341922E-5</v>
      </c>
      <c r="AF277" s="75">
        <f>IF(OR(DataBase2[[#This Row],[sLB]] = "", DataBase2[[#This Row],[BestSol]]=""), "", (DataBase2[[#This Row],[sLB]]-DataBase2[[#This Row],[BestSol]])/DataBase2[[#This Row],[BestSol]])</f>
        <v>2.1490279230341922E-5</v>
      </c>
      <c r="AG277" s="76">
        <f>IF(OR(DataBase2[[#This Row],[sCL]] = "", DataBase2[[#This Row],[BestSol]]=""), "", (DataBase2[[#This Row],[sCL]] -DataBase2[[#This Row],[BestSol]])/DataBase2[[#This Row],[BestSol]])</f>
        <v>0</v>
      </c>
      <c r="AH277" s="76">
        <f>IF(OR(DataBase2[[#This Row],[sDRC]]= "", DataBase2[[#This Row],[BestSol]]=""), "", (DataBase2[[#This Row],[sDRC]]-DataBase2[[#This Row],[BestSol]])/DataBase2[[#This Row],[BestSol]])</f>
        <v>0</v>
      </c>
      <c r="AI277" s="76">
        <f>IF(OR(DataBase2[[#This Row],[sABS]]= "", DataBase2[[#This Row],[BestSol]]=""), "", (DataBase2[[#This Row],[sABS]]-DataBase2[[#This Row],[BestSol]])/DataBase2[[#This Row],[BestSol]])</f>
        <v>2.1497442656733955E-5</v>
      </c>
      <c r="AJ277" s="76">
        <f>IF(OR(DataBase2[[#This Row],[sCCJ]]= "", DataBase2[[#This Row],[BestSol]]=""), "", (DataBase2[[#This Row],[sCCJ]]-DataBase2[[#This Row],[BestSol]])/DataBase2[[#This Row],[BestSol]])</f>
        <v>2.42374532586427E-2</v>
      </c>
      <c r="AK277" s="76">
        <f>IF(OR(DataBase2[[#This Row],[sILS]] = "", DataBase2[[#This Row],[BestSol]]=""), "", (DataBase2[[#This Row],[sILS]]-DataBase2[[#This Row],[BestSol]])/DataBase2[[#This Row],[BestSol]])</f>
        <v>2.2314073267525388E-2</v>
      </c>
      <c r="AL277" s="76">
        <f>IF(OR(DataBase2[[#This Row],[sSA]] = "", DataBase2[[#This Row],[BestSol]]=""), "", (DataBase2[[#This Row],[sSA]]-DataBase2[[#This Row],[BestSol]])/DataBase2[[#This Row],[BestSol]])</f>
        <v>0</v>
      </c>
      <c r="AM277" s="76">
        <f>IF(OR(DataBase2[[#This Row],[sKS]] = "", DataBase2[[#This Row],[BestSol]]=""), "", (DataBase2[[#This Row],[sKS]]-DataBase2[[#This Row],[BestSol]])/DataBase2[[#This Row],[BestSol]])</f>
        <v>2.1490279230341922E-5</v>
      </c>
      <c r="AN277" s="75">
        <f>IF(OR(DataBase2[[#This Row],[sLB]] = "", DataBase2[[#This Row],[BSHeu]]=""), "", (DataBase2[[#This Row],[sLB]]-DataBase2[[#This Row],[BSHeu]])/DataBase2[[#This Row],[BSHeu]])</f>
        <v>2.1490279230341922E-5</v>
      </c>
      <c r="AO277" s="76">
        <f>IF(OR(DataBase2[[#This Row],[sCL]] = "",  DataBase2[[#This Row],[BSHeu]]=""), "", (DataBase2[[#This Row],[sCL]] - DataBase2[[#This Row],[BSHeu]])/ DataBase2[[#This Row],[BSHeu]])</f>
        <v>0</v>
      </c>
      <c r="AP277" s="76">
        <f>IF(OR(DataBase2[[#This Row],[sDRC]]= "",  DataBase2[[#This Row],[BSHeu]]=""), "", (DataBase2[[#This Row],[sDRC]]- DataBase2[[#This Row],[BSHeu]])/ DataBase2[[#This Row],[BSHeu]])</f>
        <v>0</v>
      </c>
      <c r="AQ277" s="76">
        <f>IF(OR(DataBase2[[#This Row],[sABS]]= "",  DataBase2[[#This Row],[BSHeu]]=""), "", (DataBase2[[#This Row],[sABS]]- DataBase2[[#This Row],[BSHeu]])/ DataBase2[[#This Row],[BSHeu]])</f>
        <v>2.1497442656733955E-5</v>
      </c>
      <c r="AR277" s="76">
        <f>IF(OR(DataBase2[[#This Row],[sCCJ]]= "",  DataBase2[[#This Row],[BSHeu]]=""), "", (DataBase2[[#This Row],[sCCJ]]- DataBase2[[#This Row],[BSHeu]])/ DataBase2[[#This Row],[BSHeu]])</f>
        <v>2.42374532586427E-2</v>
      </c>
      <c r="AS277" s="76">
        <f>IF(OR(DataBase2[[#This Row],[sILS]] = "",  DataBase2[[#This Row],[BSHeu]]=""), "", (DataBase2[[#This Row],[sILS]]- DataBase2[[#This Row],[BSHeu]])/ DataBase2[[#This Row],[BSHeu]])</f>
        <v>2.2314073267525388E-2</v>
      </c>
      <c r="AT277" s="76">
        <f>IF(OR(DataBase2[[#This Row],[sSA]] = "",  DataBase2[[#This Row],[BSHeu]]=""), "", (DataBase2[[#This Row],[sSA]]- DataBase2[[#This Row],[BSHeu]])/ DataBase2[[#This Row],[BSHeu]])</f>
        <v>0</v>
      </c>
      <c r="AU277" s="77">
        <f>IF(OR(DataBase2[[#This Row],[sKS]]= "",  DataBase2[[#This Row],[BSHeu]]=""), "", (DataBase2[[#This Row],[sKS]]- DataBase2[[#This Row],[BSHeu]])/ DataBase2[[#This Row],[BSHeu]])</f>
        <v>2.1490279230341922E-5</v>
      </c>
      <c r="AV277" s="78">
        <f>IF(AND(DataBase2[[#This Row],[sLBGB]]&lt;=0.0001, DataBase2[[#This Row],[sLBGB]]&lt;&gt;""), 1,"")</f>
        <v>1</v>
      </c>
      <c r="AW277" s="78">
        <f>IF(AND(DataBase2[[#This Row],[sCLGB]]&lt;=0.0001,DataBase2[[#This Row],[sCLGB]]&lt;&gt;""), 1,"")</f>
        <v>1</v>
      </c>
      <c r="AX277" s="78">
        <f>IF(AND(DataBase2[[#This Row],[sDRCGB]]&lt;=0.0001,DataBase2[[#This Row],[sDRCGB]]&lt;&gt;""), 1,"")</f>
        <v>1</v>
      </c>
      <c r="AY277" s="78">
        <f>IF(AND(DataBase2[[#This Row],[sABSGB]]&lt;=0.0001,DataBase2[[#This Row],[sABSGB]]&lt;&gt;""), 1,"")</f>
        <v>1</v>
      </c>
      <c r="AZ277" s="78" t="str">
        <f>IF(AND(DataBase2[[#This Row],[sCCJGB]]&lt;=0.0001,DataBase2[[#This Row],[sCCJGB]]&lt;&gt;""), 1,"")</f>
        <v/>
      </c>
      <c r="BA277" s="78" t="str">
        <f>IF(AND(DataBase2[[#This Row],[sILSGB]]&lt;=0.0001,DataBase2[[#This Row],[sILSGB]]&lt;&gt;""), 1,"")</f>
        <v/>
      </c>
      <c r="BB277" s="78">
        <f>IF(AND(DataBase2[[#This Row],[sSAGB]]&lt;=0.0001,DataBase2[[#This Row],[sSAGB]]&lt;&gt;""), 1,"")</f>
        <v>1</v>
      </c>
      <c r="BC277" s="78">
        <f>IF(AND(DataBase2[[#This Row],[sKSGB]]&lt;=0.0001,DataBase2[[#This Row],[sKSGB]]&lt;&gt;""), 1,"")</f>
        <v>1</v>
      </c>
      <c r="BD277" s="79">
        <f>IF(AND(DataBase2[[#This Row],[sLBGKS]]&lt;=0.0001, DataBase2[[#This Row],[sLBGKS]]&lt;&gt;""), 1,"")</f>
        <v>1</v>
      </c>
      <c r="BE277" s="78">
        <f>IF(AND(DataBase2[[#This Row],[sCLGKS]]&lt;=0.0001,DataBase2[[#This Row],[sCLGKS]]&lt;&gt;""), 1,"")</f>
        <v>1</v>
      </c>
      <c r="BF277" s="78">
        <f>IF(AND(DataBase2[[#This Row],[sDRCGKS]]&lt;=0.0001,DataBase2[[#This Row],[sDRCGKS]]&lt;&gt;""), 1,"")</f>
        <v>1</v>
      </c>
      <c r="BG277" s="78">
        <f>IF(AND(DataBase2[[#This Row],[sABSGKS]]&lt;=0.0001,DataBase2[[#This Row],[sABSGKS]]&lt;&gt;""), 1,"")</f>
        <v>1</v>
      </c>
      <c r="BH277" s="78" t="str">
        <f>IF(AND(DataBase2[[#This Row],[sCCJGKS]]&lt;=0.0001,DataBase2[[#This Row],[sCCJGKS]]&lt;&gt;""), 1,"")</f>
        <v/>
      </c>
      <c r="BI277" s="78" t="str">
        <f>IF(AND(DataBase2[[#This Row],[sILSGKS]]&lt;=0.0001,DataBase2[[#This Row],[sILSGKS]]&lt;&gt;""), 1,"")</f>
        <v/>
      </c>
      <c r="BJ277" s="78">
        <f>IF(AND(DataBase2[[#This Row],[sSAGKS]]&lt;=0.0001,DataBase2[[#This Row],[sSAGKS]]&lt;&gt;""), 1,"")</f>
        <v>1</v>
      </c>
      <c r="BK277" s="80">
        <f>IF(AND(DataBase2[[#This Row],[sKSGKS]]&lt;=0.0001,DataBase2[[#This Row],[sKSGKS]]&lt;&gt;""), 1,"")</f>
        <v>1</v>
      </c>
    </row>
    <row r="278" spans="1:63" x14ac:dyDescent="0.35">
      <c r="A278" s="65" t="s">
        <v>143</v>
      </c>
      <c r="B278" s="66" t="s">
        <v>80</v>
      </c>
      <c r="C278" s="67" t="s">
        <v>282</v>
      </c>
      <c r="D278" s="67">
        <v>3</v>
      </c>
      <c r="E278" s="67">
        <v>20</v>
      </c>
      <c r="F278" s="68">
        <v>3</v>
      </c>
      <c r="G278" s="69">
        <v>3480.38</v>
      </c>
      <c r="H278" s="70">
        <v>3031.07</v>
      </c>
      <c r="I278" s="71">
        <v>7200</v>
      </c>
      <c r="J278" s="69">
        <v>3480.38</v>
      </c>
      <c r="K278" s="70">
        <v>3480.38</v>
      </c>
      <c r="L278" s="71">
        <v>196</v>
      </c>
      <c r="M278" s="69">
        <v>3480.38</v>
      </c>
      <c r="N278" s="6">
        <v>3475.51</v>
      </c>
      <c r="O278" s="71">
        <v>7200.4</v>
      </c>
      <c r="P278" s="69">
        <v>3480.37988</v>
      </c>
      <c r="Q278" s="71">
        <v>2161</v>
      </c>
      <c r="R278" s="72">
        <v>3481.42</v>
      </c>
      <c r="S278" s="71">
        <v>19.12</v>
      </c>
      <c r="T278" s="72">
        <v>3516.09</v>
      </c>
      <c r="U278" s="71">
        <v>150.00749999999999</v>
      </c>
      <c r="V278" s="72">
        <v>3480.38</v>
      </c>
      <c r="W278" s="73">
        <v>102.17700000000001</v>
      </c>
      <c r="X278" s="8">
        <v>3480.38</v>
      </c>
      <c r="Y278" s="8">
        <v>307</v>
      </c>
      <c r="Z278" s="74">
        <f t="shared" si="12"/>
        <v>3480.38</v>
      </c>
      <c r="AA278" s="48">
        <f t="shared" si="13"/>
        <v>3480.37988</v>
      </c>
      <c r="AB27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MIN(G278,J278,M278),"")</f>
        <v>3480.38</v>
      </c>
      <c r="AC278" s="49">
        <f>IF(OR(DataBase2[[#This Row],[sKS]] = "", DataBase2[[#This Row],[BSOpt]]=""), "", (DataBase2[[#This Row],[sKS]]-DataBase2[[#This Row],[BSOpt]])/DataBase2[[#This Row],[BSOpt]])</f>
        <v>0</v>
      </c>
      <c r="AD278" s="49">
        <f t="shared" si="14"/>
        <v>3480.38</v>
      </c>
      <c r="AE278" s="49">
        <f>IF(OR(DataBase2[[#This Row],[sKS]] = "", DataBase2[[#This Row],[BESTUB]]=""), "", (DataBase2[[#This Row],[sKS]]-DataBase2[[#This Row],[BESTUB]])/DataBase2[[#This Row],[BESTUB]])</f>
        <v>0</v>
      </c>
      <c r="AF278" s="75">
        <f>IF(OR(DataBase2[[#This Row],[sLB]] = "", DataBase2[[#This Row],[BestSol]]=""), "", (DataBase2[[#This Row],[sLB]]-DataBase2[[#This Row],[BestSol]])/DataBase2[[#This Row],[BestSol]])</f>
        <v>0</v>
      </c>
      <c r="AG278" s="76">
        <f>IF(OR(DataBase2[[#This Row],[sCL]] = "", DataBase2[[#This Row],[BestSol]]=""), "", (DataBase2[[#This Row],[sCL]] -DataBase2[[#This Row],[BestSol]])/DataBase2[[#This Row],[BestSol]])</f>
        <v>0</v>
      </c>
      <c r="AH278" s="76">
        <f>IF(OR(DataBase2[[#This Row],[sDRC]]= "", DataBase2[[#This Row],[BestSol]]=""), "", (DataBase2[[#This Row],[sDRC]]-DataBase2[[#This Row],[BestSol]])/DataBase2[[#This Row],[BestSol]])</f>
        <v>0</v>
      </c>
      <c r="AI278" s="76">
        <f>IF(OR(DataBase2[[#This Row],[sABS]]= "", DataBase2[[#This Row],[BestSol]]=""), "", (DataBase2[[#This Row],[sABS]]-DataBase2[[#This Row],[BestSol]])/DataBase2[[#This Row],[BestSol]])</f>
        <v>-3.4478993716713826E-8</v>
      </c>
      <c r="AJ278" s="76">
        <f>IF(OR(DataBase2[[#This Row],[sCCJ]]= "", DataBase2[[#This Row],[BestSol]]=""), "", (DataBase2[[#This Row],[sCCJ]]-DataBase2[[#This Row],[BestSol]])/DataBase2[[#This Row],[BestSol]])</f>
        <v>2.9881794516689662E-4</v>
      </c>
      <c r="AK278" s="76">
        <f>IF(OR(DataBase2[[#This Row],[sILS]] = "", DataBase2[[#This Row],[BestSol]]=""), "", (DataBase2[[#This Row],[sILS]]-DataBase2[[#This Row],[BestSol]])/DataBase2[[#This Row],[BestSol]])</f>
        <v>1.0260373867221406E-2</v>
      </c>
      <c r="AL278" s="76">
        <f>IF(OR(DataBase2[[#This Row],[sSA]] = "", DataBase2[[#This Row],[BestSol]]=""), "", (DataBase2[[#This Row],[sSA]]-DataBase2[[#This Row],[BestSol]])/DataBase2[[#This Row],[BestSol]])</f>
        <v>0</v>
      </c>
      <c r="AM278" s="76">
        <f>IF(OR(DataBase2[[#This Row],[sKS]] = "", DataBase2[[#This Row],[BestSol]]=""), "", (DataBase2[[#This Row],[sKS]]-DataBase2[[#This Row],[BestSol]])/DataBase2[[#This Row],[BestSol]])</f>
        <v>0</v>
      </c>
      <c r="AN278" s="75">
        <f>IF(OR(DataBase2[[#This Row],[sLB]] = "", DataBase2[[#This Row],[BSHeu]]=""), "", (DataBase2[[#This Row],[sLB]]-DataBase2[[#This Row],[BSHeu]])/DataBase2[[#This Row],[BSHeu]])</f>
        <v>3.4478994905514873E-8</v>
      </c>
      <c r="AO278" s="76">
        <f>IF(OR(DataBase2[[#This Row],[sCL]] = "",  DataBase2[[#This Row],[BSHeu]]=""), "", (DataBase2[[#This Row],[sCL]] - DataBase2[[#This Row],[BSHeu]])/ DataBase2[[#This Row],[BSHeu]])</f>
        <v>3.4478994905514873E-8</v>
      </c>
      <c r="AP278" s="76">
        <f>IF(OR(DataBase2[[#This Row],[sDRC]]= "",  DataBase2[[#This Row],[BSHeu]]=""), "", (DataBase2[[#This Row],[sDRC]]- DataBase2[[#This Row],[BSHeu]])/ DataBase2[[#This Row],[BSHeu]])</f>
        <v>3.4478994905514873E-8</v>
      </c>
      <c r="AQ278" s="76">
        <f>IF(OR(DataBase2[[#This Row],[sABS]]= "",  DataBase2[[#This Row],[BSHeu]]=""), "", (DataBase2[[#This Row],[sABS]]- DataBase2[[#This Row],[BSHeu]])/ DataBase2[[#This Row],[BSHeu]])</f>
        <v>0</v>
      </c>
      <c r="AR278" s="76">
        <f>IF(OR(DataBase2[[#This Row],[sCCJ]]= "",  DataBase2[[#This Row],[BSHeu]]=""), "", (DataBase2[[#This Row],[sCCJ]]- DataBase2[[#This Row],[BSHeu]])/ DataBase2[[#This Row],[BSHeu]])</f>
        <v>2.9885243446474451E-4</v>
      </c>
      <c r="AS278" s="76">
        <f>IF(OR(DataBase2[[#This Row],[sILS]] = "",  DataBase2[[#This Row],[BSHeu]]=""), "", (DataBase2[[#This Row],[sILS]]- DataBase2[[#This Row],[BSHeu]])/ DataBase2[[#This Row],[BSHeu]])</f>
        <v>1.0260408699983689E-2</v>
      </c>
      <c r="AT278" s="76">
        <f>IF(OR(DataBase2[[#This Row],[sSA]] = "",  DataBase2[[#This Row],[BSHeu]]=""), "", (DataBase2[[#This Row],[sSA]]- DataBase2[[#This Row],[BSHeu]])/ DataBase2[[#This Row],[BSHeu]])</f>
        <v>3.4478994905514873E-8</v>
      </c>
      <c r="AU278" s="77">
        <f>IF(OR(DataBase2[[#This Row],[sKS]]= "",  DataBase2[[#This Row],[BSHeu]]=""), "", (DataBase2[[#This Row],[sKS]]- DataBase2[[#This Row],[BSHeu]])/ DataBase2[[#This Row],[BSHeu]])</f>
        <v>3.4478994905514873E-8</v>
      </c>
      <c r="AV278" s="78">
        <f>IF(AND(DataBase2[[#This Row],[sLBGB]]&lt;=0.0001, DataBase2[[#This Row],[sLBGB]]&lt;&gt;""), 1,"")</f>
        <v>1</v>
      </c>
      <c r="AW278" s="78">
        <f>IF(AND(DataBase2[[#This Row],[sCLGB]]&lt;=0.0001,DataBase2[[#This Row],[sCLGB]]&lt;&gt;""), 1,"")</f>
        <v>1</v>
      </c>
      <c r="AX278" s="78">
        <f>IF(AND(DataBase2[[#This Row],[sDRCGB]]&lt;=0.0001,DataBase2[[#This Row],[sDRCGB]]&lt;&gt;""), 1,"")</f>
        <v>1</v>
      </c>
      <c r="AY278" s="78">
        <f>IF(AND(DataBase2[[#This Row],[sABSGB]]&lt;=0.0001,DataBase2[[#This Row],[sABSGB]]&lt;&gt;""), 1,"")</f>
        <v>1</v>
      </c>
      <c r="AZ278" s="78" t="str">
        <f>IF(AND(DataBase2[[#This Row],[sCCJGB]]&lt;=0.0001,DataBase2[[#This Row],[sCCJGB]]&lt;&gt;""), 1,"")</f>
        <v/>
      </c>
      <c r="BA278" s="78" t="str">
        <f>IF(AND(DataBase2[[#This Row],[sILSGB]]&lt;=0.0001,DataBase2[[#This Row],[sILSGB]]&lt;&gt;""), 1,"")</f>
        <v/>
      </c>
      <c r="BB278" s="78">
        <f>IF(AND(DataBase2[[#This Row],[sSAGB]]&lt;=0.0001,DataBase2[[#This Row],[sSAGB]]&lt;&gt;""), 1,"")</f>
        <v>1</v>
      </c>
      <c r="BC278" s="78">
        <f>IF(AND(DataBase2[[#This Row],[sKSGB]]&lt;=0.0001,DataBase2[[#This Row],[sKSGB]]&lt;&gt;""), 1,"")</f>
        <v>1</v>
      </c>
      <c r="BD278" s="79">
        <f>IF(AND(DataBase2[[#This Row],[sLBGKS]]&lt;=0.0001, DataBase2[[#This Row],[sLBGKS]]&lt;&gt;""), 1,"")</f>
        <v>1</v>
      </c>
      <c r="BE278" s="78">
        <f>IF(AND(DataBase2[[#This Row],[sCLGKS]]&lt;=0.0001,DataBase2[[#This Row],[sCLGKS]]&lt;&gt;""), 1,"")</f>
        <v>1</v>
      </c>
      <c r="BF278" s="78">
        <f>IF(AND(DataBase2[[#This Row],[sDRCGKS]]&lt;=0.0001,DataBase2[[#This Row],[sDRCGKS]]&lt;&gt;""), 1,"")</f>
        <v>1</v>
      </c>
      <c r="BG278" s="78">
        <f>IF(AND(DataBase2[[#This Row],[sABSGKS]]&lt;=0.0001,DataBase2[[#This Row],[sABSGKS]]&lt;&gt;""), 1,"")</f>
        <v>1</v>
      </c>
      <c r="BH278" s="78" t="str">
        <f>IF(AND(DataBase2[[#This Row],[sCCJGKS]]&lt;=0.0001,DataBase2[[#This Row],[sCCJGKS]]&lt;&gt;""), 1,"")</f>
        <v/>
      </c>
      <c r="BI278" s="78" t="str">
        <f>IF(AND(DataBase2[[#This Row],[sILSGKS]]&lt;=0.0001,DataBase2[[#This Row],[sILSGKS]]&lt;&gt;""), 1,"")</f>
        <v/>
      </c>
      <c r="BJ278" s="78">
        <f>IF(AND(DataBase2[[#This Row],[sSAGKS]]&lt;=0.0001,DataBase2[[#This Row],[sSAGKS]]&lt;&gt;""), 1,"")</f>
        <v>1</v>
      </c>
      <c r="BK278" s="80">
        <f>IF(AND(DataBase2[[#This Row],[sKSGKS]]&lt;=0.0001,DataBase2[[#This Row],[sKSGKS]]&lt;&gt;""), 1,"")</f>
        <v>1</v>
      </c>
    </row>
    <row r="279" spans="1:63" x14ac:dyDescent="0.35">
      <c r="A279" s="65" t="s">
        <v>144</v>
      </c>
      <c r="B279" s="66" t="s">
        <v>80</v>
      </c>
      <c r="C279" s="67" t="s">
        <v>282</v>
      </c>
      <c r="D279" s="67">
        <v>3</v>
      </c>
      <c r="E279" s="67">
        <v>20</v>
      </c>
      <c r="F279" s="68">
        <v>4</v>
      </c>
      <c r="G279" s="69">
        <v>4044.12</v>
      </c>
      <c r="H279" s="70">
        <v>3567.18</v>
      </c>
      <c r="I279" s="71">
        <v>7200</v>
      </c>
      <c r="J279" s="69">
        <v>4022.66</v>
      </c>
      <c r="K279" s="70">
        <v>4022.66</v>
      </c>
      <c r="L279" s="71">
        <v>8665</v>
      </c>
      <c r="M279" s="69">
        <v>4022.66</v>
      </c>
      <c r="N279" s="6">
        <v>4022.66</v>
      </c>
      <c r="O279" s="71">
        <v>1354.5</v>
      </c>
      <c r="P279" s="69">
        <v>4092.12988</v>
      </c>
      <c r="Q279" s="71">
        <v>1866</v>
      </c>
      <c r="R279" s="72">
        <v>4044.09</v>
      </c>
      <c r="S279" s="71">
        <v>20.79</v>
      </c>
      <c r="T279" s="72">
        <v>4089.3</v>
      </c>
      <c r="U279" s="71">
        <v>150.0025</v>
      </c>
      <c r="V279" s="72">
        <v>4022.66</v>
      </c>
      <c r="W279" s="73">
        <v>141.143</v>
      </c>
      <c r="X279" s="8">
        <v>4044.12</v>
      </c>
      <c r="Y279" s="8">
        <v>375</v>
      </c>
      <c r="Z279" s="74">
        <f t="shared" si="12"/>
        <v>4022.66</v>
      </c>
      <c r="AA279" s="48">
        <f t="shared" si="13"/>
        <v>4022.66</v>
      </c>
      <c r="AB27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MIN(G279,J279,M279),"")</f>
        <v>4022.66</v>
      </c>
      <c r="AC279" s="49">
        <f>IF(OR(DataBase2[[#This Row],[sKS]] = "", DataBase2[[#This Row],[BSOpt]]=""), "", (DataBase2[[#This Row],[sKS]]-DataBase2[[#This Row],[BSOpt]])/DataBase2[[#This Row],[BSOpt]])</f>
        <v>5.3347784799113113E-3</v>
      </c>
      <c r="AD279" s="49">
        <f t="shared" si="14"/>
        <v>4022.66</v>
      </c>
      <c r="AE279" s="49">
        <f>IF(OR(DataBase2[[#This Row],[sKS]] = "", DataBase2[[#This Row],[BESTUB]]=""), "", (DataBase2[[#This Row],[sKS]]-DataBase2[[#This Row],[BESTUB]])/DataBase2[[#This Row],[BESTUB]])</f>
        <v>5.3347784799113113E-3</v>
      </c>
      <c r="AF279" s="75">
        <f>IF(OR(DataBase2[[#This Row],[sLB]] = "", DataBase2[[#This Row],[BestSol]]=""), "", (DataBase2[[#This Row],[sLB]]-DataBase2[[#This Row],[BestSol]])/DataBase2[[#This Row],[BestSol]])</f>
        <v>5.3347784799113113E-3</v>
      </c>
      <c r="AG279" s="76">
        <f>IF(OR(DataBase2[[#This Row],[sCL]] = "", DataBase2[[#This Row],[BestSol]]=""), "", (DataBase2[[#This Row],[sCL]] -DataBase2[[#This Row],[BestSol]])/DataBase2[[#This Row],[BestSol]])</f>
        <v>0</v>
      </c>
      <c r="AH279" s="76">
        <f>IF(OR(DataBase2[[#This Row],[sDRC]]= "", DataBase2[[#This Row],[BestSol]]=""), "", (DataBase2[[#This Row],[sDRC]]-DataBase2[[#This Row],[BestSol]])/DataBase2[[#This Row],[BestSol]])</f>
        <v>0</v>
      </c>
      <c r="AI279" s="76">
        <f>IF(OR(DataBase2[[#This Row],[sABS]]= "", DataBase2[[#This Row],[BestSol]]=""), "", (DataBase2[[#This Row],[sABS]]-DataBase2[[#This Row],[BestSol]])/DataBase2[[#This Row],[BestSol]])</f>
        <v>1.7269637503542459E-2</v>
      </c>
      <c r="AJ279" s="76">
        <f>IF(OR(DataBase2[[#This Row],[sCCJ]]= "", DataBase2[[#This Row],[BestSol]]=""), "", (DataBase2[[#This Row],[sCCJ]]-DataBase2[[#This Row],[BestSol]])/DataBase2[[#This Row],[BestSol]])</f>
        <v>5.3273207280755252E-3</v>
      </c>
      <c r="AK279" s="76">
        <f>IF(OR(DataBase2[[#This Row],[sILS]] = "", DataBase2[[#This Row],[BestSol]]=""), "", (DataBase2[[#This Row],[sILS]]-DataBase2[[#This Row],[BestSol]])/DataBase2[[#This Row],[BestSol]])</f>
        <v>1.656615274470135E-2</v>
      </c>
      <c r="AL279" s="76">
        <f>IF(OR(DataBase2[[#This Row],[sSA]] = "", DataBase2[[#This Row],[BestSol]]=""), "", (DataBase2[[#This Row],[sSA]]-DataBase2[[#This Row],[BestSol]])/DataBase2[[#This Row],[BestSol]])</f>
        <v>0</v>
      </c>
      <c r="AM279" s="76">
        <f>IF(OR(DataBase2[[#This Row],[sKS]] = "", DataBase2[[#This Row],[BestSol]]=""), "", (DataBase2[[#This Row],[sKS]]-DataBase2[[#This Row],[BestSol]])/DataBase2[[#This Row],[BestSol]])</f>
        <v>5.3347784799113113E-3</v>
      </c>
      <c r="AN279" s="75">
        <f>IF(OR(DataBase2[[#This Row],[sLB]] = "", DataBase2[[#This Row],[BSHeu]]=""), "", (DataBase2[[#This Row],[sLB]]-DataBase2[[#This Row],[BSHeu]])/DataBase2[[#This Row],[BSHeu]])</f>
        <v>5.3347784799113113E-3</v>
      </c>
      <c r="AO279" s="76">
        <f>IF(OR(DataBase2[[#This Row],[sCL]] = "",  DataBase2[[#This Row],[BSHeu]]=""), "", (DataBase2[[#This Row],[sCL]] - DataBase2[[#This Row],[BSHeu]])/ DataBase2[[#This Row],[BSHeu]])</f>
        <v>0</v>
      </c>
      <c r="AP279" s="76">
        <f>IF(OR(DataBase2[[#This Row],[sDRC]]= "",  DataBase2[[#This Row],[BSHeu]]=""), "", (DataBase2[[#This Row],[sDRC]]- DataBase2[[#This Row],[BSHeu]])/ DataBase2[[#This Row],[BSHeu]])</f>
        <v>0</v>
      </c>
      <c r="AQ279" s="76">
        <f>IF(OR(DataBase2[[#This Row],[sABS]]= "",  DataBase2[[#This Row],[BSHeu]]=""), "", (DataBase2[[#This Row],[sABS]]- DataBase2[[#This Row],[BSHeu]])/ DataBase2[[#This Row],[BSHeu]])</f>
        <v>1.7269637503542459E-2</v>
      </c>
      <c r="AR279" s="76">
        <f>IF(OR(DataBase2[[#This Row],[sCCJ]]= "",  DataBase2[[#This Row],[BSHeu]]=""), "", (DataBase2[[#This Row],[sCCJ]]- DataBase2[[#This Row],[BSHeu]])/ DataBase2[[#This Row],[BSHeu]])</f>
        <v>5.3273207280755252E-3</v>
      </c>
      <c r="AS279" s="76">
        <f>IF(OR(DataBase2[[#This Row],[sILS]] = "",  DataBase2[[#This Row],[BSHeu]]=""), "", (DataBase2[[#This Row],[sILS]]- DataBase2[[#This Row],[BSHeu]])/ DataBase2[[#This Row],[BSHeu]])</f>
        <v>1.656615274470135E-2</v>
      </c>
      <c r="AT279" s="76">
        <f>IF(OR(DataBase2[[#This Row],[sSA]] = "",  DataBase2[[#This Row],[BSHeu]]=""), "", (DataBase2[[#This Row],[sSA]]- DataBase2[[#This Row],[BSHeu]])/ DataBase2[[#This Row],[BSHeu]])</f>
        <v>0</v>
      </c>
      <c r="AU279" s="77">
        <f>IF(OR(DataBase2[[#This Row],[sKS]]= "",  DataBase2[[#This Row],[BSHeu]]=""), "", (DataBase2[[#This Row],[sKS]]- DataBase2[[#This Row],[BSHeu]])/ DataBase2[[#This Row],[BSHeu]])</f>
        <v>5.3347784799113113E-3</v>
      </c>
      <c r="AV279" s="78" t="str">
        <f>IF(AND(DataBase2[[#This Row],[sLBGB]]&lt;=0.0001, DataBase2[[#This Row],[sLBGB]]&lt;&gt;""), 1,"")</f>
        <v/>
      </c>
      <c r="AW279" s="78">
        <f>IF(AND(DataBase2[[#This Row],[sCLGB]]&lt;=0.0001,DataBase2[[#This Row],[sCLGB]]&lt;&gt;""), 1,"")</f>
        <v>1</v>
      </c>
      <c r="AX279" s="78">
        <f>IF(AND(DataBase2[[#This Row],[sDRCGB]]&lt;=0.0001,DataBase2[[#This Row],[sDRCGB]]&lt;&gt;""), 1,"")</f>
        <v>1</v>
      </c>
      <c r="AY279" s="78" t="str">
        <f>IF(AND(DataBase2[[#This Row],[sABSGB]]&lt;=0.0001,DataBase2[[#This Row],[sABSGB]]&lt;&gt;""), 1,"")</f>
        <v/>
      </c>
      <c r="AZ279" s="78" t="str">
        <f>IF(AND(DataBase2[[#This Row],[sCCJGB]]&lt;=0.0001,DataBase2[[#This Row],[sCCJGB]]&lt;&gt;""), 1,"")</f>
        <v/>
      </c>
      <c r="BA279" s="78" t="str">
        <f>IF(AND(DataBase2[[#This Row],[sILSGB]]&lt;=0.0001,DataBase2[[#This Row],[sILSGB]]&lt;&gt;""), 1,"")</f>
        <v/>
      </c>
      <c r="BB279" s="78">
        <f>IF(AND(DataBase2[[#This Row],[sSAGB]]&lt;=0.0001,DataBase2[[#This Row],[sSAGB]]&lt;&gt;""), 1,"")</f>
        <v>1</v>
      </c>
      <c r="BC279" s="78" t="str">
        <f>IF(AND(DataBase2[[#This Row],[sKSGB]]&lt;=0.0001,DataBase2[[#This Row],[sKSGB]]&lt;&gt;""), 1,"")</f>
        <v/>
      </c>
      <c r="BD279" s="79" t="str">
        <f>IF(AND(DataBase2[[#This Row],[sLBGKS]]&lt;=0.0001, DataBase2[[#This Row],[sLBGKS]]&lt;&gt;""), 1,"")</f>
        <v/>
      </c>
      <c r="BE279" s="78">
        <f>IF(AND(DataBase2[[#This Row],[sCLGKS]]&lt;=0.0001,DataBase2[[#This Row],[sCLGKS]]&lt;&gt;""), 1,"")</f>
        <v>1</v>
      </c>
      <c r="BF279" s="78">
        <f>IF(AND(DataBase2[[#This Row],[sDRCGKS]]&lt;=0.0001,DataBase2[[#This Row],[sDRCGKS]]&lt;&gt;""), 1,"")</f>
        <v>1</v>
      </c>
      <c r="BG279" s="78" t="str">
        <f>IF(AND(DataBase2[[#This Row],[sABSGKS]]&lt;=0.0001,DataBase2[[#This Row],[sABSGKS]]&lt;&gt;""), 1,"")</f>
        <v/>
      </c>
      <c r="BH279" s="78" t="str">
        <f>IF(AND(DataBase2[[#This Row],[sCCJGKS]]&lt;=0.0001,DataBase2[[#This Row],[sCCJGKS]]&lt;&gt;""), 1,"")</f>
        <v/>
      </c>
      <c r="BI279" s="78" t="str">
        <f>IF(AND(DataBase2[[#This Row],[sILSGKS]]&lt;=0.0001,DataBase2[[#This Row],[sILSGKS]]&lt;&gt;""), 1,"")</f>
        <v/>
      </c>
      <c r="BJ279" s="78">
        <f>IF(AND(DataBase2[[#This Row],[sSAGKS]]&lt;=0.0001,DataBase2[[#This Row],[sSAGKS]]&lt;&gt;""), 1,"")</f>
        <v>1</v>
      </c>
      <c r="BK279" s="80" t="str">
        <f>IF(AND(DataBase2[[#This Row],[sKSGKS]]&lt;=0.0001,DataBase2[[#This Row],[sKSGKS]]&lt;&gt;""), 1,"")</f>
        <v/>
      </c>
    </row>
    <row r="280" spans="1:63" x14ac:dyDescent="0.35">
      <c r="A280" s="65" t="s">
        <v>145</v>
      </c>
      <c r="B280" s="66" t="s">
        <v>80</v>
      </c>
      <c r="C280" s="67" t="s">
        <v>282</v>
      </c>
      <c r="D280" s="67">
        <v>3</v>
      </c>
      <c r="E280" s="67">
        <v>20</v>
      </c>
      <c r="F280" s="68">
        <v>5</v>
      </c>
      <c r="G280" s="69">
        <v>4309.6899999999996</v>
      </c>
      <c r="H280" s="70">
        <v>4091.49</v>
      </c>
      <c r="I280" s="71">
        <v>7200</v>
      </c>
      <c r="J280" s="69">
        <v>4279.43</v>
      </c>
      <c r="K280" s="70">
        <v>4279.43</v>
      </c>
      <c r="L280" s="71">
        <v>1709</v>
      </c>
      <c r="M280" s="69">
        <v>4279.43</v>
      </c>
      <c r="N280" s="6">
        <v>4279.43</v>
      </c>
      <c r="O280" s="71">
        <v>3</v>
      </c>
      <c r="P280" s="69">
        <v>4308.7797899999996</v>
      </c>
      <c r="Q280" s="71">
        <v>1859</v>
      </c>
      <c r="R280" s="72">
        <v>4512.24</v>
      </c>
      <c r="S280" s="71">
        <v>19.59</v>
      </c>
      <c r="T280" s="72">
        <v>4309.78</v>
      </c>
      <c r="U280" s="71">
        <v>150.005</v>
      </c>
      <c r="V280" s="72">
        <v>4308.68</v>
      </c>
      <c r="W280" s="73">
        <v>150.04499999999999</v>
      </c>
      <c r="X280" s="8">
        <v>4308.78</v>
      </c>
      <c r="Y280" s="8">
        <v>260</v>
      </c>
      <c r="Z280" s="74">
        <f t="shared" si="12"/>
        <v>4279.43</v>
      </c>
      <c r="AA280" s="48">
        <f t="shared" si="13"/>
        <v>4308.68</v>
      </c>
      <c r="AB28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MIN(G280,J280,M280),"")</f>
        <v>4279.43</v>
      </c>
      <c r="AC280" s="49">
        <f>IF(OR(DataBase2[[#This Row],[sKS]] = "", DataBase2[[#This Row],[BSOpt]]=""), "", (DataBase2[[#This Row],[sKS]]-DataBase2[[#This Row],[BSOpt]])/DataBase2[[#This Row],[BSOpt]])</f>
        <v>6.8583900192314053E-3</v>
      </c>
      <c r="AD280" s="49">
        <f t="shared" si="14"/>
        <v>4279.43</v>
      </c>
      <c r="AE280" s="49">
        <f>IF(OR(DataBase2[[#This Row],[sKS]] = "", DataBase2[[#This Row],[BESTUB]]=""), "", (DataBase2[[#This Row],[sKS]]-DataBase2[[#This Row],[BESTUB]])/DataBase2[[#This Row],[BESTUB]])</f>
        <v>6.8583900192314053E-3</v>
      </c>
      <c r="AF280" s="75">
        <f>IF(OR(DataBase2[[#This Row],[sLB]] = "", DataBase2[[#This Row],[BestSol]]=""), "", (DataBase2[[#This Row],[sLB]]-DataBase2[[#This Row],[BestSol]])/DataBase2[[#This Row],[BestSol]])</f>
        <v>7.0710351612245804E-3</v>
      </c>
      <c r="AG280" s="76">
        <f>IF(OR(DataBase2[[#This Row],[sCL]] = "", DataBase2[[#This Row],[BestSol]]=""), "", (DataBase2[[#This Row],[sCL]] -DataBase2[[#This Row],[BestSol]])/DataBase2[[#This Row],[BestSol]])</f>
        <v>0</v>
      </c>
      <c r="AH280" s="76">
        <f>IF(OR(DataBase2[[#This Row],[sDRC]]= "", DataBase2[[#This Row],[BestSol]]=""), "", (DataBase2[[#This Row],[sDRC]]-DataBase2[[#This Row],[BestSol]])/DataBase2[[#This Row],[BestSol]])</f>
        <v>0</v>
      </c>
      <c r="AI280" s="76">
        <f>IF(OR(DataBase2[[#This Row],[sABS]]= "", DataBase2[[#This Row],[BestSol]]=""), "", (DataBase2[[#This Row],[sABS]]-DataBase2[[#This Row],[BestSol]])/DataBase2[[#This Row],[BestSol]])</f>
        <v>6.8583409472755255E-3</v>
      </c>
      <c r="AJ280" s="76">
        <f>IF(OR(DataBase2[[#This Row],[sCCJ]]= "", DataBase2[[#This Row],[BestSol]]=""), "", (DataBase2[[#This Row],[sCCJ]]-DataBase2[[#This Row],[BestSol]])/DataBase2[[#This Row],[BestSol]])</f>
        <v>5.4402104953229627E-2</v>
      </c>
      <c r="AK280" s="76">
        <f>IF(OR(DataBase2[[#This Row],[sILS]] = "", DataBase2[[#This Row],[BestSol]]=""), "", (DataBase2[[#This Row],[sILS]]-DataBase2[[#This Row],[BestSol]])/DataBase2[[#This Row],[BestSol]])</f>
        <v>7.0920659994437229E-3</v>
      </c>
      <c r="AL280" s="76">
        <f>IF(OR(DataBase2[[#This Row],[sSA]] = "", DataBase2[[#This Row],[BestSol]]=""), "", (DataBase2[[#This Row],[sSA]]-DataBase2[[#This Row],[BestSol]])/DataBase2[[#This Row],[BestSol]])</f>
        <v>6.8350224212103006E-3</v>
      </c>
      <c r="AM280" s="76">
        <f>IF(OR(DataBase2[[#This Row],[sKS]] = "", DataBase2[[#This Row],[BestSol]]=""), "", (DataBase2[[#This Row],[sKS]]-DataBase2[[#This Row],[BestSol]])/DataBase2[[#This Row],[BestSol]])</f>
        <v>6.8583900192314053E-3</v>
      </c>
      <c r="AN280" s="75">
        <f>IF(OR(DataBase2[[#This Row],[sLB]] = "", DataBase2[[#This Row],[BSHeu]]=""), "", (DataBase2[[#This Row],[sLB]]-DataBase2[[#This Row],[BSHeu]])/DataBase2[[#This Row],[BSHeu]])</f>
        <v>2.3441053872631727E-4</v>
      </c>
      <c r="AO280" s="76">
        <f>IF(OR(DataBase2[[#This Row],[sCL]] = "",  DataBase2[[#This Row],[BSHeu]]=""), "", (DataBase2[[#This Row],[sCL]] - DataBase2[[#This Row],[BSHeu]])/ DataBase2[[#This Row],[BSHeu]])</f>
        <v>-6.7886220373757156E-3</v>
      </c>
      <c r="AP280" s="76">
        <f>IF(OR(DataBase2[[#This Row],[sDRC]]= "",  DataBase2[[#This Row],[BSHeu]]=""), "", (DataBase2[[#This Row],[sDRC]]- DataBase2[[#This Row],[BSHeu]])/ DataBase2[[#This Row],[BSHeu]])</f>
        <v>-6.7886220373757156E-3</v>
      </c>
      <c r="AQ280" s="76">
        <f>IF(OR(DataBase2[[#This Row],[sABS]]= "",  DataBase2[[#This Row],[BSHeu]]=""), "", (DataBase2[[#This Row],[sABS]]- DataBase2[[#This Row],[BSHeu]])/ DataBase2[[#This Row],[BSHeu]])</f>
        <v>2.3160225405298693E-5</v>
      </c>
      <c r="AR280" s="76">
        <f>IF(OR(DataBase2[[#This Row],[sCCJ]]= "",  DataBase2[[#This Row],[BSHeu]]=""), "", (DataBase2[[#This Row],[sCCJ]]- DataBase2[[#This Row],[BSHeu]])/ DataBase2[[#This Row],[BSHeu]])</f>
        <v>4.7244167587288791E-2</v>
      </c>
      <c r="AS280" s="76">
        <f>IF(OR(DataBase2[[#This Row],[sILS]] = "",  DataBase2[[#This Row],[BSHeu]]=""), "", (DataBase2[[#This Row],[sILS]]- DataBase2[[#This Row],[BSHeu]])/ DataBase2[[#This Row],[BSHeu]])</f>
        <v>2.5529860653366096E-4</v>
      </c>
      <c r="AT280" s="76">
        <f>IF(OR(DataBase2[[#This Row],[sSA]] = "",  DataBase2[[#This Row],[BSHeu]]=""), "", (DataBase2[[#This Row],[sSA]]- DataBase2[[#This Row],[BSHeu]])/ DataBase2[[#This Row],[BSHeu]])</f>
        <v>0</v>
      </c>
      <c r="AU280" s="77">
        <f>IF(OR(DataBase2[[#This Row],[sKS]]= "",  DataBase2[[#This Row],[BSHeu]]=""), "", (DataBase2[[#This Row],[sKS]]- DataBase2[[#This Row],[BSHeu]])/ DataBase2[[#This Row],[BSHeu]])</f>
        <v>2.3208964230217676E-5</v>
      </c>
      <c r="AV280" s="78" t="str">
        <f>IF(AND(DataBase2[[#This Row],[sLBGB]]&lt;=0.0001, DataBase2[[#This Row],[sLBGB]]&lt;&gt;""), 1,"")</f>
        <v/>
      </c>
      <c r="AW280" s="78">
        <f>IF(AND(DataBase2[[#This Row],[sCLGB]]&lt;=0.0001,DataBase2[[#This Row],[sCLGB]]&lt;&gt;""), 1,"")</f>
        <v>1</v>
      </c>
      <c r="AX280" s="78">
        <f>IF(AND(DataBase2[[#This Row],[sDRCGB]]&lt;=0.0001,DataBase2[[#This Row],[sDRCGB]]&lt;&gt;""), 1,"")</f>
        <v>1</v>
      </c>
      <c r="AY280" s="78" t="str">
        <f>IF(AND(DataBase2[[#This Row],[sABSGB]]&lt;=0.0001,DataBase2[[#This Row],[sABSGB]]&lt;&gt;""), 1,"")</f>
        <v/>
      </c>
      <c r="AZ280" s="78" t="str">
        <f>IF(AND(DataBase2[[#This Row],[sCCJGB]]&lt;=0.0001,DataBase2[[#This Row],[sCCJGB]]&lt;&gt;""), 1,"")</f>
        <v/>
      </c>
      <c r="BA280" s="78" t="str">
        <f>IF(AND(DataBase2[[#This Row],[sILSGB]]&lt;=0.0001,DataBase2[[#This Row],[sILSGB]]&lt;&gt;""), 1,"")</f>
        <v/>
      </c>
      <c r="BB280" s="78" t="str">
        <f>IF(AND(DataBase2[[#This Row],[sSAGB]]&lt;=0.0001,DataBase2[[#This Row],[sSAGB]]&lt;&gt;""), 1,"")</f>
        <v/>
      </c>
      <c r="BC280" s="78" t="str">
        <f>IF(AND(DataBase2[[#This Row],[sKSGB]]&lt;=0.0001,DataBase2[[#This Row],[sKSGB]]&lt;&gt;""), 1,"")</f>
        <v/>
      </c>
      <c r="BD280" s="79" t="str">
        <f>IF(AND(DataBase2[[#This Row],[sLBGKS]]&lt;=0.0001, DataBase2[[#This Row],[sLBGKS]]&lt;&gt;""), 1,"")</f>
        <v/>
      </c>
      <c r="BE280" s="78">
        <f>IF(AND(DataBase2[[#This Row],[sCLGKS]]&lt;=0.0001,DataBase2[[#This Row],[sCLGKS]]&lt;&gt;""), 1,"")</f>
        <v>1</v>
      </c>
      <c r="BF280" s="78">
        <f>IF(AND(DataBase2[[#This Row],[sDRCGKS]]&lt;=0.0001,DataBase2[[#This Row],[sDRCGKS]]&lt;&gt;""), 1,"")</f>
        <v>1</v>
      </c>
      <c r="BG280" s="78">
        <f>IF(AND(DataBase2[[#This Row],[sABSGKS]]&lt;=0.0001,DataBase2[[#This Row],[sABSGKS]]&lt;&gt;""), 1,"")</f>
        <v>1</v>
      </c>
      <c r="BH280" s="78" t="str">
        <f>IF(AND(DataBase2[[#This Row],[sCCJGKS]]&lt;=0.0001,DataBase2[[#This Row],[sCCJGKS]]&lt;&gt;""), 1,"")</f>
        <v/>
      </c>
      <c r="BI280" s="78" t="str">
        <f>IF(AND(DataBase2[[#This Row],[sILSGKS]]&lt;=0.0001,DataBase2[[#This Row],[sILSGKS]]&lt;&gt;""), 1,"")</f>
        <v/>
      </c>
      <c r="BJ280" s="78">
        <f>IF(AND(DataBase2[[#This Row],[sSAGKS]]&lt;=0.0001,DataBase2[[#This Row],[sSAGKS]]&lt;&gt;""), 1,"")</f>
        <v>1</v>
      </c>
      <c r="BK280" s="80">
        <f>IF(AND(DataBase2[[#This Row],[sKSGKS]]&lt;=0.0001,DataBase2[[#This Row],[sKSGKS]]&lt;&gt;""), 1,"")</f>
        <v>1</v>
      </c>
    </row>
    <row r="281" spans="1:63" x14ac:dyDescent="0.35">
      <c r="A281" s="65" t="s">
        <v>146</v>
      </c>
      <c r="B281" s="66" t="s">
        <v>80</v>
      </c>
      <c r="C281" s="67" t="s">
        <v>282</v>
      </c>
      <c r="D281" s="67">
        <v>3</v>
      </c>
      <c r="E281" s="67">
        <v>20</v>
      </c>
      <c r="F281" s="68">
        <v>2</v>
      </c>
      <c r="G281" s="69">
        <v>2535.04</v>
      </c>
      <c r="H281" s="70">
        <v>2501.52</v>
      </c>
      <c r="I281" s="71">
        <v>7200</v>
      </c>
      <c r="J281" s="69">
        <v>2535.04</v>
      </c>
      <c r="K281" s="70">
        <v>2535.04</v>
      </c>
      <c r="L281" s="71">
        <v>14</v>
      </c>
      <c r="M281" s="69">
        <v>2535.04</v>
      </c>
      <c r="N281" s="6">
        <v>2535.04</v>
      </c>
      <c r="O281" s="71">
        <v>8.6999999999999993</v>
      </c>
      <c r="P281" s="69">
        <v>2535.0400399999999</v>
      </c>
      <c r="Q281" s="71">
        <v>280</v>
      </c>
      <c r="R281" s="72">
        <v>2586.59</v>
      </c>
      <c r="S281" s="71">
        <v>20.63</v>
      </c>
      <c r="T281" s="72">
        <v>2535.04</v>
      </c>
      <c r="U281" s="71">
        <v>150.0025</v>
      </c>
      <c r="V281" s="72">
        <v>2535.04</v>
      </c>
      <c r="W281" s="73">
        <v>93.747</v>
      </c>
      <c r="X281" s="8">
        <v>2535.04</v>
      </c>
      <c r="Y281" s="8">
        <v>105</v>
      </c>
      <c r="Z281" s="74">
        <f t="shared" si="12"/>
        <v>2535.04</v>
      </c>
      <c r="AA281" s="48">
        <f t="shared" si="13"/>
        <v>2535.04</v>
      </c>
      <c r="AB28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MIN(G281,J281,M281),"")</f>
        <v>2535.04</v>
      </c>
      <c r="AC281" s="49">
        <f>IF(OR(DataBase2[[#This Row],[sKS]] = "", DataBase2[[#This Row],[BSOpt]]=""), "", (DataBase2[[#This Row],[sKS]]-DataBase2[[#This Row],[BSOpt]])/DataBase2[[#This Row],[BSOpt]])</f>
        <v>0</v>
      </c>
      <c r="AD281" s="49">
        <f t="shared" si="14"/>
        <v>2535.04</v>
      </c>
      <c r="AE281" s="49">
        <f>IF(OR(DataBase2[[#This Row],[sKS]] = "", DataBase2[[#This Row],[BESTUB]]=""), "", (DataBase2[[#This Row],[sKS]]-DataBase2[[#This Row],[BESTUB]])/DataBase2[[#This Row],[BESTUB]])</f>
        <v>0</v>
      </c>
      <c r="AF281" s="75">
        <f>IF(OR(DataBase2[[#This Row],[sLB]] = "", DataBase2[[#This Row],[BestSol]]=""), "", (DataBase2[[#This Row],[sLB]]-DataBase2[[#This Row],[BestSol]])/DataBase2[[#This Row],[BestSol]])</f>
        <v>0</v>
      </c>
      <c r="AG281" s="76">
        <f>IF(OR(DataBase2[[#This Row],[sCL]] = "", DataBase2[[#This Row],[BestSol]]=""), "", (DataBase2[[#This Row],[sCL]] -DataBase2[[#This Row],[BestSol]])/DataBase2[[#This Row],[BestSol]])</f>
        <v>0</v>
      </c>
      <c r="AH281" s="76">
        <f>IF(OR(DataBase2[[#This Row],[sDRC]]= "", DataBase2[[#This Row],[BestSol]]=""), "", (DataBase2[[#This Row],[sDRC]]-DataBase2[[#This Row],[BestSol]])/DataBase2[[#This Row],[BestSol]])</f>
        <v>0</v>
      </c>
      <c r="AI281" s="76">
        <f>IF(OR(DataBase2[[#This Row],[sABS]]= "", DataBase2[[#This Row],[BestSol]]=""), "", (DataBase2[[#This Row],[sABS]]-DataBase2[[#This Row],[BestSol]])/DataBase2[[#This Row],[BestSol]])</f>
        <v>1.5778843686493984E-8</v>
      </c>
      <c r="AJ281" s="76">
        <f>IF(OR(DataBase2[[#This Row],[sCCJ]]= "", DataBase2[[#This Row],[BestSol]]=""), "", (DataBase2[[#This Row],[sCCJ]]-DataBase2[[#This Row],[BestSol]])/DataBase2[[#This Row],[BestSol]])</f>
        <v>2.0334984852310094E-2</v>
      </c>
      <c r="AK281" s="76">
        <f>IF(OR(DataBase2[[#This Row],[sILS]] = "", DataBase2[[#This Row],[BestSol]]=""), "", (DataBase2[[#This Row],[sILS]]-DataBase2[[#This Row],[BestSol]])/DataBase2[[#This Row],[BestSol]])</f>
        <v>0</v>
      </c>
      <c r="AL281" s="76">
        <f>IF(OR(DataBase2[[#This Row],[sSA]] = "", DataBase2[[#This Row],[BestSol]]=""), "", (DataBase2[[#This Row],[sSA]]-DataBase2[[#This Row],[BestSol]])/DataBase2[[#This Row],[BestSol]])</f>
        <v>0</v>
      </c>
      <c r="AM281" s="76">
        <f>IF(OR(DataBase2[[#This Row],[sKS]] = "", DataBase2[[#This Row],[BestSol]]=""), "", (DataBase2[[#This Row],[sKS]]-DataBase2[[#This Row],[BestSol]])/DataBase2[[#This Row],[BestSol]])</f>
        <v>0</v>
      </c>
      <c r="AN281" s="75">
        <f>IF(OR(DataBase2[[#This Row],[sLB]] = "", DataBase2[[#This Row],[BSHeu]]=""), "", (DataBase2[[#This Row],[sLB]]-DataBase2[[#This Row],[BSHeu]])/DataBase2[[#This Row],[BSHeu]])</f>
        <v>0</v>
      </c>
      <c r="AO281" s="76">
        <f>IF(OR(DataBase2[[#This Row],[sCL]] = "",  DataBase2[[#This Row],[BSHeu]]=""), "", (DataBase2[[#This Row],[sCL]] - DataBase2[[#This Row],[BSHeu]])/ DataBase2[[#This Row],[BSHeu]])</f>
        <v>0</v>
      </c>
      <c r="AP281" s="76">
        <f>IF(OR(DataBase2[[#This Row],[sDRC]]= "",  DataBase2[[#This Row],[BSHeu]]=""), "", (DataBase2[[#This Row],[sDRC]]- DataBase2[[#This Row],[BSHeu]])/ DataBase2[[#This Row],[BSHeu]])</f>
        <v>0</v>
      </c>
      <c r="AQ281" s="76">
        <f>IF(OR(DataBase2[[#This Row],[sABS]]= "",  DataBase2[[#This Row],[BSHeu]]=""), "", (DataBase2[[#This Row],[sABS]]- DataBase2[[#This Row],[BSHeu]])/ DataBase2[[#This Row],[BSHeu]])</f>
        <v>1.5778843686493984E-8</v>
      </c>
      <c r="AR281" s="76">
        <f>IF(OR(DataBase2[[#This Row],[sCCJ]]= "",  DataBase2[[#This Row],[BSHeu]]=""), "", (DataBase2[[#This Row],[sCCJ]]- DataBase2[[#This Row],[BSHeu]])/ DataBase2[[#This Row],[BSHeu]])</f>
        <v>2.0334984852310094E-2</v>
      </c>
      <c r="AS281" s="76">
        <f>IF(OR(DataBase2[[#This Row],[sILS]] = "",  DataBase2[[#This Row],[BSHeu]]=""), "", (DataBase2[[#This Row],[sILS]]- DataBase2[[#This Row],[BSHeu]])/ DataBase2[[#This Row],[BSHeu]])</f>
        <v>0</v>
      </c>
      <c r="AT281" s="76">
        <f>IF(OR(DataBase2[[#This Row],[sSA]] = "",  DataBase2[[#This Row],[BSHeu]]=""), "", (DataBase2[[#This Row],[sSA]]- DataBase2[[#This Row],[BSHeu]])/ DataBase2[[#This Row],[BSHeu]])</f>
        <v>0</v>
      </c>
      <c r="AU281" s="77">
        <f>IF(OR(DataBase2[[#This Row],[sKS]]= "",  DataBase2[[#This Row],[BSHeu]]=""), "", (DataBase2[[#This Row],[sKS]]- DataBase2[[#This Row],[BSHeu]])/ DataBase2[[#This Row],[BSHeu]])</f>
        <v>0</v>
      </c>
      <c r="AV281" s="78">
        <f>IF(AND(DataBase2[[#This Row],[sLBGB]]&lt;=0.0001, DataBase2[[#This Row],[sLBGB]]&lt;&gt;""), 1,"")</f>
        <v>1</v>
      </c>
      <c r="AW281" s="78">
        <f>IF(AND(DataBase2[[#This Row],[sCLGB]]&lt;=0.0001,DataBase2[[#This Row],[sCLGB]]&lt;&gt;""), 1,"")</f>
        <v>1</v>
      </c>
      <c r="AX281" s="78">
        <f>IF(AND(DataBase2[[#This Row],[sDRCGB]]&lt;=0.0001,DataBase2[[#This Row],[sDRCGB]]&lt;&gt;""), 1,"")</f>
        <v>1</v>
      </c>
      <c r="AY281" s="78">
        <f>IF(AND(DataBase2[[#This Row],[sABSGB]]&lt;=0.0001,DataBase2[[#This Row],[sABSGB]]&lt;&gt;""), 1,"")</f>
        <v>1</v>
      </c>
      <c r="AZ281" s="78" t="str">
        <f>IF(AND(DataBase2[[#This Row],[sCCJGB]]&lt;=0.0001,DataBase2[[#This Row],[sCCJGB]]&lt;&gt;""), 1,"")</f>
        <v/>
      </c>
      <c r="BA281" s="78">
        <f>IF(AND(DataBase2[[#This Row],[sILSGB]]&lt;=0.0001,DataBase2[[#This Row],[sILSGB]]&lt;&gt;""), 1,"")</f>
        <v>1</v>
      </c>
      <c r="BB281" s="78">
        <f>IF(AND(DataBase2[[#This Row],[sSAGB]]&lt;=0.0001,DataBase2[[#This Row],[sSAGB]]&lt;&gt;""), 1,"")</f>
        <v>1</v>
      </c>
      <c r="BC281" s="78">
        <f>IF(AND(DataBase2[[#This Row],[sKSGB]]&lt;=0.0001,DataBase2[[#This Row],[sKSGB]]&lt;&gt;""), 1,"")</f>
        <v>1</v>
      </c>
      <c r="BD281" s="79">
        <f>IF(AND(DataBase2[[#This Row],[sLBGKS]]&lt;=0.0001, DataBase2[[#This Row],[sLBGKS]]&lt;&gt;""), 1,"")</f>
        <v>1</v>
      </c>
      <c r="BE281" s="78">
        <f>IF(AND(DataBase2[[#This Row],[sCLGKS]]&lt;=0.0001,DataBase2[[#This Row],[sCLGKS]]&lt;&gt;""), 1,"")</f>
        <v>1</v>
      </c>
      <c r="BF281" s="78">
        <f>IF(AND(DataBase2[[#This Row],[sDRCGKS]]&lt;=0.0001,DataBase2[[#This Row],[sDRCGKS]]&lt;&gt;""), 1,"")</f>
        <v>1</v>
      </c>
      <c r="BG281" s="78">
        <f>IF(AND(DataBase2[[#This Row],[sABSGKS]]&lt;=0.0001,DataBase2[[#This Row],[sABSGKS]]&lt;&gt;""), 1,"")</f>
        <v>1</v>
      </c>
      <c r="BH281" s="78" t="str">
        <f>IF(AND(DataBase2[[#This Row],[sCCJGKS]]&lt;=0.0001,DataBase2[[#This Row],[sCCJGKS]]&lt;&gt;""), 1,"")</f>
        <v/>
      </c>
      <c r="BI281" s="78">
        <f>IF(AND(DataBase2[[#This Row],[sILSGKS]]&lt;=0.0001,DataBase2[[#This Row],[sILSGKS]]&lt;&gt;""), 1,"")</f>
        <v>1</v>
      </c>
      <c r="BJ281" s="78">
        <f>IF(AND(DataBase2[[#This Row],[sSAGKS]]&lt;=0.0001,DataBase2[[#This Row],[sSAGKS]]&lt;&gt;""), 1,"")</f>
        <v>1</v>
      </c>
      <c r="BK281" s="80">
        <f>IF(AND(DataBase2[[#This Row],[sKSGKS]]&lt;=0.0001,DataBase2[[#This Row],[sKSGKS]]&lt;&gt;""), 1,"")</f>
        <v>1</v>
      </c>
    </row>
    <row r="282" spans="1:63" x14ac:dyDescent="0.35">
      <c r="A282" s="65" t="s">
        <v>147</v>
      </c>
      <c r="B282" s="66" t="s">
        <v>80</v>
      </c>
      <c r="C282" s="67" t="s">
        <v>282</v>
      </c>
      <c r="D282" s="67">
        <v>3</v>
      </c>
      <c r="E282" s="67">
        <v>20</v>
      </c>
      <c r="F282" s="68">
        <v>3</v>
      </c>
      <c r="G282" s="69">
        <v>2778.54</v>
      </c>
      <c r="H282" s="70">
        <v>2680.07</v>
      </c>
      <c r="I282" s="71">
        <v>7199</v>
      </c>
      <c r="J282" s="69">
        <v>2778.54</v>
      </c>
      <c r="K282" s="70">
        <v>2778.54</v>
      </c>
      <c r="L282" s="71">
        <v>35</v>
      </c>
      <c r="M282" s="69">
        <v>2778.54</v>
      </c>
      <c r="N282" s="6">
        <v>2778.54</v>
      </c>
      <c r="O282" s="71">
        <v>25.1</v>
      </c>
      <c r="P282" s="69">
        <v>2778.5400399999999</v>
      </c>
      <c r="Q282" s="71">
        <v>715</v>
      </c>
      <c r="R282" s="72">
        <v>2799.99</v>
      </c>
      <c r="S282" s="71">
        <v>18.54</v>
      </c>
      <c r="T282" s="72">
        <v>2800.43</v>
      </c>
      <c r="U282" s="71">
        <v>150.00049999999999</v>
      </c>
      <c r="V282" s="72">
        <v>2778.54</v>
      </c>
      <c r="W282" s="73">
        <v>104.735</v>
      </c>
      <c r="X282" s="8">
        <v>2778.54</v>
      </c>
      <c r="Y282" s="8">
        <v>102</v>
      </c>
      <c r="Z282" s="74">
        <f t="shared" si="12"/>
        <v>2778.54</v>
      </c>
      <c r="AA282" s="48">
        <f t="shared" si="13"/>
        <v>2778.54</v>
      </c>
      <c r="AB28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MIN(G282,J282,M282),"")</f>
        <v>2778.54</v>
      </c>
      <c r="AC282" s="49">
        <f>IF(OR(DataBase2[[#This Row],[sKS]] = "", DataBase2[[#This Row],[BSOpt]]=""), "", (DataBase2[[#This Row],[sKS]]-DataBase2[[#This Row],[BSOpt]])/DataBase2[[#This Row],[BSOpt]])</f>
        <v>0</v>
      </c>
      <c r="AD282" s="49">
        <f t="shared" si="14"/>
        <v>2778.54</v>
      </c>
      <c r="AE282" s="49">
        <f>IF(OR(DataBase2[[#This Row],[sKS]] = "", DataBase2[[#This Row],[BESTUB]]=""), "", (DataBase2[[#This Row],[sKS]]-DataBase2[[#This Row],[BESTUB]])/DataBase2[[#This Row],[BESTUB]])</f>
        <v>0</v>
      </c>
      <c r="AF282" s="75">
        <f>IF(OR(DataBase2[[#This Row],[sLB]] = "", DataBase2[[#This Row],[BestSol]]=""), "", (DataBase2[[#This Row],[sLB]]-DataBase2[[#This Row],[BestSol]])/DataBase2[[#This Row],[BestSol]])</f>
        <v>0</v>
      </c>
      <c r="AG282" s="76">
        <f>IF(OR(DataBase2[[#This Row],[sCL]] = "", DataBase2[[#This Row],[BestSol]]=""), "", (DataBase2[[#This Row],[sCL]] -DataBase2[[#This Row],[BestSol]])/DataBase2[[#This Row],[BestSol]])</f>
        <v>0</v>
      </c>
      <c r="AH282" s="76">
        <f>IF(OR(DataBase2[[#This Row],[sDRC]]= "", DataBase2[[#This Row],[BestSol]]=""), "", (DataBase2[[#This Row],[sDRC]]-DataBase2[[#This Row],[BestSol]])/DataBase2[[#This Row],[BestSol]])</f>
        <v>0</v>
      </c>
      <c r="AI282" s="76">
        <f>IF(OR(DataBase2[[#This Row],[sABS]]= "", DataBase2[[#This Row],[BestSol]]=""), "", (DataBase2[[#This Row],[sABS]]-DataBase2[[#This Row],[BestSol]])/DataBase2[[#This Row],[BestSol]])</f>
        <v>1.4396049687609215E-8</v>
      </c>
      <c r="AJ282" s="76">
        <f>IF(OR(DataBase2[[#This Row],[sCCJ]]= "", DataBase2[[#This Row],[BestSol]]=""), "", (DataBase2[[#This Row],[sCCJ]]-DataBase2[[#This Row],[BestSol]])/DataBase2[[#This Row],[BestSol]])</f>
        <v>7.7198816644712034E-3</v>
      </c>
      <c r="AK282" s="76">
        <f>IF(OR(DataBase2[[#This Row],[sILS]] = "", DataBase2[[#This Row],[BestSol]]=""), "", (DataBase2[[#This Row],[sILS]]-DataBase2[[#This Row],[BestSol]])/DataBase2[[#This Row],[BestSol]])</f>
        <v>7.878238211434737E-3</v>
      </c>
      <c r="AL282" s="76">
        <f>IF(OR(DataBase2[[#This Row],[sSA]] = "", DataBase2[[#This Row],[BestSol]]=""), "", (DataBase2[[#This Row],[sSA]]-DataBase2[[#This Row],[BestSol]])/DataBase2[[#This Row],[BestSol]])</f>
        <v>0</v>
      </c>
      <c r="AM282" s="76">
        <f>IF(OR(DataBase2[[#This Row],[sKS]] = "", DataBase2[[#This Row],[BestSol]]=""), "", (DataBase2[[#This Row],[sKS]]-DataBase2[[#This Row],[BestSol]])/DataBase2[[#This Row],[BestSol]])</f>
        <v>0</v>
      </c>
      <c r="AN282" s="75">
        <f>IF(OR(DataBase2[[#This Row],[sLB]] = "", DataBase2[[#This Row],[BSHeu]]=""), "", (DataBase2[[#This Row],[sLB]]-DataBase2[[#This Row],[BSHeu]])/DataBase2[[#This Row],[BSHeu]])</f>
        <v>0</v>
      </c>
      <c r="AO282" s="76">
        <f>IF(OR(DataBase2[[#This Row],[sCL]] = "",  DataBase2[[#This Row],[BSHeu]]=""), "", (DataBase2[[#This Row],[sCL]] - DataBase2[[#This Row],[BSHeu]])/ DataBase2[[#This Row],[BSHeu]])</f>
        <v>0</v>
      </c>
      <c r="AP282" s="76">
        <f>IF(OR(DataBase2[[#This Row],[sDRC]]= "",  DataBase2[[#This Row],[BSHeu]]=""), "", (DataBase2[[#This Row],[sDRC]]- DataBase2[[#This Row],[BSHeu]])/ DataBase2[[#This Row],[BSHeu]])</f>
        <v>0</v>
      </c>
      <c r="AQ282" s="76">
        <f>IF(OR(DataBase2[[#This Row],[sABS]]= "",  DataBase2[[#This Row],[BSHeu]]=""), "", (DataBase2[[#This Row],[sABS]]- DataBase2[[#This Row],[BSHeu]])/ DataBase2[[#This Row],[BSHeu]])</f>
        <v>1.4396049687609215E-8</v>
      </c>
      <c r="AR282" s="76">
        <f>IF(OR(DataBase2[[#This Row],[sCCJ]]= "",  DataBase2[[#This Row],[BSHeu]]=""), "", (DataBase2[[#This Row],[sCCJ]]- DataBase2[[#This Row],[BSHeu]])/ DataBase2[[#This Row],[BSHeu]])</f>
        <v>7.7198816644712034E-3</v>
      </c>
      <c r="AS282" s="76">
        <f>IF(OR(DataBase2[[#This Row],[sILS]] = "",  DataBase2[[#This Row],[BSHeu]]=""), "", (DataBase2[[#This Row],[sILS]]- DataBase2[[#This Row],[BSHeu]])/ DataBase2[[#This Row],[BSHeu]])</f>
        <v>7.878238211434737E-3</v>
      </c>
      <c r="AT282" s="76">
        <f>IF(OR(DataBase2[[#This Row],[sSA]] = "",  DataBase2[[#This Row],[BSHeu]]=""), "", (DataBase2[[#This Row],[sSA]]- DataBase2[[#This Row],[BSHeu]])/ DataBase2[[#This Row],[BSHeu]])</f>
        <v>0</v>
      </c>
      <c r="AU282" s="77">
        <f>IF(OR(DataBase2[[#This Row],[sKS]]= "",  DataBase2[[#This Row],[BSHeu]]=""), "", (DataBase2[[#This Row],[sKS]]- DataBase2[[#This Row],[BSHeu]])/ DataBase2[[#This Row],[BSHeu]])</f>
        <v>0</v>
      </c>
      <c r="AV282" s="78">
        <f>IF(AND(DataBase2[[#This Row],[sLBGB]]&lt;=0.0001, DataBase2[[#This Row],[sLBGB]]&lt;&gt;""), 1,"")</f>
        <v>1</v>
      </c>
      <c r="AW282" s="78">
        <f>IF(AND(DataBase2[[#This Row],[sCLGB]]&lt;=0.0001,DataBase2[[#This Row],[sCLGB]]&lt;&gt;""), 1,"")</f>
        <v>1</v>
      </c>
      <c r="AX282" s="78">
        <f>IF(AND(DataBase2[[#This Row],[sDRCGB]]&lt;=0.0001,DataBase2[[#This Row],[sDRCGB]]&lt;&gt;""), 1,"")</f>
        <v>1</v>
      </c>
      <c r="AY282" s="78">
        <f>IF(AND(DataBase2[[#This Row],[sABSGB]]&lt;=0.0001,DataBase2[[#This Row],[sABSGB]]&lt;&gt;""), 1,"")</f>
        <v>1</v>
      </c>
      <c r="AZ282" s="78" t="str">
        <f>IF(AND(DataBase2[[#This Row],[sCCJGB]]&lt;=0.0001,DataBase2[[#This Row],[sCCJGB]]&lt;&gt;""), 1,"")</f>
        <v/>
      </c>
      <c r="BA282" s="78" t="str">
        <f>IF(AND(DataBase2[[#This Row],[sILSGB]]&lt;=0.0001,DataBase2[[#This Row],[sILSGB]]&lt;&gt;""), 1,"")</f>
        <v/>
      </c>
      <c r="BB282" s="78">
        <f>IF(AND(DataBase2[[#This Row],[sSAGB]]&lt;=0.0001,DataBase2[[#This Row],[sSAGB]]&lt;&gt;""), 1,"")</f>
        <v>1</v>
      </c>
      <c r="BC282" s="78">
        <f>IF(AND(DataBase2[[#This Row],[sKSGB]]&lt;=0.0001,DataBase2[[#This Row],[sKSGB]]&lt;&gt;""), 1,"")</f>
        <v>1</v>
      </c>
      <c r="BD282" s="79">
        <f>IF(AND(DataBase2[[#This Row],[sLBGKS]]&lt;=0.0001, DataBase2[[#This Row],[sLBGKS]]&lt;&gt;""), 1,"")</f>
        <v>1</v>
      </c>
      <c r="BE282" s="78">
        <f>IF(AND(DataBase2[[#This Row],[sCLGKS]]&lt;=0.0001,DataBase2[[#This Row],[sCLGKS]]&lt;&gt;""), 1,"")</f>
        <v>1</v>
      </c>
      <c r="BF282" s="78">
        <f>IF(AND(DataBase2[[#This Row],[sDRCGKS]]&lt;=0.0001,DataBase2[[#This Row],[sDRCGKS]]&lt;&gt;""), 1,"")</f>
        <v>1</v>
      </c>
      <c r="BG282" s="78">
        <f>IF(AND(DataBase2[[#This Row],[sABSGKS]]&lt;=0.0001,DataBase2[[#This Row],[sABSGKS]]&lt;&gt;""), 1,"")</f>
        <v>1</v>
      </c>
      <c r="BH282" s="78" t="str">
        <f>IF(AND(DataBase2[[#This Row],[sCCJGKS]]&lt;=0.0001,DataBase2[[#This Row],[sCCJGKS]]&lt;&gt;""), 1,"")</f>
        <v/>
      </c>
      <c r="BI282" s="78" t="str">
        <f>IF(AND(DataBase2[[#This Row],[sILSGKS]]&lt;=0.0001,DataBase2[[#This Row],[sILSGKS]]&lt;&gt;""), 1,"")</f>
        <v/>
      </c>
      <c r="BJ282" s="78">
        <f>IF(AND(DataBase2[[#This Row],[sSAGKS]]&lt;=0.0001,DataBase2[[#This Row],[sSAGKS]]&lt;&gt;""), 1,"")</f>
        <v>1</v>
      </c>
      <c r="BK282" s="80">
        <f>IF(AND(DataBase2[[#This Row],[sKSGKS]]&lt;=0.0001,DataBase2[[#This Row],[sKSGKS]]&lt;&gt;""), 1,"")</f>
        <v>1</v>
      </c>
    </row>
    <row r="283" spans="1:63" x14ac:dyDescent="0.35">
      <c r="A283" s="65" t="s">
        <v>148</v>
      </c>
      <c r="B283" s="66" t="s">
        <v>80</v>
      </c>
      <c r="C283" s="67" t="s">
        <v>282</v>
      </c>
      <c r="D283" s="67">
        <v>3</v>
      </c>
      <c r="E283" s="67">
        <v>20</v>
      </c>
      <c r="F283" s="68">
        <v>4</v>
      </c>
      <c r="G283" s="69">
        <v>2998.11</v>
      </c>
      <c r="H283" s="70">
        <v>2862.55</v>
      </c>
      <c r="I283" s="71">
        <v>7200</v>
      </c>
      <c r="J283" s="69">
        <v>2998.11</v>
      </c>
      <c r="K283" s="70">
        <v>2998.11</v>
      </c>
      <c r="L283" s="71">
        <v>203</v>
      </c>
      <c r="M283" s="69">
        <v>2998.11</v>
      </c>
      <c r="N283" s="6">
        <v>2998.11</v>
      </c>
      <c r="O283" s="71">
        <v>185.8</v>
      </c>
      <c r="P283" s="69">
        <v>2998.1101100000001</v>
      </c>
      <c r="Q283" s="71">
        <v>1864</v>
      </c>
      <c r="R283" s="72">
        <v>3054.99</v>
      </c>
      <c r="S283" s="71">
        <v>18.239999999999998</v>
      </c>
      <c r="T283" s="72">
        <v>2998.11</v>
      </c>
      <c r="U283" s="71">
        <v>150.0025</v>
      </c>
      <c r="V283" s="72">
        <v>3005.1</v>
      </c>
      <c r="W283" s="73">
        <v>148.6395</v>
      </c>
      <c r="X283" s="8">
        <v>3005.1</v>
      </c>
      <c r="Y283" s="8">
        <v>134</v>
      </c>
      <c r="Z283" s="74">
        <f t="shared" si="12"/>
        <v>2998.11</v>
      </c>
      <c r="AA283" s="48">
        <f t="shared" si="13"/>
        <v>2998.11</v>
      </c>
      <c r="AB28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MIN(G283,J283,M283),"")</f>
        <v>2998.11</v>
      </c>
      <c r="AC283" s="49">
        <f>IF(OR(DataBase2[[#This Row],[sKS]] = "", DataBase2[[#This Row],[BSOpt]]=""), "", (DataBase2[[#This Row],[sKS]]-DataBase2[[#This Row],[BSOpt]])/DataBase2[[#This Row],[BSOpt]])</f>
        <v>2.3314688253599039E-3</v>
      </c>
      <c r="AD283" s="49">
        <f t="shared" si="14"/>
        <v>2998.11</v>
      </c>
      <c r="AE283" s="49">
        <f>IF(OR(DataBase2[[#This Row],[sKS]] = "", DataBase2[[#This Row],[BESTUB]]=""), "", (DataBase2[[#This Row],[sKS]]-DataBase2[[#This Row],[BESTUB]])/DataBase2[[#This Row],[BESTUB]])</f>
        <v>2.3314688253599039E-3</v>
      </c>
      <c r="AF283" s="75">
        <f>IF(OR(DataBase2[[#This Row],[sLB]] = "", DataBase2[[#This Row],[BestSol]]=""), "", (DataBase2[[#This Row],[sLB]]-DataBase2[[#This Row],[BestSol]])/DataBase2[[#This Row],[BestSol]])</f>
        <v>0</v>
      </c>
      <c r="AG283" s="76">
        <f>IF(OR(DataBase2[[#This Row],[sCL]] = "", DataBase2[[#This Row],[BestSol]]=""), "", (DataBase2[[#This Row],[sCL]] -DataBase2[[#This Row],[BestSol]])/DataBase2[[#This Row],[BestSol]])</f>
        <v>0</v>
      </c>
      <c r="AH283" s="76">
        <f>IF(OR(DataBase2[[#This Row],[sDRC]]= "", DataBase2[[#This Row],[BestSol]]=""), "", (DataBase2[[#This Row],[sDRC]]-DataBase2[[#This Row],[BestSol]])/DataBase2[[#This Row],[BestSol]])</f>
        <v>0</v>
      </c>
      <c r="AI283" s="76">
        <f>IF(OR(DataBase2[[#This Row],[sABS]]= "", DataBase2[[#This Row],[BestSol]]=""), "", (DataBase2[[#This Row],[sABS]]-DataBase2[[#This Row],[BestSol]])/DataBase2[[#This Row],[BestSol]])</f>
        <v>3.6689781212047048E-8</v>
      </c>
      <c r="AJ283" s="76">
        <f>IF(OR(DataBase2[[#This Row],[sCCJ]]= "", DataBase2[[#This Row],[BestSol]]=""), "", (DataBase2[[#This Row],[sCCJ]]-DataBase2[[#This Row],[BestSol]])/DataBase2[[#This Row],[BestSol]])</f>
        <v>1.8971952329967765E-2</v>
      </c>
      <c r="AK283" s="76">
        <f>IF(OR(DataBase2[[#This Row],[sILS]] = "", DataBase2[[#This Row],[BestSol]]=""), "", (DataBase2[[#This Row],[sILS]]-DataBase2[[#This Row],[BestSol]])/DataBase2[[#This Row],[BestSol]])</f>
        <v>0</v>
      </c>
      <c r="AL283" s="76">
        <f>IF(OR(DataBase2[[#This Row],[sSA]] = "", DataBase2[[#This Row],[BestSol]]=""), "", (DataBase2[[#This Row],[sSA]]-DataBase2[[#This Row],[BestSol]])/DataBase2[[#This Row],[BestSol]])</f>
        <v>2.3314688253599039E-3</v>
      </c>
      <c r="AM283" s="76">
        <f>IF(OR(DataBase2[[#This Row],[sKS]] = "", DataBase2[[#This Row],[BestSol]]=""), "", (DataBase2[[#This Row],[sKS]]-DataBase2[[#This Row],[BestSol]])/DataBase2[[#This Row],[BestSol]])</f>
        <v>2.3314688253599039E-3</v>
      </c>
      <c r="AN283" s="75">
        <f>IF(OR(DataBase2[[#This Row],[sLB]] = "", DataBase2[[#This Row],[BSHeu]]=""), "", (DataBase2[[#This Row],[sLB]]-DataBase2[[#This Row],[BSHeu]])/DataBase2[[#This Row],[BSHeu]])</f>
        <v>0</v>
      </c>
      <c r="AO283" s="76">
        <f>IF(OR(DataBase2[[#This Row],[sCL]] = "",  DataBase2[[#This Row],[BSHeu]]=""), "", (DataBase2[[#This Row],[sCL]] - DataBase2[[#This Row],[BSHeu]])/ DataBase2[[#This Row],[BSHeu]])</f>
        <v>0</v>
      </c>
      <c r="AP283" s="76">
        <f>IF(OR(DataBase2[[#This Row],[sDRC]]= "",  DataBase2[[#This Row],[BSHeu]]=""), "", (DataBase2[[#This Row],[sDRC]]- DataBase2[[#This Row],[BSHeu]])/ DataBase2[[#This Row],[BSHeu]])</f>
        <v>0</v>
      </c>
      <c r="AQ283" s="76">
        <f>IF(OR(DataBase2[[#This Row],[sABS]]= "",  DataBase2[[#This Row],[BSHeu]]=""), "", (DataBase2[[#This Row],[sABS]]- DataBase2[[#This Row],[BSHeu]])/ DataBase2[[#This Row],[BSHeu]])</f>
        <v>3.6689781212047048E-8</v>
      </c>
      <c r="AR283" s="76">
        <f>IF(OR(DataBase2[[#This Row],[sCCJ]]= "",  DataBase2[[#This Row],[BSHeu]]=""), "", (DataBase2[[#This Row],[sCCJ]]- DataBase2[[#This Row],[BSHeu]])/ DataBase2[[#This Row],[BSHeu]])</f>
        <v>1.8971952329967765E-2</v>
      </c>
      <c r="AS283" s="76">
        <f>IF(OR(DataBase2[[#This Row],[sILS]] = "",  DataBase2[[#This Row],[BSHeu]]=""), "", (DataBase2[[#This Row],[sILS]]- DataBase2[[#This Row],[BSHeu]])/ DataBase2[[#This Row],[BSHeu]])</f>
        <v>0</v>
      </c>
      <c r="AT283" s="76">
        <f>IF(OR(DataBase2[[#This Row],[sSA]] = "",  DataBase2[[#This Row],[BSHeu]]=""), "", (DataBase2[[#This Row],[sSA]]- DataBase2[[#This Row],[BSHeu]])/ DataBase2[[#This Row],[BSHeu]])</f>
        <v>2.3314688253599039E-3</v>
      </c>
      <c r="AU283" s="77">
        <f>IF(OR(DataBase2[[#This Row],[sKS]]= "",  DataBase2[[#This Row],[BSHeu]]=""), "", (DataBase2[[#This Row],[sKS]]- DataBase2[[#This Row],[BSHeu]])/ DataBase2[[#This Row],[BSHeu]])</f>
        <v>2.3314688253599039E-3</v>
      </c>
      <c r="AV283" s="78">
        <f>IF(AND(DataBase2[[#This Row],[sLBGB]]&lt;=0.0001, DataBase2[[#This Row],[sLBGB]]&lt;&gt;""), 1,"")</f>
        <v>1</v>
      </c>
      <c r="AW283" s="78">
        <f>IF(AND(DataBase2[[#This Row],[sCLGB]]&lt;=0.0001,DataBase2[[#This Row],[sCLGB]]&lt;&gt;""), 1,"")</f>
        <v>1</v>
      </c>
      <c r="AX283" s="78">
        <f>IF(AND(DataBase2[[#This Row],[sDRCGB]]&lt;=0.0001,DataBase2[[#This Row],[sDRCGB]]&lt;&gt;""), 1,"")</f>
        <v>1</v>
      </c>
      <c r="AY283" s="78">
        <f>IF(AND(DataBase2[[#This Row],[sABSGB]]&lt;=0.0001,DataBase2[[#This Row],[sABSGB]]&lt;&gt;""), 1,"")</f>
        <v>1</v>
      </c>
      <c r="AZ283" s="78" t="str">
        <f>IF(AND(DataBase2[[#This Row],[sCCJGB]]&lt;=0.0001,DataBase2[[#This Row],[sCCJGB]]&lt;&gt;""), 1,"")</f>
        <v/>
      </c>
      <c r="BA283" s="78">
        <f>IF(AND(DataBase2[[#This Row],[sILSGB]]&lt;=0.0001,DataBase2[[#This Row],[sILSGB]]&lt;&gt;""), 1,"")</f>
        <v>1</v>
      </c>
      <c r="BB283" s="78" t="str">
        <f>IF(AND(DataBase2[[#This Row],[sSAGB]]&lt;=0.0001,DataBase2[[#This Row],[sSAGB]]&lt;&gt;""), 1,"")</f>
        <v/>
      </c>
      <c r="BC283" s="78" t="str">
        <f>IF(AND(DataBase2[[#This Row],[sKSGB]]&lt;=0.0001,DataBase2[[#This Row],[sKSGB]]&lt;&gt;""), 1,"")</f>
        <v/>
      </c>
      <c r="BD283" s="79">
        <f>IF(AND(DataBase2[[#This Row],[sLBGKS]]&lt;=0.0001, DataBase2[[#This Row],[sLBGKS]]&lt;&gt;""), 1,"")</f>
        <v>1</v>
      </c>
      <c r="BE283" s="78">
        <f>IF(AND(DataBase2[[#This Row],[sCLGKS]]&lt;=0.0001,DataBase2[[#This Row],[sCLGKS]]&lt;&gt;""), 1,"")</f>
        <v>1</v>
      </c>
      <c r="BF283" s="78">
        <f>IF(AND(DataBase2[[#This Row],[sDRCGKS]]&lt;=0.0001,DataBase2[[#This Row],[sDRCGKS]]&lt;&gt;""), 1,"")</f>
        <v>1</v>
      </c>
      <c r="BG283" s="78">
        <f>IF(AND(DataBase2[[#This Row],[sABSGKS]]&lt;=0.0001,DataBase2[[#This Row],[sABSGKS]]&lt;&gt;""), 1,"")</f>
        <v>1</v>
      </c>
      <c r="BH283" s="78" t="str">
        <f>IF(AND(DataBase2[[#This Row],[sCCJGKS]]&lt;=0.0001,DataBase2[[#This Row],[sCCJGKS]]&lt;&gt;""), 1,"")</f>
        <v/>
      </c>
      <c r="BI283" s="78">
        <f>IF(AND(DataBase2[[#This Row],[sILSGKS]]&lt;=0.0001,DataBase2[[#This Row],[sILSGKS]]&lt;&gt;""), 1,"")</f>
        <v>1</v>
      </c>
      <c r="BJ283" s="78" t="str">
        <f>IF(AND(DataBase2[[#This Row],[sSAGKS]]&lt;=0.0001,DataBase2[[#This Row],[sSAGKS]]&lt;&gt;""), 1,"")</f>
        <v/>
      </c>
      <c r="BK283" s="80" t="str">
        <f>IF(AND(DataBase2[[#This Row],[sKSGKS]]&lt;=0.0001,DataBase2[[#This Row],[sKSGKS]]&lt;&gt;""), 1,"")</f>
        <v/>
      </c>
    </row>
    <row r="284" spans="1:63" x14ac:dyDescent="0.35">
      <c r="A284" s="65" t="s">
        <v>149</v>
      </c>
      <c r="B284" s="66" t="s">
        <v>80</v>
      </c>
      <c r="C284" s="67" t="s">
        <v>282</v>
      </c>
      <c r="D284" s="67">
        <v>3</v>
      </c>
      <c r="E284" s="67">
        <v>20</v>
      </c>
      <c r="F284" s="68">
        <v>5</v>
      </c>
      <c r="G284" s="69">
        <v>3214.31</v>
      </c>
      <c r="H284" s="70">
        <v>3056.33</v>
      </c>
      <c r="I284" s="71">
        <v>7200</v>
      </c>
      <c r="J284" s="69">
        <v>3214.17</v>
      </c>
      <c r="K284" s="70">
        <v>3214.17</v>
      </c>
      <c r="L284" s="71">
        <v>1050</v>
      </c>
      <c r="M284" s="69">
        <v>3214.17</v>
      </c>
      <c r="N284" s="6">
        <v>3214.17</v>
      </c>
      <c r="O284" s="71">
        <v>73.7</v>
      </c>
      <c r="P284" s="69">
        <v>3216.2700199999999</v>
      </c>
      <c r="Q284" s="71">
        <v>1841</v>
      </c>
      <c r="R284" s="72">
        <v>3331.6</v>
      </c>
      <c r="S284" s="71">
        <v>22.61</v>
      </c>
      <c r="T284" s="72">
        <v>3216.97</v>
      </c>
      <c r="U284" s="71">
        <v>150.006</v>
      </c>
      <c r="V284" s="72">
        <v>3268.55</v>
      </c>
      <c r="W284" s="73">
        <v>150.00700000000001</v>
      </c>
      <c r="X284" s="8">
        <v>3214.31</v>
      </c>
      <c r="Y284" s="8">
        <v>171</v>
      </c>
      <c r="Z284" s="74">
        <f t="shared" si="12"/>
        <v>3214.17</v>
      </c>
      <c r="AA284" s="48">
        <f t="shared" si="13"/>
        <v>3214.31</v>
      </c>
      <c r="AB28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MIN(G284,J284,M284),"")</f>
        <v>3214.17</v>
      </c>
      <c r="AC284" s="49">
        <f>IF(OR(DataBase2[[#This Row],[sKS]] = "", DataBase2[[#This Row],[BSOpt]]=""), "", (DataBase2[[#This Row],[sKS]]-DataBase2[[#This Row],[BSOpt]])/DataBase2[[#This Row],[BSOpt]])</f>
        <v>4.3557123611965969E-5</v>
      </c>
      <c r="AD284" s="49">
        <f t="shared" si="14"/>
        <v>3214.17</v>
      </c>
      <c r="AE284" s="49">
        <f>IF(OR(DataBase2[[#This Row],[sKS]] = "", DataBase2[[#This Row],[BESTUB]]=""), "", (DataBase2[[#This Row],[sKS]]-DataBase2[[#This Row],[BESTUB]])/DataBase2[[#This Row],[BESTUB]])</f>
        <v>4.3557123611965969E-5</v>
      </c>
      <c r="AF284" s="75">
        <f>IF(OR(DataBase2[[#This Row],[sLB]] = "", DataBase2[[#This Row],[BestSol]]=""), "", (DataBase2[[#This Row],[sLB]]-DataBase2[[#This Row],[BestSol]])/DataBase2[[#This Row],[BestSol]])</f>
        <v>4.3557123611965969E-5</v>
      </c>
      <c r="AG284" s="76">
        <f>IF(OR(DataBase2[[#This Row],[sCL]] = "", DataBase2[[#This Row],[BestSol]]=""), "", (DataBase2[[#This Row],[sCL]] -DataBase2[[#This Row],[BestSol]])/DataBase2[[#This Row],[BestSol]])</f>
        <v>0</v>
      </c>
      <c r="AH284" s="76">
        <f>IF(OR(DataBase2[[#This Row],[sDRC]]= "", DataBase2[[#This Row],[BestSol]]=""), "", (DataBase2[[#This Row],[sDRC]]-DataBase2[[#This Row],[BestSol]])/DataBase2[[#This Row],[BestSol]])</f>
        <v>0</v>
      </c>
      <c r="AI284" s="76">
        <f>IF(OR(DataBase2[[#This Row],[sABS]]= "", DataBase2[[#This Row],[BestSol]]=""), "", (DataBase2[[#This Row],[sABS]]-DataBase2[[#This Row],[BestSol]])/DataBase2[[#This Row],[BestSol]])</f>
        <v>6.5336307662627012E-4</v>
      </c>
      <c r="AJ284" s="76">
        <f>IF(OR(DataBase2[[#This Row],[sCCJ]]= "", DataBase2[[#This Row],[BestSol]]=""), "", (DataBase2[[#This Row],[sCCJ]]-DataBase2[[#This Row],[BestSol]])/DataBase2[[#This Row],[BestSol]])</f>
        <v>3.6535093041127203E-2</v>
      </c>
      <c r="AK284" s="76">
        <f>IF(OR(DataBase2[[#This Row],[sILS]] = "", DataBase2[[#This Row],[BestSol]]=""), "", (DataBase2[[#This Row],[sILS]]-DataBase2[[#This Row],[BestSol]])/DataBase2[[#This Row],[BestSol]])</f>
        <v>8.711424722400268E-4</v>
      </c>
      <c r="AL284" s="76">
        <f>IF(OR(DataBase2[[#This Row],[sSA]] = "", DataBase2[[#This Row],[BestSol]]=""), "", (DataBase2[[#This Row],[sSA]]-DataBase2[[#This Row],[BestSol]])/DataBase2[[#This Row],[BestSol]])</f>
        <v>1.6918831300149061E-2</v>
      </c>
      <c r="AM284" s="76">
        <f>IF(OR(DataBase2[[#This Row],[sKS]] = "", DataBase2[[#This Row],[BestSol]]=""), "", (DataBase2[[#This Row],[sKS]]-DataBase2[[#This Row],[BestSol]])/DataBase2[[#This Row],[BestSol]])</f>
        <v>4.3557123611965969E-5</v>
      </c>
      <c r="AN284" s="75">
        <f>IF(OR(DataBase2[[#This Row],[sLB]] = "", DataBase2[[#This Row],[BSHeu]]=""), "", (DataBase2[[#This Row],[sLB]]-DataBase2[[#This Row],[BSHeu]])/DataBase2[[#This Row],[BSHeu]])</f>
        <v>0</v>
      </c>
      <c r="AO284" s="76">
        <f>IF(OR(DataBase2[[#This Row],[sCL]] = "",  DataBase2[[#This Row],[BSHeu]]=""), "", (DataBase2[[#This Row],[sCL]] - DataBase2[[#This Row],[BSHeu]])/ DataBase2[[#This Row],[BSHeu]])</f>
        <v>-4.3555226471582602E-5</v>
      </c>
      <c r="AP284" s="76">
        <f>IF(OR(DataBase2[[#This Row],[sDRC]]= "",  DataBase2[[#This Row],[BSHeu]]=""), "", (DataBase2[[#This Row],[sDRC]]- DataBase2[[#This Row],[BSHeu]])/ DataBase2[[#This Row],[BSHeu]])</f>
        <v>-4.3555226471582602E-5</v>
      </c>
      <c r="AQ284" s="76">
        <f>IF(OR(DataBase2[[#This Row],[sABS]]= "",  DataBase2[[#This Row],[BSHeu]]=""), "", (DataBase2[[#This Row],[sABS]]- DataBase2[[#This Row],[BSHeu]])/ DataBase2[[#This Row],[BSHeu]])</f>
        <v>6.0977939277791682E-4</v>
      </c>
      <c r="AR284" s="76">
        <f>IF(OR(DataBase2[[#This Row],[sCCJ]]= "",  DataBase2[[#This Row],[BSHeu]]=""), "", (DataBase2[[#This Row],[sCCJ]]- DataBase2[[#This Row],[BSHeu]])/ DataBase2[[#This Row],[BSHeu]])</f>
        <v>3.6489946520404055E-2</v>
      </c>
      <c r="AS284" s="76">
        <f>IF(OR(DataBase2[[#This Row],[sILS]] = "",  DataBase2[[#This Row],[BSHeu]]=""), "", (DataBase2[[#This Row],[sILS]]- DataBase2[[#This Row],[BSHeu]])/ DataBase2[[#This Row],[BSHeu]])</f>
        <v>8.2754930296077681E-4</v>
      </c>
      <c r="AT284" s="76">
        <f>IF(OR(DataBase2[[#This Row],[sSA]] = "",  DataBase2[[#This Row],[BSHeu]]=""), "", (DataBase2[[#This Row],[sSA]]- DataBase2[[#This Row],[BSHeu]])/ DataBase2[[#This Row],[BSHeu]])</f>
        <v>1.6874539170148566E-2</v>
      </c>
      <c r="AU284" s="77">
        <f>IF(OR(DataBase2[[#This Row],[sKS]]= "",  DataBase2[[#This Row],[BSHeu]]=""), "", (DataBase2[[#This Row],[sKS]]- DataBase2[[#This Row],[BSHeu]])/ DataBase2[[#This Row],[BSHeu]])</f>
        <v>0</v>
      </c>
      <c r="AV284" s="78">
        <f>IF(AND(DataBase2[[#This Row],[sLBGB]]&lt;=0.0001, DataBase2[[#This Row],[sLBGB]]&lt;&gt;""), 1,"")</f>
        <v>1</v>
      </c>
      <c r="AW284" s="78">
        <f>IF(AND(DataBase2[[#This Row],[sCLGB]]&lt;=0.0001,DataBase2[[#This Row],[sCLGB]]&lt;&gt;""), 1,"")</f>
        <v>1</v>
      </c>
      <c r="AX284" s="78">
        <f>IF(AND(DataBase2[[#This Row],[sDRCGB]]&lt;=0.0001,DataBase2[[#This Row],[sDRCGB]]&lt;&gt;""), 1,"")</f>
        <v>1</v>
      </c>
      <c r="AY284" s="78" t="str">
        <f>IF(AND(DataBase2[[#This Row],[sABSGB]]&lt;=0.0001,DataBase2[[#This Row],[sABSGB]]&lt;&gt;""), 1,"")</f>
        <v/>
      </c>
      <c r="AZ284" s="78" t="str">
        <f>IF(AND(DataBase2[[#This Row],[sCCJGB]]&lt;=0.0001,DataBase2[[#This Row],[sCCJGB]]&lt;&gt;""), 1,"")</f>
        <v/>
      </c>
      <c r="BA284" s="78" t="str">
        <f>IF(AND(DataBase2[[#This Row],[sILSGB]]&lt;=0.0001,DataBase2[[#This Row],[sILSGB]]&lt;&gt;""), 1,"")</f>
        <v/>
      </c>
      <c r="BB284" s="78" t="str">
        <f>IF(AND(DataBase2[[#This Row],[sSAGB]]&lt;=0.0001,DataBase2[[#This Row],[sSAGB]]&lt;&gt;""), 1,"")</f>
        <v/>
      </c>
      <c r="BC284" s="78">
        <f>IF(AND(DataBase2[[#This Row],[sKSGB]]&lt;=0.0001,DataBase2[[#This Row],[sKSGB]]&lt;&gt;""), 1,"")</f>
        <v>1</v>
      </c>
      <c r="BD284" s="79">
        <f>IF(AND(DataBase2[[#This Row],[sLBGKS]]&lt;=0.0001, DataBase2[[#This Row],[sLBGKS]]&lt;&gt;""), 1,"")</f>
        <v>1</v>
      </c>
      <c r="BE284" s="78">
        <f>IF(AND(DataBase2[[#This Row],[sCLGKS]]&lt;=0.0001,DataBase2[[#This Row],[sCLGKS]]&lt;&gt;""), 1,"")</f>
        <v>1</v>
      </c>
      <c r="BF284" s="78">
        <f>IF(AND(DataBase2[[#This Row],[sDRCGKS]]&lt;=0.0001,DataBase2[[#This Row],[sDRCGKS]]&lt;&gt;""), 1,"")</f>
        <v>1</v>
      </c>
      <c r="BG284" s="78" t="str">
        <f>IF(AND(DataBase2[[#This Row],[sABSGKS]]&lt;=0.0001,DataBase2[[#This Row],[sABSGKS]]&lt;&gt;""), 1,"")</f>
        <v/>
      </c>
      <c r="BH284" s="78" t="str">
        <f>IF(AND(DataBase2[[#This Row],[sCCJGKS]]&lt;=0.0001,DataBase2[[#This Row],[sCCJGKS]]&lt;&gt;""), 1,"")</f>
        <v/>
      </c>
      <c r="BI284" s="78" t="str">
        <f>IF(AND(DataBase2[[#This Row],[sILSGKS]]&lt;=0.0001,DataBase2[[#This Row],[sILSGKS]]&lt;&gt;""), 1,"")</f>
        <v/>
      </c>
      <c r="BJ284" s="78" t="str">
        <f>IF(AND(DataBase2[[#This Row],[sSAGKS]]&lt;=0.0001,DataBase2[[#This Row],[sSAGKS]]&lt;&gt;""), 1,"")</f>
        <v/>
      </c>
      <c r="BK284" s="80">
        <f>IF(AND(DataBase2[[#This Row],[sKSGKS]]&lt;=0.0001,DataBase2[[#This Row],[sKSGKS]]&lt;&gt;""), 1,"")</f>
        <v>1</v>
      </c>
    </row>
    <row r="285" spans="1:63" x14ac:dyDescent="0.35">
      <c r="A285" s="65" t="s">
        <v>150</v>
      </c>
      <c r="B285" s="66" t="s">
        <v>80</v>
      </c>
      <c r="C285" s="67" t="s">
        <v>282</v>
      </c>
      <c r="D285" s="67">
        <v>3</v>
      </c>
      <c r="E285" s="67">
        <v>20</v>
      </c>
      <c r="F285" s="68">
        <v>2</v>
      </c>
      <c r="G285" s="69">
        <v>2681.93</v>
      </c>
      <c r="H285" s="70">
        <v>2578.39</v>
      </c>
      <c r="I285" s="71">
        <v>7200</v>
      </c>
      <c r="J285" s="69">
        <v>2681.93</v>
      </c>
      <c r="K285" s="70">
        <v>2681.93</v>
      </c>
      <c r="L285" s="71">
        <v>9</v>
      </c>
      <c r="M285" s="69">
        <v>2681.93</v>
      </c>
      <c r="N285" s="6">
        <v>2681.93</v>
      </c>
      <c r="O285" s="71">
        <v>11.6</v>
      </c>
      <c r="P285" s="69">
        <v>2681.9299299999998</v>
      </c>
      <c r="Q285" s="71">
        <v>325</v>
      </c>
      <c r="R285" s="72">
        <v>2728.79</v>
      </c>
      <c r="S285" s="71">
        <v>19.079999999999998</v>
      </c>
      <c r="T285" s="72">
        <v>2729.01</v>
      </c>
      <c r="U285" s="71">
        <v>150.00299999999999</v>
      </c>
      <c r="V285" s="72">
        <v>2681.93</v>
      </c>
      <c r="W285" s="73">
        <v>94.785499999999999</v>
      </c>
      <c r="X285" s="8">
        <v>2681.93</v>
      </c>
      <c r="Y285" s="8">
        <v>109</v>
      </c>
      <c r="Z285" s="74">
        <f t="shared" si="12"/>
        <v>2681.93</v>
      </c>
      <c r="AA285" s="48">
        <f t="shared" si="13"/>
        <v>2681.9299299999998</v>
      </c>
      <c r="AB28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MIN(G285,J285,M285),"")</f>
        <v>2681.93</v>
      </c>
      <c r="AC285" s="49">
        <f>IF(OR(DataBase2[[#This Row],[sKS]] = "", DataBase2[[#This Row],[BSOpt]]=""), "", (DataBase2[[#This Row],[sKS]]-DataBase2[[#This Row],[BSOpt]])/DataBase2[[#This Row],[BSOpt]])</f>
        <v>0</v>
      </c>
      <c r="AD285" s="49">
        <f t="shared" si="14"/>
        <v>2681.93</v>
      </c>
      <c r="AE285" s="49">
        <f>IF(OR(DataBase2[[#This Row],[sKS]] = "", DataBase2[[#This Row],[BESTUB]]=""), "", (DataBase2[[#This Row],[sKS]]-DataBase2[[#This Row],[BESTUB]])/DataBase2[[#This Row],[BESTUB]])</f>
        <v>0</v>
      </c>
      <c r="AF285" s="75">
        <f>IF(OR(DataBase2[[#This Row],[sLB]] = "", DataBase2[[#This Row],[BestSol]]=""), "", (DataBase2[[#This Row],[sLB]]-DataBase2[[#This Row],[BestSol]])/DataBase2[[#This Row],[BestSol]])</f>
        <v>0</v>
      </c>
      <c r="AG285" s="76">
        <f>IF(OR(DataBase2[[#This Row],[sCL]] = "", DataBase2[[#This Row],[BestSol]]=""), "", (DataBase2[[#This Row],[sCL]] -DataBase2[[#This Row],[BestSol]])/DataBase2[[#This Row],[BestSol]])</f>
        <v>0</v>
      </c>
      <c r="AH285" s="76">
        <f>IF(OR(DataBase2[[#This Row],[sDRC]]= "", DataBase2[[#This Row],[BestSol]]=""), "", (DataBase2[[#This Row],[sDRC]]-DataBase2[[#This Row],[BestSol]])/DataBase2[[#This Row],[BestSol]])</f>
        <v>0</v>
      </c>
      <c r="AI285" s="76">
        <f>IF(OR(DataBase2[[#This Row],[sABS]]= "", DataBase2[[#This Row],[BestSol]]=""), "", (DataBase2[[#This Row],[sABS]]-DataBase2[[#This Row],[BestSol]])/DataBase2[[#This Row],[BestSol]])</f>
        <v>-2.6100606671553946E-8</v>
      </c>
      <c r="AJ285" s="76">
        <f>IF(OR(DataBase2[[#This Row],[sCCJ]]= "", DataBase2[[#This Row],[BestSol]]=""), "", (DataBase2[[#This Row],[sCCJ]]-DataBase2[[#This Row],[BestSol]])/DataBase2[[#This Row],[BestSol]])</f>
        <v>1.7472491824917179E-2</v>
      </c>
      <c r="AK285" s="76">
        <f>IF(OR(DataBase2[[#This Row],[sILS]] = "", DataBase2[[#This Row],[BestSol]]=""), "", (DataBase2[[#This Row],[sILS]]-DataBase2[[#This Row],[BestSol]])/DataBase2[[#This Row],[BestSol]])</f>
        <v>1.7554522302968528E-2</v>
      </c>
      <c r="AL285" s="76">
        <f>IF(OR(DataBase2[[#This Row],[sSA]] = "", DataBase2[[#This Row],[BestSol]]=""), "", (DataBase2[[#This Row],[sSA]]-DataBase2[[#This Row],[BestSol]])/DataBase2[[#This Row],[BestSol]])</f>
        <v>0</v>
      </c>
      <c r="AM285" s="76">
        <f>IF(OR(DataBase2[[#This Row],[sKS]] = "", DataBase2[[#This Row],[BestSol]]=""), "", (DataBase2[[#This Row],[sKS]]-DataBase2[[#This Row],[BestSol]])/DataBase2[[#This Row],[BestSol]])</f>
        <v>0</v>
      </c>
      <c r="AN285" s="75">
        <f>IF(OR(DataBase2[[#This Row],[sLB]] = "", DataBase2[[#This Row],[BSHeu]]=""), "", (DataBase2[[#This Row],[sLB]]-DataBase2[[#This Row],[BSHeu]])/DataBase2[[#This Row],[BSHeu]])</f>
        <v>2.6100607352795632E-8</v>
      </c>
      <c r="AO285" s="76">
        <f>IF(OR(DataBase2[[#This Row],[sCL]] = "",  DataBase2[[#This Row],[BSHeu]]=""), "", (DataBase2[[#This Row],[sCL]] - DataBase2[[#This Row],[BSHeu]])/ DataBase2[[#This Row],[BSHeu]])</f>
        <v>2.6100607352795632E-8</v>
      </c>
      <c r="AP285" s="76">
        <f>IF(OR(DataBase2[[#This Row],[sDRC]]= "",  DataBase2[[#This Row],[BSHeu]]=""), "", (DataBase2[[#This Row],[sDRC]]- DataBase2[[#This Row],[BSHeu]])/ DataBase2[[#This Row],[BSHeu]])</f>
        <v>2.6100607352795632E-8</v>
      </c>
      <c r="AQ285" s="76">
        <f>IF(OR(DataBase2[[#This Row],[sABS]]= "",  DataBase2[[#This Row],[BSHeu]]=""), "", (DataBase2[[#This Row],[sABS]]- DataBase2[[#This Row],[BSHeu]])/ DataBase2[[#This Row],[BSHeu]])</f>
        <v>0</v>
      </c>
      <c r="AR285" s="76">
        <f>IF(OR(DataBase2[[#This Row],[sCCJ]]= "",  DataBase2[[#This Row],[BSHeu]]=""), "", (DataBase2[[#This Row],[sCCJ]]- DataBase2[[#This Row],[BSHeu]])/ DataBase2[[#This Row],[BSHeu]])</f>
        <v>1.747251838156718E-2</v>
      </c>
      <c r="AS285" s="76">
        <f>IF(OR(DataBase2[[#This Row],[sILS]] = "",  DataBase2[[#This Row],[BSHeu]]=""), "", (DataBase2[[#This Row],[sILS]]- DataBase2[[#This Row],[BSHeu]])/ DataBase2[[#This Row],[BSHeu]])</f>
        <v>1.7554548861759577E-2</v>
      </c>
      <c r="AT285" s="76">
        <f>IF(OR(DataBase2[[#This Row],[sSA]] = "",  DataBase2[[#This Row],[BSHeu]]=""), "", (DataBase2[[#This Row],[sSA]]- DataBase2[[#This Row],[BSHeu]])/ DataBase2[[#This Row],[BSHeu]])</f>
        <v>2.6100607352795632E-8</v>
      </c>
      <c r="AU285" s="77">
        <f>IF(OR(DataBase2[[#This Row],[sKS]]= "",  DataBase2[[#This Row],[BSHeu]]=""), "", (DataBase2[[#This Row],[sKS]]- DataBase2[[#This Row],[BSHeu]])/ DataBase2[[#This Row],[BSHeu]])</f>
        <v>2.6100607352795632E-8</v>
      </c>
      <c r="AV285" s="78">
        <f>IF(AND(DataBase2[[#This Row],[sLBGB]]&lt;=0.0001, DataBase2[[#This Row],[sLBGB]]&lt;&gt;""), 1,"")</f>
        <v>1</v>
      </c>
      <c r="AW285" s="78">
        <f>IF(AND(DataBase2[[#This Row],[sCLGB]]&lt;=0.0001,DataBase2[[#This Row],[sCLGB]]&lt;&gt;""), 1,"")</f>
        <v>1</v>
      </c>
      <c r="AX285" s="78">
        <f>IF(AND(DataBase2[[#This Row],[sDRCGB]]&lt;=0.0001,DataBase2[[#This Row],[sDRCGB]]&lt;&gt;""), 1,"")</f>
        <v>1</v>
      </c>
      <c r="AY285" s="78">
        <f>IF(AND(DataBase2[[#This Row],[sABSGB]]&lt;=0.0001,DataBase2[[#This Row],[sABSGB]]&lt;&gt;""), 1,"")</f>
        <v>1</v>
      </c>
      <c r="AZ285" s="78" t="str">
        <f>IF(AND(DataBase2[[#This Row],[sCCJGB]]&lt;=0.0001,DataBase2[[#This Row],[sCCJGB]]&lt;&gt;""), 1,"")</f>
        <v/>
      </c>
      <c r="BA285" s="78" t="str">
        <f>IF(AND(DataBase2[[#This Row],[sILSGB]]&lt;=0.0001,DataBase2[[#This Row],[sILSGB]]&lt;&gt;""), 1,"")</f>
        <v/>
      </c>
      <c r="BB285" s="78">
        <f>IF(AND(DataBase2[[#This Row],[sSAGB]]&lt;=0.0001,DataBase2[[#This Row],[sSAGB]]&lt;&gt;""), 1,"")</f>
        <v>1</v>
      </c>
      <c r="BC285" s="78">
        <f>IF(AND(DataBase2[[#This Row],[sKSGB]]&lt;=0.0001,DataBase2[[#This Row],[sKSGB]]&lt;&gt;""), 1,"")</f>
        <v>1</v>
      </c>
      <c r="BD285" s="79">
        <f>IF(AND(DataBase2[[#This Row],[sLBGKS]]&lt;=0.0001, DataBase2[[#This Row],[sLBGKS]]&lt;&gt;""), 1,"")</f>
        <v>1</v>
      </c>
      <c r="BE285" s="78">
        <f>IF(AND(DataBase2[[#This Row],[sCLGKS]]&lt;=0.0001,DataBase2[[#This Row],[sCLGKS]]&lt;&gt;""), 1,"")</f>
        <v>1</v>
      </c>
      <c r="BF285" s="78">
        <f>IF(AND(DataBase2[[#This Row],[sDRCGKS]]&lt;=0.0001,DataBase2[[#This Row],[sDRCGKS]]&lt;&gt;""), 1,"")</f>
        <v>1</v>
      </c>
      <c r="BG285" s="78">
        <f>IF(AND(DataBase2[[#This Row],[sABSGKS]]&lt;=0.0001,DataBase2[[#This Row],[sABSGKS]]&lt;&gt;""), 1,"")</f>
        <v>1</v>
      </c>
      <c r="BH285" s="78" t="str">
        <f>IF(AND(DataBase2[[#This Row],[sCCJGKS]]&lt;=0.0001,DataBase2[[#This Row],[sCCJGKS]]&lt;&gt;""), 1,"")</f>
        <v/>
      </c>
      <c r="BI285" s="78" t="str">
        <f>IF(AND(DataBase2[[#This Row],[sILSGKS]]&lt;=0.0001,DataBase2[[#This Row],[sILSGKS]]&lt;&gt;""), 1,"")</f>
        <v/>
      </c>
      <c r="BJ285" s="78">
        <f>IF(AND(DataBase2[[#This Row],[sSAGKS]]&lt;=0.0001,DataBase2[[#This Row],[sSAGKS]]&lt;&gt;""), 1,"")</f>
        <v>1</v>
      </c>
      <c r="BK285" s="80">
        <f>IF(AND(DataBase2[[#This Row],[sKSGKS]]&lt;=0.0001,DataBase2[[#This Row],[sKSGKS]]&lt;&gt;""), 1,"")</f>
        <v>1</v>
      </c>
    </row>
    <row r="286" spans="1:63" x14ac:dyDescent="0.35">
      <c r="A286" s="65" t="s">
        <v>151</v>
      </c>
      <c r="B286" s="66" t="s">
        <v>80</v>
      </c>
      <c r="C286" s="67" t="s">
        <v>282</v>
      </c>
      <c r="D286" s="67">
        <v>3</v>
      </c>
      <c r="E286" s="67">
        <v>20</v>
      </c>
      <c r="F286" s="68">
        <v>3</v>
      </c>
      <c r="G286" s="69">
        <v>2928.09</v>
      </c>
      <c r="H286" s="70">
        <v>2889.17</v>
      </c>
      <c r="I286" s="71">
        <v>7199</v>
      </c>
      <c r="J286" s="69">
        <v>2928.09</v>
      </c>
      <c r="K286" s="70">
        <v>2928.09</v>
      </c>
      <c r="L286" s="71">
        <v>20</v>
      </c>
      <c r="M286" s="69">
        <v>2928.09</v>
      </c>
      <c r="N286" s="6">
        <v>2928.09</v>
      </c>
      <c r="O286" s="71">
        <v>0.9</v>
      </c>
      <c r="P286" s="69">
        <v>2928.0900900000001</v>
      </c>
      <c r="Q286" s="71">
        <v>389</v>
      </c>
      <c r="R286" s="72">
        <v>2984.79</v>
      </c>
      <c r="S286" s="71">
        <v>19.75</v>
      </c>
      <c r="T286" s="72">
        <v>3424.57</v>
      </c>
      <c r="U286" s="71">
        <v>150.00299999999999</v>
      </c>
      <c r="V286" s="72">
        <v>2928.09</v>
      </c>
      <c r="W286" s="73">
        <v>103.5625</v>
      </c>
      <c r="X286" s="8">
        <v>2928.09</v>
      </c>
      <c r="Y286" s="8">
        <v>106</v>
      </c>
      <c r="Z286" s="74">
        <f t="shared" si="12"/>
        <v>2928.09</v>
      </c>
      <c r="AA286" s="48">
        <f t="shared" si="13"/>
        <v>2928.09</v>
      </c>
      <c r="AB28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MIN(G286,J286,M286),"")</f>
        <v>2928.09</v>
      </c>
      <c r="AC286" s="49">
        <f>IF(OR(DataBase2[[#This Row],[sKS]] = "", DataBase2[[#This Row],[BSOpt]]=""), "", (DataBase2[[#This Row],[sKS]]-DataBase2[[#This Row],[BSOpt]])/DataBase2[[#This Row],[BSOpt]])</f>
        <v>0</v>
      </c>
      <c r="AD286" s="49">
        <f t="shared" si="14"/>
        <v>2928.09</v>
      </c>
      <c r="AE286" s="49">
        <f>IF(OR(DataBase2[[#This Row],[sKS]] = "", DataBase2[[#This Row],[BESTUB]]=""), "", (DataBase2[[#This Row],[sKS]]-DataBase2[[#This Row],[BESTUB]])/DataBase2[[#This Row],[BESTUB]])</f>
        <v>0</v>
      </c>
      <c r="AF286" s="75">
        <f>IF(OR(DataBase2[[#This Row],[sLB]] = "", DataBase2[[#This Row],[BestSol]]=""), "", (DataBase2[[#This Row],[sLB]]-DataBase2[[#This Row],[BestSol]])/DataBase2[[#This Row],[BestSol]])</f>
        <v>0</v>
      </c>
      <c r="AG286" s="76">
        <f>IF(OR(DataBase2[[#This Row],[sCL]] = "", DataBase2[[#This Row],[BestSol]]=""), "", (DataBase2[[#This Row],[sCL]] -DataBase2[[#This Row],[BestSol]])/DataBase2[[#This Row],[BestSol]])</f>
        <v>0</v>
      </c>
      <c r="AH286" s="76">
        <f>IF(OR(DataBase2[[#This Row],[sDRC]]= "", DataBase2[[#This Row],[BestSol]]=""), "", (DataBase2[[#This Row],[sDRC]]-DataBase2[[#This Row],[BestSol]])/DataBase2[[#This Row],[BestSol]])</f>
        <v>0</v>
      </c>
      <c r="AI286" s="76">
        <f>IF(OR(DataBase2[[#This Row],[sABS]]= "", DataBase2[[#This Row],[BestSol]]=""), "", (DataBase2[[#This Row],[sABS]]-DataBase2[[#This Row],[BestSol]])/DataBase2[[#This Row],[BestSol]])</f>
        <v>3.0736760140619145E-8</v>
      </c>
      <c r="AJ286" s="76">
        <f>IF(OR(DataBase2[[#This Row],[sCCJ]]= "", DataBase2[[#This Row],[BestSol]]=""), "", (DataBase2[[#This Row],[sCCJ]]-DataBase2[[#This Row],[BestSol]])/DataBase2[[#This Row],[BestSol]])</f>
        <v>1.9364158888558691E-2</v>
      </c>
      <c r="AK286" s="76">
        <f>IF(OR(DataBase2[[#This Row],[sILS]] = "", DataBase2[[#This Row],[BestSol]]=""), "", (DataBase2[[#This Row],[sILS]]-DataBase2[[#This Row],[BestSol]])/DataBase2[[#This Row],[BestSol]])</f>
        <v>0.16955762971766578</v>
      </c>
      <c r="AL286" s="76">
        <f>IF(OR(DataBase2[[#This Row],[sSA]] = "", DataBase2[[#This Row],[BestSol]]=""), "", (DataBase2[[#This Row],[sSA]]-DataBase2[[#This Row],[BestSol]])/DataBase2[[#This Row],[BestSol]])</f>
        <v>0</v>
      </c>
      <c r="AM286" s="76">
        <f>IF(OR(DataBase2[[#This Row],[sKS]] = "", DataBase2[[#This Row],[BestSol]]=""), "", (DataBase2[[#This Row],[sKS]]-DataBase2[[#This Row],[BestSol]])/DataBase2[[#This Row],[BestSol]])</f>
        <v>0</v>
      </c>
      <c r="AN286" s="75">
        <f>IF(OR(DataBase2[[#This Row],[sLB]] = "", DataBase2[[#This Row],[BSHeu]]=""), "", (DataBase2[[#This Row],[sLB]]-DataBase2[[#This Row],[BSHeu]])/DataBase2[[#This Row],[BSHeu]])</f>
        <v>0</v>
      </c>
      <c r="AO286" s="76">
        <f>IF(OR(DataBase2[[#This Row],[sCL]] = "",  DataBase2[[#This Row],[BSHeu]]=""), "", (DataBase2[[#This Row],[sCL]] - DataBase2[[#This Row],[BSHeu]])/ DataBase2[[#This Row],[BSHeu]])</f>
        <v>0</v>
      </c>
      <c r="AP286" s="76">
        <f>IF(OR(DataBase2[[#This Row],[sDRC]]= "",  DataBase2[[#This Row],[BSHeu]]=""), "", (DataBase2[[#This Row],[sDRC]]- DataBase2[[#This Row],[BSHeu]])/ DataBase2[[#This Row],[BSHeu]])</f>
        <v>0</v>
      </c>
      <c r="AQ286" s="76">
        <f>IF(OR(DataBase2[[#This Row],[sABS]]= "",  DataBase2[[#This Row],[BSHeu]]=""), "", (DataBase2[[#This Row],[sABS]]- DataBase2[[#This Row],[BSHeu]])/ DataBase2[[#This Row],[BSHeu]])</f>
        <v>3.0736760140619145E-8</v>
      </c>
      <c r="AR286" s="76">
        <f>IF(OR(DataBase2[[#This Row],[sCCJ]]= "",  DataBase2[[#This Row],[BSHeu]]=""), "", (DataBase2[[#This Row],[sCCJ]]- DataBase2[[#This Row],[BSHeu]])/ DataBase2[[#This Row],[BSHeu]])</f>
        <v>1.9364158888558691E-2</v>
      </c>
      <c r="AS286" s="76">
        <f>IF(OR(DataBase2[[#This Row],[sILS]] = "",  DataBase2[[#This Row],[BSHeu]]=""), "", (DataBase2[[#This Row],[sILS]]- DataBase2[[#This Row],[BSHeu]])/ DataBase2[[#This Row],[BSHeu]])</f>
        <v>0.16955762971766578</v>
      </c>
      <c r="AT286" s="76">
        <f>IF(OR(DataBase2[[#This Row],[sSA]] = "",  DataBase2[[#This Row],[BSHeu]]=""), "", (DataBase2[[#This Row],[sSA]]- DataBase2[[#This Row],[BSHeu]])/ DataBase2[[#This Row],[BSHeu]])</f>
        <v>0</v>
      </c>
      <c r="AU286" s="77">
        <f>IF(OR(DataBase2[[#This Row],[sKS]]= "",  DataBase2[[#This Row],[BSHeu]]=""), "", (DataBase2[[#This Row],[sKS]]- DataBase2[[#This Row],[BSHeu]])/ DataBase2[[#This Row],[BSHeu]])</f>
        <v>0</v>
      </c>
      <c r="AV286" s="78">
        <f>IF(AND(DataBase2[[#This Row],[sLBGB]]&lt;=0.0001, DataBase2[[#This Row],[sLBGB]]&lt;&gt;""), 1,"")</f>
        <v>1</v>
      </c>
      <c r="AW286" s="78">
        <f>IF(AND(DataBase2[[#This Row],[sCLGB]]&lt;=0.0001,DataBase2[[#This Row],[sCLGB]]&lt;&gt;""), 1,"")</f>
        <v>1</v>
      </c>
      <c r="AX286" s="78">
        <f>IF(AND(DataBase2[[#This Row],[sDRCGB]]&lt;=0.0001,DataBase2[[#This Row],[sDRCGB]]&lt;&gt;""), 1,"")</f>
        <v>1</v>
      </c>
      <c r="AY286" s="78">
        <f>IF(AND(DataBase2[[#This Row],[sABSGB]]&lt;=0.0001,DataBase2[[#This Row],[sABSGB]]&lt;&gt;""), 1,"")</f>
        <v>1</v>
      </c>
      <c r="AZ286" s="78" t="str">
        <f>IF(AND(DataBase2[[#This Row],[sCCJGB]]&lt;=0.0001,DataBase2[[#This Row],[sCCJGB]]&lt;&gt;""), 1,"")</f>
        <v/>
      </c>
      <c r="BA286" s="78" t="str">
        <f>IF(AND(DataBase2[[#This Row],[sILSGB]]&lt;=0.0001,DataBase2[[#This Row],[sILSGB]]&lt;&gt;""), 1,"")</f>
        <v/>
      </c>
      <c r="BB286" s="78">
        <f>IF(AND(DataBase2[[#This Row],[sSAGB]]&lt;=0.0001,DataBase2[[#This Row],[sSAGB]]&lt;&gt;""), 1,"")</f>
        <v>1</v>
      </c>
      <c r="BC286" s="78">
        <f>IF(AND(DataBase2[[#This Row],[sKSGB]]&lt;=0.0001,DataBase2[[#This Row],[sKSGB]]&lt;&gt;""), 1,"")</f>
        <v>1</v>
      </c>
      <c r="BD286" s="79">
        <f>IF(AND(DataBase2[[#This Row],[sLBGKS]]&lt;=0.0001, DataBase2[[#This Row],[sLBGKS]]&lt;&gt;""), 1,"")</f>
        <v>1</v>
      </c>
      <c r="BE286" s="78">
        <f>IF(AND(DataBase2[[#This Row],[sCLGKS]]&lt;=0.0001,DataBase2[[#This Row],[sCLGKS]]&lt;&gt;""), 1,"")</f>
        <v>1</v>
      </c>
      <c r="BF286" s="78">
        <f>IF(AND(DataBase2[[#This Row],[sDRCGKS]]&lt;=0.0001,DataBase2[[#This Row],[sDRCGKS]]&lt;&gt;""), 1,"")</f>
        <v>1</v>
      </c>
      <c r="BG286" s="78">
        <f>IF(AND(DataBase2[[#This Row],[sABSGKS]]&lt;=0.0001,DataBase2[[#This Row],[sABSGKS]]&lt;&gt;""), 1,"")</f>
        <v>1</v>
      </c>
      <c r="BH286" s="78" t="str">
        <f>IF(AND(DataBase2[[#This Row],[sCCJGKS]]&lt;=0.0001,DataBase2[[#This Row],[sCCJGKS]]&lt;&gt;""), 1,"")</f>
        <v/>
      </c>
      <c r="BI286" s="78" t="str">
        <f>IF(AND(DataBase2[[#This Row],[sILSGKS]]&lt;=0.0001,DataBase2[[#This Row],[sILSGKS]]&lt;&gt;""), 1,"")</f>
        <v/>
      </c>
      <c r="BJ286" s="78">
        <f>IF(AND(DataBase2[[#This Row],[sSAGKS]]&lt;=0.0001,DataBase2[[#This Row],[sSAGKS]]&lt;&gt;""), 1,"")</f>
        <v>1</v>
      </c>
      <c r="BK286" s="80">
        <f>IF(AND(DataBase2[[#This Row],[sKSGKS]]&lt;=0.0001,DataBase2[[#This Row],[sKSGKS]]&lt;&gt;""), 1,"")</f>
        <v>1</v>
      </c>
    </row>
    <row r="287" spans="1:63" x14ac:dyDescent="0.35">
      <c r="A287" s="65" t="s">
        <v>152</v>
      </c>
      <c r="B287" s="66" t="s">
        <v>80</v>
      </c>
      <c r="C287" s="67" t="s">
        <v>282</v>
      </c>
      <c r="D287" s="67">
        <v>3</v>
      </c>
      <c r="E287" s="67">
        <v>20</v>
      </c>
      <c r="F287" s="68">
        <v>4</v>
      </c>
      <c r="G287" s="69">
        <v>3508.79</v>
      </c>
      <c r="H287" s="70">
        <v>3195.56</v>
      </c>
      <c r="I287" s="71">
        <v>7200</v>
      </c>
      <c r="J287" s="69">
        <v>3508.79</v>
      </c>
      <c r="K287" s="70">
        <v>3508.79</v>
      </c>
      <c r="L287" s="71">
        <v>862</v>
      </c>
      <c r="M287" s="69">
        <v>3508.79</v>
      </c>
      <c r="N287" s="6">
        <v>3508.79</v>
      </c>
      <c r="O287" s="71">
        <v>5.8</v>
      </c>
      <c r="P287" s="69">
        <v>3508.7900399999999</v>
      </c>
      <c r="Q287" s="71">
        <v>2006</v>
      </c>
      <c r="R287" s="72">
        <v>3535.79</v>
      </c>
      <c r="S287" s="71">
        <v>18.46</v>
      </c>
      <c r="T287" s="72">
        <v>3864.47</v>
      </c>
      <c r="U287" s="71">
        <v>150.00399999999999</v>
      </c>
      <c r="V287" s="72">
        <v>3508.79</v>
      </c>
      <c r="W287" s="73">
        <v>143.32749999999999</v>
      </c>
      <c r="X287" s="8">
        <v>3508.79</v>
      </c>
      <c r="Y287" s="8">
        <v>149</v>
      </c>
      <c r="Z287" s="74">
        <f t="shared" si="12"/>
        <v>3508.79</v>
      </c>
      <c r="AA287" s="48">
        <f t="shared" si="13"/>
        <v>3508.79</v>
      </c>
      <c r="AB28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MIN(G287,J287,M287),"")</f>
        <v>3508.79</v>
      </c>
      <c r="AC287" s="49">
        <f>IF(OR(DataBase2[[#This Row],[sKS]] = "", DataBase2[[#This Row],[BSOpt]]=""), "", (DataBase2[[#This Row],[sKS]]-DataBase2[[#This Row],[BSOpt]])/DataBase2[[#This Row],[BSOpt]])</f>
        <v>0</v>
      </c>
      <c r="AD287" s="49">
        <f t="shared" si="14"/>
        <v>3508.79</v>
      </c>
      <c r="AE287" s="49">
        <f>IF(OR(DataBase2[[#This Row],[sKS]] = "", DataBase2[[#This Row],[BESTUB]]=""), "", (DataBase2[[#This Row],[sKS]]-DataBase2[[#This Row],[BESTUB]])/DataBase2[[#This Row],[BESTUB]])</f>
        <v>0</v>
      </c>
      <c r="AF287" s="75">
        <f>IF(OR(DataBase2[[#This Row],[sLB]] = "", DataBase2[[#This Row],[BestSol]]=""), "", (DataBase2[[#This Row],[sLB]]-DataBase2[[#This Row],[BestSol]])/DataBase2[[#This Row],[BestSol]])</f>
        <v>0</v>
      </c>
      <c r="AG287" s="76">
        <f>IF(OR(DataBase2[[#This Row],[sCL]] = "", DataBase2[[#This Row],[BestSol]]=""), "", (DataBase2[[#This Row],[sCL]] -DataBase2[[#This Row],[BestSol]])/DataBase2[[#This Row],[BestSol]])</f>
        <v>0</v>
      </c>
      <c r="AH287" s="76">
        <f>IF(OR(DataBase2[[#This Row],[sDRC]]= "", DataBase2[[#This Row],[BestSol]]=""), "", (DataBase2[[#This Row],[sDRC]]-DataBase2[[#This Row],[BestSol]])/DataBase2[[#This Row],[BestSol]])</f>
        <v>0</v>
      </c>
      <c r="AI287" s="76">
        <f>IF(OR(DataBase2[[#This Row],[sABS]]= "", DataBase2[[#This Row],[BestSol]]=""), "", (DataBase2[[#This Row],[sABS]]-DataBase2[[#This Row],[BestSol]])/DataBase2[[#This Row],[BestSol]])</f>
        <v>1.139994126152027E-8</v>
      </c>
      <c r="AJ287" s="76">
        <f>IF(OR(DataBase2[[#This Row],[sCCJ]]= "", DataBase2[[#This Row],[BestSol]]=""), "", (DataBase2[[#This Row],[sCCJ]]-DataBase2[[#This Row],[BestSol]])/DataBase2[[#This Row],[BestSol]])</f>
        <v>7.6949603709540893E-3</v>
      </c>
      <c r="AK287" s="76">
        <f>IF(OR(DataBase2[[#This Row],[sILS]] = "", DataBase2[[#This Row],[BestSol]]=""), "", (DataBase2[[#This Row],[sILS]]-DataBase2[[#This Row],[BestSol]])/DataBase2[[#This Row],[BestSol]])</f>
        <v>0.10136827795336849</v>
      </c>
      <c r="AL287" s="76">
        <f>IF(OR(DataBase2[[#This Row],[sSA]] = "", DataBase2[[#This Row],[BestSol]]=""), "", (DataBase2[[#This Row],[sSA]]-DataBase2[[#This Row],[BestSol]])/DataBase2[[#This Row],[BestSol]])</f>
        <v>0</v>
      </c>
      <c r="AM287" s="76">
        <f>IF(OR(DataBase2[[#This Row],[sKS]] = "", DataBase2[[#This Row],[BestSol]]=""), "", (DataBase2[[#This Row],[sKS]]-DataBase2[[#This Row],[BestSol]])/DataBase2[[#This Row],[BestSol]])</f>
        <v>0</v>
      </c>
      <c r="AN287" s="75">
        <f>IF(OR(DataBase2[[#This Row],[sLB]] = "", DataBase2[[#This Row],[BSHeu]]=""), "", (DataBase2[[#This Row],[sLB]]-DataBase2[[#This Row],[BSHeu]])/DataBase2[[#This Row],[BSHeu]])</f>
        <v>0</v>
      </c>
      <c r="AO287" s="76">
        <f>IF(OR(DataBase2[[#This Row],[sCL]] = "",  DataBase2[[#This Row],[BSHeu]]=""), "", (DataBase2[[#This Row],[sCL]] - DataBase2[[#This Row],[BSHeu]])/ DataBase2[[#This Row],[BSHeu]])</f>
        <v>0</v>
      </c>
      <c r="AP287" s="76">
        <f>IF(OR(DataBase2[[#This Row],[sDRC]]= "",  DataBase2[[#This Row],[BSHeu]]=""), "", (DataBase2[[#This Row],[sDRC]]- DataBase2[[#This Row],[BSHeu]])/ DataBase2[[#This Row],[BSHeu]])</f>
        <v>0</v>
      </c>
      <c r="AQ287" s="76">
        <f>IF(OR(DataBase2[[#This Row],[sABS]]= "",  DataBase2[[#This Row],[BSHeu]]=""), "", (DataBase2[[#This Row],[sABS]]- DataBase2[[#This Row],[BSHeu]])/ DataBase2[[#This Row],[BSHeu]])</f>
        <v>1.139994126152027E-8</v>
      </c>
      <c r="AR287" s="76">
        <f>IF(OR(DataBase2[[#This Row],[sCCJ]]= "",  DataBase2[[#This Row],[BSHeu]]=""), "", (DataBase2[[#This Row],[sCCJ]]- DataBase2[[#This Row],[BSHeu]])/ DataBase2[[#This Row],[BSHeu]])</f>
        <v>7.6949603709540893E-3</v>
      </c>
      <c r="AS287" s="76">
        <f>IF(OR(DataBase2[[#This Row],[sILS]] = "",  DataBase2[[#This Row],[BSHeu]]=""), "", (DataBase2[[#This Row],[sILS]]- DataBase2[[#This Row],[BSHeu]])/ DataBase2[[#This Row],[BSHeu]])</f>
        <v>0.10136827795336849</v>
      </c>
      <c r="AT287" s="76">
        <f>IF(OR(DataBase2[[#This Row],[sSA]] = "",  DataBase2[[#This Row],[BSHeu]]=""), "", (DataBase2[[#This Row],[sSA]]- DataBase2[[#This Row],[BSHeu]])/ DataBase2[[#This Row],[BSHeu]])</f>
        <v>0</v>
      </c>
      <c r="AU287" s="77">
        <f>IF(OR(DataBase2[[#This Row],[sKS]]= "",  DataBase2[[#This Row],[BSHeu]]=""), "", (DataBase2[[#This Row],[sKS]]- DataBase2[[#This Row],[BSHeu]])/ DataBase2[[#This Row],[BSHeu]])</f>
        <v>0</v>
      </c>
      <c r="AV287" s="78">
        <f>IF(AND(DataBase2[[#This Row],[sLBGB]]&lt;=0.0001, DataBase2[[#This Row],[sLBGB]]&lt;&gt;""), 1,"")</f>
        <v>1</v>
      </c>
      <c r="AW287" s="78">
        <f>IF(AND(DataBase2[[#This Row],[sCLGB]]&lt;=0.0001,DataBase2[[#This Row],[sCLGB]]&lt;&gt;""), 1,"")</f>
        <v>1</v>
      </c>
      <c r="AX287" s="78">
        <f>IF(AND(DataBase2[[#This Row],[sDRCGB]]&lt;=0.0001,DataBase2[[#This Row],[sDRCGB]]&lt;&gt;""), 1,"")</f>
        <v>1</v>
      </c>
      <c r="AY287" s="78">
        <f>IF(AND(DataBase2[[#This Row],[sABSGB]]&lt;=0.0001,DataBase2[[#This Row],[sABSGB]]&lt;&gt;""), 1,"")</f>
        <v>1</v>
      </c>
      <c r="AZ287" s="78" t="str">
        <f>IF(AND(DataBase2[[#This Row],[sCCJGB]]&lt;=0.0001,DataBase2[[#This Row],[sCCJGB]]&lt;&gt;""), 1,"")</f>
        <v/>
      </c>
      <c r="BA287" s="78" t="str">
        <f>IF(AND(DataBase2[[#This Row],[sILSGB]]&lt;=0.0001,DataBase2[[#This Row],[sILSGB]]&lt;&gt;""), 1,"")</f>
        <v/>
      </c>
      <c r="BB287" s="78">
        <f>IF(AND(DataBase2[[#This Row],[sSAGB]]&lt;=0.0001,DataBase2[[#This Row],[sSAGB]]&lt;&gt;""), 1,"")</f>
        <v>1</v>
      </c>
      <c r="BC287" s="78">
        <f>IF(AND(DataBase2[[#This Row],[sKSGB]]&lt;=0.0001,DataBase2[[#This Row],[sKSGB]]&lt;&gt;""), 1,"")</f>
        <v>1</v>
      </c>
      <c r="BD287" s="79">
        <f>IF(AND(DataBase2[[#This Row],[sLBGKS]]&lt;=0.0001, DataBase2[[#This Row],[sLBGKS]]&lt;&gt;""), 1,"")</f>
        <v>1</v>
      </c>
      <c r="BE287" s="78">
        <f>IF(AND(DataBase2[[#This Row],[sCLGKS]]&lt;=0.0001,DataBase2[[#This Row],[sCLGKS]]&lt;&gt;""), 1,"")</f>
        <v>1</v>
      </c>
      <c r="BF287" s="78">
        <f>IF(AND(DataBase2[[#This Row],[sDRCGKS]]&lt;=0.0001,DataBase2[[#This Row],[sDRCGKS]]&lt;&gt;""), 1,"")</f>
        <v>1</v>
      </c>
      <c r="BG287" s="78">
        <f>IF(AND(DataBase2[[#This Row],[sABSGKS]]&lt;=0.0001,DataBase2[[#This Row],[sABSGKS]]&lt;&gt;""), 1,"")</f>
        <v>1</v>
      </c>
      <c r="BH287" s="78" t="str">
        <f>IF(AND(DataBase2[[#This Row],[sCCJGKS]]&lt;=0.0001,DataBase2[[#This Row],[sCCJGKS]]&lt;&gt;""), 1,"")</f>
        <v/>
      </c>
      <c r="BI287" s="78" t="str">
        <f>IF(AND(DataBase2[[#This Row],[sILSGKS]]&lt;=0.0001,DataBase2[[#This Row],[sILSGKS]]&lt;&gt;""), 1,"")</f>
        <v/>
      </c>
      <c r="BJ287" s="78">
        <f>IF(AND(DataBase2[[#This Row],[sSAGKS]]&lt;=0.0001,DataBase2[[#This Row],[sSAGKS]]&lt;&gt;""), 1,"")</f>
        <v>1</v>
      </c>
      <c r="BK287" s="80">
        <f>IF(AND(DataBase2[[#This Row],[sKSGKS]]&lt;=0.0001,DataBase2[[#This Row],[sKSGKS]]&lt;&gt;""), 1,"")</f>
        <v>1</v>
      </c>
    </row>
    <row r="288" spans="1:63" x14ac:dyDescent="0.35">
      <c r="A288" s="65" t="s">
        <v>153</v>
      </c>
      <c r="B288" s="66" t="s">
        <v>80</v>
      </c>
      <c r="C288" s="67" t="s">
        <v>282</v>
      </c>
      <c r="D288" s="67">
        <v>3</v>
      </c>
      <c r="E288" s="67">
        <v>20</v>
      </c>
      <c r="F288" s="68">
        <v>5</v>
      </c>
      <c r="G288" s="69">
        <v>3879.79</v>
      </c>
      <c r="H288" s="70">
        <v>3534.51</v>
      </c>
      <c r="I288" s="71">
        <v>7200</v>
      </c>
      <c r="J288" s="69">
        <v>3879.79</v>
      </c>
      <c r="K288" s="70">
        <v>3879.79</v>
      </c>
      <c r="L288" s="71">
        <v>2785</v>
      </c>
      <c r="M288" s="69">
        <v>3879.79</v>
      </c>
      <c r="N288" s="6">
        <v>3879.79</v>
      </c>
      <c r="O288" s="71">
        <v>149.69999999999999</v>
      </c>
      <c r="P288" s="69">
        <v>3955.7900399999999</v>
      </c>
      <c r="Q288" s="71">
        <v>2446</v>
      </c>
      <c r="R288" s="72">
        <v>3879.79</v>
      </c>
      <c r="S288" s="71">
        <v>19.52</v>
      </c>
      <c r="T288" s="72">
        <v>3879.79</v>
      </c>
      <c r="U288" s="71">
        <v>150.00149999999999</v>
      </c>
      <c r="V288" s="72">
        <v>3879.79</v>
      </c>
      <c r="W288" s="73">
        <v>150.01499999999999</v>
      </c>
      <c r="X288" s="8">
        <v>3879.79</v>
      </c>
      <c r="Y288" s="8">
        <v>429</v>
      </c>
      <c r="Z288" s="74">
        <f t="shared" si="12"/>
        <v>3879.79</v>
      </c>
      <c r="AA288" s="48">
        <f t="shared" si="13"/>
        <v>3879.79</v>
      </c>
      <c r="AB28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MIN(G288,J288,M288),"")</f>
        <v>3879.79</v>
      </c>
      <c r="AC288" s="49">
        <f>IF(OR(DataBase2[[#This Row],[sKS]] = "", DataBase2[[#This Row],[BSOpt]]=""), "", (DataBase2[[#This Row],[sKS]]-DataBase2[[#This Row],[BSOpt]])/DataBase2[[#This Row],[BSOpt]])</f>
        <v>0</v>
      </c>
      <c r="AD288" s="49">
        <f t="shared" si="14"/>
        <v>3879.79</v>
      </c>
      <c r="AE288" s="49">
        <f>IF(OR(DataBase2[[#This Row],[sKS]] = "", DataBase2[[#This Row],[BESTUB]]=""), "", (DataBase2[[#This Row],[sKS]]-DataBase2[[#This Row],[BESTUB]])/DataBase2[[#This Row],[BESTUB]])</f>
        <v>0</v>
      </c>
      <c r="AF288" s="75">
        <f>IF(OR(DataBase2[[#This Row],[sLB]] = "", DataBase2[[#This Row],[BestSol]]=""), "", (DataBase2[[#This Row],[sLB]]-DataBase2[[#This Row],[BestSol]])/DataBase2[[#This Row],[BestSol]])</f>
        <v>0</v>
      </c>
      <c r="AG288" s="76">
        <f>IF(OR(DataBase2[[#This Row],[sCL]] = "", DataBase2[[#This Row],[BestSol]]=""), "", (DataBase2[[#This Row],[sCL]] -DataBase2[[#This Row],[BestSol]])/DataBase2[[#This Row],[BestSol]])</f>
        <v>0</v>
      </c>
      <c r="AH288" s="76">
        <f>IF(OR(DataBase2[[#This Row],[sDRC]]= "", DataBase2[[#This Row],[BestSol]]=""), "", (DataBase2[[#This Row],[sDRC]]-DataBase2[[#This Row],[BestSol]])/DataBase2[[#This Row],[BestSol]])</f>
        <v>0</v>
      </c>
      <c r="AI288" s="76">
        <f>IF(OR(DataBase2[[#This Row],[sABS]]= "", DataBase2[[#This Row],[BestSol]]=""), "", (DataBase2[[#This Row],[sABS]]-DataBase2[[#This Row],[BestSol]])/DataBase2[[#This Row],[BestSol]])</f>
        <v>1.9588699388368932E-2</v>
      </c>
      <c r="AJ288" s="76">
        <f>IF(OR(DataBase2[[#This Row],[sCCJ]]= "", DataBase2[[#This Row],[BestSol]]=""), "", (DataBase2[[#This Row],[sCCJ]]-DataBase2[[#This Row],[BestSol]])/DataBase2[[#This Row],[BestSol]])</f>
        <v>0</v>
      </c>
      <c r="AK288" s="76">
        <f>IF(OR(DataBase2[[#This Row],[sILS]] = "", DataBase2[[#This Row],[BestSol]]=""), "", (DataBase2[[#This Row],[sILS]]-DataBase2[[#This Row],[BestSol]])/DataBase2[[#This Row],[BestSol]])</f>
        <v>0</v>
      </c>
      <c r="AL288" s="76">
        <f>IF(OR(DataBase2[[#This Row],[sSA]] = "", DataBase2[[#This Row],[BestSol]]=""), "", (DataBase2[[#This Row],[sSA]]-DataBase2[[#This Row],[BestSol]])/DataBase2[[#This Row],[BestSol]])</f>
        <v>0</v>
      </c>
      <c r="AM288" s="76">
        <f>IF(OR(DataBase2[[#This Row],[sKS]] = "", DataBase2[[#This Row],[BestSol]]=""), "", (DataBase2[[#This Row],[sKS]]-DataBase2[[#This Row],[BestSol]])/DataBase2[[#This Row],[BestSol]])</f>
        <v>0</v>
      </c>
      <c r="AN288" s="75">
        <f>IF(OR(DataBase2[[#This Row],[sLB]] = "", DataBase2[[#This Row],[BSHeu]]=""), "", (DataBase2[[#This Row],[sLB]]-DataBase2[[#This Row],[BSHeu]])/DataBase2[[#This Row],[BSHeu]])</f>
        <v>0</v>
      </c>
      <c r="AO288" s="76">
        <f>IF(OR(DataBase2[[#This Row],[sCL]] = "",  DataBase2[[#This Row],[BSHeu]]=""), "", (DataBase2[[#This Row],[sCL]] - DataBase2[[#This Row],[BSHeu]])/ DataBase2[[#This Row],[BSHeu]])</f>
        <v>0</v>
      </c>
      <c r="AP288" s="76">
        <f>IF(OR(DataBase2[[#This Row],[sDRC]]= "",  DataBase2[[#This Row],[BSHeu]]=""), "", (DataBase2[[#This Row],[sDRC]]- DataBase2[[#This Row],[BSHeu]])/ DataBase2[[#This Row],[BSHeu]])</f>
        <v>0</v>
      </c>
      <c r="AQ288" s="76">
        <f>IF(OR(DataBase2[[#This Row],[sABS]]= "",  DataBase2[[#This Row],[BSHeu]]=""), "", (DataBase2[[#This Row],[sABS]]- DataBase2[[#This Row],[BSHeu]])/ DataBase2[[#This Row],[BSHeu]])</f>
        <v>1.9588699388368932E-2</v>
      </c>
      <c r="AR288" s="76">
        <f>IF(OR(DataBase2[[#This Row],[sCCJ]]= "",  DataBase2[[#This Row],[BSHeu]]=""), "", (DataBase2[[#This Row],[sCCJ]]- DataBase2[[#This Row],[BSHeu]])/ DataBase2[[#This Row],[BSHeu]])</f>
        <v>0</v>
      </c>
      <c r="AS288" s="76">
        <f>IF(OR(DataBase2[[#This Row],[sILS]] = "",  DataBase2[[#This Row],[BSHeu]]=""), "", (DataBase2[[#This Row],[sILS]]- DataBase2[[#This Row],[BSHeu]])/ DataBase2[[#This Row],[BSHeu]])</f>
        <v>0</v>
      </c>
      <c r="AT288" s="76">
        <f>IF(OR(DataBase2[[#This Row],[sSA]] = "",  DataBase2[[#This Row],[BSHeu]]=""), "", (DataBase2[[#This Row],[sSA]]- DataBase2[[#This Row],[BSHeu]])/ DataBase2[[#This Row],[BSHeu]])</f>
        <v>0</v>
      </c>
      <c r="AU288" s="77">
        <f>IF(OR(DataBase2[[#This Row],[sKS]]= "",  DataBase2[[#This Row],[BSHeu]]=""), "", (DataBase2[[#This Row],[sKS]]- DataBase2[[#This Row],[BSHeu]])/ DataBase2[[#This Row],[BSHeu]])</f>
        <v>0</v>
      </c>
      <c r="AV288" s="78">
        <f>IF(AND(DataBase2[[#This Row],[sLBGB]]&lt;=0.0001, DataBase2[[#This Row],[sLBGB]]&lt;&gt;""), 1,"")</f>
        <v>1</v>
      </c>
      <c r="AW288" s="78">
        <f>IF(AND(DataBase2[[#This Row],[sCLGB]]&lt;=0.0001,DataBase2[[#This Row],[sCLGB]]&lt;&gt;""), 1,"")</f>
        <v>1</v>
      </c>
      <c r="AX288" s="78">
        <f>IF(AND(DataBase2[[#This Row],[sDRCGB]]&lt;=0.0001,DataBase2[[#This Row],[sDRCGB]]&lt;&gt;""), 1,"")</f>
        <v>1</v>
      </c>
      <c r="AY288" s="78" t="str">
        <f>IF(AND(DataBase2[[#This Row],[sABSGB]]&lt;=0.0001,DataBase2[[#This Row],[sABSGB]]&lt;&gt;""), 1,"")</f>
        <v/>
      </c>
      <c r="AZ288" s="78">
        <f>IF(AND(DataBase2[[#This Row],[sCCJGB]]&lt;=0.0001,DataBase2[[#This Row],[sCCJGB]]&lt;&gt;""), 1,"")</f>
        <v>1</v>
      </c>
      <c r="BA288" s="78">
        <f>IF(AND(DataBase2[[#This Row],[sILSGB]]&lt;=0.0001,DataBase2[[#This Row],[sILSGB]]&lt;&gt;""), 1,"")</f>
        <v>1</v>
      </c>
      <c r="BB288" s="78">
        <f>IF(AND(DataBase2[[#This Row],[sSAGB]]&lt;=0.0001,DataBase2[[#This Row],[sSAGB]]&lt;&gt;""), 1,"")</f>
        <v>1</v>
      </c>
      <c r="BC288" s="78">
        <f>IF(AND(DataBase2[[#This Row],[sKSGB]]&lt;=0.0001,DataBase2[[#This Row],[sKSGB]]&lt;&gt;""), 1,"")</f>
        <v>1</v>
      </c>
      <c r="BD288" s="79">
        <f>IF(AND(DataBase2[[#This Row],[sLBGKS]]&lt;=0.0001, DataBase2[[#This Row],[sLBGKS]]&lt;&gt;""), 1,"")</f>
        <v>1</v>
      </c>
      <c r="BE288" s="78">
        <f>IF(AND(DataBase2[[#This Row],[sCLGKS]]&lt;=0.0001,DataBase2[[#This Row],[sCLGKS]]&lt;&gt;""), 1,"")</f>
        <v>1</v>
      </c>
      <c r="BF288" s="78">
        <f>IF(AND(DataBase2[[#This Row],[sDRCGKS]]&lt;=0.0001,DataBase2[[#This Row],[sDRCGKS]]&lt;&gt;""), 1,"")</f>
        <v>1</v>
      </c>
      <c r="BG288" s="78" t="str">
        <f>IF(AND(DataBase2[[#This Row],[sABSGKS]]&lt;=0.0001,DataBase2[[#This Row],[sABSGKS]]&lt;&gt;""), 1,"")</f>
        <v/>
      </c>
      <c r="BH288" s="78">
        <f>IF(AND(DataBase2[[#This Row],[sCCJGKS]]&lt;=0.0001,DataBase2[[#This Row],[sCCJGKS]]&lt;&gt;""), 1,"")</f>
        <v>1</v>
      </c>
      <c r="BI288" s="78">
        <f>IF(AND(DataBase2[[#This Row],[sILSGKS]]&lt;=0.0001,DataBase2[[#This Row],[sILSGKS]]&lt;&gt;""), 1,"")</f>
        <v>1</v>
      </c>
      <c r="BJ288" s="78">
        <f>IF(AND(DataBase2[[#This Row],[sSAGKS]]&lt;=0.0001,DataBase2[[#This Row],[sSAGKS]]&lt;&gt;""), 1,"")</f>
        <v>1</v>
      </c>
      <c r="BK288" s="80">
        <f>IF(AND(DataBase2[[#This Row],[sKSGKS]]&lt;=0.0001,DataBase2[[#This Row],[sKSGKS]]&lt;&gt;""), 1,"")</f>
        <v>1</v>
      </c>
    </row>
    <row r="289" spans="1:63" x14ac:dyDescent="0.35">
      <c r="A289" s="65" t="s">
        <v>154</v>
      </c>
      <c r="B289" s="66" t="s">
        <v>80</v>
      </c>
      <c r="C289" s="67" t="s">
        <v>282</v>
      </c>
      <c r="D289" s="67">
        <v>3</v>
      </c>
      <c r="E289" s="67">
        <v>20</v>
      </c>
      <c r="F289" s="68">
        <v>2</v>
      </c>
      <c r="G289" s="69">
        <v>3455.87</v>
      </c>
      <c r="H289" s="70">
        <v>3166.55</v>
      </c>
      <c r="I289" s="71">
        <v>7200</v>
      </c>
      <c r="J289" s="69">
        <v>3455.87</v>
      </c>
      <c r="K289" s="70">
        <v>3455.87</v>
      </c>
      <c r="L289" s="71">
        <v>64</v>
      </c>
      <c r="M289" s="69">
        <v>3458.87</v>
      </c>
      <c r="N289" s="6">
        <v>3382.42</v>
      </c>
      <c r="O289" s="71">
        <v>7200.5</v>
      </c>
      <c r="P289" s="69">
        <v>3455.86987</v>
      </c>
      <c r="Q289" s="71">
        <v>748</v>
      </c>
      <c r="R289" s="72">
        <v>3553.08</v>
      </c>
      <c r="S289" s="71">
        <v>23.24</v>
      </c>
      <c r="T289" s="72">
        <v>3573.64</v>
      </c>
      <c r="U289" s="71">
        <v>150.00399999999999</v>
      </c>
      <c r="V289" s="72">
        <v>3455.87</v>
      </c>
      <c r="W289" s="73">
        <v>109.31100000000001</v>
      </c>
      <c r="X289" s="8">
        <v>3471.87</v>
      </c>
      <c r="Y289" s="8">
        <v>180</v>
      </c>
      <c r="Z289" s="74">
        <f t="shared" si="12"/>
        <v>3455.87</v>
      </c>
      <c r="AA289" s="48">
        <f t="shared" si="13"/>
        <v>3455.86987</v>
      </c>
      <c r="AB28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MIN(G289,J289,M289),"")</f>
        <v>3455.87</v>
      </c>
      <c r="AC289" s="49">
        <f>IF(OR(DataBase2[[#This Row],[sKS]] = "", DataBase2[[#This Row],[BSOpt]]=""), "", (DataBase2[[#This Row],[sKS]]-DataBase2[[#This Row],[BSOpt]])/DataBase2[[#This Row],[BSOpt]])</f>
        <v>4.6298037831284163E-3</v>
      </c>
      <c r="AD289" s="49">
        <f t="shared" si="14"/>
        <v>3455.87</v>
      </c>
      <c r="AE289" s="49">
        <f>IF(OR(DataBase2[[#This Row],[sKS]] = "", DataBase2[[#This Row],[BESTUB]]=""), "", (DataBase2[[#This Row],[sKS]]-DataBase2[[#This Row],[BESTUB]])/DataBase2[[#This Row],[BESTUB]])</f>
        <v>4.6298037831284163E-3</v>
      </c>
      <c r="AF289" s="75">
        <f>IF(OR(DataBase2[[#This Row],[sLB]] = "", DataBase2[[#This Row],[BestSol]]=""), "", (DataBase2[[#This Row],[sLB]]-DataBase2[[#This Row],[BestSol]])/DataBase2[[#This Row],[BestSol]])</f>
        <v>0</v>
      </c>
      <c r="AG289" s="76">
        <f>IF(OR(DataBase2[[#This Row],[sCL]] = "", DataBase2[[#This Row],[BestSol]]=""), "", (DataBase2[[#This Row],[sCL]] -DataBase2[[#This Row],[BestSol]])/DataBase2[[#This Row],[BestSol]])</f>
        <v>0</v>
      </c>
      <c r="AH289" s="76">
        <f>IF(OR(DataBase2[[#This Row],[sDRC]]= "", DataBase2[[#This Row],[BestSol]]=""), "", (DataBase2[[#This Row],[sDRC]]-DataBase2[[#This Row],[BestSol]])/DataBase2[[#This Row],[BestSol]])</f>
        <v>8.6808820933657806E-4</v>
      </c>
      <c r="AI289" s="76">
        <f>IF(OR(DataBase2[[#This Row],[sABS]]= "", DataBase2[[#This Row],[BestSol]]=""), "", (DataBase2[[#This Row],[sABS]]-DataBase2[[#This Row],[BestSol]])/DataBase2[[#This Row],[BestSol]])</f>
        <v>-3.7617155708737665E-8</v>
      </c>
      <c r="AJ289" s="76">
        <f>IF(OR(DataBase2[[#This Row],[sCCJ]]= "", DataBase2[[#This Row],[BestSol]]=""), "", (DataBase2[[#This Row],[sCCJ]]-DataBase2[[#This Row],[BestSol]])/DataBase2[[#This Row],[BestSol]])</f>
        <v>2.8128951609869595E-2</v>
      </c>
      <c r="AK289" s="76">
        <f>IF(OR(DataBase2[[#This Row],[sILS]] = "", DataBase2[[#This Row],[BestSol]]=""), "", (DataBase2[[#This Row],[sILS]]-DataBase2[[#This Row],[BestSol]])/DataBase2[[#This Row],[BestSol]])</f>
        <v>3.4078249471189592E-2</v>
      </c>
      <c r="AL289" s="76">
        <f>IF(OR(DataBase2[[#This Row],[sSA]] = "", DataBase2[[#This Row],[BestSol]]=""), "", (DataBase2[[#This Row],[sSA]]-DataBase2[[#This Row],[BestSol]])/DataBase2[[#This Row],[BestSol]])</f>
        <v>0</v>
      </c>
      <c r="AM289" s="76">
        <f>IF(OR(DataBase2[[#This Row],[sKS]] = "", DataBase2[[#This Row],[BestSol]]=""), "", (DataBase2[[#This Row],[sKS]]-DataBase2[[#This Row],[BestSol]])/DataBase2[[#This Row],[BestSol]])</f>
        <v>4.6298037831284163E-3</v>
      </c>
      <c r="AN289" s="75">
        <f>IF(OR(DataBase2[[#This Row],[sLB]] = "", DataBase2[[#This Row],[BSHeu]]=""), "", (DataBase2[[#This Row],[sLB]]-DataBase2[[#This Row],[BSHeu]])/DataBase2[[#This Row],[BSHeu]])</f>
        <v>3.761715712378812E-8</v>
      </c>
      <c r="AO289" s="76">
        <f>IF(OR(DataBase2[[#This Row],[sCL]] = "",  DataBase2[[#This Row],[BSHeu]]=""), "", (DataBase2[[#This Row],[sCL]] - DataBase2[[#This Row],[BSHeu]])/ DataBase2[[#This Row],[BSHeu]])</f>
        <v>3.761715712378812E-8</v>
      </c>
      <c r="AP289" s="76">
        <f>IF(OR(DataBase2[[#This Row],[sDRC]]= "",  DataBase2[[#This Row],[BSHeu]]=""), "", (DataBase2[[#This Row],[sDRC]]- DataBase2[[#This Row],[BSHeu]])/ DataBase2[[#This Row],[BSHeu]])</f>
        <v>8.6812585914871243E-4</v>
      </c>
      <c r="AQ289" s="76">
        <f>IF(OR(DataBase2[[#This Row],[sABS]]= "",  DataBase2[[#This Row],[BSHeu]]=""), "", (DataBase2[[#This Row],[sABS]]- DataBase2[[#This Row],[BSHeu]])/ DataBase2[[#This Row],[BSHeu]])</f>
        <v>0</v>
      </c>
      <c r="AR289" s="76">
        <f>IF(OR(DataBase2[[#This Row],[sCCJ]]= "",  DataBase2[[#This Row],[BSHeu]]=""), "", (DataBase2[[#This Row],[sCCJ]]- DataBase2[[#This Row],[BSHeu]])/ DataBase2[[#This Row],[BSHeu]])</f>
        <v>2.8128990285157911E-2</v>
      </c>
      <c r="AS289" s="76">
        <f>IF(OR(DataBase2[[#This Row],[sILS]] = "",  DataBase2[[#This Row],[BSHeu]]=""), "", (DataBase2[[#This Row],[sILS]]- DataBase2[[#This Row],[BSHeu]])/ DataBase2[[#This Row],[BSHeu]])</f>
        <v>3.4078288370273581E-2</v>
      </c>
      <c r="AT289" s="76">
        <f>IF(OR(DataBase2[[#This Row],[sSA]] = "",  DataBase2[[#This Row],[BSHeu]]=""), "", (DataBase2[[#This Row],[sSA]]- DataBase2[[#This Row],[BSHeu]])/ DataBase2[[#This Row],[BSHeu]])</f>
        <v>3.761715712378812E-8</v>
      </c>
      <c r="AU289" s="77">
        <f>IF(OR(DataBase2[[#This Row],[sKS]]= "",  DataBase2[[#This Row],[BSHeu]]=""), "", (DataBase2[[#This Row],[sKS]]- DataBase2[[#This Row],[BSHeu]])/ DataBase2[[#This Row],[BSHeu]])</f>
        <v>4.629841574445597E-3</v>
      </c>
      <c r="AV289" s="78">
        <f>IF(AND(DataBase2[[#This Row],[sLBGB]]&lt;=0.0001, DataBase2[[#This Row],[sLBGB]]&lt;&gt;""), 1,"")</f>
        <v>1</v>
      </c>
      <c r="AW289" s="78">
        <f>IF(AND(DataBase2[[#This Row],[sCLGB]]&lt;=0.0001,DataBase2[[#This Row],[sCLGB]]&lt;&gt;""), 1,"")</f>
        <v>1</v>
      </c>
      <c r="AX289" s="78" t="str">
        <f>IF(AND(DataBase2[[#This Row],[sDRCGB]]&lt;=0.0001,DataBase2[[#This Row],[sDRCGB]]&lt;&gt;""), 1,"")</f>
        <v/>
      </c>
      <c r="AY289" s="78">
        <f>IF(AND(DataBase2[[#This Row],[sABSGB]]&lt;=0.0001,DataBase2[[#This Row],[sABSGB]]&lt;&gt;""), 1,"")</f>
        <v>1</v>
      </c>
      <c r="AZ289" s="78" t="str">
        <f>IF(AND(DataBase2[[#This Row],[sCCJGB]]&lt;=0.0001,DataBase2[[#This Row],[sCCJGB]]&lt;&gt;""), 1,"")</f>
        <v/>
      </c>
      <c r="BA289" s="78" t="str">
        <f>IF(AND(DataBase2[[#This Row],[sILSGB]]&lt;=0.0001,DataBase2[[#This Row],[sILSGB]]&lt;&gt;""), 1,"")</f>
        <v/>
      </c>
      <c r="BB289" s="78">
        <f>IF(AND(DataBase2[[#This Row],[sSAGB]]&lt;=0.0001,DataBase2[[#This Row],[sSAGB]]&lt;&gt;""), 1,"")</f>
        <v>1</v>
      </c>
      <c r="BC289" s="78" t="str">
        <f>IF(AND(DataBase2[[#This Row],[sKSGB]]&lt;=0.0001,DataBase2[[#This Row],[sKSGB]]&lt;&gt;""), 1,"")</f>
        <v/>
      </c>
      <c r="BD289" s="79">
        <f>IF(AND(DataBase2[[#This Row],[sLBGKS]]&lt;=0.0001, DataBase2[[#This Row],[sLBGKS]]&lt;&gt;""), 1,"")</f>
        <v>1</v>
      </c>
      <c r="BE289" s="78">
        <f>IF(AND(DataBase2[[#This Row],[sCLGKS]]&lt;=0.0001,DataBase2[[#This Row],[sCLGKS]]&lt;&gt;""), 1,"")</f>
        <v>1</v>
      </c>
      <c r="BF289" s="78" t="str">
        <f>IF(AND(DataBase2[[#This Row],[sDRCGKS]]&lt;=0.0001,DataBase2[[#This Row],[sDRCGKS]]&lt;&gt;""), 1,"")</f>
        <v/>
      </c>
      <c r="BG289" s="78">
        <f>IF(AND(DataBase2[[#This Row],[sABSGKS]]&lt;=0.0001,DataBase2[[#This Row],[sABSGKS]]&lt;&gt;""), 1,"")</f>
        <v>1</v>
      </c>
      <c r="BH289" s="78" t="str">
        <f>IF(AND(DataBase2[[#This Row],[sCCJGKS]]&lt;=0.0001,DataBase2[[#This Row],[sCCJGKS]]&lt;&gt;""), 1,"")</f>
        <v/>
      </c>
      <c r="BI289" s="78" t="str">
        <f>IF(AND(DataBase2[[#This Row],[sILSGKS]]&lt;=0.0001,DataBase2[[#This Row],[sILSGKS]]&lt;&gt;""), 1,"")</f>
        <v/>
      </c>
      <c r="BJ289" s="78">
        <f>IF(AND(DataBase2[[#This Row],[sSAGKS]]&lt;=0.0001,DataBase2[[#This Row],[sSAGKS]]&lt;&gt;""), 1,"")</f>
        <v>1</v>
      </c>
      <c r="BK289" s="80" t="str">
        <f>IF(AND(DataBase2[[#This Row],[sKSGKS]]&lt;=0.0001,DataBase2[[#This Row],[sKSGKS]]&lt;&gt;""), 1,"")</f>
        <v/>
      </c>
    </row>
    <row r="290" spans="1:63" x14ac:dyDescent="0.35">
      <c r="A290" s="65" t="s">
        <v>155</v>
      </c>
      <c r="B290" s="66" t="s">
        <v>80</v>
      </c>
      <c r="C290" s="67" t="s">
        <v>282</v>
      </c>
      <c r="D290" s="67">
        <v>3</v>
      </c>
      <c r="E290" s="67">
        <v>20</v>
      </c>
      <c r="F290" s="68">
        <v>3</v>
      </c>
      <c r="G290" s="69">
        <v>3984.13</v>
      </c>
      <c r="H290" s="70">
        <v>3644.66</v>
      </c>
      <c r="I290" s="71">
        <v>7200</v>
      </c>
      <c r="J290" s="69">
        <v>3984.13</v>
      </c>
      <c r="K290" s="70">
        <v>3984.13</v>
      </c>
      <c r="L290" s="71">
        <v>667</v>
      </c>
      <c r="M290" s="69">
        <v>3984.13</v>
      </c>
      <c r="N290" s="6">
        <v>3984.13</v>
      </c>
      <c r="O290" s="71">
        <v>6902.8</v>
      </c>
      <c r="P290" s="69">
        <v>3985.2099600000001</v>
      </c>
      <c r="Q290" s="71">
        <v>2238</v>
      </c>
      <c r="R290" s="72">
        <v>4047.93</v>
      </c>
      <c r="S290" s="71">
        <v>23.29</v>
      </c>
      <c r="T290" s="72">
        <v>4030.64</v>
      </c>
      <c r="U290" s="71">
        <v>150.0035</v>
      </c>
      <c r="V290" s="72">
        <v>4029.18</v>
      </c>
      <c r="W290" s="73">
        <v>138.63999999999999</v>
      </c>
      <c r="X290" s="8">
        <v>4042.08</v>
      </c>
      <c r="Y290" s="8">
        <v>306</v>
      </c>
      <c r="Z290" s="74">
        <f t="shared" si="12"/>
        <v>3984.13</v>
      </c>
      <c r="AA290" s="48">
        <f t="shared" si="13"/>
        <v>3985.2099600000001</v>
      </c>
      <c r="AB29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MIN(G290,J290,M290),"")</f>
        <v>3984.13</v>
      </c>
      <c r="AC290" s="49">
        <f>IF(OR(DataBase2[[#This Row],[sKS]] = "", DataBase2[[#This Row],[BSOpt]]=""), "", (DataBase2[[#This Row],[sKS]]-DataBase2[[#This Row],[BSOpt]])/DataBase2[[#This Row],[BSOpt]])</f>
        <v>1.4545208113189032E-2</v>
      </c>
      <c r="AD290" s="49">
        <f t="shared" si="14"/>
        <v>3984.13</v>
      </c>
      <c r="AE290" s="49">
        <f>IF(OR(DataBase2[[#This Row],[sKS]] = "", DataBase2[[#This Row],[BESTUB]]=""), "", (DataBase2[[#This Row],[sKS]]-DataBase2[[#This Row],[BESTUB]])/DataBase2[[#This Row],[BESTUB]])</f>
        <v>1.4545208113189032E-2</v>
      </c>
      <c r="AF290" s="75">
        <f>IF(OR(DataBase2[[#This Row],[sLB]] = "", DataBase2[[#This Row],[BestSol]]=""), "", (DataBase2[[#This Row],[sLB]]-DataBase2[[#This Row],[BestSol]])/DataBase2[[#This Row],[BestSol]])</f>
        <v>0</v>
      </c>
      <c r="AG290" s="76">
        <f>IF(OR(DataBase2[[#This Row],[sCL]] = "", DataBase2[[#This Row],[BestSol]]=""), "", (DataBase2[[#This Row],[sCL]] -DataBase2[[#This Row],[BestSol]])/DataBase2[[#This Row],[BestSol]])</f>
        <v>0</v>
      </c>
      <c r="AH290" s="76">
        <f>IF(OR(DataBase2[[#This Row],[sDRC]]= "", DataBase2[[#This Row],[BestSol]]=""), "", (DataBase2[[#This Row],[sDRC]]-DataBase2[[#This Row],[BestSol]])/DataBase2[[#This Row],[BestSol]])</f>
        <v>0</v>
      </c>
      <c r="AI290" s="76">
        <f>IF(OR(DataBase2[[#This Row],[sABS]]= "", DataBase2[[#This Row],[BestSol]]=""), "", (DataBase2[[#This Row],[sABS]]-DataBase2[[#This Row],[BestSol]])/DataBase2[[#This Row],[BestSol]])</f>
        <v>2.710654521815373E-4</v>
      </c>
      <c r="AJ290" s="76">
        <f>IF(OR(DataBase2[[#This Row],[sCCJ]]= "", DataBase2[[#This Row],[BestSol]]=""), "", (DataBase2[[#This Row],[sCCJ]]-DataBase2[[#This Row],[BestSol]])/DataBase2[[#This Row],[BestSol]])</f>
        <v>1.6013533694934586E-2</v>
      </c>
      <c r="AK290" s="76">
        <f>IF(OR(DataBase2[[#This Row],[sILS]] = "", DataBase2[[#This Row],[BestSol]]=""), "", (DataBase2[[#This Row],[sILS]]-DataBase2[[#This Row],[BestSol]])/DataBase2[[#This Row],[BestSol]])</f>
        <v>1.1673815864442114E-2</v>
      </c>
      <c r="AL290" s="76">
        <f>IF(OR(DataBase2[[#This Row],[sSA]] = "", DataBase2[[#This Row],[BestSol]]=""), "", (DataBase2[[#This Row],[sSA]]-DataBase2[[#This Row],[BestSol]])/DataBase2[[#This Row],[BestSol]])</f>
        <v>1.130736195857056E-2</v>
      </c>
      <c r="AM290" s="76">
        <f>IF(OR(DataBase2[[#This Row],[sKS]] = "", DataBase2[[#This Row],[BestSol]]=""), "", (DataBase2[[#This Row],[sKS]]-DataBase2[[#This Row],[BestSol]])/DataBase2[[#This Row],[BestSol]])</f>
        <v>1.4545208113189032E-2</v>
      </c>
      <c r="AN290" s="75">
        <f>IF(OR(DataBase2[[#This Row],[sLB]] = "", DataBase2[[#This Row],[BSHeu]]=""), "", (DataBase2[[#This Row],[sLB]]-DataBase2[[#This Row],[BSHeu]])/DataBase2[[#This Row],[BSHeu]])</f>
        <v>-2.7099199561370871E-4</v>
      </c>
      <c r="AO290" s="76">
        <f>IF(OR(DataBase2[[#This Row],[sCL]] = "",  DataBase2[[#This Row],[BSHeu]]=""), "", (DataBase2[[#This Row],[sCL]] - DataBase2[[#This Row],[BSHeu]])/ DataBase2[[#This Row],[BSHeu]])</f>
        <v>-2.7099199561370871E-4</v>
      </c>
      <c r="AP290" s="76">
        <f>IF(OR(DataBase2[[#This Row],[sDRC]]= "",  DataBase2[[#This Row],[BSHeu]]=""), "", (DataBase2[[#This Row],[sDRC]]- DataBase2[[#This Row],[BSHeu]])/ DataBase2[[#This Row],[BSHeu]])</f>
        <v>-2.7099199561370871E-4</v>
      </c>
      <c r="AQ290" s="76">
        <f>IF(OR(DataBase2[[#This Row],[sABS]]= "",  DataBase2[[#This Row],[BSHeu]]=""), "", (DataBase2[[#This Row],[sABS]]- DataBase2[[#This Row],[BSHeu]])/ DataBase2[[#This Row],[BSHeu]])</f>
        <v>0</v>
      </c>
      <c r="AR290" s="76">
        <f>IF(OR(DataBase2[[#This Row],[sCCJ]]= "",  DataBase2[[#This Row],[BSHeu]]=""), "", (DataBase2[[#This Row],[sCCJ]]- DataBase2[[#This Row],[BSHeu]])/ DataBase2[[#This Row],[BSHeu]])</f>
        <v>1.573820215986806E-2</v>
      </c>
      <c r="AS290" s="76">
        <f>IF(OR(DataBase2[[#This Row],[sILS]] = "",  DataBase2[[#This Row],[BSHeu]]=""), "", (DataBase2[[#This Row],[sILS]]- DataBase2[[#This Row],[BSHeu]])/ DataBase2[[#This Row],[BSHeu]])</f>
        <v>1.1399660358170874E-2</v>
      </c>
      <c r="AT290" s="76">
        <f>IF(OR(DataBase2[[#This Row],[sSA]] = "",  DataBase2[[#This Row],[BSHeu]]=""), "", (DataBase2[[#This Row],[sSA]]- DataBase2[[#This Row],[BSHeu]])/ DataBase2[[#This Row],[BSHeu]])</f>
        <v>1.1033305758374572E-2</v>
      </c>
      <c r="AU290" s="77">
        <f>IF(OR(DataBase2[[#This Row],[sKS]]= "",  DataBase2[[#This Row],[BSHeu]]=""), "", (DataBase2[[#This Row],[sKS]]- DataBase2[[#This Row],[BSHeu]])/ DataBase2[[#This Row],[BSHeu]])</f>
        <v>1.4270274482602114E-2</v>
      </c>
      <c r="AV290" s="78">
        <f>IF(AND(DataBase2[[#This Row],[sLBGB]]&lt;=0.0001, DataBase2[[#This Row],[sLBGB]]&lt;&gt;""), 1,"")</f>
        <v>1</v>
      </c>
      <c r="AW290" s="78">
        <f>IF(AND(DataBase2[[#This Row],[sCLGB]]&lt;=0.0001,DataBase2[[#This Row],[sCLGB]]&lt;&gt;""), 1,"")</f>
        <v>1</v>
      </c>
      <c r="AX290" s="78">
        <f>IF(AND(DataBase2[[#This Row],[sDRCGB]]&lt;=0.0001,DataBase2[[#This Row],[sDRCGB]]&lt;&gt;""), 1,"")</f>
        <v>1</v>
      </c>
      <c r="AY290" s="78" t="str">
        <f>IF(AND(DataBase2[[#This Row],[sABSGB]]&lt;=0.0001,DataBase2[[#This Row],[sABSGB]]&lt;&gt;""), 1,"")</f>
        <v/>
      </c>
      <c r="AZ290" s="78" t="str">
        <f>IF(AND(DataBase2[[#This Row],[sCCJGB]]&lt;=0.0001,DataBase2[[#This Row],[sCCJGB]]&lt;&gt;""), 1,"")</f>
        <v/>
      </c>
      <c r="BA290" s="78" t="str">
        <f>IF(AND(DataBase2[[#This Row],[sILSGB]]&lt;=0.0001,DataBase2[[#This Row],[sILSGB]]&lt;&gt;""), 1,"")</f>
        <v/>
      </c>
      <c r="BB290" s="78" t="str">
        <f>IF(AND(DataBase2[[#This Row],[sSAGB]]&lt;=0.0001,DataBase2[[#This Row],[sSAGB]]&lt;&gt;""), 1,"")</f>
        <v/>
      </c>
      <c r="BC290" s="78" t="str">
        <f>IF(AND(DataBase2[[#This Row],[sKSGB]]&lt;=0.0001,DataBase2[[#This Row],[sKSGB]]&lt;&gt;""), 1,"")</f>
        <v/>
      </c>
      <c r="BD290" s="79">
        <f>IF(AND(DataBase2[[#This Row],[sLBGKS]]&lt;=0.0001, DataBase2[[#This Row],[sLBGKS]]&lt;&gt;""), 1,"")</f>
        <v>1</v>
      </c>
      <c r="BE290" s="78">
        <f>IF(AND(DataBase2[[#This Row],[sCLGKS]]&lt;=0.0001,DataBase2[[#This Row],[sCLGKS]]&lt;&gt;""), 1,"")</f>
        <v>1</v>
      </c>
      <c r="BF290" s="78">
        <f>IF(AND(DataBase2[[#This Row],[sDRCGKS]]&lt;=0.0001,DataBase2[[#This Row],[sDRCGKS]]&lt;&gt;""), 1,"")</f>
        <v>1</v>
      </c>
      <c r="BG290" s="78">
        <f>IF(AND(DataBase2[[#This Row],[sABSGKS]]&lt;=0.0001,DataBase2[[#This Row],[sABSGKS]]&lt;&gt;""), 1,"")</f>
        <v>1</v>
      </c>
      <c r="BH290" s="78" t="str">
        <f>IF(AND(DataBase2[[#This Row],[sCCJGKS]]&lt;=0.0001,DataBase2[[#This Row],[sCCJGKS]]&lt;&gt;""), 1,"")</f>
        <v/>
      </c>
      <c r="BI290" s="78" t="str">
        <f>IF(AND(DataBase2[[#This Row],[sILSGKS]]&lt;=0.0001,DataBase2[[#This Row],[sILSGKS]]&lt;&gt;""), 1,"")</f>
        <v/>
      </c>
      <c r="BJ290" s="78" t="str">
        <f>IF(AND(DataBase2[[#This Row],[sSAGKS]]&lt;=0.0001,DataBase2[[#This Row],[sSAGKS]]&lt;&gt;""), 1,"")</f>
        <v/>
      </c>
      <c r="BK290" s="80" t="str">
        <f>IF(AND(DataBase2[[#This Row],[sKSGKS]]&lt;=0.0001,DataBase2[[#This Row],[sKSGKS]]&lt;&gt;""), 1,"")</f>
        <v/>
      </c>
    </row>
    <row r="291" spans="1:63" x14ac:dyDescent="0.35">
      <c r="A291" s="65" t="s">
        <v>156</v>
      </c>
      <c r="B291" s="66" t="s">
        <v>80</v>
      </c>
      <c r="C291" s="67" t="s">
        <v>282</v>
      </c>
      <c r="D291" s="67">
        <v>3</v>
      </c>
      <c r="E291" s="67">
        <v>20</v>
      </c>
      <c r="F291" s="68">
        <v>4</v>
      </c>
      <c r="G291" s="69">
        <v>4669.0200000000004</v>
      </c>
      <c r="H291" s="70">
        <v>4166.7</v>
      </c>
      <c r="I291" s="71">
        <v>7200</v>
      </c>
      <c r="J291" s="69">
        <v>4668.9799999999996</v>
      </c>
      <c r="K291" s="70">
        <v>4668.9799999999996</v>
      </c>
      <c r="L291" s="71">
        <v>15735</v>
      </c>
      <c r="M291" s="69">
        <v>4683.1499999999996</v>
      </c>
      <c r="N291" s="6">
        <v>4656.12</v>
      </c>
      <c r="O291" s="71">
        <v>7200.1</v>
      </c>
      <c r="P291" s="69">
        <v>4757.1499000000003</v>
      </c>
      <c r="Q291" s="71">
        <v>1844</v>
      </c>
      <c r="R291" s="72">
        <v>4683.6000000000004</v>
      </c>
      <c r="S291" s="71">
        <v>21.44</v>
      </c>
      <c r="T291" s="72">
        <v>4674.47</v>
      </c>
      <c r="U291" s="71">
        <v>150.00399999999999</v>
      </c>
      <c r="V291" s="72">
        <v>4687.7</v>
      </c>
      <c r="W291" s="73">
        <v>144.24199999999999</v>
      </c>
      <c r="X291" s="8">
        <v>4709.7</v>
      </c>
      <c r="Y291" s="8">
        <v>444</v>
      </c>
      <c r="Z291" s="74">
        <f t="shared" si="12"/>
        <v>4668.9799999999996</v>
      </c>
      <c r="AA291" s="48">
        <f t="shared" si="13"/>
        <v>4674.47</v>
      </c>
      <c r="AB29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MIN(G291,J291,M291),"")</f>
        <v>4668.9799999999996</v>
      </c>
      <c r="AC291" s="49">
        <f>IF(OR(DataBase2[[#This Row],[sKS]] = "", DataBase2[[#This Row],[BSOpt]]=""), "", (DataBase2[[#This Row],[sKS]]-DataBase2[[#This Row],[BSOpt]])/DataBase2[[#This Row],[BSOpt]])</f>
        <v>8.7213909676203925E-3</v>
      </c>
      <c r="AD291" s="49">
        <f t="shared" si="14"/>
        <v>4668.9799999999996</v>
      </c>
      <c r="AE291" s="49">
        <f>IF(OR(DataBase2[[#This Row],[sKS]] = "", DataBase2[[#This Row],[BESTUB]]=""), "", (DataBase2[[#This Row],[sKS]]-DataBase2[[#This Row],[BESTUB]])/DataBase2[[#This Row],[BESTUB]])</f>
        <v>8.7213909676203925E-3</v>
      </c>
      <c r="AF291" s="75">
        <f>IF(OR(DataBase2[[#This Row],[sLB]] = "", DataBase2[[#This Row],[BestSol]]=""), "", (DataBase2[[#This Row],[sLB]]-DataBase2[[#This Row],[BestSol]])/DataBase2[[#This Row],[BestSol]])</f>
        <v>8.5671816972600271E-6</v>
      </c>
      <c r="AG291" s="76">
        <f>IF(OR(DataBase2[[#This Row],[sCL]] = "", DataBase2[[#This Row],[BestSol]]=""), "", (DataBase2[[#This Row],[sCL]] -DataBase2[[#This Row],[BestSol]])/DataBase2[[#This Row],[BestSol]])</f>
        <v>0</v>
      </c>
      <c r="AH291" s="76">
        <f>IF(OR(DataBase2[[#This Row],[sDRC]]= "", DataBase2[[#This Row],[BestSol]]=""), "", (DataBase2[[#This Row],[sDRC]]-DataBase2[[#This Row],[BestSol]])/DataBase2[[#This Row],[BestSol]])</f>
        <v>3.0349241161881342E-3</v>
      </c>
      <c r="AI291" s="76">
        <f>IF(OR(DataBase2[[#This Row],[sABS]]= "", DataBase2[[#This Row],[BestSol]]=""), "", (DataBase2[[#This Row],[sABS]]-DataBase2[[#This Row],[BestSol]])/DataBase2[[#This Row],[BestSol]])</f>
        <v>1.8884188837819137E-2</v>
      </c>
      <c r="AJ291" s="76">
        <f>IF(OR(DataBase2[[#This Row],[sCCJ]]= "", DataBase2[[#This Row],[BestSol]]=""), "", (DataBase2[[#This Row],[sCCJ]]-DataBase2[[#This Row],[BestSol]])/DataBase2[[#This Row],[BestSol]])</f>
        <v>3.1313049102803612E-3</v>
      </c>
      <c r="AK291" s="76">
        <f>IF(OR(DataBase2[[#This Row],[sILS]] = "", DataBase2[[#This Row],[BestSol]]=""), "", (DataBase2[[#This Row],[sILS]]-DataBase2[[#This Row],[BestSol]])/DataBase2[[#This Row],[BestSol]])</f>
        <v>1.1758456879234205E-3</v>
      </c>
      <c r="AL291" s="76">
        <f>IF(OR(DataBase2[[#This Row],[sSA]] = "", DataBase2[[#This Row],[BestSol]]=""), "", (DataBase2[[#This Row],[sSA]]-DataBase2[[#This Row],[BestSol]])/DataBase2[[#This Row],[BestSol]])</f>
        <v>4.0094410342302296E-3</v>
      </c>
      <c r="AM291" s="76">
        <f>IF(OR(DataBase2[[#This Row],[sKS]] = "", DataBase2[[#This Row],[BestSol]]=""), "", (DataBase2[[#This Row],[sKS]]-DataBase2[[#This Row],[BestSol]])/DataBase2[[#This Row],[BestSol]])</f>
        <v>8.7213909676203925E-3</v>
      </c>
      <c r="AN291" s="75">
        <f>IF(OR(DataBase2[[#This Row],[sLB]] = "", DataBase2[[#This Row],[BSHeu]]=""), "", (DataBase2[[#This Row],[sLB]]-DataBase2[[#This Row],[BSHeu]])/DataBase2[[#This Row],[BSHeu]])</f>
        <v>-1.1659075788270795E-3</v>
      </c>
      <c r="AO291" s="76">
        <f>IF(OR(DataBase2[[#This Row],[sCL]] = "",  DataBase2[[#This Row],[BSHeu]]=""), "", (DataBase2[[#This Row],[sCL]] - DataBase2[[#This Row],[BSHeu]])/ DataBase2[[#This Row],[BSHeu]])</f>
        <v>-1.1744646986718689E-3</v>
      </c>
      <c r="AP291" s="76">
        <f>IF(OR(DataBase2[[#This Row],[sDRC]]= "",  DataBase2[[#This Row],[BSHeu]]=""), "", (DataBase2[[#This Row],[sDRC]]- DataBase2[[#This Row],[BSHeu]])/ DataBase2[[#This Row],[BSHeu]])</f>
        <v>1.8568950062786544E-3</v>
      </c>
      <c r="AQ291" s="76">
        <f>IF(OR(DataBase2[[#This Row],[sABS]]= "",  DataBase2[[#This Row],[BSHeu]]=""), "", (DataBase2[[#This Row],[sABS]]- DataBase2[[#This Row],[BSHeu]])/ DataBase2[[#This Row],[BSHeu]])</f>
        <v>1.7687545325994196E-2</v>
      </c>
      <c r="AR291" s="76">
        <f>IF(OR(DataBase2[[#This Row],[sCCJ]]= "",  DataBase2[[#This Row],[BSHeu]]=""), "", (DataBase2[[#This Row],[sCCJ]]- DataBase2[[#This Row],[BSHeu]])/ DataBase2[[#This Row],[BSHeu]])</f>
        <v>1.9531626045305906E-3</v>
      </c>
      <c r="AS291" s="76">
        <f>IF(OR(DataBase2[[#This Row],[sILS]] = "",  DataBase2[[#This Row],[BSHeu]]=""), "", (DataBase2[[#This Row],[sILS]]- DataBase2[[#This Row],[BSHeu]])/ DataBase2[[#This Row],[BSHeu]])</f>
        <v>0</v>
      </c>
      <c r="AT291" s="76">
        <f>IF(OR(DataBase2[[#This Row],[sSA]] = "",  DataBase2[[#This Row],[BSHeu]]=""), "", (DataBase2[[#This Row],[sSA]]- DataBase2[[#This Row],[BSHeu]])/ DataBase2[[#This Row],[BSHeu]])</f>
        <v>2.8302673886022507E-3</v>
      </c>
      <c r="AU291" s="77">
        <f>IF(OR(DataBase2[[#This Row],[sKS]]= "",  DataBase2[[#This Row],[BSHeu]]=""), "", (DataBase2[[#This Row],[sKS]]- DataBase2[[#This Row],[BSHeu]])/ DataBase2[[#This Row],[BSHeu]])</f>
        <v>7.5366833031337375E-3</v>
      </c>
      <c r="AV291" s="78">
        <f>IF(AND(DataBase2[[#This Row],[sLBGB]]&lt;=0.0001, DataBase2[[#This Row],[sLBGB]]&lt;&gt;""), 1,"")</f>
        <v>1</v>
      </c>
      <c r="AW291" s="78">
        <f>IF(AND(DataBase2[[#This Row],[sCLGB]]&lt;=0.0001,DataBase2[[#This Row],[sCLGB]]&lt;&gt;""), 1,"")</f>
        <v>1</v>
      </c>
      <c r="AX291" s="78" t="str">
        <f>IF(AND(DataBase2[[#This Row],[sDRCGB]]&lt;=0.0001,DataBase2[[#This Row],[sDRCGB]]&lt;&gt;""), 1,"")</f>
        <v/>
      </c>
      <c r="AY291" s="78" t="str">
        <f>IF(AND(DataBase2[[#This Row],[sABSGB]]&lt;=0.0001,DataBase2[[#This Row],[sABSGB]]&lt;&gt;""), 1,"")</f>
        <v/>
      </c>
      <c r="AZ291" s="78" t="str">
        <f>IF(AND(DataBase2[[#This Row],[sCCJGB]]&lt;=0.0001,DataBase2[[#This Row],[sCCJGB]]&lt;&gt;""), 1,"")</f>
        <v/>
      </c>
      <c r="BA291" s="78" t="str">
        <f>IF(AND(DataBase2[[#This Row],[sILSGB]]&lt;=0.0001,DataBase2[[#This Row],[sILSGB]]&lt;&gt;""), 1,"")</f>
        <v/>
      </c>
      <c r="BB291" s="78" t="str">
        <f>IF(AND(DataBase2[[#This Row],[sSAGB]]&lt;=0.0001,DataBase2[[#This Row],[sSAGB]]&lt;&gt;""), 1,"")</f>
        <v/>
      </c>
      <c r="BC291" s="78" t="str">
        <f>IF(AND(DataBase2[[#This Row],[sKSGB]]&lt;=0.0001,DataBase2[[#This Row],[sKSGB]]&lt;&gt;""), 1,"")</f>
        <v/>
      </c>
      <c r="BD291" s="79">
        <f>IF(AND(DataBase2[[#This Row],[sLBGKS]]&lt;=0.0001, DataBase2[[#This Row],[sLBGKS]]&lt;&gt;""), 1,"")</f>
        <v>1</v>
      </c>
      <c r="BE291" s="78">
        <f>IF(AND(DataBase2[[#This Row],[sCLGKS]]&lt;=0.0001,DataBase2[[#This Row],[sCLGKS]]&lt;&gt;""), 1,"")</f>
        <v>1</v>
      </c>
      <c r="BF291" s="78" t="str">
        <f>IF(AND(DataBase2[[#This Row],[sDRCGKS]]&lt;=0.0001,DataBase2[[#This Row],[sDRCGKS]]&lt;&gt;""), 1,"")</f>
        <v/>
      </c>
      <c r="BG291" s="78" t="str">
        <f>IF(AND(DataBase2[[#This Row],[sABSGKS]]&lt;=0.0001,DataBase2[[#This Row],[sABSGKS]]&lt;&gt;""), 1,"")</f>
        <v/>
      </c>
      <c r="BH291" s="78" t="str">
        <f>IF(AND(DataBase2[[#This Row],[sCCJGKS]]&lt;=0.0001,DataBase2[[#This Row],[sCCJGKS]]&lt;&gt;""), 1,"")</f>
        <v/>
      </c>
      <c r="BI291" s="78">
        <f>IF(AND(DataBase2[[#This Row],[sILSGKS]]&lt;=0.0001,DataBase2[[#This Row],[sILSGKS]]&lt;&gt;""), 1,"")</f>
        <v>1</v>
      </c>
      <c r="BJ291" s="78" t="str">
        <f>IF(AND(DataBase2[[#This Row],[sSAGKS]]&lt;=0.0001,DataBase2[[#This Row],[sSAGKS]]&lt;&gt;""), 1,"")</f>
        <v/>
      </c>
      <c r="BK291" s="80" t="str">
        <f>IF(AND(DataBase2[[#This Row],[sKSGKS]]&lt;=0.0001,DataBase2[[#This Row],[sKSGKS]]&lt;&gt;""), 1,"")</f>
        <v/>
      </c>
    </row>
    <row r="292" spans="1:63" x14ac:dyDescent="0.35">
      <c r="A292" s="65" t="s">
        <v>157</v>
      </c>
      <c r="B292" s="66" t="s">
        <v>80</v>
      </c>
      <c r="C292" s="67" t="s">
        <v>282</v>
      </c>
      <c r="D292" s="67">
        <v>3</v>
      </c>
      <c r="E292" s="67">
        <v>20</v>
      </c>
      <c r="F292" s="68">
        <v>5</v>
      </c>
      <c r="G292" s="69">
        <v>5205.01</v>
      </c>
      <c r="H292" s="70">
        <v>4787.3100000000004</v>
      </c>
      <c r="I292" s="71">
        <v>7200</v>
      </c>
      <c r="J292" s="69">
        <v>5143.37</v>
      </c>
      <c r="K292" s="70">
        <v>4536.87</v>
      </c>
      <c r="L292" s="71">
        <v>24596</v>
      </c>
      <c r="M292" s="69">
        <v>5111.03</v>
      </c>
      <c r="N292" s="6">
        <v>5111.03</v>
      </c>
      <c r="O292" s="71">
        <v>1881.9</v>
      </c>
      <c r="P292" s="69">
        <v>5478.1801800000003</v>
      </c>
      <c r="Q292" s="71">
        <v>1968</v>
      </c>
      <c r="R292" s="72">
        <v>5313.53</v>
      </c>
      <c r="S292" s="71">
        <v>15.57</v>
      </c>
      <c r="T292" s="72">
        <v>5114.05</v>
      </c>
      <c r="U292" s="71">
        <v>150.00149999999999</v>
      </c>
      <c r="V292" s="72">
        <v>5227.55</v>
      </c>
      <c r="W292" s="73">
        <v>150.00700000000001</v>
      </c>
      <c r="X292" s="8">
        <v>5299.18</v>
      </c>
      <c r="Y292" s="8">
        <v>164</v>
      </c>
      <c r="Z292" s="74">
        <f t="shared" si="12"/>
        <v>5111.03</v>
      </c>
      <c r="AA292" s="48">
        <f t="shared" si="13"/>
        <v>5114.05</v>
      </c>
      <c r="AB29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MIN(G292,J292,M292),"")</f>
        <v>5111.03</v>
      </c>
      <c r="AC292" s="49">
        <f>IF(OR(DataBase2[[#This Row],[sKS]] = "", DataBase2[[#This Row],[BSOpt]]=""), "", (DataBase2[[#This Row],[sKS]]-DataBase2[[#This Row],[BSOpt]])/DataBase2[[#This Row],[BSOpt]])</f>
        <v>3.6812540720755023E-2</v>
      </c>
      <c r="AD292" s="49">
        <f t="shared" si="14"/>
        <v>5111.03</v>
      </c>
      <c r="AE292" s="49">
        <f>IF(OR(DataBase2[[#This Row],[sKS]] = "", DataBase2[[#This Row],[BESTUB]]=""), "", (DataBase2[[#This Row],[sKS]]-DataBase2[[#This Row],[BESTUB]])/DataBase2[[#This Row],[BESTUB]])</f>
        <v>3.6812540720755023E-2</v>
      </c>
      <c r="AF292" s="75">
        <f>IF(OR(DataBase2[[#This Row],[sLB]] = "", DataBase2[[#This Row],[BestSol]]=""), "", (DataBase2[[#This Row],[sLB]]-DataBase2[[#This Row],[BestSol]])/DataBase2[[#This Row],[BestSol]])</f>
        <v>1.8387683108884213E-2</v>
      </c>
      <c r="AG292" s="76">
        <f>IF(OR(DataBase2[[#This Row],[sCL]] = "", DataBase2[[#This Row],[BestSol]]=""), "", (DataBase2[[#This Row],[sCL]] -DataBase2[[#This Row],[BestSol]])/DataBase2[[#This Row],[BestSol]])</f>
        <v>6.3274917188903502E-3</v>
      </c>
      <c r="AH292" s="76">
        <f>IF(OR(DataBase2[[#This Row],[sDRC]]= "", DataBase2[[#This Row],[BestSol]]=""), "", (DataBase2[[#This Row],[sDRC]]-DataBase2[[#This Row],[BestSol]])/DataBase2[[#This Row],[BestSol]])</f>
        <v>0</v>
      </c>
      <c r="AI292" s="76">
        <f>IF(OR(DataBase2[[#This Row],[sABS]]= "", DataBase2[[#This Row],[BestSol]]=""), "", (DataBase2[[#This Row],[sABS]]-DataBase2[[#This Row],[BestSol]])/DataBase2[[#This Row],[BestSol]])</f>
        <v>7.1834870857733282E-2</v>
      </c>
      <c r="AJ292" s="76">
        <f>IF(OR(DataBase2[[#This Row],[sCCJ]]= "", DataBase2[[#This Row],[BestSol]]=""), "", (DataBase2[[#This Row],[sCCJ]]-DataBase2[[#This Row],[BestSol]])/DataBase2[[#This Row],[BestSol]])</f>
        <v>3.9620193972643478E-2</v>
      </c>
      <c r="AK292" s="76">
        <f>IF(OR(DataBase2[[#This Row],[sILS]] = "", DataBase2[[#This Row],[BestSol]]=""), "", (DataBase2[[#This Row],[sILS]]-DataBase2[[#This Row],[BestSol]])/DataBase2[[#This Row],[BestSol]])</f>
        <v>5.9087894220938568E-4</v>
      </c>
      <c r="AL292" s="76">
        <f>IF(OR(DataBase2[[#This Row],[sSA]] = "", DataBase2[[#This Row],[BestSol]]=""), "", (DataBase2[[#This Row],[sSA]]-DataBase2[[#This Row],[BestSol]])/DataBase2[[#This Row],[BestSol]])</f>
        <v>2.2797753094777461E-2</v>
      </c>
      <c r="AM292" s="76">
        <f>IF(OR(DataBase2[[#This Row],[sKS]] = "", DataBase2[[#This Row],[BestSol]]=""), "", (DataBase2[[#This Row],[sKS]]-DataBase2[[#This Row],[BestSol]])/DataBase2[[#This Row],[BestSol]])</f>
        <v>3.6812540720755023E-2</v>
      </c>
      <c r="AN292" s="75">
        <f>IF(OR(DataBase2[[#This Row],[sLB]] = "", DataBase2[[#This Row],[BSHeu]]=""), "", (DataBase2[[#This Row],[sLB]]-DataBase2[[#This Row],[BSHeu]])/DataBase2[[#This Row],[BSHeu]])</f>
        <v>1.77862946197241E-2</v>
      </c>
      <c r="AO292" s="76">
        <f>IF(OR(DataBase2[[#This Row],[sCL]] = "",  DataBase2[[#This Row],[BSHeu]]=""), "", (DataBase2[[#This Row],[sCL]] - DataBase2[[#This Row],[BSHeu]])/ DataBase2[[#This Row],[BSHeu]])</f>
        <v>5.7332251346779379E-3</v>
      </c>
      <c r="AP292" s="76">
        <f>IF(OR(DataBase2[[#This Row],[sDRC]]= "",  DataBase2[[#This Row],[BSHeu]]=""), "", (DataBase2[[#This Row],[sDRC]]- DataBase2[[#This Row],[BSHeu]])/ DataBase2[[#This Row],[BSHeu]])</f>
        <v>-5.9053001046146137E-4</v>
      </c>
      <c r="AQ292" s="76">
        <f>IF(OR(DataBase2[[#This Row],[sABS]]= "",  DataBase2[[#This Row],[BSHeu]]=""), "", (DataBase2[[#This Row],[sABS]]- DataBase2[[#This Row],[BSHeu]])/ DataBase2[[#This Row],[BSHeu]])</f>
        <v>7.1201920200232707E-2</v>
      </c>
      <c r="AR292" s="76">
        <f>IF(OR(DataBase2[[#This Row],[sCCJ]]= "",  DataBase2[[#This Row],[BSHeu]]=""), "", (DataBase2[[#This Row],[sCCJ]]- DataBase2[[#This Row],[BSHeu]])/ DataBase2[[#This Row],[BSHeu]])</f>
        <v>3.9006267048620868E-2</v>
      </c>
      <c r="AS292" s="76">
        <f>IF(OR(DataBase2[[#This Row],[sILS]] = "",  DataBase2[[#This Row],[BSHeu]]=""), "", (DataBase2[[#This Row],[sILS]]- DataBase2[[#This Row],[BSHeu]])/ DataBase2[[#This Row],[BSHeu]])</f>
        <v>0</v>
      </c>
      <c r="AT292" s="76">
        <f>IF(OR(DataBase2[[#This Row],[sSA]] = "",  DataBase2[[#This Row],[BSHeu]]=""), "", (DataBase2[[#This Row],[sSA]]- DataBase2[[#This Row],[BSHeu]])/ DataBase2[[#This Row],[BSHeu]])</f>
        <v>2.2193760326942442E-2</v>
      </c>
      <c r="AU292" s="77">
        <f>IF(OR(DataBase2[[#This Row],[sKS]]= "",  DataBase2[[#This Row],[BSHeu]]=""), "", (DataBase2[[#This Row],[sKS]]- DataBase2[[#This Row],[BSHeu]])/ DataBase2[[#This Row],[BSHeu]])</f>
        <v>3.6200271800236626E-2</v>
      </c>
      <c r="AV292" s="78" t="str">
        <f>IF(AND(DataBase2[[#This Row],[sLBGB]]&lt;=0.0001, DataBase2[[#This Row],[sLBGB]]&lt;&gt;""), 1,"")</f>
        <v/>
      </c>
      <c r="AW292" s="78" t="str">
        <f>IF(AND(DataBase2[[#This Row],[sCLGB]]&lt;=0.0001,DataBase2[[#This Row],[sCLGB]]&lt;&gt;""), 1,"")</f>
        <v/>
      </c>
      <c r="AX292" s="78">
        <f>IF(AND(DataBase2[[#This Row],[sDRCGB]]&lt;=0.0001,DataBase2[[#This Row],[sDRCGB]]&lt;&gt;""), 1,"")</f>
        <v>1</v>
      </c>
      <c r="AY292" s="78" t="str">
        <f>IF(AND(DataBase2[[#This Row],[sABSGB]]&lt;=0.0001,DataBase2[[#This Row],[sABSGB]]&lt;&gt;""), 1,"")</f>
        <v/>
      </c>
      <c r="AZ292" s="78" t="str">
        <f>IF(AND(DataBase2[[#This Row],[sCCJGB]]&lt;=0.0001,DataBase2[[#This Row],[sCCJGB]]&lt;&gt;""), 1,"")</f>
        <v/>
      </c>
      <c r="BA292" s="78" t="str">
        <f>IF(AND(DataBase2[[#This Row],[sILSGB]]&lt;=0.0001,DataBase2[[#This Row],[sILSGB]]&lt;&gt;""), 1,"")</f>
        <v/>
      </c>
      <c r="BB292" s="78" t="str">
        <f>IF(AND(DataBase2[[#This Row],[sSAGB]]&lt;=0.0001,DataBase2[[#This Row],[sSAGB]]&lt;&gt;""), 1,"")</f>
        <v/>
      </c>
      <c r="BC292" s="78" t="str">
        <f>IF(AND(DataBase2[[#This Row],[sKSGB]]&lt;=0.0001,DataBase2[[#This Row],[sKSGB]]&lt;&gt;""), 1,"")</f>
        <v/>
      </c>
      <c r="BD292" s="79" t="str">
        <f>IF(AND(DataBase2[[#This Row],[sLBGKS]]&lt;=0.0001, DataBase2[[#This Row],[sLBGKS]]&lt;&gt;""), 1,"")</f>
        <v/>
      </c>
      <c r="BE292" s="78" t="str">
        <f>IF(AND(DataBase2[[#This Row],[sCLGKS]]&lt;=0.0001,DataBase2[[#This Row],[sCLGKS]]&lt;&gt;""), 1,"")</f>
        <v/>
      </c>
      <c r="BF292" s="78">
        <f>IF(AND(DataBase2[[#This Row],[sDRCGKS]]&lt;=0.0001,DataBase2[[#This Row],[sDRCGKS]]&lt;&gt;""), 1,"")</f>
        <v>1</v>
      </c>
      <c r="BG292" s="78" t="str">
        <f>IF(AND(DataBase2[[#This Row],[sABSGKS]]&lt;=0.0001,DataBase2[[#This Row],[sABSGKS]]&lt;&gt;""), 1,"")</f>
        <v/>
      </c>
      <c r="BH292" s="78" t="str">
        <f>IF(AND(DataBase2[[#This Row],[sCCJGKS]]&lt;=0.0001,DataBase2[[#This Row],[sCCJGKS]]&lt;&gt;""), 1,"")</f>
        <v/>
      </c>
      <c r="BI292" s="78">
        <f>IF(AND(DataBase2[[#This Row],[sILSGKS]]&lt;=0.0001,DataBase2[[#This Row],[sILSGKS]]&lt;&gt;""), 1,"")</f>
        <v>1</v>
      </c>
      <c r="BJ292" s="78" t="str">
        <f>IF(AND(DataBase2[[#This Row],[sSAGKS]]&lt;=0.0001,DataBase2[[#This Row],[sSAGKS]]&lt;&gt;""), 1,"")</f>
        <v/>
      </c>
      <c r="BK292" s="80" t="str">
        <f>IF(AND(DataBase2[[#This Row],[sKSGKS]]&lt;=0.0001,DataBase2[[#This Row],[sKSGKS]]&lt;&gt;""), 1,"")</f>
        <v/>
      </c>
    </row>
    <row r="293" spans="1:63" x14ac:dyDescent="0.35">
      <c r="A293" s="65" t="s">
        <v>158</v>
      </c>
      <c r="B293" s="66" t="s">
        <v>80</v>
      </c>
      <c r="C293" s="67" t="s">
        <v>282</v>
      </c>
      <c r="D293" s="67">
        <v>3</v>
      </c>
      <c r="E293" s="67">
        <v>20</v>
      </c>
      <c r="F293" s="68">
        <v>2</v>
      </c>
      <c r="G293" s="69">
        <v>3273.17</v>
      </c>
      <c r="H293" s="70">
        <v>3178.81</v>
      </c>
      <c r="I293" s="71">
        <v>7200</v>
      </c>
      <c r="J293" s="69">
        <v>3273.17</v>
      </c>
      <c r="K293" s="70">
        <v>3273.17</v>
      </c>
      <c r="L293" s="71">
        <v>16</v>
      </c>
      <c r="M293" s="69">
        <v>3273.17</v>
      </c>
      <c r="N293" s="6">
        <v>3273.17</v>
      </c>
      <c r="O293" s="71">
        <v>14.6</v>
      </c>
      <c r="P293" s="69">
        <v>3273.1699199999998</v>
      </c>
      <c r="Q293" s="71">
        <v>459</v>
      </c>
      <c r="R293" s="72">
        <v>3273.17</v>
      </c>
      <c r="S293" s="71">
        <v>21.93</v>
      </c>
      <c r="T293" s="72">
        <v>3627.85</v>
      </c>
      <c r="U293" s="71">
        <v>150.00049999999999</v>
      </c>
      <c r="V293" s="72">
        <v>3273.17</v>
      </c>
      <c r="W293" s="73">
        <v>113.956</v>
      </c>
      <c r="X293" s="8">
        <v>3273.17</v>
      </c>
      <c r="Y293" s="8">
        <v>95</v>
      </c>
      <c r="Z293" s="74">
        <f t="shared" si="12"/>
        <v>3273.17</v>
      </c>
      <c r="AA293" s="48">
        <f t="shared" si="13"/>
        <v>3273.1699199999998</v>
      </c>
      <c r="AB29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MIN(G293,J293,M293),"")</f>
        <v>3273.17</v>
      </c>
      <c r="AC293" s="49">
        <f>IF(OR(DataBase2[[#This Row],[sKS]] = "", DataBase2[[#This Row],[BSOpt]]=""), "", (DataBase2[[#This Row],[sKS]]-DataBase2[[#This Row],[BSOpt]])/DataBase2[[#This Row],[BSOpt]])</f>
        <v>0</v>
      </c>
      <c r="AD293" s="49">
        <f t="shared" si="14"/>
        <v>3273.17</v>
      </c>
      <c r="AE293" s="49">
        <f>IF(OR(DataBase2[[#This Row],[sKS]] = "", DataBase2[[#This Row],[BESTUB]]=""), "", (DataBase2[[#This Row],[sKS]]-DataBase2[[#This Row],[BESTUB]])/DataBase2[[#This Row],[BESTUB]])</f>
        <v>0</v>
      </c>
      <c r="AF293" s="75">
        <f>IF(OR(DataBase2[[#This Row],[sLB]] = "", DataBase2[[#This Row],[BestSol]]=""), "", (DataBase2[[#This Row],[sLB]]-DataBase2[[#This Row],[BestSol]])/DataBase2[[#This Row],[BestSol]])</f>
        <v>0</v>
      </c>
      <c r="AG293" s="76">
        <f>IF(OR(DataBase2[[#This Row],[sCL]] = "", DataBase2[[#This Row],[BestSol]]=""), "", (DataBase2[[#This Row],[sCL]] -DataBase2[[#This Row],[BestSol]])/DataBase2[[#This Row],[BestSol]])</f>
        <v>0</v>
      </c>
      <c r="AH293" s="76">
        <f>IF(OR(DataBase2[[#This Row],[sDRC]]= "", DataBase2[[#This Row],[BestSol]]=""), "", (DataBase2[[#This Row],[sDRC]]-DataBase2[[#This Row],[BestSol]])/DataBase2[[#This Row],[BestSol]])</f>
        <v>0</v>
      </c>
      <c r="AI293" s="76">
        <f>IF(OR(DataBase2[[#This Row],[sABS]]= "", DataBase2[[#This Row],[BestSol]]=""), "", (DataBase2[[#This Row],[sABS]]-DataBase2[[#This Row],[BestSol]])/DataBase2[[#This Row],[BestSol]])</f>
        <v>-2.4441138178819542E-8</v>
      </c>
      <c r="AJ293" s="76">
        <f>IF(OR(DataBase2[[#This Row],[sCCJ]]= "", DataBase2[[#This Row],[BestSol]]=""), "", (DataBase2[[#This Row],[sCCJ]]-DataBase2[[#This Row],[BestSol]])/DataBase2[[#This Row],[BestSol]])</f>
        <v>0</v>
      </c>
      <c r="AK293" s="76">
        <f>IF(OR(DataBase2[[#This Row],[sILS]] = "", DataBase2[[#This Row],[BestSol]]=""), "", (DataBase2[[#This Row],[sILS]]-DataBase2[[#This Row],[BestSol]])/DataBase2[[#This Row],[BestSol]])</f>
        <v>0.10835978577342449</v>
      </c>
      <c r="AL293" s="76">
        <f>IF(OR(DataBase2[[#This Row],[sSA]] = "", DataBase2[[#This Row],[BestSol]]=""), "", (DataBase2[[#This Row],[sSA]]-DataBase2[[#This Row],[BestSol]])/DataBase2[[#This Row],[BestSol]])</f>
        <v>0</v>
      </c>
      <c r="AM293" s="76">
        <f>IF(OR(DataBase2[[#This Row],[sKS]] = "", DataBase2[[#This Row],[BestSol]]=""), "", (DataBase2[[#This Row],[sKS]]-DataBase2[[#This Row],[BestSol]])/DataBase2[[#This Row],[BestSol]])</f>
        <v>0</v>
      </c>
      <c r="AN293" s="75">
        <f>IF(OR(DataBase2[[#This Row],[sLB]] = "", DataBase2[[#This Row],[BSHeu]]=""), "", (DataBase2[[#This Row],[sLB]]-DataBase2[[#This Row],[BSHeu]])/DataBase2[[#This Row],[BSHeu]])</f>
        <v>2.4441138776188794E-8</v>
      </c>
      <c r="AO293" s="76">
        <f>IF(OR(DataBase2[[#This Row],[sCL]] = "",  DataBase2[[#This Row],[BSHeu]]=""), "", (DataBase2[[#This Row],[sCL]] - DataBase2[[#This Row],[BSHeu]])/ DataBase2[[#This Row],[BSHeu]])</f>
        <v>2.4441138776188794E-8</v>
      </c>
      <c r="AP293" s="76">
        <f>IF(OR(DataBase2[[#This Row],[sDRC]]= "",  DataBase2[[#This Row],[BSHeu]]=""), "", (DataBase2[[#This Row],[sDRC]]- DataBase2[[#This Row],[BSHeu]])/ DataBase2[[#This Row],[BSHeu]])</f>
        <v>2.4441138776188794E-8</v>
      </c>
      <c r="AQ293" s="76">
        <f>IF(OR(DataBase2[[#This Row],[sABS]]= "",  DataBase2[[#This Row],[BSHeu]]=""), "", (DataBase2[[#This Row],[sABS]]- DataBase2[[#This Row],[BSHeu]])/ DataBase2[[#This Row],[BSHeu]])</f>
        <v>0</v>
      </c>
      <c r="AR293" s="76">
        <f>IF(OR(DataBase2[[#This Row],[sCCJ]]= "",  DataBase2[[#This Row],[BSHeu]]=""), "", (DataBase2[[#This Row],[sCCJ]]- DataBase2[[#This Row],[BSHeu]])/ DataBase2[[#This Row],[BSHeu]])</f>
        <v>2.4441138776188794E-8</v>
      </c>
      <c r="AS293" s="76">
        <f>IF(OR(DataBase2[[#This Row],[sILS]] = "",  DataBase2[[#This Row],[BSHeu]]=""), "", (DataBase2[[#This Row],[sILS]]- DataBase2[[#This Row],[BSHeu]])/ DataBase2[[#This Row],[BSHeu]])</f>
        <v>0.10835981286299982</v>
      </c>
      <c r="AT293" s="76">
        <f>IF(OR(DataBase2[[#This Row],[sSA]] = "",  DataBase2[[#This Row],[BSHeu]]=""), "", (DataBase2[[#This Row],[sSA]]- DataBase2[[#This Row],[BSHeu]])/ DataBase2[[#This Row],[BSHeu]])</f>
        <v>2.4441138776188794E-8</v>
      </c>
      <c r="AU293" s="77">
        <f>IF(OR(DataBase2[[#This Row],[sKS]]= "",  DataBase2[[#This Row],[BSHeu]]=""), "", (DataBase2[[#This Row],[sKS]]- DataBase2[[#This Row],[BSHeu]])/ DataBase2[[#This Row],[BSHeu]])</f>
        <v>2.4441138776188794E-8</v>
      </c>
      <c r="AV293" s="78">
        <f>IF(AND(DataBase2[[#This Row],[sLBGB]]&lt;=0.0001, DataBase2[[#This Row],[sLBGB]]&lt;&gt;""), 1,"")</f>
        <v>1</v>
      </c>
      <c r="AW293" s="78">
        <f>IF(AND(DataBase2[[#This Row],[sCLGB]]&lt;=0.0001,DataBase2[[#This Row],[sCLGB]]&lt;&gt;""), 1,"")</f>
        <v>1</v>
      </c>
      <c r="AX293" s="78">
        <f>IF(AND(DataBase2[[#This Row],[sDRCGB]]&lt;=0.0001,DataBase2[[#This Row],[sDRCGB]]&lt;&gt;""), 1,"")</f>
        <v>1</v>
      </c>
      <c r="AY293" s="78">
        <f>IF(AND(DataBase2[[#This Row],[sABSGB]]&lt;=0.0001,DataBase2[[#This Row],[sABSGB]]&lt;&gt;""), 1,"")</f>
        <v>1</v>
      </c>
      <c r="AZ293" s="78">
        <f>IF(AND(DataBase2[[#This Row],[sCCJGB]]&lt;=0.0001,DataBase2[[#This Row],[sCCJGB]]&lt;&gt;""), 1,"")</f>
        <v>1</v>
      </c>
      <c r="BA293" s="78" t="str">
        <f>IF(AND(DataBase2[[#This Row],[sILSGB]]&lt;=0.0001,DataBase2[[#This Row],[sILSGB]]&lt;&gt;""), 1,"")</f>
        <v/>
      </c>
      <c r="BB293" s="78">
        <f>IF(AND(DataBase2[[#This Row],[sSAGB]]&lt;=0.0001,DataBase2[[#This Row],[sSAGB]]&lt;&gt;""), 1,"")</f>
        <v>1</v>
      </c>
      <c r="BC293" s="78">
        <f>IF(AND(DataBase2[[#This Row],[sKSGB]]&lt;=0.0001,DataBase2[[#This Row],[sKSGB]]&lt;&gt;""), 1,"")</f>
        <v>1</v>
      </c>
      <c r="BD293" s="79">
        <f>IF(AND(DataBase2[[#This Row],[sLBGKS]]&lt;=0.0001, DataBase2[[#This Row],[sLBGKS]]&lt;&gt;""), 1,"")</f>
        <v>1</v>
      </c>
      <c r="BE293" s="78">
        <f>IF(AND(DataBase2[[#This Row],[sCLGKS]]&lt;=0.0001,DataBase2[[#This Row],[sCLGKS]]&lt;&gt;""), 1,"")</f>
        <v>1</v>
      </c>
      <c r="BF293" s="78">
        <f>IF(AND(DataBase2[[#This Row],[sDRCGKS]]&lt;=0.0001,DataBase2[[#This Row],[sDRCGKS]]&lt;&gt;""), 1,"")</f>
        <v>1</v>
      </c>
      <c r="BG293" s="78">
        <f>IF(AND(DataBase2[[#This Row],[sABSGKS]]&lt;=0.0001,DataBase2[[#This Row],[sABSGKS]]&lt;&gt;""), 1,"")</f>
        <v>1</v>
      </c>
      <c r="BH293" s="78">
        <f>IF(AND(DataBase2[[#This Row],[sCCJGKS]]&lt;=0.0001,DataBase2[[#This Row],[sCCJGKS]]&lt;&gt;""), 1,"")</f>
        <v>1</v>
      </c>
      <c r="BI293" s="78" t="str">
        <f>IF(AND(DataBase2[[#This Row],[sILSGKS]]&lt;=0.0001,DataBase2[[#This Row],[sILSGKS]]&lt;&gt;""), 1,"")</f>
        <v/>
      </c>
      <c r="BJ293" s="78">
        <f>IF(AND(DataBase2[[#This Row],[sSAGKS]]&lt;=0.0001,DataBase2[[#This Row],[sSAGKS]]&lt;&gt;""), 1,"")</f>
        <v>1</v>
      </c>
      <c r="BK293" s="80">
        <f>IF(AND(DataBase2[[#This Row],[sKSGKS]]&lt;=0.0001,DataBase2[[#This Row],[sKSGKS]]&lt;&gt;""), 1,"")</f>
        <v>1</v>
      </c>
    </row>
    <row r="294" spans="1:63" x14ac:dyDescent="0.35">
      <c r="A294" s="65" t="s">
        <v>159</v>
      </c>
      <c r="B294" s="66" t="s">
        <v>80</v>
      </c>
      <c r="C294" s="67" t="s">
        <v>282</v>
      </c>
      <c r="D294" s="67">
        <v>3</v>
      </c>
      <c r="E294" s="67">
        <v>20</v>
      </c>
      <c r="F294" s="68">
        <v>3</v>
      </c>
      <c r="G294" s="69">
        <v>3980.23</v>
      </c>
      <c r="H294" s="70">
        <v>3768.95</v>
      </c>
      <c r="I294" s="71">
        <v>7200</v>
      </c>
      <c r="J294" s="69">
        <v>3980.23</v>
      </c>
      <c r="K294" s="70">
        <v>3980.23</v>
      </c>
      <c r="L294" s="71">
        <v>186</v>
      </c>
      <c r="M294" s="69">
        <v>3980.23</v>
      </c>
      <c r="N294" s="6">
        <v>3980.23</v>
      </c>
      <c r="O294" s="71">
        <v>19</v>
      </c>
      <c r="P294" s="69">
        <v>3980.2299800000001</v>
      </c>
      <c r="Q294" s="71">
        <v>2493</v>
      </c>
      <c r="R294" s="72">
        <v>4234.3900000000003</v>
      </c>
      <c r="S294" s="71">
        <v>23.43</v>
      </c>
      <c r="T294" s="72">
        <v>4014.41</v>
      </c>
      <c r="U294" s="71">
        <v>150.00200000000001</v>
      </c>
      <c r="V294" s="72">
        <v>3980.23</v>
      </c>
      <c r="W294" s="73">
        <v>131.833</v>
      </c>
      <c r="X294" s="8">
        <v>3980.23</v>
      </c>
      <c r="Y294" s="8">
        <v>271</v>
      </c>
      <c r="Z294" s="74">
        <f t="shared" si="12"/>
        <v>3980.23</v>
      </c>
      <c r="AA294" s="48">
        <f t="shared" si="13"/>
        <v>3980.2299800000001</v>
      </c>
      <c r="AB29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MIN(G294,J294,M294),"")</f>
        <v>3980.23</v>
      </c>
      <c r="AC294" s="49">
        <f>IF(OR(DataBase2[[#This Row],[sKS]] = "", DataBase2[[#This Row],[BSOpt]]=""), "", (DataBase2[[#This Row],[sKS]]-DataBase2[[#This Row],[BSOpt]])/DataBase2[[#This Row],[BSOpt]])</f>
        <v>0</v>
      </c>
      <c r="AD294" s="49">
        <f t="shared" si="14"/>
        <v>3980.23</v>
      </c>
      <c r="AE294" s="49">
        <f>IF(OR(DataBase2[[#This Row],[sKS]] = "", DataBase2[[#This Row],[BESTUB]]=""), "", (DataBase2[[#This Row],[sKS]]-DataBase2[[#This Row],[BESTUB]])/DataBase2[[#This Row],[BESTUB]])</f>
        <v>0</v>
      </c>
      <c r="AF294" s="75">
        <f>IF(OR(DataBase2[[#This Row],[sLB]] = "", DataBase2[[#This Row],[BestSol]]=""), "", (DataBase2[[#This Row],[sLB]]-DataBase2[[#This Row],[BestSol]])/DataBase2[[#This Row],[BestSol]])</f>
        <v>0</v>
      </c>
      <c r="AG294" s="76">
        <f>IF(OR(DataBase2[[#This Row],[sCL]] = "", DataBase2[[#This Row],[BestSol]]=""), "", (DataBase2[[#This Row],[sCL]] -DataBase2[[#This Row],[BestSol]])/DataBase2[[#This Row],[BestSol]])</f>
        <v>0</v>
      </c>
      <c r="AH294" s="76">
        <f>IF(OR(DataBase2[[#This Row],[sDRC]]= "", DataBase2[[#This Row],[BestSol]]=""), "", (DataBase2[[#This Row],[sDRC]]-DataBase2[[#This Row],[BestSol]])/DataBase2[[#This Row],[BestSol]])</f>
        <v>0</v>
      </c>
      <c r="AI294" s="76">
        <f>IF(OR(DataBase2[[#This Row],[sABS]]= "", DataBase2[[#This Row],[BestSol]]=""), "", (DataBase2[[#This Row],[sABS]]-DataBase2[[#This Row],[BestSol]])/DataBase2[[#This Row],[BestSol]])</f>
        <v>-5.0248352355278101E-9</v>
      </c>
      <c r="AJ294" s="76">
        <f>IF(OR(DataBase2[[#This Row],[sCCJ]]= "", DataBase2[[#This Row],[BestSol]]=""), "", (DataBase2[[#This Row],[sCCJ]]-DataBase2[[#This Row],[BestSol]])/DataBase2[[#This Row],[BestSol]])</f>
        <v>6.3855606334307397E-2</v>
      </c>
      <c r="AK294" s="76">
        <f>IF(OR(DataBase2[[#This Row],[sILS]] = "", DataBase2[[#This Row],[BestSol]]=""), "", (DataBase2[[#This Row],[sILS]]-DataBase2[[#This Row],[BestSol]])/DataBase2[[#This Row],[BestSol]])</f>
        <v>8.5874434391981953E-3</v>
      </c>
      <c r="AL294" s="76">
        <f>IF(OR(DataBase2[[#This Row],[sSA]] = "", DataBase2[[#This Row],[BestSol]]=""), "", (DataBase2[[#This Row],[sSA]]-DataBase2[[#This Row],[BestSol]])/DataBase2[[#This Row],[BestSol]])</f>
        <v>0</v>
      </c>
      <c r="AM294" s="76">
        <f>IF(OR(DataBase2[[#This Row],[sKS]] = "", DataBase2[[#This Row],[BestSol]]=""), "", (DataBase2[[#This Row],[sKS]]-DataBase2[[#This Row],[BestSol]])/DataBase2[[#This Row],[BestSol]])</f>
        <v>0</v>
      </c>
      <c r="AN294" s="75">
        <f>IF(OR(DataBase2[[#This Row],[sLB]] = "", DataBase2[[#This Row],[BSHeu]]=""), "", (DataBase2[[#This Row],[sLB]]-DataBase2[[#This Row],[BSHeu]])/DataBase2[[#This Row],[BSHeu]])</f>
        <v>5.0248352607767786E-9</v>
      </c>
      <c r="AO294" s="76">
        <f>IF(OR(DataBase2[[#This Row],[sCL]] = "",  DataBase2[[#This Row],[BSHeu]]=""), "", (DataBase2[[#This Row],[sCL]] - DataBase2[[#This Row],[BSHeu]])/ DataBase2[[#This Row],[BSHeu]])</f>
        <v>5.0248352607767786E-9</v>
      </c>
      <c r="AP294" s="76">
        <f>IF(OR(DataBase2[[#This Row],[sDRC]]= "",  DataBase2[[#This Row],[BSHeu]]=""), "", (DataBase2[[#This Row],[sDRC]]- DataBase2[[#This Row],[BSHeu]])/ DataBase2[[#This Row],[BSHeu]])</f>
        <v>5.0248352607767786E-9</v>
      </c>
      <c r="AQ294" s="76">
        <f>IF(OR(DataBase2[[#This Row],[sABS]]= "",  DataBase2[[#This Row],[BSHeu]]=""), "", (DataBase2[[#This Row],[sABS]]- DataBase2[[#This Row],[BSHeu]])/ DataBase2[[#This Row],[BSHeu]])</f>
        <v>0</v>
      </c>
      <c r="AR294" s="76">
        <f>IF(OR(DataBase2[[#This Row],[sCCJ]]= "",  DataBase2[[#This Row],[BSHeu]]=""), "", (DataBase2[[#This Row],[sCCJ]]- DataBase2[[#This Row],[BSHeu]])/ DataBase2[[#This Row],[BSHeu]])</f>
        <v>6.3855611680006558E-2</v>
      </c>
      <c r="AS294" s="76">
        <f>IF(OR(DataBase2[[#This Row],[sILS]] = "",  DataBase2[[#This Row],[BSHeu]]=""), "", (DataBase2[[#This Row],[sILS]]- DataBase2[[#This Row],[BSHeu]])/ DataBase2[[#This Row],[BSHeu]])</f>
        <v>8.5874485071839451E-3</v>
      </c>
      <c r="AT294" s="76">
        <f>IF(OR(DataBase2[[#This Row],[sSA]] = "",  DataBase2[[#This Row],[BSHeu]]=""), "", (DataBase2[[#This Row],[sSA]]- DataBase2[[#This Row],[BSHeu]])/ DataBase2[[#This Row],[BSHeu]])</f>
        <v>5.0248352607767786E-9</v>
      </c>
      <c r="AU294" s="77">
        <f>IF(OR(DataBase2[[#This Row],[sKS]]= "",  DataBase2[[#This Row],[BSHeu]]=""), "", (DataBase2[[#This Row],[sKS]]- DataBase2[[#This Row],[BSHeu]])/ DataBase2[[#This Row],[BSHeu]])</f>
        <v>5.0248352607767786E-9</v>
      </c>
      <c r="AV294" s="78">
        <f>IF(AND(DataBase2[[#This Row],[sLBGB]]&lt;=0.0001, DataBase2[[#This Row],[sLBGB]]&lt;&gt;""), 1,"")</f>
        <v>1</v>
      </c>
      <c r="AW294" s="78">
        <f>IF(AND(DataBase2[[#This Row],[sCLGB]]&lt;=0.0001,DataBase2[[#This Row],[sCLGB]]&lt;&gt;""), 1,"")</f>
        <v>1</v>
      </c>
      <c r="AX294" s="78">
        <f>IF(AND(DataBase2[[#This Row],[sDRCGB]]&lt;=0.0001,DataBase2[[#This Row],[sDRCGB]]&lt;&gt;""), 1,"")</f>
        <v>1</v>
      </c>
      <c r="AY294" s="78">
        <f>IF(AND(DataBase2[[#This Row],[sABSGB]]&lt;=0.0001,DataBase2[[#This Row],[sABSGB]]&lt;&gt;""), 1,"")</f>
        <v>1</v>
      </c>
      <c r="AZ294" s="78" t="str">
        <f>IF(AND(DataBase2[[#This Row],[sCCJGB]]&lt;=0.0001,DataBase2[[#This Row],[sCCJGB]]&lt;&gt;""), 1,"")</f>
        <v/>
      </c>
      <c r="BA294" s="78" t="str">
        <f>IF(AND(DataBase2[[#This Row],[sILSGB]]&lt;=0.0001,DataBase2[[#This Row],[sILSGB]]&lt;&gt;""), 1,"")</f>
        <v/>
      </c>
      <c r="BB294" s="78">
        <f>IF(AND(DataBase2[[#This Row],[sSAGB]]&lt;=0.0001,DataBase2[[#This Row],[sSAGB]]&lt;&gt;""), 1,"")</f>
        <v>1</v>
      </c>
      <c r="BC294" s="78">
        <f>IF(AND(DataBase2[[#This Row],[sKSGB]]&lt;=0.0001,DataBase2[[#This Row],[sKSGB]]&lt;&gt;""), 1,"")</f>
        <v>1</v>
      </c>
      <c r="BD294" s="79">
        <f>IF(AND(DataBase2[[#This Row],[sLBGKS]]&lt;=0.0001, DataBase2[[#This Row],[sLBGKS]]&lt;&gt;""), 1,"")</f>
        <v>1</v>
      </c>
      <c r="BE294" s="78">
        <f>IF(AND(DataBase2[[#This Row],[sCLGKS]]&lt;=0.0001,DataBase2[[#This Row],[sCLGKS]]&lt;&gt;""), 1,"")</f>
        <v>1</v>
      </c>
      <c r="BF294" s="78">
        <f>IF(AND(DataBase2[[#This Row],[sDRCGKS]]&lt;=0.0001,DataBase2[[#This Row],[sDRCGKS]]&lt;&gt;""), 1,"")</f>
        <v>1</v>
      </c>
      <c r="BG294" s="78">
        <f>IF(AND(DataBase2[[#This Row],[sABSGKS]]&lt;=0.0001,DataBase2[[#This Row],[sABSGKS]]&lt;&gt;""), 1,"")</f>
        <v>1</v>
      </c>
      <c r="BH294" s="78" t="str">
        <f>IF(AND(DataBase2[[#This Row],[sCCJGKS]]&lt;=0.0001,DataBase2[[#This Row],[sCCJGKS]]&lt;&gt;""), 1,"")</f>
        <v/>
      </c>
      <c r="BI294" s="78" t="str">
        <f>IF(AND(DataBase2[[#This Row],[sILSGKS]]&lt;=0.0001,DataBase2[[#This Row],[sILSGKS]]&lt;&gt;""), 1,"")</f>
        <v/>
      </c>
      <c r="BJ294" s="78">
        <f>IF(AND(DataBase2[[#This Row],[sSAGKS]]&lt;=0.0001,DataBase2[[#This Row],[sSAGKS]]&lt;&gt;""), 1,"")</f>
        <v>1</v>
      </c>
      <c r="BK294" s="80">
        <f>IF(AND(DataBase2[[#This Row],[sKSGKS]]&lt;=0.0001,DataBase2[[#This Row],[sKSGKS]]&lt;&gt;""), 1,"")</f>
        <v>1</v>
      </c>
    </row>
    <row r="295" spans="1:63" x14ac:dyDescent="0.35">
      <c r="A295" s="65" t="s">
        <v>160</v>
      </c>
      <c r="B295" s="66" t="s">
        <v>80</v>
      </c>
      <c r="C295" s="67" t="s">
        <v>282</v>
      </c>
      <c r="D295" s="67">
        <v>3</v>
      </c>
      <c r="E295" s="67">
        <v>20</v>
      </c>
      <c r="F295" s="68">
        <v>4</v>
      </c>
      <c r="G295" s="69">
        <v>4623.6099999999997</v>
      </c>
      <c r="H295" s="70">
        <v>4380.4799999999996</v>
      </c>
      <c r="I295" s="71">
        <v>7200</v>
      </c>
      <c r="J295" s="69">
        <v>4620.7700000000004</v>
      </c>
      <c r="K295" s="70">
        <v>4620.7700000000004</v>
      </c>
      <c r="L295" s="71">
        <v>2257</v>
      </c>
      <c r="M295" s="69">
        <v>4620.7700000000004</v>
      </c>
      <c r="N295" s="6">
        <v>4620.7700000000004</v>
      </c>
      <c r="O295" s="71">
        <v>129.5</v>
      </c>
      <c r="P295" s="69">
        <v>4701.7099600000001</v>
      </c>
      <c r="Q295" s="71">
        <v>1853</v>
      </c>
      <c r="R295" s="72">
        <v>4916.07</v>
      </c>
      <c r="S295" s="71">
        <v>23.19</v>
      </c>
      <c r="T295" s="72">
        <v>4623.6000000000004</v>
      </c>
      <c r="U295" s="71">
        <v>150.005</v>
      </c>
      <c r="V295" s="72">
        <v>4620.7700000000004</v>
      </c>
      <c r="W295" s="73">
        <v>144.25899999999999</v>
      </c>
      <c r="X295" s="8">
        <v>4623.6099999999997</v>
      </c>
      <c r="Y295" s="8">
        <v>304</v>
      </c>
      <c r="Z295" s="74">
        <f t="shared" si="12"/>
        <v>4620.7700000000004</v>
      </c>
      <c r="AA295" s="48">
        <f t="shared" si="13"/>
        <v>4620.7700000000004</v>
      </c>
      <c r="AB29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MIN(G295,J295,M295),"")</f>
        <v>4620.7700000000004</v>
      </c>
      <c r="AC295" s="49">
        <f>IF(OR(DataBase2[[#This Row],[sKS]] = "", DataBase2[[#This Row],[BSOpt]]=""), "", (DataBase2[[#This Row],[sKS]]-DataBase2[[#This Row],[BSOpt]])/DataBase2[[#This Row],[BSOpt]])</f>
        <v>6.1461617868866782E-4</v>
      </c>
      <c r="AD295" s="49">
        <f t="shared" si="14"/>
        <v>4620.7700000000004</v>
      </c>
      <c r="AE295" s="49">
        <f>IF(OR(DataBase2[[#This Row],[sKS]] = "", DataBase2[[#This Row],[BESTUB]]=""), "", (DataBase2[[#This Row],[sKS]]-DataBase2[[#This Row],[BESTUB]])/DataBase2[[#This Row],[BESTUB]])</f>
        <v>6.1461617868866782E-4</v>
      </c>
      <c r="AF295" s="75">
        <f>IF(OR(DataBase2[[#This Row],[sLB]] = "", DataBase2[[#This Row],[BestSol]]=""), "", (DataBase2[[#This Row],[sLB]]-DataBase2[[#This Row],[BestSol]])/DataBase2[[#This Row],[BestSol]])</f>
        <v>6.1461617868866782E-4</v>
      </c>
      <c r="AG295" s="76">
        <f>IF(OR(DataBase2[[#This Row],[sCL]] = "", DataBase2[[#This Row],[BestSol]]=""), "", (DataBase2[[#This Row],[sCL]] -DataBase2[[#This Row],[BestSol]])/DataBase2[[#This Row],[BestSol]])</f>
        <v>0</v>
      </c>
      <c r="AH295" s="76">
        <f>IF(OR(DataBase2[[#This Row],[sDRC]]= "", DataBase2[[#This Row],[BestSol]]=""), "", (DataBase2[[#This Row],[sDRC]]-DataBase2[[#This Row],[BestSol]])/DataBase2[[#This Row],[BestSol]])</f>
        <v>0</v>
      </c>
      <c r="AI295" s="76">
        <f>IF(OR(DataBase2[[#This Row],[sABS]]= "", DataBase2[[#This Row],[BestSol]]=""), "", (DataBase2[[#This Row],[sABS]]-DataBase2[[#This Row],[BestSol]])/DataBase2[[#This Row],[BestSol]])</f>
        <v>1.7516552436065785E-2</v>
      </c>
      <c r="AJ295" s="76">
        <f>IF(OR(DataBase2[[#This Row],[sCCJ]]= "", DataBase2[[#This Row],[BestSol]]=""), "", (DataBase2[[#This Row],[sCCJ]]-DataBase2[[#This Row],[BestSol]])/DataBase2[[#This Row],[BestSol]])</f>
        <v>6.3907097734792959E-2</v>
      </c>
      <c r="AK295" s="76">
        <f>IF(OR(DataBase2[[#This Row],[sILS]] = "", DataBase2[[#This Row],[BestSol]]=""), "", (DataBase2[[#This Row],[sILS]]-DataBase2[[#This Row],[BestSol]])/DataBase2[[#This Row],[BestSol]])</f>
        <v>6.1245203721456095E-4</v>
      </c>
      <c r="AL295" s="76">
        <f>IF(OR(DataBase2[[#This Row],[sSA]] = "", DataBase2[[#This Row],[BestSol]]=""), "", (DataBase2[[#This Row],[sSA]]-DataBase2[[#This Row],[BestSol]])/DataBase2[[#This Row],[BestSol]])</f>
        <v>0</v>
      </c>
      <c r="AM295" s="76">
        <f>IF(OR(DataBase2[[#This Row],[sKS]] = "", DataBase2[[#This Row],[BestSol]]=""), "", (DataBase2[[#This Row],[sKS]]-DataBase2[[#This Row],[BestSol]])/DataBase2[[#This Row],[BestSol]])</f>
        <v>6.1461617868866782E-4</v>
      </c>
      <c r="AN295" s="75">
        <f>IF(OR(DataBase2[[#This Row],[sLB]] = "", DataBase2[[#This Row],[BSHeu]]=""), "", (DataBase2[[#This Row],[sLB]]-DataBase2[[#This Row],[BSHeu]])/DataBase2[[#This Row],[BSHeu]])</f>
        <v>6.1461617868866782E-4</v>
      </c>
      <c r="AO295" s="76">
        <f>IF(OR(DataBase2[[#This Row],[sCL]] = "",  DataBase2[[#This Row],[BSHeu]]=""), "", (DataBase2[[#This Row],[sCL]] - DataBase2[[#This Row],[BSHeu]])/ DataBase2[[#This Row],[BSHeu]])</f>
        <v>0</v>
      </c>
      <c r="AP295" s="76">
        <f>IF(OR(DataBase2[[#This Row],[sDRC]]= "",  DataBase2[[#This Row],[BSHeu]]=""), "", (DataBase2[[#This Row],[sDRC]]- DataBase2[[#This Row],[BSHeu]])/ DataBase2[[#This Row],[BSHeu]])</f>
        <v>0</v>
      </c>
      <c r="AQ295" s="76">
        <f>IF(OR(DataBase2[[#This Row],[sABS]]= "",  DataBase2[[#This Row],[BSHeu]]=""), "", (DataBase2[[#This Row],[sABS]]- DataBase2[[#This Row],[BSHeu]])/ DataBase2[[#This Row],[BSHeu]])</f>
        <v>1.7516552436065785E-2</v>
      </c>
      <c r="AR295" s="76">
        <f>IF(OR(DataBase2[[#This Row],[sCCJ]]= "",  DataBase2[[#This Row],[BSHeu]]=""), "", (DataBase2[[#This Row],[sCCJ]]- DataBase2[[#This Row],[BSHeu]])/ DataBase2[[#This Row],[BSHeu]])</f>
        <v>6.3907097734792959E-2</v>
      </c>
      <c r="AS295" s="76">
        <f>IF(OR(DataBase2[[#This Row],[sILS]] = "",  DataBase2[[#This Row],[BSHeu]]=""), "", (DataBase2[[#This Row],[sILS]]- DataBase2[[#This Row],[BSHeu]])/ DataBase2[[#This Row],[BSHeu]])</f>
        <v>6.1245203721456095E-4</v>
      </c>
      <c r="AT295" s="76">
        <f>IF(OR(DataBase2[[#This Row],[sSA]] = "",  DataBase2[[#This Row],[BSHeu]]=""), "", (DataBase2[[#This Row],[sSA]]- DataBase2[[#This Row],[BSHeu]])/ DataBase2[[#This Row],[BSHeu]])</f>
        <v>0</v>
      </c>
      <c r="AU295" s="77">
        <f>IF(OR(DataBase2[[#This Row],[sKS]]= "",  DataBase2[[#This Row],[BSHeu]]=""), "", (DataBase2[[#This Row],[sKS]]- DataBase2[[#This Row],[BSHeu]])/ DataBase2[[#This Row],[BSHeu]])</f>
        <v>6.1461617868866782E-4</v>
      </c>
      <c r="AV295" s="78" t="str">
        <f>IF(AND(DataBase2[[#This Row],[sLBGB]]&lt;=0.0001, DataBase2[[#This Row],[sLBGB]]&lt;&gt;""), 1,"")</f>
        <v/>
      </c>
      <c r="AW295" s="78">
        <f>IF(AND(DataBase2[[#This Row],[sCLGB]]&lt;=0.0001,DataBase2[[#This Row],[sCLGB]]&lt;&gt;""), 1,"")</f>
        <v>1</v>
      </c>
      <c r="AX295" s="78">
        <f>IF(AND(DataBase2[[#This Row],[sDRCGB]]&lt;=0.0001,DataBase2[[#This Row],[sDRCGB]]&lt;&gt;""), 1,"")</f>
        <v>1</v>
      </c>
      <c r="AY295" s="78" t="str">
        <f>IF(AND(DataBase2[[#This Row],[sABSGB]]&lt;=0.0001,DataBase2[[#This Row],[sABSGB]]&lt;&gt;""), 1,"")</f>
        <v/>
      </c>
      <c r="AZ295" s="78" t="str">
        <f>IF(AND(DataBase2[[#This Row],[sCCJGB]]&lt;=0.0001,DataBase2[[#This Row],[sCCJGB]]&lt;&gt;""), 1,"")</f>
        <v/>
      </c>
      <c r="BA295" s="78" t="str">
        <f>IF(AND(DataBase2[[#This Row],[sILSGB]]&lt;=0.0001,DataBase2[[#This Row],[sILSGB]]&lt;&gt;""), 1,"")</f>
        <v/>
      </c>
      <c r="BB295" s="78">
        <f>IF(AND(DataBase2[[#This Row],[sSAGB]]&lt;=0.0001,DataBase2[[#This Row],[sSAGB]]&lt;&gt;""), 1,"")</f>
        <v>1</v>
      </c>
      <c r="BC295" s="78" t="str">
        <f>IF(AND(DataBase2[[#This Row],[sKSGB]]&lt;=0.0001,DataBase2[[#This Row],[sKSGB]]&lt;&gt;""), 1,"")</f>
        <v/>
      </c>
      <c r="BD295" s="79" t="str">
        <f>IF(AND(DataBase2[[#This Row],[sLBGKS]]&lt;=0.0001, DataBase2[[#This Row],[sLBGKS]]&lt;&gt;""), 1,"")</f>
        <v/>
      </c>
      <c r="BE295" s="78">
        <f>IF(AND(DataBase2[[#This Row],[sCLGKS]]&lt;=0.0001,DataBase2[[#This Row],[sCLGKS]]&lt;&gt;""), 1,"")</f>
        <v>1</v>
      </c>
      <c r="BF295" s="78">
        <f>IF(AND(DataBase2[[#This Row],[sDRCGKS]]&lt;=0.0001,DataBase2[[#This Row],[sDRCGKS]]&lt;&gt;""), 1,"")</f>
        <v>1</v>
      </c>
      <c r="BG295" s="78" t="str">
        <f>IF(AND(DataBase2[[#This Row],[sABSGKS]]&lt;=0.0001,DataBase2[[#This Row],[sABSGKS]]&lt;&gt;""), 1,"")</f>
        <v/>
      </c>
      <c r="BH295" s="78" t="str">
        <f>IF(AND(DataBase2[[#This Row],[sCCJGKS]]&lt;=0.0001,DataBase2[[#This Row],[sCCJGKS]]&lt;&gt;""), 1,"")</f>
        <v/>
      </c>
      <c r="BI295" s="78" t="str">
        <f>IF(AND(DataBase2[[#This Row],[sILSGKS]]&lt;=0.0001,DataBase2[[#This Row],[sILSGKS]]&lt;&gt;""), 1,"")</f>
        <v/>
      </c>
      <c r="BJ295" s="78">
        <f>IF(AND(DataBase2[[#This Row],[sSAGKS]]&lt;=0.0001,DataBase2[[#This Row],[sSAGKS]]&lt;&gt;""), 1,"")</f>
        <v>1</v>
      </c>
      <c r="BK295" s="80" t="str">
        <f>IF(AND(DataBase2[[#This Row],[sKSGKS]]&lt;=0.0001,DataBase2[[#This Row],[sKSGKS]]&lt;&gt;""), 1,"")</f>
        <v/>
      </c>
    </row>
    <row r="296" spans="1:63" x14ac:dyDescent="0.35">
      <c r="A296" s="65" t="s">
        <v>161</v>
      </c>
      <c r="B296" s="66" t="s">
        <v>80</v>
      </c>
      <c r="C296" s="67" t="s">
        <v>282</v>
      </c>
      <c r="D296" s="67">
        <v>3</v>
      </c>
      <c r="E296" s="67">
        <v>20</v>
      </c>
      <c r="F296" s="68">
        <v>5</v>
      </c>
      <c r="G296" s="69">
        <v>5426.48</v>
      </c>
      <c r="H296" s="70">
        <v>5017.49</v>
      </c>
      <c r="I296" s="71">
        <v>7200</v>
      </c>
      <c r="J296" s="69">
        <v>5362.01</v>
      </c>
      <c r="K296" s="70">
        <v>5266.32</v>
      </c>
      <c r="L296" s="71">
        <v>42956</v>
      </c>
      <c r="M296" s="69">
        <v>5362.01</v>
      </c>
      <c r="N296" s="6">
        <v>5362.01</v>
      </c>
      <c r="O296" s="71">
        <v>1024.5999999999999</v>
      </c>
      <c r="P296" s="69">
        <v>5458.75</v>
      </c>
      <c r="Q296" s="71">
        <v>2265</v>
      </c>
      <c r="R296" s="72">
        <v>5599.38</v>
      </c>
      <c r="S296" s="71">
        <v>20.87</v>
      </c>
      <c r="T296" s="72">
        <v>5460.79</v>
      </c>
      <c r="U296" s="71">
        <v>150.00200000000001</v>
      </c>
      <c r="V296" s="72">
        <v>5426.47</v>
      </c>
      <c r="W296" s="73">
        <v>150.01050000000001</v>
      </c>
      <c r="X296" s="8">
        <v>5496.41</v>
      </c>
      <c r="Y296" s="8">
        <v>396</v>
      </c>
      <c r="Z296" s="74">
        <f t="shared" si="12"/>
        <v>5362.01</v>
      </c>
      <c r="AA296" s="48">
        <f t="shared" si="13"/>
        <v>5426.47</v>
      </c>
      <c r="AB29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MIN(G296,J296,M296),"")</f>
        <v>5362.01</v>
      </c>
      <c r="AC296" s="49">
        <f>IF(OR(DataBase2[[#This Row],[sKS]] = "", DataBase2[[#This Row],[BSOpt]]=""), "", (DataBase2[[#This Row],[sKS]]-DataBase2[[#This Row],[BSOpt]])/DataBase2[[#This Row],[BSOpt]])</f>
        <v>2.506522740539455E-2</v>
      </c>
      <c r="AD296" s="49">
        <f t="shared" si="14"/>
        <v>5362.01</v>
      </c>
      <c r="AE296" s="49">
        <f>IF(OR(DataBase2[[#This Row],[sKS]] = "", DataBase2[[#This Row],[BESTUB]]=""), "", (DataBase2[[#This Row],[sKS]]-DataBase2[[#This Row],[BESTUB]])/DataBase2[[#This Row],[BESTUB]])</f>
        <v>2.506522740539455E-2</v>
      </c>
      <c r="AF296" s="75">
        <f>IF(OR(DataBase2[[#This Row],[sLB]] = "", DataBase2[[#This Row],[BestSol]]=""), "", (DataBase2[[#This Row],[sLB]]-DataBase2[[#This Row],[BestSol]])/DataBase2[[#This Row],[BestSol]])</f>
        <v>1.2023476271025109E-2</v>
      </c>
      <c r="AG296" s="76">
        <f>IF(OR(DataBase2[[#This Row],[sCL]] = "", DataBase2[[#This Row],[BestSol]]=""), "", (DataBase2[[#This Row],[sCL]] -DataBase2[[#This Row],[BestSol]])/DataBase2[[#This Row],[BestSol]])</f>
        <v>0</v>
      </c>
      <c r="AH296" s="76">
        <f>IF(OR(DataBase2[[#This Row],[sDRC]]= "", DataBase2[[#This Row],[BestSol]]=""), "", (DataBase2[[#This Row],[sDRC]]-DataBase2[[#This Row],[BestSol]])/DataBase2[[#This Row],[BestSol]])</f>
        <v>0</v>
      </c>
      <c r="AI296" s="76">
        <f>IF(OR(DataBase2[[#This Row],[sABS]]= "", DataBase2[[#This Row],[BestSol]]=""), "", (DataBase2[[#This Row],[sABS]]-DataBase2[[#This Row],[BestSol]])/DataBase2[[#This Row],[BestSol]])</f>
        <v>1.8041741809507961E-2</v>
      </c>
      <c r="AJ296" s="76">
        <f>IF(OR(DataBase2[[#This Row],[sCCJ]]= "", DataBase2[[#This Row],[BestSol]]=""), "", (DataBase2[[#This Row],[sCCJ]]-DataBase2[[#This Row],[BestSol]])/DataBase2[[#This Row],[BestSol]])</f>
        <v>4.4268846943590158E-2</v>
      </c>
      <c r="AK296" s="76">
        <f>IF(OR(DataBase2[[#This Row],[sILS]] = "", DataBase2[[#This Row],[BestSol]]=""), "", (DataBase2[[#This Row],[sILS]]-DataBase2[[#This Row],[BestSol]])/DataBase2[[#This Row],[BestSol]])</f>
        <v>1.8422196154054122E-2</v>
      </c>
      <c r="AL296" s="76">
        <f>IF(OR(DataBase2[[#This Row],[sSA]] = "", DataBase2[[#This Row],[BestSol]]=""), "", (DataBase2[[#This Row],[sSA]]-DataBase2[[#This Row],[BestSol]])/DataBase2[[#This Row],[BestSol]])</f>
        <v>1.202161129874805E-2</v>
      </c>
      <c r="AM296" s="76">
        <f>IF(OR(DataBase2[[#This Row],[sKS]] = "", DataBase2[[#This Row],[BestSol]]=""), "", (DataBase2[[#This Row],[sKS]]-DataBase2[[#This Row],[BestSol]])/DataBase2[[#This Row],[BestSol]])</f>
        <v>2.506522740539455E-2</v>
      </c>
      <c r="AN296" s="75">
        <f>IF(OR(DataBase2[[#This Row],[sLB]] = "", DataBase2[[#This Row],[BSHeu]]=""), "", (DataBase2[[#This Row],[sLB]]-DataBase2[[#This Row],[BSHeu]])/DataBase2[[#This Row],[BSHeu]])</f>
        <v>1.84281862782044E-6</v>
      </c>
      <c r="AO296" s="76">
        <f>IF(OR(DataBase2[[#This Row],[sCL]] = "",  DataBase2[[#This Row],[BSHeu]]=""), "", (DataBase2[[#This Row],[sCL]] - DataBase2[[#This Row],[BSHeu]])/ DataBase2[[#This Row],[BSHeu]])</f>
        <v>-1.1878808875751646E-2</v>
      </c>
      <c r="AP296" s="76">
        <f>IF(OR(DataBase2[[#This Row],[sDRC]]= "",  DataBase2[[#This Row],[BSHeu]]=""), "", (DataBase2[[#This Row],[sDRC]]- DataBase2[[#This Row],[BSHeu]])/ DataBase2[[#This Row],[BSHeu]])</f>
        <v>-1.1878808875751646E-2</v>
      </c>
      <c r="AQ296" s="76">
        <f>IF(OR(DataBase2[[#This Row],[sABS]]= "",  DataBase2[[#This Row],[BSHeu]]=""), "", (DataBase2[[#This Row],[sABS]]- DataBase2[[#This Row],[BSHeu]])/ DataBase2[[#This Row],[BSHeu]])</f>
        <v>5.9486185310155121E-3</v>
      </c>
      <c r="AR296" s="76">
        <f>IF(OR(DataBase2[[#This Row],[sCCJ]]= "",  DataBase2[[#This Row],[BSHeu]]=""), "", (DataBase2[[#This Row],[sCCJ]]- DataBase2[[#This Row],[BSHeu]])/ DataBase2[[#This Row],[BSHeu]])</f>
        <v>3.1864176895845704E-2</v>
      </c>
      <c r="AS296" s="76">
        <f>IF(OR(DataBase2[[#This Row],[sILS]] = "",  DataBase2[[#This Row],[BSHeu]]=""), "", (DataBase2[[#This Row],[sILS]]- DataBase2[[#This Row],[BSHeu]])/ DataBase2[[#This Row],[BSHeu]])</f>
        <v>6.3245535311168598E-3</v>
      </c>
      <c r="AT296" s="76">
        <f>IF(OR(DataBase2[[#This Row],[sSA]] = "",  DataBase2[[#This Row],[BSHeu]]=""), "", (DataBase2[[#This Row],[sSA]]- DataBase2[[#This Row],[BSHeu]])/ DataBase2[[#This Row],[BSHeu]])</f>
        <v>0</v>
      </c>
      <c r="AU296" s="77">
        <f>IF(OR(DataBase2[[#This Row],[sKS]]= "",  DataBase2[[#This Row],[BSHeu]]=""), "", (DataBase2[[#This Row],[sKS]]- DataBase2[[#This Row],[BSHeu]])/ DataBase2[[#This Row],[BSHeu]])</f>
        <v>1.2888673483866971E-2</v>
      </c>
      <c r="AV296" s="78" t="str">
        <f>IF(AND(DataBase2[[#This Row],[sLBGB]]&lt;=0.0001, DataBase2[[#This Row],[sLBGB]]&lt;&gt;""), 1,"")</f>
        <v/>
      </c>
      <c r="AW296" s="78">
        <f>IF(AND(DataBase2[[#This Row],[sCLGB]]&lt;=0.0001,DataBase2[[#This Row],[sCLGB]]&lt;&gt;""), 1,"")</f>
        <v>1</v>
      </c>
      <c r="AX296" s="78">
        <f>IF(AND(DataBase2[[#This Row],[sDRCGB]]&lt;=0.0001,DataBase2[[#This Row],[sDRCGB]]&lt;&gt;""), 1,"")</f>
        <v>1</v>
      </c>
      <c r="AY296" s="78" t="str">
        <f>IF(AND(DataBase2[[#This Row],[sABSGB]]&lt;=0.0001,DataBase2[[#This Row],[sABSGB]]&lt;&gt;""), 1,"")</f>
        <v/>
      </c>
      <c r="AZ296" s="78" t="str">
        <f>IF(AND(DataBase2[[#This Row],[sCCJGB]]&lt;=0.0001,DataBase2[[#This Row],[sCCJGB]]&lt;&gt;""), 1,"")</f>
        <v/>
      </c>
      <c r="BA296" s="78" t="str">
        <f>IF(AND(DataBase2[[#This Row],[sILSGB]]&lt;=0.0001,DataBase2[[#This Row],[sILSGB]]&lt;&gt;""), 1,"")</f>
        <v/>
      </c>
      <c r="BB296" s="78" t="str">
        <f>IF(AND(DataBase2[[#This Row],[sSAGB]]&lt;=0.0001,DataBase2[[#This Row],[sSAGB]]&lt;&gt;""), 1,"")</f>
        <v/>
      </c>
      <c r="BC296" s="78" t="str">
        <f>IF(AND(DataBase2[[#This Row],[sKSGB]]&lt;=0.0001,DataBase2[[#This Row],[sKSGB]]&lt;&gt;""), 1,"")</f>
        <v/>
      </c>
      <c r="BD296" s="79">
        <f>IF(AND(DataBase2[[#This Row],[sLBGKS]]&lt;=0.0001, DataBase2[[#This Row],[sLBGKS]]&lt;&gt;""), 1,"")</f>
        <v>1</v>
      </c>
      <c r="BE296" s="78">
        <f>IF(AND(DataBase2[[#This Row],[sCLGKS]]&lt;=0.0001,DataBase2[[#This Row],[sCLGKS]]&lt;&gt;""), 1,"")</f>
        <v>1</v>
      </c>
      <c r="BF296" s="78">
        <f>IF(AND(DataBase2[[#This Row],[sDRCGKS]]&lt;=0.0001,DataBase2[[#This Row],[sDRCGKS]]&lt;&gt;""), 1,"")</f>
        <v>1</v>
      </c>
      <c r="BG296" s="78" t="str">
        <f>IF(AND(DataBase2[[#This Row],[sABSGKS]]&lt;=0.0001,DataBase2[[#This Row],[sABSGKS]]&lt;&gt;""), 1,"")</f>
        <v/>
      </c>
      <c r="BH296" s="78" t="str">
        <f>IF(AND(DataBase2[[#This Row],[sCCJGKS]]&lt;=0.0001,DataBase2[[#This Row],[sCCJGKS]]&lt;&gt;""), 1,"")</f>
        <v/>
      </c>
      <c r="BI296" s="78" t="str">
        <f>IF(AND(DataBase2[[#This Row],[sILSGKS]]&lt;=0.0001,DataBase2[[#This Row],[sILSGKS]]&lt;&gt;""), 1,"")</f>
        <v/>
      </c>
      <c r="BJ296" s="78">
        <f>IF(AND(DataBase2[[#This Row],[sSAGKS]]&lt;=0.0001,DataBase2[[#This Row],[sSAGKS]]&lt;&gt;""), 1,"")</f>
        <v>1</v>
      </c>
      <c r="BK296" s="80" t="str">
        <f>IF(AND(DataBase2[[#This Row],[sKSGKS]]&lt;=0.0001,DataBase2[[#This Row],[sKSGKS]]&lt;&gt;""), 1,"")</f>
        <v/>
      </c>
    </row>
    <row r="297" spans="1:63" x14ac:dyDescent="0.35">
      <c r="A297" s="65"/>
      <c r="B297" s="66"/>
      <c r="C297" s="67"/>
      <c r="D297" s="67"/>
      <c r="E297" s="67"/>
      <c r="F297" s="68"/>
      <c r="G297" s="69"/>
      <c r="H297" s="70"/>
      <c r="I297" s="71"/>
      <c r="J297" s="69"/>
      <c r="K297" s="70"/>
      <c r="L297" s="71"/>
      <c r="M297" s="69"/>
      <c r="O297" s="73"/>
      <c r="P297" s="69"/>
      <c r="Q297" s="71"/>
      <c r="R297" s="72" t="s">
        <v>101</v>
      </c>
      <c r="S297" s="71"/>
      <c r="T297" s="72"/>
      <c r="U297" s="71"/>
      <c r="V297" s="72"/>
      <c r="W297" s="73"/>
      <c r="X297" s="96"/>
      <c r="Y297" s="96"/>
      <c r="Z297" s="74" t="str">
        <f t="shared" si="12"/>
        <v/>
      </c>
      <c r="AA297" s="48" t="str">
        <f t="shared" si="13"/>
        <v/>
      </c>
      <c r="AB29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MIN(G297,J297,M297),"")</f>
        <v/>
      </c>
      <c r="AC297" s="49" t="str">
        <f>IF(OR(DataBase2[[#This Row],[sKS]] = "", DataBase2[[#This Row],[BSOpt]]=""), "", (DataBase2[[#This Row],[sKS]]-DataBase2[[#This Row],[BSOpt]])/DataBase2[[#This Row],[BSOpt]])</f>
        <v/>
      </c>
      <c r="AD297" s="49" t="str">
        <f t="shared" si="14"/>
        <v/>
      </c>
      <c r="AE297" s="49" t="str">
        <f>IF(OR(DataBase2[[#This Row],[sKS]] = "", DataBase2[[#This Row],[BESTUB]]=""), "", (DataBase2[[#This Row],[sKS]]-DataBase2[[#This Row],[BESTUB]])/DataBase2[[#This Row],[BESTUB]])</f>
        <v/>
      </c>
      <c r="AF297" s="50" t="str">
        <f>IF(OR(DataBase2[[#This Row],[sLB]] = "", DataBase2[[#This Row],[BestSol]]=""), "", (DataBase2[[#This Row],[sLB]]-DataBase2[[#This Row],[BestSol]])/DataBase2[[#This Row],[BestSol]])</f>
        <v/>
      </c>
      <c r="AG297" s="51" t="str">
        <f>IF(OR(DataBase2[[#This Row],[sCL]] = "", DataBase2[[#This Row],[BestSol]]=""), "", (DataBase2[[#This Row],[sCL]] -DataBase2[[#This Row],[BestSol]])/DataBase2[[#This Row],[BestSol]])</f>
        <v/>
      </c>
      <c r="AH297" s="52" t="str">
        <f>IF(OR(DataBase2[[#This Row],[sDRC]]= "", DataBase2[[#This Row],[BestSol]]=""), "", (DataBase2[[#This Row],[sDRC]]-DataBase2[[#This Row],[BestSol]])/DataBase2[[#This Row],[BestSol]])</f>
        <v/>
      </c>
      <c r="AI297" s="52" t="str">
        <f>IF(OR(DataBase2[[#This Row],[sABS]]= "", DataBase2[[#This Row],[BestSol]]=""), "", (DataBase2[[#This Row],[sABS]]-DataBase2[[#This Row],[BestSol]])/DataBase2[[#This Row],[BestSol]])</f>
        <v/>
      </c>
      <c r="AJ297" s="52" t="str">
        <f>IF(OR(DataBase2[[#This Row],[sCCJ]]= "", DataBase2[[#This Row],[BestSol]]=""), "", (DataBase2[[#This Row],[sCCJ]]-DataBase2[[#This Row],[BestSol]])/DataBase2[[#This Row],[BestSol]])</f>
        <v/>
      </c>
      <c r="AK297" s="52" t="str">
        <f>IF(OR(DataBase2[[#This Row],[sILS]] = "", DataBase2[[#This Row],[BestSol]]=""), "", (DataBase2[[#This Row],[sILS]]-DataBase2[[#This Row],[BestSol]])/DataBase2[[#This Row],[BestSol]])</f>
        <v/>
      </c>
      <c r="AL297" s="52" t="str">
        <f>IF(OR(DataBase2[[#This Row],[sSA]] = "", DataBase2[[#This Row],[BestSol]]=""), "", (DataBase2[[#This Row],[sSA]]-DataBase2[[#This Row],[BestSol]])/DataBase2[[#This Row],[BestSol]])</f>
        <v/>
      </c>
      <c r="AM297" s="53" t="str">
        <f>IF(OR(DataBase2[[#This Row],[sKS]] = "", DataBase2[[#This Row],[BestSol]]=""), "", (DataBase2[[#This Row],[sKS]]-DataBase2[[#This Row],[BestSol]])/DataBase2[[#This Row],[BestSol]])</f>
        <v/>
      </c>
      <c r="AN297" s="50" t="str">
        <f>IF(OR(DataBase2[[#This Row],[sLB]] = "", DataBase2[[#This Row],[BSHeu]]=""), "", (DataBase2[[#This Row],[sLB]]-DataBase2[[#This Row],[BSHeu]])/DataBase2[[#This Row],[BSHeu]])</f>
        <v/>
      </c>
      <c r="AO297" s="53" t="str">
        <f>IF(OR(DataBase2[[#This Row],[sCL]] = "",  DataBase2[[#This Row],[BSHeu]]=""), "", (DataBase2[[#This Row],[sCL]] - DataBase2[[#This Row],[BSHeu]])/ DataBase2[[#This Row],[BSHeu]])</f>
        <v/>
      </c>
      <c r="AP297" s="81" t="str">
        <f>IF(OR(DataBase2[[#This Row],[sDRC]]= "",  DataBase2[[#This Row],[BSHeu]]=""), "", (DataBase2[[#This Row],[sDRC]]- DataBase2[[#This Row],[BSHeu]])/ DataBase2[[#This Row],[BSHeu]])</f>
        <v/>
      </c>
      <c r="AQ297" s="81" t="str">
        <f>IF(OR(DataBase2[[#This Row],[sABS]]= "",  DataBase2[[#This Row],[BSHeu]]=""), "", (DataBase2[[#This Row],[sABS]]- DataBase2[[#This Row],[BSHeu]])/ DataBase2[[#This Row],[BSHeu]])</f>
        <v/>
      </c>
      <c r="AR297" s="81" t="str">
        <f>IF(OR(DataBase2[[#This Row],[sCCJ]]= "",  DataBase2[[#This Row],[BSHeu]]=""), "", (DataBase2[[#This Row],[sCCJ]]- DataBase2[[#This Row],[BSHeu]])/ DataBase2[[#This Row],[BSHeu]])</f>
        <v/>
      </c>
      <c r="AS297" s="81" t="str">
        <f>IF(OR(DataBase2[[#This Row],[sILS]] = "",  DataBase2[[#This Row],[BSHeu]]=""), "", (DataBase2[[#This Row],[sILS]]- DataBase2[[#This Row],[BSHeu]])/ DataBase2[[#This Row],[BSHeu]])</f>
        <v/>
      </c>
      <c r="AT297" s="81" t="str">
        <f>IF(OR(DataBase2[[#This Row],[sSA]] = "",  DataBase2[[#This Row],[BSHeu]]=""), "", (DataBase2[[#This Row],[sSA]]- DataBase2[[#This Row],[BSHeu]])/ DataBase2[[#This Row],[BSHeu]])</f>
        <v/>
      </c>
      <c r="AU297" s="82" t="str">
        <f>IF(OR(DataBase2[[#This Row],[sKS]]= "",  DataBase2[[#This Row],[BSHeu]]=""), "", (DataBase2[[#This Row],[sKS]]- DataBase2[[#This Row],[BSHeu]])/ DataBase2[[#This Row],[BSHeu]])</f>
        <v/>
      </c>
      <c r="AV297" s="58" t="str">
        <f>IF(AND(DataBase2[[#This Row],[sLBGB]]&lt;=0.0001, DataBase2[[#This Row],[sLBGB]]&lt;&gt;""), 1,"")</f>
        <v/>
      </c>
      <c r="AW297" s="59" t="str">
        <f>IF(AND(DataBase2[[#This Row],[sCLGB]]&lt;=0.0001,DataBase2[[#This Row],[sCLGB]]&lt;&gt;""), 1,"")</f>
        <v/>
      </c>
      <c r="AX297" s="60" t="str">
        <f>IF(AND(DataBase2[[#This Row],[sDRCGB]]&lt;=0.0001,DataBase2[[#This Row],[sDRCGB]]&lt;&gt;""), 1,"")</f>
        <v/>
      </c>
      <c r="AY297" s="60" t="str">
        <f>IF(AND(DataBase2[[#This Row],[sABSGB]]&lt;=0.0001,DataBase2[[#This Row],[sABSGB]]&lt;&gt;""), 1,"")</f>
        <v/>
      </c>
      <c r="AZ297" s="60" t="str">
        <f>IF(AND(DataBase2[[#This Row],[sCCJGB]]&lt;=0.0001,DataBase2[[#This Row],[sCCJGB]]&lt;&gt;""), 1,"")</f>
        <v/>
      </c>
      <c r="BA297" s="60" t="str">
        <f>IF(AND(DataBase2[[#This Row],[sILSGB]]&lt;=0.0001,DataBase2[[#This Row],[sILSGB]]&lt;&gt;""), 1,"")</f>
        <v/>
      </c>
      <c r="BB297" s="60" t="str">
        <f>IF(AND(DataBase2[[#This Row],[sSAGB]]&lt;=0.0001,DataBase2[[#This Row],[sSAGB]]&lt;&gt;""), 1,"")</f>
        <v/>
      </c>
      <c r="BC297" s="58" t="str">
        <f>IF(AND(DataBase2[[#This Row],[sKSGB]]&lt;=0.0001,DataBase2[[#This Row],[sKSGB]]&lt;&gt;""), 1,"")</f>
        <v/>
      </c>
      <c r="BD297" s="83" t="str">
        <f>IF(AND(DataBase2[[#This Row],[sLBGKS]]&lt;=0.0001, DataBase2[[#This Row],[sLBGKS]]&lt;&gt;""), 1,"")</f>
        <v/>
      </c>
      <c r="BE297" s="58" t="str">
        <f>IF(AND(DataBase2[[#This Row],[sCLGKS]]&lt;=0.0001,DataBase2[[#This Row],[sCLGKS]]&lt;&gt;""), 1,"")</f>
        <v/>
      </c>
      <c r="BF297" s="84" t="str">
        <f>IF(AND(DataBase2[[#This Row],[sDRCGKS]]&lt;=0.0001,DataBase2[[#This Row],[sDRCGKS]]&lt;&gt;""), 1,"")</f>
        <v/>
      </c>
      <c r="BG297" s="84" t="str">
        <f>IF(AND(DataBase2[[#This Row],[sABSGKS]]&lt;=0.0001,DataBase2[[#This Row],[sABSGKS]]&lt;&gt;""), 1,"")</f>
        <v/>
      </c>
      <c r="BH297" s="84" t="str">
        <f>IF(AND(DataBase2[[#This Row],[sCCJGKS]]&lt;=0.0001,DataBase2[[#This Row],[sCCJGKS]]&lt;&gt;""), 1,"")</f>
        <v/>
      </c>
      <c r="BI297" s="84" t="str">
        <f>IF(AND(DataBase2[[#This Row],[sILSGKS]]&lt;=0.0001,DataBase2[[#This Row],[sILSGKS]]&lt;&gt;""), 1,"")</f>
        <v/>
      </c>
      <c r="BJ297" s="84" t="str">
        <f>IF(AND(DataBase2[[#This Row],[sSAGKS]]&lt;=0.0001,DataBase2[[#This Row],[sSAGKS]]&lt;&gt;""), 1,"")</f>
        <v/>
      </c>
      <c r="BK297" s="80" t="str">
        <f>IF(AND(DataBase2[[#This Row],[sKSGKS]]&lt;=0.0001,DataBase2[[#This Row],[sKSGKS]]&lt;&gt;""), 1,"")</f>
        <v/>
      </c>
    </row>
    <row r="298" spans="1:63" x14ac:dyDescent="0.35">
      <c r="A298" s="65" t="s">
        <v>162</v>
      </c>
      <c r="B298" s="66" t="s">
        <v>80</v>
      </c>
      <c r="C298" s="67" t="s">
        <v>282</v>
      </c>
      <c r="D298" s="67">
        <v>3</v>
      </c>
      <c r="E298" s="67">
        <v>25</v>
      </c>
      <c r="F298" s="68">
        <v>2</v>
      </c>
      <c r="G298" s="69">
        <v>2987.53</v>
      </c>
      <c r="H298" s="70">
        <v>2889.56</v>
      </c>
      <c r="I298" s="71">
        <v>7200</v>
      </c>
      <c r="J298" s="69">
        <v>2987.47</v>
      </c>
      <c r="K298" s="70">
        <v>2987.47</v>
      </c>
      <c r="L298" s="71">
        <v>11</v>
      </c>
      <c r="M298" s="69">
        <v>2987.47</v>
      </c>
      <c r="N298" s="6">
        <v>2987.47</v>
      </c>
      <c r="O298" s="71">
        <v>31.9</v>
      </c>
      <c r="P298" s="69">
        <v>2987.5300299999999</v>
      </c>
      <c r="Q298" s="71">
        <v>896</v>
      </c>
      <c r="R298" s="72">
        <v>3240</v>
      </c>
      <c r="S298" s="71">
        <v>37.71</v>
      </c>
      <c r="T298" s="72">
        <v>3225.34</v>
      </c>
      <c r="U298" s="71">
        <v>150.006</v>
      </c>
      <c r="V298" s="72">
        <v>2987.47</v>
      </c>
      <c r="W298" s="73">
        <v>109.5095</v>
      </c>
      <c r="X298" s="8">
        <v>2987.53</v>
      </c>
      <c r="Y298" s="8">
        <v>80</v>
      </c>
      <c r="Z298" s="74">
        <f t="shared" si="12"/>
        <v>2987.47</v>
      </c>
      <c r="AA298" s="48">
        <f t="shared" si="13"/>
        <v>2987.47</v>
      </c>
      <c r="AB29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MIN(G298,J298,M298),"")</f>
        <v>2987.47</v>
      </c>
      <c r="AC298" s="49">
        <f>IF(OR(DataBase2[[#This Row],[sKS]] = "", DataBase2[[#This Row],[BSOpt]]=""), "", (DataBase2[[#This Row],[sKS]]-DataBase2[[#This Row],[BSOpt]])/DataBase2[[#This Row],[BSOpt]])</f>
        <v>2.0083883687668892E-5</v>
      </c>
      <c r="AD298" s="49">
        <f t="shared" si="14"/>
        <v>2987.47</v>
      </c>
      <c r="AE298" s="49">
        <f>IF(OR(DataBase2[[#This Row],[sKS]] = "", DataBase2[[#This Row],[BESTUB]]=""), "", (DataBase2[[#This Row],[sKS]]-DataBase2[[#This Row],[BESTUB]])/DataBase2[[#This Row],[BESTUB]])</f>
        <v>2.0083883687668892E-5</v>
      </c>
      <c r="AF298" s="75">
        <f>IF(OR(DataBase2[[#This Row],[sLB]] = "", DataBase2[[#This Row],[BestSol]]=""), "", (DataBase2[[#This Row],[sLB]]-DataBase2[[#This Row],[BestSol]])/DataBase2[[#This Row],[BestSol]])</f>
        <v>2.0083883687668892E-5</v>
      </c>
      <c r="AG298" s="76">
        <f>IF(OR(DataBase2[[#This Row],[sCL]] = "", DataBase2[[#This Row],[BestSol]]=""), "", (DataBase2[[#This Row],[sCL]] -DataBase2[[#This Row],[BestSol]])/DataBase2[[#This Row],[BestSol]])</f>
        <v>0</v>
      </c>
      <c r="AH298" s="76">
        <f>IF(OR(DataBase2[[#This Row],[sDRC]]= "", DataBase2[[#This Row],[BestSol]]=""), "", (DataBase2[[#This Row],[sDRC]]-DataBase2[[#This Row],[BestSol]])/DataBase2[[#This Row],[BestSol]])</f>
        <v>0</v>
      </c>
      <c r="AI298" s="76">
        <f>IF(OR(DataBase2[[#This Row],[sABS]]= "", DataBase2[[#This Row],[BestSol]]=""), "", (DataBase2[[#This Row],[sABS]]-DataBase2[[#This Row],[BestSol]])/DataBase2[[#This Row],[BestSol]])</f>
        <v>2.0093925629411195E-5</v>
      </c>
      <c r="AJ298" s="76">
        <f>IF(OR(DataBase2[[#This Row],[sCCJ]]= "", DataBase2[[#This Row],[BestSol]]=""), "", (DataBase2[[#This Row],[sCCJ]]-DataBase2[[#This Row],[BestSol]])/DataBase2[[#This Row],[BestSol]])</f>
        <v>8.4529719126886699E-2</v>
      </c>
      <c r="AK298" s="76">
        <f>IF(OR(DataBase2[[#This Row],[sILS]] = "", DataBase2[[#This Row],[BestSol]]=""), "", (DataBase2[[#This Row],[sILS]]-DataBase2[[#This Row],[BestSol]])/DataBase2[[#This Row],[BestSol]])</f>
        <v>7.9622556879232378E-2</v>
      </c>
      <c r="AL298" s="76">
        <f>IF(OR(DataBase2[[#This Row],[sSA]] = "", DataBase2[[#This Row],[BestSol]]=""), "", (DataBase2[[#This Row],[sSA]]-DataBase2[[#This Row],[BestSol]])/DataBase2[[#This Row],[BestSol]])</f>
        <v>0</v>
      </c>
      <c r="AM298" s="76">
        <f>IF(OR(DataBase2[[#This Row],[sKS]] = "", DataBase2[[#This Row],[BestSol]]=""), "", (DataBase2[[#This Row],[sKS]]-DataBase2[[#This Row],[BestSol]])/DataBase2[[#This Row],[BestSol]])</f>
        <v>2.0083883687668892E-5</v>
      </c>
      <c r="AN298" s="75">
        <f>IF(OR(DataBase2[[#This Row],[sLB]] = "", DataBase2[[#This Row],[BSHeu]]=""), "", (DataBase2[[#This Row],[sLB]]-DataBase2[[#This Row],[BSHeu]])/DataBase2[[#This Row],[BSHeu]])</f>
        <v>2.0083883687668892E-5</v>
      </c>
      <c r="AO298" s="76">
        <f>IF(OR(DataBase2[[#This Row],[sCL]] = "",  DataBase2[[#This Row],[BSHeu]]=""), "", (DataBase2[[#This Row],[sCL]] - DataBase2[[#This Row],[BSHeu]])/ DataBase2[[#This Row],[BSHeu]])</f>
        <v>0</v>
      </c>
      <c r="AP298" s="76">
        <f>IF(OR(DataBase2[[#This Row],[sDRC]]= "",  DataBase2[[#This Row],[BSHeu]]=""), "", (DataBase2[[#This Row],[sDRC]]- DataBase2[[#This Row],[BSHeu]])/ DataBase2[[#This Row],[BSHeu]])</f>
        <v>0</v>
      </c>
      <c r="AQ298" s="76">
        <f>IF(OR(DataBase2[[#This Row],[sABS]]= "",  DataBase2[[#This Row],[BSHeu]]=""), "", (DataBase2[[#This Row],[sABS]]- DataBase2[[#This Row],[BSHeu]])/ DataBase2[[#This Row],[BSHeu]])</f>
        <v>2.0093925629411195E-5</v>
      </c>
      <c r="AR298" s="76">
        <f>IF(OR(DataBase2[[#This Row],[sCCJ]]= "",  DataBase2[[#This Row],[BSHeu]]=""), "", (DataBase2[[#This Row],[sCCJ]]- DataBase2[[#This Row],[BSHeu]])/ DataBase2[[#This Row],[BSHeu]])</f>
        <v>8.4529719126886699E-2</v>
      </c>
      <c r="AS298" s="76">
        <f>IF(OR(DataBase2[[#This Row],[sILS]] = "",  DataBase2[[#This Row],[BSHeu]]=""), "", (DataBase2[[#This Row],[sILS]]- DataBase2[[#This Row],[BSHeu]])/ DataBase2[[#This Row],[BSHeu]])</f>
        <v>7.9622556879232378E-2</v>
      </c>
      <c r="AT298" s="76">
        <f>IF(OR(DataBase2[[#This Row],[sSA]] = "",  DataBase2[[#This Row],[BSHeu]]=""), "", (DataBase2[[#This Row],[sSA]]- DataBase2[[#This Row],[BSHeu]])/ DataBase2[[#This Row],[BSHeu]])</f>
        <v>0</v>
      </c>
      <c r="AU298" s="77">
        <f>IF(OR(DataBase2[[#This Row],[sKS]]= "",  DataBase2[[#This Row],[BSHeu]]=""), "", (DataBase2[[#This Row],[sKS]]- DataBase2[[#This Row],[BSHeu]])/ DataBase2[[#This Row],[BSHeu]])</f>
        <v>2.0083883687668892E-5</v>
      </c>
      <c r="AV298" s="78">
        <f>IF(AND(DataBase2[[#This Row],[sLBGB]]&lt;=0.0001, DataBase2[[#This Row],[sLBGB]]&lt;&gt;""), 1,"")</f>
        <v>1</v>
      </c>
      <c r="AW298" s="78">
        <f>IF(AND(DataBase2[[#This Row],[sCLGB]]&lt;=0.0001,DataBase2[[#This Row],[sCLGB]]&lt;&gt;""), 1,"")</f>
        <v>1</v>
      </c>
      <c r="AX298" s="78">
        <f>IF(AND(DataBase2[[#This Row],[sDRCGB]]&lt;=0.0001,DataBase2[[#This Row],[sDRCGB]]&lt;&gt;""), 1,"")</f>
        <v>1</v>
      </c>
      <c r="AY298" s="78">
        <f>IF(AND(DataBase2[[#This Row],[sABSGB]]&lt;=0.0001,DataBase2[[#This Row],[sABSGB]]&lt;&gt;""), 1,"")</f>
        <v>1</v>
      </c>
      <c r="AZ298" s="78" t="str">
        <f>IF(AND(DataBase2[[#This Row],[sCCJGB]]&lt;=0.0001,DataBase2[[#This Row],[sCCJGB]]&lt;&gt;""), 1,"")</f>
        <v/>
      </c>
      <c r="BA298" s="78" t="str">
        <f>IF(AND(DataBase2[[#This Row],[sILSGB]]&lt;=0.0001,DataBase2[[#This Row],[sILSGB]]&lt;&gt;""), 1,"")</f>
        <v/>
      </c>
      <c r="BB298" s="78">
        <f>IF(AND(DataBase2[[#This Row],[sSAGB]]&lt;=0.0001,DataBase2[[#This Row],[sSAGB]]&lt;&gt;""), 1,"")</f>
        <v>1</v>
      </c>
      <c r="BC298" s="78">
        <f>IF(AND(DataBase2[[#This Row],[sKSGB]]&lt;=0.0001,DataBase2[[#This Row],[sKSGB]]&lt;&gt;""), 1,"")</f>
        <v>1</v>
      </c>
      <c r="BD298" s="79">
        <f>IF(AND(DataBase2[[#This Row],[sLBGKS]]&lt;=0.0001, DataBase2[[#This Row],[sLBGKS]]&lt;&gt;""), 1,"")</f>
        <v>1</v>
      </c>
      <c r="BE298" s="78">
        <f>IF(AND(DataBase2[[#This Row],[sCLGKS]]&lt;=0.0001,DataBase2[[#This Row],[sCLGKS]]&lt;&gt;""), 1,"")</f>
        <v>1</v>
      </c>
      <c r="BF298" s="78">
        <f>IF(AND(DataBase2[[#This Row],[sDRCGKS]]&lt;=0.0001,DataBase2[[#This Row],[sDRCGKS]]&lt;&gt;""), 1,"")</f>
        <v>1</v>
      </c>
      <c r="BG298" s="78">
        <f>IF(AND(DataBase2[[#This Row],[sABSGKS]]&lt;=0.0001,DataBase2[[#This Row],[sABSGKS]]&lt;&gt;""), 1,"")</f>
        <v>1</v>
      </c>
      <c r="BH298" s="78" t="str">
        <f>IF(AND(DataBase2[[#This Row],[sCCJGKS]]&lt;=0.0001,DataBase2[[#This Row],[sCCJGKS]]&lt;&gt;""), 1,"")</f>
        <v/>
      </c>
      <c r="BI298" s="78" t="str">
        <f>IF(AND(DataBase2[[#This Row],[sILSGKS]]&lt;=0.0001,DataBase2[[#This Row],[sILSGKS]]&lt;&gt;""), 1,"")</f>
        <v/>
      </c>
      <c r="BJ298" s="78">
        <f>IF(AND(DataBase2[[#This Row],[sSAGKS]]&lt;=0.0001,DataBase2[[#This Row],[sSAGKS]]&lt;&gt;""), 1,"")</f>
        <v>1</v>
      </c>
      <c r="BK298" s="80">
        <f>IF(AND(DataBase2[[#This Row],[sKSGKS]]&lt;=0.0001,DataBase2[[#This Row],[sKSGKS]]&lt;&gt;""), 1,"")</f>
        <v>1</v>
      </c>
    </row>
    <row r="299" spans="1:63" x14ac:dyDescent="0.35">
      <c r="A299" s="65" t="s">
        <v>163</v>
      </c>
      <c r="B299" s="66" t="s">
        <v>80</v>
      </c>
      <c r="C299" s="67" t="s">
        <v>282</v>
      </c>
      <c r="D299" s="67">
        <v>3</v>
      </c>
      <c r="E299" s="67">
        <v>25</v>
      </c>
      <c r="F299" s="68">
        <v>3</v>
      </c>
      <c r="G299" s="69">
        <v>3357.57</v>
      </c>
      <c r="H299" s="70">
        <v>3119.34</v>
      </c>
      <c r="I299" s="71">
        <v>7200</v>
      </c>
      <c r="J299" s="69">
        <v>3357.57</v>
      </c>
      <c r="K299" s="70">
        <v>3357.57</v>
      </c>
      <c r="L299" s="71">
        <v>83</v>
      </c>
      <c r="M299" s="69">
        <v>3357.57</v>
      </c>
      <c r="N299" s="6">
        <v>3357.57</v>
      </c>
      <c r="O299" s="71">
        <v>168.5</v>
      </c>
      <c r="P299" s="69">
        <v>3357.5700700000002</v>
      </c>
      <c r="Q299" s="71">
        <v>899</v>
      </c>
      <c r="R299" s="72">
        <v>3522.88</v>
      </c>
      <c r="S299" s="71">
        <v>628.33299999999997</v>
      </c>
      <c r="T299" s="72">
        <v>3383.55</v>
      </c>
      <c r="U299" s="71">
        <v>150.00200000000001</v>
      </c>
      <c r="V299" s="72">
        <v>3357.57</v>
      </c>
      <c r="W299" s="73">
        <v>117.398</v>
      </c>
      <c r="X299" s="8">
        <v>3357.57</v>
      </c>
      <c r="Y299" s="8">
        <v>161</v>
      </c>
      <c r="Z299" s="74">
        <f t="shared" si="12"/>
        <v>3357.57</v>
      </c>
      <c r="AA299" s="48">
        <f t="shared" si="13"/>
        <v>3357.57</v>
      </c>
      <c r="AB29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MIN(G299,J299,M299),"")</f>
        <v>3357.57</v>
      </c>
      <c r="AC299" s="49">
        <f>IF(OR(DataBase2[[#This Row],[sKS]] = "", DataBase2[[#This Row],[BSOpt]]=""), "", (DataBase2[[#This Row],[sKS]]-DataBase2[[#This Row],[BSOpt]])/DataBase2[[#This Row],[BSOpt]])</f>
        <v>0</v>
      </c>
      <c r="AD299" s="49">
        <f t="shared" si="14"/>
        <v>3357.57</v>
      </c>
      <c r="AE299" s="49">
        <f>IF(OR(DataBase2[[#This Row],[sKS]] = "", DataBase2[[#This Row],[BESTUB]]=""), "", (DataBase2[[#This Row],[sKS]]-DataBase2[[#This Row],[BESTUB]])/DataBase2[[#This Row],[BESTUB]])</f>
        <v>0</v>
      </c>
      <c r="AF299" s="75">
        <f>IF(OR(DataBase2[[#This Row],[sLB]] = "", DataBase2[[#This Row],[BestSol]]=""), "", (DataBase2[[#This Row],[sLB]]-DataBase2[[#This Row],[BestSol]])/DataBase2[[#This Row],[BestSol]])</f>
        <v>0</v>
      </c>
      <c r="AG299" s="76">
        <f>IF(OR(DataBase2[[#This Row],[sCL]] = "", DataBase2[[#This Row],[BestSol]]=""), "", (DataBase2[[#This Row],[sCL]] -DataBase2[[#This Row],[BestSol]])/DataBase2[[#This Row],[BestSol]])</f>
        <v>0</v>
      </c>
      <c r="AH299" s="76">
        <f>IF(OR(DataBase2[[#This Row],[sDRC]]= "", DataBase2[[#This Row],[BestSol]]=""), "", (DataBase2[[#This Row],[sDRC]]-DataBase2[[#This Row],[BestSol]])/DataBase2[[#This Row],[BestSol]])</f>
        <v>0</v>
      </c>
      <c r="AI299" s="76">
        <f>IF(OR(DataBase2[[#This Row],[sABS]]= "", DataBase2[[#This Row],[BestSol]]=""), "", (DataBase2[[#This Row],[sABS]]-DataBase2[[#This Row],[BestSol]])/DataBase2[[#This Row],[BestSol]])</f>
        <v>2.0848411217231705E-8</v>
      </c>
      <c r="AJ299" s="76">
        <f>IF(OR(DataBase2[[#This Row],[sCCJ]]= "", DataBase2[[#This Row],[BestSol]]=""), "", (DataBase2[[#This Row],[sCCJ]]-DataBase2[[#This Row],[BestSol]])/DataBase2[[#This Row],[BestSol]])</f>
        <v>4.9235012226103977E-2</v>
      </c>
      <c r="AK299" s="76">
        <f>IF(OR(DataBase2[[#This Row],[sILS]] = "", DataBase2[[#This Row],[BestSol]]=""), "", (DataBase2[[#This Row],[sILS]]-DataBase2[[#This Row],[BestSol]])/DataBase2[[#This Row],[BestSol]])</f>
        <v>7.7377389004547985E-3</v>
      </c>
      <c r="AL299" s="76">
        <f>IF(OR(DataBase2[[#This Row],[sSA]] = "", DataBase2[[#This Row],[BestSol]]=""), "", (DataBase2[[#This Row],[sSA]]-DataBase2[[#This Row],[BestSol]])/DataBase2[[#This Row],[BestSol]])</f>
        <v>0</v>
      </c>
      <c r="AM299" s="76">
        <f>IF(OR(DataBase2[[#This Row],[sKS]] = "", DataBase2[[#This Row],[BestSol]]=""), "", (DataBase2[[#This Row],[sKS]]-DataBase2[[#This Row],[BestSol]])/DataBase2[[#This Row],[BestSol]])</f>
        <v>0</v>
      </c>
      <c r="AN299" s="75">
        <f>IF(OR(DataBase2[[#This Row],[sLB]] = "", DataBase2[[#This Row],[BSHeu]]=""), "", (DataBase2[[#This Row],[sLB]]-DataBase2[[#This Row],[BSHeu]])/DataBase2[[#This Row],[BSHeu]])</f>
        <v>0</v>
      </c>
      <c r="AO299" s="76">
        <f>IF(OR(DataBase2[[#This Row],[sCL]] = "",  DataBase2[[#This Row],[BSHeu]]=""), "", (DataBase2[[#This Row],[sCL]] - DataBase2[[#This Row],[BSHeu]])/ DataBase2[[#This Row],[BSHeu]])</f>
        <v>0</v>
      </c>
      <c r="AP299" s="76">
        <f>IF(OR(DataBase2[[#This Row],[sDRC]]= "",  DataBase2[[#This Row],[BSHeu]]=""), "", (DataBase2[[#This Row],[sDRC]]- DataBase2[[#This Row],[BSHeu]])/ DataBase2[[#This Row],[BSHeu]])</f>
        <v>0</v>
      </c>
      <c r="AQ299" s="76">
        <f>IF(OR(DataBase2[[#This Row],[sABS]]= "",  DataBase2[[#This Row],[BSHeu]]=""), "", (DataBase2[[#This Row],[sABS]]- DataBase2[[#This Row],[BSHeu]])/ DataBase2[[#This Row],[BSHeu]])</f>
        <v>2.0848411217231705E-8</v>
      </c>
      <c r="AR299" s="76">
        <f>IF(OR(DataBase2[[#This Row],[sCCJ]]= "",  DataBase2[[#This Row],[BSHeu]]=""), "", (DataBase2[[#This Row],[sCCJ]]- DataBase2[[#This Row],[BSHeu]])/ DataBase2[[#This Row],[BSHeu]])</f>
        <v>4.9235012226103977E-2</v>
      </c>
      <c r="AS299" s="76">
        <f>IF(OR(DataBase2[[#This Row],[sILS]] = "",  DataBase2[[#This Row],[BSHeu]]=""), "", (DataBase2[[#This Row],[sILS]]- DataBase2[[#This Row],[BSHeu]])/ DataBase2[[#This Row],[BSHeu]])</f>
        <v>7.7377389004547985E-3</v>
      </c>
      <c r="AT299" s="76">
        <f>IF(OR(DataBase2[[#This Row],[sSA]] = "",  DataBase2[[#This Row],[BSHeu]]=""), "", (DataBase2[[#This Row],[sSA]]- DataBase2[[#This Row],[BSHeu]])/ DataBase2[[#This Row],[BSHeu]])</f>
        <v>0</v>
      </c>
      <c r="AU299" s="77">
        <f>IF(OR(DataBase2[[#This Row],[sKS]]= "",  DataBase2[[#This Row],[BSHeu]]=""), "", (DataBase2[[#This Row],[sKS]]- DataBase2[[#This Row],[BSHeu]])/ DataBase2[[#This Row],[BSHeu]])</f>
        <v>0</v>
      </c>
      <c r="AV299" s="78">
        <f>IF(AND(DataBase2[[#This Row],[sLBGB]]&lt;=0.0001, DataBase2[[#This Row],[sLBGB]]&lt;&gt;""), 1,"")</f>
        <v>1</v>
      </c>
      <c r="AW299" s="78">
        <f>IF(AND(DataBase2[[#This Row],[sCLGB]]&lt;=0.0001,DataBase2[[#This Row],[sCLGB]]&lt;&gt;""), 1,"")</f>
        <v>1</v>
      </c>
      <c r="AX299" s="78">
        <f>IF(AND(DataBase2[[#This Row],[sDRCGB]]&lt;=0.0001,DataBase2[[#This Row],[sDRCGB]]&lt;&gt;""), 1,"")</f>
        <v>1</v>
      </c>
      <c r="AY299" s="78">
        <f>IF(AND(DataBase2[[#This Row],[sABSGB]]&lt;=0.0001,DataBase2[[#This Row],[sABSGB]]&lt;&gt;""), 1,"")</f>
        <v>1</v>
      </c>
      <c r="AZ299" s="78" t="str">
        <f>IF(AND(DataBase2[[#This Row],[sCCJGB]]&lt;=0.0001,DataBase2[[#This Row],[sCCJGB]]&lt;&gt;""), 1,"")</f>
        <v/>
      </c>
      <c r="BA299" s="78" t="str">
        <f>IF(AND(DataBase2[[#This Row],[sILSGB]]&lt;=0.0001,DataBase2[[#This Row],[sILSGB]]&lt;&gt;""), 1,"")</f>
        <v/>
      </c>
      <c r="BB299" s="78">
        <f>IF(AND(DataBase2[[#This Row],[sSAGB]]&lt;=0.0001,DataBase2[[#This Row],[sSAGB]]&lt;&gt;""), 1,"")</f>
        <v>1</v>
      </c>
      <c r="BC299" s="78">
        <f>IF(AND(DataBase2[[#This Row],[sKSGB]]&lt;=0.0001,DataBase2[[#This Row],[sKSGB]]&lt;&gt;""), 1,"")</f>
        <v>1</v>
      </c>
      <c r="BD299" s="79">
        <f>IF(AND(DataBase2[[#This Row],[sLBGKS]]&lt;=0.0001, DataBase2[[#This Row],[sLBGKS]]&lt;&gt;""), 1,"")</f>
        <v>1</v>
      </c>
      <c r="BE299" s="78">
        <f>IF(AND(DataBase2[[#This Row],[sCLGKS]]&lt;=0.0001,DataBase2[[#This Row],[sCLGKS]]&lt;&gt;""), 1,"")</f>
        <v>1</v>
      </c>
      <c r="BF299" s="78">
        <f>IF(AND(DataBase2[[#This Row],[sDRCGKS]]&lt;=0.0001,DataBase2[[#This Row],[sDRCGKS]]&lt;&gt;""), 1,"")</f>
        <v>1</v>
      </c>
      <c r="BG299" s="78">
        <f>IF(AND(DataBase2[[#This Row],[sABSGKS]]&lt;=0.0001,DataBase2[[#This Row],[sABSGKS]]&lt;&gt;""), 1,"")</f>
        <v>1</v>
      </c>
      <c r="BH299" s="78" t="str">
        <f>IF(AND(DataBase2[[#This Row],[sCCJGKS]]&lt;=0.0001,DataBase2[[#This Row],[sCCJGKS]]&lt;&gt;""), 1,"")</f>
        <v/>
      </c>
      <c r="BI299" s="78" t="str">
        <f>IF(AND(DataBase2[[#This Row],[sILSGKS]]&lt;=0.0001,DataBase2[[#This Row],[sILSGKS]]&lt;&gt;""), 1,"")</f>
        <v/>
      </c>
      <c r="BJ299" s="78">
        <f>IF(AND(DataBase2[[#This Row],[sSAGKS]]&lt;=0.0001,DataBase2[[#This Row],[sSAGKS]]&lt;&gt;""), 1,"")</f>
        <v>1</v>
      </c>
      <c r="BK299" s="80">
        <f>IF(AND(DataBase2[[#This Row],[sKSGKS]]&lt;=0.0001,DataBase2[[#This Row],[sKSGKS]]&lt;&gt;""), 1,"")</f>
        <v>1</v>
      </c>
    </row>
    <row r="300" spans="1:63" x14ac:dyDescent="0.35">
      <c r="A300" s="65" t="s">
        <v>164</v>
      </c>
      <c r="B300" s="66" t="s">
        <v>80</v>
      </c>
      <c r="C300" s="67" t="s">
        <v>282</v>
      </c>
      <c r="D300" s="67">
        <v>3</v>
      </c>
      <c r="E300" s="67">
        <v>25</v>
      </c>
      <c r="F300" s="68">
        <v>4</v>
      </c>
      <c r="G300" s="69">
        <v>3803.92</v>
      </c>
      <c r="H300" s="70">
        <v>3430.69</v>
      </c>
      <c r="I300" s="71">
        <v>7200</v>
      </c>
      <c r="J300" s="69">
        <v>3803.92</v>
      </c>
      <c r="K300" s="70">
        <v>3803.92</v>
      </c>
      <c r="L300" s="71">
        <v>1046</v>
      </c>
      <c r="M300" s="69">
        <v>3803.92</v>
      </c>
      <c r="N300" s="6">
        <v>3803.92</v>
      </c>
      <c r="O300" s="71">
        <v>3662.8</v>
      </c>
      <c r="P300" s="69">
        <v>3811.6699199999998</v>
      </c>
      <c r="Q300" s="71">
        <v>1901</v>
      </c>
      <c r="R300" s="72">
        <v>3875.75</v>
      </c>
      <c r="S300" s="71">
        <v>36.61</v>
      </c>
      <c r="T300" s="72">
        <v>3809.4</v>
      </c>
      <c r="U300" s="71">
        <v>150.00200000000001</v>
      </c>
      <c r="V300" s="72">
        <v>3811.67</v>
      </c>
      <c r="W300" s="73">
        <v>150.03550000000001</v>
      </c>
      <c r="X300" s="8">
        <v>3878.19</v>
      </c>
      <c r="Y300" s="8">
        <v>553</v>
      </c>
      <c r="Z300" s="74">
        <f t="shared" si="12"/>
        <v>3803.92</v>
      </c>
      <c r="AA300" s="48">
        <f t="shared" si="13"/>
        <v>3809.4</v>
      </c>
      <c r="AB30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MIN(G300,J300,M300),"")</f>
        <v>3803.92</v>
      </c>
      <c r="AC300" s="49">
        <f>IF(OR(DataBase2[[#This Row],[sKS]] = "", DataBase2[[#This Row],[BSOpt]]=""), "", (DataBase2[[#This Row],[sKS]]-DataBase2[[#This Row],[BSOpt]])/DataBase2[[#This Row],[BSOpt]])</f>
        <v>1.9524595680245636E-2</v>
      </c>
      <c r="AD300" s="49">
        <f t="shared" si="14"/>
        <v>3803.92</v>
      </c>
      <c r="AE300" s="49">
        <f>IF(OR(DataBase2[[#This Row],[sKS]] = "", DataBase2[[#This Row],[BESTUB]]=""), "", (DataBase2[[#This Row],[sKS]]-DataBase2[[#This Row],[BESTUB]])/DataBase2[[#This Row],[BESTUB]])</f>
        <v>1.9524595680245636E-2</v>
      </c>
      <c r="AF300" s="75">
        <f>IF(OR(DataBase2[[#This Row],[sLB]] = "", DataBase2[[#This Row],[BestSol]]=""), "", (DataBase2[[#This Row],[sLB]]-DataBase2[[#This Row],[BestSol]])/DataBase2[[#This Row],[BestSol]])</f>
        <v>0</v>
      </c>
      <c r="AG300" s="76">
        <f>IF(OR(DataBase2[[#This Row],[sCL]] = "", DataBase2[[#This Row],[BestSol]]=""), "", (DataBase2[[#This Row],[sCL]] -DataBase2[[#This Row],[BestSol]])/DataBase2[[#This Row],[BestSol]])</f>
        <v>0</v>
      </c>
      <c r="AH300" s="76">
        <f>IF(OR(DataBase2[[#This Row],[sDRC]]= "", DataBase2[[#This Row],[BestSol]]=""), "", (DataBase2[[#This Row],[sDRC]]-DataBase2[[#This Row],[BestSol]])/DataBase2[[#This Row],[BestSol]])</f>
        <v>0</v>
      </c>
      <c r="AI300" s="76">
        <f>IF(OR(DataBase2[[#This Row],[sABS]]= "", DataBase2[[#This Row],[BestSol]]=""), "", (DataBase2[[#This Row],[sABS]]-DataBase2[[#This Row],[BestSol]])/DataBase2[[#This Row],[BestSol]])</f>
        <v>2.0373509432374359E-3</v>
      </c>
      <c r="AJ300" s="76">
        <f>IF(OR(DataBase2[[#This Row],[sCCJ]]= "", DataBase2[[#This Row],[BestSol]]=""), "", (DataBase2[[#This Row],[sCCJ]]-DataBase2[[#This Row],[BestSol]])/DataBase2[[#This Row],[BestSol]])</f>
        <v>1.8883152116763741E-2</v>
      </c>
      <c r="AK300" s="76">
        <f>IF(OR(DataBase2[[#This Row],[sILS]] = "", DataBase2[[#This Row],[BestSol]]=""), "", (DataBase2[[#This Row],[sILS]]-DataBase2[[#This Row],[BestSol]])/DataBase2[[#This Row],[BestSol]])</f>
        <v>1.4406191507707886E-3</v>
      </c>
      <c r="AL300" s="76">
        <f>IF(OR(DataBase2[[#This Row],[sSA]] = "", DataBase2[[#This Row],[BestSol]]=""), "", (DataBase2[[#This Row],[sSA]]-DataBase2[[#This Row],[BestSol]])/DataBase2[[#This Row],[BestSol]])</f>
        <v>2.0373719741740097E-3</v>
      </c>
      <c r="AM300" s="76">
        <f>IF(OR(DataBase2[[#This Row],[sKS]] = "", DataBase2[[#This Row],[BestSol]]=""), "", (DataBase2[[#This Row],[sKS]]-DataBase2[[#This Row],[BestSol]])/DataBase2[[#This Row],[BestSol]])</f>
        <v>1.9524595680245636E-2</v>
      </c>
      <c r="AN300" s="75">
        <f>IF(OR(DataBase2[[#This Row],[sLB]] = "", DataBase2[[#This Row],[BSHeu]]=""), "", (DataBase2[[#This Row],[sLB]]-DataBase2[[#This Row],[BSHeu]])/DataBase2[[#This Row],[BSHeu]])</f>
        <v>-1.4385467527694698E-3</v>
      </c>
      <c r="AO300" s="76">
        <f>IF(OR(DataBase2[[#This Row],[sCL]] = "",  DataBase2[[#This Row],[BSHeu]]=""), "", (DataBase2[[#This Row],[sCL]] - DataBase2[[#This Row],[BSHeu]])/ DataBase2[[#This Row],[BSHeu]])</f>
        <v>-1.4385467527694698E-3</v>
      </c>
      <c r="AP300" s="76">
        <f>IF(OR(DataBase2[[#This Row],[sDRC]]= "",  DataBase2[[#This Row],[BSHeu]]=""), "", (DataBase2[[#This Row],[sDRC]]- DataBase2[[#This Row],[BSHeu]])/ DataBase2[[#This Row],[BSHeu]])</f>
        <v>-1.4385467527694698E-3</v>
      </c>
      <c r="AQ300" s="76">
        <f>IF(OR(DataBase2[[#This Row],[sABS]]= "",  DataBase2[[#This Row],[BSHeu]]=""), "", (DataBase2[[#This Row],[sABS]]- DataBase2[[#This Row],[BSHeu]])/ DataBase2[[#This Row],[BSHeu]])</f>
        <v>5.9587336588432015E-4</v>
      </c>
      <c r="AR300" s="76">
        <f>IF(OR(DataBase2[[#This Row],[sCCJ]]= "",  DataBase2[[#This Row],[BSHeu]]=""), "", (DataBase2[[#This Row],[sCCJ]]- DataBase2[[#This Row],[BSHeu]])/ DataBase2[[#This Row],[BSHeu]])</f>
        <v>1.7417441066834648E-2</v>
      </c>
      <c r="AS300" s="76">
        <f>IF(OR(DataBase2[[#This Row],[sILS]] = "",  DataBase2[[#This Row],[BSHeu]]=""), "", (DataBase2[[#This Row],[sILS]]- DataBase2[[#This Row],[BSHeu]])/ DataBase2[[#This Row],[BSHeu]])</f>
        <v>0</v>
      </c>
      <c r="AT300" s="76">
        <f>IF(OR(DataBase2[[#This Row],[sSA]] = "",  DataBase2[[#This Row],[BSHeu]]=""), "", (DataBase2[[#This Row],[sSA]]- DataBase2[[#This Row],[BSHeu]])/ DataBase2[[#This Row],[BSHeu]])</f>
        <v>5.9589436656690869E-4</v>
      </c>
      <c r="AU300" s="77">
        <f>IF(OR(DataBase2[[#This Row],[sKS]]= "",  DataBase2[[#This Row],[BSHeu]]=""), "", (DataBase2[[#This Row],[sKS]]- DataBase2[[#This Row],[BSHeu]])/ DataBase2[[#This Row],[BSHeu]])</f>
        <v>1.8057961883761211E-2</v>
      </c>
      <c r="AV300" s="78">
        <f>IF(AND(DataBase2[[#This Row],[sLBGB]]&lt;=0.0001, DataBase2[[#This Row],[sLBGB]]&lt;&gt;""), 1,"")</f>
        <v>1</v>
      </c>
      <c r="AW300" s="78">
        <f>IF(AND(DataBase2[[#This Row],[sCLGB]]&lt;=0.0001,DataBase2[[#This Row],[sCLGB]]&lt;&gt;""), 1,"")</f>
        <v>1</v>
      </c>
      <c r="AX300" s="78">
        <f>IF(AND(DataBase2[[#This Row],[sDRCGB]]&lt;=0.0001,DataBase2[[#This Row],[sDRCGB]]&lt;&gt;""), 1,"")</f>
        <v>1</v>
      </c>
      <c r="AY300" s="78" t="str">
        <f>IF(AND(DataBase2[[#This Row],[sABSGB]]&lt;=0.0001,DataBase2[[#This Row],[sABSGB]]&lt;&gt;""), 1,"")</f>
        <v/>
      </c>
      <c r="AZ300" s="78" t="str">
        <f>IF(AND(DataBase2[[#This Row],[sCCJGB]]&lt;=0.0001,DataBase2[[#This Row],[sCCJGB]]&lt;&gt;""), 1,"")</f>
        <v/>
      </c>
      <c r="BA300" s="78" t="str">
        <f>IF(AND(DataBase2[[#This Row],[sILSGB]]&lt;=0.0001,DataBase2[[#This Row],[sILSGB]]&lt;&gt;""), 1,"")</f>
        <v/>
      </c>
      <c r="BB300" s="78" t="str">
        <f>IF(AND(DataBase2[[#This Row],[sSAGB]]&lt;=0.0001,DataBase2[[#This Row],[sSAGB]]&lt;&gt;""), 1,"")</f>
        <v/>
      </c>
      <c r="BC300" s="78" t="str">
        <f>IF(AND(DataBase2[[#This Row],[sKSGB]]&lt;=0.0001,DataBase2[[#This Row],[sKSGB]]&lt;&gt;""), 1,"")</f>
        <v/>
      </c>
      <c r="BD300" s="79">
        <f>IF(AND(DataBase2[[#This Row],[sLBGKS]]&lt;=0.0001, DataBase2[[#This Row],[sLBGKS]]&lt;&gt;""), 1,"")</f>
        <v>1</v>
      </c>
      <c r="BE300" s="78">
        <f>IF(AND(DataBase2[[#This Row],[sCLGKS]]&lt;=0.0001,DataBase2[[#This Row],[sCLGKS]]&lt;&gt;""), 1,"")</f>
        <v>1</v>
      </c>
      <c r="BF300" s="78">
        <f>IF(AND(DataBase2[[#This Row],[sDRCGKS]]&lt;=0.0001,DataBase2[[#This Row],[sDRCGKS]]&lt;&gt;""), 1,"")</f>
        <v>1</v>
      </c>
      <c r="BG300" s="78" t="str">
        <f>IF(AND(DataBase2[[#This Row],[sABSGKS]]&lt;=0.0001,DataBase2[[#This Row],[sABSGKS]]&lt;&gt;""), 1,"")</f>
        <v/>
      </c>
      <c r="BH300" s="78" t="str">
        <f>IF(AND(DataBase2[[#This Row],[sCCJGKS]]&lt;=0.0001,DataBase2[[#This Row],[sCCJGKS]]&lt;&gt;""), 1,"")</f>
        <v/>
      </c>
      <c r="BI300" s="78">
        <f>IF(AND(DataBase2[[#This Row],[sILSGKS]]&lt;=0.0001,DataBase2[[#This Row],[sILSGKS]]&lt;&gt;""), 1,"")</f>
        <v>1</v>
      </c>
      <c r="BJ300" s="78" t="str">
        <f>IF(AND(DataBase2[[#This Row],[sSAGKS]]&lt;=0.0001,DataBase2[[#This Row],[sSAGKS]]&lt;&gt;""), 1,"")</f>
        <v/>
      </c>
      <c r="BK300" s="80" t="str">
        <f>IF(AND(DataBase2[[#This Row],[sKSGKS]]&lt;=0.0001,DataBase2[[#This Row],[sKSGKS]]&lt;&gt;""), 1,"")</f>
        <v/>
      </c>
    </row>
    <row r="301" spans="1:63" x14ac:dyDescent="0.35">
      <c r="A301" s="65" t="s">
        <v>165</v>
      </c>
      <c r="B301" s="66" t="s">
        <v>80</v>
      </c>
      <c r="C301" s="67" t="s">
        <v>282</v>
      </c>
      <c r="D301" s="67">
        <v>3</v>
      </c>
      <c r="E301" s="67">
        <v>25</v>
      </c>
      <c r="F301" s="68">
        <v>5</v>
      </c>
      <c r="G301" s="69">
        <v>3949.39</v>
      </c>
      <c r="H301" s="70">
        <v>3719.7</v>
      </c>
      <c r="I301" s="71">
        <v>7200</v>
      </c>
      <c r="J301" s="69">
        <v>3949.39</v>
      </c>
      <c r="K301" s="70">
        <v>3949.39</v>
      </c>
      <c r="L301" s="71">
        <v>1241</v>
      </c>
      <c r="M301" s="69">
        <v>3949.39</v>
      </c>
      <c r="N301" s="6">
        <v>3949.39</v>
      </c>
      <c r="O301" s="71">
        <v>29.5</v>
      </c>
      <c r="P301" s="69">
        <v>3949.3898899999999</v>
      </c>
      <c r="Q301" s="71">
        <v>1956</v>
      </c>
      <c r="R301" s="72">
        <v>3992.93</v>
      </c>
      <c r="S301" s="71">
        <v>26.66</v>
      </c>
      <c r="T301" s="72">
        <v>3998.17</v>
      </c>
      <c r="U301" s="71">
        <v>150.00399999999999</v>
      </c>
      <c r="V301" s="72">
        <v>3949.39</v>
      </c>
      <c r="W301" s="73">
        <v>150.0145</v>
      </c>
      <c r="X301" s="8">
        <v>3949.39</v>
      </c>
      <c r="Y301" s="8">
        <v>161</v>
      </c>
      <c r="Z301" s="74">
        <f t="shared" si="12"/>
        <v>3949.39</v>
      </c>
      <c r="AA301" s="48">
        <f t="shared" si="13"/>
        <v>3949.3898899999999</v>
      </c>
      <c r="AB30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MIN(G301,J301,M301),"")</f>
        <v>3949.39</v>
      </c>
      <c r="AC301" s="49">
        <f>IF(OR(DataBase2[[#This Row],[sKS]] = "", DataBase2[[#This Row],[BSOpt]]=""), "", (DataBase2[[#This Row],[sKS]]-DataBase2[[#This Row],[BSOpt]])/DataBase2[[#This Row],[BSOpt]])</f>
        <v>0</v>
      </c>
      <c r="AD301" s="49">
        <f t="shared" si="14"/>
        <v>3949.39</v>
      </c>
      <c r="AE301" s="49">
        <f>IF(OR(DataBase2[[#This Row],[sKS]] = "", DataBase2[[#This Row],[BESTUB]]=""), "", (DataBase2[[#This Row],[sKS]]-DataBase2[[#This Row],[BESTUB]])/DataBase2[[#This Row],[BESTUB]])</f>
        <v>0</v>
      </c>
      <c r="AF301" s="75">
        <f>IF(OR(DataBase2[[#This Row],[sLB]] = "", DataBase2[[#This Row],[BestSol]]=""), "", (DataBase2[[#This Row],[sLB]]-DataBase2[[#This Row],[BestSol]])/DataBase2[[#This Row],[BestSol]])</f>
        <v>0</v>
      </c>
      <c r="AG301" s="76">
        <f>IF(OR(DataBase2[[#This Row],[sCL]] = "", DataBase2[[#This Row],[BestSol]]=""), "", (DataBase2[[#This Row],[sCL]] -DataBase2[[#This Row],[BestSol]])/DataBase2[[#This Row],[BestSol]])</f>
        <v>0</v>
      </c>
      <c r="AH301" s="76">
        <f>IF(OR(DataBase2[[#This Row],[sDRC]]= "", DataBase2[[#This Row],[BestSol]]=""), "", (DataBase2[[#This Row],[sDRC]]-DataBase2[[#This Row],[BestSol]])/DataBase2[[#This Row],[BestSol]])</f>
        <v>0</v>
      </c>
      <c r="AI301" s="76">
        <f>IF(OR(DataBase2[[#This Row],[sABS]]= "", DataBase2[[#This Row],[BestSol]]=""), "", (DataBase2[[#This Row],[sABS]]-DataBase2[[#This Row],[BestSol]])/DataBase2[[#This Row],[BestSol]])</f>
        <v>-2.7852402510172552E-8</v>
      </c>
      <c r="AJ301" s="76">
        <f>IF(OR(DataBase2[[#This Row],[sCCJ]]= "", DataBase2[[#This Row],[BestSol]]=""), "", (DataBase2[[#This Row],[sCCJ]]-DataBase2[[#This Row],[BestSol]])/DataBase2[[#This Row],[BestSol]])</f>
        <v>1.1024487325890824E-2</v>
      </c>
      <c r="AK301" s="76">
        <f>IF(OR(DataBase2[[#This Row],[sILS]] = "", DataBase2[[#This Row],[BestSol]]=""), "", (DataBase2[[#This Row],[sILS]]-DataBase2[[#This Row],[BestSol]])/DataBase2[[#This Row],[BestSol]])</f>
        <v>1.2351274500619134E-2</v>
      </c>
      <c r="AL301" s="76">
        <f>IF(OR(DataBase2[[#This Row],[sSA]] = "", DataBase2[[#This Row],[BestSol]]=""), "", (DataBase2[[#This Row],[sSA]]-DataBase2[[#This Row],[BestSol]])/DataBase2[[#This Row],[BestSol]])</f>
        <v>0</v>
      </c>
      <c r="AM301" s="76">
        <f>IF(OR(DataBase2[[#This Row],[sKS]] = "", DataBase2[[#This Row],[BestSol]]=""), "", (DataBase2[[#This Row],[sKS]]-DataBase2[[#This Row],[BestSol]])/DataBase2[[#This Row],[BestSol]])</f>
        <v>0</v>
      </c>
      <c r="AN301" s="75">
        <f>IF(OR(DataBase2[[#This Row],[sLB]] = "", DataBase2[[#This Row],[BSHeu]]=""), "", (DataBase2[[#This Row],[sLB]]-DataBase2[[#This Row],[BSHeu]])/DataBase2[[#This Row],[BSHeu]])</f>
        <v>2.7852403285928898E-8</v>
      </c>
      <c r="AO301" s="76">
        <f>IF(OR(DataBase2[[#This Row],[sCL]] = "",  DataBase2[[#This Row],[BSHeu]]=""), "", (DataBase2[[#This Row],[sCL]] - DataBase2[[#This Row],[BSHeu]])/ DataBase2[[#This Row],[BSHeu]])</f>
        <v>2.7852403285928898E-8</v>
      </c>
      <c r="AP301" s="76">
        <f>IF(OR(DataBase2[[#This Row],[sDRC]]= "",  DataBase2[[#This Row],[BSHeu]]=""), "", (DataBase2[[#This Row],[sDRC]]- DataBase2[[#This Row],[BSHeu]])/ DataBase2[[#This Row],[BSHeu]])</f>
        <v>2.7852403285928898E-8</v>
      </c>
      <c r="AQ301" s="76">
        <f>IF(OR(DataBase2[[#This Row],[sABS]]= "",  DataBase2[[#This Row],[BSHeu]]=""), "", (DataBase2[[#This Row],[sABS]]- DataBase2[[#This Row],[BSHeu]])/ DataBase2[[#This Row],[BSHeu]])</f>
        <v>0</v>
      </c>
      <c r="AR301" s="76">
        <f>IF(OR(DataBase2[[#This Row],[sCCJ]]= "",  DataBase2[[#This Row],[BSHeu]]=""), "", (DataBase2[[#This Row],[sCCJ]]- DataBase2[[#This Row],[BSHeu]])/ DataBase2[[#This Row],[BSHeu]])</f>
        <v>1.1024515485352578E-2</v>
      </c>
      <c r="AS301" s="76">
        <f>IF(OR(DataBase2[[#This Row],[sILS]] = "",  DataBase2[[#This Row],[BSHeu]]=""), "", (DataBase2[[#This Row],[sILS]]- DataBase2[[#This Row],[BSHeu]])/ DataBase2[[#This Row],[BSHeu]])</f>
        <v>1.2351302697035098E-2</v>
      </c>
      <c r="AT301" s="76">
        <f>IF(OR(DataBase2[[#This Row],[sSA]] = "",  DataBase2[[#This Row],[BSHeu]]=""), "", (DataBase2[[#This Row],[sSA]]- DataBase2[[#This Row],[BSHeu]])/ DataBase2[[#This Row],[BSHeu]])</f>
        <v>2.7852403285928898E-8</v>
      </c>
      <c r="AU301" s="77">
        <f>IF(OR(DataBase2[[#This Row],[sKS]]= "",  DataBase2[[#This Row],[BSHeu]]=""), "", (DataBase2[[#This Row],[sKS]]- DataBase2[[#This Row],[BSHeu]])/ DataBase2[[#This Row],[BSHeu]])</f>
        <v>2.7852403285928898E-8</v>
      </c>
      <c r="AV301" s="78">
        <f>IF(AND(DataBase2[[#This Row],[sLBGB]]&lt;=0.0001, DataBase2[[#This Row],[sLBGB]]&lt;&gt;""), 1,"")</f>
        <v>1</v>
      </c>
      <c r="AW301" s="78">
        <f>IF(AND(DataBase2[[#This Row],[sCLGB]]&lt;=0.0001,DataBase2[[#This Row],[sCLGB]]&lt;&gt;""), 1,"")</f>
        <v>1</v>
      </c>
      <c r="AX301" s="78">
        <f>IF(AND(DataBase2[[#This Row],[sDRCGB]]&lt;=0.0001,DataBase2[[#This Row],[sDRCGB]]&lt;&gt;""), 1,"")</f>
        <v>1</v>
      </c>
      <c r="AY301" s="78">
        <f>IF(AND(DataBase2[[#This Row],[sABSGB]]&lt;=0.0001,DataBase2[[#This Row],[sABSGB]]&lt;&gt;""), 1,"")</f>
        <v>1</v>
      </c>
      <c r="AZ301" s="78" t="str">
        <f>IF(AND(DataBase2[[#This Row],[sCCJGB]]&lt;=0.0001,DataBase2[[#This Row],[sCCJGB]]&lt;&gt;""), 1,"")</f>
        <v/>
      </c>
      <c r="BA301" s="78" t="str">
        <f>IF(AND(DataBase2[[#This Row],[sILSGB]]&lt;=0.0001,DataBase2[[#This Row],[sILSGB]]&lt;&gt;""), 1,"")</f>
        <v/>
      </c>
      <c r="BB301" s="78">
        <f>IF(AND(DataBase2[[#This Row],[sSAGB]]&lt;=0.0001,DataBase2[[#This Row],[sSAGB]]&lt;&gt;""), 1,"")</f>
        <v>1</v>
      </c>
      <c r="BC301" s="78">
        <f>IF(AND(DataBase2[[#This Row],[sKSGB]]&lt;=0.0001,DataBase2[[#This Row],[sKSGB]]&lt;&gt;""), 1,"")</f>
        <v>1</v>
      </c>
      <c r="BD301" s="79">
        <f>IF(AND(DataBase2[[#This Row],[sLBGKS]]&lt;=0.0001, DataBase2[[#This Row],[sLBGKS]]&lt;&gt;""), 1,"")</f>
        <v>1</v>
      </c>
      <c r="BE301" s="78">
        <f>IF(AND(DataBase2[[#This Row],[sCLGKS]]&lt;=0.0001,DataBase2[[#This Row],[sCLGKS]]&lt;&gt;""), 1,"")</f>
        <v>1</v>
      </c>
      <c r="BF301" s="78">
        <f>IF(AND(DataBase2[[#This Row],[sDRCGKS]]&lt;=0.0001,DataBase2[[#This Row],[sDRCGKS]]&lt;&gt;""), 1,"")</f>
        <v>1</v>
      </c>
      <c r="BG301" s="78">
        <f>IF(AND(DataBase2[[#This Row],[sABSGKS]]&lt;=0.0001,DataBase2[[#This Row],[sABSGKS]]&lt;&gt;""), 1,"")</f>
        <v>1</v>
      </c>
      <c r="BH301" s="78" t="str">
        <f>IF(AND(DataBase2[[#This Row],[sCCJGKS]]&lt;=0.0001,DataBase2[[#This Row],[sCCJGKS]]&lt;&gt;""), 1,"")</f>
        <v/>
      </c>
      <c r="BI301" s="78" t="str">
        <f>IF(AND(DataBase2[[#This Row],[sILSGKS]]&lt;=0.0001,DataBase2[[#This Row],[sILSGKS]]&lt;&gt;""), 1,"")</f>
        <v/>
      </c>
      <c r="BJ301" s="78">
        <f>IF(AND(DataBase2[[#This Row],[sSAGKS]]&lt;=0.0001,DataBase2[[#This Row],[sSAGKS]]&lt;&gt;""), 1,"")</f>
        <v>1</v>
      </c>
      <c r="BK301" s="80">
        <f>IF(AND(DataBase2[[#This Row],[sKSGKS]]&lt;=0.0001,DataBase2[[#This Row],[sKSGKS]]&lt;&gt;""), 1,"")</f>
        <v>1</v>
      </c>
    </row>
    <row r="302" spans="1:63" x14ac:dyDescent="0.35">
      <c r="A302" s="65" t="s">
        <v>166</v>
      </c>
      <c r="B302" s="66" t="s">
        <v>80</v>
      </c>
      <c r="C302" s="67" t="s">
        <v>282</v>
      </c>
      <c r="D302" s="67">
        <v>3</v>
      </c>
      <c r="E302" s="67">
        <v>25</v>
      </c>
      <c r="F302" s="68">
        <v>2</v>
      </c>
      <c r="G302" s="69">
        <v>3340.59</v>
      </c>
      <c r="H302" s="70">
        <v>3169.41</v>
      </c>
      <c r="I302" s="71">
        <v>7200</v>
      </c>
      <c r="J302" s="69">
        <v>3340.59</v>
      </c>
      <c r="K302" s="70">
        <v>3340.59</v>
      </c>
      <c r="L302" s="71">
        <v>77</v>
      </c>
      <c r="M302" s="69">
        <v>3340.59</v>
      </c>
      <c r="N302" s="6">
        <v>3340.59</v>
      </c>
      <c r="O302" s="71">
        <v>2397.3000000000002</v>
      </c>
      <c r="P302" s="69">
        <v>3340.5900900000001</v>
      </c>
      <c r="Q302" s="71">
        <v>2391</v>
      </c>
      <c r="R302" s="72">
        <v>3428.01</v>
      </c>
      <c r="S302" s="71">
        <v>34.880000000000003</v>
      </c>
      <c r="T302" s="72">
        <v>3487.47</v>
      </c>
      <c r="U302" s="71">
        <v>150.00550000000001</v>
      </c>
      <c r="V302" s="72">
        <v>3554.62</v>
      </c>
      <c r="W302" s="73">
        <v>117.9765</v>
      </c>
      <c r="X302" s="8">
        <v>3340.59</v>
      </c>
      <c r="Y302" s="8">
        <v>282</v>
      </c>
      <c r="Z302" s="74">
        <f t="shared" si="12"/>
        <v>3340.59</v>
      </c>
      <c r="AA302" s="48">
        <f t="shared" si="13"/>
        <v>3340.59</v>
      </c>
      <c r="AB30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MIN(G302,J302,M302),"")</f>
        <v>3340.59</v>
      </c>
      <c r="AC302" s="49">
        <f>IF(OR(DataBase2[[#This Row],[sKS]] = "", DataBase2[[#This Row],[BSOpt]]=""), "", (DataBase2[[#This Row],[sKS]]-DataBase2[[#This Row],[BSOpt]])/DataBase2[[#This Row],[BSOpt]])</f>
        <v>0</v>
      </c>
      <c r="AD302" s="49">
        <f t="shared" si="14"/>
        <v>3340.59</v>
      </c>
      <c r="AE302" s="49">
        <f>IF(OR(DataBase2[[#This Row],[sKS]] = "", DataBase2[[#This Row],[BESTUB]]=""), "", (DataBase2[[#This Row],[sKS]]-DataBase2[[#This Row],[BESTUB]])/DataBase2[[#This Row],[BESTUB]])</f>
        <v>0</v>
      </c>
      <c r="AF302" s="75">
        <f>IF(OR(DataBase2[[#This Row],[sLB]] = "", DataBase2[[#This Row],[BestSol]]=""), "", (DataBase2[[#This Row],[sLB]]-DataBase2[[#This Row],[BestSol]])/DataBase2[[#This Row],[BestSol]])</f>
        <v>0</v>
      </c>
      <c r="AG302" s="76">
        <f>IF(OR(DataBase2[[#This Row],[sCL]] = "", DataBase2[[#This Row],[BestSol]]=""), "", (DataBase2[[#This Row],[sCL]] -DataBase2[[#This Row],[BestSol]])/DataBase2[[#This Row],[BestSol]])</f>
        <v>0</v>
      </c>
      <c r="AH302" s="76">
        <f>IF(OR(DataBase2[[#This Row],[sDRC]]= "", DataBase2[[#This Row],[BestSol]]=""), "", (DataBase2[[#This Row],[sDRC]]-DataBase2[[#This Row],[BestSol]])/DataBase2[[#This Row],[BestSol]])</f>
        <v>0</v>
      </c>
      <c r="AI302" s="76">
        <f>IF(OR(DataBase2[[#This Row],[sABS]]= "", DataBase2[[#This Row],[BestSol]]=""), "", (DataBase2[[#This Row],[sABS]]-DataBase2[[#This Row],[BestSol]])/DataBase2[[#This Row],[BestSol]])</f>
        <v>2.6941348683958678E-8</v>
      </c>
      <c r="AJ302" s="76">
        <f>IF(OR(DataBase2[[#This Row],[sCCJ]]= "", DataBase2[[#This Row],[BestSol]]=""), "", (DataBase2[[#This Row],[sCCJ]]-DataBase2[[#This Row],[BestSol]])/DataBase2[[#This Row],[BestSol]])</f>
        <v>2.6169030021642906E-2</v>
      </c>
      <c r="AK302" s="76">
        <f>IF(OR(DataBase2[[#This Row],[sILS]] = "", DataBase2[[#This Row],[BestSol]]=""), "", (DataBase2[[#This Row],[sILS]]-DataBase2[[#This Row],[BestSol]])/DataBase2[[#This Row],[BestSol]])</f>
        <v>4.3968281052149366E-2</v>
      </c>
      <c r="AL302" s="76">
        <f>IF(OR(DataBase2[[#This Row],[sSA]] = "", DataBase2[[#This Row],[BestSol]]=""), "", (DataBase2[[#This Row],[sSA]]-DataBase2[[#This Row],[BestSol]])/DataBase2[[#This Row],[BestSol]])</f>
        <v>6.4069520653537174E-2</v>
      </c>
      <c r="AM302" s="76">
        <f>IF(OR(DataBase2[[#This Row],[sKS]] = "", DataBase2[[#This Row],[BestSol]]=""), "", (DataBase2[[#This Row],[sKS]]-DataBase2[[#This Row],[BestSol]])/DataBase2[[#This Row],[BestSol]])</f>
        <v>0</v>
      </c>
      <c r="AN302" s="75">
        <f>IF(OR(DataBase2[[#This Row],[sLB]] = "", DataBase2[[#This Row],[BSHeu]]=""), "", (DataBase2[[#This Row],[sLB]]-DataBase2[[#This Row],[BSHeu]])/DataBase2[[#This Row],[BSHeu]])</f>
        <v>0</v>
      </c>
      <c r="AO302" s="76">
        <f>IF(OR(DataBase2[[#This Row],[sCL]] = "",  DataBase2[[#This Row],[BSHeu]]=""), "", (DataBase2[[#This Row],[sCL]] - DataBase2[[#This Row],[BSHeu]])/ DataBase2[[#This Row],[BSHeu]])</f>
        <v>0</v>
      </c>
      <c r="AP302" s="76">
        <f>IF(OR(DataBase2[[#This Row],[sDRC]]= "",  DataBase2[[#This Row],[BSHeu]]=""), "", (DataBase2[[#This Row],[sDRC]]- DataBase2[[#This Row],[BSHeu]])/ DataBase2[[#This Row],[BSHeu]])</f>
        <v>0</v>
      </c>
      <c r="AQ302" s="76">
        <f>IF(OR(DataBase2[[#This Row],[sABS]]= "",  DataBase2[[#This Row],[BSHeu]]=""), "", (DataBase2[[#This Row],[sABS]]- DataBase2[[#This Row],[BSHeu]])/ DataBase2[[#This Row],[BSHeu]])</f>
        <v>2.6941348683958678E-8</v>
      </c>
      <c r="AR302" s="76">
        <f>IF(OR(DataBase2[[#This Row],[sCCJ]]= "",  DataBase2[[#This Row],[BSHeu]]=""), "", (DataBase2[[#This Row],[sCCJ]]- DataBase2[[#This Row],[BSHeu]])/ DataBase2[[#This Row],[BSHeu]])</f>
        <v>2.6169030021642906E-2</v>
      </c>
      <c r="AS302" s="76">
        <f>IF(OR(DataBase2[[#This Row],[sILS]] = "",  DataBase2[[#This Row],[BSHeu]]=""), "", (DataBase2[[#This Row],[sILS]]- DataBase2[[#This Row],[BSHeu]])/ DataBase2[[#This Row],[BSHeu]])</f>
        <v>4.3968281052149366E-2</v>
      </c>
      <c r="AT302" s="76">
        <f>IF(OR(DataBase2[[#This Row],[sSA]] = "",  DataBase2[[#This Row],[BSHeu]]=""), "", (DataBase2[[#This Row],[sSA]]- DataBase2[[#This Row],[BSHeu]])/ DataBase2[[#This Row],[BSHeu]])</f>
        <v>6.4069520653537174E-2</v>
      </c>
      <c r="AU302" s="77">
        <f>IF(OR(DataBase2[[#This Row],[sKS]]= "",  DataBase2[[#This Row],[BSHeu]]=""), "", (DataBase2[[#This Row],[sKS]]- DataBase2[[#This Row],[BSHeu]])/ DataBase2[[#This Row],[BSHeu]])</f>
        <v>0</v>
      </c>
      <c r="AV302" s="78">
        <f>IF(AND(DataBase2[[#This Row],[sLBGB]]&lt;=0.0001, DataBase2[[#This Row],[sLBGB]]&lt;&gt;""), 1,"")</f>
        <v>1</v>
      </c>
      <c r="AW302" s="78">
        <f>IF(AND(DataBase2[[#This Row],[sCLGB]]&lt;=0.0001,DataBase2[[#This Row],[sCLGB]]&lt;&gt;""), 1,"")</f>
        <v>1</v>
      </c>
      <c r="AX302" s="78">
        <f>IF(AND(DataBase2[[#This Row],[sDRCGB]]&lt;=0.0001,DataBase2[[#This Row],[sDRCGB]]&lt;&gt;""), 1,"")</f>
        <v>1</v>
      </c>
      <c r="AY302" s="78">
        <f>IF(AND(DataBase2[[#This Row],[sABSGB]]&lt;=0.0001,DataBase2[[#This Row],[sABSGB]]&lt;&gt;""), 1,"")</f>
        <v>1</v>
      </c>
      <c r="AZ302" s="78" t="str">
        <f>IF(AND(DataBase2[[#This Row],[sCCJGB]]&lt;=0.0001,DataBase2[[#This Row],[sCCJGB]]&lt;&gt;""), 1,"")</f>
        <v/>
      </c>
      <c r="BA302" s="78" t="str">
        <f>IF(AND(DataBase2[[#This Row],[sILSGB]]&lt;=0.0001,DataBase2[[#This Row],[sILSGB]]&lt;&gt;""), 1,"")</f>
        <v/>
      </c>
      <c r="BB302" s="78" t="str">
        <f>IF(AND(DataBase2[[#This Row],[sSAGB]]&lt;=0.0001,DataBase2[[#This Row],[sSAGB]]&lt;&gt;""), 1,"")</f>
        <v/>
      </c>
      <c r="BC302" s="78">
        <f>IF(AND(DataBase2[[#This Row],[sKSGB]]&lt;=0.0001,DataBase2[[#This Row],[sKSGB]]&lt;&gt;""), 1,"")</f>
        <v>1</v>
      </c>
      <c r="BD302" s="79">
        <f>IF(AND(DataBase2[[#This Row],[sLBGKS]]&lt;=0.0001, DataBase2[[#This Row],[sLBGKS]]&lt;&gt;""), 1,"")</f>
        <v>1</v>
      </c>
      <c r="BE302" s="78">
        <f>IF(AND(DataBase2[[#This Row],[sCLGKS]]&lt;=0.0001,DataBase2[[#This Row],[sCLGKS]]&lt;&gt;""), 1,"")</f>
        <v>1</v>
      </c>
      <c r="BF302" s="78">
        <f>IF(AND(DataBase2[[#This Row],[sDRCGKS]]&lt;=0.0001,DataBase2[[#This Row],[sDRCGKS]]&lt;&gt;""), 1,"")</f>
        <v>1</v>
      </c>
      <c r="BG302" s="78">
        <f>IF(AND(DataBase2[[#This Row],[sABSGKS]]&lt;=0.0001,DataBase2[[#This Row],[sABSGKS]]&lt;&gt;""), 1,"")</f>
        <v>1</v>
      </c>
      <c r="BH302" s="78" t="str">
        <f>IF(AND(DataBase2[[#This Row],[sCCJGKS]]&lt;=0.0001,DataBase2[[#This Row],[sCCJGKS]]&lt;&gt;""), 1,"")</f>
        <v/>
      </c>
      <c r="BI302" s="78" t="str">
        <f>IF(AND(DataBase2[[#This Row],[sILSGKS]]&lt;=0.0001,DataBase2[[#This Row],[sILSGKS]]&lt;&gt;""), 1,"")</f>
        <v/>
      </c>
      <c r="BJ302" s="78" t="str">
        <f>IF(AND(DataBase2[[#This Row],[sSAGKS]]&lt;=0.0001,DataBase2[[#This Row],[sSAGKS]]&lt;&gt;""), 1,"")</f>
        <v/>
      </c>
      <c r="BK302" s="80">
        <f>IF(AND(DataBase2[[#This Row],[sKSGKS]]&lt;=0.0001,DataBase2[[#This Row],[sKSGKS]]&lt;&gt;""), 1,"")</f>
        <v>1</v>
      </c>
    </row>
    <row r="303" spans="1:63" x14ac:dyDescent="0.35">
      <c r="A303" s="65" t="s">
        <v>167</v>
      </c>
      <c r="B303" s="66" t="s">
        <v>80</v>
      </c>
      <c r="C303" s="67" t="s">
        <v>282</v>
      </c>
      <c r="D303" s="67">
        <v>3</v>
      </c>
      <c r="E303" s="67">
        <v>25</v>
      </c>
      <c r="F303" s="68">
        <v>3</v>
      </c>
      <c r="G303" s="69">
        <v>3805.52</v>
      </c>
      <c r="H303" s="70">
        <v>3606.94</v>
      </c>
      <c r="I303" s="71">
        <v>7200</v>
      </c>
      <c r="J303" s="69">
        <v>3791.53</v>
      </c>
      <c r="K303" s="70">
        <v>3791.53</v>
      </c>
      <c r="L303" s="71">
        <v>2214</v>
      </c>
      <c r="M303" s="69">
        <v>3805.52</v>
      </c>
      <c r="N303" s="6">
        <v>3761.3</v>
      </c>
      <c r="O303" s="71">
        <v>7200.2</v>
      </c>
      <c r="P303" s="69">
        <v>3791.5300299999999</v>
      </c>
      <c r="Q303" s="71">
        <v>2819</v>
      </c>
      <c r="R303" s="72">
        <v>3805.88</v>
      </c>
      <c r="S303" s="71">
        <v>30.26</v>
      </c>
      <c r="T303" s="72">
        <v>4067.55</v>
      </c>
      <c r="U303" s="71">
        <v>150.00700000000001</v>
      </c>
      <c r="V303" s="72">
        <v>3791.53</v>
      </c>
      <c r="W303" s="73">
        <v>150.0615</v>
      </c>
      <c r="X303" s="8">
        <v>3810.93</v>
      </c>
      <c r="Y303" s="8">
        <v>442</v>
      </c>
      <c r="Z303" s="74">
        <f t="shared" si="12"/>
        <v>3791.53</v>
      </c>
      <c r="AA303" s="48">
        <f t="shared" si="13"/>
        <v>3791.53</v>
      </c>
      <c r="AB30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MIN(G303,J303,M303),"")</f>
        <v>3791.53</v>
      </c>
      <c r="AC303" s="49">
        <f>IF(OR(DataBase2[[#This Row],[sKS]] = "", DataBase2[[#This Row],[BSOpt]]=""), "", (DataBase2[[#This Row],[sKS]]-DataBase2[[#This Row],[BSOpt]])/DataBase2[[#This Row],[BSOpt]])</f>
        <v>5.1166679414377933E-3</v>
      </c>
      <c r="AD303" s="49">
        <f t="shared" si="14"/>
        <v>3791.53</v>
      </c>
      <c r="AE303" s="49">
        <f>IF(OR(DataBase2[[#This Row],[sKS]] = "", DataBase2[[#This Row],[BESTUB]]=""), "", (DataBase2[[#This Row],[sKS]]-DataBase2[[#This Row],[BESTUB]])/DataBase2[[#This Row],[BESTUB]])</f>
        <v>5.1166679414377933E-3</v>
      </c>
      <c r="AF303" s="75">
        <f>IF(OR(DataBase2[[#This Row],[sLB]] = "", DataBase2[[#This Row],[BestSol]]=""), "", (DataBase2[[#This Row],[sLB]]-DataBase2[[#This Row],[BestSol]])/DataBase2[[#This Row],[BestSol]])</f>
        <v>3.6898033247791209E-3</v>
      </c>
      <c r="AG303" s="76">
        <f>IF(OR(DataBase2[[#This Row],[sCL]] = "", DataBase2[[#This Row],[BestSol]]=""), "", (DataBase2[[#This Row],[sCL]] -DataBase2[[#This Row],[BestSol]])/DataBase2[[#This Row],[BestSol]])</f>
        <v>0</v>
      </c>
      <c r="AH303" s="76">
        <f>IF(OR(DataBase2[[#This Row],[sDRC]]= "", DataBase2[[#This Row],[BestSol]]=""), "", (DataBase2[[#This Row],[sDRC]]-DataBase2[[#This Row],[BestSol]])/DataBase2[[#This Row],[BestSol]])</f>
        <v>3.6898033247791209E-3</v>
      </c>
      <c r="AI303" s="76">
        <f>IF(OR(DataBase2[[#This Row],[sABS]]= "", DataBase2[[#This Row],[BestSol]]=""), "", (DataBase2[[#This Row],[sABS]]-DataBase2[[#This Row],[BestSol]])/DataBase2[[#This Row],[BestSol]])</f>
        <v>7.9123730253706565E-9</v>
      </c>
      <c r="AJ303" s="76">
        <f>IF(OR(DataBase2[[#This Row],[sCCJ]]= "", DataBase2[[#This Row],[BestSol]]=""), "", (DataBase2[[#This Row],[sCCJ]]-DataBase2[[#This Row],[BestSol]])/DataBase2[[#This Row],[BestSol]])</f>
        <v>3.7847518020429505E-3</v>
      </c>
      <c r="AK303" s="76">
        <f>IF(OR(DataBase2[[#This Row],[sILS]] = "", DataBase2[[#This Row],[BestSol]]=""), "", (DataBase2[[#This Row],[sILS]]-DataBase2[[#This Row],[BestSol]])/DataBase2[[#This Row],[BestSol]])</f>
        <v>7.2799107484313716E-2</v>
      </c>
      <c r="AL303" s="76">
        <f>IF(OR(DataBase2[[#This Row],[sSA]] = "", DataBase2[[#This Row],[BestSol]]=""), "", (DataBase2[[#This Row],[sSA]]-DataBase2[[#This Row],[BestSol]])/DataBase2[[#This Row],[BestSol]])</f>
        <v>0</v>
      </c>
      <c r="AM303" s="76">
        <f>IF(OR(DataBase2[[#This Row],[sKS]] = "", DataBase2[[#This Row],[BestSol]]=""), "", (DataBase2[[#This Row],[sKS]]-DataBase2[[#This Row],[BestSol]])/DataBase2[[#This Row],[BestSol]])</f>
        <v>5.1166679414377933E-3</v>
      </c>
      <c r="AN303" s="75">
        <f>IF(OR(DataBase2[[#This Row],[sLB]] = "", DataBase2[[#This Row],[BSHeu]]=""), "", (DataBase2[[#This Row],[sLB]]-DataBase2[[#This Row],[BSHeu]])/DataBase2[[#This Row],[BSHeu]])</f>
        <v>3.6898033247791209E-3</v>
      </c>
      <c r="AO303" s="76">
        <f>IF(OR(DataBase2[[#This Row],[sCL]] = "",  DataBase2[[#This Row],[BSHeu]]=""), "", (DataBase2[[#This Row],[sCL]] - DataBase2[[#This Row],[BSHeu]])/ DataBase2[[#This Row],[BSHeu]])</f>
        <v>0</v>
      </c>
      <c r="AP303" s="76">
        <f>IF(OR(DataBase2[[#This Row],[sDRC]]= "",  DataBase2[[#This Row],[BSHeu]]=""), "", (DataBase2[[#This Row],[sDRC]]- DataBase2[[#This Row],[BSHeu]])/ DataBase2[[#This Row],[BSHeu]])</f>
        <v>3.6898033247791209E-3</v>
      </c>
      <c r="AQ303" s="76">
        <f>IF(OR(DataBase2[[#This Row],[sABS]]= "",  DataBase2[[#This Row],[BSHeu]]=""), "", (DataBase2[[#This Row],[sABS]]- DataBase2[[#This Row],[BSHeu]])/ DataBase2[[#This Row],[BSHeu]])</f>
        <v>7.9123730253706565E-9</v>
      </c>
      <c r="AR303" s="76">
        <f>IF(OR(DataBase2[[#This Row],[sCCJ]]= "",  DataBase2[[#This Row],[BSHeu]]=""), "", (DataBase2[[#This Row],[sCCJ]]- DataBase2[[#This Row],[BSHeu]])/ DataBase2[[#This Row],[BSHeu]])</f>
        <v>3.7847518020429505E-3</v>
      </c>
      <c r="AS303" s="76">
        <f>IF(OR(DataBase2[[#This Row],[sILS]] = "",  DataBase2[[#This Row],[BSHeu]]=""), "", (DataBase2[[#This Row],[sILS]]- DataBase2[[#This Row],[BSHeu]])/ DataBase2[[#This Row],[BSHeu]])</f>
        <v>7.2799107484313716E-2</v>
      </c>
      <c r="AT303" s="76">
        <f>IF(OR(DataBase2[[#This Row],[sSA]] = "",  DataBase2[[#This Row],[BSHeu]]=""), "", (DataBase2[[#This Row],[sSA]]- DataBase2[[#This Row],[BSHeu]])/ DataBase2[[#This Row],[BSHeu]])</f>
        <v>0</v>
      </c>
      <c r="AU303" s="77">
        <f>IF(OR(DataBase2[[#This Row],[sKS]]= "",  DataBase2[[#This Row],[BSHeu]]=""), "", (DataBase2[[#This Row],[sKS]]- DataBase2[[#This Row],[BSHeu]])/ DataBase2[[#This Row],[BSHeu]])</f>
        <v>5.1166679414377933E-3</v>
      </c>
      <c r="AV303" s="78" t="str">
        <f>IF(AND(DataBase2[[#This Row],[sLBGB]]&lt;=0.0001, DataBase2[[#This Row],[sLBGB]]&lt;&gt;""), 1,"")</f>
        <v/>
      </c>
      <c r="AW303" s="78">
        <f>IF(AND(DataBase2[[#This Row],[sCLGB]]&lt;=0.0001,DataBase2[[#This Row],[sCLGB]]&lt;&gt;""), 1,"")</f>
        <v>1</v>
      </c>
      <c r="AX303" s="78" t="str">
        <f>IF(AND(DataBase2[[#This Row],[sDRCGB]]&lt;=0.0001,DataBase2[[#This Row],[sDRCGB]]&lt;&gt;""), 1,"")</f>
        <v/>
      </c>
      <c r="AY303" s="78">
        <f>IF(AND(DataBase2[[#This Row],[sABSGB]]&lt;=0.0001,DataBase2[[#This Row],[sABSGB]]&lt;&gt;""), 1,"")</f>
        <v>1</v>
      </c>
      <c r="AZ303" s="78" t="str">
        <f>IF(AND(DataBase2[[#This Row],[sCCJGB]]&lt;=0.0001,DataBase2[[#This Row],[sCCJGB]]&lt;&gt;""), 1,"")</f>
        <v/>
      </c>
      <c r="BA303" s="78" t="str">
        <f>IF(AND(DataBase2[[#This Row],[sILSGB]]&lt;=0.0001,DataBase2[[#This Row],[sILSGB]]&lt;&gt;""), 1,"")</f>
        <v/>
      </c>
      <c r="BB303" s="78">
        <f>IF(AND(DataBase2[[#This Row],[sSAGB]]&lt;=0.0001,DataBase2[[#This Row],[sSAGB]]&lt;&gt;""), 1,"")</f>
        <v>1</v>
      </c>
      <c r="BC303" s="78" t="str">
        <f>IF(AND(DataBase2[[#This Row],[sKSGB]]&lt;=0.0001,DataBase2[[#This Row],[sKSGB]]&lt;&gt;""), 1,"")</f>
        <v/>
      </c>
      <c r="BD303" s="79" t="str">
        <f>IF(AND(DataBase2[[#This Row],[sLBGKS]]&lt;=0.0001, DataBase2[[#This Row],[sLBGKS]]&lt;&gt;""), 1,"")</f>
        <v/>
      </c>
      <c r="BE303" s="78">
        <f>IF(AND(DataBase2[[#This Row],[sCLGKS]]&lt;=0.0001,DataBase2[[#This Row],[sCLGKS]]&lt;&gt;""), 1,"")</f>
        <v>1</v>
      </c>
      <c r="BF303" s="78" t="str">
        <f>IF(AND(DataBase2[[#This Row],[sDRCGKS]]&lt;=0.0001,DataBase2[[#This Row],[sDRCGKS]]&lt;&gt;""), 1,"")</f>
        <v/>
      </c>
      <c r="BG303" s="78">
        <f>IF(AND(DataBase2[[#This Row],[sABSGKS]]&lt;=0.0001,DataBase2[[#This Row],[sABSGKS]]&lt;&gt;""), 1,"")</f>
        <v>1</v>
      </c>
      <c r="BH303" s="78" t="str">
        <f>IF(AND(DataBase2[[#This Row],[sCCJGKS]]&lt;=0.0001,DataBase2[[#This Row],[sCCJGKS]]&lt;&gt;""), 1,"")</f>
        <v/>
      </c>
      <c r="BI303" s="78" t="str">
        <f>IF(AND(DataBase2[[#This Row],[sILSGKS]]&lt;=0.0001,DataBase2[[#This Row],[sILSGKS]]&lt;&gt;""), 1,"")</f>
        <v/>
      </c>
      <c r="BJ303" s="78">
        <f>IF(AND(DataBase2[[#This Row],[sSAGKS]]&lt;=0.0001,DataBase2[[#This Row],[sSAGKS]]&lt;&gt;""), 1,"")</f>
        <v>1</v>
      </c>
      <c r="BK303" s="80" t="str">
        <f>IF(AND(DataBase2[[#This Row],[sKSGKS]]&lt;=0.0001,DataBase2[[#This Row],[sKSGKS]]&lt;&gt;""), 1,"")</f>
        <v/>
      </c>
    </row>
    <row r="304" spans="1:63" x14ac:dyDescent="0.35">
      <c r="A304" s="65" t="s">
        <v>168</v>
      </c>
      <c r="B304" s="66" t="s">
        <v>80</v>
      </c>
      <c r="C304" s="67" t="s">
        <v>282</v>
      </c>
      <c r="D304" s="67">
        <v>3</v>
      </c>
      <c r="E304" s="67">
        <v>25</v>
      </c>
      <c r="F304" s="68">
        <v>4</v>
      </c>
      <c r="G304" s="69">
        <v>4359.47</v>
      </c>
      <c r="H304" s="70">
        <v>3991.5</v>
      </c>
      <c r="I304" s="71">
        <v>7200</v>
      </c>
      <c r="J304" s="69">
        <v>4340.79</v>
      </c>
      <c r="K304" s="70">
        <v>4340.79</v>
      </c>
      <c r="L304" s="71">
        <v>13308</v>
      </c>
      <c r="M304" s="69">
        <v>4342.38</v>
      </c>
      <c r="N304" s="6">
        <v>4332.0200000000004</v>
      </c>
      <c r="O304" s="71">
        <v>7200.7</v>
      </c>
      <c r="P304" s="69">
        <v>4438.1699200000003</v>
      </c>
      <c r="Q304" s="71">
        <v>1897</v>
      </c>
      <c r="R304" s="72">
        <v>4435.07</v>
      </c>
      <c r="S304" s="71">
        <v>32.590000000000003</v>
      </c>
      <c r="T304" s="72">
        <v>4370.68</v>
      </c>
      <c r="U304" s="71">
        <v>150.0085</v>
      </c>
      <c r="V304" s="72">
        <v>4370.68</v>
      </c>
      <c r="W304" s="73">
        <v>150.03200000000001</v>
      </c>
      <c r="X304" s="8">
        <v>4417.68</v>
      </c>
      <c r="Y304" s="8">
        <v>771</v>
      </c>
      <c r="Z304" s="74">
        <f t="shared" si="12"/>
        <v>4340.79</v>
      </c>
      <c r="AA304" s="48">
        <f t="shared" si="13"/>
        <v>4370.68</v>
      </c>
      <c r="AB30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MIN(G304,J304,M304),"")</f>
        <v>4340.79</v>
      </c>
      <c r="AC304" s="49">
        <f>IF(OR(DataBase2[[#This Row],[sKS]] = "", DataBase2[[#This Row],[BSOpt]]=""), "", (DataBase2[[#This Row],[sKS]]-DataBase2[[#This Row],[BSOpt]])/DataBase2[[#This Row],[BSOpt]])</f>
        <v>1.7713365539452571E-2</v>
      </c>
      <c r="AD304" s="49">
        <f t="shared" si="14"/>
        <v>4340.79</v>
      </c>
      <c r="AE304" s="49">
        <f>IF(OR(DataBase2[[#This Row],[sKS]] = "", DataBase2[[#This Row],[BESTUB]]=""), "", (DataBase2[[#This Row],[sKS]]-DataBase2[[#This Row],[BESTUB]])/DataBase2[[#This Row],[BESTUB]])</f>
        <v>1.7713365539452571E-2</v>
      </c>
      <c r="AF304" s="75">
        <f>IF(OR(DataBase2[[#This Row],[sLB]] = "", DataBase2[[#This Row],[BestSol]]=""), "", (DataBase2[[#This Row],[sLB]]-DataBase2[[#This Row],[BestSol]])/DataBase2[[#This Row],[BestSol]])</f>
        <v>4.3033641341784076E-3</v>
      </c>
      <c r="AG304" s="76">
        <f>IF(OR(DataBase2[[#This Row],[sCL]] = "", DataBase2[[#This Row],[BestSol]]=""), "", (DataBase2[[#This Row],[sCL]] -DataBase2[[#This Row],[BestSol]])/DataBase2[[#This Row],[BestSol]])</f>
        <v>0</v>
      </c>
      <c r="AH304" s="76">
        <f>IF(OR(DataBase2[[#This Row],[sDRC]]= "", DataBase2[[#This Row],[BestSol]]=""), "", (DataBase2[[#This Row],[sDRC]]-DataBase2[[#This Row],[BestSol]])/DataBase2[[#This Row],[BestSol]])</f>
        <v>3.6629277159230128E-4</v>
      </c>
      <c r="AI304" s="76">
        <f>IF(OR(DataBase2[[#This Row],[sABS]]= "", DataBase2[[#This Row],[BestSol]]=""), "", (DataBase2[[#This Row],[sABS]]-DataBase2[[#This Row],[BestSol]])/DataBase2[[#This Row],[BestSol]])</f>
        <v>2.2433686034109071E-2</v>
      </c>
      <c r="AJ304" s="76">
        <f>IF(OR(DataBase2[[#This Row],[sCCJ]]= "", DataBase2[[#This Row],[BestSol]]=""), "", (DataBase2[[#This Row],[sCCJ]]-DataBase2[[#This Row],[BestSol]])/DataBase2[[#This Row],[BestSol]])</f>
        <v>2.1719548745735166E-2</v>
      </c>
      <c r="AK304" s="76">
        <f>IF(OR(DataBase2[[#This Row],[sILS]] = "", DataBase2[[#This Row],[BestSol]]=""), "", (DataBase2[[#This Row],[sILS]]-DataBase2[[#This Row],[BestSol]])/DataBase2[[#This Row],[BestSol]])</f>
        <v>6.8858433603100648E-3</v>
      </c>
      <c r="AL304" s="76">
        <f>IF(OR(DataBase2[[#This Row],[sSA]] = "", DataBase2[[#This Row],[BestSol]]=""), "", (DataBase2[[#This Row],[sSA]]-DataBase2[[#This Row],[BestSol]])/DataBase2[[#This Row],[BestSol]])</f>
        <v>6.8858433603100648E-3</v>
      </c>
      <c r="AM304" s="76">
        <f>IF(OR(DataBase2[[#This Row],[sKS]] = "", DataBase2[[#This Row],[BestSol]]=""), "", (DataBase2[[#This Row],[sKS]]-DataBase2[[#This Row],[BestSol]])/DataBase2[[#This Row],[BestSol]])</f>
        <v>1.7713365539452571E-2</v>
      </c>
      <c r="AN304" s="75">
        <f>IF(OR(DataBase2[[#This Row],[sLB]] = "", DataBase2[[#This Row],[BSHeu]]=""), "", (DataBase2[[#This Row],[sLB]]-DataBase2[[#This Row],[BSHeu]])/DataBase2[[#This Row],[BSHeu]])</f>
        <v>-2.5648182891449467E-3</v>
      </c>
      <c r="AO304" s="76">
        <f>IF(OR(DataBase2[[#This Row],[sCL]] = "",  DataBase2[[#This Row],[BSHeu]]=""), "", (DataBase2[[#This Row],[sCL]] - DataBase2[[#This Row],[BSHeu]])/ DataBase2[[#This Row],[BSHeu]])</f>
        <v>-6.8387527798878722E-3</v>
      </c>
      <c r="AP304" s="76">
        <f>IF(OR(DataBase2[[#This Row],[sDRC]]= "",  DataBase2[[#This Row],[BSHeu]]=""), "", (DataBase2[[#This Row],[sDRC]]- DataBase2[[#This Row],[BSHeu]])/ DataBase2[[#This Row],[BSHeu]])</f>
        <v>-6.4749649940055503E-3</v>
      </c>
      <c r="AQ304" s="76">
        <f>IF(OR(DataBase2[[#This Row],[sABS]]= "",  DataBase2[[#This Row],[BSHeu]]=""), "", (DataBase2[[#This Row],[sABS]]- DataBase2[[#This Row],[BSHeu]])/ DataBase2[[#This Row],[BSHeu]])</f>
        <v>1.5441514821492303E-2</v>
      </c>
      <c r="AR304" s="76">
        <f>IF(OR(DataBase2[[#This Row],[sCCJ]]= "",  DataBase2[[#This Row],[BSHeu]]=""), "", (DataBase2[[#This Row],[sCCJ]]- DataBase2[[#This Row],[BSHeu]])/ DataBase2[[#This Row],[BSHeu]])</f>
        <v>1.4732261341484486E-2</v>
      </c>
      <c r="AS304" s="76">
        <f>IF(OR(DataBase2[[#This Row],[sILS]] = "",  DataBase2[[#This Row],[BSHeu]]=""), "", (DataBase2[[#This Row],[sILS]]- DataBase2[[#This Row],[BSHeu]])/ DataBase2[[#This Row],[BSHeu]])</f>
        <v>0</v>
      </c>
      <c r="AT304" s="76">
        <f>IF(OR(DataBase2[[#This Row],[sSA]] = "",  DataBase2[[#This Row],[BSHeu]]=""), "", (DataBase2[[#This Row],[sSA]]- DataBase2[[#This Row],[BSHeu]])/ DataBase2[[#This Row],[BSHeu]])</f>
        <v>0</v>
      </c>
      <c r="AU304" s="77">
        <f>IF(OR(DataBase2[[#This Row],[sKS]]= "",  DataBase2[[#This Row],[BSHeu]]=""), "", (DataBase2[[#This Row],[sKS]]- DataBase2[[#This Row],[BSHeu]])/ DataBase2[[#This Row],[BSHeu]])</f>
        <v>1.0753475431740598E-2</v>
      </c>
      <c r="AV304" s="78" t="str">
        <f>IF(AND(DataBase2[[#This Row],[sLBGB]]&lt;=0.0001, DataBase2[[#This Row],[sLBGB]]&lt;&gt;""), 1,"")</f>
        <v/>
      </c>
      <c r="AW304" s="78">
        <f>IF(AND(DataBase2[[#This Row],[sCLGB]]&lt;=0.0001,DataBase2[[#This Row],[sCLGB]]&lt;&gt;""), 1,"")</f>
        <v>1</v>
      </c>
      <c r="AX304" s="78" t="str">
        <f>IF(AND(DataBase2[[#This Row],[sDRCGB]]&lt;=0.0001,DataBase2[[#This Row],[sDRCGB]]&lt;&gt;""), 1,"")</f>
        <v/>
      </c>
      <c r="AY304" s="78" t="str">
        <f>IF(AND(DataBase2[[#This Row],[sABSGB]]&lt;=0.0001,DataBase2[[#This Row],[sABSGB]]&lt;&gt;""), 1,"")</f>
        <v/>
      </c>
      <c r="AZ304" s="78" t="str">
        <f>IF(AND(DataBase2[[#This Row],[sCCJGB]]&lt;=0.0001,DataBase2[[#This Row],[sCCJGB]]&lt;&gt;""), 1,"")</f>
        <v/>
      </c>
      <c r="BA304" s="78" t="str">
        <f>IF(AND(DataBase2[[#This Row],[sILSGB]]&lt;=0.0001,DataBase2[[#This Row],[sILSGB]]&lt;&gt;""), 1,"")</f>
        <v/>
      </c>
      <c r="BB304" s="78" t="str">
        <f>IF(AND(DataBase2[[#This Row],[sSAGB]]&lt;=0.0001,DataBase2[[#This Row],[sSAGB]]&lt;&gt;""), 1,"")</f>
        <v/>
      </c>
      <c r="BC304" s="78" t="str">
        <f>IF(AND(DataBase2[[#This Row],[sKSGB]]&lt;=0.0001,DataBase2[[#This Row],[sKSGB]]&lt;&gt;""), 1,"")</f>
        <v/>
      </c>
      <c r="BD304" s="79">
        <f>IF(AND(DataBase2[[#This Row],[sLBGKS]]&lt;=0.0001, DataBase2[[#This Row],[sLBGKS]]&lt;&gt;""), 1,"")</f>
        <v>1</v>
      </c>
      <c r="BE304" s="78">
        <f>IF(AND(DataBase2[[#This Row],[sCLGKS]]&lt;=0.0001,DataBase2[[#This Row],[sCLGKS]]&lt;&gt;""), 1,"")</f>
        <v>1</v>
      </c>
      <c r="BF304" s="78">
        <f>IF(AND(DataBase2[[#This Row],[sDRCGKS]]&lt;=0.0001,DataBase2[[#This Row],[sDRCGKS]]&lt;&gt;""), 1,"")</f>
        <v>1</v>
      </c>
      <c r="BG304" s="78" t="str">
        <f>IF(AND(DataBase2[[#This Row],[sABSGKS]]&lt;=0.0001,DataBase2[[#This Row],[sABSGKS]]&lt;&gt;""), 1,"")</f>
        <v/>
      </c>
      <c r="BH304" s="78" t="str">
        <f>IF(AND(DataBase2[[#This Row],[sCCJGKS]]&lt;=0.0001,DataBase2[[#This Row],[sCCJGKS]]&lt;&gt;""), 1,"")</f>
        <v/>
      </c>
      <c r="BI304" s="78">
        <f>IF(AND(DataBase2[[#This Row],[sILSGKS]]&lt;=0.0001,DataBase2[[#This Row],[sILSGKS]]&lt;&gt;""), 1,"")</f>
        <v>1</v>
      </c>
      <c r="BJ304" s="78">
        <f>IF(AND(DataBase2[[#This Row],[sSAGKS]]&lt;=0.0001,DataBase2[[#This Row],[sSAGKS]]&lt;&gt;""), 1,"")</f>
        <v>1</v>
      </c>
      <c r="BK304" s="80" t="str">
        <f>IF(AND(DataBase2[[#This Row],[sKSGKS]]&lt;=0.0001,DataBase2[[#This Row],[sKSGKS]]&lt;&gt;""), 1,"")</f>
        <v/>
      </c>
    </row>
    <row r="305" spans="1:63" x14ac:dyDescent="0.35">
      <c r="A305" s="65" t="s">
        <v>169</v>
      </c>
      <c r="B305" s="66" t="s">
        <v>80</v>
      </c>
      <c r="C305" s="67" t="s">
        <v>282</v>
      </c>
      <c r="D305" s="67">
        <v>3</v>
      </c>
      <c r="E305" s="67">
        <v>25</v>
      </c>
      <c r="F305" s="68">
        <v>5</v>
      </c>
      <c r="G305" s="69">
        <v>4849.28</v>
      </c>
      <c r="H305" s="70">
        <v>4527.3900000000003</v>
      </c>
      <c r="I305" s="71">
        <v>7200</v>
      </c>
      <c r="J305" s="69">
        <v>4879.49</v>
      </c>
      <c r="K305" s="70">
        <v>4209.28</v>
      </c>
      <c r="L305" s="71">
        <v>43041</v>
      </c>
      <c r="M305" s="69">
        <v>4849.21</v>
      </c>
      <c r="N305" s="6">
        <v>4849.21</v>
      </c>
      <c r="O305" s="71">
        <v>4442.8999999999996</v>
      </c>
      <c r="P305" s="69">
        <v>4866.5800799999997</v>
      </c>
      <c r="Q305" s="71">
        <v>1912</v>
      </c>
      <c r="R305" s="72">
        <v>5040.03</v>
      </c>
      <c r="S305" s="71">
        <v>37.229999999999997</v>
      </c>
      <c r="T305" s="72">
        <v>4849.21</v>
      </c>
      <c r="U305" s="71">
        <v>150.00299999999999</v>
      </c>
      <c r="V305" s="72">
        <v>4849.21</v>
      </c>
      <c r="W305" s="73">
        <v>150.0385</v>
      </c>
      <c r="X305" s="8">
        <v>4849.28</v>
      </c>
      <c r="Y305" s="8">
        <v>667</v>
      </c>
      <c r="Z305" s="74">
        <f t="shared" si="12"/>
        <v>4849.21</v>
      </c>
      <c r="AA305" s="48">
        <f t="shared" si="13"/>
        <v>4849.21</v>
      </c>
      <c r="AB30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MIN(G305,J305,M305),"")</f>
        <v>4849.21</v>
      </c>
      <c r="AC305" s="49">
        <f>IF(OR(DataBase2[[#This Row],[sKS]] = "", DataBase2[[#This Row],[BSOpt]]=""), "", (DataBase2[[#This Row],[sKS]]-DataBase2[[#This Row],[BSOpt]])/DataBase2[[#This Row],[BSOpt]])</f>
        <v>1.443534101424953E-5</v>
      </c>
      <c r="AD305" s="49">
        <f t="shared" si="14"/>
        <v>4849.21</v>
      </c>
      <c r="AE305" s="49">
        <f>IF(OR(DataBase2[[#This Row],[sKS]] = "", DataBase2[[#This Row],[BESTUB]]=""), "", (DataBase2[[#This Row],[sKS]]-DataBase2[[#This Row],[BESTUB]])/DataBase2[[#This Row],[BESTUB]])</f>
        <v>1.443534101424953E-5</v>
      </c>
      <c r="AF305" s="75">
        <f>IF(OR(DataBase2[[#This Row],[sLB]] = "", DataBase2[[#This Row],[BestSol]]=""), "", (DataBase2[[#This Row],[sLB]]-DataBase2[[#This Row],[BestSol]])/DataBase2[[#This Row],[BestSol]])</f>
        <v>1.443534101424953E-5</v>
      </c>
      <c r="AG305" s="76">
        <f>IF(OR(DataBase2[[#This Row],[sCL]] = "", DataBase2[[#This Row],[BestSol]]=""), "", (DataBase2[[#This Row],[sCL]] -DataBase2[[#This Row],[BestSol]])/DataBase2[[#This Row],[BestSol]])</f>
        <v>6.2443160844755635E-3</v>
      </c>
      <c r="AH305" s="76">
        <f>IF(OR(DataBase2[[#This Row],[sDRC]]= "", DataBase2[[#This Row],[BestSol]]=""), "", (DataBase2[[#This Row],[sDRC]]-DataBase2[[#This Row],[BestSol]])/DataBase2[[#This Row],[BestSol]])</f>
        <v>0</v>
      </c>
      <c r="AI305" s="76">
        <f>IF(OR(DataBase2[[#This Row],[sABS]]= "", DataBase2[[#This Row],[BestSol]]=""), "", (DataBase2[[#This Row],[sABS]]-DataBase2[[#This Row],[BestSol]])/DataBase2[[#This Row],[BestSol]])</f>
        <v>3.5820432606547643E-3</v>
      </c>
      <c r="AJ305" s="76">
        <f>IF(OR(DataBase2[[#This Row],[sCCJ]]= "", DataBase2[[#This Row],[BestSol]]=""), "", (DataBase2[[#This Row],[sCCJ]]-DataBase2[[#This Row],[BestSol]])/DataBase2[[#This Row],[BestSol]])</f>
        <v>3.9350739605007769E-2</v>
      </c>
      <c r="AK305" s="76">
        <f>IF(OR(DataBase2[[#This Row],[sILS]] = "", DataBase2[[#This Row],[BestSol]]=""), "", (DataBase2[[#This Row],[sILS]]-DataBase2[[#This Row],[BestSol]])/DataBase2[[#This Row],[BestSol]])</f>
        <v>0</v>
      </c>
      <c r="AL305" s="76">
        <f>IF(OR(DataBase2[[#This Row],[sSA]] = "", DataBase2[[#This Row],[BestSol]]=""), "", (DataBase2[[#This Row],[sSA]]-DataBase2[[#This Row],[BestSol]])/DataBase2[[#This Row],[BestSol]])</f>
        <v>0</v>
      </c>
      <c r="AM305" s="76">
        <f>IF(OR(DataBase2[[#This Row],[sKS]] = "", DataBase2[[#This Row],[BestSol]]=""), "", (DataBase2[[#This Row],[sKS]]-DataBase2[[#This Row],[BestSol]])/DataBase2[[#This Row],[BestSol]])</f>
        <v>1.443534101424953E-5</v>
      </c>
      <c r="AN305" s="75">
        <f>IF(OR(DataBase2[[#This Row],[sLB]] = "", DataBase2[[#This Row],[BSHeu]]=""), "", (DataBase2[[#This Row],[sLB]]-DataBase2[[#This Row],[BSHeu]])/DataBase2[[#This Row],[BSHeu]])</f>
        <v>1.443534101424953E-5</v>
      </c>
      <c r="AO305" s="76">
        <f>IF(OR(DataBase2[[#This Row],[sCL]] = "",  DataBase2[[#This Row],[BSHeu]]=""), "", (DataBase2[[#This Row],[sCL]] - DataBase2[[#This Row],[BSHeu]])/ DataBase2[[#This Row],[BSHeu]])</f>
        <v>6.2443160844755635E-3</v>
      </c>
      <c r="AP305" s="76">
        <f>IF(OR(DataBase2[[#This Row],[sDRC]]= "",  DataBase2[[#This Row],[BSHeu]]=""), "", (DataBase2[[#This Row],[sDRC]]- DataBase2[[#This Row],[BSHeu]])/ DataBase2[[#This Row],[BSHeu]])</f>
        <v>0</v>
      </c>
      <c r="AQ305" s="76">
        <f>IF(OR(DataBase2[[#This Row],[sABS]]= "",  DataBase2[[#This Row],[BSHeu]]=""), "", (DataBase2[[#This Row],[sABS]]- DataBase2[[#This Row],[BSHeu]])/ DataBase2[[#This Row],[BSHeu]])</f>
        <v>3.5820432606547643E-3</v>
      </c>
      <c r="AR305" s="76">
        <f>IF(OR(DataBase2[[#This Row],[sCCJ]]= "",  DataBase2[[#This Row],[BSHeu]]=""), "", (DataBase2[[#This Row],[sCCJ]]- DataBase2[[#This Row],[BSHeu]])/ DataBase2[[#This Row],[BSHeu]])</f>
        <v>3.9350739605007769E-2</v>
      </c>
      <c r="AS305" s="76">
        <f>IF(OR(DataBase2[[#This Row],[sILS]] = "",  DataBase2[[#This Row],[BSHeu]]=""), "", (DataBase2[[#This Row],[sILS]]- DataBase2[[#This Row],[BSHeu]])/ DataBase2[[#This Row],[BSHeu]])</f>
        <v>0</v>
      </c>
      <c r="AT305" s="76">
        <f>IF(OR(DataBase2[[#This Row],[sSA]] = "",  DataBase2[[#This Row],[BSHeu]]=""), "", (DataBase2[[#This Row],[sSA]]- DataBase2[[#This Row],[BSHeu]])/ DataBase2[[#This Row],[BSHeu]])</f>
        <v>0</v>
      </c>
      <c r="AU305" s="77">
        <f>IF(OR(DataBase2[[#This Row],[sKS]]= "",  DataBase2[[#This Row],[BSHeu]]=""), "", (DataBase2[[#This Row],[sKS]]- DataBase2[[#This Row],[BSHeu]])/ DataBase2[[#This Row],[BSHeu]])</f>
        <v>1.443534101424953E-5</v>
      </c>
      <c r="AV305" s="78">
        <f>IF(AND(DataBase2[[#This Row],[sLBGB]]&lt;=0.0001, DataBase2[[#This Row],[sLBGB]]&lt;&gt;""), 1,"")</f>
        <v>1</v>
      </c>
      <c r="AW305" s="78" t="str">
        <f>IF(AND(DataBase2[[#This Row],[sCLGB]]&lt;=0.0001,DataBase2[[#This Row],[sCLGB]]&lt;&gt;""), 1,"")</f>
        <v/>
      </c>
      <c r="AX305" s="78">
        <f>IF(AND(DataBase2[[#This Row],[sDRCGB]]&lt;=0.0001,DataBase2[[#This Row],[sDRCGB]]&lt;&gt;""), 1,"")</f>
        <v>1</v>
      </c>
      <c r="AY305" s="78" t="str">
        <f>IF(AND(DataBase2[[#This Row],[sABSGB]]&lt;=0.0001,DataBase2[[#This Row],[sABSGB]]&lt;&gt;""), 1,"")</f>
        <v/>
      </c>
      <c r="AZ305" s="78" t="str">
        <f>IF(AND(DataBase2[[#This Row],[sCCJGB]]&lt;=0.0001,DataBase2[[#This Row],[sCCJGB]]&lt;&gt;""), 1,"")</f>
        <v/>
      </c>
      <c r="BA305" s="78">
        <f>IF(AND(DataBase2[[#This Row],[sILSGB]]&lt;=0.0001,DataBase2[[#This Row],[sILSGB]]&lt;&gt;""), 1,"")</f>
        <v>1</v>
      </c>
      <c r="BB305" s="78">
        <f>IF(AND(DataBase2[[#This Row],[sSAGB]]&lt;=0.0001,DataBase2[[#This Row],[sSAGB]]&lt;&gt;""), 1,"")</f>
        <v>1</v>
      </c>
      <c r="BC305" s="78">
        <f>IF(AND(DataBase2[[#This Row],[sKSGB]]&lt;=0.0001,DataBase2[[#This Row],[sKSGB]]&lt;&gt;""), 1,"")</f>
        <v>1</v>
      </c>
      <c r="BD305" s="79">
        <f>IF(AND(DataBase2[[#This Row],[sLBGKS]]&lt;=0.0001, DataBase2[[#This Row],[sLBGKS]]&lt;&gt;""), 1,"")</f>
        <v>1</v>
      </c>
      <c r="BE305" s="78" t="str">
        <f>IF(AND(DataBase2[[#This Row],[sCLGKS]]&lt;=0.0001,DataBase2[[#This Row],[sCLGKS]]&lt;&gt;""), 1,"")</f>
        <v/>
      </c>
      <c r="BF305" s="78">
        <f>IF(AND(DataBase2[[#This Row],[sDRCGKS]]&lt;=0.0001,DataBase2[[#This Row],[sDRCGKS]]&lt;&gt;""), 1,"")</f>
        <v>1</v>
      </c>
      <c r="BG305" s="78" t="str">
        <f>IF(AND(DataBase2[[#This Row],[sABSGKS]]&lt;=0.0001,DataBase2[[#This Row],[sABSGKS]]&lt;&gt;""), 1,"")</f>
        <v/>
      </c>
      <c r="BH305" s="78" t="str">
        <f>IF(AND(DataBase2[[#This Row],[sCCJGKS]]&lt;=0.0001,DataBase2[[#This Row],[sCCJGKS]]&lt;&gt;""), 1,"")</f>
        <v/>
      </c>
      <c r="BI305" s="78">
        <f>IF(AND(DataBase2[[#This Row],[sILSGKS]]&lt;=0.0001,DataBase2[[#This Row],[sILSGKS]]&lt;&gt;""), 1,"")</f>
        <v>1</v>
      </c>
      <c r="BJ305" s="78">
        <f>IF(AND(DataBase2[[#This Row],[sSAGKS]]&lt;=0.0001,DataBase2[[#This Row],[sSAGKS]]&lt;&gt;""), 1,"")</f>
        <v>1</v>
      </c>
      <c r="BK305" s="80">
        <f>IF(AND(DataBase2[[#This Row],[sKSGKS]]&lt;=0.0001,DataBase2[[#This Row],[sKSGKS]]&lt;&gt;""), 1,"")</f>
        <v>1</v>
      </c>
    </row>
    <row r="306" spans="1:63" x14ac:dyDescent="0.35">
      <c r="A306" s="65" t="s">
        <v>170</v>
      </c>
      <c r="B306" s="66" t="s">
        <v>80</v>
      </c>
      <c r="C306" s="67" t="s">
        <v>282</v>
      </c>
      <c r="D306" s="67">
        <v>3</v>
      </c>
      <c r="E306" s="67">
        <v>25</v>
      </c>
      <c r="F306" s="68">
        <v>2</v>
      </c>
      <c r="G306" s="69">
        <v>3292.91</v>
      </c>
      <c r="H306" s="70">
        <v>3173.28</v>
      </c>
      <c r="I306" s="71">
        <v>7200</v>
      </c>
      <c r="J306" s="69">
        <v>3292.85</v>
      </c>
      <c r="K306" s="70">
        <v>3292.85</v>
      </c>
      <c r="L306" s="71">
        <v>28</v>
      </c>
      <c r="M306" s="69">
        <v>3292.85</v>
      </c>
      <c r="N306" s="6">
        <v>3292.85</v>
      </c>
      <c r="O306" s="71">
        <v>790.1</v>
      </c>
      <c r="P306" s="69">
        <v>3292.9099099999999</v>
      </c>
      <c r="Q306" s="71">
        <v>517</v>
      </c>
      <c r="R306" s="72">
        <v>3374.3</v>
      </c>
      <c r="S306" s="71">
        <v>32.299999999999997</v>
      </c>
      <c r="T306" s="72">
        <v>3292.85</v>
      </c>
      <c r="U306" s="71">
        <v>150.01</v>
      </c>
      <c r="V306" s="72">
        <v>3292.85</v>
      </c>
      <c r="W306" s="73">
        <v>110.66549999999999</v>
      </c>
      <c r="X306" s="8">
        <v>3292.91</v>
      </c>
      <c r="Y306" s="8">
        <v>98</v>
      </c>
      <c r="Z306" s="74">
        <f t="shared" si="12"/>
        <v>3292.85</v>
      </c>
      <c r="AA306" s="48">
        <f t="shared" si="13"/>
        <v>3292.85</v>
      </c>
      <c r="AB30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MIN(G306,J306,M306),"")</f>
        <v>3292.85</v>
      </c>
      <c r="AC306" s="49">
        <f>IF(OR(DataBase2[[#This Row],[sKS]] = "", DataBase2[[#This Row],[BSOpt]]=""), "", (DataBase2[[#This Row],[sKS]]-DataBase2[[#This Row],[BSOpt]])/DataBase2[[#This Row],[BSOpt]])</f>
        <v>1.8221297660065121E-5</v>
      </c>
      <c r="AD306" s="49">
        <f t="shared" si="14"/>
        <v>3292.85</v>
      </c>
      <c r="AE306" s="49">
        <f>IF(OR(DataBase2[[#This Row],[sKS]] = "", DataBase2[[#This Row],[BESTUB]]=""), "", (DataBase2[[#This Row],[sKS]]-DataBase2[[#This Row],[BESTUB]])/DataBase2[[#This Row],[BESTUB]])</f>
        <v>1.8221297660065121E-5</v>
      </c>
      <c r="AF306" s="75">
        <f>IF(OR(DataBase2[[#This Row],[sLB]] = "", DataBase2[[#This Row],[BestSol]]=""), "", (DataBase2[[#This Row],[sLB]]-DataBase2[[#This Row],[BestSol]])/DataBase2[[#This Row],[BestSol]])</f>
        <v>1.8221297660065121E-5</v>
      </c>
      <c r="AG306" s="76">
        <f>IF(OR(DataBase2[[#This Row],[sCL]] = "", DataBase2[[#This Row],[BestSol]]=""), "", (DataBase2[[#This Row],[sCL]] -DataBase2[[#This Row],[BestSol]])/DataBase2[[#This Row],[BestSol]])</f>
        <v>0</v>
      </c>
      <c r="AH306" s="76">
        <f>IF(OR(DataBase2[[#This Row],[sDRC]]= "", DataBase2[[#This Row],[BestSol]]=""), "", (DataBase2[[#This Row],[sDRC]]-DataBase2[[#This Row],[BestSol]])/DataBase2[[#This Row],[BestSol]])</f>
        <v>0</v>
      </c>
      <c r="AI306" s="76">
        <f>IF(OR(DataBase2[[#This Row],[sABS]]= "", DataBase2[[#This Row],[BestSol]]=""), "", (DataBase2[[#This Row],[sABS]]-DataBase2[[#This Row],[BestSol]])/DataBase2[[#This Row],[BestSol]])</f>
        <v>1.8193965713574954E-5</v>
      </c>
      <c r="AJ306" s="76">
        <f>IF(OR(DataBase2[[#This Row],[sCCJ]]= "", DataBase2[[#This Row],[BestSol]]=""), "", (DataBase2[[#This Row],[sCCJ]]-DataBase2[[#This Row],[BestSol]])/DataBase2[[#This Row],[BestSol]])</f>
        <v>2.4735411573560982E-2</v>
      </c>
      <c r="AK306" s="76">
        <f>IF(OR(DataBase2[[#This Row],[sILS]] = "", DataBase2[[#This Row],[BestSol]]=""), "", (DataBase2[[#This Row],[sILS]]-DataBase2[[#This Row],[BestSol]])/DataBase2[[#This Row],[BestSol]])</f>
        <v>0</v>
      </c>
      <c r="AL306" s="76">
        <f>IF(OR(DataBase2[[#This Row],[sSA]] = "", DataBase2[[#This Row],[BestSol]]=""), "", (DataBase2[[#This Row],[sSA]]-DataBase2[[#This Row],[BestSol]])/DataBase2[[#This Row],[BestSol]])</f>
        <v>0</v>
      </c>
      <c r="AM306" s="76">
        <f>IF(OR(DataBase2[[#This Row],[sKS]] = "", DataBase2[[#This Row],[BestSol]]=""), "", (DataBase2[[#This Row],[sKS]]-DataBase2[[#This Row],[BestSol]])/DataBase2[[#This Row],[BestSol]])</f>
        <v>1.8221297660065121E-5</v>
      </c>
      <c r="AN306" s="75">
        <f>IF(OR(DataBase2[[#This Row],[sLB]] = "", DataBase2[[#This Row],[BSHeu]]=""), "", (DataBase2[[#This Row],[sLB]]-DataBase2[[#This Row],[BSHeu]])/DataBase2[[#This Row],[BSHeu]])</f>
        <v>1.8221297660065121E-5</v>
      </c>
      <c r="AO306" s="76">
        <f>IF(OR(DataBase2[[#This Row],[sCL]] = "",  DataBase2[[#This Row],[BSHeu]]=""), "", (DataBase2[[#This Row],[sCL]] - DataBase2[[#This Row],[BSHeu]])/ DataBase2[[#This Row],[BSHeu]])</f>
        <v>0</v>
      </c>
      <c r="AP306" s="76">
        <f>IF(OR(DataBase2[[#This Row],[sDRC]]= "",  DataBase2[[#This Row],[BSHeu]]=""), "", (DataBase2[[#This Row],[sDRC]]- DataBase2[[#This Row],[BSHeu]])/ DataBase2[[#This Row],[BSHeu]])</f>
        <v>0</v>
      </c>
      <c r="AQ306" s="76">
        <f>IF(OR(DataBase2[[#This Row],[sABS]]= "",  DataBase2[[#This Row],[BSHeu]]=""), "", (DataBase2[[#This Row],[sABS]]- DataBase2[[#This Row],[BSHeu]])/ DataBase2[[#This Row],[BSHeu]])</f>
        <v>1.8193965713574954E-5</v>
      </c>
      <c r="AR306" s="76">
        <f>IF(OR(DataBase2[[#This Row],[sCCJ]]= "",  DataBase2[[#This Row],[BSHeu]]=""), "", (DataBase2[[#This Row],[sCCJ]]- DataBase2[[#This Row],[BSHeu]])/ DataBase2[[#This Row],[BSHeu]])</f>
        <v>2.4735411573560982E-2</v>
      </c>
      <c r="AS306" s="76">
        <f>IF(OR(DataBase2[[#This Row],[sILS]] = "",  DataBase2[[#This Row],[BSHeu]]=""), "", (DataBase2[[#This Row],[sILS]]- DataBase2[[#This Row],[BSHeu]])/ DataBase2[[#This Row],[BSHeu]])</f>
        <v>0</v>
      </c>
      <c r="AT306" s="76">
        <f>IF(OR(DataBase2[[#This Row],[sSA]] = "",  DataBase2[[#This Row],[BSHeu]]=""), "", (DataBase2[[#This Row],[sSA]]- DataBase2[[#This Row],[BSHeu]])/ DataBase2[[#This Row],[BSHeu]])</f>
        <v>0</v>
      </c>
      <c r="AU306" s="77">
        <f>IF(OR(DataBase2[[#This Row],[sKS]]= "",  DataBase2[[#This Row],[BSHeu]]=""), "", (DataBase2[[#This Row],[sKS]]- DataBase2[[#This Row],[BSHeu]])/ DataBase2[[#This Row],[BSHeu]])</f>
        <v>1.8221297660065121E-5</v>
      </c>
      <c r="AV306" s="78">
        <f>IF(AND(DataBase2[[#This Row],[sLBGB]]&lt;=0.0001, DataBase2[[#This Row],[sLBGB]]&lt;&gt;""), 1,"")</f>
        <v>1</v>
      </c>
      <c r="AW306" s="78">
        <f>IF(AND(DataBase2[[#This Row],[sCLGB]]&lt;=0.0001,DataBase2[[#This Row],[sCLGB]]&lt;&gt;""), 1,"")</f>
        <v>1</v>
      </c>
      <c r="AX306" s="78">
        <f>IF(AND(DataBase2[[#This Row],[sDRCGB]]&lt;=0.0001,DataBase2[[#This Row],[sDRCGB]]&lt;&gt;""), 1,"")</f>
        <v>1</v>
      </c>
      <c r="AY306" s="78">
        <f>IF(AND(DataBase2[[#This Row],[sABSGB]]&lt;=0.0001,DataBase2[[#This Row],[sABSGB]]&lt;&gt;""), 1,"")</f>
        <v>1</v>
      </c>
      <c r="AZ306" s="78" t="str">
        <f>IF(AND(DataBase2[[#This Row],[sCCJGB]]&lt;=0.0001,DataBase2[[#This Row],[sCCJGB]]&lt;&gt;""), 1,"")</f>
        <v/>
      </c>
      <c r="BA306" s="78">
        <f>IF(AND(DataBase2[[#This Row],[sILSGB]]&lt;=0.0001,DataBase2[[#This Row],[sILSGB]]&lt;&gt;""), 1,"")</f>
        <v>1</v>
      </c>
      <c r="BB306" s="78">
        <f>IF(AND(DataBase2[[#This Row],[sSAGB]]&lt;=0.0001,DataBase2[[#This Row],[sSAGB]]&lt;&gt;""), 1,"")</f>
        <v>1</v>
      </c>
      <c r="BC306" s="78">
        <f>IF(AND(DataBase2[[#This Row],[sKSGB]]&lt;=0.0001,DataBase2[[#This Row],[sKSGB]]&lt;&gt;""), 1,"")</f>
        <v>1</v>
      </c>
      <c r="BD306" s="79">
        <f>IF(AND(DataBase2[[#This Row],[sLBGKS]]&lt;=0.0001, DataBase2[[#This Row],[sLBGKS]]&lt;&gt;""), 1,"")</f>
        <v>1</v>
      </c>
      <c r="BE306" s="78">
        <f>IF(AND(DataBase2[[#This Row],[sCLGKS]]&lt;=0.0001,DataBase2[[#This Row],[sCLGKS]]&lt;&gt;""), 1,"")</f>
        <v>1</v>
      </c>
      <c r="BF306" s="78">
        <f>IF(AND(DataBase2[[#This Row],[sDRCGKS]]&lt;=0.0001,DataBase2[[#This Row],[sDRCGKS]]&lt;&gt;""), 1,"")</f>
        <v>1</v>
      </c>
      <c r="BG306" s="78">
        <f>IF(AND(DataBase2[[#This Row],[sABSGKS]]&lt;=0.0001,DataBase2[[#This Row],[sABSGKS]]&lt;&gt;""), 1,"")</f>
        <v>1</v>
      </c>
      <c r="BH306" s="78" t="str">
        <f>IF(AND(DataBase2[[#This Row],[sCCJGKS]]&lt;=0.0001,DataBase2[[#This Row],[sCCJGKS]]&lt;&gt;""), 1,"")</f>
        <v/>
      </c>
      <c r="BI306" s="78">
        <f>IF(AND(DataBase2[[#This Row],[sILSGKS]]&lt;=0.0001,DataBase2[[#This Row],[sILSGKS]]&lt;&gt;""), 1,"")</f>
        <v>1</v>
      </c>
      <c r="BJ306" s="78">
        <f>IF(AND(DataBase2[[#This Row],[sSAGKS]]&lt;=0.0001,DataBase2[[#This Row],[sSAGKS]]&lt;&gt;""), 1,"")</f>
        <v>1</v>
      </c>
      <c r="BK306" s="80">
        <f>IF(AND(DataBase2[[#This Row],[sKSGKS]]&lt;=0.0001,DataBase2[[#This Row],[sKSGKS]]&lt;&gt;""), 1,"")</f>
        <v>1</v>
      </c>
    </row>
    <row r="307" spans="1:63" x14ac:dyDescent="0.35">
      <c r="A307" s="65" t="s">
        <v>171</v>
      </c>
      <c r="B307" s="66" t="s">
        <v>80</v>
      </c>
      <c r="C307" s="67" t="s">
        <v>282</v>
      </c>
      <c r="D307" s="67">
        <v>3</v>
      </c>
      <c r="E307" s="67">
        <v>25</v>
      </c>
      <c r="F307" s="68">
        <v>3</v>
      </c>
      <c r="G307" s="69">
        <v>3889.69</v>
      </c>
      <c r="H307" s="70">
        <v>3625.14</v>
      </c>
      <c r="I307" s="71">
        <v>7200</v>
      </c>
      <c r="J307" s="69">
        <v>3889.69</v>
      </c>
      <c r="K307" s="70">
        <v>3889.69</v>
      </c>
      <c r="L307" s="71">
        <v>222</v>
      </c>
      <c r="M307" s="69">
        <v>3889.69</v>
      </c>
      <c r="N307" s="6">
        <v>3889.69</v>
      </c>
      <c r="O307" s="71">
        <v>27.5</v>
      </c>
      <c r="P307" s="69">
        <v>3889.6899400000002</v>
      </c>
      <c r="Q307" s="71">
        <v>2056</v>
      </c>
      <c r="R307" s="72">
        <v>3938.28</v>
      </c>
      <c r="S307" s="71">
        <v>33.86</v>
      </c>
      <c r="T307" s="72">
        <v>4166.6000000000004</v>
      </c>
      <c r="U307" s="71">
        <v>150</v>
      </c>
      <c r="V307" s="72">
        <v>3889.69</v>
      </c>
      <c r="W307" s="73">
        <v>119.6455</v>
      </c>
      <c r="X307" s="8">
        <v>3889.69</v>
      </c>
      <c r="Y307" s="8">
        <v>107</v>
      </c>
      <c r="Z307" s="74">
        <f t="shared" si="12"/>
        <v>3889.69</v>
      </c>
      <c r="AA307" s="48">
        <f t="shared" si="13"/>
        <v>3889.6899400000002</v>
      </c>
      <c r="AB30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MIN(G307,J307,M307),"")</f>
        <v>3889.69</v>
      </c>
      <c r="AC307" s="49">
        <f>IF(OR(DataBase2[[#This Row],[sKS]] = "", DataBase2[[#This Row],[BSOpt]]=""), "", (DataBase2[[#This Row],[sKS]]-DataBase2[[#This Row],[BSOpt]])/DataBase2[[#This Row],[BSOpt]])</f>
        <v>0</v>
      </c>
      <c r="AD307" s="49">
        <f t="shared" si="14"/>
        <v>3889.69</v>
      </c>
      <c r="AE307" s="49">
        <f>IF(OR(DataBase2[[#This Row],[sKS]] = "", DataBase2[[#This Row],[BESTUB]]=""), "", (DataBase2[[#This Row],[sKS]]-DataBase2[[#This Row],[BESTUB]])/DataBase2[[#This Row],[BESTUB]])</f>
        <v>0</v>
      </c>
      <c r="AF307" s="75">
        <f>IF(OR(DataBase2[[#This Row],[sLB]] = "", DataBase2[[#This Row],[BestSol]]=""), "", (DataBase2[[#This Row],[sLB]]-DataBase2[[#This Row],[BestSol]])/DataBase2[[#This Row],[BestSol]])</f>
        <v>0</v>
      </c>
      <c r="AG307" s="76">
        <f>IF(OR(DataBase2[[#This Row],[sCL]] = "", DataBase2[[#This Row],[BestSol]]=""), "", (DataBase2[[#This Row],[sCL]] -DataBase2[[#This Row],[BestSol]])/DataBase2[[#This Row],[BestSol]])</f>
        <v>0</v>
      </c>
      <c r="AH307" s="76">
        <f>IF(OR(DataBase2[[#This Row],[sDRC]]= "", DataBase2[[#This Row],[BestSol]]=""), "", (DataBase2[[#This Row],[sDRC]]-DataBase2[[#This Row],[BestSol]])/DataBase2[[#This Row],[BestSol]])</f>
        <v>0</v>
      </c>
      <c r="AI307" s="76">
        <f>IF(OR(DataBase2[[#This Row],[sABS]]= "", DataBase2[[#This Row],[BestSol]]=""), "", (DataBase2[[#This Row],[sABS]]-DataBase2[[#This Row],[BestSol]])/DataBase2[[#This Row],[BestSol]])</f>
        <v>-1.5425393758503777E-8</v>
      </c>
      <c r="AJ307" s="76">
        <f>IF(OR(DataBase2[[#This Row],[sCCJ]]= "", DataBase2[[#This Row],[BestSol]]=""), "", (DataBase2[[#This Row],[sCCJ]]-DataBase2[[#This Row],[BestSol]])/DataBase2[[#This Row],[BestSol]])</f>
        <v>1.249199807696761E-2</v>
      </c>
      <c r="AK307" s="76">
        <f>IF(OR(DataBase2[[#This Row],[sILS]] = "", DataBase2[[#This Row],[BestSol]]=""), "", (DataBase2[[#This Row],[sILS]]-DataBase2[[#This Row],[BestSol]])/DataBase2[[#This Row],[BestSol]])</f>
        <v>7.1190763274194171E-2</v>
      </c>
      <c r="AL307" s="76">
        <f>IF(OR(DataBase2[[#This Row],[sSA]] = "", DataBase2[[#This Row],[BestSol]]=""), "", (DataBase2[[#This Row],[sSA]]-DataBase2[[#This Row],[BestSol]])/DataBase2[[#This Row],[BestSol]])</f>
        <v>0</v>
      </c>
      <c r="AM307" s="76">
        <f>IF(OR(DataBase2[[#This Row],[sKS]] = "", DataBase2[[#This Row],[BestSol]]=""), "", (DataBase2[[#This Row],[sKS]]-DataBase2[[#This Row],[BestSol]])/DataBase2[[#This Row],[BestSol]])</f>
        <v>0</v>
      </c>
      <c r="AN307" s="75">
        <f>IF(OR(DataBase2[[#This Row],[sLB]] = "", DataBase2[[#This Row],[BSHeu]]=""), "", (DataBase2[[#This Row],[sLB]]-DataBase2[[#This Row],[BSHeu]])/DataBase2[[#This Row],[BSHeu]])</f>
        <v>1.5425393996446555E-8</v>
      </c>
      <c r="AO307" s="76">
        <f>IF(OR(DataBase2[[#This Row],[sCL]] = "",  DataBase2[[#This Row],[BSHeu]]=""), "", (DataBase2[[#This Row],[sCL]] - DataBase2[[#This Row],[BSHeu]])/ DataBase2[[#This Row],[BSHeu]])</f>
        <v>1.5425393996446555E-8</v>
      </c>
      <c r="AP307" s="76">
        <f>IF(OR(DataBase2[[#This Row],[sDRC]]= "",  DataBase2[[#This Row],[BSHeu]]=""), "", (DataBase2[[#This Row],[sDRC]]- DataBase2[[#This Row],[BSHeu]])/ DataBase2[[#This Row],[BSHeu]])</f>
        <v>1.5425393996446555E-8</v>
      </c>
      <c r="AQ307" s="76">
        <f>IF(OR(DataBase2[[#This Row],[sABS]]= "",  DataBase2[[#This Row],[BSHeu]]=""), "", (DataBase2[[#This Row],[sABS]]- DataBase2[[#This Row],[BSHeu]])/ DataBase2[[#This Row],[BSHeu]])</f>
        <v>0</v>
      </c>
      <c r="AR307" s="76">
        <f>IF(OR(DataBase2[[#This Row],[sCCJ]]= "",  DataBase2[[#This Row],[BSHeu]]=""), "", (DataBase2[[#This Row],[sCCJ]]- DataBase2[[#This Row],[BSHeu]])/ DataBase2[[#This Row],[BSHeu]])</f>
        <v>1.24920136950556E-2</v>
      </c>
      <c r="AS307" s="76">
        <f>IF(OR(DataBase2[[#This Row],[sILS]] = "",  DataBase2[[#This Row],[BSHeu]]=""), "", (DataBase2[[#This Row],[sILS]]- DataBase2[[#This Row],[BSHeu]])/ DataBase2[[#This Row],[BSHeu]])</f>
        <v>7.1190779797733736E-2</v>
      </c>
      <c r="AT307" s="76">
        <f>IF(OR(DataBase2[[#This Row],[sSA]] = "",  DataBase2[[#This Row],[BSHeu]]=""), "", (DataBase2[[#This Row],[sSA]]- DataBase2[[#This Row],[BSHeu]])/ DataBase2[[#This Row],[BSHeu]])</f>
        <v>1.5425393996446555E-8</v>
      </c>
      <c r="AU307" s="77">
        <f>IF(OR(DataBase2[[#This Row],[sKS]]= "",  DataBase2[[#This Row],[BSHeu]]=""), "", (DataBase2[[#This Row],[sKS]]- DataBase2[[#This Row],[BSHeu]])/ DataBase2[[#This Row],[BSHeu]])</f>
        <v>1.5425393996446555E-8</v>
      </c>
      <c r="AV307" s="78">
        <f>IF(AND(DataBase2[[#This Row],[sLBGB]]&lt;=0.0001, DataBase2[[#This Row],[sLBGB]]&lt;&gt;""), 1,"")</f>
        <v>1</v>
      </c>
      <c r="AW307" s="78">
        <f>IF(AND(DataBase2[[#This Row],[sCLGB]]&lt;=0.0001,DataBase2[[#This Row],[sCLGB]]&lt;&gt;""), 1,"")</f>
        <v>1</v>
      </c>
      <c r="AX307" s="78">
        <f>IF(AND(DataBase2[[#This Row],[sDRCGB]]&lt;=0.0001,DataBase2[[#This Row],[sDRCGB]]&lt;&gt;""), 1,"")</f>
        <v>1</v>
      </c>
      <c r="AY307" s="78">
        <f>IF(AND(DataBase2[[#This Row],[sABSGB]]&lt;=0.0001,DataBase2[[#This Row],[sABSGB]]&lt;&gt;""), 1,"")</f>
        <v>1</v>
      </c>
      <c r="AZ307" s="78" t="str">
        <f>IF(AND(DataBase2[[#This Row],[sCCJGB]]&lt;=0.0001,DataBase2[[#This Row],[sCCJGB]]&lt;&gt;""), 1,"")</f>
        <v/>
      </c>
      <c r="BA307" s="78" t="str">
        <f>IF(AND(DataBase2[[#This Row],[sILSGB]]&lt;=0.0001,DataBase2[[#This Row],[sILSGB]]&lt;&gt;""), 1,"")</f>
        <v/>
      </c>
      <c r="BB307" s="78">
        <f>IF(AND(DataBase2[[#This Row],[sSAGB]]&lt;=0.0001,DataBase2[[#This Row],[sSAGB]]&lt;&gt;""), 1,"")</f>
        <v>1</v>
      </c>
      <c r="BC307" s="78">
        <f>IF(AND(DataBase2[[#This Row],[sKSGB]]&lt;=0.0001,DataBase2[[#This Row],[sKSGB]]&lt;&gt;""), 1,"")</f>
        <v>1</v>
      </c>
      <c r="BD307" s="79">
        <f>IF(AND(DataBase2[[#This Row],[sLBGKS]]&lt;=0.0001, DataBase2[[#This Row],[sLBGKS]]&lt;&gt;""), 1,"")</f>
        <v>1</v>
      </c>
      <c r="BE307" s="78">
        <f>IF(AND(DataBase2[[#This Row],[sCLGKS]]&lt;=0.0001,DataBase2[[#This Row],[sCLGKS]]&lt;&gt;""), 1,"")</f>
        <v>1</v>
      </c>
      <c r="BF307" s="78">
        <f>IF(AND(DataBase2[[#This Row],[sDRCGKS]]&lt;=0.0001,DataBase2[[#This Row],[sDRCGKS]]&lt;&gt;""), 1,"")</f>
        <v>1</v>
      </c>
      <c r="BG307" s="78">
        <f>IF(AND(DataBase2[[#This Row],[sABSGKS]]&lt;=0.0001,DataBase2[[#This Row],[sABSGKS]]&lt;&gt;""), 1,"")</f>
        <v>1</v>
      </c>
      <c r="BH307" s="78" t="str">
        <f>IF(AND(DataBase2[[#This Row],[sCCJGKS]]&lt;=0.0001,DataBase2[[#This Row],[sCCJGKS]]&lt;&gt;""), 1,"")</f>
        <v/>
      </c>
      <c r="BI307" s="78" t="str">
        <f>IF(AND(DataBase2[[#This Row],[sILSGKS]]&lt;=0.0001,DataBase2[[#This Row],[sILSGKS]]&lt;&gt;""), 1,"")</f>
        <v/>
      </c>
      <c r="BJ307" s="78">
        <f>IF(AND(DataBase2[[#This Row],[sSAGKS]]&lt;=0.0001,DataBase2[[#This Row],[sSAGKS]]&lt;&gt;""), 1,"")</f>
        <v>1</v>
      </c>
      <c r="BK307" s="80">
        <f>IF(AND(DataBase2[[#This Row],[sKSGKS]]&lt;=0.0001,DataBase2[[#This Row],[sKSGKS]]&lt;&gt;""), 1,"")</f>
        <v>1</v>
      </c>
    </row>
    <row r="308" spans="1:63" x14ac:dyDescent="0.35">
      <c r="A308" s="65" t="s">
        <v>172</v>
      </c>
      <c r="B308" s="66" t="s">
        <v>80</v>
      </c>
      <c r="C308" s="67" t="s">
        <v>282</v>
      </c>
      <c r="D308" s="67">
        <v>3</v>
      </c>
      <c r="E308" s="67">
        <v>25</v>
      </c>
      <c r="F308" s="68">
        <v>4</v>
      </c>
      <c r="G308" s="69">
        <v>4508.71</v>
      </c>
      <c r="H308" s="70">
        <v>4171.8500000000004</v>
      </c>
      <c r="I308" s="71">
        <v>7200</v>
      </c>
      <c r="J308" s="69">
        <v>4508.6499999999996</v>
      </c>
      <c r="K308" s="70">
        <v>4508.6499999999996</v>
      </c>
      <c r="L308" s="71">
        <v>6081</v>
      </c>
      <c r="M308" s="69">
        <v>4508.6499999999996</v>
      </c>
      <c r="N308" s="6">
        <v>4508.6499999999996</v>
      </c>
      <c r="O308" s="71">
        <v>27.8</v>
      </c>
      <c r="P308" s="69">
        <v>4560.9101600000004</v>
      </c>
      <c r="Q308" s="71">
        <v>2184</v>
      </c>
      <c r="R308" s="72">
        <v>4516.12</v>
      </c>
      <c r="S308" s="71">
        <v>29.91</v>
      </c>
      <c r="T308" s="72">
        <v>4508.6499999999996</v>
      </c>
      <c r="U308" s="71">
        <v>150</v>
      </c>
      <c r="V308" s="72">
        <v>4508.6499999999996</v>
      </c>
      <c r="W308" s="73">
        <v>150.01849999999999</v>
      </c>
      <c r="X308" s="8">
        <v>4508.71</v>
      </c>
      <c r="Y308" s="8">
        <v>230</v>
      </c>
      <c r="Z308" s="74">
        <f t="shared" si="12"/>
        <v>4508.6499999999996</v>
      </c>
      <c r="AA308" s="48">
        <f t="shared" si="13"/>
        <v>4508.6499999999996</v>
      </c>
      <c r="AB30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MIN(G308,J308,M308),"")</f>
        <v>4508.6499999999996</v>
      </c>
      <c r="AC308" s="49">
        <f>IF(OR(DataBase2[[#This Row],[sKS]] = "", DataBase2[[#This Row],[BSOpt]]=""), "", (DataBase2[[#This Row],[sKS]]-DataBase2[[#This Row],[BSOpt]])/DataBase2[[#This Row],[BSOpt]])</f>
        <v>1.330775287511787E-5</v>
      </c>
      <c r="AD308" s="49">
        <f t="shared" si="14"/>
        <v>4508.6499999999996</v>
      </c>
      <c r="AE308" s="49">
        <f>IF(OR(DataBase2[[#This Row],[sKS]] = "", DataBase2[[#This Row],[BESTUB]]=""), "", (DataBase2[[#This Row],[sKS]]-DataBase2[[#This Row],[BESTUB]])/DataBase2[[#This Row],[BESTUB]])</f>
        <v>1.330775287511787E-5</v>
      </c>
      <c r="AF308" s="75">
        <f>IF(OR(DataBase2[[#This Row],[sLB]] = "", DataBase2[[#This Row],[BestSol]]=""), "", (DataBase2[[#This Row],[sLB]]-DataBase2[[#This Row],[BestSol]])/DataBase2[[#This Row],[BestSol]])</f>
        <v>1.330775287511787E-5</v>
      </c>
      <c r="AG308" s="76">
        <f>IF(OR(DataBase2[[#This Row],[sCL]] = "", DataBase2[[#This Row],[BestSol]]=""), "", (DataBase2[[#This Row],[sCL]] -DataBase2[[#This Row],[BestSol]])/DataBase2[[#This Row],[BestSol]])</f>
        <v>0</v>
      </c>
      <c r="AH308" s="76">
        <f>IF(OR(DataBase2[[#This Row],[sDRC]]= "", DataBase2[[#This Row],[BestSol]]=""), "", (DataBase2[[#This Row],[sDRC]]-DataBase2[[#This Row],[BestSol]])/DataBase2[[#This Row],[BestSol]])</f>
        <v>0</v>
      </c>
      <c r="AI308" s="76">
        <f>IF(OR(DataBase2[[#This Row],[sABS]]= "", DataBase2[[#This Row],[BestSol]]=""), "", (DataBase2[[#This Row],[sABS]]-DataBase2[[#This Row],[BestSol]])/DataBase2[[#This Row],[BestSol]])</f>
        <v>1.1591088241491517E-2</v>
      </c>
      <c r="AJ308" s="76">
        <f>IF(OR(DataBase2[[#This Row],[sCCJ]]= "", DataBase2[[#This Row],[BestSol]]=""), "", (DataBase2[[#This Row],[sCCJ]]-DataBase2[[#This Row],[BestSol]])/DataBase2[[#This Row],[BestSol]])</f>
        <v>1.656815232941181E-3</v>
      </c>
      <c r="AK308" s="76">
        <f>IF(OR(DataBase2[[#This Row],[sILS]] = "", DataBase2[[#This Row],[BestSol]]=""), "", (DataBase2[[#This Row],[sILS]]-DataBase2[[#This Row],[BestSol]])/DataBase2[[#This Row],[BestSol]])</f>
        <v>0</v>
      </c>
      <c r="AL308" s="76">
        <f>IF(OR(DataBase2[[#This Row],[sSA]] = "", DataBase2[[#This Row],[BestSol]]=""), "", (DataBase2[[#This Row],[sSA]]-DataBase2[[#This Row],[BestSol]])/DataBase2[[#This Row],[BestSol]])</f>
        <v>0</v>
      </c>
      <c r="AM308" s="76">
        <f>IF(OR(DataBase2[[#This Row],[sKS]] = "", DataBase2[[#This Row],[BestSol]]=""), "", (DataBase2[[#This Row],[sKS]]-DataBase2[[#This Row],[BestSol]])/DataBase2[[#This Row],[BestSol]])</f>
        <v>1.330775287511787E-5</v>
      </c>
      <c r="AN308" s="75">
        <f>IF(OR(DataBase2[[#This Row],[sLB]] = "", DataBase2[[#This Row],[BSHeu]]=""), "", (DataBase2[[#This Row],[sLB]]-DataBase2[[#This Row],[BSHeu]])/DataBase2[[#This Row],[BSHeu]])</f>
        <v>1.330775287511787E-5</v>
      </c>
      <c r="AO308" s="76">
        <f>IF(OR(DataBase2[[#This Row],[sCL]] = "",  DataBase2[[#This Row],[BSHeu]]=""), "", (DataBase2[[#This Row],[sCL]] - DataBase2[[#This Row],[BSHeu]])/ DataBase2[[#This Row],[BSHeu]])</f>
        <v>0</v>
      </c>
      <c r="AP308" s="76">
        <f>IF(OR(DataBase2[[#This Row],[sDRC]]= "",  DataBase2[[#This Row],[BSHeu]]=""), "", (DataBase2[[#This Row],[sDRC]]- DataBase2[[#This Row],[BSHeu]])/ DataBase2[[#This Row],[BSHeu]])</f>
        <v>0</v>
      </c>
      <c r="AQ308" s="76">
        <f>IF(OR(DataBase2[[#This Row],[sABS]]= "",  DataBase2[[#This Row],[BSHeu]]=""), "", (DataBase2[[#This Row],[sABS]]- DataBase2[[#This Row],[BSHeu]])/ DataBase2[[#This Row],[BSHeu]])</f>
        <v>1.1591088241491517E-2</v>
      </c>
      <c r="AR308" s="76">
        <f>IF(OR(DataBase2[[#This Row],[sCCJ]]= "",  DataBase2[[#This Row],[BSHeu]]=""), "", (DataBase2[[#This Row],[sCCJ]]- DataBase2[[#This Row],[BSHeu]])/ DataBase2[[#This Row],[BSHeu]])</f>
        <v>1.656815232941181E-3</v>
      </c>
      <c r="AS308" s="76">
        <f>IF(OR(DataBase2[[#This Row],[sILS]] = "",  DataBase2[[#This Row],[BSHeu]]=""), "", (DataBase2[[#This Row],[sILS]]- DataBase2[[#This Row],[BSHeu]])/ DataBase2[[#This Row],[BSHeu]])</f>
        <v>0</v>
      </c>
      <c r="AT308" s="76">
        <f>IF(OR(DataBase2[[#This Row],[sSA]] = "",  DataBase2[[#This Row],[BSHeu]]=""), "", (DataBase2[[#This Row],[sSA]]- DataBase2[[#This Row],[BSHeu]])/ DataBase2[[#This Row],[BSHeu]])</f>
        <v>0</v>
      </c>
      <c r="AU308" s="77">
        <f>IF(OR(DataBase2[[#This Row],[sKS]]= "",  DataBase2[[#This Row],[BSHeu]]=""), "", (DataBase2[[#This Row],[sKS]]- DataBase2[[#This Row],[BSHeu]])/ DataBase2[[#This Row],[BSHeu]])</f>
        <v>1.330775287511787E-5</v>
      </c>
      <c r="AV308" s="78">
        <f>IF(AND(DataBase2[[#This Row],[sLBGB]]&lt;=0.0001, DataBase2[[#This Row],[sLBGB]]&lt;&gt;""), 1,"")</f>
        <v>1</v>
      </c>
      <c r="AW308" s="78">
        <f>IF(AND(DataBase2[[#This Row],[sCLGB]]&lt;=0.0001,DataBase2[[#This Row],[sCLGB]]&lt;&gt;""), 1,"")</f>
        <v>1</v>
      </c>
      <c r="AX308" s="78">
        <f>IF(AND(DataBase2[[#This Row],[sDRCGB]]&lt;=0.0001,DataBase2[[#This Row],[sDRCGB]]&lt;&gt;""), 1,"")</f>
        <v>1</v>
      </c>
      <c r="AY308" s="78" t="str">
        <f>IF(AND(DataBase2[[#This Row],[sABSGB]]&lt;=0.0001,DataBase2[[#This Row],[sABSGB]]&lt;&gt;""), 1,"")</f>
        <v/>
      </c>
      <c r="AZ308" s="78" t="str">
        <f>IF(AND(DataBase2[[#This Row],[sCCJGB]]&lt;=0.0001,DataBase2[[#This Row],[sCCJGB]]&lt;&gt;""), 1,"")</f>
        <v/>
      </c>
      <c r="BA308" s="78">
        <f>IF(AND(DataBase2[[#This Row],[sILSGB]]&lt;=0.0001,DataBase2[[#This Row],[sILSGB]]&lt;&gt;""), 1,"")</f>
        <v>1</v>
      </c>
      <c r="BB308" s="78">
        <f>IF(AND(DataBase2[[#This Row],[sSAGB]]&lt;=0.0001,DataBase2[[#This Row],[sSAGB]]&lt;&gt;""), 1,"")</f>
        <v>1</v>
      </c>
      <c r="BC308" s="78">
        <f>IF(AND(DataBase2[[#This Row],[sKSGB]]&lt;=0.0001,DataBase2[[#This Row],[sKSGB]]&lt;&gt;""), 1,"")</f>
        <v>1</v>
      </c>
      <c r="BD308" s="79">
        <f>IF(AND(DataBase2[[#This Row],[sLBGKS]]&lt;=0.0001, DataBase2[[#This Row],[sLBGKS]]&lt;&gt;""), 1,"")</f>
        <v>1</v>
      </c>
      <c r="BE308" s="78">
        <f>IF(AND(DataBase2[[#This Row],[sCLGKS]]&lt;=0.0001,DataBase2[[#This Row],[sCLGKS]]&lt;&gt;""), 1,"")</f>
        <v>1</v>
      </c>
      <c r="BF308" s="78">
        <f>IF(AND(DataBase2[[#This Row],[sDRCGKS]]&lt;=0.0001,DataBase2[[#This Row],[sDRCGKS]]&lt;&gt;""), 1,"")</f>
        <v>1</v>
      </c>
      <c r="BG308" s="78" t="str">
        <f>IF(AND(DataBase2[[#This Row],[sABSGKS]]&lt;=0.0001,DataBase2[[#This Row],[sABSGKS]]&lt;&gt;""), 1,"")</f>
        <v/>
      </c>
      <c r="BH308" s="78" t="str">
        <f>IF(AND(DataBase2[[#This Row],[sCCJGKS]]&lt;=0.0001,DataBase2[[#This Row],[sCCJGKS]]&lt;&gt;""), 1,"")</f>
        <v/>
      </c>
      <c r="BI308" s="78">
        <f>IF(AND(DataBase2[[#This Row],[sILSGKS]]&lt;=0.0001,DataBase2[[#This Row],[sILSGKS]]&lt;&gt;""), 1,"")</f>
        <v>1</v>
      </c>
      <c r="BJ308" s="78">
        <f>IF(AND(DataBase2[[#This Row],[sSAGKS]]&lt;=0.0001,DataBase2[[#This Row],[sSAGKS]]&lt;&gt;""), 1,"")</f>
        <v>1</v>
      </c>
      <c r="BK308" s="80">
        <f>IF(AND(DataBase2[[#This Row],[sKSGKS]]&lt;=0.0001,DataBase2[[#This Row],[sKSGKS]]&lt;&gt;""), 1,"")</f>
        <v>1</v>
      </c>
    </row>
    <row r="309" spans="1:63" x14ac:dyDescent="0.35">
      <c r="A309" s="65" t="s">
        <v>173</v>
      </c>
      <c r="B309" s="66" t="s">
        <v>80</v>
      </c>
      <c r="C309" s="67" t="s">
        <v>282</v>
      </c>
      <c r="D309" s="67">
        <v>3</v>
      </c>
      <c r="E309" s="67">
        <v>25</v>
      </c>
      <c r="F309" s="68">
        <v>5</v>
      </c>
      <c r="G309" s="69">
        <v>5070.7700000000004</v>
      </c>
      <c r="H309" s="70">
        <v>4766.53</v>
      </c>
      <c r="I309" s="71">
        <v>7200</v>
      </c>
      <c r="J309" s="69">
        <v>5101.3500000000004</v>
      </c>
      <c r="K309" s="70">
        <v>4886.37</v>
      </c>
      <c r="L309" s="71">
        <v>43054</v>
      </c>
      <c r="M309" s="69">
        <v>5050.3500000000004</v>
      </c>
      <c r="N309" s="6">
        <v>5050.3500000000004</v>
      </c>
      <c r="O309" s="71">
        <v>10.199999999999999</v>
      </c>
      <c r="P309" s="69">
        <v>5173.0698199999997</v>
      </c>
      <c r="Q309" s="71">
        <v>2127</v>
      </c>
      <c r="R309" s="72">
        <v>5070.6899999999996</v>
      </c>
      <c r="S309" s="71">
        <v>29.77</v>
      </c>
      <c r="T309" s="72">
        <v>5255.06</v>
      </c>
      <c r="U309" s="71">
        <v>150.00899999999999</v>
      </c>
      <c r="V309" s="72">
        <v>5050.3500000000004</v>
      </c>
      <c r="W309" s="73">
        <v>150.01150000000001</v>
      </c>
      <c r="X309" s="8">
        <v>5070.7700000000004</v>
      </c>
      <c r="Y309" s="8">
        <v>218</v>
      </c>
      <c r="Z309" s="74">
        <f t="shared" si="12"/>
        <v>5050.3500000000004</v>
      </c>
      <c r="AA309" s="48">
        <f t="shared" si="13"/>
        <v>5050.3500000000004</v>
      </c>
      <c r="AB30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MIN(G309,J309,M309),"")</f>
        <v>5050.3500000000004</v>
      </c>
      <c r="AC309" s="49">
        <f>IF(OR(DataBase2[[#This Row],[sKS]] = "", DataBase2[[#This Row],[BSOpt]]=""), "", (DataBase2[[#This Row],[sKS]]-DataBase2[[#This Row],[BSOpt]])/DataBase2[[#This Row],[BSOpt]])</f>
        <v>4.0432841288227687E-3</v>
      </c>
      <c r="AD309" s="49">
        <f t="shared" si="14"/>
        <v>5050.3500000000004</v>
      </c>
      <c r="AE309" s="49">
        <f>IF(OR(DataBase2[[#This Row],[sKS]] = "", DataBase2[[#This Row],[BESTUB]]=""), "", (DataBase2[[#This Row],[sKS]]-DataBase2[[#This Row],[BESTUB]])/DataBase2[[#This Row],[BESTUB]])</f>
        <v>4.0432841288227687E-3</v>
      </c>
      <c r="AF309" s="75">
        <f>IF(OR(DataBase2[[#This Row],[sLB]] = "", DataBase2[[#This Row],[BestSol]]=""), "", (DataBase2[[#This Row],[sLB]]-DataBase2[[#This Row],[BestSol]])/DataBase2[[#This Row],[BestSol]])</f>
        <v>4.0432841288227687E-3</v>
      </c>
      <c r="AG309" s="76">
        <f>IF(OR(DataBase2[[#This Row],[sCL]] = "", DataBase2[[#This Row],[BestSol]]=""), "", (DataBase2[[#This Row],[sCL]] -DataBase2[[#This Row],[BestSol]])/DataBase2[[#This Row],[BestSol]])</f>
        <v>1.0098310018117555E-2</v>
      </c>
      <c r="AH309" s="76">
        <f>IF(OR(DataBase2[[#This Row],[sDRC]]= "", DataBase2[[#This Row],[BestSol]]=""), "", (DataBase2[[#This Row],[sDRC]]-DataBase2[[#This Row],[BestSol]])/DataBase2[[#This Row],[BestSol]])</f>
        <v>0</v>
      </c>
      <c r="AI309" s="76">
        <f>IF(OR(DataBase2[[#This Row],[sABS]]= "", DataBase2[[#This Row],[BestSol]]=""), "", (DataBase2[[#This Row],[sABS]]-DataBase2[[#This Row],[BestSol]])/DataBase2[[#This Row],[BestSol]])</f>
        <v>2.4299270347599541E-2</v>
      </c>
      <c r="AJ309" s="76">
        <f>IF(OR(DataBase2[[#This Row],[sCCJ]]= "", DataBase2[[#This Row],[BestSol]]=""), "", (DataBase2[[#This Row],[sCCJ]]-DataBase2[[#This Row],[BestSol]])/DataBase2[[#This Row],[BestSol]])</f>
        <v>4.0274436425196741E-3</v>
      </c>
      <c r="AK309" s="76">
        <f>IF(OR(DataBase2[[#This Row],[sILS]] = "", DataBase2[[#This Row],[BestSol]]=""), "", (DataBase2[[#This Row],[sILS]]-DataBase2[[#This Row],[BestSol]])/DataBase2[[#This Row],[BestSol]])</f>
        <v>4.0533824388408732E-2</v>
      </c>
      <c r="AL309" s="76">
        <f>IF(OR(DataBase2[[#This Row],[sSA]] = "", DataBase2[[#This Row],[BestSol]]=""), "", (DataBase2[[#This Row],[sSA]]-DataBase2[[#This Row],[BestSol]])/DataBase2[[#This Row],[BestSol]])</f>
        <v>0</v>
      </c>
      <c r="AM309" s="76">
        <f>IF(OR(DataBase2[[#This Row],[sKS]] = "", DataBase2[[#This Row],[BestSol]]=""), "", (DataBase2[[#This Row],[sKS]]-DataBase2[[#This Row],[BestSol]])/DataBase2[[#This Row],[BestSol]])</f>
        <v>4.0432841288227687E-3</v>
      </c>
      <c r="AN309" s="75">
        <f>IF(OR(DataBase2[[#This Row],[sLB]] = "", DataBase2[[#This Row],[BSHeu]]=""), "", (DataBase2[[#This Row],[sLB]]-DataBase2[[#This Row],[BSHeu]])/DataBase2[[#This Row],[BSHeu]])</f>
        <v>4.0432841288227687E-3</v>
      </c>
      <c r="AO309" s="76">
        <f>IF(OR(DataBase2[[#This Row],[sCL]] = "",  DataBase2[[#This Row],[BSHeu]]=""), "", (DataBase2[[#This Row],[sCL]] - DataBase2[[#This Row],[BSHeu]])/ DataBase2[[#This Row],[BSHeu]])</f>
        <v>1.0098310018117555E-2</v>
      </c>
      <c r="AP309" s="76">
        <f>IF(OR(DataBase2[[#This Row],[sDRC]]= "",  DataBase2[[#This Row],[BSHeu]]=""), "", (DataBase2[[#This Row],[sDRC]]- DataBase2[[#This Row],[BSHeu]])/ DataBase2[[#This Row],[BSHeu]])</f>
        <v>0</v>
      </c>
      <c r="AQ309" s="76">
        <f>IF(OR(DataBase2[[#This Row],[sABS]]= "",  DataBase2[[#This Row],[BSHeu]]=""), "", (DataBase2[[#This Row],[sABS]]- DataBase2[[#This Row],[BSHeu]])/ DataBase2[[#This Row],[BSHeu]])</f>
        <v>2.4299270347599541E-2</v>
      </c>
      <c r="AR309" s="76">
        <f>IF(OR(DataBase2[[#This Row],[sCCJ]]= "",  DataBase2[[#This Row],[BSHeu]]=""), "", (DataBase2[[#This Row],[sCCJ]]- DataBase2[[#This Row],[BSHeu]])/ DataBase2[[#This Row],[BSHeu]])</f>
        <v>4.0274436425196741E-3</v>
      </c>
      <c r="AS309" s="76">
        <f>IF(OR(DataBase2[[#This Row],[sILS]] = "",  DataBase2[[#This Row],[BSHeu]]=""), "", (DataBase2[[#This Row],[sILS]]- DataBase2[[#This Row],[BSHeu]])/ DataBase2[[#This Row],[BSHeu]])</f>
        <v>4.0533824388408732E-2</v>
      </c>
      <c r="AT309" s="76">
        <f>IF(OR(DataBase2[[#This Row],[sSA]] = "",  DataBase2[[#This Row],[BSHeu]]=""), "", (DataBase2[[#This Row],[sSA]]- DataBase2[[#This Row],[BSHeu]])/ DataBase2[[#This Row],[BSHeu]])</f>
        <v>0</v>
      </c>
      <c r="AU309" s="77">
        <f>IF(OR(DataBase2[[#This Row],[sKS]]= "",  DataBase2[[#This Row],[BSHeu]]=""), "", (DataBase2[[#This Row],[sKS]]- DataBase2[[#This Row],[BSHeu]])/ DataBase2[[#This Row],[BSHeu]])</f>
        <v>4.0432841288227687E-3</v>
      </c>
      <c r="AV309" s="78" t="str">
        <f>IF(AND(DataBase2[[#This Row],[sLBGB]]&lt;=0.0001, DataBase2[[#This Row],[sLBGB]]&lt;&gt;""), 1,"")</f>
        <v/>
      </c>
      <c r="AW309" s="78" t="str">
        <f>IF(AND(DataBase2[[#This Row],[sCLGB]]&lt;=0.0001,DataBase2[[#This Row],[sCLGB]]&lt;&gt;""), 1,"")</f>
        <v/>
      </c>
      <c r="AX309" s="78">
        <f>IF(AND(DataBase2[[#This Row],[sDRCGB]]&lt;=0.0001,DataBase2[[#This Row],[sDRCGB]]&lt;&gt;""), 1,"")</f>
        <v>1</v>
      </c>
      <c r="AY309" s="78" t="str">
        <f>IF(AND(DataBase2[[#This Row],[sABSGB]]&lt;=0.0001,DataBase2[[#This Row],[sABSGB]]&lt;&gt;""), 1,"")</f>
        <v/>
      </c>
      <c r="AZ309" s="78" t="str">
        <f>IF(AND(DataBase2[[#This Row],[sCCJGB]]&lt;=0.0001,DataBase2[[#This Row],[sCCJGB]]&lt;&gt;""), 1,"")</f>
        <v/>
      </c>
      <c r="BA309" s="78" t="str">
        <f>IF(AND(DataBase2[[#This Row],[sILSGB]]&lt;=0.0001,DataBase2[[#This Row],[sILSGB]]&lt;&gt;""), 1,"")</f>
        <v/>
      </c>
      <c r="BB309" s="78">
        <f>IF(AND(DataBase2[[#This Row],[sSAGB]]&lt;=0.0001,DataBase2[[#This Row],[sSAGB]]&lt;&gt;""), 1,"")</f>
        <v>1</v>
      </c>
      <c r="BC309" s="78" t="str">
        <f>IF(AND(DataBase2[[#This Row],[sKSGB]]&lt;=0.0001,DataBase2[[#This Row],[sKSGB]]&lt;&gt;""), 1,"")</f>
        <v/>
      </c>
      <c r="BD309" s="79" t="str">
        <f>IF(AND(DataBase2[[#This Row],[sLBGKS]]&lt;=0.0001, DataBase2[[#This Row],[sLBGKS]]&lt;&gt;""), 1,"")</f>
        <v/>
      </c>
      <c r="BE309" s="78" t="str">
        <f>IF(AND(DataBase2[[#This Row],[sCLGKS]]&lt;=0.0001,DataBase2[[#This Row],[sCLGKS]]&lt;&gt;""), 1,"")</f>
        <v/>
      </c>
      <c r="BF309" s="78">
        <f>IF(AND(DataBase2[[#This Row],[sDRCGKS]]&lt;=0.0001,DataBase2[[#This Row],[sDRCGKS]]&lt;&gt;""), 1,"")</f>
        <v>1</v>
      </c>
      <c r="BG309" s="78" t="str">
        <f>IF(AND(DataBase2[[#This Row],[sABSGKS]]&lt;=0.0001,DataBase2[[#This Row],[sABSGKS]]&lt;&gt;""), 1,"")</f>
        <v/>
      </c>
      <c r="BH309" s="78" t="str">
        <f>IF(AND(DataBase2[[#This Row],[sCCJGKS]]&lt;=0.0001,DataBase2[[#This Row],[sCCJGKS]]&lt;&gt;""), 1,"")</f>
        <v/>
      </c>
      <c r="BI309" s="78" t="str">
        <f>IF(AND(DataBase2[[#This Row],[sILSGKS]]&lt;=0.0001,DataBase2[[#This Row],[sILSGKS]]&lt;&gt;""), 1,"")</f>
        <v/>
      </c>
      <c r="BJ309" s="78">
        <f>IF(AND(DataBase2[[#This Row],[sSAGKS]]&lt;=0.0001,DataBase2[[#This Row],[sSAGKS]]&lt;&gt;""), 1,"")</f>
        <v>1</v>
      </c>
      <c r="BK309" s="80" t="str">
        <f>IF(AND(DataBase2[[#This Row],[sKSGKS]]&lt;=0.0001,DataBase2[[#This Row],[sKSGKS]]&lt;&gt;""), 1,"")</f>
        <v/>
      </c>
    </row>
    <row r="310" spans="1:63" x14ac:dyDescent="0.35">
      <c r="A310" s="65" t="s">
        <v>174</v>
      </c>
      <c r="B310" s="66" t="s">
        <v>80</v>
      </c>
      <c r="C310" s="67" t="s">
        <v>282</v>
      </c>
      <c r="D310" s="67">
        <v>3</v>
      </c>
      <c r="E310" s="67">
        <v>25</v>
      </c>
      <c r="F310" s="68">
        <v>2</v>
      </c>
      <c r="G310" s="69">
        <v>3099.7</v>
      </c>
      <c r="H310" s="70">
        <v>2977.03</v>
      </c>
      <c r="I310" s="71">
        <v>7200</v>
      </c>
      <c r="J310" s="69">
        <v>3099.67</v>
      </c>
      <c r="K310" s="70">
        <v>3099.67</v>
      </c>
      <c r="L310" s="71">
        <v>28</v>
      </c>
      <c r="M310" s="69">
        <v>3099.67</v>
      </c>
      <c r="N310" s="6">
        <v>3059.54</v>
      </c>
      <c r="O310" s="71">
        <v>7200.2</v>
      </c>
      <c r="P310" s="69">
        <v>3099.6999500000002</v>
      </c>
      <c r="Q310" s="71">
        <v>777</v>
      </c>
      <c r="R310" s="72">
        <v>3099.69</v>
      </c>
      <c r="S310" s="71">
        <v>26.53</v>
      </c>
      <c r="T310" s="72">
        <v>3168.35</v>
      </c>
      <c r="U310" s="71">
        <v>150.00049999999999</v>
      </c>
      <c r="V310" s="72">
        <v>3107.83</v>
      </c>
      <c r="W310" s="73">
        <v>107.2235</v>
      </c>
      <c r="X310" s="8">
        <v>3099.7</v>
      </c>
      <c r="Y310" s="8">
        <v>80</v>
      </c>
      <c r="Z310" s="74">
        <f t="shared" si="12"/>
        <v>3099.67</v>
      </c>
      <c r="AA310" s="48">
        <f t="shared" si="13"/>
        <v>3099.69</v>
      </c>
      <c r="AB31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MIN(G310,J310,M310),"")</f>
        <v>3099.67</v>
      </c>
      <c r="AC310" s="49">
        <f>IF(OR(DataBase2[[#This Row],[sKS]] = "", DataBase2[[#This Row],[BSOpt]]=""), "", (DataBase2[[#This Row],[sKS]]-DataBase2[[#This Row],[BSOpt]])/DataBase2[[#This Row],[BSOpt]])</f>
        <v>9.6784496413312834E-6</v>
      </c>
      <c r="AD310" s="49">
        <f t="shared" si="14"/>
        <v>3099.67</v>
      </c>
      <c r="AE310" s="49">
        <f>IF(OR(DataBase2[[#This Row],[sKS]] = "", DataBase2[[#This Row],[BESTUB]]=""), "", (DataBase2[[#This Row],[sKS]]-DataBase2[[#This Row],[BESTUB]])/DataBase2[[#This Row],[BESTUB]])</f>
        <v>9.6784496413312834E-6</v>
      </c>
      <c r="AF310" s="75">
        <f>IF(OR(DataBase2[[#This Row],[sLB]] = "", DataBase2[[#This Row],[BestSol]]=""), "", (DataBase2[[#This Row],[sLB]]-DataBase2[[#This Row],[BestSol]])/DataBase2[[#This Row],[BestSol]])</f>
        <v>9.6784496413312834E-6</v>
      </c>
      <c r="AG310" s="76">
        <f>IF(OR(DataBase2[[#This Row],[sCL]] = "", DataBase2[[#This Row],[BestSol]]=""), "", (DataBase2[[#This Row],[sCL]] -DataBase2[[#This Row],[BestSol]])/DataBase2[[#This Row],[BestSol]])</f>
        <v>0</v>
      </c>
      <c r="AH310" s="76">
        <f>IF(OR(DataBase2[[#This Row],[sDRC]]= "", DataBase2[[#This Row],[BestSol]]=""), "", (DataBase2[[#This Row],[sDRC]]-DataBase2[[#This Row],[BestSol]])/DataBase2[[#This Row],[BestSol]])</f>
        <v>0</v>
      </c>
      <c r="AI310" s="76">
        <f>IF(OR(DataBase2[[#This Row],[sABS]]= "", DataBase2[[#This Row],[BestSol]]=""), "", (DataBase2[[#This Row],[sABS]]-DataBase2[[#This Row],[BestSol]])/DataBase2[[#This Row],[BestSol]])</f>
        <v>9.6623188920430091E-6</v>
      </c>
      <c r="AJ310" s="76">
        <f>IF(OR(DataBase2[[#This Row],[sCCJ]]= "", DataBase2[[#This Row],[BestSol]]=""), "", (DataBase2[[#This Row],[sCCJ]]-DataBase2[[#This Row],[BestSol]])/DataBase2[[#This Row],[BestSol]])</f>
        <v>6.4522997609364254E-6</v>
      </c>
      <c r="AK310" s="76">
        <f>IF(OR(DataBase2[[#This Row],[sILS]] = "", DataBase2[[#This Row],[BestSol]]=""), "", (DataBase2[[#This Row],[sILS]]-DataBase2[[#This Row],[BestSol]])/DataBase2[[#This Row],[BestSol]])</f>
        <v>2.2157197379075785E-2</v>
      </c>
      <c r="AL310" s="76">
        <f>IF(OR(DataBase2[[#This Row],[sSA]] = "", DataBase2[[#This Row],[BestSol]]=""), "", (DataBase2[[#This Row],[sSA]]-DataBase2[[#This Row],[BestSol]])/DataBase2[[#This Row],[BestSol]])</f>
        <v>2.6325383024644088E-3</v>
      </c>
      <c r="AM310" s="76">
        <f>IF(OR(DataBase2[[#This Row],[sKS]] = "", DataBase2[[#This Row],[BestSol]]=""), "", (DataBase2[[#This Row],[sKS]]-DataBase2[[#This Row],[BestSol]])/DataBase2[[#This Row],[BestSol]])</f>
        <v>9.6784496413312834E-6</v>
      </c>
      <c r="AN310" s="75">
        <f>IF(OR(DataBase2[[#This Row],[sLB]] = "", DataBase2[[#This Row],[BSHeu]]=""), "", (DataBase2[[#This Row],[sLB]]-DataBase2[[#This Row],[BSHeu]])/DataBase2[[#This Row],[BSHeu]])</f>
        <v>3.2261290644430671E-6</v>
      </c>
      <c r="AO310" s="76">
        <f>IF(OR(DataBase2[[#This Row],[sCL]] = "",  DataBase2[[#This Row],[BSHeu]]=""), "", (DataBase2[[#This Row],[sCL]] - DataBase2[[#This Row],[BSHeu]])/ DataBase2[[#This Row],[BSHeu]])</f>
        <v>-6.4522581290328421E-6</v>
      </c>
      <c r="AP310" s="76">
        <f>IF(OR(DataBase2[[#This Row],[sDRC]]= "",  DataBase2[[#This Row],[BSHeu]]=""), "", (DataBase2[[#This Row],[sDRC]]- DataBase2[[#This Row],[BSHeu]])/ DataBase2[[#This Row],[BSHeu]])</f>
        <v>-6.4522581290328421E-6</v>
      </c>
      <c r="AQ310" s="76">
        <f>IF(OR(DataBase2[[#This Row],[sABS]]= "",  DataBase2[[#This Row],[BSHeu]]=""), "", (DataBase2[[#This Row],[sABS]]- DataBase2[[#This Row],[BSHeu]])/ DataBase2[[#This Row],[BSHeu]])</f>
        <v>3.2099984192345503E-6</v>
      </c>
      <c r="AR310" s="76">
        <f>IF(OR(DataBase2[[#This Row],[sCCJ]]= "",  DataBase2[[#This Row],[BSHeu]]=""), "", (DataBase2[[#This Row],[sCCJ]]- DataBase2[[#This Row],[BSHeu]])/ DataBase2[[#This Row],[BSHeu]])</f>
        <v>0</v>
      </c>
      <c r="AS310" s="76">
        <f>IF(OR(DataBase2[[#This Row],[sILS]] = "",  DataBase2[[#This Row],[BSHeu]]=""), "", (DataBase2[[#This Row],[sILS]]- DataBase2[[#This Row],[BSHeu]])/ DataBase2[[#This Row],[BSHeu]])</f>
        <v>2.2150602156989847E-2</v>
      </c>
      <c r="AT310" s="76">
        <f>IF(OR(DataBase2[[#This Row],[sSA]] = "",  DataBase2[[#This Row],[BSHeu]]=""), "", (DataBase2[[#This Row],[sSA]]- DataBase2[[#This Row],[BSHeu]])/ DataBase2[[#This Row],[BSHeu]])</f>
        <v>2.6260690585187142E-3</v>
      </c>
      <c r="AU310" s="77">
        <f>IF(OR(DataBase2[[#This Row],[sKS]]= "",  DataBase2[[#This Row],[BSHeu]]=""), "", (DataBase2[[#This Row],[sKS]]- DataBase2[[#This Row],[BSHeu]])/ DataBase2[[#This Row],[BSHeu]])</f>
        <v>3.2261290644430671E-6</v>
      </c>
      <c r="AV310" s="78">
        <f>IF(AND(DataBase2[[#This Row],[sLBGB]]&lt;=0.0001, DataBase2[[#This Row],[sLBGB]]&lt;&gt;""), 1,"")</f>
        <v>1</v>
      </c>
      <c r="AW310" s="78">
        <f>IF(AND(DataBase2[[#This Row],[sCLGB]]&lt;=0.0001,DataBase2[[#This Row],[sCLGB]]&lt;&gt;""), 1,"")</f>
        <v>1</v>
      </c>
      <c r="AX310" s="78">
        <f>IF(AND(DataBase2[[#This Row],[sDRCGB]]&lt;=0.0001,DataBase2[[#This Row],[sDRCGB]]&lt;&gt;""), 1,"")</f>
        <v>1</v>
      </c>
      <c r="AY310" s="78">
        <f>IF(AND(DataBase2[[#This Row],[sABSGB]]&lt;=0.0001,DataBase2[[#This Row],[sABSGB]]&lt;&gt;""), 1,"")</f>
        <v>1</v>
      </c>
      <c r="AZ310" s="78">
        <f>IF(AND(DataBase2[[#This Row],[sCCJGB]]&lt;=0.0001,DataBase2[[#This Row],[sCCJGB]]&lt;&gt;""), 1,"")</f>
        <v>1</v>
      </c>
      <c r="BA310" s="78" t="str">
        <f>IF(AND(DataBase2[[#This Row],[sILSGB]]&lt;=0.0001,DataBase2[[#This Row],[sILSGB]]&lt;&gt;""), 1,"")</f>
        <v/>
      </c>
      <c r="BB310" s="78" t="str">
        <f>IF(AND(DataBase2[[#This Row],[sSAGB]]&lt;=0.0001,DataBase2[[#This Row],[sSAGB]]&lt;&gt;""), 1,"")</f>
        <v/>
      </c>
      <c r="BC310" s="78">
        <f>IF(AND(DataBase2[[#This Row],[sKSGB]]&lt;=0.0001,DataBase2[[#This Row],[sKSGB]]&lt;&gt;""), 1,"")</f>
        <v>1</v>
      </c>
      <c r="BD310" s="79">
        <f>IF(AND(DataBase2[[#This Row],[sLBGKS]]&lt;=0.0001, DataBase2[[#This Row],[sLBGKS]]&lt;&gt;""), 1,"")</f>
        <v>1</v>
      </c>
      <c r="BE310" s="78">
        <f>IF(AND(DataBase2[[#This Row],[sCLGKS]]&lt;=0.0001,DataBase2[[#This Row],[sCLGKS]]&lt;&gt;""), 1,"")</f>
        <v>1</v>
      </c>
      <c r="BF310" s="78">
        <f>IF(AND(DataBase2[[#This Row],[sDRCGKS]]&lt;=0.0001,DataBase2[[#This Row],[sDRCGKS]]&lt;&gt;""), 1,"")</f>
        <v>1</v>
      </c>
      <c r="BG310" s="78">
        <f>IF(AND(DataBase2[[#This Row],[sABSGKS]]&lt;=0.0001,DataBase2[[#This Row],[sABSGKS]]&lt;&gt;""), 1,"")</f>
        <v>1</v>
      </c>
      <c r="BH310" s="78">
        <f>IF(AND(DataBase2[[#This Row],[sCCJGKS]]&lt;=0.0001,DataBase2[[#This Row],[sCCJGKS]]&lt;&gt;""), 1,"")</f>
        <v>1</v>
      </c>
      <c r="BI310" s="78" t="str">
        <f>IF(AND(DataBase2[[#This Row],[sILSGKS]]&lt;=0.0001,DataBase2[[#This Row],[sILSGKS]]&lt;&gt;""), 1,"")</f>
        <v/>
      </c>
      <c r="BJ310" s="78" t="str">
        <f>IF(AND(DataBase2[[#This Row],[sSAGKS]]&lt;=0.0001,DataBase2[[#This Row],[sSAGKS]]&lt;&gt;""), 1,"")</f>
        <v/>
      </c>
      <c r="BK310" s="80">
        <f>IF(AND(DataBase2[[#This Row],[sKSGKS]]&lt;=0.0001,DataBase2[[#This Row],[sKSGKS]]&lt;&gt;""), 1,"")</f>
        <v>1</v>
      </c>
    </row>
    <row r="311" spans="1:63" x14ac:dyDescent="0.35">
      <c r="A311" s="65" t="s">
        <v>175</v>
      </c>
      <c r="B311" s="66" t="s">
        <v>80</v>
      </c>
      <c r="C311" s="67" t="s">
        <v>282</v>
      </c>
      <c r="D311" s="67">
        <v>3</v>
      </c>
      <c r="E311" s="67">
        <v>25</v>
      </c>
      <c r="F311" s="68">
        <v>3</v>
      </c>
      <c r="G311" s="69">
        <v>3511.2</v>
      </c>
      <c r="H311" s="70">
        <v>3278.63</v>
      </c>
      <c r="I311" s="71">
        <v>7200</v>
      </c>
      <c r="J311" s="69">
        <v>3511.2</v>
      </c>
      <c r="K311" s="70">
        <v>3511.2</v>
      </c>
      <c r="L311" s="71">
        <v>113</v>
      </c>
      <c r="M311" s="69">
        <v>3511.2</v>
      </c>
      <c r="N311" s="6">
        <v>3478.86</v>
      </c>
      <c r="O311" s="71">
        <v>7200.2</v>
      </c>
      <c r="P311" s="69">
        <v>3511.1999500000002</v>
      </c>
      <c r="Q311" s="71">
        <v>768</v>
      </c>
      <c r="R311" s="72">
        <v>3551.08</v>
      </c>
      <c r="S311" s="71">
        <v>27.35</v>
      </c>
      <c r="T311" s="72">
        <v>3732.32</v>
      </c>
      <c r="U311" s="71">
        <v>150.0035</v>
      </c>
      <c r="V311" s="72">
        <v>3531.99</v>
      </c>
      <c r="W311" s="73">
        <v>115.0655</v>
      </c>
      <c r="X311" s="8">
        <v>3531.99</v>
      </c>
      <c r="Y311" s="8">
        <v>187</v>
      </c>
      <c r="Z311" s="74">
        <f t="shared" si="12"/>
        <v>3511.2</v>
      </c>
      <c r="AA311" s="48">
        <f t="shared" si="13"/>
        <v>3511.1999500000002</v>
      </c>
      <c r="AB31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MIN(G311,J311,M311),"")</f>
        <v>3511.2</v>
      </c>
      <c r="AC311" s="49">
        <f>IF(OR(DataBase2[[#This Row],[sKS]] = "", DataBase2[[#This Row],[BSOpt]]=""), "", (DataBase2[[#This Row],[sKS]]-DataBase2[[#This Row],[BSOpt]])/DataBase2[[#This Row],[BSOpt]])</f>
        <v>5.9210526315789372E-3</v>
      </c>
      <c r="AD311" s="49">
        <f t="shared" si="14"/>
        <v>3511.2</v>
      </c>
      <c r="AE311" s="49">
        <f>IF(OR(DataBase2[[#This Row],[sKS]] = "", DataBase2[[#This Row],[BESTUB]]=""), "", (DataBase2[[#This Row],[sKS]]-DataBase2[[#This Row],[BESTUB]])/DataBase2[[#This Row],[BESTUB]])</f>
        <v>5.9210526315789372E-3</v>
      </c>
      <c r="AF311" s="75">
        <f>IF(OR(DataBase2[[#This Row],[sLB]] = "", DataBase2[[#This Row],[BestSol]]=""), "", (DataBase2[[#This Row],[sLB]]-DataBase2[[#This Row],[BestSol]])/DataBase2[[#This Row],[BestSol]])</f>
        <v>0</v>
      </c>
      <c r="AG311" s="76">
        <f>IF(OR(DataBase2[[#This Row],[sCL]] = "", DataBase2[[#This Row],[BestSol]]=""), "", (DataBase2[[#This Row],[sCL]] -DataBase2[[#This Row],[BestSol]])/DataBase2[[#This Row],[BestSol]])</f>
        <v>0</v>
      </c>
      <c r="AH311" s="76">
        <f>IF(OR(DataBase2[[#This Row],[sDRC]]= "", DataBase2[[#This Row],[BestSol]]=""), "", (DataBase2[[#This Row],[sDRC]]-DataBase2[[#This Row],[BestSol]])/DataBase2[[#This Row],[BestSol]])</f>
        <v>0</v>
      </c>
      <c r="AI311" s="76">
        <f>IF(OR(DataBase2[[#This Row],[sABS]]= "", DataBase2[[#This Row],[BestSol]]=""), "", (DataBase2[[#This Row],[sABS]]-DataBase2[[#This Row],[BestSol]])/DataBase2[[#This Row],[BestSol]])</f>
        <v>-1.424014571838359E-8</v>
      </c>
      <c r="AJ311" s="76">
        <f>IF(OR(DataBase2[[#This Row],[sCCJ]]= "", DataBase2[[#This Row],[BestSol]]=""), "", (DataBase2[[#This Row],[sCCJ]]-DataBase2[[#This Row],[BestSol]])/DataBase2[[#This Row],[BestSol]])</f>
        <v>1.1357940305308758E-2</v>
      </c>
      <c r="AK311" s="76">
        <f>IF(OR(DataBase2[[#This Row],[sILS]] = "", DataBase2[[#This Row],[BestSol]]=""), "", (DataBase2[[#This Row],[sILS]]-DataBase2[[#This Row],[BestSol]])/DataBase2[[#This Row],[BestSol]])</f>
        <v>6.297562087035781E-2</v>
      </c>
      <c r="AL311" s="76">
        <f>IF(OR(DataBase2[[#This Row],[sSA]] = "", DataBase2[[#This Row],[BestSol]]=""), "", (DataBase2[[#This Row],[sSA]]-DataBase2[[#This Row],[BestSol]])/DataBase2[[#This Row],[BestSol]])</f>
        <v>5.9210526315789372E-3</v>
      </c>
      <c r="AM311" s="76">
        <f>IF(OR(DataBase2[[#This Row],[sKS]] = "", DataBase2[[#This Row],[BestSol]]=""), "", (DataBase2[[#This Row],[sKS]]-DataBase2[[#This Row],[BestSol]])/DataBase2[[#This Row],[BestSol]])</f>
        <v>5.9210526315789372E-3</v>
      </c>
      <c r="AN311" s="75">
        <f>IF(OR(DataBase2[[#This Row],[sLB]] = "", DataBase2[[#This Row],[BSHeu]]=""), "", (DataBase2[[#This Row],[sLB]]-DataBase2[[#This Row],[BSHeu]])/DataBase2[[#This Row],[BSHeu]])</f>
        <v>1.4240145921165344E-8</v>
      </c>
      <c r="AO311" s="76">
        <f>IF(OR(DataBase2[[#This Row],[sCL]] = "",  DataBase2[[#This Row],[BSHeu]]=""), "", (DataBase2[[#This Row],[sCL]] - DataBase2[[#This Row],[BSHeu]])/ DataBase2[[#This Row],[BSHeu]])</f>
        <v>1.4240145921165344E-8</v>
      </c>
      <c r="AP311" s="76">
        <f>IF(OR(DataBase2[[#This Row],[sDRC]]= "",  DataBase2[[#This Row],[BSHeu]]=""), "", (DataBase2[[#This Row],[sDRC]]- DataBase2[[#This Row],[BSHeu]])/ DataBase2[[#This Row],[BSHeu]])</f>
        <v>1.4240145921165344E-8</v>
      </c>
      <c r="AQ311" s="76">
        <f>IF(OR(DataBase2[[#This Row],[sABS]]= "",  DataBase2[[#This Row],[BSHeu]]=""), "", (DataBase2[[#This Row],[sABS]]- DataBase2[[#This Row],[BSHeu]])/ DataBase2[[#This Row],[BSHeu]])</f>
        <v>0</v>
      </c>
      <c r="AR311" s="76">
        <f>IF(OR(DataBase2[[#This Row],[sCCJ]]= "",  DataBase2[[#This Row],[BSHeu]]=""), "", (DataBase2[[#This Row],[sCCJ]]- DataBase2[[#This Row],[BSHeu]])/ DataBase2[[#This Row],[BSHeu]])</f>
        <v>1.1357954707193406E-2</v>
      </c>
      <c r="AS311" s="76">
        <f>IF(OR(DataBase2[[#This Row],[sILS]] = "",  DataBase2[[#This Row],[BSHeu]]=""), "", (DataBase2[[#This Row],[sILS]]- DataBase2[[#This Row],[BSHeu]])/ DataBase2[[#This Row],[BSHeu]])</f>
        <v>6.2975636007285771E-2</v>
      </c>
      <c r="AT311" s="76">
        <f>IF(OR(DataBase2[[#This Row],[sSA]] = "",  DataBase2[[#This Row],[BSHeu]]=""), "", (DataBase2[[#This Row],[sSA]]- DataBase2[[#This Row],[BSHeu]])/ DataBase2[[#This Row],[BSHeu]])</f>
        <v>5.9210669560415116E-3</v>
      </c>
      <c r="AU311" s="77">
        <f>IF(OR(DataBase2[[#This Row],[sKS]]= "",  DataBase2[[#This Row],[BSHeu]]=""), "", (DataBase2[[#This Row],[sKS]]- DataBase2[[#This Row],[BSHeu]])/ DataBase2[[#This Row],[BSHeu]])</f>
        <v>5.9210669560415116E-3</v>
      </c>
      <c r="AV311" s="78">
        <f>IF(AND(DataBase2[[#This Row],[sLBGB]]&lt;=0.0001, DataBase2[[#This Row],[sLBGB]]&lt;&gt;""), 1,"")</f>
        <v>1</v>
      </c>
      <c r="AW311" s="78">
        <f>IF(AND(DataBase2[[#This Row],[sCLGB]]&lt;=0.0001,DataBase2[[#This Row],[sCLGB]]&lt;&gt;""), 1,"")</f>
        <v>1</v>
      </c>
      <c r="AX311" s="78">
        <f>IF(AND(DataBase2[[#This Row],[sDRCGB]]&lt;=0.0001,DataBase2[[#This Row],[sDRCGB]]&lt;&gt;""), 1,"")</f>
        <v>1</v>
      </c>
      <c r="AY311" s="78">
        <f>IF(AND(DataBase2[[#This Row],[sABSGB]]&lt;=0.0001,DataBase2[[#This Row],[sABSGB]]&lt;&gt;""), 1,"")</f>
        <v>1</v>
      </c>
      <c r="AZ311" s="78" t="str">
        <f>IF(AND(DataBase2[[#This Row],[sCCJGB]]&lt;=0.0001,DataBase2[[#This Row],[sCCJGB]]&lt;&gt;""), 1,"")</f>
        <v/>
      </c>
      <c r="BA311" s="78" t="str">
        <f>IF(AND(DataBase2[[#This Row],[sILSGB]]&lt;=0.0001,DataBase2[[#This Row],[sILSGB]]&lt;&gt;""), 1,"")</f>
        <v/>
      </c>
      <c r="BB311" s="78" t="str">
        <f>IF(AND(DataBase2[[#This Row],[sSAGB]]&lt;=0.0001,DataBase2[[#This Row],[sSAGB]]&lt;&gt;""), 1,"")</f>
        <v/>
      </c>
      <c r="BC311" s="78" t="str">
        <f>IF(AND(DataBase2[[#This Row],[sKSGB]]&lt;=0.0001,DataBase2[[#This Row],[sKSGB]]&lt;&gt;""), 1,"")</f>
        <v/>
      </c>
      <c r="BD311" s="79">
        <f>IF(AND(DataBase2[[#This Row],[sLBGKS]]&lt;=0.0001, DataBase2[[#This Row],[sLBGKS]]&lt;&gt;""), 1,"")</f>
        <v>1</v>
      </c>
      <c r="BE311" s="78">
        <f>IF(AND(DataBase2[[#This Row],[sCLGKS]]&lt;=0.0001,DataBase2[[#This Row],[sCLGKS]]&lt;&gt;""), 1,"")</f>
        <v>1</v>
      </c>
      <c r="BF311" s="78">
        <f>IF(AND(DataBase2[[#This Row],[sDRCGKS]]&lt;=0.0001,DataBase2[[#This Row],[sDRCGKS]]&lt;&gt;""), 1,"")</f>
        <v>1</v>
      </c>
      <c r="BG311" s="78">
        <f>IF(AND(DataBase2[[#This Row],[sABSGKS]]&lt;=0.0001,DataBase2[[#This Row],[sABSGKS]]&lt;&gt;""), 1,"")</f>
        <v>1</v>
      </c>
      <c r="BH311" s="78" t="str">
        <f>IF(AND(DataBase2[[#This Row],[sCCJGKS]]&lt;=0.0001,DataBase2[[#This Row],[sCCJGKS]]&lt;&gt;""), 1,"")</f>
        <v/>
      </c>
      <c r="BI311" s="78" t="str">
        <f>IF(AND(DataBase2[[#This Row],[sILSGKS]]&lt;=0.0001,DataBase2[[#This Row],[sILSGKS]]&lt;&gt;""), 1,"")</f>
        <v/>
      </c>
      <c r="BJ311" s="78" t="str">
        <f>IF(AND(DataBase2[[#This Row],[sSAGKS]]&lt;=0.0001,DataBase2[[#This Row],[sSAGKS]]&lt;&gt;""), 1,"")</f>
        <v/>
      </c>
      <c r="BK311" s="80" t="str">
        <f>IF(AND(DataBase2[[#This Row],[sKSGKS]]&lt;=0.0001,DataBase2[[#This Row],[sKSGKS]]&lt;&gt;""), 1,"")</f>
        <v/>
      </c>
    </row>
    <row r="312" spans="1:63" x14ac:dyDescent="0.35">
      <c r="A312" s="65" t="s">
        <v>176</v>
      </c>
      <c r="B312" s="66" t="s">
        <v>80</v>
      </c>
      <c r="C312" s="67" t="s">
        <v>282</v>
      </c>
      <c r="D312" s="67">
        <v>3</v>
      </c>
      <c r="E312" s="67">
        <v>25</v>
      </c>
      <c r="F312" s="68">
        <v>4</v>
      </c>
      <c r="G312" s="69">
        <v>3921.33</v>
      </c>
      <c r="H312" s="70">
        <v>3551.43</v>
      </c>
      <c r="I312" s="71">
        <v>7200</v>
      </c>
      <c r="J312" s="69">
        <v>3896.9</v>
      </c>
      <c r="K312" s="70">
        <v>3896.9</v>
      </c>
      <c r="L312" s="71">
        <v>906</v>
      </c>
      <c r="M312" s="69">
        <v>3918.93</v>
      </c>
      <c r="N312" s="6">
        <v>3871.19</v>
      </c>
      <c r="O312" s="71">
        <v>7200.6</v>
      </c>
      <c r="P312" s="69">
        <v>3896.8998999999999</v>
      </c>
      <c r="Q312" s="71">
        <v>1934</v>
      </c>
      <c r="R312" s="72">
        <v>3896.89</v>
      </c>
      <c r="S312" s="71">
        <v>25.86</v>
      </c>
      <c r="T312" s="72">
        <v>4028.54</v>
      </c>
      <c r="U312" s="71">
        <v>150.00399999999999</v>
      </c>
      <c r="V312" s="72">
        <v>3921.66</v>
      </c>
      <c r="W312" s="73">
        <v>150.07499999999999</v>
      </c>
      <c r="X312" s="8">
        <v>3943.83</v>
      </c>
      <c r="Y312" s="8">
        <v>451</v>
      </c>
      <c r="Z312" s="74">
        <f t="shared" si="12"/>
        <v>3896.9</v>
      </c>
      <c r="AA312" s="48">
        <f t="shared" si="13"/>
        <v>3896.89</v>
      </c>
      <c r="AB31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MIN(G312,J312,M312),"")</f>
        <v>3896.9</v>
      </c>
      <c r="AC312" s="49">
        <f>IF(OR(DataBase2[[#This Row],[sKS]] = "", DataBase2[[#This Row],[BSOpt]]=""), "", (DataBase2[[#This Row],[sKS]]-DataBase2[[#This Row],[BSOpt]])/DataBase2[[#This Row],[BSOpt]])</f>
        <v>1.2042905899561147E-2</v>
      </c>
      <c r="AD312" s="49">
        <f t="shared" si="14"/>
        <v>3896.9</v>
      </c>
      <c r="AE312" s="49">
        <f>IF(OR(DataBase2[[#This Row],[sKS]] = "", DataBase2[[#This Row],[BESTUB]]=""), "", (DataBase2[[#This Row],[sKS]]-DataBase2[[#This Row],[BESTUB]])/DataBase2[[#This Row],[BESTUB]])</f>
        <v>1.2042905899561147E-2</v>
      </c>
      <c r="AF312" s="75">
        <f>IF(OR(DataBase2[[#This Row],[sLB]] = "", DataBase2[[#This Row],[BestSol]]=""), "", (DataBase2[[#This Row],[sLB]]-DataBase2[[#This Row],[BestSol]])/DataBase2[[#This Row],[BestSol]])</f>
        <v>6.2690856834919642E-3</v>
      </c>
      <c r="AG312" s="76">
        <f>IF(OR(DataBase2[[#This Row],[sCL]] = "", DataBase2[[#This Row],[BestSol]]=""), "", (DataBase2[[#This Row],[sCL]] -DataBase2[[#This Row],[BestSol]])/DataBase2[[#This Row],[BestSol]])</f>
        <v>0</v>
      </c>
      <c r="AH312" s="76">
        <f>IF(OR(DataBase2[[#This Row],[sDRC]]= "", DataBase2[[#This Row],[BestSol]]=""), "", (DataBase2[[#This Row],[sDRC]]-DataBase2[[#This Row],[BestSol]])/DataBase2[[#This Row],[BestSol]])</f>
        <v>5.6532115271112279E-3</v>
      </c>
      <c r="AI312" s="76">
        <f>IF(OR(DataBase2[[#This Row],[sABS]]= "", DataBase2[[#This Row],[BestSol]]=""), "", (DataBase2[[#This Row],[sABS]]-DataBase2[[#This Row],[BestSol]])/DataBase2[[#This Row],[BestSol]])</f>
        <v>-2.5661423234435479E-8</v>
      </c>
      <c r="AJ312" s="76">
        <f>IF(OR(DataBase2[[#This Row],[sCCJ]]= "", DataBase2[[#This Row],[BestSol]]=""), "", (DataBase2[[#This Row],[sCCJ]]-DataBase2[[#This Row],[BestSol]])/DataBase2[[#This Row],[BestSol]])</f>
        <v>-2.5661423183089835E-6</v>
      </c>
      <c r="AK312" s="76">
        <f>IF(OR(DataBase2[[#This Row],[sILS]] = "", DataBase2[[#This Row],[BestSol]]=""), "", (DataBase2[[#This Row],[sILS]]-DataBase2[[#This Row],[BestSol]])/DataBase2[[#This Row],[BestSol]])</f>
        <v>3.3780697477482066E-2</v>
      </c>
      <c r="AL312" s="76">
        <f>IF(OR(DataBase2[[#This Row],[sSA]] = "", DataBase2[[#This Row],[BestSol]]=""), "", (DataBase2[[#This Row],[sSA]]-DataBase2[[#This Row],[BestSol]])/DataBase2[[#This Row],[BestSol]])</f>
        <v>6.3537683799942939E-3</v>
      </c>
      <c r="AM312" s="76">
        <f>IF(OR(DataBase2[[#This Row],[sKS]] = "", DataBase2[[#This Row],[BestSol]]=""), "", (DataBase2[[#This Row],[sKS]]-DataBase2[[#This Row],[BestSol]])/DataBase2[[#This Row],[BestSol]])</f>
        <v>1.2042905899561147E-2</v>
      </c>
      <c r="AN312" s="75">
        <f>IF(OR(DataBase2[[#This Row],[sLB]] = "", DataBase2[[#This Row],[BSHeu]]=""), "", (DataBase2[[#This Row],[sLB]]-DataBase2[[#This Row],[BSHeu]])/DataBase2[[#This Row],[BSHeu]])</f>
        <v>6.2716679198027286E-3</v>
      </c>
      <c r="AO312" s="76">
        <f>IF(OR(DataBase2[[#This Row],[sCL]] = "",  DataBase2[[#This Row],[BSHeu]]=""), "", (DataBase2[[#This Row],[sCL]] - DataBase2[[#This Row],[BSHeu]])/ DataBase2[[#This Row],[BSHeu]])</f>
        <v>2.5661489034122797E-6</v>
      </c>
      <c r="AP312" s="76">
        <f>IF(OR(DataBase2[[#This Row],[sDRC]]= "",  DataBase2[[#This Row],[BSHeu]]=""), "", (DataBase2[[#This Row],[sDRC]]- DataBase2[[#This Row],[BSHeu]])/ DataBase2[[#This Row],[BSHeu]])</f>
        <v>5.6557921829972014E-3</v>
      </c>
      <c r="AQ312" s="76">
        <f>IF(OR(DataBase2[[#This Row],[sABS]]= "",  DataBase2[[#This Row],[BSHeu]]=""), "", (DataBase2[[#This Row],[sABS]]- DataBase2[[#This Row],[BSHeu]])/ DataBase2[[#This Row],[BSHeu]])</f>
        <v>2.5404874143268111E-6</v>
      </c>
      <c r="AR312" s="76">
        <f>IF(OR(DataBase2[[#This Row],[sCCJ]]= "",  DataBase2[[#This Row],[BSHeu]]=""), "", (DataBase2[[#This Row],[sCCJ]]- DataBase2[[#This Row],[BSHeu]])/ DataBase2[[#This Row],[BSHeu]])</f>
        <v>0</v>
      </c>
      <c r="AS312" s="76">
        <f>IF(OR(DataBase2[[#This Row],[sILS]] = "",  DataBase2[[#This Row],[BSHeu]]=""), "", (DataBase2[[#This Row],[sILS]]- DataBase2[[#This Row],[BSHeu]])/ DataBase2[[#This Row],[BSHeu]])</f>
        <v>3.378335031268527E-2</v>
      </c>
      <c r="AT312" s="76">
        <f>IF(OR(DataBase2[[#This Row],[sSA]] = "",  DataBase2[[#This Row],[BSHeu]]=""), "", (DataBase2[[#This Row],[sSA]]- DataBase2[[#This Row],[BSHeu]])/ DataBase2[[#This Row],[BSHeu]])</f>
        <v>6.3563508336134666E-3</v>
      </c>
      <c r="AU312" s="77">
        <f>IF(OR(DataBase2[[#This Row],[sKS]]= "",  DataBase2[[#This Row],[BSHeu]]=""), "", (DataBase2[[#This Row],[sKS]]- DataBase2[[#This Row],[BSHeu]])/ DataBase2[[#This Row],[BSHeu]])</f>
        <v>1.2045502952354327E-2</v>
      </c>
      <c r="AV312" s="78" t="str">
        <f>IF(AND(DataBase2[[#This Row],[sLBGB]]&lt;=0.0001, DataBase2[[#This Row],[sLBGB]]&lt;&gt;""), 1,"")</f>
        <v/>
      </c>
      <c r="AW312" s="78">
        <f>IF(AND(DataBase2[[#This Row],[sCLGB]]&lt;=0.0001,DataBase2[[#This Row],[sCLGB]]&lt;&gt;""), 1,"")</f>
        <v>1</v>
      </c>
      <c r="AX312" s="78" t="str">
        <f>IF(AND(DataBase2[[#This Row],[sDRCGB]]&lt;=0.0001,DataBase2[[#This Row],[sDRCGB]]&lt;&gt;""), 1,"")</f>
        <v/>
      </c>
      <c r="AY312" s="78">
        <f>IF(AND(DataBase2[[#This Row],[sABSGB]]&lt;=0.0001,DataBase2[[#This Row],[sABSGB]]&lt;&gt;""), 1,"")</f>
        <v>1</v>
      </c>
      <c r="AZ312" s="78">
        <f>IF(AND(DataBase2[[#This Row],[sCCJGB]]&lt;=0.0001,DataBase2[[#This Row],[sCCJGB]]&lt;&gt;""), 1,"")</f>
        <v>1</v>
      </c>
      <c r="BA312" s="78" t="str">
        <f>IF(AND(DataBase2[[#This Row],[sILSGB]]&lt;=0.0001,DataBase2[[#This Row],[sILSGB]]&lt;&gt;""), 1,"")</f>
        <v/>
      </c>
      <c r="BB312" s="78" t="str">
        <f>IF(AND(DataBase2[[#This Row],[sSAGB]]&lt;=0.0001,DataBase2[[#This Row],[sSAGB]]&lt;&gt;""), 1,"")</f>
        <v/>
      </c>
      <c r="BC312" s="78" t="str">
        <f>IF(AND(DataBase2[[#This Row],[sKSGB]]&lt;=0.0001,DataBase2[[#This Row],[sKSGB]]&lt;&gt;""), 1,"")</f>
        <v/>
      </c>
      <c r="BD312" s="79" t="str">
        <f>IF(AND(DataBase2[[#This Row],[sLBGKS]]&lt;=0.0001, DataBase2[[#This Row],[sLBGKS]]&lt;&gt;""), 1,"")</f>
        <v/>
      </c>
      <c r="BE312" s="78">
        <f>IF(AND(DataBase2[[#This Row],[sCLGKS]]&lt;=0.0001,DataBase2[[#This Row],[sCLGKS]]&lt;&gt;""), 1,"")</f>
        <v>1</v>
      </c>
      <c r="BF312" s="78" t="str">
        <f>IF(AND(DataBase2[[#This Row],[sDRCGKS]]&lt;=0.0001,DataBase2[[#This Row],[sDRCGKS]]&lt;&gt;""), 1,"")</f>
        <v/>
      </c>
      <c r="BG312" s="78">
        <f>IF(AND(DataBase2[[#This Row],[sABSGKS]]&lt;=0.0001,DataBase2[[#This Row],[sABSGKS]]&lt;&gt;""), 1,"")</f>
        <v>1</v>
      </c>
      <c r="BH312" s="78">
        <f>IF(AND(DataBase2[[#This Row],[sCCJGKS]]&lt;=0.0001,DataBase2[[#This Row],[sCCJGKS]]&lt;&gt;""), 1,"")</f>
        <v>1</v>
      </c>
      <c r="BI312" s="78" t="str">
        <f>IF(AND(DataBase2[[#This Row],[sILSGKS]]&lt;=0.0001,DataBase2[[#This Row],[sILSGKS]]&lt;&gt;""), 1,"")</f>
        <v/>
      </c>
      <c r="BJ312" s="78" t="str">
        <f>IF(AND(DataBase2[[#This Row],[sSAGKS]]&lt;=0.0001,DataBase2[[#This Row],[sSAGKS]]&lt;&gt;""), 1,"")</f>
        <v/>
      </c>
      <c r="BK312" s="80" t="str">
        <f>IF(AND(DataBase2[[#This Row],[sKSGKS]]&lt;=0.0001,DataBase2[[#This Row],[sKSGKS]]&lt;&gt;""), 1,"")</f>
        <v/>
      </c>
    </row>
    <row r="313" spans="1:63" x14ac:dyDescent="0.35">
      <c r="A313" s="65" t="s">
        <v>177</v>
      </c>
      <c r="B313" s="66" t="s">
        <v>80</v>
      </c>
      <c r="C313" s="67" t="s">
        <v>282</v>
      </c>
      <c r="D313" s="67">
        <v>3</v>
      </c>
      <c r="E313" s="67">
        <v>25</v>
      </c>
      <c r="F313" s="68">
        <v>5</v>
      </c>
      <c r="G313" s="69">
        <v>4257.37</v>
      </c>
      <c r="H313" s="70">
        <v>3873.22</v>
      </c>
      <c r="I313" s="71">
        <v>7200</v>
      </c>
      <c r="J313" s="69">
        <v>4230.8100000000004</v>
      </c>
      <c r="K313" s="70">
        <v>4230.8100000000004</v>
      </c>
      <c r="L313" s="71">
        <v>3264</v>
      </c>
      <c r="M313" s="69">
        <v>4231.17</v>
      </c>
      <c r="N313" s="6">
        <v>4222.68</v>
      </c>
      <c r="O313" s="71">
        <v>7202.1</v>
      </c>
      <c r="P313" s="69">
        <v>4294.9101600000004</v>
      </c>
      <c r="Q313" s="71">
        <v>1996</v>
      </c>
      <c r="R313" s="72">
        <v>4295.93</v>
      </c>
      <c r="S313" s="71">
        <v>30.23</v>
      </c>
      <c r="T313" s="72">
        <v>4332.87</v>
      </c>
      <c r="U313" s="71">
        <v>150.01300000000001</v>
      </c>
      <c r="V313" s="72">
        <v>4284.97</v>
      </c>
      <c r="W313" s="73">
        <v>150.02600000000001</v>
      </c>
      <c r="X313" s="8">
        <v>4303.91</v>
      </c>
      <c r="Y313" s="8">
        <v>500</v>
      </c>
      <c r="Z313" s="74">
        <f t="shared" si="12"/>
        <v>4230.8100000000004</v>
      </c>
      <c r="AA313" s="48">
        <f t="shared" si="13"/>
        <v>4284.97</v>
      </c>
      <c r="AB31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MIN(G313,J313,M313),"")</f>
        <v>4230.8100000000004</v>
      </c>
      <c r="AC313" s="49">
        <f>IF(OR(DataBase2[[#This Row],[sKS]] = "", DataBase2[[#This Row],[BSOpt]]=""), "", (DataBase2[[#This Row],[sKS]]-DataBase2[[#This Row],[BSOpt]])/DataBase2[[#This Row],[BSOpt]])</f>
        <v>1.7278015320943141E-2</v>
      </c>
      <c r="AD313" s="49">
        <f t="shared" si="14"/>
        <v>4230.8100000000004</v>
      </c>
      <c r="AE313" s="49">
        <f>IF(OR(DataBase2[[#This Row],[sKS]] = "", DataBase2[[#This Row],[BESTUB]]=""), "", (DataBase2[[#This Row],[sKS]]-DataBase2[[#This Row],[BESTUB]])/DataBase2[[#This Row],[BESTUB]])</f>
        <v>1.7278015320943141E-2</v>
      </c>
      <c r="AF313" s="75">
        <f>IF(OR(DataBase2[[#This Row],[sLB]] = "", DataBase2[[#This Row],[BestSol]]=""), "", (DataBase2[[#This Row],[sLB]]-DataBase2[[#This Row],[BestSol]])/DataBase2[[#This Row],[BestSol]])</f>
        <v>6.2777576870621677E-3</v>
      </c>
      <c r="AG313" s="76">
        <f>IF(OR(DataBase2[[#This Row],[sCL]] = "", DataBase2[[#This Row],[BestSol]]=""), "", (DataBase2[[#This Row],[sCL]] -DataBase2[[#This Row],[BestSol]])/DataBase2[[#This Row],[BestSol]])</f>
        <v>0</v>
      </c>
      <c r="AH313" s="76">
        <f>IF(OR(DataBase2[[#This Row],[sDRC]]= "", DataBase2[[#This Row],[BestSol]]=""), "", (DataBase2[[#This Row],[sDRC]]-DataBase2[[#This Row],[BestSol]])/DataBase2[[#This Row],[BestSol]])</f>
        <v>8.5090089131790964E-5</v>
      </c>
      <c r="AI313" s="76">
        <f>IF(OR(DataBase2[[#This Row],[sABS]]= "", DataBase2[[#This Row],[BestSol]]=""), "", (DataBase2[[#This Row],[sABS]]-DataBase2[[#This Row],[BestSol]])/DataBase2[[#This Row],[BestSol]])</f>
        <v>1.5150800910463943E-2</v>
      </c>
      <c r="AJ313" s="76">
        <f>IF(OR(DataBase2[[#This Row],[sCCJ]]= "", DataBase2[[#This Row],[BestSol]]=""), "", (DataBase2[[#This Row],[sCCJ]]-DataBase2[[#This Row],[BestSol]])/DataBase2[[#This Row],[BestSol]])</f>
        <v>1.5391851678520162E-2</v>
      </c>
      <c r="AK313" s="76">
        <f>IF(OR(DataBase2[[#This Row],[sILS]] = "", DataBase2[[#This Row],[BestSol]]=""), "", (DataBase2[[#This Row],[sILS]]-DataBase2[[#This Row],[BestSol]])/DataBase2[[#This Row],[BestSol]])</f>
        <v>2.4123040268884559E-2</v>
      </c>
      <c r="AL313" s="76">
        <f>IF(OR(DataBase2[[#This Row],[sSA]] = "", DataBase2[[#This Row],[BestSol]]=""), "", (DataBase2[[#This Row],[sSA]]-DataBase2[[#This Row],[BestSol]])/DataBase2[[#This Row],[BestSol]])</f>
        <v>1.2801331187172161E-2</v>
      </c>
      <c r="AM313" s="76">
        <f>IF(OR(DataBase2[[#This Row],[sKS]] = "", DataBase2[[#This Row],[BestSol]]=""), "", (DataBase2[[#This Row],[sKS]]-DataBase2[[#This Row],[BestSol]])/DataBase2[[#This Row],[BestSol]])</f>
        <v>1.7278015320943141E-2</v>
      </c>
      <c r="AN313" s="75">
        <f>IF(OR(DataBase2[[#This Row],[sLB]] = "", DataBase2[[#This Row],[BSHeu]]=""), "", (DataBase2[[#This Row],[sLB]]-DataBase2[[#This Row],[BSHeu]])/DataBase2[[#This Row],[BSHeu]])</f>
        <v>-6.4411186075982703E-3</v>
      </c>
      <c r="AO313" s="76">
        <f>IF(OR(DataBase2[[#This Row],[sCL]] = "",  DataBase2[[#This Row],[BSHeu]]=""), "", (DataBase2[[#This Row],[sCL]] - DataBase2[[#This Row],[BSHeu]])/ DataBase2[[#This Row],[BSHeu]])</f>
        <v>-1.2639528398098435E-2</v>
      </c>
      <c r="AP313" s="76">
        <f>IF(OR(DataBase2[[#This Row],[sDRC]]= "",  DataBase2[[#This Row],[BSHeu]]=""), "", (DataBase2[[#This Row],[sDRC]]- DataBase2[[#This Row],[BSHeu]])/ DataBase2[[#This Row],[BSHeu]])</f>
        <v>-1.2555513807564622E-2</v>
      </c>
      <c r="AQ313" s="76">
        <f>IF(OR(DataBase2[[#This Row],[sABS]]= "",  DataBase2[[#This Row],[BSHeu]]=""), "", (DataBase2[[#This Row],[sABS]]- DataBase2[[#This Row],[BSHeu]])/ DataBase2[[#This Row],[BSHeu]])</f>
        <v>2.3197735340037629E-3</v>
      </c>
      <c r="AR313" s="76">
        <f>IF(OR(DataBase2[[#This Row],[sCCJ]]= "",  DataBase2[[#This Row],[BSHeu]]=""), "", (DataBase2[[#This Row],[sCCJ]]- DataBase2[[#This Row],[BSHeu]])/ DataBase2[[#This Row],[BSHeu]])</f>
        <v>2.5577775340317518E-3</v>
      </c>
      <c r="AS313" s="76">
        <f>IF(OR(DataBase2[[#This Row],[sILS]] = "",  DataBase2[[#This Row],[BSHeu]]=""), "", (DataBase2[[#This Row],[sILS]]- DataBase2[[#This Row],[BSHeu]])/ DataBase2[[#This Row],[BSHeu]])</f>
        <v>1.1178608018259085E-2</v>
      </c>
      <c r="AT313" s="76">
        <f>IF(OR(DataBase2[[#This Row],[sSA]] = "",  DataBase2[[#This Row],[BSHeu]]=""), "", (DataBase2[[#This Row],[sSA]]- DataBase2[[#This Row],[BSHeu]])/ DataBase2[[#This Row],[BSHeu]])</f>
        <v>0</v>
      </c>
      <c r="AU313" s="77">
        <f>IF(OR(DataBase2[[#This Row],[sKS]]= "",  DataBase2[[#This Row],[BSHeu]]=""), "", (DataBase2[[#This Row],[sKS]]- DataBase2[[#This Row],[BSHeu]])/ DataBase2[[#This Row],[BSHeu]])</f>
        <v>4.4201009575328644E-3</v>
      </c>
      <c r="AV313" s="78" t="str">
        <f>IF(AND(DataBase2[[#This Row],[sLBGB]]&lt;=0.0001, DataBase2[[#This Row],[sLBGB]]&lt;&gt;""), 1,"")</f>
        <v/>
      </c>
      <c r="AW313" s="78">
        <f>IF(AND(DataBase2[[#This Row],[sCLGB]]&lt;=0.0001,DataBase2[[#This Row],[sCLGB]]&lt;&gt;""), 1,"")</f>
        <v>1</v>
      </c>
      <c r="AX313" s="78">
        <f>IF(AND(DataBase2[[#This Row],[sDRCGB]]&lt;=0.0001,DataBase2[[#This Row],[sDRCGB]]&lt;&gt;""), 1,"")</f>
        <v>1</v>
      </c>
      <c r="AY313" s="78" t="str">
        <f>IF(AND(DataBase2[[#This Row],[sABSGB]]&lt;=0.0001,DataBase2[[#This Row],[sABSGB]]&lt;&gt;""), 1,"")</f>
        <v/>
      </c>
      <c r="AZ313" s="78" t="str">
        <f>IF(AND(DataBase2[[#This Row],[sCCJGB]]&lt;=0.0001,DataBase2[[#This Row],[sCCJGB]]&lt;&gt;""), 1,"")</f>
        <v/>
      </c>
      <c r="BA313" s="78" t="str">
        <f>IF(AND(DataBase2[[#This Row],[sILSGB]]&lt;=0.0001,DataBase2[[#This Row],[sILSGB]]&lt;&gt;""), 1,"")</f>
        <v/>
      </c>
      <c r="BB313" s="78" t="str">
        <f>IF(AND(DataBase2[[#This Row],[sSAGB]]&lt;=0.0001,DataBase2[[#This Row],[sSAGB]]&lt;&gt;""), 1,"")</f>
        <v/>
      </c>
      <c r="BC313" s="78" t="str">
        <f>IF(AND(DataBase2[[#This Row],[sKSGB]]&lt;=0.0001,DataBase2[[#This Row],[sKSGB]]&lt;&gt;""), 1,"")</f>
        <v/>
      </c>
      <c r="BD313" s="79">
        <f>IF(AND(DataBase2[[#This Row],[sLBGKS]]&lt;=0.0001, DataBase2[[#This Row],[sLBGKS]]&lt;&gt;""), 1,"")</f>
        <v>1</v>
      </c>
      <c r="BE313" s="78">
        <f>IF(AND(DataBase2[[#This Row],[sCLGKS]]&lt;=0.0001,DataBase2[[#This Row],[sCLGKS]]&lt;&gt;""), 1,"")</f>
        <v>1</v>
      </c>
      <c r="BF313" s="78">
        <f>IF(AND(DataBase2[[#This Row],[sDRCGKS]]&lt;=0.0001,DataBase2[[#This Row],[sDRCGKS]]&lt;&gt;""), 1,"")</f>
        <v>1</v>
      </c>
      <c r="BG313" s="78" t="str">
        <f>IF(AND(DataBase2[[#This Row],[sABSGKS]]&lt;=0.0001,DataBase2[[#This Row],[sABSGKS]]&lt;&gt;""), 1,"")</f>
        <v/>
      </c>
      <c r="BH313" s="78" t="str">
        <f>IF(AND(DataBase2[[#This Row],[sCCJGKS]]&lt;=0.0001,DataBase2[[#This Row],[sCCJGKS]]&lt;&gt;""), 1,"")</f>
        <v/>
      </c>
      <c r="BI313" s="78" t="str">
        <f>IF(AND(DataBase2[[#This Row],[sILSGKS]]&lt;=0.0001,DataBase2[[#This Row],[sILSGKS]]&lt;&gt;""), 1,"")</f>
        <v/>
      </c>
      <c r="BJ313" s="78">
        <f>IF(AND(DataBase2[[#This Row],[sSAGKS]]&lt;=0.0001,DataBase2[[#This Row],[sSAGKS]]&lt;&gt;""), 1,"")</f>
        <v>1</v>
      </c>
      <c r="BK313" s="80" t="str">
        <f>IF(AND(DataBase2[[#This Row],[sKSGKS]]&lt;=0.0001,DataBase2[[#This Row],[sKSGKS]]&lt;&gt;""), 1,"")</f>
        <v/>
      </c>
    </row>
    <row r="314" spans="1:63" x14ac:dyDescent="0.35">
      <c r="A314" s="65" t="s">
        <v>178</v>
      </c>
      <c r="B314" s="66" t="s">
        <v>80</v>
      </c>
      <c r="C314" s="67" t="s">
        <v>282</v>
      </c>
      <c r="D314" s="67">
        <v>3</v>
      </c>
      <c r="E314" s="67">
        <v>25</v>
      </c>
      <c r="F314" s="68">
        <v>2</v>
      </c>
      <c r="G314" s="69">
        <v>3304.76</v>
      </c>
      <c r="H314" s="70">
        <v>3186.43</v>
      </c>
      <c r="I314" s="71">
        <v>7200</v>
      </c>
      <c r="J314" s="69">
        <v>3304.74</v>
      </c>
      <c r="K314" s="70">
        <v>3304.74</v>
      </c>
      <c r="L314" s="71">
        <v>14</v>
      </c>
      <c r="M314" s="69">
        <v>3304.74</v>
      </c>
      <c r="N314" s="6">
        <v>3304.74</v>
      </c>
      <c r="O314" s="71">
        <v>288.10000000000002</v>
      </c>
      <c r="P314" s="69">
        <v>3304.76001</v>
      </c>
      <c r="Q314" s="71">
        <v>446</v>
      </c>
      <c r="R314" s="72">
        <v>3304.75</v>
      </c>
      <c r="S314" s="71">
        <v>29.58</v>
      </c>
      <c r="T314" s="72">
        <v>3599.71</v>
      </c>
      <c r="U314" s="71">
        <v>150.001</v>
      </c>
      <c r="V314" s="72">
        <v>3304.74</v>
      </c>
      <c r="W314" s="73">
        <v>108.29949999999999</v>
      </c>
      <c r="X314" s="8">
        <v>3304.76</v>
      </c>
      <c r="Y314" s="8">
        <v>88</v>
      </c>
      <c r="Z314" s="74">
        <f t="shared" si="12"/>
        <v>3304.74</v>
      </c>
      <c r="AA314" s="48">
        <f t="shared" si="13"/>
        <v>3304.74</v>
      </c>
      <c r="AB31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MIN(G314,J314,M314),"")</f>
        <v>3304.74</v>
      </c>
      <c r="AC314" s="49">
        <f>IF(OR(DataBase2[[#This Row],[sKS]] = "", DataBase2[[#This Row],[BSOpt]]=""), "", (DataBase2[[#This Row],[sKS]]-DataBase2[[#This Row],[BSOpt]])/DataBase2[[#This Row],[BSOpt]])</f>
        <v>6.0519133125258139E-6</v>
      </c>
      <c r="AD314" s="49">
        <f t="shared" si="14"/>
        <v>3304.74</v>
      </c>
      <c r="AE314" s="49">
        <f>IF(OR(DataBase2[[#This Row],[sKS]] = "", DataBase2[[#This Row],[BESTUB]]=""), "", (DataBase2[[#This Row],[sKS]]-DataBase2[[#This Row],[BESTUB]])/DataBase2[[#This Row],[BESTUB]])</f>
        <v>6.0519133125258139E-6</v>
      </c>
      <c r="AF314" s="75">
        <f>IF(OR(DataBase2[[#This Row],[sLB]] = "", DataBase2[[#This Row],[BestSol]]=""), "", (DataBase2[[#This Row],[sLB]]-DataBase2[[#This Row],[BestSol]])/DataBase2[[#This Row],[BestSol]])</f>
        <v>6.0519133125258139E-6</v>
      </c>
      <c r="AG314" s="76">
        <f>IF(OR(DataBase2[[#This Row],[sCL]] = "", DataBase2[[#This Row],[BestSol]]=""), "", (DataBase2[[#This Row],[sCL]] -DataBase2[[#This Row],[BestSol]])/DataBase2[[#This Row],[BestSol]])</f>
        <v>0</v>
      </c>
      <c r="AH314" s="76">
        <f>IF(OR(DataBase2[[#This Row],[sDRC]]= "", DataBase2[[#This Row],[BestSol]]=""), "", (DataBase2[[#This Row],[sDRC]]-DataBase2[[#This Row],[BestSol]])/DataBase2[[#This Row],[BestSol]])</f>
        <v>0</v>
      </c>
      <c r="AI314" s="76">
        <f>IF(OR(DataBase2[[#This Row],[sABS]]= "", DataBase2[[#This Row],[BestSol]]=""), "", (DataBase2[[#This Row],[sABS]]-DataBase2[[#This Row],[BestSol]])/DataBase2[[#This Row],[BestSol]])</f>
        <v>6.0549392691055686E-6</v>
      </c>
      <c r="AJ314" s="76">
        <f>IF(OR(DataBase2[[#This Row],[sCCJ]]= "", DataBase2[[#This Row],[BestSol]]=""), "", (DataBase2[[#This Row],[sCCJ]]-DataBase2[[#This Row],[BestSol]])/DataBase2[[#This Row],[BestSol]])</f>
        <v>3.025956656262907E-6</v>
      </c>
      <c r="AK314" s="76">
        <f>IF(OR(DataBase2[[#This Row],[sILS]] = "", DataBase2[[#This Row],[BestSol]]=""), "", (DataBase2[[#This Row],[sILS]]-DataBase2[[#This Row],[BestSol]])/DataBase2[[#This Row],[BestSol]])</f>
        <v>8.9256643487838766E-2</v>
      </c>
      <c r="AL314" s="76">
        <f>IF(OR(DataBase2[[#This Row],[sSA]] = "", DataBase2[[#This Row],[BestSol]]=""), "", (DataBase2[[#This Row],[sSA]]-DataBase2[[#This Row],[BestSol]])/DataBase2[[#This Row],[BestSol]])</f>
        <v>0</v>
      </c>
      <c r="AM314" s="76">
        <f>IF(OR(DataBase2[[#This Row],[sKS]] = "", DataBase2[[#This Row],[BestSol]]=""), "", (DataBase2[[#This Row],[sKS]]-DataBase2[[#This Row],[BestSol]])/DataBase2[[#This Row],[BestSol]])</f>
        <v>6.0519133125258139E-6</v>
      </c>
      <c r="AN314" s="75">
        <f>IF(OR(DataBase2[[#This Row],[sLB]] = "", DataBase2[[#This Row],[BSHeu]]=""), "", (DataBase2[[#This Row],[sLB]]-DataBase2[[#This Row],[BSHeu]])/DataBase2[[#This Row],[BSHeu]])</f>
        <v>6.0519133125258139E-6</v>
      </c>
      <c r="AO314" s="76">
        <f>IF(OR(DataBase2[[#This Row],[sCL]] = "",  DataBase2[[#This Row],[BSHeu]]=""), "", (DataBase2[[#This Row],[sCL]] - DataBase2[[#This Row],[BSHeu]])/ DataBase2[[#This Row],[BSHeu]])</f>
        <v>0</v>
      </c>
      <c r="AP314" s="76">
        <f>IF(OR(DataBase2[[#This Row],[sDRC]]= "",  DataBase2[[#This Row],[BSHeu]]=""), "", (DataBase2[[#This Row],[sDRC]]- DataBase2[[#This Row],[BSHeu]])/ DataBase2[[#This Row],[BSHeu]])</f>
        <v>0</v>
      </c>
      <c r="AQ314" s="76">
        <f>IF(OR(DataBase2[[#This Row],[sABS]]= "",  DataBase2[[#This Row],[BSHeu]]=""), "", (DataBase2[[#This Row],[sABS]]- DataBase2[[#This Row],[BSHeu]])/ DataBase2[[#This Row],[BSHeu]])</f>
        <v>6.0549392691055686E-6</v>
      </c>
      <c r="AR314" s="76">
        <f>IF(OR(DataBase2[[#This Row],[sCCJ]]= "",  DataBase2[[#This Row],[BSHeu]]=""), "", (DataBase2[[#This Row],[sCCJ]]- DataBase2[[#This Row],[BSHeu]])/ DataBase2[[#This Row],[BSHeu]])</f>
        <v>3.025956656262907E-6</v>
      </c>
      <c r="AS314" s="76">
        <f>IF(OR(DataBase2[[#This Row],[sILS]] = "",  DataBase2[[#This Row],[BSHeu]]=""), "", (DataBase2[[#This Row],[sILS]]- DataBase2[[#This Row],[BSHeu]])/ DataBase2[[#This Row],[BSHeu]])</f>
        <v>8.9256643487838766E-2</v>
      </c>
      <c r="AT314" s="76">
        <f>IF(OR(DataBase2[[#This Row],[sSA]] = "",  DataBase2[[#This Row],[BSHeu]]=""), "", (DataBase2[[#This Row],[sSA]]- DataBase2[[#This Row],[BSHeu]])/ DataBase2[[#This Row],[BSHeu]])</f>
        <v>0</v>
      </c>
      <c r="AU314" s="77">
        <f>IF(OR(DataBase2[[#This Row],[sKS]]= "",  DataBase2[[#This Row],[BSHeu]]=""), "", (DataBase2[[#This Row],[sKS]]- DataBase2[[#This Row],[BSHeu]])/ DataBase2[[#This Row],[BSHeu]])</f>
        <v>6.0519133125258139E-6</v>
      </c>
      <c r="AV314" s="78">
        <f>IF(AND(DataBase2[[#This Row],[sLBGB]]&lt;=0.0001, DataBase2[[#This Row],[sLBGB]]&lt;&gt;""), 1,"")</f>
        <v>1</v>
      </c>
      <c r="AW314" s="78">
        <f>IF(AND(DataBase2[[#This Row],[sCLGB]]&lt;=0.0001,DataBase2[[#This Row],[sCLGB]]&lt;&gt;""), 1,"")</f>
        <v>1</v>
      </c>
      <c r="AX314" s="78">
        <f>IF(AND(DataBase2[[#This Row],[sDRCGB]]&lt;=0.0001,DataBase2[[#This Row],[sDRCGB]]&lt;&gt;""), 1,"")</f>
        <v>1</v>
      </c>
      <c r="AY314" s="78">
        <f>IF(AND(DataBase2[[#This Row],[sABSGB]]&lt;=0.0001,DataBase2[[#This Row],[sABSGB]]&lt;&gt;""), 1,"")</f>
        <v>1</v>
      </c>
      <c r="AZ314" s="78">
        <f>IF(AND(DataBase2[[#This Row],[sCCJGB]]&lt;=0.0001,DataBase2[[#This Row],[sCCJGB]]&lt;&gt;""), 1,"")</f>
        <v>1</v>
      </c>
      <c r="BA314" s="78" t="str">
        <f>IF(AND(DataBase2[[#This Row],[sILSGB]]&lt;=0.0001,DataBase2[[#This Row],[sILSGB]]&lt;&gt;""), 1,"")</f>
        <v/>
      </c>
      <c r="BB314" s="78">
        <f>IF(AND(DataBase2[[#This Row],[sSAGB]]&lt;=0.0001,DataBase2[[#This Row],[sSAGB]]&lt;&gt;""), 1,"")</f>
        <v>1</v>
      </c>
      <c r="BC314" s="78">
        <f>IF(AND(DataBase2[[#This Row],[sKSGB]]&lt;=0.0001,DataBase2[[#This Row],[sKSGB]]&lt;&gt;""), 1,"")</f>
        <v>1</v>
      </c>
      <c r="BD314" s="79">
        <f>IF(AND(DataBase2[[#This Row],[sLBGKS]]&lt;=0.0001, DataBase2[[#This Row],[sLBGKS]]&lt;&gt;""), 1,"")</f>
        <v>1</v>
      </c>
      <c r="BE314" s="78">
        <f>IF(AND(DataBase2[[#This Row],[sCLGKS]]&lt;=0.0001,DataBase2[[#This Row],[sCLGKS]]&lt;&gt;""), 1,"")</f>
        <v>1</v>
      </c>
      <c r="BF314" s="78">
        <f>IF(AND(DataBase2[[#This Row],[sDRCGKS]]&lt;=0.0001,DataBase2[[#This Row],[sDRCGKS]]&lt;&gt;""), 1,"")</f>
        <v>1</v>
      </c>
      <c r="BG314" s="78">
        <f>IF(AND(DataBase2[[#This Row],[sABSGKS]]&lt;=0.0001,DataBase2[[#This Row],[sABSGKS]]&lt;&gt;""), 1,"")</f>
        <v>1</v>
      </c>
      <c r="BH314" s="78">
        <f>IF(AND(DataBase2[[#This Row],[sCCJGKS]]&lt;=0.0001,DataBase2[[#This Row],[sCCJGKS]]&lt;&gt;""), 1,"")</f>
        <v>1</v>
      </c>
      <c r="BI314" s="78" t="str">
        <f>IF(AND(DataBase2[[#This Row],[sILSGKS]]&lt;=0.0001,DataBase2[[#This Row],[sILSGKS]]&lt;&gt;""), 1,"")</f>
        <v/>
      </c>
      <c r="BJ314" s="78">
        <f>IF(AND(DataBase2[[#This Row],[sSAGKS]]&lt;=0.0001,DataBase2[[#This Row],[sSAGKS]]&lt;&gt;""), 1,"")</f>
        <v>1</v>
      </c>
      <c r="BK314" s="80">
        <f>IF(AND(DataBase2[[#This Row],[sKSGKS]]&lt;=0.0001,DataBase2[[#This Row],[sKSGKS]]&lt;&gt;""), 1,"")</f>
        <v>1</v>
      </c>
    </row>
    <row r="315" spans="1:63" x14ac:dyDescent="0.35">
      <c r="A315" s="65" t="s">
        <v>179</v>
      </c>
      <c r="B315" s="66" t="s">
        <v>80</v>
      </c>
      <c r="C315" s="67" t="s">
        <v>282</v>
      </c>
      <c r="D315" s="67">
        <v>3</v>
      </c>
      <c r="E315" s="67">
        <v>25</v>
      </c>
      <c r="F315" s="68">
        <v>3</v>
      </c>
      <c r="G315" s="69">
        <v>3918.3</v>
      </c>
      <c r="H315" s="70">
        <v>3701.73</v>
      </c>
      <c r="I315" s="71">
        <v>7200</v>
      </c>
      <c r="J315" s="69">
        <v>3918.3</v>
      </c>
      <c r="K315" s="70">
        <v>3918.3</v>
      </c>
      <c r="L315" s="71">
        <v>239</v>
      </c>
      <c r="M315" s="69">
        <v>3918.3</v>
      </c>
      <c r="N315" s="6">
        <v>3918.3</v>
      </c>
      <c r="O315" s="71">
        <v>15.2</v>
      </c>
      <c r="P315" s="69">
        <v>3919.5600599999998</v>
      </c>
      <c r="Q315" s="71">
        <v>2448</v>
      </c>
      <c r="R315" s="72">
        <v>3918.3</v>
      </c>
      <c r="S315" s="71">
        <v>29.31</v>
      </c>
      <c r="T315" s="72">
        <v>3973.2</v>
      </c>
      <c r="U315" s="71">
        <v>150.0035</v>
      </c>
      <c r="V315" s="72">
        <v>3918.3</v>
      </c>
      <c r="W315" s="73">
        <v>118.947</v>
      </c>
      <c r="X315" s="8">
        <v>3918.3</v>
      </c>
      <c r="Y315" s="8">
        <v>138</v>
      </c>
      <c r="Z315" s="74">
        <f t="shared" si="12"/>
        <v>3918.3</v>
      </c>
      <c r="AA315" s="48">
        <f t="shared" si="13"/>
        <v>3918.3</v>
      </c>
      <c r="AB31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MIN(G315,J315,M315),"")</f>
        <v>3918.3</v>
      </c>
      <c r="AC315" s="49">
        <f>IF(OR(DataBase2[[#This Row],[sKS]] = "", DataBase2[[#This Row],[BSOpt]]=""), "", (DataBase2[[#This Row],[sKS]]-DataBase2[[#This Row],[BSOpt]])/DataBase2[[#This Row],[BSOpt]])</f>
        <v>0</v>
      </c>
      <c r="AD315" s="49">
        <f t="shared" si="14"/>
        <v>3918.3</v>
      </c>
      <c r="AE315" s="49">
        <f>IF(OR(DataBase2[[#This Row],[sKS]] = "", DataBase2[[#This Row],[BESTUB]]=""), "", (DataBase2[[#This Row],[sKS]]-DataBase2[[#This Row],[BESTUB]])/DataBase2[[#This Row],[BESTUB]])</f>
        <v>0</v>
      </c>
      <c r="AF315" s="75">
        <f>IF(OR(DataBase2[[#This Row],[sLB]] = "", DataBase2[[#This Row],[BestSol]]=""), "", (DataBase2[[#This Row],[sLB]]-DataBase2[[#This Row],[BestSol]])/DataBase2[[#This Row],[BestSol]])</f>
        <v>0</v>
      </c>
      <c r="AG315" s="76">
        <f>IF(OR(DataBase2[[#This Row],[sCL]] = "", DataBase2[[#This Row],[BestSol]]=""), "", (DataBase2[[#This Row],[sCL]] -DataBase2[[#This Row],[BestSol]])/DataBase2[[#This Row],[BestSol]])</f>
        <v>0</v>
      </c>
      <c r="AH315" s="76">
        <f>IF(OR(DataBase2[[#This Row],[sDRC]]= "", DataBase2[[#This Row],[BestSol]]=""), "", (DataBase2[[#This Row],[sDRC]]-DataBase2[[#This Row],[BestSol]])/DataBase2[[#This Row],[BestSol]])</f>
        <v>0</v>
      </c>
      <c r="AI315" s="76">
        <f>IF(OR(DataBase2[[#This Row],[sABS]]= "", DataBase2[[#This Row],[BestSol]]=""), "", (DataBase2[[#This Row],[sABS]]-DataBase2[[#This Row],[BestSol]])/DataBase2[[#This Row],[BestSol]])</f>
        <v>3.2158333971355228E-4</v>
      </c>
      <c r="AJ315" s="76">
        <f>IF(OR(DataBase2[[#This Row],[sCCJ]]= "", DataBase2[[#This Row],[BestSol]]=""), "", (DataBase2[[#This Row],[sCCJ]]-DataBase2[[#This Row],[BestSol]])/DataBase2[[#This Row],[BestSol]])</f>
        <v>0</v>
      </c>
      <c r="AK315" s="76">
        <f>IF(OR(DataBase2[[#This Row],[sILS]] = "", DataBase2[[#This Row],[BestSol]]=""), "", (DataBase2[[#This Row],[sILS]]-DataBase2[[#This Row],[BestSol]])/DataBase2[[#This Row],[BestSol]])</f>
        <v>1.4011178317127232E-2</v>
      </c>
      <c r="AL315" s="76">
        <f>IF(OR(DataBase2[[#This Row],[sSA]] = "", DataBase2[[#This Row],[BestSol]]=""), "", (DataBase2[[#This Row],[sSA]]-DataBase2[[#This Row],[BestSol]])/DataBase2[[#This Row],[BestSol]])</f>
        <v>0</v>
      </c>
      <c r="AM315" s="76">
        <f>IF(OR(DataBase2[[#This Row],[sKS]] = "", DataBase2[[#This Row],[BestSol]]=""), "", (DataBase2[[#This Row],[sKS]]-DataBase2[[#This Row],[BestSol]])/DataBase2[[#This Row],[BestSol]])</f>
        <v>0</v>
      </c>
      <c r="AN315" s="75">
        <f>IF(OR(DataBase2[[#This Row],[sLB]] = "", DataBase2[[#This Row],[BSHeu]]=""), "", (DataBase2[[#This Row],[sLB]]-DataBase2[[#This Row],[BSHeu]])/DataBase2[[#This Row],[BSHeu]])</f>
        <v>0</v>
      </c>
      <c r="AO315" s="76">
        <f>IF(OR(DataBase2[[#This Row],[sCL]] = "",  DataBase2[[#This Row],[BSHeu]]=""), "", (DataBase2[[#This Row],[sCL]] - DataBase2[[#This Row],[BSHeu]])/ DataBase2[[#This Row],[BSHeu]])</f>
        <v>0</v>
      </c>
      <c r="AP315" s="76">
        <f>IF(OR(DataBase2[[#This Row],[sDRC]]= "",  DataBase2[[#This Row],[BSHeu]]=""), "", (DataBase2[[#This Row],[sDRC]]- DataBase2[[#This Row],[BSHeu]])/ DataBase2[[#This Row],[BSHeu]])</f>
        <v>0</v>
      </c>
      <c r="AQ315" s="76">
        <f>IF(OR(DataBase2[[#This Row],[sABS]]= "",  DataBase2[[#This Row],[BSHeu]]=""), "", (DataBase2[[#This Row],[sABS]]- DataBase2[[#This Row],[BSHeu]])/ DataBase2[[#This Row],[BSHeu]])</f>
        <v>3.2158333971355228E-4</v>
      </c>
      <c r="AR315" s="76">
        <f>IF(OR(DataBase2[[#This Row],[sCCJ]]= "",  DataBase2[[#This Row],[BSHeu]]=""), "", (DataBase2[[#This Row],[sCCJ]]- DataBase2[[#This Row],[BSHeu]])/ DataBase2[[#This Row],[BSHeu]])</f>
        <v>0</v>
      </c>
      <c r="AS315" s="76">
        <f>IF(OR(DataBase2[[#This Row],[sILS]] = "",  DataBase2[[#This Row],[BSHeu]]=""), "", (DataBase2[[#This Row],[sILS]]- DataBase2[[#This Row],[BSHeu]])/ DataBase2[[#This Row],[BSHeu]])</f>
        <v>1.4011178317127232E-2</v>
      </c>
      <c r="AT315" s="76">
        <f>IF(OR(DataBase2[[#This Row],[sSA]] = "",  DataBase2[[#This Row],[BSHeu]]=""), "", (DataBase2[[#This Row],[sSA]]- DataBase2[[#This Row],[BSHeu]])/ DataBase2[[#This Row],[BSHeu]])</f>
        <v>0</v>
      </c>
      <c r="AU315" s="77">
        <f>IF(OR(DataBase2[[#This Row],[sKS]]= "",  DataBase2[[#This Row],[BSHeu]]=""), "", (DataBase2[[#This Row],[sKS]]- DataBase2[[#This Row],[BSHeu]])/ DataBase2[[#This Row],[BSHeu]])</f>
        <v>0</v>
      </c>
      <c r="AV315" s="78">
        <f>IF(AND(DataBase2[[#This Row],[sLBGB]]&lt;=0.0001, DataBase2[[#This Row],[sLBGB]]&lt;&gt;""), 1,"")</f>
        <v>1</v>
      </c>
      <c r="AW315" s="78">
        <f>IF(AND(DataBase2[[#This Row],[sCLGB]]&lt;=0.0001,DataBase2[[#This Row],[sCLGB]]&lt;&gt;""), 1,"")</f>
        <v>1</v>
      </c>
      <c r="AX315" s="78">
        <f>IF(AND(DataBase2[[#This Row],[sDRCGB]]&lt;=0.0001,DataBase2[[#This Row],[sDRCGB]]&lt;&gt;""), 1,"")</f>
        <v>1</v>
      </c>
      <c r="AY315" s="78" t="str">
        <f>IF(AND(DataBase2[[#This Row],[sABSGB]]&lt;=0.0001,DataBase2[[#This Row],[sABSGB]]&lt;&gt;""), 1,"")</f>
        <v/>
      </c>
      <c r="AZ315" s="78">
        <f>IF(AND(DataBase2[[#This Row],[sCCJGB]]&lt;=0.0001,DataBase2[[#This Row],[sCCJGB]]&lt;&gt;""), 1,"")</f>
        <v>1</v>
      </c>
      <c r="BA315" s="78" t="str">
        <f>IF(AND(DataBase2[[#This Row],[sILSGB]]&lt;=0.0001,DataBase2[[#This Row],[sILSGB]]&lt;&gt;""), 1,"")</f>
        <v/>
      </c>
      <c r="BB315" s="78">
        <f>IF(AND(DataBase2[[#This Row],[sSAGB]]&lt;=0.0001,DataBase2[[#This Row],[sSAGB]]&lt;&gt;""), 1,"")</f>
        <v>1</v>
      </c>
      <c r="BC315" s="78">
        <f>IF(AND(DataBase2[[#This Row],[sKSGB]]&lt;=0.0001,DataBase2[[#This Row],[sKSGB]]&lt;&gt;""), 1,"")</f>
        <v>1</v>
      </c>
      <c r="BD315" s="79">
        <f>IF(AND(DataBase2[[#This Row],[sLBGKS]]&lt;=0.0001, DataBase2[[#This Row],[sLBGKS]]&lt;&gt;""), 1,"")</f>
        <v>1</v>
      </c>
      <c r="BE315" s="78">
        <f>IF(AND(DataBase2[[#This Row],[sCLGKS]]&lt;=0.0001,DataBase2[[#This Row],[sCLGKS]]&lt;&gt;""), 1,"")</f>
        <v>1</v>
      </c>
      <c r="BF315" s="78">
        <f>IF(AND(DataBase2[[#This Row],[sDRCGKS]]&lt;=0.0001,DataBase2[[#This Row],[sDRCGKS]]&lt;&gt;""), 1,"")</f>
        <v>1</v>
      </c>
      <c r="BG315" s="78" t="str">
        <f>IF(AND(DataBase2[[#This Row],[sABSGKS]]&lt;=0.0001,DataBase2[[#This Row],[sABSGKS]]&lt;&gt;""), 1,"")</f>
        <v/>
      </c>
      <c r="BH315" s="78">
        <f>IF(AND(DataBase2[[#This Row],[sCCJGKS]]&lt;=0.0001,DataBase2[[#This Row],[sCCJGKS]]&lt;&gt;""), 1,"")</f>
        <v>1</v>
      </c>
      <c r="BI315" s="78" t="str">
        <f>IF(AND(DataBase2[[#This Row],[sILSGKS]]&lt;=0.0001,DataBase2[[#This Row],[sILSGKS]]&lt;&gt;""), 1,"")</f>
        <v/>
      </c>
      <c r="BJ315" s="78">
        <f>IF(AND(DataBase2[[#This Row],[sSAGKS]]&lt;=0.0001,DataBase2[[#This Row],[sSAGKS]]&lt;&gt;""), 1,"")</f>
        <v>1</v>
      </c>
      <c r="BK315" s="80">
        <f>IF(AND(DataBase2[[#This Row],[sKSGKS]]&lt;=0.0001,DataBase2[[#This Row],[sKSGKS]]&lt;&gt;""), 1,"")</f>
        <v>1</v>
      </c>
    </row>
    <row r="316" spans="1:63" x14ac:dyDescent="0.35">
      <c r="A316" s="65" t="s">
        <v>180</v>
      </c>
      <c r="B316" s="66" t="s">
        <v>80</v>
      </c>
      <c r="C316" s="67" t="s">
        <v>282</v>
      </c>
      <c r="D316" s="67">
        <v>3</v>
      </c>
      <c r="E316" s="67">
        <v>25</v>
      </c>
      <c r="F316" s="68">
        <v>4</v>
      </c>
      <c r="G316" s="69">
        <v>4470.8599999999997</v>
      </c>
      <c r="H316" s="70">
        <v>4234.3500000000004</v>
      </c>
      <c r="I316" s="71">
        <v>7200</v>
      </c>
      <c r="J316" s="69">
        <v>4470.8599999999997</v>
      </c>
      <c r="K316" s="70">
        <v>4470.8599999999997</v>
      </c>
      <c r="L316" s="71">
        <v>1988</v>
      </c>
      <c r="M316" s="69">
        <v>4470.8599999999997</v>
      </c>
      <c r="N316" s="6">
        <v>4470.8599999999997</v>
      </c>
      <c r="O316" s="71">
        <v>26.2</v>
      </c>
      <c r="P316" s="69">
        <v>4638.8500999999997</v>
      </c>
      <c r="Q316" s="71">
        <v>1876</v>
      </c>
      <c r="R316" s="72">
        <v>4478.45</v>
      </c>
      <c r="S316" s="71">
        <v>27.63</v>
      </c>
      <c r="T316" s="72">
        <v>4960.1499999999996</v>
      </c>
      <c r="U316" s="71">
        <v>150.00749999999999</v>
      </c>
      <c r="V316" s="72">
        <v>4470.8599999999997</v>
      </c>
      <c r="W316" s="73">
        <v>150.0455</v>
      </c>
      <c r="X316" s="8">
        <v>4470.8599999999997</v>
      </c>
      <c r="Y316" s="8">
        <v>669</v>
      </c>
      <c r="Z316" s="74">
        <f t="shared" si="12"/>
        <v>4470.8599999999997</v>
      </c>
      <c r="AA316" s="48">
        <f t="shared" si="13"/>
        <v>4470.8599999999997</v>
      </c>
      <c r="AB31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MIN(G316,J316,M316),"")</f>
        <v>4470.8599999999997</v>
      </c>
      <c r="AC316" s="49">
        <f>IF(OR(DataBase2[[#This Row],[sKS]] = "", DataBase2[[#This Row],[BSOpt]]=""), "", (DataBase2[[#This Row],[sKS]]-DataBase2[[#This Row],[BSOpt]])/DataBase2[[#This Row],[BSOpt]])</f>
        <v>0</v>
      </c>
      <c r="AD316" s="49">
        <f t="shared" si="14"/>
        <v>4470.8599999999997</v>
      </c>
      <c r="AE316" s="49">
        <f>IF(OR(DataBase2[[#This Row],[sKS]] = "", DataBase2[[#This Row],[BESTUB]]=""), "", (DataBase2[[#This Row],[sKS]]-DataBase2[[#This Row],[BESTUB]])/DataBase2[[#This Row],[BESTUB]])</f>
        <v>0</v>
      </c>
      <c r="AF316" s="75">
        <f>IF(OR(DataBase2[[#This Row],[sLB]] = "", DataBase2[[#This Row],[BestSol]]=""), "", (DataBase2[[#This Row],[sLB]]-DataBase2[[#This Row],[BestSol]])/DataBase2[[#This Row],[BestSol]])</f>
        <v>0</v>
      </c>
      <c r="AG316" s="76">
        <f>IF(OR(DataBase2[[#This Row],[sCL]] = "", DataBase2[[#This Row],[BestSol]]=""), "", (DataBase2[[#This Row],[sCL]] -DataBase2[[#This Row],[BestSol]])/DataBase2[[#This Row],[BestSol]])</f>
        <v>0</v>
      </c>
      <c r="AH316" s="76">
        <f>IF(OR(DataBase2[[#This Row],[sDRC]]= "", DataBase2[[#This Row],[BestSol]]=""), "", (DataBase2[[#This Row],[sDRC]]-DataBase2[[#This Row],[BestSol]])/DataBase2[[#This Row],[BestSol]])</f>
        <v>0</v>
      </c>
      <c r="AI316" s="76">
        <f>IF(OR(DataBase2[[#This Row],[sABS]]= "", DataBase2[[#This Row],[BestSol]]=""), "", (DataBase2[[#This Row],[sABS]]-DataBase2[[#This Row],[BestSol]])/DataBase2[[#This Row],[BestSol]])</f>
        <v>3.7574448763772514E-2</v>
      </c>
      <c r="AJ316" s="76">
        <f>IF(OR(DataBase2[[#This Row],[sCCJ]]= "", DataBase2[[#This Row],[BestSol]]=""), "", (DataBase2[[#This Row],[sCCJ]]-DataBase2[[#This Row],[BestSol]])/DataBase2[[#This Row],[BestSol]])</f>
        <v>1.6976599580394256E-3</v>
      </c>
      <c r="AK316" s="76">
        <f>IF(OR(DataBase2[[#This Row],[sILS]] = "", DataBase2[[#This Row],[BestSol]]=""), "", (DataBase2[[#This Row],[sILS]]-DataBase2[[#This Row],[BestSol]])/DataBase2[[#This Row],[BestSol]])</f>
        <v>0.10943979458090837</v>
      </c>
      <c r="AL316" s="76">
        <f>IF(OR(DataBase2[[#This Row],[sSA]] = "", DataBase2[[#This Row],[BestSol]]=""), "", (DataBase2[[#This Row],[sSA]]-DataBase2[[#This Row],[BestSol]])/DataBase2[[#This Row],[BestSol]])</f>
        <v>0</v>
      </c>
      <c r="AM316" s="76">
        <f>IF(OR(DataBase2[[#This Row],[sKS]] = "", DataBase2[[#This Row],[BestSol]]=""), "", (DataBase2[[#This Row],[sKS]]-DataBase2[[#This Row],[BestSol]])/DataBase2[[#This Row],[BestSol]])</f>
        <v>0</v>
      </c>
      <c r="AN316" s="75">
        <f>IF(OR(DataBase2[[#This Row],[sLB]] = "", DataBase2[[#This Row],[BSHeu]]=""), "", (DataBase2[[#This Row],[sLB]]-DataBase2[[#This Row],[BSHeu]])/DataBase2[[#This Row],[BSHeu]])</f>
        <v>0</v>
      </c>
      <c r="AO316" s="76">
        <f>IF(OR(DataBase2[[#This Row],[sCL]] = "",  DataBase2[[#This Row],[BSHeu]]=""), "", (DataBase2[[#This Row],[sCL]] - DataBase2[[#This Row],[BSHeu]])/ DataBase2[[#This Row],[BSHeu]])</f>
        <v>0</v>
      </c>
      <c r="AP316" s="76">
        <f>IF(OR(DataBase2[[#This Row],[sDRC]]= "",  DataBase2[[#This Row],[BSHeu]]=""), "", (DataBase2[[#This Row],[sDRC]]- DataBase2[[#This Row],[BSHeu]])/ DataBase2[[#This Row],[BSHeu]])</f>
        <v>0</v>
      </c>
      <c r="AQ316" s="76">
        <f>IF(OR(DataBase2[[#This Row],[sABS]]= "",  DataBase2[[#This Row],[BSHeu]]=""), "", (DataBase2[[#This Row],[sABS]]- DataBase2[[#This Row],[BSHeu]])/ DataBase2[[#This Row],[BSHeu]])</f>
        <v>3.7574448763772514E-2</v>
      </c>
      <c r="AR316" s="76">
        <f>IF(OR(DataBase2[[#This Row],[sCCJ]]= "",  DataBase2[[#This Row],[BSHeu]]=""), "", (DataBase2[[#This Row],[sCCJ]]- DataBase2[[#This Row],[BSHeu]])/ DataBase2[[#This Row],[BSHeu]])</f>
        <v>1.6976599580394256E-3</v>
      </c>
      <c r="AS316" s="76">
        <f>IF(OR(DataBase2[[#This Row],[sILS]] = "",  DataBase2[[#This Row],[BSHeu]]=""), "", (DataBase2[[#This Row],[sILS]]- DataBase2[[#This Row],[BSHeu]])/ DataBase2[[#This Row],[BSHeu]])</f>
        <v>0.10943979458090837</v>
      </c>
      <c r="AT316" s="76">
        <f>IF(OR(DataBase2[[#This Row],[sSA]] = "",  DataBase2[[#This Row],[BSHeu]]=""), "", (DataBase2[[#This Row],[sSA]]- DataBase2[[#This Row],[BSHeu]])/ DataBase2[[#This Row],[BSHeu]])</f>
        <v>0</v>
      </c>
      <c r="AU316" s="77">
        <f>IF(OR(DataBase2[[#This Row],[sKS]]= "",  DataBase2[[#This Row],[BSHeu]]=""), "", (DataBase2[[#This Row],[sKS]]- DataBase2[[#This Row],[BSHeu]])/ DataBase2[[#This Row],[BSHeu]])</f>
        <v>0</v>
      </c>
      <c r="AV316" s="78">
        <f>IF(AND(DataBase2[[#This Row],[sLBGB]]&lt;=0.0001, DataBase2[[#This Row],[sLBGB]]&lt;&gt;""), 1,"")</f>
        <v>1</v>
      </c>
      <c r="AW316" s="78">
        <f>IF(AND(DataBase2[[#This Row],[sCLGB]]&lt;=0.0001,DataBase2[[#This Row],[sCLGB]]&lt;&gt;""), 1,"")</f>
        <v>1</v>
      </c>
      <c r="AX316" s="78">
        <f>IF(AND(DataBase2[[#This Row],[sDRCGB]]&lt;=0.0001,DataBase2[[#This Row],[sDRCGB]]&lt;&gt;""), 1,"")</f>
        <v>1</v>
      </c>
      <c r="AY316" s="78" t="str">
        <f>IF(AND(DataBase2[[#This Row],[sABSGB]]&lt;=0.0001,DataBase2[[#This Row],[sABSGB]]&lt;&gt;""), 1,"")</f>
        <v/>
      </c>
      <c r="AZ316" s="78" t="str">
        <f>IF(AND(DataBase2[[#This Row],[sCCJGB]]&lt;=0.0001,DataBase2[[#This Row],[sCCJGB]]&lt;&gt;""), 1,"")</f>
        <v/>
      </c>
      <c r="BA316" s="78" t="str">
        <f>IF(AND(DataBase2[[#This Row],[sILSGB]]&lt;=0.0001,DataBase2[[#This Row],[sILSGB]]&lt;&gt;""), 1,"")</f>
        <v/>
      </c>
      <c r="BB316" s="78">
        <f>IF(AND(DataBase2[[#This Row],[sSAGB]]&lt;=0.0001,DataBase2[[#This Row],[sSAGB]]&lt;&gt;""), 1,"")</f>
        <v>1</v>
      </c>
      <c r="BC316" s="78">
        <f>IF(AND(DataBase2[[#This Row],[sKSGB]]&lt;=0.0001,DataBase2[[#This Row],[sKSGB]]&lt;&gt;""), 1,"")</f>
        <v>1</v>
      </c>
      <c r="BD316" s="79">
        <f>IF(AND(DataBase2[[#This Row],[sLBGKS]]&lt;=0.0001, DataBase2[[#This Row],[sLBGKS]]&lt;&gt;""), 1,"")</f>
        <v>1</v>
      </c>
      <c r="BE316" s="78">
        <f>IF(AND(DataBase2[[#This Row],[sCLGKS]]&lt;=0.0001,DataBase2[[#This Row],[sCLGKS]]&lt;&gt;""), 1,"")</f>
        <v>1</v>
      </c>
      <c r="BF316" s="78">
        <f>IF(AND(DataBase2[[#This Row],[sDRCGKS]]&lt;=0.0001,DataBase2[[#This Row],[sDRCGKS]]&lt;&gt;""), 1,"")</f>
        <v>1</v>
      </c>
      <c r="BG316" s="78" t="str">
        <f>IF(AND(DataBase2[[#This Row],[sABSGKS]]&lt;=0.0001,DataBase2[[#This Row],[sABSGKS]]&lt;&gt;""), 1,"")</f>
        <v/>
      </c>
      <c r="BH316" s="78" t="str">
        <f>IF(AND(DataBase2[[#This Row],[sCCJGKS]]&lt;=0.0001,DataBase2[[#This Row],[sCCJGKS]]&lt;&gt;""), 1,"")</f>
        <v/>
      </c>
      <c r="BI316" s="78" t="str">
        <f>IF(AND(DataBase2[[#This Row],[sILSGKS]]&lt;=0.0001,DataBase2[[#This Row],[sILSGKS]]&lt;&gt;""), 1,"")</f>
        <v/>
      </c>
      <c r="BJ316" s="78">
        <f>IF(AND(DataBase2[[#This Row],[sSAGKS]]&lt;=0.0001,DataBase2[[#This Row],[sSAGKS]]&lt;&gt;""), 1,"")</f>
        <v>1</v>
      </c>
      <c r="BK316" s="80">
        <f>IF(AND(DataBase2[[#This Row],[sKSGKS]]&lt;=0.0001,DataBase2[[#This Row],[sKSGKS]]&lt;&gt;""), 1,"")</f>
        <v>1</v>
      </c>
    </row>
    <row r="317" spans="1:63" x14ac:dyDescent="0.35">
      <c r="A317" s="65" t="s">
        <v>181</v>
      </c>
      <c r="B317" s="66" t="s">
        <v>80</v>
      </c>
      <c r="C317" s="67" t="s">
        <v>282</v>
      </c>
      <c r="D317" s="67">
        <v>3</v>
      </c>
      <c r="E317" s="67">
        <v>25</v>
      </c>
      <c r="F317" s="68">
        <v>5</v>
      </c>
      <c r="G317" s="69">
        <v>5112.2</v>
      </c>
      <c r="H317" s="70">
        <v>4837.17</v>
      </c>
      <c r="I317" s="71">
        <v>7200</v>
      </c>
      <c r="J317" s="69">
        <v>5170.74</v>
      </c>
      <c r="K317" s="70">
        <v>4970.75</v>
      </c>
      <c r="L317" s="71">
        <v>43001</v>
      </c>
      <c r="M317" s="69">
        <v>5112.16</v>
      </c>
      <c r="N317" s="6">
        <v>5112.16</v>
      </c>
      <c r="O317" s="71">
        <v>18</v>
      </c>
      <c r="P317" s="69">
        <v>5283.3701199999996</v>
      </c>
      <c r="Q317" s="71">
        <v>1900</v>
      </c>
      <c r="R317" s="72">
        <v>5113.07</v>
      </c>
      <c r="S317" s="71">
        <v>25.01</v>
      </c>
      <c r="T317" s="72">
        <v>5180.3999999999996</v>
      </c>
      <c r="U317" s="71">
        <v>150.001</v>
      </c>
      <c r="V317" s="72">
        <v>5112.16</v>
      </c>
      <c r="W317" s="73">
        <v>150.02950000000001</v>
      </c>
      <c r="X317" s="8">
        <v>5113.12</v>
      </c>
      <c r="Y317" s="8">
        <v>870</v>
      </c>
      <c r="Z317" s="74">
        <f t="shared" si="12"/>
        <v>5112.16</v>
      </c>
      <c r="AA317" s="48">
        <f t="shared" si="13"/>
        <v>5112.16</v>
      </c>
      <c r="AB31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MIN(G317,J317,M317),"")</f>
        <v>5112.16</v>
      </c>
      <c r="AC317" s="49">
        <f>IF(OR(DataBase2[[#This Row],[sKS]] = "", DataBase2[[#This Row],[BSOpt]]=""), "", (DataBase2[[#This Row],[sKS]]-DataBase2[[#This Row],[BSOpt]])/DataBase2[[#This Row],[BSOpt]])</f>
        <v>1.8778754968546297E-4</v>
      </c>
      <c r="AD317" s="49">
        <f t="shared" si="14"/>
        <v>5112.16</v>
      </c>
      <c r="AE317" s="49">
        <f>IF(OR(DataBase2[[#This Row],[sKS]] = "", DataBase2[[#This Row],[BESTUB]]=""), "", (DataBase2[[#This Row],[sKS]]-DataBase2[[#This Row],[BESTUB]])/DataBase2[[#This Row],[BESTUB]])</f>
        <v>1.8778754968546297E-4</v>
      </c>
      <c r="AF317" s="75">
        <f>IF(OR(DataBase2[[#This Row],[sLB]] = "", DataBase2[[#This Row],[BestSol]]=""), "", (DataBase2[[#This Row],[sLB]]-DataBase2[[#This Row],[BestSol]])/DataBase2[[#This Row],[BestSol]])</f>
        <v>7.8244812368868777E-6</v>
      </c>
      <c r="AG317" s="76">
        <f>IF(OR(DataBase2[[#This Row],[sCL]] = "", DataBase2[[#This Row],[BestSol]]=""), "", (DataBase2[[#This Row],[sCL]] -DataBase2[[#This Row],[BestSol]])/DataBase2[[#This Row],[BestSol]])</f>
        <v>1.145895277143124E-2</v>
      </c>
      <c r="AH317" s="76">
        <f>IF(OR(DataBase2[[#This Row],[sDRC]]= "", DataBase2[[#This Row],[BestSol]]=""), "", (DataBase2[[#This Row],[sDRC]]-DataBase2[[#This Row],[BestSol]])/DataBase2[[#This Row],[BestSol]])</f>
        <v>0</v>
      </c>
      <c r="AI317" s="76">
        <f>IF(OR(DataBase2[[#This Row],[sABS]]= "", DataBase2[[#This Row],[BestSol]]=""), "", (DataBase2[[#This Row],[sABS]]-DataBase2[[#This Row],[BestSol]])/DataBase2[[#This Row],[BestSol]])</f>
        <v>3.3490759287659176E-2</v>
      </c>
      <c r="AJ317" s="76">
        <f>IF(OR(DataBase2[[#This Row],[sCCJ]]= "", DataBase2[[#This Row],[BestSol]]=""), "", (DataBase2[[#This Row],[sCCJ]]-DataBase2[[#This Row],[BestSol]])/DataBase2[[#This Row],[BestSol]])</f>
        <v>1.7800694813930991E-4</v>
      </c>
      <c r="AK317" s="76">
        <f>IF(OR(DataBase2[[#This Row],[sILS]] = "", DataBase2[[#This Row],[BestSol]]=""), "", (DataBase2[[#This Row],[sILS]]-DataBase2[[#This Row],[BestSol]])/DataBase2[[#This Row],[BestSol]])</f>
        <v>1.3348564990141112E-2</v>
      </c>
      <c r="AL317" s="76">
        <f>IF(OR(DataBase2[[#This Row],[sSA]] = "", DataBase2[[#This Row],[BestSol]]=""), "", (DataBase2[[#This Row],[sSA]]-DataBase2[[#This Row],[BestSol]])/DataBase2[[#This Row],[BestSol]])</f>
        <v>0</v>
      </c>
      <c r="AM317" s="76">
        <f>IF(OR(DataBase2[[#This Row],[sKS]] = "", DataBase2[[#This Row],[BestSol]]=""), "", (DataBase2[[#This Row],[sKS]]-DataBase2[[#This Row],[BestSol]])/DataBase2[[#This Row],[BestSol]])</f>
        <v>1.8778754968546297E-4</v>
      </c>
      <c r="AN317" s="75">
        <f>IF(OR(DataBase2[[#This Row],[sLB]] = "", DataBase2[[#This Row],[BSHeu]]=""), "", (DataBase2[[#This Row],[sLB]]-DataBase2[[#This Row],[BSHeu]])/DataBase2[[#This Row],[BSHeu]])</f>
        <v>7.8244812368868777E-6</v>
      </c>
      <c r="AO317" s="76">
        <f>IF(OR(DataBase2[[#This Row],[sCL]] = "",  DataBase2[[#This Row],[BSHeu]]=""), "", (DataBase2[[#This Row],[sCL]] - DataBase2[[#This Row],[BSHeu]])/ DataBase2[[#This Row],[BSHeu]])</f>
        <v>1.145895277143124E-2</v>
      </c>
      <c r="AP317" s="76">
        <f>IF(OR(DataBase2[[#This Row],[sDRC]]= "",  DataBase2[[#This Row],[BSHeu]]=""), "", (DataBase2[[#This Row],[sDRC]]- DataBase2[[#This Row],[BSHeu]])/ DataBase2[[#This Row],[BSHeu]])</f>
        <v>0</v>
      </c>
      <c r="AQ317" s="76">
        <f>IF(OR(DataBase2[[#This Row],[sABS]]= "",  DataBase2[[#This Row],[BSHeu]]=""), "", (DataBase2[[#This Row],[sABS]]- DataBase2[[#This Row],[BSHeu]])/ DataBase2[[#This Row],[BSHeu]])</f>
        <v>3.3490759287659176E-2</v>
      </c>
      <c r="AR317" s="76">
        <f>IF(OR(DataBase2[[#This Row],[sCCJ]]= "",  DataBase2[[#This Row],[BSHeu]]=""), "", (DataBase2[[#This Row],[sCCJ]]- DataBase2[[#This Row],[BSHeu]])/ DataBase2[[#This Row],[BSHeu]])</f>
        <v>1.7800694813930991E-4</v>
      </c>
      <c r="AS317" s="76">
        <f>IF(OR(DataBase2[[#This Row],[sILS]] = "",  DataBase2[[#This Row],[BSHeu]]=""), "", (DataBase2[[#This Row],[sILS]]- DataBase2[[#This Row],[BSHeu]])/ DataBase2[[#This Row],[BSHeu]])</f>
        <v>1.3348564990141112E-2</v>
      </c>
      <c r="AT317" s="76">
        <f>IF(OR(DataBase2[[#This Row],[sSA]] = "",  DataBase2[[#This Row],[BSHeu]]=""), "", (DataBase2[[#This Row],[sSA]]- DataBase2[[#This Row],[BSHeu]])/ DataBase2[[#This Row],[BSHeu]])</f>
        <v>0</v>
      </c>
      <c r="AU317" s="77">
        <f>IF(OR(DataBase2[[#This Row],[sKS]]= "",  DataBase2[[#This Row],[BSHeu]]=""), "", (DataBase2[[#This Row],[sKS]]- DataBase2[[#This Row],[BSHeu]])/ DataBase2[[#This Row],[BSHeu]])</f>
        <v>1.8778754968546297E-4</v>
      </c>
      <c r="AV317" s="78">
        <f>IF(AND(DataBase2[[#This Row],[sLBGB]]&lt;=0.0001, DataBase2[[#This Row],[sLBGB]]&lt;&gt;""), 1,"")</f>
        <v>1</v>
      </c>
      <c r="AW317" s="78" t="str">
        <f>IF(AND(DataBase2[[#This Row],[sCLGB]]&lt;=0.0001,DataBase2[[#This Row],[sCLGB]]&lt;&gt;""), 1,"")</f>
        <v/>
      </c>
      <c r="AX317" s="78">
        <f>IF(AND(DataBase2[[#This Row],[sDRCGB]]&lt;=0.0001,DataBase2[[#This Row],[sDRCGB]]&lt;&gt;""), 1,"")</f>
        <v>1</v>
      </c>
      <c r="AY317" s="78" t="str">
        <f>IF(AND(DataBase2[[#This Row],[sABSGB]]&lt;=0.0001,DataBase2[[#This Row],[sABSGB]]&lt;&gt;""), 1,"")</f>
        <v/>
      </c>
      <c r="AZ317" s="78" t="str">
        <f>IF(AND(DataBase2[[#This Row],[sCCJGB]]&lt;=0.0001,DataBase2[[#This Row],[sCCJGB]]&lt;&gt;""), 1,"")</f>
        <v/>
      </c>
      <c r="BA317" s="78" t="str">
        <f>IF(AND(DataBase2[[#This Row],[sILSGB]]&lt;=0.0001,DataBase2[[#This Row],[sILSGB]]&lt;&gt;""), 1,"")</f>
        <v/>
      </c>
      <c r="BB317" s="78">
        <f>IF(AND(DataBase2[[#This Row],[sSAGB]]&lt;=0.0001,DataBase2[[#This Row],[sSAGB]]&lt;&gt;""), 1,"")</f>
        <v>1</v>
      </c>
      <c r="BC317" s="78" t="str">
        <f>IF(AND(DataBase2[[#This Row],[sKSGB]]&lt;=0.0001,DataBase2[[#This Row],[sKSGB]]&lt;&gt;""), 1,"")</f>
        <v/>
      </c>
      <c r="BD317" s="79">
        <f>IF(AND(DataBase2[[#This Row],[sLBGKS]]&lt;=0.0001, DataBase2[[#This Row],[sLBGKS]]&lt;&gt;""), 1,"")</f>
        <v>1</v>
      </c>
      <c r="BE317" s="78" t="str">
        <f>IF(AND(DataBase2[[#This Row],[sCLGKS]]&lt;=0.0001,DataBase2[[#This Row],[sCLGKS]]&lt;&gt;""), 1,"")</f>
        <v/>
      </c>
      <c r="BF317" s="78">
        <f>IF(AND(DataBase2[[#This Row],[sDRCGKS]]&lt;=0.0001,DataBase2[[#This Row],[sDRCGKS]]&lt;&gt;""), 1,"")</f>
        <v>1</v>
      </c>
      <c r="BG317" s="78" t="str">
        <f>IF(AND(DataBase2[[#This Row],[sABSGKS]]&lt;=0.0001,DataBase2[[#This Row],[sABSGKS]]&lt;&gt;""), 1,"")</f>
        <v/>
      </c>
      <c r="BH317" s="78" t="str">
        <f>IF(AND(DataBase2[[#This Row],[sCCJGKS]]&lt;=0.0001,DataBase2[[#This Row],[sCCJGKS]]&lt;&gt;""), 1,"")</f>
        <v/>
      </c>
      <c r="BI317" s="78" t="str">
        <f>IF(AND(DataBase2[[#This Row],[sILSGKS]]&lt;=0.0001,DataBase2[[#This Row],[sILSGKS]]&lt;&gt;""), 1,"")</f>
        <v/>
      </c>
      <c r="BJ317" s="78">
        <f>IF(AND(DataBase2[[#This Row],[sSAGKS]]&lt;=0.0001,DataBase2[[#This Row],[sSAGKS]]&lt;&gt;""), 1,"")</f>
        <v>1</v>
      </c>
      <c r="BK317" s="80" t="str">
        <f>IF(AND(DataBase2[[#This Row],[sKSGKS]]&lt;=0.0001,DataBase2[[#This Row],[sKSGKS]]&lt;&gt;""), 1,"")</f>
        <v/>
      </c>
    </row>
    <row r="318" spans="1:63" x14ac:dyDescent="0.35">
      <c r="A318" s="65"/>
      <c r="B318" s="66"/>
      <c r="C318" s="67"/>
      <c r="D318" s="67"/>
      <c r="E318" s="67"/>
      <c r="F318" s="68"/>
      <c r="G318" s="69"/>
      <c r="H318" s="70"/>
      <c r="I318" s="71"/>
      <c r="J318" s="69"/>
      <c r="K318" s="70"/>
      <c r="L318" s="71"/>
      <c r="M318" s="69"/>
      <c r="O318" s="73"/>
      <c r="P318" s="69"/>
      <c r="Q318" s="71"/>
      <c r="R318" s="72" t="s">
        <v>101</v>
      </c>
      <c r="S318" s="71"/>
      <c r="T318" s="72"/>
      <c r="U318" s="71"/>
      <c r="V318" s="72"/>
      <c r="W318" s="73"/>
      <c r="X318" s="96"/>
      <c r="Y318" s="96"/>
      <c r="Z318" s="74" t="str">
        <f t="shared" si="12"/>
        <v/>
      </c>
      <c r="AA318" s="48" t="str">
        <f t="shared" si="13"/>
        <v/>
      </c>
      <c r="AB31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MIN(G318,J318,M318),"")</f>
        <v/>
      </c>
      <c r="AC318" s="49" t="str">
        <f>IF(OR(DataBase2[[#This Row],[sKS]] = "", DataBase2[[#This Row],[BSOpt]]=""), "", (DataBase2[[#This Row],[sKS]]-DataBase2[[#This Row],[BSOpt]])/DataBase2[[#This Row],[BSOpt]])</f>
        <v/>
      </c>
      <c r="AD318" s="49" t="str">
        <f t="shared" si="14"/>
        <v/>
      </c>
      <c r="AE318" s="49" t="str">
        <f>IF(OR(DataBase2[[#This Row],[sKS]] = "", DataBase2[[#This Row],[BESTUB]]=""), "", (DataBase2[[#This Row],[sKS]]-DataBase2[[#This Row],[BESTUB]])/DataBase2[[#This Row],[BESTUB]])</f>
        <v/>
      </c>
      <c r="AF318" s="50" t="str">
        <f>IF(OR(DataBase2[[#This Row],[sLB]] = "", DataBase2[[#This Row],[BestSol]]=""), "", (DataBase2[[#This Row],[sLB]]-DataBase2[[#This Row],[BestSol]])/DataBase2[[#This Row],[BestSol]])</f>
        <v/>
      </c>
      <c r="AG318" s="51" t="str">
        <f>IF(OR(DataBase2[[#This Row],[sCL]] = "", DataBase2[[#This Row],[BestSol]]=""), "", (DataBase2[[#This Row],[sCL]] -DataBase2[[#This Row],[BestSol]])/DataBase2[[#This Row],[BestSol]])</f>
        <v/>
      </c>
      <c r="AH318" s="52" t="str">
        <f>IF(OR(DataBase2[[#This Row],[sDRC]]= "", DataBase2[[#This Row],[BestSol]]=""), "", (DataBase2[[#This Row],[sDRC]]-DataBase2[[#This Row],[BestSol]])/DataBase2[[#This Row],[BestSol]])</f>
        <v/>
      </c>
      <c r="AI318" s="52" t="str">
        <f>IF(OR(DataBase2[[#This Row],[sABS]]= "", DataBase2[[#This Row],[BestSol]]=""), "", (DataBase2[[#This Row],[sABS]]-DataBase2[[#This Row],[BestSol]])/DataBase2[[#This Row],[BestSol]])</f>
        <v/>
      </c>
      <c r="AJ318" s="52" t="str">
        <f>IF(OR(DataBase2[[#This Row],[sCCJ]]= "", DataBase2[[#This Row],[BestSol]]=""), "", (DataBase2[[#This Row],[sCCJ]]-DataBase2[[#This Row],[BestSol]])/DataBase2[[#This Row],[BestSol]])</f>
        <v/>
      </c>
      <c r="AK318" s="52" t="str">
        <f>IF(OR(DataBase2[[#This Row],[sILS]] = "", DataBase2[[#This Row],[BestSol]]=""), "", (DataBase2[[#This Row],[sILS]]-DataBase2[[#This Row],[BestSol]])/DataBase2[[#This Row],[BestSol]])</f>
        <v/>
      </c>
      <c r="AL318" s="52" t="str">
        <f>IF(OR(DataBase2[[#This Row],[sSA]] = "", DataBase2[[#This Row],[BestSol]]=""), "", (DataBase2[[#This Row],[sSA]]-DataBase2[[#This Row],[BestSol]])/DataBase2[[#This Row],[BestSol]])</f>
        <v/>
      </c>
      <c r="AM318" s="53" t="str">
        <f>IF(OR(DataBase2[[#This Row],[sKS]] = "", DataBase2[[#This Row],[BestSol]]=""), "", (DataBase2[[#This Row],[sKS]]-DataBase2[[#This Row],[BestSol]])/DataBase2[[#This Row],[BestSol]])</f>
        <v/>
      </c>
      <c r="AN318" s="50" t="str">
        <f>IF(OR(DataBase2[[#This Row],[sLB]] = "", DataBase2[[#This Row],[BSHeu]]=""), "", (DataBase2[[#This Row],[sLB]]-DataBase2[[#This Row],[BSHeu]])/DataBase2[[#This Row],[BSHeu]])</f>
        <v/>
      </c>
      <c r="AO318" s="53" t="str">
        <f>IF(OR(DataBase2[[#This Row],[sCL]] = "",  DataBase2[[#This Row],[BSHeu]]=""), "", (DataBase2[[#This Row],[sCL]] - DataBase2[[#This Row],[BSHeu]])/ DataBase2[[#This Row],[BSHeu]])</f>
        <v/>
      </c>
      <c r="AP318" s="81" t="str">
        <f>IF(OR(DataBase2[[#This Row],[sDRC]]= "",  DataBase2[[#This Row],[BSHeu]]=""), "", (DataBase2[[#This Row],[sDRC]]- DataBase2[[#This Row],[BSHeu]])/ DataBase2[[#This Row],[BSHeu]])</f>
        <v/>
      </c>
      <c r="AQ318" s="81" t="str">
        <f>IF(OR(DataBase2[[#This Row],[sABS]]= "",  DataBase2[[#This Row],[BSHeu]]=""), "", (DataBase2[[#This Row],[sABS]]- DataBase2[[#This Row],[BSHeu]])/ DataBase2[[#This Row],[BSHeu]])</f>
        <v/>
      </c>
      <c r="AR318" s="81" t="str">
        <f>IF(OR(DataBase2[[#This Row],[sCCJ]]= "",  DataBase2[[#This Row],[BSHeu]]=""), "", (DataBase2[[#This Row],[sCCJ]]- DataBase2[[#This Row],[BSHeu]])/ DataBase2[[#This Row],[BSHeu]])</f>
        <v/>
      </c>
      <c r="AS318" s="81" t="str">
        <f>IF(OR(DataBase2[[#This Row],[sILS]] = "",  DataBase2[[#This Row],[BSHeu]]=""), "", (DataBase2[[#This Row],[sILS]]- DataBase2[[#This Row],[BSHeu]])/ DataBase2[[#This Row],[BSHeu]])</f>
        <v/>
      </c>
      <c r="AT318" s="81" t="str">
        <f>IF(OR(DataBase2[[#This Row],[sSA]] = "",  DataBase2[[#This Row],[BSHeu]]=""), "", (DataBase2[[#This Row],[sSA]]- DataBase2[[#This Row],[BSHeu]])/ DataBase2[[#This Row],[BSHeu]])</f>
        <v/>
      </c>
      <c r="AU318" s="82" t="str">
        <f>IF(OR(DataBase2[[#This Row],[sKS]]= "",  DataBase2[[#This Row],[BSHeu]]=""), "", (DataBase2[[#This Row],[sKS]]- DataBase2[[#This Row],[BSHeu]])/ DataBase2[[#This Row],[BSHeu]])</f>
        <v/>
      </c>
      <c r="AV318" s="58" t="str">
        <f>IF(AND(DataBase2[[#This Row],[sLBGB]]&lt;=0.0001, DataBase2[[#This Row],[sLBGB]]&lt;&gt;""), 1,"")</f>
        <v/>
      </c>
      <c r="AW318" s="59" t="str">
        <f>IF(AND(DataBase2[[#This Row],[sCLGB]]&lt;=0.0001,DataBase2[[#This Row],[sCLGB]]&lt;&gt;""), 1,"")</f>
        <v/>
      </c>
      <c r="AX318" s="60" t="str">
        <f>IF(AND(DataBase2[[#This Row],[sDRCGB]]&lt;=0.0001,DataBase2[[#This Row],[sDRCGB]]&lt;&gt;""), 1,"")</f>
        <v/>
      </c>
      <c r="AY318" s="60" t="str">
        <f>IF(AND(DataBase2[[#This Row],[sABSGB]]&lt;=0.0001,DataBase2[[#This Row],[sABSGB]]&lt;&gt;""), 1,"")</f>
        <v/>
      </c>
      <c r="AZ318" s="60" t="str">
        <f>IF(AND(DataBase2[[#This Row],[sCCJGB]]&lt;=0.0001,DataBase2[[#This Row],[sCCJGB]]&lt;&gt;""), 1,"")</f>
        <v/>
      </c>
      <c r="BA318" s="60" t="str">
        <f>IF(AND(DataBase2[[#This Row],[sILSGB]]&lt;=0.0001,DataBase2[[#This Row],[sILSGB]]&lt;&gt;""), 1,"")</f>
        <v/>
      </c>
      <c r="BB318" s="60" t="str">
        <f>IF(AND(DataBase2[[#This Row],[sSAGB]]&lt;=0.0001,DataBase2[[#This Row],[sSAGB]]&lt;&gt;""), 1,"")</f>
        <v/>
      </c>
      <c r="BC318" s="58" t="str">
        <f>IF(AND(DataBase2[[#This Row],[sKSGB]]&lt;=0.0001,DataBase2[[#This Row],[sKSGB]]&lt;&gt;""), 1,"")</f>
        <v/>
      </c>
      <c r="BD318" s="83" t="str">
        <f>IF(AND(DataBase2[[#This Row],[sLBGKS]]&lt;=0.0001, DataBase2[[#This Row],[sLBGKS]]&lt;&gt;""), 1,"")</f>
        <v/>
      </c>
      <c r="BE318" s="58" t="str">
        <f>IF(AND(DataBase2[[#This Row],[sCLGKS]]&lt;=0.0001,DataBase2[[#This Row],[sCLGKS]]&lt;&gt;""), 1,"")</f>
        <v/>
      </c>
      <c r="BF318" s="84" t="str">
        <f>IF(AND(DataBase2[[#This Row],[sDRCGKS]]&lt;=0.0001,DataBase2[[#This Row],[sDRCGKS]]&lt;&gt;""), 1,"")</f>
        <v/>
      </c>
      <c r="BG318" s="84" t="str">
        <f>IF(AND(DataBase2[[#This Row],[sABSGKS]]&lt;=0.0001,DataBase2[[#This Row],[sABSGKS]]&lt;&gt;""), 1,"")</f>
        <v/>
      </c>
      <c r="BH318" s="84" t="str">
        <f>IF(AND(DataBase2[[#This Row],[sCCJGKS]]&lt;=0.0001,DataBase2[[#This Row],[sCCJGKS]]&lt;&gt;""), 1,"")</f>
        <v/>
      </c>
      <c r="BI318" s="84" t="str">
        <f>IF(AND(DataBase2[[#This Row],[sILSGKS]]&lt;=0.0001,DataBase2[[#This Row],[sILSGKS]]&lt;&gt;""), 1,"")</f>
        <v/>
      </c>
      <c r="BJ318" s="84" t="str">
        <f>IF(AND(DataBase2[[#This Row],[sSAGKS]]&lt;=0.0001,DataBase2[[#This Row],[sSAGKS]]&lt;&gt;""), 1,"")</f>
        <v/>
      </c>
      <c r="BK318" s="80" t="str">
        <f>IF(AND(DataBase2[[#This Row],[sKSGKS]]&lt;=0.0001,DataBase2[[#This Row],[sKSGKS]]&lt;&gt;""), 1,"")</f>
        <v/>
      </c>
    </row>
    <row r="319" spans="1:63" x14ac:dyDescent="0.35">
      <c r="A319" s="65" t="s">
        <v>182</v>
      </c>
      <c r="B319" s="66" t="s">
        <v>80</v>
      </c>
      <c r="C319" s="67" t="s">
        <v>282</v>
      </c>
      <c r="D319" s="67">
        <v>3</v>
      </c>
      <c r="E319" s="67">
        <v>30</v>
      </c>
      <c r="F319" s="68">
        <v>2</v>
      </c>
      <c r="G319" s="69">
        <v>3565.6</v>
      </c>
      <c r="H319" s="70">
        <v>3396.85</v>
      </c>
      <c r="I319" s="71">
        <v>7200</v>
      </c>
      <c r="J319" s="69">
        <v>3565.6</v>
      </c>
      <c r="K319" s="70">
        <v>3565.6</v>
      </c>
      <c r="L319" s="71">
        <v>61</v>
      </c>
      <c r="M319" s="69">
        <v>3565.6</v>
      </c>
      <c r="N319" s="6">
        <v>3565.6</v>
      </c>
      <c r="O319" s="71">
        <v>1064.3</v>
      </c>
      <c r="P319" s="69">
        <v>3565.6001000000001</v>
      </c>
      <c r="Q319" s="71">
        <v>1252</v>
      </c>
      <c r="R319" s="72">
        <v>3842.93</v>
      </c>
      <c r="S319" s="71">
        <v>46.42</v>
      </c>
      <c r="T319" s="72">
        <v>3591.54</v>
      </c>
      <c r="U319" s="71">
        <v>150.00550000000001</v>
      </c>
      <c r="V319" s="72">
        <v>3565.6</v>
      </c>
      <c r="W319" s="73">
        <v>136.04249999999999</v>
      </c>
      <c r="X319" s="8">
        <v>3565.6</v>
      </c>
      <c r="Y319" s="8">
        <v>99</v>
      </c>
      <c r="Z319" s="74">
        <f t="shared" si="12"/>
        <v>3565.6</v>
      </c>
      <c r="AA319" s="48">
        <f t="shared" si="13"/>
        <v>3565.6</v>
      </c>
      <c r="AB31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MIN(G319,J319,M319),"")</f>
        <v>3565.6</v>
      </c>
      <c r="AC319" s="49">
        <f>IF(OR(DataBase2[[#This Row],[sKS]] = "", DataBase2[[#This Row],[BSOpt]]=""), "", (DataBase2[[#This Row],[sKS]]-DataBase2[[#This Row],[BSOpt]])/DataBase2[[#This Row],[BSOpt]])</f>
        <v>0</v>
      </c>
      <c r="AD319" s="49">
        <f t="shared" si="14"/>
        <v>3565.6</v>
      </c>
      <c r="AE319" s="49">
        <f>IF(OR(DataBase2[[#This Row],[sKS]] = "", DataBase2[[#This Row],[BESTUB]]=""), "", (DataBase2[[#This Row],[sKS]]-DataBase2[[#This Row],[BESTUB]])/DataBase2[[#This Row],[BESTUB]])</f>
        <v>0</v>
      </c>
      <c r="AF319" s="75">
        <f>IF(OR(DataBase2[[#This Row],[sLB]] = "", DataBase2[[#This Row],[BestSol]]=""), "", (DataBase2[[#This Row],[sLB]]-DataBase2[[#This Row],[BestSol]])/DataBase2[[#This Row],[BestSol]])</f>
        <v>0</v>
      </c>
      <c r="AG319" s="76">
        <f>IF(OR(DataBase2[[#This Row],[sCL]] = "", DataBase2[[#This Row],[BestSol]]=""), "", (DataBase2[[#This Row],[sCL]] -DataBase2[[#This Row],[BestSol]])/DataBase2[[#This Row],[BestSol]])</f>
        <v>0</v>
      </c>
      <c r="AH319" s="76">
        <f>IF(OR(DataBase2[[#This Row],[sDRC]]= "", DataBase2[[#This Row],[BestSol]]=""), "", (DataBase2[[#This Row],[sDRC]]-DataBase2[[#This Row],[BestSol]])/DataBase2[[#This Row],[BestSol]])</f>
        <v>0</v>
      </c>
      <c r="AI319" s="76">
        <f>IF(OR(DataBase2[[#This Row],[sABS]]= "", DataBase2[[#This Row],[BestSol]]=""), "", (DataBase2[[#This Row],[sABS]]-DataBase2[[#This Row],[BestSol]])/DataBase2[[#This Row],[BestSol]])</f>
        <v>2.804577075450741E-8</v>
      </c>
      <c r="AJ319" s="76">
        <f>IF(OR(DataBase2[[#This Row],[sCCJ]]= "", DataBase2[[#This Row],[BestSol]]=""), "", (DataBase2[[#This Row],[sCCJ]]-DataBase2[[#This Row],[BestSol]])/DataBase2[[#This Row],[BestSol]])</f>
        <v>7.7779335876149852E-2</v>
      </c>
      <c r="AK319" s="76">
        <f>IF(OR(DataBase2[[#This Row],[sILS]] = "", DataBase2[[#This Row],[BestSol]]=""), "", (DataBase2[[#This Row],[sILS]]-DataBase2[[#This Row],[BestSol]])/DataBase2[[#This Row],[BestSol]])</f>
        <v>7.2750729190038301E-3</v>
      </c>
      <c r="AL319" s="76">
        <f>IF(OR(DataBase2[[#This Row],[sSA]] = "", DataBase2[[#This Row],[BestSol]]=""), "", (DataBase2[[#This Row],[sSA]]-DataBase2[[#This Row],[BestSol]])/DataBase2[[#This Row],[BestSol]])</f>
        <v>0</v>
      </c>
      <c r="AM319" s="76">
        <f>IF(OR(DataBase2[[#This Row],[sKS]] = "", DataBase2[[#This Row],[BestSol]]=""), "", (DataBase2[[#This Row],[sKS]]-DataBase2[[#This Row],[BestSol]])/DataBase2[[#This Row],[BestSol]])</f>
        <v>0</v>
      </c>
      <c r="AN319" s="75">
        <f>IF(OR(DataBase2[[#This Row],[sLB]] = "", DataBase2[[#This Row],[BSHeu]]=""), "", (DataBase2[[#This Row],[sLB]]-DataBase2[[#This Row],[BSHeu]])/DataBase2[[#This Row],[BSHeu]])</f>
        <v>0</v>
      </c>
      <c r="AO319" s="76">
        <f>IF(OR(DataBase2[[#This Row],[sCL]] = "",  DataBase2[[#This Row],[BSHeu]]=""), "", (DataBase2[[#This Row],[sCL]] - DataBase2[[#This Row],[BSHeu]])/ DataBase2[[#This Row],[BSHeu]])</f>
        <v>0</v>
      </c>
      <c r="AP319" s="76">
        <f>IF(OR(DataBase2[[#This Row],[sDRC]]= "",  DataBase2[[#This Row],[BSHeu]]=""), "", (DataBase2[[#This Row],[sDRC]]- DataBase2[[#This Row],[BSHeu]])/ DataBase2[[#This Row],[BSHeu]])</f>
        <v>0</v>
      </c>
      <c r="AQ319" s="76">
        <f>IF(OR(DataBase2[[#This Row],[sABS]]= "",  DataBase2[[#This Row],[BSHeu]]=""), "", (DataBase2[[#This Row],[sABS]]- DataBase2[[#This Row],[BSHeu]])/ DataBase2[[#This Row],[BSHeu]])</f>
        <v>2.804577075450741E-8</v>
      </c>
      <c r="AR319" s="76">
        <f>IF(OR(DataBase2[[#This Row],[sCCJ]]= "",  DataBase2[[#This Row],[BSHeu]]=""), "", (DataBase2[[#This Row],[sCCJ]]- DataBase2[[#This Row],[BSHeu]])/ DataBase2[[#This Row],[BSHeu]])</f>
        <v>7.7779335876149852E-2</v>
      </c>
      <c r="AS319" s="76">
        <f>IF(OR(DataBase2[[#This Row],[sILS]] = "",  DataBase2[[#This Row],[BSHeu]]=""), "", (DataBase2[[#This Row],[sILS]]- DataBase2[[#This Row],[BSHeu]])/ DataBase2[[#This Row],[BSHeu]])</f>
        <v>7.2750729190038301E-3</v>
      </c>
      <c r="AT319" s="76">
        <f>IF(OR(DataBase2[[#This Row],[sSA]] = "",  DataBase2[[#This Row],[BSHeu]]=""), "", (DataBase2[[#This Row],[sSA]]- DataBase2[[#This Row],[BSHeu]])/ DataBase2[[#This Row],[BSHeu]])</f>
        <v>0</v>
      </c>
      <c r="AU319" s="77">
        <f>IF(OR(DataBase2[[#This Row],[sKS]]= "",  DataBase2[[#This Row],[BSHeu]]=""), "", (DataBase2[[#This Row],[sKS]]- DataBase2[[#This Row],[BSHeu]])/ DataBase2[[#This Row],[BSHeu]])</f>
        <v>0</v>
      </c>
      <c r="AV319" s="78">
        <f>IF(AND(DataBase2[[#This Row],[sLBGB]]&lt;=0.0001, DataBase2[[#This Row],[sLBGB]]&lt;&gt;""), 1,"")</f>
        <v>1</v>
      </c>
      <c r="AW319" s="78">
        <f>IF(AND(DataBase2[[#This Row],[sCLGB]]&lt;=0.0001,DataBase2[[#This Row],[sCLGB]]&lt;&gt;""), 1,"")</f>
        <v>1</v>
      </c>
      <c r="AX319" s="78">
        <f>IF(AND(DataBase2[[#This Row],[sDRCGB]]&lt;=0.0001,DataBase2[[#This Row],[sDRCGB]]&lt;&gt;""), 1,"")</f>
        <v>1</v>
      </c>
      <c r="AY319" s="78">
        <f>IF(AND(DataBase2[[#This Row],[sABSGB]]&lt;=0.0001,DataBase2[[#This Row],[sABSGB]]&lt;&gt;""), 1,"")</f>
        <v>1</v>
      </c>
      <c r="AZ319" s="78" t="str">
        <f>IF(AND(DataBase2[[#This Row],[sCCJGB]]&lt;=0.0001,DataBase2[[#This Row],[sCCJGB]]&lt;&gt;""), 1,"")</f>
        <v/>
      </c>
      <c r="BA319" s="78" t="str">
        <f>IF(AND(DataBase2[[#This Row],[sILSGB]]&lt;=0.0001,DataBase2[[#This Row],[sILSGB]]&lt;&gt;""), 1,"")</f>
        <v/>
      </c>
      <c r="BB319" s="78">
        <f>IF(AND(DataBase2[[#This Row],[sSAGB]]&lt;=0.0001,DataBase2[[#This Row],[sSAGB]]&lt;&gt;""), 1,"")</f>
        <v>1</v>
      </c>
      <c r="BC319" s="78">
        <f>IF(AND(DataBase2[[#This Row],[sKSGB]]&lt;=0.0001,DataBase2[[#This Row],[sKSGB]]&lt;&gt;""), 1,"")</f>
        <v>1</v>
      </c>
      <c r="BD319" s="79">
        <f>IF(AND(DataBase2[[#This Row],[sLBGKS]]&lt;=0.0001, DataBase2[[#This Row],[sLBGKS]]&lt;&gt;""), 1,"")</f>
        <v>1</v>
      </c>
      <c r="BE319" s="78">
        <f>IF(AND(DataBase2[[#This Row],[sCLGKS]]&lt;=0.0001,DataBase2[[#This Row],[sCLGKS]]&lt;&gt;""), 1,"")</f>
        <v>1</v>
      </c>
      <c r="BF319" s="78">
        <f>IF(AND(DataBase2[[#This Row],[sDRCGKS]]&lt;=0.0001,DataBase2[[#This Row],[sDRCGKS]]&lt;&gt;""), 1,"")</f>
        <v>1</v>
      </c>
      <c r="BG319" s="78">
        <f>IF(AND(DataBase2[[#This Row],[sABSGKS]]&lt;=0.0001,DataBase2[[#This Row],[sABSGKS]]&lt;&gt;""), 1,"")</f>
        <v>1</v>
      </c>
      <c r="BH319" s="78" t="str">
        <f>IF(AND(DataBase2[[#This Row],[sCCJGKS]]&lt;=0.0001,DataBase2[[#This Row],[sCCJGKS]]&lt;&gt;""), 1,"")</f>
        <v/>
      </c>
      <c r="BI319" s="78" t="str">
        <f>IF(AND(DataBase2[[#This Row],[sILSGKS]]&lt;=0.0001,DataBase2[[#This Row],[sILSGKS]]&lt;&gt;""), 1,"")</f>
        <v/>
      </c>
      <c r="BJ319" s="78">
        <f>IF(AND(DataBase2[[#This Row],[sSAGKS]]&lt;=0.0001,DataBase2[[#This Row],[sSAGKS]]&lt;&gt;""), 1,"")</f>
        <v>1</v>
      </c>
      <c r="BK319" s="80">
        <f>IF(AND(DataBase2[[#This Row],[sKSGKS]]&lt;=0.0001,DataBase2[[#This Row],[sKSGKS]]&lt;&gt;""), 1,"")</f>
        <v>1</v>
      </c>
    </row>
    <row r="320" spans="1:63" x14ac:dyDescent="0.35">
      <c r="A320" s="65" t="s">
        <v>183</v>
      </c>
      <c r="B320" s="66" t="s">
        <v>80</v>
      </c>
      <c r="C320" s="67" t="s">
        <v>282</v>
      </c>
      <c r="D320" s="67">
        <v>3</v>
      </c>
      <c r="E320" s="67">
        <v>30</v>
      </c>
      <c r="F320" s="68">
        <v>3</v>
      </c>
      <c r="G320" s="69">
        <v>4013.46</v>
      </c>
      <c r="H320" s="70">
        <v>3687.93</v>
      </c>
      <c r="I320" s="71">
        <v>7200</v>
      </c>
      <c r="J320" s="69">
        <v>4013.46</v>
      </c>
      <c r="K320" s="70">
        <v>4013.46</v>
      </c>
      <c r="L320" s="71">
        <v>1069</v>
      </c>
      <c r="M320" s="69">
        <v>4013.46</v>
      </c>
      <c r="N320" s="6">
        <v>4013.46</v>
      </c>
      <c r="O320" s="71">
        <v>394.4</v>
      </c>
      <c r="P320" s="69">
        <v>4013.4599600000001</v>
      </c>
      <c r="Q320" s="71">
        <v>3469</v>
      </c>
      <c r="R320" s="72">
        <v>4034.6</v>
      </c>
      <c r="S320" s="71">
        <v>43.13</v>
      </c>
      <c r="T320" s="72">
        <v>4026.16</v>
      </c>
      <c r="U320" s="71">
        <v>150.00550000000001</v>
      </c>
      <c r="V320" s="72">
        <v>4013.46</v>
      </c>
      <c r="W320" s="73">
        <v>144.84100000000001</v>
      </c>
      <c r="X320" s="8">
        <v>4013.46</v>
      </c>
      <c r="Y320" s="8">
        <v>227</v>
      </c>
      <c r="Z320" s="74">
        <f t="shared" si="12"/>
        <v>4013.46</v>
      </c>
      <c r="AA320" s="48">
        <f t="shared" si="13"/>
        <v>4013.4599600000001</v>
      </c>
      <c r="AB32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MIN(G320,J320,M320),"")</f>
        <v>4013.46</v>
      </c>
      <c r="AC320" s="49">
        <f>IF(OR(DataBase2[[#This Row],[sKS]] = "", DataBase2[[#This Row],[BSOpt]]=""), "", (DataBase2[[#This Row],[sKS]]-DataBase2[[#This Row],[BSOpt]])/DataBase2[[#This Row],[BSOpt]])</f>
        <v>0</v>
      </c>
      <c r="AD320" s="49">
        <f t="shared" si="14"/>
        <v>4013.46</v>
      </c>
      <c r="AE320" s="49">
        <f>IF(OR(DataBase2[[#This Row],[sKS]] = "", DataBase2[[#This Row],[BESTUB]]=""), "", (DataBase2[[#This Row],[sKS]]-DataBase2[[#This Row],[BESTUB]])/DataBase2[[#This Row],[BESTUB]])</f>
        <v>0</v>
      </c>
      <c r="AF320" s="75">
        <f>IF(OR(DataBase2[[#This Row],[sLB]] = "", DataBase2[[#This Row],[BestSol]]=""), "", (DataBase2[[#This Row],[sLB]]-DataBase2[[#This Row],[BestSol]])/DataBase2[[#This Row],[BestSol]])</f>
        <v>0</v>
      </c>
      <c r="AG320" s="76">
        <f>IF(OR(DataBase2[[#This Row],[sCL]] = "", DataBase2[[#This Row],[BestSol]]=""), "", (DataBase2[[#This Row],[sCL]] -DataBase2[[#This Row],[BestSol]])/DataBase2[[#This Row],[BestSol]])</f>
        <v>0</v>
      </c>
      <c r="AH320" s="76">
        <f>IF(OR(DataBase2[[#This Row],[sDRC]]= "", DataBase2[[#This Row],[BestSol]]=""), "", (DataBase2[[#This Row],[sDRC]]-DataBase2[[#This Row],[BestSol]])/DataBase2[[#This Row],[BestSol]])</f>
        <v>0</v>
      </c>
      <c r="AI320" s="76">
        <f>IF(OR(DataBase2[[#This Row],[sABS]]= "", DataBase2[[#This Row],[BestSol]]=""), "", (DataBase2[[#This Row],[sABS]]-DataBase2[[#This Row],[BestSol]])/DataBase2[[#This Row],[BestSol]])</f>
        <v>-9.9664628273384334E-9</v>
      </c>
      <c r="AJ320" s="76">
        <f>IF(OR(DataBase2[[#This Row],[sCCJ]]= "", DataBase2[[#This Row],[BestSol]]=""), "", (DataBase2[[#This Row],[sCCJ]]-DataBase2[[#This Row],[BestSol]])/DataBase2[[#This Row],[BestSol]])</f>
        <v>5.2672756175469225E-3</v>
      </c>
      <c r="AK320" s="76">
        <f>IF(OR(DataBase2[[#This Row],[sILS]] = "", DataBase2[[#This Row],[BestSol]]=""), "", (DataBase2[[#This Row],[sILS]]-DataBase2[[#This Row],[BestSol]])/DataBase2[[#This Row],[BestSol]])</f>
        <v>3.1643519556691277E-3</v>
      </c>
      <c r="AL320" s="76">
        <f>IF(OR(DataBase2[[#This Row],[sSA]] = "", DataBase2[[#This Row],[BestSol]]=""), "", (DataBase2[[#This Row],[sSA]]-DataBase2[[#This Row],[BestSol]])/DataBase2[[#This Row],[BestSol]])</f>
        <v>0</v>
      </c>
      <c r="AM320" s="76">
        <f>IF(OR(DataBase2[[#This Row],[sKS]] = "", DataBase2[[#This Row],[BestSol]]=""), "", (DataBase2[[#This Row],[sKS]]-DataBase2[[#This Row],[BestSol]])/DataBase2[[#This Row],[BestSol]])</f>
        <v>0</v>
      </c>
      <c r="AN320" s="75">
        <f>IF(OR(DataBase2[[#This Row],[sLB]] = "", DataBase2[[#This Row],[BSHeu]]=""), "", (DataBase2[[#This Row],[sLB]]-DataBase2[[#This Row],[BSHeu]])/DataBase2[[#This Row],[BSHeu]])</f>
        <v>9.9664629266688158E-9</v>
      </c>
      <c r="AO320" s="76">
        <f>IF(OR(DataBase2[[#This Row],[sCL]] = "",  DataBase2[[#This Row],[BSHeu]]=""), "", (DataBase2[[#This Row],[sCL]] - DataBase2[[#This Row],[BSHeu]])/ DataBase2[[#This Row],[BSHeu]])</f>
        <v>9.9664629266688158E-9</v>
      </c>
      <c r="AP320" s="76">
        <f>IF(OR(DataBase2[[#This Row],[sDRC]]= "",  DataBase2[[#This Row],[BSHeu]]=""), "", (DataBase2[[#This Row],[sDRC]]- DataBase2[[#This Row],[BSHeu]])/ DataBase2[[#This Row],[BSHeu]])</f>
        <v>9.9664629266688158E-9</v>
      </c>
      <c r="AQ320" s="76">
        <f>IF(OR(DataBase2[[#This Row],[sABS]]= "",  DataBase2[[#This Row],[BSHeu]]=""), "", (DataBase2[[#This Row],[sABS]]- DataBase2[[#This Row],[BSHeu]])/ DataBase2[[#This Row],[BSHeu]])</f>
        <v>0</v>
      </c>
      <c r="AR320" s="76">
        <f>IF(OR(DataBase2[[#This Row],[sCCJ]]= "",  DataBase2[[#This Row],[BSHeu]]=""), "", (DataBase2[[#This Row],[sCCJ]]- DataBase2[[#This Row],[BSHeu]])/ DataBase2[[#This Row],[BSHeu]])</f>
        <v>5.2672856365059565E-3</v>
      </c>
      <c r="AS320" s="76">
        <f>IF(OR(DataBase2[[#This Row],[sILS]] = "",  DataBase2[[#This Row],[BSHeu]]=""), "", (DataBase2[[#This Row],[sILS]]- DataBase2[[#This Row],[BSHeu]])/ DataBase2[[#This Row],[BSHeu]])</f>
        <v>3.1643619536694512E-3</v>
      </c>
      <c r="AT320" s="76">
        <f>IF(OR(DataBase2[[#This Row],[sSA]] = "",  DataBase2[[#This Row],[BSHeu]]=""), "", (DataBase2[[#This Row],[sSA]]- DataBase2[[#This Row],[BSHeu]])/ DataBase2[[#This Row],[BSHeu]])</f>
        <v>9.9664629266688158E-9</v>
      </c>
      <c r="AU320" s="77">
        <f>IF(OR(DataBase2[[#This Row],[sKS]]= "",  DataBase2[[#This Row],[BSHeu]]=""), "", (DataBase2[[#This Row],[sKS]]- DataBase2[[#This Row],[BSHeu]])/ DataBase2[[#This Row],[BSHeu]])</f>
        <v>9.9664629266688158E-9</v>
      </c>
      <c r="AV320" s="78">
        <f>IF(AND(DataBase2[[#This Row],[sLBGB]]&lt;=0.0001, DataBase2[[#This Row],[sLBGB]]&lt;&gt;""), 1,"")</f>
        <v>1</v>
      </c>
      <c r="AW320" s="78">
        <f>IF(AND(DataBase2[[#This Row],[sCLGB]]&lt;=0.0001,DataBase2[[#This Row],[sCLGB]]&lt;&gt;""), 1,"")</f>
        <v>1</v>
      </c>
      <c r="AX320" s="78">
        <f>IF(AND(DataBase2[[#This Row],[sDRCGB]]&lt;=0.0001,DataBase2[[#This Row],[sDRCGB]]&lt;&gt;""), 1,"")</f>
        <v>1</v>
      </c>
      <c r="AY320" s="78">
        <f>IF(AND(DataBase2[[#This Row],[sABSGB]]&lt;=0.0001,DataBase2[[#This Row],[sABSGB]]&lt;&gt;""), 1,"")</f>
        <v>1</v>
      </c>
      <c r="AZ320" s="78" t="str">
        <f>IF(AND(DataBase2[[#This Row],[sCCJGB]]&lt;=0.0001,DataBase2[[#This Row],[sCCJGB]]&lt;&gt;""), 1,"")</f>
        <v/>
      </c>
      <c r="BA320" s="78" t="str">
        <f>IF(AND(DataBase2[[#This Row],[sILSGB]]&lt;=0.0001,DataBase2[[#This Row],[sILSGB]]&lt;&gt;""), 1,"")</f>
        <v/>
      </c>
      <c r="BB320" s="78">
        <f>IF(AND(DataBase2[[#This Row],[sSAGB]]&lt;=0.0001,DataBase2[[#This Row],[sSAGB]]&lt;&gt;""), 1,"")</f>
        <v>1</v>
      </c>
      <c r="BC320" s="78">
        <f>IF(AND(DataBase2[[#This Row],[sKSGB]]&lt;=0.0001,DataBase2[[#This Row],[sKSGB]]&lt;&gt;""), 1,"")</f>
        <v>1</v>
      </c>
      <c r="BD320" s="79">
        <f>IF(AND(DataBase2[[#This Row],[sLBGKS]]&lt;=0.0001, DataBase2[[#This Row],[sLBGKS]]&lt;&gt;""), 1,"")</f>
        <v>1</v>
      </c>
      <c r="BE320" s="78">
        <f>IF(AND(DataBase2[[#This Row],[sCLGKS]]&lt;=0.0001,DataBase2[[#This Row],[sCLGKS]]&lt;&gt;""), 1,"")</f>
        <v>1</v>
      </c>
      <c r="BF320" s="78">
        <f>IF(AND(DataBase2[[#This Row],[sDRCGKS]]&lt;=0.0001,DataBase2[[#This Row],[sDRCGKS]]&lt;&gt;""), 1,"")</f>
        <v>1</v>
      </c>
      <c r="BG320" s="78">
        <f>IF(AND(DataBase2[[#This Row],[sABSGKS]]&lt;=0.0001,DataBase2[[#This Row],[sABSGKS]]&lt;&gt;""), 1,"")</f>
        <v>1</v>
      </c>
      <c r="BH320" s="78" t="str">
        <f>IF(AND(DataBase2[[#This Row],[sCCJGKS]]&lt;=0.0001,DataBase2[[#This Row],[sCCJGKS]]&lt;&gt;""), 1,"")</f>
        <v/>
      </c>
      <c r="BI320" s="78" t="str">
        <f>IF(AND(DataBase2[[#This Row],[sILSGKS]]&lt;=0.0001,DataBase2[[#This Row],[sILSGKS]]&lt;&gt;""), 1,"")</f>
        <v/>
      </c>
      <c r="BJ320" s="78">
        <f>IF(AND(DataBase2[[#This Row],[sSAGKS]]&lt;=0.0001,DataBase2[[#This Row],[sSAGKS]]&lt;&gt;""), 1,"")</f>
        <v>1</v>
      </c>
      <c r="BK320" s="80">
        <f>IF(AND(DataBase2[[#This Row],[sKSGKS]]&lt;=0.0001,DataBase2[[#This Row],[sKSGKS]]&lt;&gt;""), 1,"")</f>
        <v>1</v>
      </c>
    </row>
    <row r="321" spans="1:63" x14ac:dyDescent="0.35">
      <c r="A321" s="65" t="s">
        <v>184</v>
      </c>
      <c r="B321" s="66" t="s">
        <v>80</v>
      </c>
      <c r="C321" s="67" t="s">
        <v>282</v>
      </c>
      <c r="D321" s="67">
        <v>3</v>
      </c>
      <c r="E321" s="67">
        <v>30</v>
      </c>
      <c r="F321" s="68">
        <v>4</v>
      </c>
      <c r="G321" s="69">
        <v>4521.42</v>
      </c>
      <c r="H321" s="70">
        <v>4116.47</v>
      </c>
      <c r="I321" s="71">
        <v>7200</v>
      </c>
      <c r="J321" s="69">
        <v>4482.3999999999996</v>
      </c>
      <c r="K321" s="70">
        <v>4405.29</v>
      </c>
      <c r="L321" s="71">
        <v>42990</v>
      </c>
      <c r="M321" s="69">
        <v>4482.3999999999996</v>
      </c>
      <c r="N321" s="6">
        <v>4482.3999999999996</v>
      </c>
      <c r="O321" s="71">
        <v>593.1</v>
      </c>
      <c r="P321" s="69">
        <v>4668.3798800000004</v>
      </c>
      <c r="Q321" s="71">
        <v>1988</v>
      </c>
      <c r="R321" s="72">
        <v>4527.78</v>
      </c>
      <c r="S321" s="71">
        <v>41.59</v>
      </c>
      <c r="T321" s="72">
        <v>4519.88</v>
      </c>
      <c r="U321" s="71">
        <v>150.001</v>
      </c>
      <c r="V321" s="72">
        <v>4482.3999999999996</v>
      </c>
      <c r="W321" s="73">
        <v>150.00550000000001</v>
      </c>
      <c r="X321" s="8">
        <v>4530.9399999999996</v>
      </c>
      <c r="Y321" s="8">
        <v>754</v>
      </c>
      <c r="Z321" s="74">
        <f t="shared" si="12"/>
        <v>4482.3999999999996</v>
      </c>
      <c r="AA321" s="48">
        <f t="shared" si="13"/>
        <v>4482.3999999999996</v>
      </c>
      <c r="AB32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MIN(G321,J321,M321),"")</f>
        <v>4482.3999999999996</v>
      </c>
      <c r="AC321" s="49">
        <f>IF(OR(DataBase2[[#This Row],[sKS]] = "", DataBase2[[#This Row],[BSOpt]]=""), "", (DataBase2[[#This Row],[sKS]]-DataBase2[[#This Row],[BSOpt]])/DataBase2[[#This Row],[BSOpt]])</f>
        <v>1.082902016776726E-2</v>
      </c>
      <c r="AD321" s="49">
        <f t="shared" si="14"/>
        <v>4482.3999999999996</v>
      </c>
      <c r="AE321" s="49">
        <f>IF(OR(DataBase2[[#This Row],[sKS]] = "", DataBase2[[#This Row],[BESTUB]]=""), "", (DataBase2[[#This Row],[sKS]]-DataBase2[[#This Row],[BESTUB]])/DataBase2[[#This Row],[BESTUB]])</f>
        <v>1.082902016776726E-2</v>
      </c>
      <c r="AF321" s="75">
        <f>IF(OR(DataBase2[[#This Row],[sLB]] = "", DataBase2[[#This Row],[BestSol]]=""), "", (DataBase2[[#This Row],[sLB]]-DataBase2[[#This Row],[BestSol]])/DataBase2[[#This Row],[BestSol]])</f>
        <v>8.7051579510977247E-3</v>
      </c>
      <c r="AG321" s="76">
        <f>IF(OR(DataBase2[[#This Row],[sCL]] = "", DataBase2[[#This Row],[BestSol]]=""), "", (DataBase2[[#This Row],[sCL]] -DataBase2[[#This Row],[BestSol]])/DataBase2[[#This Row],[BestSol]])</f>
        <v>0</v>
      </c>
      <c r="AH321" s="76">
        <f>IF(OR(DataBase2[[#This Row],[sDRC]]= "", DataBase2[[#This Row],[BestSol]]=""), "", (DataBase2[[#This Row],[sDRC]]-DataBase2[[#This Row],[BestSol]])/DataBase2[[#This Row],[BestSol]])</f>
        <v>0</v>
      </c>
      <c r="AI321" s="76">
        <f>IF(OR(DataBase2[[#This Row],[sABS]]= "", DataBase2[[#This Row],[BestSol]]=""), "", (DataBase2[[#This Row],[sABS]]-DataBase2[[#This Row],[BestSol]])/DataBase2[[#This Row],[BestSol]])</f>
        <v>4.1491138675709617E-2</v>
      </c>
      <c r="AJ321" s="76">
        <f>IF(OR(DataBase2[[#This Row],[sCCJ]]= "", DataBase2[[#This Row],[BestSol]]=""), "", (DataBase2[[#This Row],[sCCJ]]-DataBase2[[#This Row],[BestSol]])/DataBase2[[#This Row],[BestSol]])</f>
        <v>1.0124040692486192E-2</v>
      </c>
      <c r="AK321" s="76">
        <f>IF(OR(DataBase2[[#This Row],[sILS]] = "", DataBase2[[#This Row],[BestSol]]=""), "", (DataBase2[[#This Row],[sILS]]-DataBase2[[#This Row],[BestSol]])/DataBase2[[#This Row],[BestSol]])</f>
        <v>8.3615920042835259E-3</v>
      </c>
      <c r="AL321" s="76">
        <f>IF(OR(DataBase2[[#This Row],[sSA]] = "", DataBase2[[#This Row],[BestSol]]=""), "", (DataBase2[[#This Row],[sSA]]-DataBase2[[#This Row],[BestSol]])/DataBase2[[#This Row],[BestSol]])</f>
        <v>0</v>
      </c>
      <c r="AM321" s="76">
        <f>IF(OR(DataBase2[[#This Row],[sKS]] = "", DataBase2[[#This Row],[BestSol]]=""), "", (DataBase2[[#This Row],[sKS]]-DataBase2[[#This Row],[BestSol]])/DataBase2[[#This Row],[BestSol]])</f>
        <v>1.082902016776726E-2</v>
      </c>
      <c r="AN321" s="75">
        <f>IF(OR(DataBase2[[#This Row],[sLB]] = "", DataBase2[[#This Row],[BSHeu]]=""), "", (DataBase2[[#This Row],[sLB]]-DataBase2[[#This Row],[BSHeu]])/DataBase2[[#This Row],[BSHeu]])</f>
        <v>8.7051579510977247E-3</v>
      </c>
      <c r="AO321" s="76">
        <f>IF(OR(DataBase2[[#This Row],[sCL]] = "",  DataBase2[[#This Row],[BSHeu]]=""), "", (DataBase2[[#This Row],[sCL]] - DataBase2[[#This Row],[BSHeu]])/ DataBase2[[#This Row],[BSHeu]])</f>
        <v>0</v>
      </c>
      <c r="AP321" s="76">
        <f>IF(OR(DataBase2[[#This Row],[sDRC]]= "",  DataBase2[[#This Row],[BSHeu]]=""), "", (DataBase2[[#This Row],[sDRC]]- DataBase2[[#This Row],[BSHeu]])/ DataBase2[[#This Row],[BSHeu]])</f>
        <v>0</v>
      </c>
      <c r="AQ321" s="76">
        <f>IF(OR(DataBase2[[#This Row],[sABS]]= "",  DataBase2[[#This Row],[BSHeu]]=""), "", (DataBase2[[#This Row],[sABS]]- DataBase2[[#This Row],[BSHeu]])/ DataBase2[[#This Row],[BSHeu]])</f>
        <v>4.1491138675709617E-2</v>
      </c>
      <c r="AR321" s="76">
        <f>IF(OR(DataBase2[[#This Row],[sCCJ]]= "",  DataBase2[[#This Row],[BSHeu]]=""), "", (DataBase2[[#This Row],[sCCJ]]- DataBase2[[#This Row],[BSHeu]])/ DataBase2[[#This Row],[BSHeu]])</f>
        <v>1.0124040692486192E-2</v>
      </c>
      <c r="AS321" s="76">
        <f>IF(OR(DataBase2[[#This Row],[sILS]] = "",  DataBase2[[#This Row],[BSHeu]]=""), "", (DataBase2[[#This Row],[sILS]]- DataBase2[[#This Row],[BSHeu]])/ DataBase2[[#This Row],[BSHeu]])</f>
        <v>8.3615920042835259E-3</v>
      </c>
      <c r="AT321" s="76">
        <f>IF(OR(DataBase2[[#This Row],[sSA]] = "",  DataBase2[[#This Row],[BSHeu]]=""), "", (DataBase2[[#This Row],[sSA]]- DataBase2[[#This Row],[BSHeu]])/ DataBase2[[#This Row],[BSHeu]])</f>
        <v>0</v>
      </c>
      <c r="AU321" s="77">
        <f>IF(OR(DataBase2[[#This Row],[sKS]]= "",  DataBase2[[#This Row],[BSHeu]]=""), "", (DataBase2[[#This Row],[sKS]]- DataBase2[[#This Row],[BSHeu]])/ DataBase2[[#This Row],[BSHeu]])</f>
        <v>1.082902016776726E-2</v>
      </c>
      <c r="AV321" s="78" t="str">
        <f>IF(AND(DataBase2[[#This Row],[sLBGB]]&lt;=0.0001, DataBase2[[#This Row],[sLBGB]]&lt;&gt;""), 1,"")</f>
        <v/>
      </c>
      <c r="AW321" s="78">
        <f>IF(AND(DataBase2[[#This Row],[sCLGB]]&lt;=0.0001,DataBase2[[#This Row],[sCLGB]]&lt;&gt;""), 1,"")</f>
        <v>1</v>
      </c>
      <c r="AX321" s="78">
        <f>IF(AND(DataBase2[[#This Row],[sDRCGB]]&lt;=0.0001,DataBase2[[#This Row],[sDRCGB]]&lt;&gt;""), 1,"")</f>
        <v>1</v>
      </c>
      <c r="AY321" s="78" t="str">
        <f>IF(AND(DataBase2[[#This Row],[sABSGB]]&lt;=0.0001,DataBase2[[#This Row],[sABSGB]]&lt;&gt;""), 1,"")</f>
        <v/>
      </c>
      <c r="AZ321" s="78" t="str">
        <f>IF(AND(DataBase2[[#This Row],[sCCJGB]]&lt;=0.0001,DataBase2[[#This Row],[sCCJGB]]&lt;&gt;""), 1,"")</f>
        <v/>
      </c>
      <c r="BA321" s="78" t="str">
        <f>IF(AND(DataBase2[[#This Row],[sILSGB]]&lt;=0.0001,DataBase2[[#This Row],[sILSGB]]&lt;&gt;""), 1,"")</f>
        <v/>
      </c>
      <c r="BB321" s="78">
        <f>IF(AND(DataBase2[[#This Row],[sSAGB]]&lt;=0.0001,DataBase2[[#This Row],[sSAGB]]&lt;&gt;""), 1,"")</f>
        <v>1</v>
      </c>
      <c r="BC321" s="78" t="str">
        <f>IF(AND(DataBase2[[#This Row],[sKSGB]]&lt;=0.0001,DataBase2[[#This Row],[sKSGB]]&lt;&gt;""), 1,"")</f>
        <v/>
      </c>
      <c r="BD321" s="79" t="str">
        <f>IF(AND(DataBase2[[#This Row],[sLBGKS]]&lt;=0.0001, DataBase2[[#This Row],[sLBGKS]]&lt;&gt;""), 1,"")</f>
        <v/>
      </c>
      <c r="BE321" s="78">
        <f>IF(AND(DataBase2[[#This Row],[sCLGKS]]&lt;=0.0001,DataBase2[[#This Row],[sCLGKS]]&lt;&gt;""), 1,"")</f>
        <v>1</v>
      </c>
      <c r="BF321" s="78">
        <f>IF(AND(DataBase2[[#This Row],[sDRCGKS]]&lt;=0.0001,DataBase2[[#This Row],[sDRCGKS]]&lt;&gt;""), 1,"")</f>
        <v>1</v>
      </c>
      <c r="BG321" s="78" t="str">
        <f>IF(AND(DataBase2[[#This Row],[sABSGKS]]&lt;=0.0001,DataBase2[[#This Row],[sABSGKS]]&lt;&gt;""), 1,"")</f>
        <v/>
      </c>
      <c r="BH321" s="78" t="str">
        <f>IF(AND(DataBase2[[#This Row],[sCCJGKS]]&lt;=0.0001,DataBase2[[#This Row],[sCCJGKS]]&lt;&gt;""), 1,"")</f>
        <v/>
      </c>
      <c r="BI321" s="78" t="str">
        <f>IF(AND(DataBase2[[#This Row],[sILSGKS]]&lt;=0.0001,DataBase2[[#This Row],[sILSGKS]]&lt;&gt;""), 1,"")</f>
        <v/>
      </c>
      <c r="BJ321" s="78">
        <f>IF(AND(DataBase2[[#This Row],[sSAGKS]]&lt;=0.0001,DataBase2[[#This Row],[sSAGKS]]&lt;&gt;""), 1,"")</f>
        <v>1</v>
      </c>
      <c r="BK321" s="80" t="str">
        <f>IF(AND(DataBase2[[#This Row],[sKSGKS]]&lt;=0.0001,DataBase2[[#This Row],[sKSGKS]]&lt;&gt;""), 1,"")</f>
        <v/>
      </c>
    </row>
    <row r="322" spans="1:63" x14ac:dyDescent="0.35">
      <c r="A322" s="65" t="s">
        <v>185</v>
      </c>
      <c r="B322" s="66" t="s">
        <v>80</v>
      </c>
      <c r="C322" s="67" t="s">
        <v>282</v>
      </c>
      <c r="D322" s="67">
        <v>3</v>
      </c>
      <c r="E322" s="67">
        <v>30</v>
      </c>
      <c r="F322" s="68">
        <v>5</v>
      </c>
      <c r="G322" s="69">
        <v>5130.46</v>
      </c>
      <c r="H322" s="70">
        <v>4560.1499999999996</v>
      </c>
      <c r="I322" s="71">
        <v>7200</v>
      </c>
      <c r="J322" s="69">
        <v>5333.66</v>
      </c>
      <c r="K322" s="70">
        <v>4291.08</v>
      </c>
      <c r="L322" s="71">
        <v>42929</v>
      </c>
      <c r="M322" s="69">
        <v>5076.5600000000004</v>
      </c>
      <c r="N322" s="6">
        <v>5076.5600000000004</v>
      </c>
      <c r="O322" s="71">
        <v>3376.8</v>
      </c>
      <c r="P322" s="69">
        <v>5201.7397499999997</v>
      </c>
      <c r="Q322" s="71">
        <v>1994</v>
      </c>
      <c r="R322" s="72">
        <v>5121.9799999999996</v>
      </c>
      <c r="S322" s="71">
        <v>40.03</v>
      </c>
      <c r="T322" s="72">
        <v>5162.88</v>
      </c>
      <c r="U322" s="71">
        <v>150.00049999999999</v>
      </c>
      <c r="V322" s="72">
        <v>5123.59</v>
      </c>
      <c r="W322" s="73">
        <v>150.07599999999999</v>
      </c>
      <c r="X322" s="8">
        <v>5130.46</v>
      </c>
      <c r="Y322" s="8">
        <v>943</v>
      </c>
      <c r="Z322" s="74">
        <f t="shared" si="12"/>
        <v>5076.5600000000004</v>
      </c>
      <c r="AA322" s="48">
        <f t="shared" si="13"/>
        <v>5121.9799999999996</v>
      </c>
      <c r="AB32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MIN(G322,J322,M322),"")</f>
        <v>5076.5600000000004</v>
      </c>
      <c r="AC322" s="49">
        <f>IF(OR(DataBase2[[#This Row],[sKS]] = "", DataBase2[[#This Row],[BSOpt]]=""), "", (DataBase2[[#This Row],[sKS]]-DataBase2[[#This Row],[BSOpt]])/DataBase2[[#This Row],[BSOpt]])</f>
        <v>1.0617425973493789E-2</v>
      </c>
      <c r="AD322" s="49">
        <f t="shared" si="14"/>
        <v>5076.5600000000004</v>
      </c>
      <c r="AE322" s="49">
        <f>IF(OR(DataBase2[[#This Row],[sKS]] = "", DataBase2[[#This Row],[BESTUB]]=""), "", (DataBase2[[#This Row],[sKS]]-DataBase2[[#This Row],[BESTUB]])/DataBase2[[#This Row],[BESTUB]])</f>
        <v>1.0617425973493789E-2</v>
      </c>
      <c r="AF322" s="75">
        <f>IF(OR(DataBase2[[#This Row],[sLB]] = "", DataBase2[[#This Row],[BestSol]]=""), "", (DataBase2[[#This Row],[sLB]]-DataBase2[[#This Row],[BestSol]])/DataBase2[[#This Row],[BestSol]])</f>
        <v>1.0617425973493789E-2</v>
      </c>
      <c r="AG322" s="76">
        <f>IF(OR(DataBase2[[#This Row],[sCL]] = "", DataBase2[[#This Row],[BestSol]]=""), "", (DataBase2[[#This Row],[sCL]] -DataBase2[[#This Row],[BestSol]])/DataBase2[[#This Row],[BestSol]])</f>
        <v>5.0644530942212725E-2</v>
      </c>
      <c r="AH322" s="76">
        <f>IF(OR(DataBase2[[#This Row],[sDRC]]= "", DataBase2[[#This Row],[BestSol]]=""), "", (DataBase2[[#This Row],[sDRC]]-DataBase2[[#This Row],[BestSol]])/DataBase2[[#This Row],[BestSol]])</f>
        <v>0</v>
      </c>
      <c r="AI322" s="76">
        <f>IF(OR(DataBase2[[#This Row],[sABS]]= "", DataBase2[[#This Row],[BestSol]]=""), "", (DataBase2[[#This Row],[sABS]]-DataBase2[[#This Row],[BestSol]])/DataBase2[[#This Row],[BestSol]])</f>
        <v>2.4658380872086477E-2</v>
      </c>
      <c r="AJ322" s="76">
        <f>IF(OR(DataBase2[[#This Row],[sCCJ]]= "", DataBase2[[#This Row],[BestSol]]=""), "", (DataBase2[[#This Row],[sCCJ]]-DataBase2[[#This Row],[BestSol]])/DataBase2[[#This Row],[BestSol]])</f>
        <v>8.9470034826731413E-3</v>
      </c>
      <c r="AK322" s="76">
        <f>IF(OR(DataBase2[[#This Row],[sILS]] = "", DataBase2[[#This Row],[BestSol]]=""), "", (DataBase2[[#This Row],[sILS]]-DataBase2[[#This Row],[BestSol]])/DataBase2[[#This Row],[BestSol]])</f>
        <v>1.700364026033371E-2</v>
      </c>
      <c r="AL322" s="76">
        <f>IF(OR(DataBase2[[#This Row],[sSA]] = "", DataBase2[[#This Row],[BestSol]]=""), "", (DataBase2[[#This Row],[sSA]]-DataBase2[[#This Row],[BestSol]])/DataBase2[[#This Row],[BestSol]])</f>
        <v>9.2641473753880075E-3</v>
      </c>
      <c r="AM322" s="76">
        <f>IF(OR(DataBase2[[#This Row],[sKS]] = "", DataBase2[[#This Row],[BestSol]]=""), "", (DataBase2[[#This Row],[sKS]]-DataBase2[[#This Row],[BestSol]])/DataBase2[[#This Row],[BestSol]])</f>
        <v>1.0617425973493789E-2</v>
      </c>
      <c r="AN322" s="75">
        <f>IF(OR(DataBase2[[#This Row],[sLB]] = "", DataBase2[[#This Row],[BSHeu]]=""), "", (DataBase2[[#This Row],[sLB]]-DataBase2[[#This Row],[BSHeu]])/DataBase2[[#This Row],[BSHeu]])</f>
        <v>1.6556097446691462E-3</v>
      </c>
      <c r="AO322" s="76">
        <f>IF(OR(DataBase2[[#This Row],[sCL]] = "",  DataBase2[[#This Row],[BSHeu]]=""), "", (DataBase2[[#This Row],[sCL]] - DataBase2[[#This Row],[BSHeu]])/ DataBase2[[#This Row],[BSHeu]])</f>
        <v>4.132776777730493E-2</v>
      </c>
      <c r="AP322" s="76">
        <f>IF(OR(DataBase2[[#This Row],[sDRC]]= "",  DataBase2[[#This Row],[BSHeu]]=""), "", (DataBase2[[#This Row],[sDRC]]- DataBase2[[#This Row],[BSHeu]])/ DataBase2[[#This Row],[BSHeu]])</f>
        <v>-8.8676644578852652E-3</v>
      </c>
      <c r="AQ322" s="76">
        <f>IF(OR(DataBase2[[#This Row],[sABS]]= "",  DataBase2[[#This Row],[BSHeu]]=""), "", (DataBase2[[#This Row],[sABS]]- DataBase2[[#This Row],[BSHeu]])/ DataBase2[[#This Row],[BSHeu]])</f>
        <v>1.5572054166552812E-2</v>
      </c>
      <c r="AR322" s="76">
        <f>IF(OR(DataBase2[[#This Row],[sCCJ]]= "",  DataBase2[[#This Row],[BSHeu]]=""), "", (DataBase2[[#This Row],[sCCJ]]- DataBase2[[#This Row],[BSHeu]])/ DataBase2[[#This Row],[BSHeu]])</f>
        <v>0</v>
      </c>
      <c r="AS322" s="76">
        <f>IF(OR(DataBase2[[#This Row],[sILS]] = "",  DataBase2[[#This Row],[BSHeu]]=""), "", (DataBase2[[#This Row],[sILS]]- DataBase2[[#This Row],[BSHeu]])/ DataBase2[[#This Row],[BSHeu]])</f>
        <v>7.9851932260572179E-3</v>
      </c>
      <c r="AT322" s="76">
        <f>IF(OR(DataBase2[[#This Row],[sSA]] = "",  DataBase2[[#This Row],[BSHeu]]=""), "", (DataBase2[[#This Row],[sSA]]- DataBase2[[#This Row],[BSHeu]])/ DataBase2[[#This Row],[BSHeu]])</f>
        <v>3.1433156708940337E-4</v>
      </c>
      <c r="AU322" s="77">
        <f>IF(OR(DataBase2[[#This Row],[sKS]]= "",  DataBase2[[#This Row],[BSHeu]]=""), "", (DataBase2[[#This Row],[sKS]]- DataBase2[[#This Row],[BSHeu]])/ DataBase2[[#This Row],[BSHeu]])</f>
        <v>1.6556097446691462E-3</v>
      </c>
      <c r="AV322" s="78" t="str">
        <f>IF(AND(DataBase2[[#This Row],[sLBGB]]&lt;=0.0001, DataBase2[[#This Row],[sLBGB]]&lt;&gt;""), 1,"")</f>
        <v/>
      </c>
      <c r="AW322" s="78" t="str">
        <f>IF(AND(DataBase2[[#This Row],[sCLGB]]&lt;=0.0001,DataBase2[[#This Row],[sCLGB]]&lt;&gt;""), 1,"")</f>
        <v/>
      </c>
      <c r="AX322" s="78">
        <f>IF(AND(DataBase2[[#This Row],[sDRCGB]]&lt;=0.0001,DataBase2[[#This Row],[sDRCGB]]&lt;&gt;""), 1,"")</f>
        <v>1</v>
      </c>
      <c r="AY322" s="78" t="str">
        <f>IF(AND(DataBase2[[#This Row],[sABSGB]]&lt;=0.0001,DataBase2[[#This Row],[sABSGB]]&lt;&gt;""), 1,"")</f>
        <v/>
      </c>
      <c r="AZ322" s="78" t="str">
        <f>IF(AND(DataBase2[[#This Row],[sCCJGB]]&lt;=0.0001,DataBase2[[#This Row],[sCCJGB]]&lt;&gt;""), 1,"")</f>
        <v/>
      </c>
      <c r="BA322" s="78" t="str">
        <f>IF(AND(DataBase2[[#This Row],[sILSGB]]&lt;=0.0001,DataBase2[[#This Row],[sILSGB]]&lt;&gt;""), 1,"")</f>
        <v/>
      </c>
      <c r="BB322" s="78" t="str">
        <f>IF(AND(DataBase2[[#This Row],[sSAGB]]&lt;=0.0001,DataBase2[[#This Row],[sSAGB]]&lt;&gt;""), 1,"")</f>
        <v/>
      </c>
      <c r="BC322" s="78" t="str">
        <f>IF(AND(DataBase2[[#This Row],[sKSGB]]&lt;=0.0001,DataBase2[[#This Row],[sKSGB]]&lt;&gt;""), 1,"")</f>
        <v/>
      </c>
      <c r="BD322" s="79" t="str">
        <f>IF(AND(DataBase2[[#This Row],[sLBGKS]]&lt;=0.0001, DataBase2[[#This Row],[sLBGKS]]&lt;&gt;""), 1,"")</f>
        <v/>
      </c>
      <c r="BE322" s="78" t="str">
        <f>IF(AND(DataBase2[[#This Row],[sCLGKS]]&lt;=0.0001,DataBase2[[#This Row],[sCLGKS]]&lt;&gt;""), 1,"")</f>
        <v/>
      </c>
      <c r="BF322" s="78">
        <f>IF(AND(DataBase2[[#This Row],[sDRCGKS]]&lt;=0.0001,DataBase2[[#This Row],[sDRCGKS]]&lt;&gt;""), 1,"")</f>
        <v>1</v>
      </c>
      <c r="BG322" s="78" t="str">
        <f>IF(AND(DataBase2[[#This Row],[sABSGKS]]&lt;=0.0001,DataBase2[[#This Row],[sABSGKS]]&lt;&gt;""), 1,"")</f>
        <v/>
      </c>
      <c r="BH322" s="78">
        <f>IF(AND(DataBase2[[#This Row],[sCCJGKS]]&lt;=0.0001,DataBase2[[#This Row],[sCCJGKS]]&lt;&gt;""), 1,"")</f>
        <v>1</v>
      </c>
      <c r="BI322" s="78" t="str">
        <f>IF(AND(DataBase2[[#This Row],[sILSGKS]]&lt;=0.0001,DataBase2[[#This Row],[sILSGKS]]&lt;&gt;""), 1,"")</f>
        <v/>
      </c>
      <c r="BJ322" s="78" t="str">
        <f>IF(AND(DataBase2[[#This Row],[sSAGKS]]&lt;=0.0001,DataBase2[[#This Row],[sSAGKS]]&lt;&gt;""), 1,"")</f>
        <v/>
      </c>
      <c r="BK322" s="80" t="str">
        <f>IF(AND(DataBase2[[#This Row],[sKSGKS]]&lt;=0.0001,DataBase2[[#This Row],[sKSGKS]]&lt;&gt;""), 1,"")</f>
        <v/>
      </c>
    </row>
    <row r="323" spans="1:63" x14ac:dyDescent="0.35">
      <c r="A323" s="65" t="s">
        <v>186</v>
      </c>
      <c r="B323" s="66" t="s">
        <v>80</v>
      </c>
      <c r="C323" s="67" t="s">
        <v>282</v>
      </c>
      <c r="D323" s="67">
        <v>3</v>
      </c>
      <c r="E323" s="67">
        <v>30</v>
      </c>
      <c r="F323" s="68">
        <v>2</v>
      </c>
      <c r="G323" s="69">
        <v>3435.42</v>
      </c>
      <c r="H323" s="70">
        <v>3355.25</v>
      </c>
      <c r="I323" s="71">
        <v>7200</v>
      </c>
      <c r="J323" s="69">
        <v>3435.42</v>
      </c>
      <c r="K323" s="70">
        <v>3435.42</v>
      </c>
      <c r="L323" s="71">
        <v>38</v>
      </c>
      <c r="M323" s="69">
        <v>3435.42</v>
      </c>
      <c r="N323" s="6">
        <v>3435.42</v>
      </c>
      <c r="O323" s="71">
        <v>280</v>
      </c>
      <c r="P323" s="69">
        <v>3435.4199199999998</v>
      </c>
      <c r="Q323" s="71">
        <v>2703</v>
      </c>
      <c r="R323" s="72">
        <v>3476.16</v>
      </c>
      <c r="S323" s="71">
        <v>40.549999999999997</v>
      </c>
      <c r="T323" s="72">
        <v>3667.18</v>
      </c>
      <c r="U323" s="71">
        <v>150.01050000000001</v>
      </c>
      <c r="V323" s="72">
        <v>3435.42</v>
      </c>
      <c r="W323" s="73">
        <v>131.4325</v>
      </c>
      <c r="X323" s="8">
        <v>3435.42</v>
      </c>
      <c r="Y323" s="8">
        <v>98</v>
      </c>
      <c r="Z323" s="74">
        <f t="shared" ref="Z323:Z386" si="15">IF(MIN(G323,J323,M323)&gt;0, MIN(G323,J323,M323),"")</f>
        <v>3435.42</v>
      </c>
      <c r="AA323" s="48">
        <f t="shared" ref="AA323:AA386" si="16">IF(MIN(P323,R323,T323,V323,X323)&gt;0, MIN(P323,R323,T323,V323,X323),"")</f>
        <v>3435.4199199999998</v>
      </c>
      <c r="AB32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MIN(G323,J323,M323),"")</f>
        <v>3435.42</v>
      </c>
      <c r="AC323" s="49">
        <f>IF(OR(DataBase2[[#This Row],[sKS]] = "", DataBase2[[#This Row],[BSOpt]]=""), "", (DataBase2[[#This Row],[sKS]]-DataBase2[[#This Row],[BSOpt]])/DataBase2[[#This Row],[BSOpt]])</f>
        <v>0</v>
      </c>
      <c r="AD323" s="49">
        <f t="shared" ref="AD323:AD386" si="17">IF(MIN(G323,J323,M323)&gt;0, MIN(G323,J323,M323),"")</f>
        <v>3435.42</v>
      </c>
      <c r="AE323" s="49">
        <f>IF(OR(DataBase2[[#This Row],[sKS]] = "", DataBase2[[#This Row],[BESTUB]]=""), "", (DataBase2[[#This Row],[sKS]]-DataBase2[[#This Row],[BESTUB]])/DataBase2[[#This Row],[BESTUB]])</f>
        <v>0</v>
      </c>
      <c r="AF323" s="75">
        <f>IF(OR(DataBase2[[#This Row],[sLB]] = "", DataBase2[[#This Row],[BestSol]]=""), "", (DataBase2[[#This Row],[sLB]]-DataBase2[[#This Row],[BestSol]])/DataBase2[[#This Row],[BestSol]])</f>
        <v>0</v>
      </c>
      <c r="AG323" s="76">
        <f>IF(OR(DataBase2[[#This Row],[sCL]] = "", DataBase2[[#This Row],[BestSol]]=""), "", (DataBase2[[#This Row],[sCL]] -DataBase2[[#This Row],[BestSol]])/DataBase2[[#This Row],[BestSol]])</f>
        <v>0</v>
      </c>
      <c r="AH323" s="76">
        <f>IF(OR(DataBase2[[#This Row],[sDRC]]= "", DataBase2[[#This Row],[BestSol]]=""), "", (DataBase2[[#This Row],[sDRC]]-DataBase2[[#This Row],[BestSol]])/DataBase2[[#This Row],[BestSol]])</f>
        <v>0</v>
      </c>
      <c r="AI323" s="76">
        <f>IF(OR(DataBase2[[#This Row],[sABS]]= "", DataBase2[[#This Row],[BestSol]]=""), "", (DataBase2[[#This Row],[sABS]]-DataBase2[[#This Row],[BestSol]])/DataBase2[[#This Row],[BestSol]])</f>
        <v>-2.3286817988125693E-8</v>
      </c>
      <c r="AJ323" s="76">
        <f>IF(OR(DataBase2[[#This Row],[sCCJ]]= "", DataBase2[[#This Row],[BestSol]]=""), "", (DataBase2[[#This Row],[sCCJ]]-DataBase2[[#This Row],[BestSol]])/DataBase2[[#This Row],[BestSol]])</f>
        <v>1.1858812022984026E-2</v>
      </c>
      <c r="AK323" s="76">
        <f>IF(OR(DataBase2[[#This Row],[sILS]] = "", DataBase2[[#This Row],[BestSol]]=""), "", (DataBase2[[#This Row],[sILS]]-DataBase2[[#This Row],[BestSol]])/DataBase2[[#This Row],[BestSol]])</f>
        <v>6.7461911498448449E-2</v>
      </c>
      <c r="AL323" s="76">
        <f>IF(OR(DataBase2[[#This Row],[sSA]] = "", DataBase2[[#This Row],[BestSol]]=""), "", (DataBase2[[#This Row],[sSA]]-DataBase2[[#This Row],[BestSol]])/DataBase2[[#This Row],[BestSol]])</f>
        <v>0</v>
      </c>
      <c r="AM323" s="76">
        <f>IF(OR(DataBase2[[#This Row],[sKS]] = "", DataBase2[[#This Row],[BestSol]]=""), "", (DataBase2[[#This Row],[sKS]]-DataBase2[[#This Row],[BestSol]])/DataBase2[[#This Row],[BestSol]])</f>
        <v>0</v>
      </c>
      <c r="AN323" s="75">
        <f>IF(OR(DataBase2[[#This Row],[sLB]] = "", DataBase2[[#This Row],[BSHeu]]=""), "", (DataBase2[[#This Row],[sLB]]-DataBase2[[#This Row],[BSHeu]])/DataBase2[[#This Row],[BSHeu]])</f>
        <v>2.3286818530401596E-8</v>
      </c>
      <c r="AO323" s="76">
        <f>IF(OR(DataBase2[[#This Row],[sCL]] = "",  DataBase2[[#This Row],[BSHeu]]=""), "", (DataBase2[[#This Row],[sCL]] - DataBase2[[#This Row],[BSHeu]])/ DataBase2[[#This Row],[BSHeu]])</f>
        <v>2.3286818530401596E-8</v>
      </c>
      <c r="AP323" s="76">
        <f>IF(OR(DataBase2[[#This Row],[sDRC]]= "",  DataBase2[[#This Row],[BSHeu]]=""), "", (DataBase2[[#This Row],[sDRC]]- DataBase2[[#This Row],[BSHeu]])/ DataBase2[[#This Row],[BSHeu]])</f>
        <v>2.3286818530401596E-8</v>
      </c>
      <c r="AQ323" s="76">
        <f>IF(OR(DataBase2[[#This Row],[sABS]]= "",  DataBase2[[#This Row],[BSHeu]]=""), "", (DataBase2[[#This Row],[sABS]]- DataBase2[[#This Row],[BSHeu]])/ DataBase2[[#This Row],[BSHeu]])</f>
        <v>0</v>
      </c>
      <c r="AR323" s="76">
        <f>IF(OR(DataBase2[[#This Row],[sCCJ]]= "",  DataBase2[[#This Row],[BSHeu]]=""), "", (DataBase2[[#This Row],[sCCJ]]- DataBase2[[#This Row],[BSHeu]])/ DataBase2[[#This Row],[BSHeu]])</f>
        <v>1.1858835585956559E-2</v>
      </c>
      <c r="AS323" s="76">
        <f>IF(OR(DataBase2[[#This Row],[sILS]] = "",  DataBase2[[#This Row],[BSHeu]]=""), "", (DataBase2[[#This Row],[sILS]]- DataBase2[[#This Row],[BSHeu]])/ DataBase2[[#This Row],[BSHeu]])</f>
        <v>6.7461936356240274E-2</v>
      </c>
      <c r="AT323" s="76">
        <f>IF(OR(DataBase2[[#This Row],[sSA]] = "",  DataBase2[[#This Row],[BSHeu]]=""), "", (DataBase2[[#This Row],[sSA]]- DataBase2[[#This Row],[BSHeu]])/ DataBase2[[#This Row],[BSHeu]])</f>
        <v>2.3286818530401596E-8</v>
      </c>
      <c r="AU323" s="77">
        <f>IF(OR(DataBase2[[#This Row],[sKS]]= "",  DataBase2[[#This Row],[BSHeu]]=""), "", (DataBase2[[#This Row],[sKS]]- DataBase2[[#This Row],[BSHeu]])/ DataBase2[[#This Row],[BSHeu]])</f>
        <v>2.3286818530401596E-8</v>
      </c>
      <c r="AV323" s="78">
        <f>IF(AND(DataBase2[[#This Row],[sLBGB]]&lt;=0.0001, DataBase2[[#This Row],[sLBGB]]&lt;&gt;""), 1,"")</f>
        <v>1</v>
      </c>
      <c r="AW323" s="78">
        <f>IF(AND(DataBase2[[#This Row],[sCLGB]]&lt;=0.0001,DataBase2[[#This Row],[sCLGB]]&lt;&gt;""), 1,"")</f>
        <v>1</v>
      </c>
      <c r="AX323" s="78">
        <f>IF(AND(DataBase2[[#This Row],[sDRCGB]]&lt;=0.0001,DataBase2[[#This Row],[sDRCGB]]&lt;&gt;""), 1,"")</f>
        <v>1</v>
      </c>
      <c r="AY323" s="78">
        <f>IF(AND(DataBase2[[#This Row],[sABSGB]]&lt;=0.0001,DataBase2[[#This Row],[sABSGB]]&lt;&gt;""), 1,"")</f>
        <v>1</v>
      </c>
      <c r="AZ323" s="78" t="str">
        <f>IF(AND(DataBase2[[#This Row],[sCCJGB]]&lt;=0.0001,DataBase2[[#This Row],[sCCJGB]]&lt;&gt;""), 1,"")</f>
        <v/>
      </c>
      <c r="BA323" s="78" t="str">
        <f>IF(AND(DataBase2[[#This Row],[sILSGB]]&lt;=0.0001,DataBase2[[#This Row],[sILSGB]]&lt;&gt;""), 1,"")</f>
        <v/>
      </c>
      <c r="BB323" s="78">
        <f>IF(AND(DataBase2[[#This Row],[sSAGB]]&lt;=0.0001,DataBase2[[#This Row],[sSAGB]]&lt;&gt;""), 1,"")</f>
        <v>1</v>
      </c>
      <c r="BC323" s="78">
        <f>IF(AND(DataBase2[[#This Row],[sKSGB]]&lt;=0.0001,DataBase2[[#This Row],[sKSGB]]&lt;&gt;""), 1,"")</f>
        <v>1</v>
      </c>
      <c r="BD323" s="79">
        <f>IF(AND(DataBase2[[#This Row],[sLBGKS]]&lt;=0.0001, DataBase2[[#This Row],[sLBGKS]]&lt;&gt;""), 1,"")</f>
        <v>1</v>
      </c>
      <c r="BE323" s="78">
        <f>IF(AND(DataBase2[[#This Row],[sCLGKS]]&lt;=0.0001,DataBase2[[#This Row],[sCLGKS]]&lt;&gt;""), 1,"")</f>
        <v>1</v>
      </c>
      <c r="BF323" s="78">
        <f>IF(AND(DataBase2[[#This Row],[sDRCGKS]]&lt;=0.0001,DataBase2[[#This Row],[sDRCGKS]]&lt;&gt;""), 1,"")</f>
        <v>1</v>
      </c>
      <c r="BG323" s="78">
        <f>IF(AND(DataBase2[[#This Row],[sABSGKS]]&lt;=0.0001,DataBase2[[#This Row],[sABSGKS]]&lt;&gt;""), 1,"")</f>
        <v>1</v>
      </c>
      <c r="BH323" s="78" t="str">
        <f>IF(AND(DataBase2[[#This Row],[sCCJGKS]]&lt;=0.0001,DataBase2[[#This Row],[sCCJGKS]]&lt;&gt;""), 1,"")</f>
        <v/>
      </c>
      <c r="BI323" s="78" t="str">
        <f>IF(AND(DataBase2[[#This Row],[sILSGKS]]&lt;=0.0001,DataBase2[[#This Row],[sILSGKS]]&lt;&gt;""), 1,"")</f>
        <v/>
      </c>
      <c r="BJ323" s="78">
        <f>IF(AND(DataBase2[[#This Row],[sSAGKS]]&lt;=0.0001,DataBase2[[#This Row],[sSAGKS]]&lt;&gt;""), 1,"")</f>
        <v>1</v>
      </c>
      <c r="BK323" s="80">
        <f>IF(AND(DataBase2[[#This Row],[sKSGKS]]&lt;=0.0001,DataBase2[[#This Row],[sKSGKS]]&lt;&gt;""), 1,"")</f>
        <v>1</v>
      </c>
    </row>
    <row r="324" spans="1:63" x14ac:dyDescent="0.35">
      <c r="A324" s="65" t="s">
        <v>187</v>
      </c>
      <c r="B324" s="66" t="s">
        <v>80</v>
      </c>
      <c r="C324" s="67" t="s">
        <v>282</v>
      </c>
      <c r="D324" s="67">
        <v>3</v>
      </c>
      <c r="E324" s="67">
        <v>30</v>
      </c>
      <c r="F324" s="68">
        <v>3</v>
      </c>
      <c r="G324" s="69">
        <v>3966.59</v>
      </c>
      <c r="H324" s="70">
        <v>3620.41</v>
      </c>
      <c r="I324" s="71">
        <v>7200</v>
      </c>
      <c r="J324" s="69">
        <v>3892.59</v>
      </c>
      <c r="K324" s="70">
        <v>3892.59</v>
      </c>
      <c r="L324" s="71">
        <v>1475</v>
      </c>
      <c r="M324" s="69">
        <v>3892.59</v>
      </c>
      <c r="N324" s="6">
        <v>3882.47</v>
      </c>
      <c r="O324" s="71">
        <v>7200.9</v>
      </c>
      <c r="P324" s="69">
        <v>3947.0800800000002</v>
      </c>
      <c r="Q324" s="71">
        <v>3389</v>
      </c>
      <c r="R324" s="72">
        <v>3894.46</v>
      </c>
      <c r="S324" s="71">
        <v>42.01</v>
      </c>
      <c r="T324" s="72">
        <v>3995.21</v>
      </c>
      <c r="U324" s="71">
        <v>150.006</v>
      </c>
      <c r="V324" s="72">
        <v>3986.08</v>
      </c>
      <c r="W324" s="73">
        <v>132.84450000000001</v>
      </c>
      <c r="X324" s="8">
        <v>3949.46</v>
      </c>
      <c r="Y324" s="8">
        <v>450</v>
      </c>
      <c r="Z324" s="74">
        <f t="shared" si="15"/>
        <v>3892.59</v>
      </c>
      <c r="AA324" s="48">
        <f t="shared" si="16"/>
        <v>3894.46</v>
      </c>
      <c r="AB32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MIN(G324,J324,M324),"")</f>
        <v>3892.59</v>
      </c>
      <c r="AC324" s="49">
        <f>IF(OR(DataBase2[[#This Row],[sKS]] = "", DataBase2[[#This Row],[BSOpt]]=""), "", (DataBase2[[#This Row],[sKS]]-DataBase2[[#This Row],[BSOpt]])/DataBase2[[#This Row],[BSOpt]])</f>
        <v>1.4609809920900965E-2</v>
      </c>
      <c r="AD324" s="49">
        <f t="shared" si="17"/>
        <v>3892.59</v>
      </c>
      <c r="AE324" s="49">
        <f>IF(OR(DataBase2[[#This Row],[sKS]] = "", DataBase2[[#This Row],[BESTUB]]=""), "", (DataBase2[[#This Row],[sKS]]-DataBase2[[#This Row],[BESTUB]])/DataBase2[[#This Row],[BESTUB]])</f>
        <v>1.4609809920900965E-2</v>
      </c>
      <c r="AF324" s="75">
        <f>IF(OR(DataBase2[[#This Row],[sLB]] = "", DataBase2[[#This Row],[BestSol]]=""), "", (DataBase2[[#This Row],[sLB]]-DataBase2[[#This Row],[BestSol]])/DataBase2[[#This Row],[BestSol]])</f>
        <v>1.9010478884239027E-2</v>
      </c>
      <c r="AG324" s="76">
        <f>IF(OR(DataBase2[[#This Row],[sCL]] = "", DataBase2[[#This Row],[BestSol]]=""), "", (DataBase2[[#This Row],[sCL]] -DataBase2[[#This Row],[BestSol]])/DataBase2[[#This Row],[BestSol]])</f>
        <v>0</v>
      </c>
      <c r="AH324" s="76">
        <f>IF(OR(DataBase2[[#This Row],[sDRC]]= "", DataBase2[[#This Row],[BestSol]]=""), "", (DataBase2[[#This Row],[sDRC]]-DataBase2[[#This Row],[BestSol]])/DataBase2[[#This Row],[BestSol]])</f>
        <v>0</v>
      </c>
      <c r="AI324" s="76">
        <f>IF(OR(DataBase2[[#This Row],[sABS]]= "", DataBase2[[#This Row],[BestSol]]=""), "", (DataBase2[[#This Row],[sABS]]-DataBase2[[#This Row],[BestSol]])/DataBase2[[#This Row],[BestSol]])</f>
        <v>1.3998412368114811E-2</v>
      </c>
      <c r="AJ324" s="76">
        <f>IF(OR(DataBase2[[#This Row],[sCCJ]]= "", DataBase2[[#This Row],[BestSol]]=""), "", (DataBase2[[#This Row],[sCCJ]]-DataBase2[[#This Row],[BestSol]])/DataBase2[[#This Row],[BestSol]])</f>
        <v>4.8039993937195821E-4</v>
      </c>
      <c r="AK324" s="76">
        <f>IF(OR(DataBase2[[#This Row],[sILS]] = "", DataBase2[[#This Row],[BestSol]]=""), "", (DataBase2[[#This Row],[sILS]]-DataBase2[[#This Row],[BestSol]])/DataBase2[[#This Row],[BestSol]])</f>
        <v>2.6362910041900094E-2</v>
      </c>
      <c r="AL324" s="76">
        <f>IF(OR(DataBase2[[#This Row],[sSA]] = "", DataBase2[[#This Row],[BestSol]]=""), "", (DataBase2[[#This Row],[sSA]]-DataBase2[[#This Row],[BestSol]])/DataBase2[[#This Row],[BestSol]])</f>
        <v>2.4017427984966252E-2</v>
      </c>
      <c r="AM324" s="76">
        <f>IF(OR(DataBase2[[#This Row],[sKS]] = "", DataBase2[[#This Row],[BestSol]]=""), "", (DataBase2[[#This Row],[sKS]]-DataBase2[[#This Row],[BestSol]])/DataBase2[[#This Row],[BestSol]])</f>
        <v>1.4609809920900965E-2</v>
      </c>
      <c r="AN324" s="75">
        <f>IF(OR(DataBase2[[#This Row],[sLB]] = "", DataBase2[[#This Row],[BSHeu]]=""), "", (DataBase2[[#This Row],[sLB]]-DataBase2[[#This Row],[BSHeu]])/DataBase2[[#This Row],[BSHeu]])</f>
        <v>1.8521181370459605E-2</v>
      </c>
      <c r="AO324" s="76">
        <f>IF(OR(DataBase2[[#This Row],[sCL]] = "",  DataBase2[[#This Row],[BSHeu]]=""), "", (DataBase2[[#This Row],[sCL]] - DataBase2[[#This Row],[BSHeu]])/ DataBase2[[#This Row],[BSHeu]])</f>
        <v>-4.8016926608564236E-4</v>
      </c>
      <c r="AP324" s="76">
        <f>IF(OR(DataBase2[[#This Row],[sDRC]]= "",  DataBase2[[#This Row],[BSHeu]]=""), "", (DataBase2[[#This Row],[sDRC]]- DataBase2[[#This Row],[BSHeu]])/ DataBase2[[#This Row],[BSHeu]])</f>
        <v>-4.8016926608564236E-4</v>
      </c>
      <c r="AQ324" s="76">
        <f>IF(OR(DataBase2[[#This Row],[sABS]]= "",  DataBase2[[#This Row],[BSHeu]]=""), "", (DataBase2[[#This Row],[sABS]]- DataBase2[[#This Row],[BSHeu]])/ DataBase2[[#This Row],[BSHeu]])</f>
        <v>1.3511521494636006E-2</v>
      </c>
      <c r="AR324" s="76">
        <f>IF(OR(DataBase2[[#This Row],[sCCJ]]= "",  DataBase2[[#This Row],[BSHeu]]=""), "", (DataBase2[[#This Row],[sCCJ]]- DataBase2[[#This Row],[BSHeu]])/ DataBase2[[#This Row],[BSHeu]])</f>
        <v>0</v>
      </c>
      <c r="AS324" s="76">
        <f>IF(OR(DataBase2[[#This Row],[sILS]] = "",  DataBase2[[#This Row],[BSHeu]]=""), "", (DataBase2[[#This Row],[sILS]]- DataBase2[[#This Row],[BSHeu]])/ DataBase2[[#This Row],[BSHeu]])</f>
        <v>2.587008211664775E-2</v>
      </c>
      <c r="AT324" s="76">
        <f>IF(OR(DataBase2[[#This Row],[sSA]] = "",  DataBase2[[#This Row],[BSHeu]]=""), "", (DataBase2[[#This Row],[sSA]]- DataBase2[[#This Row],[BSHeu]])/ DataBase2[[#This Row],[BSHeu]])</f>
        <v>2.3525726288111802E-2</v>
      </c>
      <c r="AU324" s="77">
        <f>IF(OR(DataBase2[[#This Row],[sKS]]= "",  DataBase2[[#This Row],[BSHeu]]=""), "", (DataBase2[[#This Row],[sKS]]- DataBase2[[#This Row],[BSHeu]])/ DataBase2[[#This Row],[BSHeu]])</f>
        <v>1.4122625473107954E-2</v>
      </c>
      <c r="AV324" s="78" t="str">
        <f>IF(AND(DataBase2[[#This Row],[sLBGB]]&lt;=0.0001, DataBase2[[#This Row],[sLBGB]]&lt;&gt;""), 1,"")</f>
        <v/>
      </c>
      <c r="AW324" s="78">
        <f>IF(AND(DataBase2[[#This Row],[sCLGB]]&lt;=0.0001,DataBase2[[#This Row],[sCLGB]]&lt;&gt;""), 1,"")</f>
        <v>1</v>
      </c>
      <c r="AX324" s="78">
        <f>IF(AND(DataBase2[[#This Row],[sDRCGB]]&lt;=0.0001,DataBase2[[#This Row],[sDRCGB]]&lt;&gt;""), 1,"")</f>
        <v>1</v>
      </c>
      <c r="AY324" s="78" t="str">
        <f>IF(AND(DataBase2[[#This Row],[sABSGB]]&lt;=0.0001,DataBase2[[#This Row],[sABSGB]]&lt;&gt;""), 1,"")</f>
        <v/>
      </c>
      <c r="AZ324" s="78" t="str">
        <f>IF(AND(DataBase2[[#This Row],[sCCJGB]]&lt;=0.0001,DataBase2[[#This Row],[sCCJGB]]&lt;&gt;""), 1,"")</f>
        <v/>
      </c>
      <c r="BA324" s="78" t="str">
        <f>IF(AND(DataBase2[[#This Row],[sILSGB]]&lt;=0.0001,DataBase2[[#This Row],[sILSGB]]&lt;&gt;""), 1,"")</f>
        <v/>
      </c>
      <c r="BB324" s="78" t="str">
        <f>IF(AND(DataBase2[[#This Row],[sSAGB]]&lt;=0.0001,DataBase2[[#This Row],[sSAGB]]&lt;&gt;""), 1,"")</f>
        <v/>
      </c>
      <c r="BC324" s="78" t="str">
        <f>IF(AND(DataBase2[[#This Row],[sKSGB]]&lt;=0.0001,DataBase2[[#This Row],[sKSGB]]&lt;&gt;""), 1,"")</f>
        <v/>
      </c>
      <c r="BD324" s="79" t="str">
        <f>IF(AND(DataBase2[[#This Row],[sLBGKS]]&lt;=0.0001, DataBase2[[#This Row],[sLBGKS]]&lt;&gt;""), 1,"")</f>
        <v/>
      </c>
      <c r="BE324" s="78">
        <f>IF(AND(DataBase2[[#This Row],[sCLGKS]]&lt;=0.0001,DataBase2[[#This Row],[sCLGKS]]&lt;&gt;""), 1,"")</f>
        <v>1</v>
      </c>
      <c r="BF324" s="78">
        <f>IF(AND(DataBase2[[#This Row],[sDRCGKS]]&lt;=0.0001,DataBase2[[#This Row],[sDRCGKS]]&lt;&gt;""), 1,"")</f>
        <v>1</v>
      </c>
      <c r="BG324" s="78" t="str">
        <f>IF(AND(DataBase2[[#This Row],[sABSGKS]]&lt;=0.0001,DataBase2[[#This Row],[sABSGKS]]&lt;&gt;""), 1,"")</f>
        <v/>
      </c>
      <c r="BH324" s="78">
        <f>IF(AND(DataBase2[[#This Row],[sCCJGKS]]&lt;=0.0001,DataBase2[[#This Row],[sCCJGKS]]&lt;&gt;""), 1,"")</f>
        <v>1</v>
      </c>
      <c r="BI324" s="78" t="str">
        <f>IF(AND(DataBase2[[#This Row],[sILSGKS]]&lt;=0.0001,DataBase2[[#This Row],[sILSGKS]]&lt;&gt;""), 1,"")</f>
        <v/>
      </c>
      <c r="BJ324" s="78" t="str">
        <f>IF(AND(DataBase2[[#This Row],[sSAGKS]]&lt;=0.0001,DataBase2[[#This Row],[sSAGKS]]&lt;&gt;""), 1,"")</f>
        <v/>
      </c>
      <c r="BK324" s="80" t="str">
        <f>IF(AND(DataBase2[[#This Row],[sKSGKS]]&lt;=0.0001,DataBase2[[#This Row],[sKSGKS]]&lt;&gt;""), 1,"")</f>
        <v/>
      </c>
    </row>
    <row r="325" spans="1:63" x14ac:dyDescent="0.35">
      <c r="A325" s="65" t="s">
        <v>188</v>
      </c>
      <c r="B325" s="66" t="s">
        <v>80</v>
      </c>
      <c r="C325" s="67" t="s">
        <v>282</v>
      </c>
      <c r="D325" s="67">
        <v>3</v>
      </c>
      <c r="E325" s="67">
        <v>30</v>
      </c>
      <c r="F325" s="68">
        <v>4</v>
      </c>
      <c r="G325" s="69">
        <v>4288.67</v>
      </c>
      <c r="H325" s="70">
        <v>3963.87</v>
      </c>
      <c r="I325" s="71">
        <v>7200</v>
      </c>
      <c r="J325" s="69">
        <v>4219.71</v>
      </c>
      <c r="K325" s="70">
        <v>4219.71</v>
      </c>
      <c r="L325" s="71">
        <v>18467</v>
      </c>
      <c r="M325" s="69">
        <v>4219.71</v>
      </c>
      <c r="N325" s="6">
        <v>4219.71</v>
      </c>
      <c r="O325" s="71">
        <v>5746.5</v>
      </c>
      <c r="P325" s="69">
        <v>4316.0698199999997</v>
      </c>
      <c r="Q325" s="71">
        <v>1937</v>
      </c>
      <c r="R325" s="72">
        <v>4221.8100000000004</v>
      </c>
      <c r="S325" s="71">
        <v>49.39</v>
      </c>
      <c r="T325" s="72">
        <v>4283.49</v>
      </c>
      <c r="U325" s="71">
        <v>150.0025</v>
      </c>
      <c r="V325" s="72">
        <v>4316.01</v>
      </c>
      <c r="W325" s="73">
        <v>150.06299999999999</v>
      </c>
      <c r="X325" s="8">
        <v>4262.51</v>
      </c>
      <c r="Y325" s="8">
        <v>639</v>
      </c>
      <c r="Z325" s="74">
        <f t="shared" si="15"/>
        <v>4219.71</v>
      </c>
      <c r="AA325" s="48">
        <f t="shared" si="16"/>
        <v>4221.8100000000004</v>
      </c>
      <c r="AB32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MIN(G325,J325,M325),"")</f>
        <v>4219.71</v>
      </c>
      <c r="AC325" s="49">
        <f>IF(OR(DataBase2[[#This Row],[sKS]] = "", DataBase2[[#This Row],[BSOpt]]=""), "", (DataBase2[[#This Row],[sKS]]-DataBase2[[#This Row],[BSOpt]])/DataBase2[[#This Row],[BSOpt]])</f>
        <v>1.0142877117147904E-2</v>
      </c>
      <c r="AD325" s="49">
        <f t="shared" si="17"/>
        <v>4219.71</v>
      </c>
      <c r="AE325" s="49">
        <f>IF(OR(DataBase2[[#This Row],[sKS]] = "", DataBase2[[#This Row],[BESTUB]]=""), "", (DataBase2[[#This Row],[sKS]]-DataBase2[[#This Row],[BESTUB]])/DataBase2[[#This Row],[BESTUB]])</f>
        <v>1.0142877117147904E-2</v>
      </c>
      <c r="AF325" s="75">
        <f>IF(OR(DataBase2[[#This Row],[sLB]] = "", DataBase2[[#This Row],[BestSol]]=""), "", (DataBase2[[#This Row],[sLB]]-DataBase2[[#This Row],[BestSol]])/DataBase2[[#This Row],[BestSol]])</f>
        <v>1.6342355280339178E-2</v>
      </c>
      <c r="AG325" s="76">
        <f>IF(OR(DataBase2[[#This Row],[sCL]] = "", DataBase2[[#This Row],[BestSol]]=""), "", (DataBase2[[#This Row],[sCL]] -DataBase2[[#This Row],[BestSol]])/DataBase2[[#This Row],[BestSol]])</f>
        <v>0</v>
      </c>
      <c r="AH325" s="76">
        <f>IF(OR(DataBase2[[#This Row],[sDRC]]= "", DataBase2[[#This Row],[BestSol]]=""), "", (DataBase2[[#This Row],[sDRC]]-DataBase2[[#This Row],[BestSol]])/DataBase2[[#This Row],[BestSol]])</f>
        <v>0</v>
      </c>
      <c r="AI325" s="76">
        <f>IF(OR(DataBase2[[#This Row],[sABS]]= "", DataBase2[[#This Row],[BestSol]]=""), "", (DataBase2[[#This Row],[sABS]]-DataBase2[[#This Row],[BestSol]])/DataBase2[[#This Row],[BestSol]])</f>
        <v>2.2835649843235595E-2</v>
      </c>
      <c r="AJ325" s="76">
        <f>IF(OR(DataBase2[[#This Row],[sCCJ]]= "", DataBase2[[#This Row],[BestSol]]=""), "", (DataBase2[[#This Row],[sCCJ]]-DataBase2[[#This Row],[BestSol]])/DataBase2[[#This Row],[BestSol]])</f>
        <v>4.9766453144892988E-4</v>
      </c>
      <c r="AK325" s="76">
        <f>IF(OR(DataBase2[[#This Row],[sILS]] = "", DataBase2[[#This Row],[BestSol]]=""), "", (DataBase2[[#This Row],[sILS]]-DataBase2[[#This Row],[BestSol]])/DataBase2[[#This Row],[BestSol]])</f>
        <v>1.5114782769431963E-2</v>
      </c>
      <c r="AL325" s="76">
        <f>IF(OR(DataBase2[[#This Row],[sSA]] = "", DataBase2[[#This Row],[BestSol]]=""), "", (DataBase2[[#This Row],[sSA]]-DataBase2[[#This Row],[BestSol]])/DataBase2[[#This Row],[BestSol]])</f>
        <v>2.282147351358273E-2</v>
      </c>
      <c r="AM325" s="76">
        <f>IF(OR(DataBase2[[#This Row],[sKS]] = "", DataBase2[[#This Row],[BestSol]]=""), "", (DataBase2[[#This Row],[sKS]]-DataBase2[[#This Row],[BestSol]])/DataBase2[[#This Row],[BestSol]])</f>
        <v>1.0142877117147904E-2</v>
      </c>
      <c r="AN325" s="75">
        <f>IF(OR(DataBase2[[#This Row],[sLB]] = "", DataBase2[[#This Row],[BSHeu]]=""), "", (DataBase2[[#This Row],[sLB]]-DataBase2[[#This Row],[BSHeu]])/DataBase2[[#This Row],[BSHeu]])</f>
        <v>1.5836809330595093E-2</v>
      </c>
      <c r="AO325" s="76">
        <f>IF(OR(DataBase2[[#This Row],[sCL]] = "",  DataBase2[[#This Row],[BSHeu]]=""), "", (DataBase2[[#This Row],[sCL]] - DataBase2[[#This Row],[BSHeu]])/ DataBase2[[#This Row],[BSHeu]])</f>
        <v>-4.9741698465832513E-4</v>
      </c>
      <c r="AP325" s="76">
        <f>IF(OR(DataBase2[[#This Row],[sDRC]]= "",  DataBase2[[#This Row],[BSHeu]]=""), "", (DataBase2[[#This Row],[sDRC]]- DataBase2[[#This Row],[BSHeu]])/ DataBase2[[#This Row],[BSHeu]])</f>
        <v>-4.9741698465832513E-4</v>
      </c>
      <c r="AQ325" s="76">
        <f>IF(OR(DataBase2[[#This Row],[sABS]]= "",  DataBase2[[#This Row],[BSHeu]]=""), "", (DataBase2[[#This Row],[sABS]]- DataBase2[[#This Row],[BSHeu]])/ DataBase2[[#This Row],[BSHeu]])</f>
        <v>2.2326874018489533E-2</v>
      </c>
      <c r="AR325" s="76">
        <f>IF(OR(DataBase2[[#This Row],[sCCJ]]= "",  DataBase2[[#This Row],[BSHeu]]=""), "", (DataBase2[[#This Row],[sCCJ]]- DataBase2[[#This Row],[BSHeu]])/ DataBase2[[#This Row],[BSHeu]])</f>
        <v>0</v>
      </c>
      <c r="AS325" s="76">
        <f>IF(OR(DataBase2[[#This Row],[sILS]] = "",  DataBase2[[#This Row],[BSHeu]]=""), "", (DataBase2[[#This Row],[sILS]]- DataBase2[[#This Row],[BSHeu]])/ DataBase2[[#This Row],[BSHeu]])</f>
        <v>1.4609847435104701E-2</v>
      </c>
      <c r="AT325" s="76">
        <f>IF(OR(DataBase2[[#This Row],[sSA]] = "",  DataBase2[[#This Row],[BSHeu]]=""), "", (DataBase2[[#This Row],[sSA]]- DataBase2[[#This Row],[BSHeu]])/ DataBase2[[#This Row],[BSHeu]])</f>
        <v>2.2312704740383819E-2</v>
      </c>
      <c r="AU325" s="77">
        <f>IF(OR(DataBase2[[#This Row],[sKS]]= "",  DataBase2[[#This Row],[BSHeu]]=""), "", (DataBase2[[#This Row],[sKS]]- DataBase2[[#This Row],[BSHeu]])/ DataBase2[[#This Row],[BSHeu]])</f>
        <v>9.6404148931382074E-3</v>
      </c>
      <c r="AV325" s="78" t="str">
        <f>IF(AND(DataBase2[[#This Row],[sLBGB]]&lt;=0.0001, DataBase2[[#This Row],[sLBGB]]&lt;&gt;""), 1,"")</f>
        <v/>
      </c>
      <c r="AW325" s="78">
        <f>IF(AND(DataBase2[[#This Row],[sCLGB]]&lt;=0.0001,DataBase2[[#This Row],[sCLGB]]&lt;&gt;""), 1,"")</f>
        <v>1</v>
      </c>
      <c r="AX325" s="78">
        <f>IF(AND(DataBase2[[#This Row],[sDRCGB]]&lt;=0.0001,DataBase2[[#This Row],[sDRCGB]]&lt;&gt;""), 1,"")</f>
        <v>1</v>
      </c>
      <c r="AY325" s="78" t="str">
        <f>IF(AND(DataBase2[[#This Row],[sABSGB]]&lt;=0.0001,DataBase2[[#This Row],[sABSGB]]&lt;&gt;""), 1,"")</f>
        <v/>
      </c>
      <c r="AZ325" s="78" t="str">
        <f>IF(AND(DataBase2[[#This Row],[sCCJGB]]&lt;=0.0001,DataBase2[[#This Row],[sCCJGB]]&lt;&gt;""), 1,"")</f>
        <v/>
      </c>
      <c r="BA325" s="78" t="str">
        <f>IF(AND(DataBase2[[#This Row],[sILSGB]]&lt;=0.0001,DataBase2[[#This Row],[sILSGB]]&lt;&gt;""), 1,"")</f>
        <v/>
      </c>
      <c r="BB325" s="78" t="str">
        <f>IF(AND(DataBase2[[#This Row],[sSAGB]]&lt;=0.0001,DataBase2[[#This Row],[sSAGB]]&lt;&gt;""), 1,"")</f>
        <v/>
      </c>
      <c r="BC325" s="78" t="str">
        <f>IF(AND(DataBase2[[#This Row],[sKSGB]]&lt;=0.0001,DataBase2[[#This Row],[sKSGB]]&lt;&gt;""), 1,"")</f>
        <v/>
      </c>
      <c r="BD325" s="79" t="str">
        <f>IF(AND(DataBase2[[#This Row],[sLBGKS]]&lt;=0.0001, DataBase2[[#This Row],[sLBGKS]]&lt;&gt;""), 1,"")</f>
        <v/>
      </c>
      <c r="BE325" s="78">
        <f>IF(AND(DataBase2[[#This Row],[sCLGKS]]&lt;=0.0001,DataBase2[[#This Row],[sCLGKS]]&lt;&gt;""), 1,"")</f>
        <v>1</v>
      </c>
      <c r="BF325" s="78">
        <f>IF(AND(DataBase2[[#This Row],[sDRCGKS]]&lt;=0.0001,DataBase2[[#This Row],[sDRCGKS]]&lt;&gt;""), 1,"")</f>
        <v>1</v>
      </c>
      <c r="BG325" s="78" t="str">
        <f>IF(AND(DataBase2[[#This Row],[sABSGKS]]&lt;=0.0001,DataBase2[[#This Row],[sABSGKS]]&lt;&gt;""), 1,"")</f>
        <v/>
      </c>
      <c r="BH325" s="78">
        <f>IF(AND(DataBase2[[#This Row],[sCCJGKS]]&lt;=0.0001,DataBase2[[#This Row],[sCCJGKS]]&lt;&gt;""), 1,"")</f>
        <v>1</v>
      </c>
      <c r="BI325" s="78" t="str">
        <f>IF(AND(DataBase2[[#This Row],[sILSGKS]]&lt;=0.0001,DataBase2[[#This Row],[sILSGKS]]&lt;&gt;""), 1,"")</f>
        <v/>
      </c>
      <c r="BJ325" s="78" t="str">
        <f>IF(AND(DataBase2[[#This Row],[sSAGKS]]&lt;=0.0001,DataBase2[[#This Row],[sSAGKS]]&lt;&gt;""), 1,"")</f>
        <v/>
      </c>
      <c r="BK325" s="80" t="str">
        <f>IF(AND(DataBase2[[#This Row],[sKSGKS]]&lt;=0.0001,DataBase2[[#This Row],[sKSGKS]]&lt;&gt;""), 1,"")</f>
        <v/>
      </c>
    </row>
    <row r="326" spans="1:63" x14ac:dyDescent="0.35">
      <c r="A326" s="65" t="s">
        <v>189</v>
      </c>
      <c r="B326" s="66" t="s">
        <v>80</v>
      </c>
      <c r="C326" s="67" t="s">
        <v>282</v>
      </c>
      <c r="D326" s="67">
        <v>3</v>
      </c>
      <c r="E326" s="67">
        <v>30</v>
      </c>
      <c r="F326" s="68">
        <v>5</v>
      </c>
      <c r="G326" s="69">
        <v>4674.1099999999997</v>
      </c>
      <c r="H326" s="70">
        <v>4294.8500000000004</v>
      </c>
      <c r="I326" s="71">
        <v>7200</v>
      </c>
      <c r="J326" s="69">
        <v>4669.58</v>
      </c>
      <c r="K326" s="70">
        <v>4603.62</v>
      </c>
      <c r="L326" s="71">
        <v>42953</v>
      </c>
      <c r="M326" s="69">
        <v>4671.58</v>
      </c>
      <c r="N326" s="6">
        <v>4647.6099999999997</v>
      </c>
      <c r="O326" s="71">
        <v>7200.9</v>
      </c>
      <c r="P326" s="69">
        <v>4748.8701199999996</v>
      </c>
      <c r="Q326" s="71">
        <v>1997</v>
      </c>
      <c r="R326" s="72">
        <v>4669.58</v>
      </c>
      <c r="S326" s="71">
        <v>51.03</v>
      </c>
      <c r="T326" s="72">
        <v>4701.59</v>
      </c>
      <c r="U326" s="71">
        <v>150.00399999999999</v>
      </c>
      <c r="V326" s="72">
        <v>4747.42</v>
      </c>
      <c r="W326" s="73">
        <v>150.07900000000001</v>
      </c>
      <c r="X326" s="8">
        <v>4750.2</v>
      </c>
      <c r="Y326" s="8">
        <v>717</v>
      </c>
      <c r="Z326" s="74">
        <f t="shared" si="15"/>
        <v>4669.58</v>
      </c>
      <c r="AA326" s="48">
        <f t="shared" si="16"/>
        <v>4669.58</v>
      </c>
      <c r="AB32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MIN(G326,J326,M326),"")</f>
        <v/>
      </c>
      <c r="AC326" s="49" t="str">
        <f>IF(OR(DataBase2[[#This Row],[sKS]] = "", DataBase2[[#This Row],[BSOpt]]=""), "", (DataBase2[[#This Row],[sKS]]-DataBase2[[#This Row],[BSOpt]])/DataBase2[[#This Row],[BSOpt]])</f>
        <v/>
      </c>
      <c r="AD326" s="49">
        <f t="shared" si="17"/>
        <v>4669.58</v>
      </c>
      <c r="AE326" s="49">
        <f>IF(OR(DataBase2[[#This Row],[sKS]] = "", DataBase2[[#This Row],[BESTUB]]=""), "", (DataBase2[[#This Row],[sKS]]-DataBase2[[#This Row],[BESTUB]])/DataBase2[[#This Row],[BESTUB]])</f>
        <v>1.7264936032790935E-2</v>
      </c>
      <c r="AF326" s="75">
        <f>IF(OR(DataBase2[[#This Row],[sLB]] = "", DataBase2[[#This Row],[BestSol]]=""), "", (DataBase2[[#This Row],[sLB]]-DataBase2[[#This Row],[BestSol]])/DataBase2[[#This Row],[BestSol]])</f>
        <v>9.7010866073602884E-4</v>
      </c>
      <c r="AG326" s="76">
        <f>IF(OR(DataBase2[[#This Row],[sCL]] = "", DataBase2[[#This Row],[BestSol]]=""), "", (DataBase2[[#This Row],[sCL]] -DataBase2[[#This Row],[BestSol]])/DataBase2[[#This Row],[BestSol]])</f>
        <v>0</v>
      </c>
      <c r="AH326" s="76">
        <f>IF(OR(DataBase2[[#This Row],[sDRC]]= "", DataBase2[[#This Row],[BestSol]]=""), "", (DataBase2[[#This Row],[sDRC]]-DataBase2[[#This Row],[BestSol]])/DataBase2[[#This Row],[BestSol]])</f>
        <v>4.2830404447509197E-4</v>
      </c>
      <c r="AI326" s="76">
        <f>IF(OR(DataBase2[[#This Row],[sABS]]= "", DataBase2[[#This Row],[BestSol]]=""), "", (DataBase2[[#This Row],[sABS]]-DataBase2[[#This Row],[BestSol]])/DataBase2[[#This Row],[BestSol]])</f>
        <v>1.6980139541457617E-2</v>
      </c>
      <c r="AJ326" s="76">
        <f>IF(OR(DataBase2[[#This Row],[sCCJ]]= "", DataBase2[[#This Row],[BestSol]]=""), "", (DataBase2[[#This Row],[sCCJ]]-DataBase2[[#This Row],[BestSol]])/DataBase2[[#This Row],[BestSol]])</f>
        <v>0</v>
      </c>
      <c r="AK326" s="76">
        <f>IF(OR(DataBase2[[#This Row],[sILS]] = "", DataBase2[[#This Row],[BestSol]]=""), "", (DataBase2[[#This Row],[sILS]]-DataBase2[[#This Row],[BestSol]])/DataBase2[[#This Row],[BestSol]])</f>
        <v>6.8550062318238937E-3</v>
      </c>
      <c r="AL326" s="76">
        <f>IF(OR(DataBase2[[#This Row],[sSA]] = "", DataBase2[[#This Row],[BestSol]]=""), "", (DataBase2[[#This Row],[sSA]]-DataBase2[[#This Row],[BestSol]])/DataBase2[[#This Row],[BestSol]])</f>
        <v>1.6669593410970612E-2</v>
      </c>
      <c r="AM326" s="76">
        <f>IF(OR(DataBase2[[#This Row],[sKS]] = "", DataBase2[[#This Row],[BestSol]]=""), "", (DataBase2[[#This Row],[sKS]]-DataBase2[[#This Row],[BestSol]])/DataBase2[[#This Row],[BestSol]])</f>
        <v>1.7264936032790935E-2</v>
      </c>
      <c r="AN326" s="75">
        <f>IF(OR(DataBase2[[#This Row],[sLB]] = "", DataBase2[[#This Row],[BSHeu]]=""), "", (DataBase2[[#This Row],[sLB]]-DataBase2[[#This Row],[BSHeu]])/DataBase2[[#This Row],[BSHeu]])</f>
        <v>9.7010866073602884E-4</v>
      </c>
      <c r="AO326" s="76">
        <f>IF(OR(DataBase2[[#This Row],[sCL]] = "",  DataBase2[[#This Row],[BSHeu]]=""), "", (DataBase2[[#This Row],[sCL]] - DataBase2[[#This Row],[BSHeu]])/ DataBase2[[#This Row],[BSHeu]])</f>
        <v>0</v>
      </c>
      <c r="AP326" s="76">
        <f>IF(OR(DataBase2[[#This Row],[sDRC]]= "",  DataBase2[[#This Row],[BSHeu]]=""), "", (DataBase2[[#This Row],[sDRC]]- DataBase2[[#This Row],[BSHeu]])/ DataBase2[[#This Row],[BSHeu]])</f>
        <v>4.2830404447509197E-4</v>
      </c>
      <c r="AQ326" s="76">
        <f>IF(OR(DataBase2[[#This Row],[sABS]]= "",  DataBase2[[#This Row],[BSHeu]]=""), "", (DataBase2[[#This Row],[sABS]]- DataBase2[[#This Row],[BSHeu]])/ DataBase2[[#This Row],[BSHeu]])</f>
        <v>1.6980139541457617E-2</v>
      </c>
      <c r="AR326" s="76">
        <f>IF(OR(DataBase2[[#This Row],[sCCJ]]= "",  DataBase2[[#This Row],[BSHeu]]=""), "", (DataBase2[[#This Row],[sCCJ]]- DataBase2[[#This Row],[BSHeu]])/ DataBase2[[#This Row],[BSHeu]])</f>
        <v>0</v>
      </c>
      <c r="AS326" s="76">
        <f>IF(OR(DataBase2[[#This Row],[sILS]] = "",  DataBase2[[#This Row],[BSHeu]]=""), "", (DataBase2[[#This Row],[sILS]]- DataBase2[[#This Row],[BSHeu]])/ DataBase2[[#This Row],[BSHeu]])</f>
        <v>6.8550062318238937E-3</v>
      </c>
      <c r="AT326" s="76">
        <f>IF(OR(DataBase2[[#This Row],[sSA]] = "",  DataBase2[[#This Row],[BSHeu]]=""), "", (DataBase2[[#This Row],[sSA]]- DataBase2[[#This Row],[BSHeu]])/ DataBase2[[#This Row],[BSHeu]])</f>
        <v>1.6669593410970612E-2</v>
      </c>
      <c r="AU326" s="77">
        <f>IF(OR(DataBase2[[#This Row],[sKS]]= "",  DataBase2[[#This Row],[BSHeu]]=""), "", (DataBase2[[#This Row],[sKS]]- DataBase2[[#This Row],[BSHeu]])/ DataBase2[[#This Row],[BSHeu]])</f>
        <v>1.7264936032790935E-2</v>
      </c>
      <c r="AV326" s="78" t="str">
        <f>IF(AND(DataBase2[[#This Row],[sLBGB]]&lt;=0.0001, DataBase2[[#This Row],[sLBGB]]&lt;&gt;""), 1,"")</f>
        <v/>
      </c>
      <c r="AW326" s="78">
        <f>IF(AND(DataBase2[[#This Row],[sCLGB]]&lt;=0.0001,DataBase2[[#This Row],[sCLGB]]&lt;&gt;""), 1,"")</f>
        <v>1</v>
      </c>
      <c r="AX326" s="78" t="str">
        <f>IF(AND(DataBase2[[#This Row],[sDRCGB]]&lt;=0.0001,DataBase2[[#This Row],[sDRCGB]]&lt;&gt;""), 1,"")</f>
        <v/>
      </c>
      <c r="AY326" s="78" t="str">
        <f>IF(AND(DataBase2[[#This Row],[sABSGB]]&lt;=0.0001,DataBase2[[#This Row],[sABSGB]]&lt;&gt;""), 1,"")</f>
        <v/>
      </c>
      <c r="AZ326" s="78">
        <f>IF(AND(DataBase2[[#This Row],[sCCJGB]]&lt;=0.0001,DataBase2[[#This Row],[sCCJGB]]&lt;&gt;""), 1,"")</f>
        <v>1</v>
      </c>
      <c r="BA326" s="78" t="str">
        <f>IF(AND(DataBase2[[#This Row],[sILSGB]]&lt;=0.0001,DataBase2[[#This Row],[sILSGB]]&lt;&gt;""), 1,"")</f>
        <v/>
      </c>
      <c r="BB326" s="78" t="str">
        <f>IF(AND(DataBase2[[#This Row],[sSAGB]]&lt;=0.0001,DataBase2[[#This Row],[sSAGB]]&lt;&gt;""), 1,"")</f>
        <v/>
      </c>
      <c r="BC326" s="78" t="str">
        <f>IF(AND(DataBase2[[#This Row],[sKSGB]]&lt;=0.0001,DataBase2[[#This Row],[sKSGB]]&lt;&gt;""), 1,"")</f>
        <v/>
      </c>
      <c r="BD326" s="79" t="str">
        <f>IF(AND(DataBase2[[#This Row],[sLBGKS]]&lt;=0.0001, DataBase2[[#This Row],[sLBGKS]]&lt;&gt;""), 1,"")</f>
        <v/>
      </c>
      <c r="BE326" s="78">
        <f>IF(AND(DataBase2[[#This Row],[sCLGKS]]&lt;=0.0001,DataBase2[[#This Row],[sCLGKS]]&lt;&gt;""), 1,"")</f>
        <v>1</v>
      </c>
      <c r="BF326" s="78" t="str">
        <f>IF(AND(DataBase2[[#This Row],[sDRCGKS]]&lt;=0.0001,DataBase2[[#This Row],[sDRCGKS]]&lt;&gt;""), 1,"")</f>
        <v/>
      </c>
      <c r="BG326" s="78" t="str">
        <f>IF(AND(DataBase2[[#This Row],[sABSGKS]]&lt;=0.0001,DataBase2[[#This Row],[sABSGKS]]&lt;&gt;""), 1,"")</f>
        <v/>
      </c>
      <c r="BH326" s="78">
        <f>IF(AND(DataBase2[[#This Row],[sCCJGKS]]&lt;=0.0001,DataBase2[[#This Row],[sCCJGKS]]&lt;&gt;""), 1,"")</f>
        <v>1</v>
      </c>
      <c r="BI326" s="78" t="str">
        <f>IF(AND(DataBase2[[#This Row],[sILSGKS]]&lt;=0.0001,DataBase2[[#This Row],[sILSGKS]]&lt;&gt;""), 1,"")</f>
        <v/>
      </c>
      <c r="BJ326" s="78" t="str">
        <f>IF(AND(DataBase2[[#This Row],[sSAGKS]]&lt;=0.0001,DataBase2[[#This Row],[sSAGKS]]&lt;&gt;""), 1,"")</f>
        <v/>
      </c>
      <c r="BK326" s="80" t="str">
        <f>IF(AND(DataBase2[[#This Row],[sKSGKS]]&lt;=0.0001,DataBase2[[#This Row],[sKSGKS]]&lt;&gt;""), 1,"")</f>
        <v/>
      </c>
    </row>
    <row r="327" spans="1:63" x14ac:dyDescent="0.35">
      <c r="A327" s="65" t="s">
        <v>190</v>
      </c>
      <c r="B327" s="66" t="s">
        <v>80</v>
      </c>
      <c r="C327" s="67" t="s">
        <v>282</v>
      </c>
      <c r="D327" s="67">
        <v>3</v>
      </c>
      <c r="E327" s="67">
        <v>30</v>
      </c>
      <c r="F327" s="68">
        <v>2</v>
      </c>
      <c r="G327" s="69">
        <v>3369.22</v>
      </c>
      <c r="H327" s="70">
        <v>3324.65</v>
      </c>
      <c r="I327" s="71">
        <v>7200</v>
      </c>
      <c r="J327" s="69">
        <v>3369.2</v>
      </c>
      <c r="K327" s="70">
        <v>3369.2</v>
      </c>
      <c r="L327" s="71">
        <v>17</v>
      </c>
      <c r="M327" s="69">
        <v>3369.2</v>
      </c>
      <c r="N327" s="6">
        <v>3369.2</v>
      </c>
      <c r="O327" s="71">
        <v>79.8</v>
      </c>
      <c r="P327" s="69">
        <v>3369.2199700000001</v>
      </c>
      <c r="Q327" s="71">
        <v>832</v>
      </c>
      <c r="R327" s="72">
        <v>3369.21</v>
      </c>
      <c r="S327" s="71">
        <v>44.01</v>
      </c>
      <c r="T327" s="72">
        <v>3369.66</v>
      </c>
      <c r="U327" s="71">
        <v>150.00450000000001</v>
      </c>
      <c r="V327" s="72">
        <v>3369.2</v>
      </c>
      <c r="W327" s="73">
        <v>131.10400000000001</v>
      </c>
      <c r="X327" s="8">
        <v>3369.22</v>
      </c>
      <c r="Y327" s="8">
        <v>96</v>
      </c>
      <c r="Z327" s="74">
        <f t="shared" si="15"/>
        <v>3369.2</v>
      </c>
      <c r="AA327" s="48">
        <f t="shared" si="16"/>
        <v>3369.2</v>
      </c>
      <c r="AB32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MIN(G327,J327,M327),"")</f>
        <v>3369.2</v>
      </c>
      <c r="AC327" s="49">
        <f>IF(OR(DataBase2[[#This Row],[sKS]] = "", DataBase2[[#This Row],[BSOpt]]=""), "", (DataBase2[[#This Row],[sKS]]-DataBase2[[#This Row],[BSOpt]])/DataBase2[[#This Row],[BSOpt]])</f>
        <v>5.9361272705632827E-6</v>
      </c>
      <c r="AD327" s="49">
        <f t="shared" si="17"/>
        <v>3369.2</v>
      </c>
      <c r="AE327" s="49">
        <f>IF(OR(DataBase2[[#This Row],[sKS]] = "", DataBase2[[#This Row],[BESTUB]]=""), "", (DataBase2[[#This Row],[sKS]]-DataBase2[[#This Row],[BESTUB]])/DataBase2[[#This Row],[BESTUB]])</f>
        <v>5.9361272705632827E-6</v>
      </c>
      <c r="AF327" s="75">
        <f>IF(OR(DataBase2[[#This Row],[sLB]] = "", DataBase2[[#This Row],[BestSol]]=""), "", (DataBase2[[#This Row],[sLB]]-DataBase2[[#This Row],[BestSol]])/DataBase2[[#This Row],[BestSol]])</f>
        <v>5.9361272705632827E-6</v>
      </c>
      <c r="AG327" s="76">
        <f>IF(OR(DataBase2[[#This Row],[sCL]] = "", DataBase2[[#This Row],[BestSol]]=""), "", (DataBase2[[#This Row],[sCL]] -DataBase2[[#This Row],[BestSol]])/DataBase2[[#This Row],[BestSol]])</f>
        <v>0</v>
      </c>
      <c r="AH327" s="76">
        <f>IF(OR(DataBase2[[#This Row],[sDRC]]= "", DataBase2[[#This Row],[BestSol]]=""), "", (DataBase2[[#This Row],[sDRC]]-DataBase2[[#This Row],[BestSol]])/DataBase2[[#This Row],[BestSol]])</f>
        <v>0</v>
      </c>
      <c r="AI327" s="76">
        <f>IF(OR(DataBase2[[#This Row],[sABS]]= "", DataBase2[[#This Row],[BestSol]]=""), "", (DataBase2[[#This Row],[sABS]]-DataBase2[[#This Row],[BestSol]])/DataBase2[[#This Row],[BestSol]])</f>
        <v>5.9272230797473966E-6</v>
      </c>
      <c r="AJ327" s="76">
        <f>IF(OR(DataBase2[[#This Row],[sCCJ]]= "", DataBase2[[#This Row],[BestSol]]=""), "", (DataBase2[[#This Row],[sCCJ]]-DataBase2[[#This Row],[BestSol]])/DataBase2[[#This Row],[BestSol]])</f>
        <v>2.968063635349127E-6</v>
      </c>
      <c r="AK327" s="76">
        <f>IF(OR(DataBase2[[#This Row],[sILS]] = "", DataBase2[[#This Row],[BestSol]]=""), "", (DataBase2[[#This Row],[sILS]]-DataBase2[[#This Row],[BestSol]])/DataBase2[[#This Row],[BestSol]])</f>
        <v>1.3653092722309046E-4</v>
      </c>
      <c r="AL327" s="76">
        <f>IF(OR(DataBase2[[#This Row],[sSA]] = "", DataBase2[[#This Row],[BestSol]]=""), "", (DataBase2[[#This Row],[sSA]]-DataBase2[[#This Row],[BestSol]])/DataBase2[[#This Row],[BestSol]])</f>
        <v>0</v>
      </c>
      <c r="AM327" s="76">
        <f>IF(OR(DataBase2[[#This Row],[sKS]] = "", DataBase2[[#This Row],[BestSol]]=""), "", (DataBase2[[#This Row],[sKS]]-DataBase2[[#This Row],[BestSol]])/DataBase2[[#This Row],[BestSol]])</f>
        <v>5.9361272705632827E-6</v>
      </c>
      <c r="AN327" s="75">
        <f>IF(OR(DataBase2[[#This Row],[sLB]] = "", DataBase2[[#This Row],[BSHeu]]=""), "", (DataBase2[[#This Row],[sLB]]-DataBase2[[#This Row],[BSHeu]])/DataBase2[[#This Row],[BSHeu]])</f>
        <v>5.9361272705632827E-6</v>
      </c>
      <c r="AO327" s="76">
        <f>IF(OR(DataBase2[[#This Row],[sCL]] = "",  DataBase2[[#This Row],[BSHeu]]=""), "", (DataBase2[[#This Row],[sCL]] - DataBase2[[#This Row],[BSHeu]])/ DataBase2[[#This Row],[BSHeu]])</f>
        <v>0</v>
      </c>
      <c r="AP327" s="76">
        <f>IF(OR(DataBase2[[#This Row],[sDRC]]= "",  DataBase2[[#This Row],[BSHeu]]=""), "", (DataBase2[[#This Row],[sDRC]]- DataBase2[[#This Row],[BSHeu]])/ DataBase2[[#This Row],[BSHeu]])</f>
        <v>0</v>
      </c>
      <c r="AQ327" s="76">
        <f>IF(OR(DataBase2[[#This Row],[sABS]]= "",  DataBase2[[#This Row],[BSHeu]]=""), "", (DataBase2[[#This Row],[sABS]]- DataBase2[[#This Row],[BSHeu]])/ DataBase2[[#This Row],[BSHeu]])</f>
        <v>5.9272230797473966E-6</v>
      </c>
      <c r="AR327" s="76">
        <f>IF(OR(DataBase2[[#This Row],[sCCJ]]= "",  DataBase2[[#This Row],[BSHeu]]=""), "", (DataBase2[[#This Row],[sCCJ]]- DataBase2[[#This Row],[BSHeu]])/ DataBase2[[#This Row],[BSHeu]])</f>
        <v>2.968063635349127E-6</v>
      </c>
      <c r="AS327" s="76">
        <f>IF(OR(DataBase2[[#This Row],[sILS]] = "",  DataBase2[[#This Row],[BSHeu]]=""), "", (DataBase2[[#This Row],[sILS]]- DataBase2[[#This Row],[BSHeu]])/ DataBase2[[#This Row],[BSHeu]])</f>
        <v>1.3653092722309046E-4</v>
      </c>
      <c r="AT327" s="76">
        <f>IF(OR(DataBase2[[#This Row],[sSA]] = "",  DataBase2[[#This Row],[BSHeu]]=""), "", (DataBase2[[#This Row],[sSA]]- DataBase2[[#This Row],[BSHeu]])/ DataBase2[[#This Row],[BSHeu]])</f>
        <v>0</v>
      </c>
      <c r="AU327" s="77">
        <f>IF(OR(DataBase2[[#This Row],[sKS]]= "",  DataBase2[[#This Row],[BSHeu]]=""), "", (DataBase2[[#This Row],[sKS]]- DataBase2[[#This Row],[BSHeu]])/ DataBase2[[#This Row],[BSHeu]])</f>
        <v>5.9361272705632827E-6</v>
      </c>
      <c r="AV327" s="78">
        <f>IF(AND(DataBase2[[#This Row],[sLBGB]]&lt;=0.0001, DataBase2[[#This Row],[sLBGB]]&lt;&gt;""), 1,"")</f>
        <v>1</v>
      </c>
      <c r="AW327" s="78">
        <f>IF(AND(DataBase2[[#This Row],[sCLGB]]&lt;=0.0001,DataBase2[[#This Row],[sCLGB]]&lt;&gt;""), 1,"")</f>
        <v>1</v>
      </c>
      <c r="AX327" s="78">
        <f>IF(AND(DataBase2[[#This Row],[sDRCGB]]&lt;=0.0001,DataBase2[[#This Row],[sDRCGB]]&lt;&gt;""), 1,"")</f>
        <v>1</v>
      </c>
      <c r="AY327" s="78">
        <f>IF(AND(DataBase2[[#This Row],[sABSGB]]&lt;=0.0001,DataBase2[[#This Row],[sABSGB]]&lt;&gt;""), 1,"")</f>
        <v>1</v>
      </c>
      <c r="AZ327" s="78">
        <f>IF(AND(DataBase2[[#This Row],[sCCJGB]]&lt;=0.0001,DataBase2[[#This Row],[sCCJGB]]&lt;&gt;""), 1,"")</f>
        <v>1</v>
      </c>
      <c r="BA327" s="78" t="str">
        <f>IF(AND(DataBase2[[#This Row],[sILSGB]]&lt;=0.0001,DataBase2[[#This Row],[sILSGB]]&lt;&gt;""), 1,"")</f>
        <v/>
      </c>
      <c r="BB327" s="78">
        <f>IF(AND(DataBase2[[#This Row],[sSAGB]]&lt;=0.0001,DataBase2[[#This Row],[sSAGB]]&lt;&gt;""), 1,"")</f>
        <v>1</v>
      </c>
      <c r="BC327" s="78">
        <f>IF(AND(DataBase2[[#This Row],[sKSGB]]&lt;=0.0001,DataBase2[[#This Row],[sKSGB]]&lt;&gt;""), 1,"")</f>
        <v>1</v>
      </c>
      <c r="BD327" s="79">
        <f>IF(AND(DataBase2[[#This Row],[sLBGKS]]&lt;=0.0001, DataBase2[[#This Row],[sLBGKS]]&lt;&gt;""), 1,"")</f>
        <v>1</v>
      </c>
      <c r="BE327" s="78">
        <f>IF(AND(DataBase2[[#This Row],[sCLGKS]]&lt;=0.0001,DataBase2[[#This Row],[sCLGKS]]&lt;&gt;""), 1,"")</f>
        <v>1</v>
      </c>
      <c r="BF327" s="78">
        <f>IF(AND(DataBase2[[#This Row],[sDRCGKS]]&lt;=0.0001,DataBase2[[#This Row],[sDRCGKS]]&lt;&gt;""), 1,"")</f>
        <v>1</v>
      </c>
      <c r="BG327" s="78">
        <f>IF(AND(DataBase2[[#This Row],[sABSGKS]]&lt;=0.0001,DataBase2[[#This Row],[sABSGKS]]&lt;&gt;""), 1,"")</f>
        <v>1</v>
      </c>
      <c r="BH327" s="78">
        <f>IF(AND(DataBase2[[#This Row],[sCCJGKS]]&lt;=0.0001,DataBase2[[#This Row],[sCCJGKS]]&lt;&gt;""), 1,"")</f>
        <v>1</v>
      </c>
      <c r="BI327" s="78" t="str">
        <f>IF(AND(DataBase2[[#This Row],[sILSGKS]]&lt;=0.0001,DataBase2[[#This Row],[sILSGKS]]&lt;&gt;""), 1,"")</f>
        <v/>
      </c>
      <c r="BJ327" s="78">
        <f>IF(AND(DataBase2[[#This Row],[sSAGKS]]&lt;=0.0001,DataBase2[[#This Row],[sSAGKS]]&lt;&gt;""), 1,"")</f>
        <v>1</v>
      </c>
      <c r="BK327" s="80">
        <f>IF(AND(DataBase2[[#This Row],[sKSGKS]]&lt;=0.0001,DataBase2[[#This Row],[sKSGKS]]&lt;&gt;""), 1,"")</f>
        <v>1</v>
      </c>
    </row>
    <row r="328" spans="1:63" x14ac:dyDescent="0.35">
      <c r="A328" s="65" t="s">
        <v>191</v>
      </c>
      <c r="B328" s="66" t="s">
        <v>80</v>
      </c>
      <c r="C328" s="67" t="s">
        <v>282</v>
      </c>
      <c r="D328" s="67">
        <v>3</v>
      </c>
      <c r="E328" s="67">
        <v>30</v>
      </c>
      <c r="F328" s="68">
        <v>3</v>
      </c>
      <c r="G328" s="69">
        <v>3573.68</v>
      </c>
      <c r="H328" s="70">
        <v>3510.56</v>
      </c>
      <c r="I328" s="71">
        <v>7200</v>
      </c>
      <c r="J328" s="69">
        <v>3573.68</v>
      </c>
      <c r="K328" s="70">
        <v>3573.68</v>
      </c>
      <c r="L328" s="71">
        <v>115</v>
      </c>
      <c r="M328" s="69">
        <v>3573.68</v>
      </c>
      <c r="N328" s="6">
        <v>3573.68</v>
      </c>
      <c r="O328" s="71">
        <v>16.399999999999999</v>
      </c>
      <c r="P328" s="69">
        <v>3573.6799299999998</v>
      </c>
      <c r="Q328" s="71">
        <v>2615</v>
      </c>
      <c r="R328" s="72">
        <v>3573.68</v>
      </c>
      <c r="S328" s="71">
        <v>47.03</v>
      </c>
      <c r="T328" s="72">
        <v>3692.07</v>
      </c>
      <c r="U328" s="71">
        <v>150.00550000000001</v>
      </c>
      <c r="V328" s="72">
        <v>3573.68</v>
      </c>
      <c r="W328" s="73">
        <v>140.13050000000001</v>
      </c>
      <c r="X328" s="8">
        <v>3573.68</v>
      </c>
      <c r="Y328" s="8">
        <v>89</v>
      </c>
      <c r="Z328" s="74">
        <f t="shared" si="15"/>
        <v>3573.68</v>
      </c>
      <c r="AA328" s="48">
        <f t="shared" si="16"/>
        <v>3573.6799299999998</v>
      </c>
      <c r="AB32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MIN(G328,J328,M328),"")</f>
        <v>3573.68</v>
      </c>
      <c r="AC328" s="49">
        <f>IF(OR(DataBase2[[#This Row],[sKS]] = "", DataBase2[[#This Row],[BSOpt]]=""), "", (DataBase2[[#This Row],[sKS]]-DataBase2[[#This Row],[BSOpt]])/DataBase2[[#This Row],[BSOpt]])</f>
        <v>0</v>
      </c>
      <c r="AD328" s="49">
        <f t="shared" si="17"/>
        <v>3573.68</v>
      </c>
      <c r="AE328" s="49">
        <f>IF(OR(DataBase2[[#This Row],[sKS]] = "", DataBase2[[#This Row],[BESTUB]]=""), "", (DataBase2[[#This Row],[sKS]]-DataBase2[[#This Row],[BESTUB]])/DataBase2[[#This Row],[BESTUB]])</f>
        <v>0</v>
      </c>
      <c r="AF328" s="75">
        <f>IF(OR(DataBase2[[#This Row],[sLB]] = "", DataBase2[[#This Row],[BestSol]]=""), "", (DataBase2[[#This Row],[sLB]]-DataBase2[[#This Row],[BestSol]])/DataBase2[[#This Row],[BestSol]])</f>
        <v>0</v>
      </c>
      <c r="AG328" s="76">
        <f>IF(OR(DataBase2[[#This Row],[sCL]] = "", DataBase2[[#This Row],[BestSol]]=""), "", (DataBase2[[#This Row],[sCL]] -DataBase2[[#This Row],[BestSol]])/DataBase2[[#This Row],[BestSol]])</f>
        <v>0</v>
      </c>
      <c r="AH328" s="76">
        <f>IF(OR(DataBase2[[#This Row],[sDRC]]= "", DataBase2[[#This Row],[BestSol]]=""), "", (DataBase2[[#This Row],[sDRC]]-DataBase2[[#This Row],[BestSol]])/DataBase2[[#This Row],[BestSol]])</f>
        <v>0</v>
      </c>
      <c r="AI328" s="76">
        <f>IF(OR(DataBase2[[#This Row],[sABS]]= "", DataBase2[[#This Row],[BestSol]]=""), "", (DataBase2[[#This Row],[sABS]]-DataBase2[[#This Row],[BestSol]])/DataBase2[[#This Row],[BestSol]])</f>
        <v>-1.9587651958384823E-8</v>
      </c>
      <c r="AJ328" s="76">
        <f>IF(OR(DataBase2[[#This Row],[sCCJ]]= "", DataBase2[[#This Row],[BestSol]]=""), "", (DataBase2[[#This Row],[sCCJ]]-DataBase2[[#This Row],[BestSol]])/DataBase2[[#This Row],[BestSol]])</f>
        <v>0</v>
      </c>
      <c r="AK328" s="76">
        <f>IF(OR(DataBase2[[#This Row],[sILS]] = "", DataBase2[[#This Row],[BestSol]]=""), "", (DataBase2[[#This Row],[sILS]]-DataBase2[[#This Row],[BestSol]])/DataBase2[[#This Row],[BestSol]])</f>
        <v>3.3128315909650652E-2</v>
      </c>
      <c r="AL328" s="76">
        <f>IF(OR(DataBase2[[#This Row],[sSA]] = "", DataBase2[[#This Row],[BestSol]]=""), "", (DataBase2[[#This Row],[sSA]]-DataBase2[[#This Row],[BestSol]])/DataBase2[[#This Row],[BestSol]])</f>
        <v>0</v>
      </c>
      <c r="AM328" s="76">
        <f>IF(OR(DataBase2[[#This Row],[sKS]] = "", DataBase2[[#This Row],[BestSol]]=""), "", (DataBase2[[#This Row],[sKS]]-DataBase2[[#This Row],[BestSol]])/DataBase2[[#This Row],[BestSol]])</f>
        <v>0</v>
      </c>
      <c r="AN328" s="75">
        <f>IF(OR(DataBase2[[#This Row],[sLB]] = "", DataBase2[[#This Row],[BSHeu]]=""), "", (DataBase2[[#This Row],[sLB]]-DataBase2[[#This Row],[BSHeu]])/DataBase2[[#This Row],[BSHeu]])</f>
        <v>1.9587652342060939E-8</v>
      </c>
      <c r="AO328" s="76">
        <f>IF(OR(DataBase2[[#This Row],[sCL]] = "",  DataBase2[[#This Row],[BSHeu]]=""), "", (DataBase2[[#This Row],[sCL]] - DataBase2[[#This Row],[BSHeu]])/ DataBase2[[#This Row],[BSHeu]])</f>
        <v>1.9587652342060939E-8</v>
      </c>
      <c r="AP328" s="76">
        <f>IF(OR(DataBase2[[#This Row],[sDRC]]= "",  DataBase2[[#This Row],[BSHeu]]=""), "", (DataBase2[[#This Row],[sDRC]]- DataBase2[[#This Row],[BSHeu]])/ DataBase2[[#This Row],[BSHeu]])</f>
        <v>1.9587652342060939E-8</v>
      </c>
      <c r="AQ328" s="76">
        <f>IF(OR(DataBase2[[#This Row],[sABS]]= "",  DataBase2[[#This Row],[BSHeu]]=""), "", (DataBase2[[#This Row],[sABS]]- DataBase2[[#This Row],[BSHeu]])/ DataBase2[[#This Row],[BSHeu]])</f>
        <v>0</v>
      </c>
      <c r="AR328" s="76">
        <f>IF(OR(DataBase2[[#This Row],[sCCJ]]= "",  DataBase2[[#This Row],[BSHeu]]=""), "", (DataBase2[[#This Row],[sCCJ]]- DataBase2[[#This Row],[BSHeu]])/ DataBase2[[#This Row],[BSHeu]])</f>
        <v>1.9587652342060939E-8</v>
      </c>
      <c r="AS328" s="76">
        <f>IF(OR(DataBase2[[#This Row],[sILS]] = "",  DataBase2[[#This Row],[BSHeu]]=""), "", (DataBase2[[#This Row],[sILS]]- DataBase2[[#This Row],[BSHeu]])/ DataBase2[[#This Row],[BSHeu]])</f>
        <v>3.3128336146208928E-2</v>
      </c>
      <c r="AT328" s="76">
        <f>IF(OR(DataBase2[[#This Row],[sSA]] = "",  DataBase2[[#This Row],[BSHeu]]=""), "", (DataBase2[[#This Row],[sSA]]- DataBase2[[#This Row],[BSHeu]])/ DataBase2[[#This Row],[BSHeu]])</f>
        <v>1.9587652342060939E-8</v>
      </c>
      <c r="AU328" s="77">
        <f>IF(OR(DataBase2[[#This Row],[sKS]]= "",  DataBase2[[#This Row],[BSHeu]]=""), "", (DataBase2[[#This Row],[sKS]]- DataBase2[[#This Row],[BSHeu]])/ DataBase2[[#This Row],[BSHeu]])</f>
        <v>1.9587652342060939E-8</v>
      </c>
      <c r="AV328" s="78">
        <f>IF(AND(DataBase2[[#This Row],[sLBGB]]&lt;=0.0001, DataBase2[[#This Row],[sLBGB]]&lt;&gt;""), 1,"")</f>
        <v>1</v>
      </c>
      <c r="AW328" s="78">
        <f>IF(AND(DataBase2[[#This Row],[sCLGB]]&lt;=0.0001,DataBase2[[#This Row],[sCLGB]]&lt;&gt;""), 1,"")</f>
        <v>1</v>
      </c>
      <c r="AX328" s="78">
        <f>IF(AND(DataBase2[[#This Row],[sDRCGB]]&lt;=0.0001,DataBase2[[#This Row],[sDRCGB]]&lt;&gt;""), 1,"")</f>
        <v>1</v>
      </c>
      <c r="AY328" s="78">
        <f>IF(AND(DataBase2[[#This Row],[sABSGB]]&lt;=0.0001,DataBase2[[#This Row],[sABSGB]]&lt;&gt;""), 1,"")</f>
        <v>1</v>
      </c>
      <c r="AZ328" s="78">
        <f>IF(AND(DataBase2[[#This Row],[sCCJGB]]&lt;=0.0001,DataBase2[[#This Row],[sCCJGB]]&lt;&gt;""), 1,"")</f>
        <v>1</v>
      </c>
      <c r="BA328" s="78" t="str">
        <f>IF(AND(DataBase2[[#This Row],[sILSGB]]&lt;=0.0001,DataBase2[[#This Row],[sILSGB]]&lt;&gt;""), 1,"")</f>
        <v/>
      </c>
      <c r="BB328" s="78">
        <f>IF(AND(DataBase2[[#This Row],[sSAGB]]&lt;=0.0001,DataBase2[[#This Row],[sSAGB]]&lt;&gt;""), 1,"")</f>
        <v>1</v>
      </c>
      <c r="BC328" s="78">
        <f>IF(AND(DataBase2[[#This Row],[sKSGB]]&lt;=0.0001,DataBase2[[#This Row],[sKSGB]]&lt;&gt;""), 1,"")</f>
        <v>1</v>
      </c>
      <c r="BD328" s="79">
        <f>IF(AND(DataBase2[[#This Row],[sLBGKS]]&lt;=0.0001, DataBase2[[#This Row],[sLBGKS]]&lt;&gt;""), 1,"")</f>
        <v>1</v>
      </c>
      <c r="BE328" s="78">
        <f>IF(AND(DataBase2[[#This Row],[sCLGKS]]&lt;=0.0001,DataBase2[[#This Row],[sCLGKS]]&lt;&gt;""), 1,"")</f>
        <v>1</v>
      </c>
      <c r="BF328" s="78">
        <f>IF(AND(DataBase2[[#This Row],[sDRCGKS]]&lt;=0.0001,DataBase2[[#This Row],[sDRCGKS]]&lt;&gt;""), 1,"")</f>
        <v>1</v>
      </c>
      <c r="BG328" s="78">
        <f>IF(AND(DataBase2[[#This Row],[sABSGKS]]&lt;=0.0001,DataBase2[[#This Row],[sABSGKS]]&lt;&gt;""), 1,"")</f>
        <v>1</v>
      </c>
      <c r="BH328" s="78">
        <f>IF(AND(DataBase2[[#This Row],[sCCJGKS]]&lt;=0.0001,DataBase2[[#This Row],[sCCJGKS]]&lt;&gt;""), 1,"")</f>
        <v>1</v>
      </c>
      <c r="BI328" s="78" t="str">
        <f>IF(AND(DataBase2[[#This Row],[sILSGKS]]&lt;=0.0001,DataBase2[[#This Row],[sILSGKS]]&lt;&gt;""), 1,"")</f>
        <v/>
      </c>
      <c r="BJ328" s="78">
        <f>IF(AND(DataBase2[[#This Row],[sSAGKS]]&lt;=0.0001,DataBase2[[#This Row],[sSAGKS]]&lt;&gt;""), 1,"")</f>
        <v>1</v>
      </c>
      <c r="BK328" s="80">
        <f>IF(AND(DataBase2[[#This Row],[sKSGKS]]&lt;=0.0001,DataBase2[[#This Row],[sKSGKS]]&lt;&gt;""), 1,"")</f>
        <v>1</v>
      </c>
    </row>
    <row r="329" spans="1:63" x14ac:dyDescent="0.35">
      <c r="A329" s="65" t="s">
        <v>192</v>
      </c>
      <c r="B329" s="66" t="s">
        <v>80</v>
      </c>
      <c r="C329" s="67" t="s">
        <v>282</v>
      </c>
      <c r="D329" s="67">
        <v>3</v>
      </c>
      <c r="E329" s="67">
        <v>30</v>
      </c>
      <c r="F329" s="68">
        <v>4</v>
      </c>
      <c r="G329" s="69">
        <v>3895.14</v>
      </c>
      <c r="H329" s="70">
        <v>3749.69</v>
      </c>
      <c r="I329" s="71">
        <v>7200</v>
      </c>
      <c r="J329" s="69">
        <v>3895.14</v>
      </c>
      <c r="K329" s="70">
        <v>3895.14</v>
      </c>
      <c r="L329" s="71">
        <v>1240</v>
      </c>
      <c r="M329" s="69">
        <v>3895.14</v>
      </c>
      <c r="N329" s="6">
        <v>3895.14</v>
      </c>
      <c r="O329" s="71">
        <v>11.3</v>
      </c>
      <c r="P329" s="69">
        <v>4045.25</v>
      </c>
      <c r="Q329" s="71">
        <v>1955</v>
      </c>
      <c r="R329" s="72">
        <v>3895.12</v>
      </c>
      <c r="S329" s="71">
        <v>47.61</v>
      </c>
      <c r="T329" s="72">
        <v>4112.83</v>
      </c>
      <c r="U329" s="71">
        <v>150.01150000000001</v>
      </c>
      <c r="V329" s="72">
        <v>3895.14</v>
      </c>
      <c r="W329" s="73">
        <v>150.071</v>
      </c>
      <c r="X329" s="8">
        <v>3895.14</v>
      </c>
      <c r="Y329" s="8">
        <v>89</v>
      </c>
      <c r="Z329" s="74">
        <f t="shared" si="15"/>
        <v>3895.14</v>
      </c>
      <c r="AA329" s="48">
        <f t="shared" si="16"/>
        <v>3895.12</v>
      </c>
      <c r="AB32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MIN(G329,J329,M329),"")</f>
        <v>3895.14</v>
      </c>
      <c r="AC329" s="49">
        <f>IF(OR(DataBase2[[#This Row],[sKS]] = "", DataBase2[[#This Row],[BSOpt]]=""), "", (DataBase2[[#This Row],[sKS]]-DataBase2[[#This Row],[BSOpt]])/DataBase2[[#This Row],[BSOpt]])</f>
        <v>0</v>
      </c>
      <c r="AD329" s="49">
        <f t="shared" si="17"/>
        <v>3895.14</v>
      </c>
      <c r="AE329" s="49">
        <f>IF(OR(DataBase2[[#This Row],[sKS]] = "", DataBase2[[#This Row],[BESTUB]]=""), "", (DataBase2[[#This Row],[sKS]]-DataBase2[[#This Row],[BESTUB]])/DataBase2[[#This Row],[BESTUB]])</f>
        <v>0</v>
      </c>
      <c r="AF329" s="75">
        <f>IF(OR(DataBase2[[#This Row],[sLB]] = "", DataBase2[[#This Row],[BestSol]]=""), "", (DataBase2[[#This Row],[sLB]]-DataBase2[[#This Row],[BestSol]])/DataBase2[[#This Row],[BestSol]])</f>
        <v>0</v>
      </c>
      <c r="AG329" s="76">
        <f>IF(OR(DataBase2[[#This Row],[sCL]] = "", DataBase2[[#This Row],[BestSol]]=""), "", (DataBase2[[#This Row],[sCL]] -DataBase2[[#This Row],[BestSol]])/DataBase2[[#This Row],[BestSol]])</f>
        <v>0</v>
      </c>
      <c r="AH329" s="76">
        <f>IF(OR(DataBase2[[#This Row],[sDRC]]= "", DataBase2[[#This Row],[BestSol]]=""), "", (DataBase2[[#This Row],[sDRC]]-DataBase2[[#This Row],[BestSol]])/DataBase2[[#This Row],[BestSol]])</f>
        <v>0</v>
      </c>
      <c r="AI329" s="76">
        <f>IF(OR(DataBase2[[#This Row],[sABS]]= "", DataBase2[[#This Row],[BestSol]]=""), "", (DataBase2[[#This Row],[sABS]]-DataBase2[[#This Row],[BestSol]])/DataBase2[[#This Row],[BestSol]])</f>
        <v>3.8537767577031923E-2</v>
      </c>
      <c r="AJ329" s="76">
        <f>IF(OR(DataBase2[[#This Row],[sCCJ]]= "", DataBase2[[#This Row],[BestSol]]=""), "", (DataBase2[[#This Row],[sCCJ]]-DataBase2[[#This Row],[BestSol]])/DataBase2[[#This Row],[BestSol]])</f>
        <v>-5.1346036342677829E-6</v>
      </c>
      <c r="AK329" s="76">
        <f>IF(OR(DataBase2[[#This Row],[sILS]] = "", DataBase2[[#This Row],[BestSol]]=""), "", (DataBase2[[#This Row],[sILS]]-DataBase2[[#This Row],[BestSol]])/DataBase2[[#This Row],[BestSol]])</f>
        <v>5.5887593257238521E-2</v>
      </c>
      <c r="AL329" s="76">
        <f>IF(OR(DataBase2[[#This Row],[sSA]] = "", DataBase2[[#This Row],[BestSol]]=""), "", (DataBase2[[#This Row],[sSA]]-DataBase2[[#This Row],[BestSol]])/DataBase2[[#This Row],[BestSol]])</f>
        <v>0</v>
      </c>
      <c r="AM329" s="76">
        <f>IF(OR(DataBase2[[#This Row],[sKS]] = "", DataBase2[[#This Row],[BestSol]]=""), "", (DataBase2[[#This Row],[sKS]]-DataBase2[[#This Row],[BestSol]])/DataBase2[[#This Row],[BestSol]])</f>
        <v>0</v>
      </c>
      <c r="AN329" s="75">
        <f>IF(OR(DataBase2[[#This Row],[sLB]] = "", DataBase2[[#This Row],[BSHeu]]=""), "", (DataBase2[[#This Row],[sLB]]-DataBase2[[#This Row],[BSHeu]])/DataBase2[[#This Row],[BSHeu]])</f>
        <v>5.1346299985576337E-6</v>
      </c>
      <c r="AO329" s="76">
        <f>IF(OR(DataBase2[[#This Row],[sCL]] = "",  DataBase2[[#This Row],[BSHeu]]=""), "", (DataBase2[[#This Row],[sCL]] - DataBase2[[#This Row],[BSHeu]])/ DataBase2[[#This Row],[BSHeu]])</f>
        <v>5.1346299985576337E-6</v>
      </c>
      <c r="AP329" s="76">
        <f>IF(OR(DataBase2[[#This Row],[sDRC]]= "",  DataBase2[[#This Row],[BSHeu]]=""), "", (DataBase2[[#This Row],[sDRC]]- DataBase2[[#This Row],[BSHeu]])/ DataBase2[[#This Row],[BSHeu]])</f>
        <v>5.1346299985576337E-6</v>
      </c>
      <c r="AQ329" s="76">
        <f>IF(OR(DataBase2[[#This Row],[sABS]]= "",  DataBase2[[#This Row],[BSHeu]]=""), "", (DataBase2[[#This Row],[sABS]]- DataBase2[[#This Row],[BSHeu]])/ DataBase2[[#This Row],[BSHeu]])</f>
        <v>3.8543100084207964E-2</v>
      </c>
      <c r="AR329" s="76">
        <f>IF(OR(DataBase2[[#This Row],[sCCJ]]= "",  DataBase2[[#This Row],[BSHeu]]=""), "", (DataBase2[[#This Row],[sCCJ]]- DataBase2[[#This Row],[BSHeu]])/ DataBase2[[#This Row],[BSHeu]])</f>
        <v>0</v>
      </c>
      <c r="AS329" s="76">
        <f>IF(OR(DataBase2[[#This Row],[sILS]] = "",  DataBase2[[#This Row],[BSHeu]]=""), "", (DataBase2[[#This Row],[sILS]]- DataBase2[[#This Row],[BSHeu]])/ DataBase2[[#This Row],[BSHeu]])</f>
        <v>5.589301484934997E-2</v>
      </c>
      <c r="AT329" s="76">
        <f>IF(OR(DataBase2[[#This Row],[sSA]] = "",  DataBase2[[#This Row],[BSHeu]]=""), "", (DataBase2[[#This Row],[sSA]]- DataBase2[[#This Row],[BSHeu]])/ DataBase2[[#This Row],[BSHeu]])</f>
        <v>5.1346299985576337E-6</v>
      </c>
      <c r="AU329" s="77">
        <f>IF(OR(DataBase2[[#This Row],[sKS]]= "",  DataBase2[[#This Row],[BSHeu]]=""), "", (DataBase2[[#This Row],[sKS]]- DataBase2[[#This Row],[BSHeu]])/ DataBase2[[#This Row],[BSHeu]])</f>
        <v>5.1346299985576337E-6</v>
      </c>
      <c r="AV329" s="78">
        <f>IF(AND(DataBase2[[#This Row],[sLBGB]]&lt;=0.0001, DataBase2[[#This Row],[sLBGB]]&lt;&gt;""), 1,"")</f>
        <v>1</v>
      </c>
      <c r="AW329" s="78">
        <f>IF(AND(DataBase2[[#This Row],[sCLGB]]&lt;=0.0001,DataBase2[[#This Row],[sCLGB]]&lt;&gt;""), 1,"")</f>
        <v>1</v>
      </c>
      <c r="AX329" s="78">
        <f>IF(AND(DataBase2[[#This Row],[sDRCGB]]&lt;=0.0001,DataBase2[[#This Row],[sDRCGB]]&lt;&gt;""), 1,"")</f>
        <v>1</v>
      </c>
      <c r="AY329" s="78" t="str">
        <f>IF(AND(DataBase2[[#This Row],[sABSGB]]&lt;=0.0001,DataBase2[[#This Row],[sABSGB]]&lt;&gt;""), 1,"")</f>
        <v/>
      </c>
      <c r="AZ329" s="78">
        <f>IF(AND(DataBase2[[#This Row],[sCCJGB]]&lt;=0.0001,DataBase2[[#This Row],[sCCJGB]]&lt;&gt;""), 1,"")</f>
        <v>1</v>
      </c>
      <c r="BA329" s="78" t="str">
        <f>IF(AND(DataBase2[[#This Row],[sILSGB]]&lt;=0.0001,DataBase2[[#This Row],[sILSGB]]&lt;&gt;""), 1,"")</f>
        <v/>
      </c>
      <c r="BB329" s="78">
        <f>IF(AND(DataBase2[[#This Row],[sSAGB]]&lt;=0.0001,DataBase2[[#This Row],[sSAGB]]&lt;&gt;""), 1,"")</f>
        <v>1</v>
      </c>
      <c r="BC329" s="78">
        <f>IF(AND(DataBase2[[#This Row],[sKSGB]]&lt;=0.0001,DataBase2[[#This Row],[sKSGB]]&lt;&gt;""), 1,"")</f>
        <v>1</v>
      </c>
      <c r="BD329" s="79">
        <f>IF(AND(DataBase2[[#This Row],[sLBGKS]]&lt;=0.0001, DataBase2[[#This Row],[sLBGKS]]&lt;&gt;""), 1,"")</f>
        <v>1</v>
      </c>
      <c r="BE329" s="78">
        <f>IF(AND(DataBase2[[#This Row],[sCLGKS]]&lt;=0.0001,DataBase2[[#This Row],[sCLGKS]]&lt;&gt;""), 1,"")</f>
        <v>1</v>
      </c>
      <c r="BF329" s="78">
        <f>IF(AND(DataBase2[[#This Row],[sDRCGKS]]&lt;=0.0001,DataBase2[[#This Row],[sDRCGKS]]&lt;&gt;""), 1,"")</f>
        <v>1</v>
      </c>
      <c r="BG329" s="78" t="str">
        <f>IF(AND(DataBase2[[#This Row],[sABSGKS]]&lt;=0.0001,DataBase2[[#This Row],[sABSGKS]]&lt;&gt;""), 1,"")</f>
        <v/>
      </c>
      <c r="BH329" s="78">
        <f>IF(AND(DataBase2[[#This Row],[sCCJGKS]]&lt;=0.0001,DataBase2[[#This Row],[sCCJGKS]]&lt;&gt;""), 1,"")</f>
        <v>1</v>
      </c>
      <c r="BI329" s="78" t="str">
        <f>IF(AND(DataBase2[[#This Row],[sILSGKS]]&lt;=0.0001,DataBase2[[#This Row],[sILSGKS]]&lt;&gt;""), 1,"")</f>
        <v/>
      </c>
      <c r="BJ329" s="78">
        <f>IF(AND(DataBase2[[#This Row],[sSAGKS]]&lt;=0.0001,DataBase2[[#This Row],[sSAGKS]]&lt;&gt;""), 1,"")</f>
        <v>1</v>
      </c>
      <c r="BK329" s="80">
        <f>IF(AND(DataBase2[[#This Row],[sKSGKS]]&lt;=0.0001,DataBase2[[#This Row],[sKSGKS]]&lt;&gt;""), 1,"")</f>
        <v>1</v>
      </c>
    </row>
    <row r="330" spans="1:63" x14ac:dyDescent="0.35">
      <c r="A330" s="65" t="s">
        <v>193</v>
      </c>
      <c r="B330" s="66" t="s">
        <v>80</v>
      </c>
      <c r="C330" s="67" t="s">
        <v>282</v>
      </c>
      <c r="D330" s="67">
        <v>3</v>
      </c>
      <c r="E330" s="67">
        <v>30</v>
      </c>
      <c r="F330" s="68">
        <v>5</v>
      </c>
      <c r="G330" s="69">
        <v>4211.96</v>
      </c>
      <c r="H330" s="70">
        <v>3999.92</v>
      </c>
      <c r="I330" s="71">
        <v>7200</v>
      </c>
      <c r="J330" s="69">
        <v>4211.96</v>
      </c>
      <c r="K330" s="70">
        <v>4211.96</v>
      </c>
      <c r="L330" s="71">
        <v>26888</v>
      </c>
      <c r="M330" s="69">
        <v>4211.96</v>
      </c>
      <c r="N330" s="6">
        <v>4211.96</v>
      </c>
      <c r="O330" s="71">
        <v>10.199999999999999</v>
      </c>
      <c r="P330" s="69">
        <v>4308.0497999999998</v>
      </c>
      <c r="Q330" s="71">
        <v>1969</v>
      </c>
      <c r="R330" s="72">
        <v>4211.9399999999996</v>
      </c>
      <c r="S330" s="71">
        <v>40.61</v>
      </c>
      <c r="T330" s="72">
        <v>4211.96</v>
      </c>
      <c r="U330" s="71">
        <v>150.0085</v>
      </c>
      <c r="V330" s="72">
        <v>4211.96</v>
      </c>
      <c r="W330" s="73">
        <v>150.05699999999999</v>
      </c>
      <c r="X330" s="8">
        <v>4211.96</v>
      </c>
      <c r="Y330" s="8">
        <v>814</v>
      </c>
      <c r="Z330" s="74">
        <f t="shared" si="15"/>
        <v>4211.96</v>
      </c>
      <c r="AA330" s="48">
        <f t="shared" si="16"/>
        <v>4211.9399999999996</v>
      </c>
      <c r="AB33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MIN(G330,J330,M330),"")</f>
        <v>4211.96</v>
      </c>
      <c r="AC330" s="49">
        <f>IF(OR(DataBase2[[#This Row],[sKS]] = "", DataBase2[[#This Row],[BSOpt]]=""), "", (DataBase2[[#This Row],[sKS]]-DataBase2[[#This Row],[BSOpt]])/DataBase2[[#This Row],[BSOpt]])</f>
        <v>0</v>
      </c>
      <c r="AD330" s="49">
        <f t="shared" si="17"/>
        <v>4211.96</v>
      </c>
      <c r="AE330" s="49">
        <f>IF(OR(DataBase2[[#This Row],[sKS]] = "", DataBase2[[#This Row],[BESTUB]]=""), "", (DataBase2[[#This Row],[sKS]]-DataBase2[[#This Row],[BESTUB]])/DataBase2[[#This Row],[BESTUB]])</f>
        <v>0</v>
      </c>
      <c r="AF330" s="75">
        <f>IF(OR(DataBase2[[#This Row],[sLB]] = "", DataBase2[[#This Row],[BestSol]]=""), "", (DataBase2[[#This Row],[sLB]]-DataBase2[[#This Row],[BestSol]])/DataBase2[[#This Row],[BestSol]])</f>
        <v>0</v>
      </c>
      <c r="AG330" s="76">
        <f>IF(OR(DataBase2[[#This Row],[sCL]] = "", DataBase2[[#This Row],[BestSol]]=""), "", (DataBase2[[#This Row],[sCL]] -DataBase2[[#This Row],[BestSol]])/DataBase2[[#This Row],[BestSol]])</f>
        <v>0</v>
      </c>
      <c r="AH330" s="76">
        <f>IF(OR(DataBase2[[#This Row],[sDRC]]= "", DataBase2[[#This Row],[BestSol]]=""), "", (DataBase2[[#This Row],[sDRC]]-DataBase2[[#This Row],[BestSol]])/DataBase2[[#This Row],[BestSol]])</f>
        <v>0</v>
      </c>
      <c r="AI330" s="76">
        <f>IF(OR(DataBase2[[#This Row],[sABS]]= "", DataBase2[[#This Row],[BestSol]]=""), "", (DataBase2[[#This Row],[sABS]]-DataBase2[[#This Row],[BestSol]])/DataBase2[[#This Row],[BestSol]])</f>
        <v>2.2813559482995977E-2</v>
      </c>
      <c r="AJ330" s="76">
        <f>IF(OR(DataBase2[[#This Row],[sCCJ]]= "", DataBase2[[#This Row],[BestSol]]=""), "", (DataBase2[[#This Row],[sCCJ]]-DataBase2[[#This Row],[BestSol]])/DataBase2[[#This Row],[BestSol]])</f>
        <v>-4.7483831756323793E-6</v>
      </c>
      <c r="AK330" s="76">
        <f>IF(OR(DataBase2[[#This Row],[sILS]] = "", DataBase2[[#This Row],[BestSol]]=""), "", (DataBase2[[#This Row],[sILS]]-DataBase2[[#This Row],[BestSol]])/DataBase2[[#This Row],[BestSol]])</f>
        <v>0</v>
      </c>
      <c r="AL330" s="76">
        <f>IF(OR(DataBase2[[#This Row],[sSA]] = "", DataBase2[[#This Row],[BestSol]]=""), "", (DataBase2[[#This Row],[sSA]]-DataBase2[[#This Row],[BestSol]])/DataBase2[[#This Row],[BestSol]])</f>
        <v>0</v>
      </c>
      <c r="AM330" s="76">
        <f>IF(OR(DataBase2[[#This Row],[sKS]] = "", DataBase2[[#This Row],[BestSol]]=""), "", (DataBase2[[#This Row],[sKS]]-DataBase2[[#This Row],[BestSol]])/DataBase2[[#This Row],[BestSol]])</f>
        <v>0</v>
      </c>
      <c r="AN330" s="75">
        <f>IF(OR(DataBase2[[#This Row],[sLB]] = "", DataBase2[[#This Row],[BSHeu]]=""), "", (DataBase2[[#This Row],[sLB]]-DataBase2[[#This Row],[BSHeu]])/DataBase2[[#This Row],[BSHeu]])</f>
        <v>4.748405722882225E-6</v>
      </c>
      <c r="AO330" s="76">
        <f>IF(OR(DataBase2[[#This Row],[sCL]] = "",  DataBase2[[#This Row],[BSHeu]]=""), "", (DataBase2[[#This Row],[sCL]] - DataBase2[[#This Row],[BSHeu]])/ DataBase2[[#This Row],[BSHeu]])</f>
        <v>4.748405722882225E-6</v>
      </c>
      <c r="AP330" s="76">
        <f>IF(OR(DataBase2[[#This Row],[sDRC]]= "",  DataBase2[[#This Row],[BSHeu]]=""), "", (DataBase2[[#This Row],[sDRC]]- DataBase2[[#This Row],[BSHeu]])/ DataBase2[[#This Row],[BSHeu]])</f>
        <v>4.748405722882225E-6</v>
      </c>
      <c r="AQ330" s="76">
        <f>IF(OR(DataBase2[[#This Row],[sABS]]= "",  DataBase2[[#This Row],[BSHeu]]=""), "", (DataBase2[[#This Row],[sABS]]- DataBase2[[#This Row],[BSHeu]])/ DataBase2[[#This Row],[BSHeu]])</f>
        <v>2.2818416216755268E-2</v>
      </c>
      <c r="AR330" s="76">
        <f>IF(OR(DataBase2[[#This Row],[sCCJ]]= "",  DataBase2[[#This Row],[BSHeu]]=""), "", (DataBase2[[#This Row],[sCCJ]]- DataBase2[[#This Row],[BSHeu]])/ DataBase2[[#This Row],[BSHeu]])</f>
        <v>0</v>
      </c>
      <c r="AS330" s="76">
        <f>IF(OR(DataBase2[[#This Row],[sILS]] = "",  DataBase2[[#This Row],[BSHeu]]=""), "", (DataBase2[[#This Row],[sILS]]- DataBase2[[#This Row],[BSHeu]])/ DataBase2[[#This Row],[BSHeu]])</f>
        <v>4.748405722882225E-6</v>
      </c>
      <c r="AT330" s="76">
        <f>IF(OR(DataBase2[[#This Row],[sSA]] = "",  DataBase2[[#This Row],[BSHeu]]=""), "", (DataBase2[[#This Row],[sSA]]- DataBase2[[#This Row],[BSHeu]])/ DataBase2[[#This Row],[BSHeu]])</f>
        <v>4.748405722882225E-6</v>
      </c>
      <c r="AU330" s="77">
        <f>IF(OR(DataBase2[[#This Row],[sKS]]= "",  DataBase2[[#This Row],[BSHeu]]=""), "", (DataBase2[[#This Row],[sKS]]- DataBase2[[#This Row],[BSHeu]])/ DataBase2[[#This Row],[BSHeu]])</f>
        <v>4.748405722882225E-6</v>
      </c>
      <c r="AV330" s="78">
        <f>IF(AND(DataBase2[[#This Row],[sLBGB]]&lt;=0.0001, DataBase2[[#This Row],[sLBGB]]&lt;&gt;""), 1,"")</f>
        <v>1</v>
      </c>
      <c r="AW330" s="78">
        <f>IF(AND(DataBase2[[#This Row],[sCLGB]]&lt;=0.0001,DataBase2[[#This Row],[sCLGB]]&lt;&gt;""), 1,"")</f>
        <v>1</v>
      </c>
      <c r="AX330" s="78">
        <f>IF(AND(DataBase2[[#This Row],[sDRCGB]]&lt;=0.0001,DataBase2[[#This Row],[sDRCGB]]&lt;&gt;""), 1,"")</f>
        <v>1</v>
      </c>
      <c r="AY330" s="78" t="str">
        <f>IF(AND(DataBase2[[#This Row],[sABSGB]]&lt;=0.0001,DataBase2[[#This Row],[sABSGB]]&lt;&gt;""), 1,"")</f>
        <v/>
      </c>
      <c r="AZ330" s="78">
        <f>IF(AND(DataBase2[[#This Row],[sCCJGB]]&lt;=0.0001,DataBase2[[#This Row],[sCCJGB]]&lt;&gt;""), 1,"")</f>
        <v>1</v>
      </c>
      <c r="BA330" s="78">
        <f>IF(AND(DataBase2[[#This Row],[sILSGB]]&lt;=0.0001,DataBase2[[#This Row],[sILSGB]]&lt;&gt;""), 1,"")</f>
        <v>1</v>
      </c>
      <c r="BB330" s="78">
        <f>IF(AND(DataBase2[[#This Row],[sSAGB]]&lt;=0.0001,DataBase2[[#This Row],[sSAGB]]&lt;&gt;""), 1,"")</f>
        <v>1</v>
      </c>
      <c r="BC330" s="78">
        <f>IF(AND(DataBase2[[#This Row],[sKSGB]]&lt;=0.0001,DataBase2[[#This Row],[sKSGB]]&lt;&gt;""), 1,"")</f>
        <v>1</v>
      </c>
      <c r="BD330" s="79">
        <f>IF(AND(DataBase2[[#This Row],[sLBGKS]]&lt;=0.0001, DataBase2[[#This Row],[sLBGKS]]&lt;&gt;""), 1,"")</f>
        <v>1</v>
      </c>
      <c r="BE330" s="78">
        <f>IF(AND(DataBase2[[#This Row],[sCLGKS]]&lt;=0.0001,DataBase2[[#This Row],[sCLGKS]]&lt;&gt;""), 1,"")</f>
        <v>1</v>
      </c>
      <c r="BF330" s="78">
        <f>IF(AND(DataBase2[[#This Row],[sDRCGKS]]&lt;=0.0001,DataBase2[[#This Row],[sDRCGKS]]&lt;&gt;""), 1,"")</f>
        <v>1</v>
      </c>
      <c r="BG330" s="78" t="str">
        <f>IF(AND(DataBase2[[#This Row],[sABSGKS]]&lt;=0.0001,DataBase2[[#This Row],[sABSGKS]]&lt;&gt;""), 1,"")</f>
        <v/>
      </c>
      <c r="BH330" s="78">
        <f>IF(AND(DataBase2[[#This Row],[sCCJGKS]]&lt;=0.0001,DataBase2[[#This Row],[sCCJGKS]]&lt;&gt;""), 1,"")</f>
        <v>1</v>
      </c>
      <c r="BI330" s="78">
        <f>IF(AND(DataBase2[[#This Row],[sILSGKS]]&lt;=0.0001,DataBase2[[#This Row],[sILSGKS]]&lt;&gt;""), 1,"")</f>
        <v>1</v>
      </c>
      <c r="BJ330" s="78">
        <f>IF(AND(DataBase2[[#This Row],[sSAGKS]]&lt;=0.0001,DataBase2[[#This Row],[sSAGKS]]&lt;&gt;""), 1,"")</f>
        <v>1</v>
      </c>
      <c r="BK330" s="80">
        <f>IF(AND(DataBase2[[#This Row],[sKSGKS]]&lt;=0.0001,DataBase2[[#This Row],[sKSGKS]]&lt;&gt;""), 1,"")</f>
        <v>1</v>
      </c>
    </row>
    <row r="331" spans="1:63" x14ac:dyDescent="0.35">
      <c r="A331" s="65" t="s">
        <v>194</v>
      </c>
      <c r="B331" s="66" t="s">
        <v>80</v>
      </c>
      <c r="C331" s="67" t="s">
        <v>282</v>
      </c>
      <c r="D331" s="67">
        <v>3</v>
      </c>
      <c r="E331" s="67">
        <v>30</v>
      </c>
      <c r="F331" s="68">
        <v>2</v>
      </c>
      <c r="G331" s="69">
        <v>3422.3</v>
      </c>
      <c r="H331" s="70">
        <v>3119.27</v>
      </c>
      <c r="I331" s="71">
        <v>7200</v>
      </c>
      <c r="J331" s="69">
        <v>3422.3</v>
      </c>
      <c r="K331" s="70">
        <v>3422.3</v>
      </c>
      <c r="L331" s="71">
        <v>147</v>
      </c>
      <c r="M331" s="69">
        <v>3438.72</v>
      </c>
      <c r="N331" s="6">
        <v>3356.06</v>
      </c>
      <c r="O331" s="71">
        <v>7200.6</v>
      </c>
      <c r="P331" s="69">
        <v>3475.87988</v>
      </c>
      <c r="Q331" s="71">
        <v>1171</v>
      </c>
      <c r="R331" s="72">
        <v>3476.28</v>
      </c>
      <c r="S331" s="71">
        <v>45.92</v>
      </c>
      <c r="T331" s="72">
        <v>3434.2</v>
      </c>
      <c r="U331" s="71">
        <v>150.011</v>
      </c>
      <c r="V331" s="72">
        <v>3434.2</v>
      </c>
      <c r="W331" s="73">
        <v>150.06200000000001</v>
      </c>
      <c r="X331" s="8">
        <v>3422.3</v>
      </c>
      <c r="Y331" s="8">
        <v>204</v>
      </c>
      <c r="Z331" s="74">
        <f t="shared" si="15"/>
        <v>3422.3</v>
      </c>
      <c r="AA331" s="48">
        <f t="shared" si="16"/>
        <v>3422.3</v>
      </c>
      <c r="AB33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MIN(G331,J331,M331),"")</f>
        <v>3422.3</v>
      </c>
      <c r="AC331" s="49">
        <f>IF(OR(DataBase2[[#This Row],[sKS]] = "", DataBase2[[#This Row],[BSOpt]]=""), "", (DataBase2[[#This Row],[sKS]]-DataBase2[[#This Row],[BSOpt]])/DataBase2[[#This Row],[BSOpt]])</f>
        <v>0</v>
      </c>
      <c r="AD331" s="49">
        <f t="shared" si="17"/>
        <v>3422.3</v>
      </c>
      <c r="AE331" s="49">
        <f>IF(OR(DataBase2[[#This Row],[sKS]] = "", DataBase2[[#This Row],[BESTUB]]=""), "", (DataBase2[[#This Row],[sKS]]-DataBase2[[#This Row],[BESTUB]])/DataBase2[[#This Row],[BESTUB]])</f>
        <v>0</v>
      </c>
      <c r="AF331" s="75">
        <f>IF(OR(DataBase2[[#This Row],[sLB]] = "", DataBase2[[#This Row],[BestSol]]=""), "", (DataBase2[[#This Row],[sLB]]-DataBase2[[#This Row],[BestSol]])/DataBase2[[#This Row],[BestSol]])</f>
        <v>0</v>
      </c>
      <c r="AG331" s="76">
        <f>IF(OR(DataBase2[[#This Row],[sCL]] = "", DataBase2[[#This Row],[BestSol]]=""), "", (DataBase2[[#This Row],[sCL]] -DataBase2[[#This Row],[BestSol]])/DataBase2[[#This Row],[BestSol]])</f>
        <v>0</v>
      </c>
      <c r="AH331" s="76">
        <f>IF(OR(DataBase2[[#This Row],[sDRC]]= "", DataBase2[[#This Row],[BestSol]]=""), "", (DataBase2[[#This Row],[sDRC]]-DataBase2[[#This Row],[BestSol]])/DataBase2[[#This Row],[BestSol]])</f>
        <v>4.7979429038949297E-3</v>
      </c>
      <c r="AI331" s="76">
        <f>IF(OR(DataBase2[[#This Row],[sABS]]= "", DataBase2[[#This Row],[BestSol]]=""), "", (DataBase2[[#This Row],[sABS]]-DataBase2[[#This Row],[BestSol]])/DataBase2[[#This Row],[BestSol]])</f>
        <v>1.5656102621044259E-2</v>
      </c>
      <c r="AJ331" s="76">
        <f>IF(OR(DataBase2[[#This Row],[sCCJ]]= "", DataBase2[[#This Row],[BestSol]]=""), "", (DataBase2[[#This Row],[sCCJ]]-DataBase2[[#This Row],[BestSol]])/DataBase2[[#This Row],[BestSol]])</f>
        <v>1.5773018145691497E-2</v>
      </c>
      <c r="AK331" s="76">
        <f>IF(OR(DataBase2[[#This Row],[sILS]] = "", DataBase2[[#This Row],[BestSol]]=""), "", (DataBase2[[#This Row],[sILS]]-DataBase2[[#This Row],[BestSol]])/DataBase2[[#This Row],[BestSol]])</f>
        <v>3.4771937001430719E-3</v>
      </c>
      <c r="AL331" s="76">
        <f>IF(OR(DataBase2[[#This Row],[sSA]] = "", DataBase2[[#This Row],[BestSol]]=""), "", (DataBase2[[#This Row],[sSA]]-DataBase2[[#This Row],[BestSol]])/DataBase2[[#This Row],[BestSol]])</f>
        <v>3.4771937001430719E-3</v>
      </c>
      <c r="AM331" s="76">
        <f>IF(OR(DataBase2[[#This Row],[sKS]] = "", DataBase2[[#This Row],[BestSol]]=""), "", (DataBase2[[#This Row],[sKS]]-DataBase2[[#This Row],[BestSol]])/DataBase2[[#This Row],[BestSol]])</f>
        <v>0</v>
      </c>
      <c r="AN331" s="75">
        <f>IF(OR(DataBase2[[#This Row],[sLB]] = "", DataBase2[[#This Row],[BSHeu]]=""), "", (DataBase2[[#This Row],[sLB]]-DataBase2[[#This Row],[BSHeu]])/DataBase2[[#This Row],[BSHeu]])</f>
        <v>0</v>
      </c>
      <c r="AO331" s="76">
        <f>IF(OR(DataBase2[[#This Row],[sCL]] = "",  DataBase2[[#This Row],[BSHeu]]=""), "", (DataBase2[[#This Row],[sCL]] - DataBase2[[#This Row],[BSHeu]])/ DataBase2[[#This Row],[BSHeu]])</f>
        <v>0</v>
      </c>
      <c r="AP331" s="76">
        <f>IF(OR(DataBase2[[#This Row],[sDRC]]= "",  DataBase2[[#This Row],[BSHeu]]=""), "", (DataBase2[[#This Row],[sDRC]]- DataBase2[[#This Row],[BSHeu]])/ DataBase2[[#This Row],[BSHeu]])</f>
        <v>4.7979429038949297E-3</v>
      </c>
      <c r="AQ331" s="76">
        <f>IF(OR(DataBase2[[#This Row],[sABS]]= "",  DataBase2[[#This Row],[BSHeu]]=""), "", (DataBase2[[#This Row],[sABS]]- DataBase2[[#This Row],[BSHeu]])/ DataBase2[[#This Row],[BSHeu]])</f>
        <v>1.5656102621044259E-2</v>
      </c>
      <c r="AR331" s="76">
        <f>IF(OR(DataBase2[[#This Row],[sCCJ]]= "",  DataBase2[[#This Row],[BSHeu]]=""), "", (DataBase2[[#This Row],[sCCJ]]- DataBase2[[#This Row],[BSHeu]])/ DataBase2[[#This Row],[BSHeu]])</f>
        <v>1.5773018145691497E-2</v>
      </c>
      <c r="AS331" s="76">
        <f>IF(OR(DataBase2[[#This Row],[sILS]] = "",  DataBase2[[#This Row],[BSHeu]]=""), "", (DataBase2[[#This Row],[sILS]]- DataBase2[[#This Row],[BSHeu]])/ DataBase2[[#This Row],[BSHeu]])</f>
        <v>3.4771937001430719E-3</v>
      </c>
      <c r="AT331" s="76">
        <f>IF(OR(DataBase2[[#This Row],[sSA]] = "",  DataBase2[[#This Row],[BSHeu]]=""), "", (DataBase2[[#This Row],[sSA]]- DataBase2[[#This Row],[BSHeu]])/ DataBase2[[#This Row],[BSHeu]])</f>
        <v>3.4771937001430719E-3</v>
      </c>
      <c r="AU331" s="77">
        <f>IF(OR(DataBase2[[#This Row],[sKS]]= "",  DataBase2[[#This Row],[BSHeu]]=""), "", (DataBase2[[#This Row],[sKS]]- DataBase2[[#This Row],[BSHeu]])/ DataBase2[[#This Row],[BSHeu]])</f>
        <v>0</v>
      </c>
      <c r="AV331" s="78">
        <f>IF(AND(DataBase2[[#This Row],[sLBGB]]&lt;=0.0001, DataBase2[[#This Row],[sLBGB]]&lt;&gt;""), 1,"")</f>
        <v>1</v>
      </c>
      <c r="AW331" s="78">
        <f>IF(AND(DataBase2[[#This Row],[sCLGB]]&lt;=0.0001,DataBase2[[#This Row],[sCLGB]]&lt;&gt;""), 1,"")</f>
        <v>1</v>
      </c>
      <c r="AX331" s="78" t="str">
        <f>IF(AND(DataBase2[[#This Row],[sDRCGB]]&lt;=0.0001,DataBase2[[#This Row],[sDRCGB]]&lt;&gt;""), 1,"")</f>
        <v/>
      </c>
      <c r="AY331" s="78" t="str">
        <f>IF(AND(DataBase2[[#This Row],[sABSGB]]&lt;=0.0001,DataBase2[[#This Row],[sABSGB]]&lt;&gt;""), 1,"")</f>
        <v/>
      </c>
      <c r="AZ331" s="78" t="str">
        <f>IF(AND(DataBase2[[#This Row],[sCCJGB]]&lt;=0.0001,DataBase2[[#This Row],[sCCJGB]]&lt;&gt;""), 1,"")</f>
        <v/>
      </c>
      <c r="BA331" s="78" t="str">
        <f>IF(AND(DataBase2[[#This Row],[sILSGB]]&lt;=0.0001,DataBase2[[#This Row],[sILSGB]]&lt;&gt;""), 1,"")</f>
        <v/>
      </c>
      <c r="BB331" s="78" t="str">
        <f>IF(AND(DataBase2[[#This Row],[sSAGB]]&lt;=0.0001,DataBase2[[#This Row],[sSAGB]]&lt;&gt;""), 1,"")</f>
        <v/>
      </c>
      <c r="BC331" s="78">
        <f>IF(AND(DataBase2[[#This Row],[sKSGB]]&lt;=0.0001,DataBase2[[#This Row],[sKSGB]]&lt;&gt;""), 1,"")</f>
        <v>1</v>
      </c>
      <c r="BD331" s="79">
        <f>IF(AND(DataBase2[[#This Row],[sLBGKS]]&lt;=0.0001, DataBase2[[#This Row],[sLBGKS]]&lt;&gt;""), 1,"")</f>
        <v>1</v>
      </c>
      <c r="BE331" s="78">
        <f>IF(AND(DataBase2[[#This Row],[sCLGKS]]&lt;=0.0001,DataBase2[[#This Row],[sCLGKS]]&lt;&gt;""), 1,"")</f>
        <v>1</v>
      </c>
      <c r="BF331" s="78" t="str">
        <f>IF(AND(DataBase2[[#This Row],[sDRCGKS]]&lt;=0.0001,DataBase2[[#This Row],[sDRCGKS]]&lt;&gt;""), 1,"")</f>
        <v/>
      </c>
      <c r="BG331" s="78" t="str">
        <f>IF(AND(DataBase2[[#This Row],[sABSGKS]]&lt;=0.0001,DataBase2[[#This Row],[sABSGKS]]&lt;&gt;""), 1,"")</f>
        <v/>
      </c>
      <c r="BH331" s="78" t="str">
        <f>IF(AND(DataBase2[[#This Row],[sCCJGKS]]&lt;=0.0001,DataBase2[[#This Row],[sCCJGKS]]&lt;&gt;""), 1,"")</f>
        <v/>
      </c>
      <c r="BI331" s="78" t="str">
        <f>IF(AND(DataBase2[[#This Row],[sILSGKS]]&lt;=0.0001,DataBase2[[#This Row],[sILSGKS]]&lt;&gt;""), 1,"")</f>
        <v/>
      </c>
      <c r="BJ331" s="78" t="str">
        <f>IF(AND(DataBase2[[#This Row],[sSAGKS]]&lt;=0.0001,DataBase2[[#This Row],[sSAGKS]]&lt;&gt;""), 1,"")</f>
        <v/>
      </c>
      <c r="BK331" s="80">
        <f>IF(AND(DataBase2[[#This Row],[sKSGKS]]&lt;=0.0001,DataBase2[[#This Row],[sKSGKS]]&lt;&gt;""), 1,"")</f>
        <v>1</v>
      </c>
    </row>
    <row r="332" spans="1:63" x14ac:dyDescent="0.35">
      <c r="A332" s="65" t="s">
        <v>195</v>
      </c>
      <c r="B332" s="66" t="s">
        <v>80</v>
      </c>
      <c r="C332" s="67" t="s">
        <v>282</v>
      </c>
      <c r="D332" s="67">
        <v>3</v>
      </c>
      <c r="E332" s="67">
        <v>30</v>
      </c>
      <c r="F332" s="68">
        <v>3</v>
      </c>
      <c r="G332" s="69">
        <v>3859.77</v>
      </c>
      <c r="H332" s="70">
        <v>3443.55</v>
      </c>
      <c r="I332" s="71">
        <v>7200</v>
      </c>
      <c r="J332" s="69">
        <v>3782.8</v>
      </c>
      <c r="K332" s="70">
        <v>3782.8</v>
      </c>
      <c r="L332" s="71">
        <v>3297</v>
      </c>
      <c r="M332" s="69">
        <v>3792.07</v>
      </c>
      <c r="N332" s="6">
        <v>3755.78</v>
      </c>
      <c r="O332" s="71">
        <v>7200.9</v>
      </c>
      <c r="P332" s="69">
        <v>3972.4199199999998</v>
      </c>
      <c r="Q332" s="71">
        <v>3573</v>
      </c>
      <c r="R332" s="72">
        <v>3789.35</v>
      </c>
      <c r="S332" s="71">
        <v>38.380000000000003</v>
      </c>
      <c r="T332" s="72">
        <v>3782.97</v>
      </c>
      <c r="U332" s="71">
        <v>150.00649999999999</v>
      </c>
      <c r="V332" s="72">
        <v>3788.92</v>
      </c>
      <c r="W332" s="73">
        <v>150.02350000000001</v>
      </c>
      <c r="X332" s="8">
        <v>3813.91</v>
      </c>
      <c r="Y332" s="8">
        <v>672</v>
      </c>
      <c r="Z332" s="74">
        <f t="shared" si="15"/>
        <v>3782.8</v>
      </c>
      <c r="AA332" s="48">
        <f t="shared" si="16"/>
        <v>3782.97</v>
      </c>
      <c r="AB33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MIN(G332,J332,M332),"")</f>
        <v>3782.8</v>
      </c>
      <c r="AC332" s="49">
        <f>IF(OR(DataBase2[[#This Row],[sKS]] = "", DataBase2[[#This Row],[BSOpt]]=""), "", (DataBase2[[#This Row],[sKS]]-DataBase2[[#This Row],[BSOpt]])/DataBase2[[#This Row],[BSOpt]])</f>
        <v>8.2240668288039737E-3</v>
      </c>
      <c r="AD332" s="49">
        <f t="shared" si="17"/>
        <v>3782.8</v>
      </c>
      <c r="AE332" s="49">
        <f>IF(OR(DataBase2[[#This Row],[sKS]] = "", DataBase2[[#This Row],[BESTUB]]=""), "", (DataBase2[[#This Row],[sKS]]-DataBase2[[#This Row],[BESTUB]])/DataBase2[[#This Row],[BESTUB]])</f>
        <v>8.2240668288039737E-3</v>
      </c>
      <c r="AF332" s="75">
        <f>IF(OR(DataBase2[[#This Row],[sLB]] = "", DataBase2[[#This Row],[BestSol]]=""), "", (DataBase2[[#This Row],[sLB]]-DataBase2[[#This Row],[BestSol]])/DataBase2[[#This Row],[BestSol]])</f>
        <v>2.0347361742624456E-2</v>
      </c>
      <c r="AG332" s="76">
        <f>IF(OR(DataBase2[[#This Row],[sCL]] = "", DataBase2[[#This Row],[BestSol]]=""), "", (DataBase2[[#This Row],[sCL]] -DataBase2[[#This Row],[BestSol]])/DataBase2[[#This Row],[BestSol]])</f>
        <v>0</v>
      </c>
      <c r="AH332" s="76">
        <f>IF(OR(DataBase2[[#This Row],[sDRC]]= "", DataBase2[[#This Row],[BestSol]]=""), "", (DataBase2[[#This Row],[sDRC]]-DataBase2[[#This Row],[BestSol]])/DataBase2[[#This Row],[BestSol]])</f>
        <v>2.4505657185153805E-3</v>
      </c>
      <c r="AI332" s="76">
        <f>IF(OR(DataBase2[[#This Row],[sABS]]= "", DataBase2[[#This Row],[BestSol]]=""), "", (DataBase2[[#This Row],[sABS]]-DataBase2[[#This Row],[BestSol]])/DataBase2[[#This Row],[BestSol]])</f>
        <v>5.0126868985936247E-2</v>
      </c>
      <c r="AJ332" s="76">
        <f>IF(OR(DataBase2[[#This Row],[sCCJ]]= "", DataBase2[[#This Row],[BestSol]]=""), "", (DataBase2[[#This Row],[sCCJ]]-DataBase2[[#This Row],[BestSol]])/DataBase2[[#This Row],[BestSol]])</f>
        <v>1.7315216241936468E-3</v>
      </c>
      <c r="AK332" s="76">
        <f>IF(OR(DataBase2[[#This Row],[sILS]] = "", DataBase2[[#This Row],[BestSol]]=""), "", (DataBase2[[#This Row],[sILS]]-DataBase2[[#This Row],[BestSol]])/DataBase2[[#This Row],[BestSol]])</f>
        <v>4.4940255895003172E-5</v>
      </c>
      <c r="AL332" s="76">
        <f>IF(OR(DataBase2[[#This Row],[sSA]] = "", DataBase2[[#This Row],[BestSol]]=""), "", (DataBase2[[#This Row],[sSA]]-DataBase2[[#This Row],[BestSol]])/DataBase2[[#This Row],[BestSol]])</f>
        <v>1.6178492122237208E-3</v>
      </c>
      <c r="AM332" s="76">
        <f>IF(OR(DataBase2[[#This Row],[sKS]] = "", DataBase2[[#This Row],[BestSol]]=""), "", (DataBase2[[#This Row],[sKS]]-DataBase2[[#This Row],[BestSol]])/DataBase2[[#This Row],[BestSol]])</f>
        <v>8.2240668288039737E-3</v>
      </c>
      <c r="AN332" s="75">
        <f>IF(OR(DataBase2[[#This Row],[sLB]] = "", DataBase2[[#This Row],[BSHeu]]=""), "", (DataBase2[[#This Row],[sLB]]-DataBase2[[#This Row],[BSHeu]])/DataBase2[[#This Row],[BSHeu]])</f>
        <v>2.030150913171402E-2</v>
      </c>
      <c r="AO332" s="76">
        <f>IF(OR(DataBase2[[#This Row],[sCL]] = "",  DataBase2[[#This Row],[BSHeu]]=""), "", (DataBase2[[#This Row],[sCL]] - DataBase2[[#This Row],[BSHeu]])/ DataBase2[[#This Row],[BSHeu]])</f>
        <v>-4.4938236359161724E-5</v>
      </c>
      <c r="AP332" s="76">
        <f>IF(OR(DataBase2[[#This Row],[sDRC]]= "",  DataBase2[[#This Row],[BSHeu]]=""), "", (DataBase2[[#This Row],[sDRC]]- DataBase2[[#This Row],[BSHeu]])/ DataBase2[[#This Row],[BSHeu]])</f>
        <v>2.4055173580547467E-3</v>
      </c>
      <c r="AQ332" s="76">
        <f>IF(OR(DataBase2[[#This Row],[sABS]]= "",  DataBase2[[#This Row],[BSHeu]]=""), "", (DataBase2[[#This Row],[sABS]]- DataBase2[[#This Row],[BSHeu]])/ DataBase2[[#This Row],[BSHeu]])</f>
        <v>5.0079678136490648E-2</v>
      </c>
      <c r="AR332" s="76">
        <f>IF(OR(DataBase2[[#This Row],[sCCJ]]= "",  DataBase2[[#This Row],[BSHeu]]=""), "", (DataBase2[[#This Row],[sCCJ]]- DataBase2[[#This Row],[BSHeu]])/ DataBase2[[#This Row],[BSHeu]])</f>
        <v>1.6865055763064759E-3</v>
      </c>
      <c r="AS332" s="76">
        <f>IF(OR(DataBase2[[#This Row],[sILS]] = "",  DataBase2[[#This Row],[BSHeu]]=""), "", (DataBase2[[#This Row],[sILS]]- DataBase2[[#This Row],[BSHeu]])/ DataBase2[[#This Row],[BSHeu]])</f>
        <v>0</v>
      </c>
      <c r="AT332" s="76">
        <f>IF(OR(DataBase2[[#This Row],[sSA]] = "",  DataBase2[[#This Row],[BSHeu]]=""), "", (DataBase2[[#This Row],[sSA]]- DataBase2[[#This Row],[BSHeu]])/ DataBase2[[#This Row],[BSHeu]])</f>
        <v>1.5728382725742666E-3</v>
      </c>
      <c r="AU332" s="77">
        <f>IF(OR(DataBase2[[#This Row],[sKS]]= "",  DataBase2[[#This Row],[BSHeu]]=""), "", (DataBase2[[#This Row],[sKS]]- DataBase2[[#This Row],[BSHeu]])/ DataBase2[[#This Row],[BSHeu]])</f>
        <v>8.1787590173858261E-3</v>
      </c>
      <c r="AV332" s="78" t="str">
        <f>IF(AND(DataBase2[[#This Row],[sLBGB]]&lt;=0.0001, DataBase2[[#This Row],[sLBGB]]&lt;&gt;""), 1,"")</f>
        <v/>
      </c>
      <c r="AW332" s="78">
        <f>IF(AND(DataBase2[[#This Row],[sCLGB]]&lt;=0.0001,DataBase2[[#This Row],[sCLGB]]&lt;&gt;""), 1,"")</f>
        <v>1</v>
      </c>
      <c r="AX332" s="78" t="str">
        <f>IF(AND(DataBase2[[#This Row],[sDRCGB]]&lt;=0.0001,DataBase2[[#This Row],[sDRCGB]]&lt;&gt;""), 1,"")</f>
        <v/>
      </c>
      <c r="AY332" s="78" t="str">
        <f>IF(AND(DataBase2[[#This Row],[sABSGB]]&lt;=0.0001,DataBase2[[#This Row],[sABSGB]]&lt;&gt;""), 1,"")</f>
        <v/>
      </c>
      <c r="AZ332" s="78" t="str">
        <f>IF(AND(DataBase2[[#This Row],[sCCJGB]]&lt;=0.0001,DataBase2[[#This Row],[sCCJGB]]&lt;&gt;""), 1,"")</f>
        <v/>
      </c>
      <c r="BA332" s="78">
        <f>IF(AND(DataBase2[[#This Row],[sILSGB]]&lt;=0.0001,DataBase2[[#This Row],[sILSGB]]&lt;&gt;""), 1,"")</f>
        <v>1</v>
      </c>
      <c r="BB332" s="78" t="str">
        <f>IF(AND(DataBase2[[#This Row],[sSAGB]]&lt;=0.0001,DataBase2[[#This Row],[sSAGB]]&lt;&gt;""), 1,"")</f>
        <v/>
      </c>
      <c r="BC332" s="78" t="str">
        <f>IF(AND(DataBase2[[#This Row],[sKSGB]]&lt;=0.0001,DataBase2[[#This Row],[sKSGB]]&lt;&gt;""), 1,"")</f>
        <v/>
      </c>
      <c r="BD332" s="79" t="str">
        <f>IF(AND(DataBase2[[#This Row],[sLBGKS]]&lt;=0.0001, DataBase2[[#This Row],[sLBGKS]]&lt;&gt;""), 1,"")</f>
        <v/>
      </c>
      <c r="BE332" s="78">
        <f>IF(AND(DataBase2[[#This Row],[sCLGKS]]&lt;=0.0001,DataBase2[[#This Row],[sCLGKS]]&lt;&gt;""), 1,"")</f>
        <v>1</v>
      </c>
      <c r="BF332" s="78" t="str">
        <f>IF(AND(DataBase2[[#This Row],[sDRCGKS]]&lt;=0.0001,DataBase2[[#This Row],[sDRCGKS]]&lt;&gt;""), 1,"")</f>
        <v/>
      </c>
      <c r="BG332" s="78" t="str">
        <f>IF(AND(DataBase2[[#This Row],[sABSGKS]]&lt;=0.0001,DataBase2[[#This Row],[sABSGKS]]&lt;&gt;""), 1,"")</f>
        <v/>
      </c>
      <c r="BH332" s="78" t="str">
        <f>IF(AND(DataBase2[[#This Row],[sCCJGKS]]&lt;=0.0001,DataBase2[[#This Row],[sCCJGKS]]&lt;&gt;""), 1,"")</f>
        <v/>
      </c>
      <c r="BI332" s="78">
        <f>IF(AND(DataBase2[[#This Row],[sILSGKS]]&lt;=0.0001,DataBase2[[#This Row],[sILSGKS]]&lt;&gt;""), 1,"")</f>
        <v>1</v>
      </c>
      <c r="BJ332" s="78" t="str">
        <f>IF(AND(DataBase2[[#This Row],[sSAGKS]]&lt;=0.0001,DataBase2[[#This Row],[sSAGKS]]&lt;&gt;""), 1,"")</f>
        <v/>
      </c>
      <c r="BK332" s="80" t="str">
        <f>IF(AND(DataBase2[[#This Row],[sKSGKS]]&lt;=0.0001,DataBase2[[#This Row],[sKSGKS]]&lt;&gt;""), 1,"")</f>
        <v/>
      </c>
    </row>
    <row r="333" spans="1:63" x14ac:dyDescent="0.35">
      <c r="A333" s="65" t="s">
        <v>196</v>
      </c>
      <c r="B333" s="66" t="s">
        <v>80</v>
      </c>
      <c r="C333" s="67" t="s">
        <v>282</v>
      </c>
      <c r="D333" s="67">
        <v>3</v>
      </c>
      <c r="E333" s="67">
        <v>30</v>
      </c>
      <c r="F333" s="68">
        <v>4</v>
      </c>
      <c r="G333" s="69">
        <v>4301.3</v>
      </c>
      <c r="H333" s="70">
        <v>3851.85</v>
      </c>
      <c r="I333" s="71">
        <v>7200</v>
      </c>
      <c r="J333" s="69">
        <v>4443.1899999999996</v>
      </c>
      <c r="K333" s="70">
        <v>3911.55</v>
      </c>
      <c r="L333" s="71">
        <v>42927</v>
      </c>
      <c r="M333" s="69">
        <v>4266.22</v>
      </c>
      <c r="N333" s="6">
        <v>4192.8500000000004</v>
      </c>
      <c r="O333" s="71">
        <v>7206.5</v>
      </c>
      <c r="P333" s="69">
        <v>4443.6201199999996</v>
      </c>
      <c r="Q333" s="71">
        <v>1907</v>
      </c>
      <c r="R333" s="72">
        <v>4331.8999999999996</v>
      </c>
      <c r="S333" s="71">
        <v>47.45</v>
      </c>
      <c r="T333" s="72">
        <v>4465.97</v>
      </c>
      <c r="U333" s="71">
        <v>150.01300000000001</v>
      </c>
      <c r="V333" s="72">
        <v>4374.76</v>
      </c>
      <c r="W333" s="73">
        <v>150.03550000000001</v>
      </c>
      <c r="X333" s="8">
        <v>4323.4399999999996</v>
      </c>
      <c r="Y333" s="8">
        <v>748</v>
      </c>
      <c r="Z333" s="74">
        <f t="shared" si="15"/>
        <v>4266.22</v>
      </c>
      <c r="AA333" s="48">
        <f t="shared" si="16"/>
        <v>4323.4399999999996</v>
      </c>
      <c r="AB33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MIN(G333,J333,M333),"")</f>
        <v/>
      </c>
      <c r="AC333" s="49" t="str">
        <f>IF(OR(DataBase2[[#This Row],[sKS]] = "", DataBase2[[#This Row],[BSOpt]]=""), "", (DataBase2[[#This Row],[sKS]]-DataBase2[[#This Row],[BSOpt]])/DataBase2[[#This Row],[BSOpt]])</f>
        <v/>
      </c>
      <c r="AD333" s="49">
        <f t="shared" si="17"/>
        <v>4266.22</v>
      </c>
      <c r="AE333" s="49">
        <f>IF(OR(DataBase2[[#This Row],[sKS]] = "", DataBase2[[#This Row],[BESTUB]]=""), "", (DataBase2[[#This Row],[sKS]]-DataBase2[[#This Row],[BESTUB]])/DataBase2[[#This Row],[BESTUB]])</f>
        <v>1.3412341604511569E-2</v>
      </c>
      <c r="AF333" s="75">
        <f>IF(OR(DataBase2[[#This Row],[sLB]] = "", DataBase2[[#This Row],[BestSol]]=""), "", (DataBase2[[#This Row],[sLB]]-DataBase2[[#This Row],[BestSol]])/DataBase2[[#This Row],[BestSol]])</f>
        <v>8.2227358176558928E-3</v>
      </c>
      <c r="AG333" s="76">
        <f>IF(OR(DataBase2[[#This Row],[sCL]] = "", DataBase2[[#This Row],[BestSol]]=""), "", (DataBase2[[#This Row],[sCL]] -DataBase2[[#This Row],[BestSol]])/DataBase2[[#This Row],[BestSol]])</f>
        <v>4.1481686364041079E-2</v>
      </c>
      <c r="AH333" s="76">
        <f>IF(OR(DataBase2[[#This Row],[sDRC]]= "", DataBase2[[#This Row],[BestSol]]=""), "", (DataBase2[[#This Row],[sDRC]]-DataBase2[[#This Row],[BestSol]])/DataBase2[[#This Row],[BestSol]])</f>
        <v>0</v>
      </c>
      <c r="AI333" s="76">
        <f>IF(OR(DataBase2[[#This Row],[sABS]]= "", DataBase2[[#This Row],[BestSol]]=""), "", (DataBase2[[#This Row],[sABS]]-DataBase2[[#This Row],[BestSol]])/DataBase2[[#This Row],[BestSol]])</f>
        <v>4.1582506293627454E-2</v>
      </c>
      <c r="AJ333" s="76">
        <f>IF(OR(DataBase2[[#This Row],[sCCJ]]= "", DataBase2[[#This Row],[BestSol]]=""), "", (DataBase2[[#This Row],[sCCJ]]-DataBase2[[#This Row],[BestSol]])/DataBase2[[#This Row],[BestSol]])</f>
        <v>1.5395361701928024E-2</v>
      </c>
      <c r="AK333" s="76">
        <f>IF(OR(DataBase2[[#This Row],[sILS]] = "", DataBase2[[#This Row],[BestSol]]=""), "", (DataBase2[[#This Row],[sILS]]-DataBase2[[#This Row],[BestSol]])/DataBase2[[#This Row],[BestSol]])</f>
        <v>4.6821307855666135E-2</v>
      </c>
      <c r="AL333" s="76">
        <f>IF(OR(DataBase2[[#This Row],[sSA]] = "", DataBase2[[#This Row],[BestSol]]=""), "", (DataBase2[[#This Row],[sSA]]-DataBase2[[#This Row],[BestSol]])/DataBase2[[#This Row],[BestSol]])</f>
        <v>2.5441725930683359E-2</v>
      </c>
      <c r="AM333" s="76">
        <f>IF(OR(DataBase2[[#This Row],[sKS]] = "", DataBase2[[#This Row],[BestSol]]=""), "", (DataBase2[[#This Row],[sKS]]-DataBase2[[#This Row],[BestSol]])/DataBase2[[#This Row],[BestSol]])</f>
        <v>1.3412341604511569E-2</v>
      </c>
      <c r="AN333" s="75">
        <f>IF(OR(DataBase2[[#This Row],[sLB]] = "", DataBase2[[#This Row],[BSHeu]]=""), "", (DataBase2[[#This Row],[sLB]]-DataBase2[[#This Row],[BSHeu]])/DataBase2[[#This Row],[BSHeu]])</f>
        <v>-5.1209222285956138E-3</v>
      </c>
      <c r="AO333" s="76">
        <f>IF(OR(DataBase2[[#This Row],[sCL]] = "",  DataBase2[[#This Row],[BSHeu]]=""), "", (DataBase2[[#This Row],[sCL]] - DataBase2[[#This Row],[BSHeu]])/ DataBase2[[#This Row],[BSHeu]])</f>
        <v>2.7697851710674834E-2</v>
      </c>
      <c r="AP333" s="76">
        <f>IF(OR(DataBase2[[#This Row],[sDRC]]= "",  DataBase2[[#This Row],[BSHeu]]=""), "", (DataBase2[[#This Row],[sDRC]]- DataBase2[[#This Row],[BSHeu]])/ DataBase2[[#This Row],[BSHeu]])</f>
        <v>-1.3234831523046314E-2</v>
      </c>
      <c r="AQ333" s="76">
        <f>IF(OR(DataBase2[[#This Row],[sABS]]= "",  DataBase2[[#This Row],[BSHeu]]=""), "", (DataBase2[[#This Row],[sABS]]- DataBase2[[#This Row],[BSHeu]])/ DataBase2[[#This Row],[BSHeu]])</f>
        <v>2.779733730547897E-2</v>
      </c>
      <c r="AR333" s="76">
        <f>IF(OR(DataBase2[[#This Row],[sCCJ]]= "",  DataBase2[[#This Row],[BSHeu]]=""), "", (DataBase2[[#This Row],[sCCJ]]- DataBase2[[#This Row],[BSHeu]])/ DataBase2[[#This Row],[BSHeu]])</f>
        <v>1.9567751605203349E-3</v>
      </c>
      <c r="AS333" s="76">
        <f>IF(OR(DataBase2[[#This Row],[sILS]] = "",  DataBase2[[#This Row],[BSHeu]]=""), "", (DataBase2[[#This Row],[sILS]]- DataBase2[[#This Row],[BSHeu]])/ DataBase2[[#This Row],[BSHeu]])</f>
        <v>3.2966804211461399E-2</v>
      </c>
      <c r="AT333" s="76">
        <f>IF(OR(DataBase2[[#This Row],[sSA]] = "",  DataBase2[[#This Row],[BSHeu]]=""), "", (DataBase2[[#This Row],[sSA]]- DataBase2[[#This Row],[BSHeu]])/ DataBase2[[#This Row],[BSHeu]])</f>
        <v>1.1870177451288932E-2</v>
      </c>
      <c r="AU333" s="77">
        <f>IF(OR(DataBase2[[#This Row],[sKS]]= "",  DataBase2[[#This Row],[BSHeu]]=""), "", (DataBase2[[#This Row],[sKS]]- DataBase2[[#This Row],[BSHeu]])/ DataBase2[[#This Row],[BSHeu]])</f>
        <v>0</v>
      </c>
      <c r="AV333" s="78" t="str">
        <f>IF(AND(DataBase2[[#This Row],[sLBGB]]&lt;=0.0001, DataBase2[[#This Row],[sLBGB]]&lt;&gt;""), 1,"")</f>
        <v/>
      </c>
      <c r="AW333" s="78" t="str">
        <f>IF(AND(DataBase2[[#This Row],[sCLGB]]&lt;=0.0001,DataBase2[[#This Row],[sCLGB]]&lt;&gt;""), 1,"")</f>
        <v/>
      </c>
      <c r="AX333" s="78">
        <f>IF(AND(DataBase2[[#This Row],[sDRCGB]]&lt;=0.0001,DataBase2[[#This Row],[sDRCGB]]&lt;&gt;""), 1,"")</f>
        <v>1</v>
      </c>
      <c r="AY333" s="78" t="str">
        <f>IF(AND(DataBase2[[#This Row],[sABSGB]]&lt;=0.0001,DataBase2[[#This Row],[sABSGB]]&lt;&gt;""), 1,"")</f>
        <v/>
      </c>
      <c r="AZ333" s="78" t="str">
        <f>IF(AND(DataBase2[[#This Row],[sCCJGB]]&lt;=0.0001,DataBase2[[#This Row],[sCCJGB]]&lt;&gt;""), 1,"")</f>
        <v/>
      </c>
      <c r="BA333" s="78" t="str">
        <f>IF(AND(DataBase2[[#This Row],[sILSGB]]&lt;=0.0001,DataBase2[[#This Row],[sILSGB]]&lt;&gt;""), 1,"")</f>
        <v/>
      </c>
      <c r="BB333" s="78" t="str">
        <f>IF(AND(DataBase2[[#This Row],[sSAGB]]&lt;=0.0001,DataBase2[[#This Row],[sSAGB]]&lt;&gt;""), 1,"")</f>
        <v/>
      </c>
      <c r="BC333" s="78" t="str">
        <f>IF(AND(DataBase2[[#This Row],[sKSGB]]&lt;=0.0001,DataBase2[[#This Row],[sKSGB]]&lt;&gt;""), 1,"")</f>
        <v/>
      </c>
      <c r="BD333" s="79">
        <f>IF(AND(DataBase2[[#This Row],[sLBGKS]]&lt;=0.0001, DataBase2[[#This Row],[sLBGKS]]&lt;&gt;""), 1,"")</f>
        <v>1</v>
      </c>
      <c r="BE333" s="78" t="str">
        <f>IF(AND(DataBase2[[#This Row],[sCLGKS]]&lt;=0.0001,DataBase2[[#This Row],[sCLGKS]]&lt;&gt;""), 1,"")</f>
        <v/>
      </c>
      <c r="BF333" s="78">
        <f>IF(AND(DataBase2[[#This Row],[sDRCGKS]]&lt;=0.0001,DataBase2[[#This Row],[sDRCGKS]]&lt;&gt;""), 1,"")</f>
        <v>1</v>
      </c>
      <c r="BG333" s="78" t="str">
        <f>IF(AND(DataBase2[[#This Row],[sABSGKS]]&lt;=0.0001,DataBase2[[#This Row],[sABSGKS]]&lt;&gt;""), 1,"")</f>
        <v/>
      </c>
      <c r="BH333" s="78" t="str">
        <f>IF(AND(DataBase2[[#This Row],[sCCJGKS]]&lt;=0.0001,DataBase2[[#This Row],[sCCJGKS]]&lt;&gt;""), 1,"")</f>
        <v/>
      </c>
      <c r="BI333" s="78" t="str">
        <f>IF(AND(DataBase2[[#This Row],[sILSGKS]]&lt;=0.0001,DataBase2[[#This Row],[sILSGKS]]&lt;&gt;""), 1,"")</f>
        <v/>
      </c>
      <c r="BJ333" s="78" t="str">
        <f>IF(AND(DataBase2[[#This Row],[sSAGKS]]&lt;=0.0001,DataBase2[[#This Row],[sSAGKS]]&lt;&gt;""), 1,"")</f>
        <v/>
      </c>
      <c r="BK333" s="80">
        <f>IF(AND(DataBase2[[#This Row],[sKSGKS]]&lt;=0.0001,DataBase2[[#This Row],[sKSGKS]]&lt;&gt;""), 1,"")</f>
        <v>1</v>
      </c>
    </row>
    <row r="334" spans="1:63" x14ac:dyDescent="0.35">
      <c r="A334" s="65" t="s">
        <v>197</v>
      </c>
      <c r="B334" s="66" t="s">
        <v>80</v>
      </c>
      <c r="C334" s="67" t="s">
        <v>282</v>
      </c>
      <c r="D334" s="67">
        <v>3</v>
      </c>
      <c r="E334" s="67">
        <v>30</v>
      </c>
      <c r="F334" s="68">
        <v>5</v>
      </c>
      <c r="G334" s="69">
        <v>4826.5</v>
      </c>
      <c r="H334" s="70">
        <v>4272.6499999999996</v>
      </c>
      <c r="I334" s="71">
        <v>7200</v>
      </c>
      <c r="J334" s="69">
        <v>4868.34</v>
      </c>
      <c r="K334" s="70">
        <v>4055.08</v>
      </c>
      <c r="L334" s="71">
        <v>43105</v>
      </c>
      <c r="M334" s="69">
        <v>7328.18</v>
      </c>
      <c r="N334" s="6">
        <v>4659.58</v>
      </c>
      <c r="O334" s="71">
        <v>7203</v>
      </c>
      <c r="P334" s="69">
        <v>5045.5097699999997</v>
      </c>
      <c r="Q334" s="71">
        <v>1921</v>
      </c>
      <c r="R334" s="72">
        <v>4868.7</v>
      </c>
      <c r="S334" s="71">
        <v>36.770000000000003</v>
      </c>
      <c r="T334" s="72">
        <v>4877.75</v>
      </c>
      <c r="U334" s="71">
        <v>150.006</v>
      </c>
      <c r="V334" s="72">
        <v>4706.75</v>
      </c>
      <c r="W334" s="73">
        <v>150.02500000000001</v>
      </c>
      <c r="X334" s="8">
        <v>4811.8599999999997</v>
      </c>
      <c r="Y334" s="8">
        <v>788</v>
      </c>
      <c r="Z334" s="74">
        <f t="shared" si="15"/>
        <v>4826.5</v>
      </c>
      <c r="AA334" s="48">
        <f t="shared" si="16"/>
        <v>4706.75</v>
      </c>
      <c r="AB33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MIN(G334,J334,M334),"")</f>
        <v/>
      </c>
      <c r="AC334" s="49" t="str">
        <f>IF(OR(DataBase2[[#This Row],[sKS]] = "", DataBase2[[#This Row],[BSOpt]]=""), "", (DataBase2[[#This Row],[sKS]]-DataBase2[[#This Row],[BSOpt]])/DataBase2[[#This Row],[BSOpt]])</f>
        <v/>
      </c>
      <c r="AD334" s="49">
        <f t="shared" si="17"/>
        <v>4826.5</v>
      </c>
      <c r="AE334" s="49">
        <f>IF(OR(DataBase2[[#This Row],[sKS]] = "", DataBase2[[#This Row],[BESTUB]]=""), "", (DataBase2[[#This Row],[sKS]]-DataBase2[[#This Row],[BESTUB]])/DataBase2[[#This Row],[BESTUB]])</f>
        <v>-3.0332539107014041E-3</v>
      </c>
      <c r="AF334" s="75">
        <f>IF(OR(DataBase2[[#This Row],[sLB]] = "", DataBase2[[#This Row],[BestSol]]=""), "", (DataBase2[[#This Row],[sLB]]-DataBase2[[#This Row],[BestSol]])/DataBase2[[#This Row],[BestSol]])</f>
        <v>0</v>
      </c>
      <c r="AG334" s="76">
        <f>IF(OR(DataBase2[[#This Row],[sCL]] = "", DataBase2[[#This Row],[BestSol]]=""), "", (DataBase2[[#This Row],[sCL]] -DataBase2[[#This Row],[BestSol]])/DataBase2[[#This Row],[BestSol]])</f>
        <v>8.6688076245727014E-3</v>
      </c>
      <c r="AH334" s="76">
        <f>IF(OR(DataBase2[[#This Row],[sDRC]]= "", DataBase2[[#This Row],[BestSol]]=""), "", (DataBase2[[#This Row],[sDRC]]-DataBase2[[#This Row],[BestSol]])/DataBase2[[#This Row],[BestSol]])</f>
        <v>0.51832176525432516</v>
      </c>
      <c r="AI334" s="76">
        <f>IF(OR(DataBase2[[#This Row],[sABS]]= "", DataBase2[[#This Row],[BestSol]]=""), "", (DataBase2[[#This Row],[sABS]]-DataBase2[[#This Row],[BestSol]])/DataBase2[[#This Row],[BestSol]])</f>
        <v>4.5376519216823716E-2</v>
      </c>
      <c r="AJ334" s="76">
        <f>IF(OR(DataBase2[[#This Row],[sCCJ]]= "", DataBase2[[#This Row],[BestSol]]=""), "", (DataBase2[[#This Row],[sCCJ]]-DataBase2[[#This Row],[BestSol]])/DataBase2[[#This Row],[BestSol]])</f>
        <v>8.743395835491519E-3</v>
      </c>
      <c r="AK334" s="76">
        <f>IF(OR(DataBase2[[#This Row],[sILS]] = "", DataBase2[[#This Row],[BestSol]]=""), "", (DataBase2[[#This Row],[sILS]]-DataBase2[[#This Row],[BestSol]])/DataBase2[[#This Row],[BestSol]])</f>
        <v>1.0618460582202425E-2</v>
      </c>
      <c r="AL334" s="76">
        <f>IF(OR(DataBase2[[#This Row],[sSA]] = "", DataBase2[[#This Row],[BestSol]]=""), "", (DataBase2[[#This Row],[sSA]]-DataBase2[[#This Row],[BestSol]])/DataBase2[[#This Row],[BestSol]])</f>
        <v>-2.4810939604268105E-2</v>
      </c>
      <c r="AM334" s="76">
        <f>IF(OR(DataBase2[[#This Row],[sKS]] = "", DataBase2[[#This Row],[BestSol]]=""), "", (DataBase2[[#This Row],[sKS]]-DataBase2[[#This Row],[BestSol]])/DataBase2[[#This Row],[BestSol]])</f>
        <v>-3.0332539107014041E-3</v>
      </c>
      <c r="AN334" s="75">
        <f>IF(OR(DataBase2[[#This Row],[sLB]] = "", DataBase2[[#This Row],[BSHeu]]=""), "", (DataBase2[[#This Row],[sLB]]-DataBase2[[#This Row],[BSHeu]])/DataBase2[[#This Row],[BSHeu]])</f>
        <v>2.5442184097307058E-2</v>
      </c>
      <c r="AO334" s="76">
        <f>IF(OR(DataBase2[[#This Row],[sCL]] = "",  DataBase2[[#This Row],[BSHeu]]=""), "", (DataBase2[[#This Row],[sCL]] - DataBase2[[#This Row],[BSHeu]])/ DataBase2[[#This Row],[BSHeu]])</f>
        <v>3.4331545121368282E-2</v>
      </c>
      <c r="AP334" s="76">
        <f>IF(OR(DataBase2[[#This Row],[sDRC]]= "",  DataBase2[[#This Row],[BSHeu]]=""), "", (DataBase2[[#This Row],[sDRC]]- DataBase2[[#This Row],[BSHeu]])/ DataBase2[[#This Row],[BSHeu]])</f>
        <v>0.5569511871248739</v>
      </c>
      <c r="AQ334" s="76">
        <f>IF(OR(DataBase2[[#This Row],[sABS]]= "",  DataBase2[[#This Row],[BSHeu]]=""), "", (DataBase2[[#This Row],[sABS]]- DataBase2[[#This Row],[BSHeu]])/ DataBase2[[#This Row],[BSHeu]])</f>
        <v>7.1973181069740197E-2</v>
      </c>
      <c r="AR334" s="76">
        <f>IF(OR(DataBase2[[#This Row],[sCCJ]]= "",  DataBase2[[#This Row],[BSHeu]]=""), "", (DataBase2[[#This Row],[sCCJ]]- DataBase2[[#This Row],[BSHeu]])/ DataBase2[[#This Row],[BSHeu]])</f>
        <v>3.4408031019280784E-2</v>
      </c>
      <c r="AS334" s="76">
        <f>IF(OR(DataBase2[[#This Row],[sILS]] = "",  DataBase2[[#This Row],[BSHeu]]=""), "", (DataBase2[[#This Row],[sILS]]- DataBase2[[#This Row],[BSHeu]])/ DataBase2[[#This Row],[BSHeu]])</f>
        <v>3.6330801508471879E-2</v>
      </c>
      <c r="AT334" s="76">
        <f>IF(OR(DataBase2[[#This Row],[sSA]] = "",  DataBase2[[#This Row],[BSHeu]]=""), "", (DataBase2[[#This Row],[sSA]]- DataBase2[[#This Row],[BSHeu]])/ DataBase2[[#This Row],[BSHeu]])</f>
        <v>0</v>
      </c>
      <c r="AU334" s="77">
        <f>IF(OR(DataBase2[[#This Row],[sKS]]= "",  DataBase2[[#This Row],[BSHeu]]=""), "", (DataBase2[[#This Row],[sKS]]- DataBase2[[#This Row],[BSHeu]])/ DataBase2[[#This Row],[BSHeu]])</f>
        <v>2.2331757582195712E-2</v>
      </c>
      <c r="AV334" s="78">
        <f>IF(AND(DataBase2[[#This Row],[sLBGB]]&lt;=0.0001, DataBase2[[#This Row],[sLBGB]]&lt;&gt;""), 1,"")</f>
        <v>1</v>
      </c>
      <c r="AW334" s="78" t="str">
        <f>IF(AND(DataBase2[[#This Row],[sCLGB]]&lt;=0.0001,DataBase2[[#This Row],[sCLGB]]&lt;&gt;""), 1,"")</f>
        <v/>
      </c>
      <c r="AX334" s="78" t="str">
        <f>IF(AND(DataBase2[[#This Row],[sDRCGB]]&lt;=0.0001,DataBase2[[#This Row],[sDRCGB]]&lt;&gt;""), 1,"")</f>
        <v/>
      </c>
      <c r="AY334" s="78" t="str">
        <f>IF(AND(DataBase2[[#This Row],[sABSGB]]&lt;=0.0001,DataBase2[[#This Row],[sABSGB]]&lt;&gt;""), 1,"")</f>
        <v/>
      </c>
      <c r="AZ334" s="78" t="str">
        <f>IF(AND(DataBase2[[#This Row],[sCCJGB]]&lt;=0.0001,DataBase2[[#This Row],[sCCJGB]]&lt;&gt;""), 1,"")</f>
        <v/>
      </c>
      <c r="BA334" s="78" t="str">
        <f>IF(AND(DataBase2[[#This Row],[sILSGB]]&lt;=0.0001,DataBase2[[#This Row],[sILSGB]]&lt;&gt;""), 1,"")</f>
        <v/>
      </c>
      <c r="BB334" s="78">
        <f>IF(AND(DataBase2[[#This Row],[sSAGB]]&lt;=0.0001,DataBase2[[#This Row],[sSAGB]]&lt;&gt;""), 1,"")</f>
        <v>1</v>
      </c>
      <c r="BC334" s="78">
        <f>IF(AND(DataBase2[[#This Row],[sKSGB]]&lt;=0.0001,DataBase2[[#This Row],[sKSGB]]&lt;&gt;""), 1,"")</f>
        <v>1</v>
      </c>
      <c r="BD334" s="79" t="str">
        <f>IF(AND(DataBase2[[#This Row],[sLBGKS]]&lt;=0.0001, DataBase2[[#This Row],[sLBGKS]]&lt;&gt;""), 1,"")</f>
        <v/>
      </c>
      <c r="BE334" s="78" t="str">
        <f>IF(AND(DataBase2[[#This Row],[sCLGKS]]&lt;=0.0001,DataBase2[[#This Row],[sCLGKS]]&lt;&gt;""), 1,"")</f>
        <v/>
      </c>
      <c r="BF334" s="78" t="str">
        <f>IF(AND(DataBase2[[#This Row],[sDRCGKS]]&lt;=0.0001,DataBase2[[#This Row],[sDRCGKS]]&lt;&gt;""), 1,"")</f>
        <v/>
      </c>
      <c r="BG334" s="78" t="str">
        <f>IF(AND(DataBase2[[#This Row],[sABSGKS]]&lt;=0.0001,DataBase2[[#This Row],[sABSGKS]]&lt;&gt;""), 1,"")</f>
        <v/>
      </c>
      <c r="BH334" s="78" t="str">
        <f>IF(AND(DataBase2[[#This Row],[sCCJGKS]]&lt;=0.0001,DataBase2[[#This Row],[sCCJGKS]]&lt;&gt;""), 1,"")</f>
        <v/>
      </c>
      <c r="BI334" s="78" t="str">
        <f>IF(AND(DataBase2[[#This Row],[sILSGKS]]&lt;=0.0001,DataBase2[[#This Row],[sILSGKS]]&lt;&gt;""), 1,"")</f>
        <v/>
      </c>
      <c r="BJ334" s="78">
        <f>IF(AND(DataBase2[[#This Row],[sSAGKS]]&lt;=0.0001,DataBase2[[#This Row],[sSAGKS]]&lt;&gt;""), 1,"")</f>
        <v>1</v>
      </c>
      <c r="BK334" s="80" t="str">
        <f>IF(AND(DataBase2[[#This Row],[sKSGKS]]&lt;=0.0001,DataBase2[[#This Row],[sKSGKS]]&lt;&gt;""), 1,"")</f>
        <v/>
      </c>
    </row>
    <row r="335" spans="1:63" x14ac:dyDescent="0.35">
      <c r="A335" s="65" t="s">
        <v>198</v>
      </c>
      <c r="B335" s="66" t="s">
        <v>80</v>
      </c>
      <c r="C335" s="67" t="s">
        <v>282</v>
      </c>
      <c r="D335" s="67">
        <v>3</v>
      </c>
      <c r="E335" s="67">
        <v>30</v>
      </c>
      <c r="F335" s="68">
        <v>2</v>
      </c>
      <c r="G335" s="69">
        <v>3020.61</v>
      </c>
      <c r="H335" s="70">
        <v>2882.83</v>
      </c>
      <c r="I335" s="71">
        <v>7200</v>
      </c>
      <c r="J335" s="69">
        <v>3020.61</v>
      </c>
      <c r="K335" s="70">
        <v>3020.61</v>
      </c>
      <c r="L335" s="71">
        <v>46</v>
      </c>
      <c r="M335" s="69">
        <v>3020.61</v>
      </c>
      <c r="N335" s="6">
        <v>3007.02</v>
      </c>
      <c r="O335" s="71">
        <v>7201</v>
      </c>
      <c r="P335" s="69">
        <v>3020.6101100000001</v>
      </c>
      <c r="Q335" s="71">
        <v>915</v>
      </c>
      <c r="R335" s="72">
        <v>3108.35</v>
      </c>
      <c r="S335" s="71">
        <v>46.82</v>
      </c>
      <c r="T335" s="72">
        <v>3141.83</v>
      </c>
      <c r="U335" s="71">
        <v>150.0025</v>
      </c>
      <c r="V335" s="72">
        <v>3020.61</v>
      </c>
      <c r="W335" s="73">
        <v>132.72</v>
      </c>
      <c r="X335" s="8">
        <v>3020.61</v>
      </c>
      <c r="Y335" s="8">
        <v>217</v>
      </c>
      <c r="Z335" s="74">
        <f t="shared" si="15"/>
        <v>3020.61</v>
      </c>
      <c r="AA335" s="48">
        <f t="shared" si="16"/>
        <v>3020.61</v>
      </c>
      <c r="AB33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MIN(G335,J335,M335),"")</f>
        <v>3020.61</v>
      </c>
      <c r="AC335" s="49">
        <f>IF(OR(DataBase2[[#This Row],[sKS]] = "", DataBase2[[#This Row],[BSOpt]]=""), "", (DataBase2[[#This Row],[sKS]]-DataBase2[[#This Row],[BSOpt]])/DataBase2[[#This Row],[BSOpt]])</f>
        <v>0</v>
      </c>
      <c r="AD335" s="49">
        <f t="shared" si="17"/>
        <v>3020.61</v>
      </c>
      <c r="AE335" s="49">
        <f>IF(OR(DataBase2[[#This Row],[sKS]] = "", DataBase2[[#This Row],[BESTUB]]=""), "", (DataBase2[[#This Row],[sKS]]-DataBase2[[#This Row],[BESTUB]])/DataBase2[[#This Row],[BESTUB]])</f>
        <v>0</v>
      </c>
      <c r="AF335" s="75">
        <f>IF(OR(DataBase2[[#This Row],[sLB]] = "", DataBase2[[#This Row],[BestSol]]=""), "", (DataBase2[[#This Row],[sLB]]-DataBase2[[#This Row],[BestSol]])/DataBase2[[#This Row],[BestSol]])</f>
        <v>0</v>
      </c>
      <c r="AG335" s="76">
        <f>IF(OR(DataBase2[[#This Row],[sCL]] = "", DataBase2[[#This Row],[BestSol]]=""), "", (DataBase2[[#This Row],[sCL]] -DataBase2[[#This Row],[BestSol]])/DataBase2[[#This Row],[BestSol]])</f>
        <v>0</v>
      </c>
      <c r="AH335" s="76">
        <f>IF(OR(DataBase2[[#This Row],[sDRC]]= "", DataBase2[[#This Row],[BestSol]]=""), "", (DataBase2[[#This Row],[sDRC]]-DataBase2[[#This Row],[BestSol]])/DataBase2[[#This Row],[BestSol]])</f>
        <v>0</v>
      </c>
      <c r="AI335" s="76">
        <f>IF(OR(DataBase2[[#This Row],[sABS]]= "", DataBase2[[#This Row],[BestSol]]=""), "", (DataBase2[[#This Row],[sABS]]-DataBase2[[#This Row],[BestSol]])/DataBase2[[#This Row],[BestSol]])</f>
        <v>3.6416485395218306E-8</v>
      </c>
      <c r="AJ335" s="76">
        <f>IF(OR(DataBase2[[#This Row],[sCCJ]]= "", DataBase2[[#This Row],[BestSol]]=""), "", (DataBase2[[#This Row],[sCCJ]]-DataBase2[[#This Row],[BestSol]])/DataBase2[[#This Row],[BestSol]])</f>
        <v>2.9047113000354161E-2</v>
      </c>
      <c r="AK335" s="76">
        <f>IF(OR(DataBase2[[#This Row],[sILS]] = "", DataBase2[[#This Row],[BestSol]]=""), "", (DataBase2[[#This Row],[sILS]]-DataBase2[[#This Row],[BestSol]])/DataBase2[[#This Row],[BestSol]])</f>
        <v>4.0130966923899412E-2</v>
      </c>
      <c r="AL335" s="76">
        <f>IF(OR(DataBase2[[#This Row],[sSA]] = "", DataBase2[[#This Row],[BestSol]]=""), "", (DataBase2[[#This Row],[sSA]]-DataBase2[[#This Row],[BestSol]])/DataBase2[[#This Row],[BestSol]])</f>
        <v>0</v>
      </c>
      <c r="AM335" s="76">
        <f>IF(OR(DataBase2[[#This Row],[sKS]] = "", DataBase2[[#This Row],[BestSol]]=""), "", (DataBase2[[#This Row],[sKS]]-DataBase2[[#This Row],[BestSol]])/DataBase2[[#This Row],[BestSol]])</f>
        <v>0</v>
      </c>
      <c r="AN335" s="75">
        <f>IF(OR(DataBase2[[#This Row],[sLB]] = "", DataBase2[[#This Row],[BSHeu]]=""), "", (DataBase2[[#This Row],[sLB]]-DataBase2[[#This Row],[BSHeu]])/DataBase2[[#This Row],[BSHeu]])</f>
        <v>0</v>
      </c>
      <c r="AO335" s="76">
        <f>IF(OR(DataBase2[[#This Row],[sCL]] = "",  DataBase2[[#This Row],[BSHeu]]=""), "", (DataBase2[[#This Row],[sCL]] - DataBase2[[#This Row],[BSHeu]])/ DataBase2[[#This Row],[BSHeu]])</f>
        <v>0</v>
      </c>
      <c r="AP335" s="76">
        <f>IF(OR(DataBase2[[#This Row],[sDRC]]= "",  DataBase2[[#This Row],[BSHeu]]=""), "", (DataBase2[[#This Row],[sDRC]]- DataBase2[[#This Row],[BSHeu]])/ DataBase2[[#This Row],[BSHeu]])</f>
        <v>0</v>
      </c>
      <c r="AQ335" s="76">
        <f>IF(OR(DataBase2[[#This Row],[sABS]]= "",  DataBase2[[#This Row],[BSHeu]]=""), "", (DataBase2[[#This Row],[sABS]]- DataBase2[[#This Row],[BSHeu]])/ DataBase2[[#This Row],[BSHeu]])</f>
        <v>3.6416485395218306E-8</v>
      </c>
      <c r="AR335" s="76">
        <f>IF(OR(DataBase2[[#This Row],[sCCJ]]= "",  DataBase2[[#This Row],[BSHeu]]=""), "", (DataBase2[[#This Row],[sCCJ]]- DataBase2[[#This Row],[BSHeu]])/ DataBase2[[#This Row],[BSHeu]])</f>
        <v>2.9047113000354161E-2</v>
      </c>
      <c r="AS335" s="76">
        <f>IF(OR(DataBase2[[#This Row],[sILS]] = "",  DataBase2[[#This Row],[BSHeu]]=""), "", (DataBase2[[#This Row],[sILS]]- DataBase2[[#This Row],[BSHeu]])/ DataBase2[[#This Row],[BSHeu]])</f>
        <v>4.0130966923899412E-2</v>
      </c>
      <c r="AT335" s="76">
        <f>IF(OR(DataBase2[[#This Row],[sSA]] = "",  DataBase2[[#This Row],[BSHeu]]=""), "", (DataBase2[[#This Row],[sSA]]- DataBase2[[#This Row],[BSHeu]])/ DataBase2[[#This Row],[BSHeu]])</f>
        <v>0</v>
      </c>
      <c r="AU335" s="77">
        <f>IF(OR(DataBase2[[#This Row],[sKS]]= "",  DataBase2[[#This Row],[BSHeu]]=""), "", (DataBase2[[#This Row],[sKS]]- DataBase2[[#This Row],[BSHeu]])/ DataBase2[[#This Row],[BSHeu]])</f>
        <v>0</v>
      </c>
      <c r="AV335" s="78">
        <f>IF(AND(DataBase2[[#This Row],[sLBGB]]&lt;=0.0001, DataBase2[[#This Row],[sLBGB]]&lt;&gt;""), 1,"")</f>
        <v>1</v>
      </c>
      <c r="AW335" s="78">
        <f>IF(AND(DataBase2[[#This Row],[sCLGB]]&lt;=0.0001,DataBase2[[#This Row],[sCLGB]]&lt;&gt;""), 1,"")</f>
        <v>1</v>
      </c>
      <c r="AX335" s="78">
        <f>IF(AND(DataBase2[[#This Row],[sDRCGB]]&lt;=0.0001,DataBase2[[#This Row],[sDRCGB]]&lt;&gt;""), 1,"")</f>
        <v>1</v>
      </c>
      <c r="AY335" s="78">
        <f>IF(AND(DataBase2[[#This Row],[sABSGB]]&lt;=0.0001,DataBase2[[#This Row],[sABSGB]]&lt;&gt;""), 1,"")</f>
        <v>1</v>
      </c>
      <c r="AZ335" s="78" t="str">
        <f>IF(AND(DataBase2[[#This Row],[sCCJGB]]&lt;=0.0001,DataBase2[[#This Row],[sCCJGB]]&lt;&gt;""), 1,"")</f>
        <v/>
      </c>
      <c r="BA335" s="78" t="str">
        <f>IF(AND(DataBase2[[#This Row],[sILSGB]]&lt;=0.0001,DataBase2[[#This Row],[sILSGB]]&lt;&gt;""), 1,"")</f>
        <v/>
      </c>
      <c r="BB335" s="78">
        <f>IF(AND(DataBase2[[#This Row],[sSAGB]]&lt;=0.0001,DataBase2[[#This Row],[sSAGB]]&lt;&gt;""), 1,"")</f>
        <v>1</v>
      </c>
      <c r="BC335" s="78">
        <f>IF(AND(DataBase2[[#This Row],[sKSGB]]&lt;=0.0001,DataBase2[[#This Row],[sKSGB]]&lt;&gt;""), 1,"")</f>
        <v>1</v>
      </c>
      <c r="BD335" s="79">
        <f>IF(AND(DataBase2[[#This Row],[sLBGKS]]&lt;=0.0001, DataBase2[[#This Row],[sLBGKS]]&lt;&gt;""), 1,"")</f>
        <v>1</v>
      </c>
      <c r="BE335" s="78">
        <f>IF(AND(DataBase2[[#This Row],[sCLGKS]]&lt;=0.0001,DataBase2[[#This Row],[sCLGKS]]&lt;&gt;""), 1,"")</f>
        <v>1</v>
      </c>
      <c r="BF335" s="78">
        <f>IF(AND(DataBase2[[#This Row],[sDRCGKS]]&lt;=0.0001,DataBase2[[#This Row],[sDRCGKS]]&lt;&gt;""), 1,"")</f>
        <v>1</v>
      </c>
      <c r="BG335" s="78">
        <f>IF(AND(DataBase2[[#This Row],[sABSGKS]]&lt;=0.0001,DataBase2[[#This Row],[sABSGKS]]&lt;&gt;""), 1,"")</f>
        <v>1</v>
      </c>
      <c r="BH335" s="78" t="str">
        <f>IF(AND(DataBase2[[#This Row],[sCCJGKS]]&lt;=0.0001,DataBase2[[#This Row],[sCCJGKS]]&lt;&gt;""), 1,"")</f>
        <v/>
      </c>
      <c r="BI335" s="78" t="str">
        <f>IF(AND(DataBase2[[#This Row],[sILSGKS]]&lt;=0.0001,DataBase2[[#This Row],[sILSGKS]]&lt;&gt;""), 1,"")</f>
        <v/>
      </c>
      <c r="BJ335" s="78">
        <f>IF(AND(DataBase2[[#This Row],[sSAGKS]]&lt;=0.0001,DataBase2[[#This Row],[sSAGKS]]&lt;&gt;""), 1,"")</f>
        <v>1</v>
      </c>
      <c r="BK335" s="80">
        <f>IF(AND(DataBase2[[#This Row],[sKSGKS]]&lt;=0.0001,DataBase2[[#This Row],[sKSGKS]]&lt;&gt;""), 1,"")</f>
        <v>1</v>
      </c>
    </row>
    <row r="336" spans="1:63" x14ac:dyDescent="0.35">
      <c r="A336" s="65" t="s">
        <v>199</v>
      </c>
      <c r="B336" s="66" t="s">
        <v>80</v>
      </c>
      <c r="C336" s="67" t="s">
        <v>282</v>
      </c>
      <c r="D336" s="67">
        <v>3</v>
      </c>
      <c r="E336" s="67">
        <v>30</v>
      </c>
      <c r="F336" s="68">
        <v>3</v>
      </c>
      <c r="G336" s="69">
        <v>3402.09</v>
      </c>
      <c r="H336" s="70">
        <v>3166.52</v>
      </c>
      <c r="I336" s="71">
        <v>7200</v>
      </c>
      <c r="J336" s="69">
        <v>3393.39</v>
      </c>
      <c r="K336" s="70">
        <v>3393.39</v>
      </c>
      <c r="L336" s="71">
        <v>473</v>
      </c>
      <c r="M336" s="69">
        <v>3393.39</v>
      </c>
      <c r="N336" s="6">
        <v>3393.39</v>
      </c>
      <c r="O336" s="71">
        <v>255.4</v>
      </c>
      <c r="P336" s="69">
        <v>3402.0900900000001</v>
      </c>
      <c r="Q336" s="71">
        <v>2721</v>
      </c>
      <c r="R336" s="72">
        <v>3407.58</v>
      </c>
      <c r="S336" s="71">
        <v>44.95</v>
      </c>
      <c r="T336" s="72">
        <v>3535.09</v>
      </c>
      <c r="U336" s="71">
        <v>150.0025</v>
      </c>
      <c r="V336" s="72">
        <v>3393.39</v>
      </c>
      <c r="W336" s="73">
        <v>143.17400000000001</v>
      </c>
      <c r="X336" s="8">
        <v>3393.39</v>
      </c>
      <c r="Y336" s="8">
        <v>488</v>
      </c>
      <c r="Z336" s="74">
        <f t="shared" si="15"/>
        <v>3393.39</v>
      </c>
      <c r="AA336" s="48">
        <f t="shared" si="16"/>
        <v>3393.39</v>
      </c>
      <c r="AB33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MIN(G336,J336,M336),"")</f>
        <v>3393.39</v>
      </c>
      <c r="AC336" s="49">
        <f>IF(OR(DataBase2[[#This Row],[sKS]] = "", DataBase2[[#This Row],[BSOpt]]=""), "", (DataBase2[[#This Row],[sKS]]-DataBase2[[#This Row],[BSOpt]])/DataBase2[[#This Row],[BSOpt]])</f>
        <v>0</v>
      </c>
      <c r="AD336" s="49">
        <f t="shared" si="17"/>
        <v>3393.39</v>
      </c>
      <c r="AE336" s="49">
        <f>IF(OR(DataBase2[[#This Row],[sKS]] = "", DataBase2[[#This Row],[BESTUB]]=""), "", (DataBase2[[#This Row],[sKS]]-DataBase2[[#This Row],[BESTUB]])/DataBase2[[#This Row],[BESTUB]])</f>
        <v>0</v>
      </c>
      <c r="AF336" s="75">
        <f>IF(OR(DataBase2[[#This Row],[sLB]] = "", DataBase2[[#This Row],[BestSol]]=""), "", (DataBase2[[#This Row],[sLB]]-DataBase2[[#This Row],[BestSol]])/DataBase2[[#This Row],[BestSol]])</f>
        <v>2.5638078735424675E-3</v>
      </c>
      <c r="AG336" s="76">
        <f>IF(OR(DataBase2[[#This Row],[sCL]] = "", DataBase2[[#This Row],[BestSol]]=""), "", (DataBase2[[#This Row],[sCL]] -DataBase2[[#This Row],[BestSol]])/DataBase2[[#This Row],[BestSol]])</f>
        <v>0</v>
      </c>
      <c r="AH336" s="76">
        <f>IF(OR(DataBase2[[#This Row],[sDRC]]= "", DataBase2[[#This Row],[BestSol]]=""), "", (DataBase2[[#This Row],[sDRC]]-DataBase2[[#This Row],[BestSol]])/DataBase2[[#This Row],[BestSol]])</f>
        <v>0</v>
      </c>
      <c r="AI336" s="76">
        <f>IF(OR(DataBase2[[#This Row],[sABS]]= "", DataBase2[[#This Row],[BestSol]]=""), "", (DataBase2[[#This Row],[sABS]]-DataBase2[[#This Row],[BestSol]])/DataBase2[[#This Row],[BestSol]])</f>
        <v>2.5638343956928835E-3</v>
      </c>
      <c r="AJ336" s="76">
        <f>IF(OR(DataBase2[[#This Row],[sCCJ]]= "", DataBase2[[#This Row],[BestSol]]=""), "", (DataBase2[[#This Row],[sCCJ]]-DataBase2[[#This Row],[BestSol]])/DataBase2[[#This Row],[BestSol]])</f>
        <v>4.1816590489157021E-3</v>
      </c>
      <c r="AK336" s="76">
        <f>IF(OR(DataBase2[[#This Row],[sILS]] = "", DataBase2[[#This Row],[BestSol]]=""), "", (DataBase2[[#This Row],[sILS]]-DataBase2[[#This Row],[BestSol]])/DataBase2[[#This Row],[BestSol]])</f>
        <v>4.1757652377121486E-2</v>
      </c>
      <c r="AL336" s="76">
        <f>IF(OR(DataBase2[[#This Row],[sSA]] = "", DataBase2[[#This Row],[BestSol]]=""), "", (DataBase2[[#This Row],[sSA]]-DataBase2[[#This Row],[BestSol]])/DataBase2[[#This Row],[BestSol]])</f>
        <v>0</v>
      </c>
      <c r="AM336" s="76">
        <f>IF(OR(DataBase2[[#This Row],[sKS]] = "", DataBase2[[#This Row],[BestSol]]=""), "", (DataBase2[[#This Row],[sKS]]-DataBase2[[#This Row],[BestSol]])/DataBase2[[#This Row],[BestSol]])</f>
        <v>0</v>
      </c>
      <c r="AN336" s="75">
        <f>IF(OR(DataBase2[[#This Row],[sLB]] = "", DataBase2[[#This Row],[BSHeu]]=""), "", (DataBase2[[#This Row],[sLB]]-DataBase2[[#This Row],[BSHeu]])/DataBase2[[#This Row],[BSHeu]])</f>
        <v>2.5638078735424675E-3</v>
      </c>
      <c r="AO336" s="76">
        <f>IF(OR(DataBase2[[#This Row],[sCL]] = "",  DataBase2[[#This Row],[BSHeu]]=""), "", (DataBase2[[#This Row],[sCL]] - DataBase2[[#This Row],[BSHeu]])/ DataBase2[[#This Row],[BSHeu]])</f>
        <v>0</v>
      </c>
      <c r="AP336" s="76">
        <f>IF(OR(DataBase2[[#This Row],[sDRC]]= "",  DataBase2[[#This Row],[BSHeu]]=""), "", (DataBase2[[#This Row],[sDRC]]- DataBase2[[#This Row],[BSHeu]])/ DataBase2[[#This Row],[BSHeu]])</f>
        <v>0</v>
      </c>
      <c r="AQ336" s="76">
        <f>IF(OR(DataBase2[[#This Row],[sABS]]= "",  DataBase2[[#This Row],[BSHeu]]=""), "", (DataBase2[[#This Row],[sABS]]- DataBase2[[#This Row],[BSHeu]])/ DataBase2[[#This Row],[BSHeu]])</f>
        <v>2.5638343956928835E-3</v>
      </c>
      <c r="AR336" s="76">
        <f>IF(OR(DataBase2[[#This Row],[sCCJ]]= "",  DataBase2[[#This Row],[BSHeu]]=""), "", (DataBase2[[#This Row],[sCCJ]]- DataBase2[[#This Row],[BSHeu]])/ DataBase2[[#This Row],[BSHeu]])</f>
        <v>4.1816590489157021E-3</v>
      </c>
      <c r="AS336" s="76">
        <f>IF(OR(DataBase2[[#This Row],[sILS]] = "",  DataBase2[[#This Row],[BSHeu]]=""), "", (DataBase2[[#This Row],[sILS]]- DataBase2[[#This Row],[BSHeu]])/ DataBase2[[#This Row],[BSHeu]])</f>
        <v>4.1757652377121486E-2</v>
      </c>
      <c r="AT336" s="76">
        <f>IF(OR(DataBase2[[#This Row],[sSA]] = "",  DataBase2[[#This Row],[BSHeu]]=""), "", (DataBase2[[#This Row],[sSA]]- DataBase2[[#This Row],[BSHeu]])/ DataBase2[[#This Row],[BSHeu]])</f>
        <v>0</v>
      </c>
      <c r="AU336" s="77">
        <f>IF(OR(DataBase2[[#This Row],[sKS]]= "",  DataBase2[[#This Row],[BSHeu]]=""), "", (DataBase2[[#This Row],[sKS]]- DataBase2[[#This Row],[BSHeu]])/ DataBase2[[#This Row],[BSHeu]])</f>
        <v>0</v>
      </c>
      <c r="AV336" s="78" t="str">
        <f>IF(AND(DataBase2[[#This Row],[sLBGB]]&lt;=0.0001, DataBase2[[#This Row],[sLBGB]]&lt;&gt;""), 1,"")</f>
        <v/>
      </c>
      <c r="AW336" s="78">
        <f>IF(AND(DataBase2[[#This Row],[sCLGB]]&lt;=0.0001,DataBase2[[#This Row],[sCLGB]]&lt;&gt;""), 1,"")</f>
        <v>1</v>
      </c>
      <c r="AX336" s="78">
        <f>IF(AND(DataBase2[[#This Row],[sDRCGB]]&lt;=0.0001,DataBase2[[#This Row],[sDRCGB]]&lt;&gt;""), 1,"")</f>
        <v>1</v>
      </c>
      <c r="AY336" s="78" t="str">
        <f>IF(AND(DataBase2[[#This Row],[sABSGB]]&lt;=0.0001,DataBase2[[#This Row],[sABSGB]]&lt;&gt;""), 1,"")</f>
        <v/>
      </c>
      <c r="AZ336" s="78" t="str">
        <f>IF(AND(DataBase2[[#This Row],[sCCJGB]]&lt;=0.0001,DataBase2[[#This Row],[sCCJGB]]&lt;&gt;""), 1,"")</f>
        <v/>
      </c>
      <c r="BA336" s="78" t="str">
        <f>IF(AND(DataBase2[[#This Row],[sILSGB]]&lt;=0.0001,DataBase2[[#This Row],[sILSGB]]&lt;&gt;""), 1,"")</f>
        <v/>
      </c>
      <c r="BB336" s="78">
        <f>IF(AND(DataBase2[[#This Row],[sSAGB]]&lt;=0.0001,DataBase2[[#This Row],[sSAGB]]&lt;&gt;""), 1,"")</f>
        <v>1</v>
      </c>
      <c r="BC336" s="78">
        <f>IF(AND(DataBase2[[#This Row],[sKSGB]]&lt;=0.0001,DataBase2[[#This Row],[sKSGB]]&lt;&gt;""), 1,"")</f>
        <v>1</v>
      </c>
      <c r="BD336" s="79" t="str">
        <f>IF(AND(DataBase2[[#This Row],[sLBGKS]]&lt;=0.0001, DataBase2[[#This Row],[sLBGKS]]&lt;&gt;""), 1,"")</f>
        <v/>
      </c>
      <c r="BE336" s="78">
        <f>IF(AND(DataBase2[[#This Row],[sCLGKS]]&lt;=0.0001,DataBase2[[#This Row],[sCLGKS]]&lt;&gt;""), 1,"")</f>
        <v>1</v>
      </c>
      <c r="BF336" s="78">
        <f>IF(AND(DataBase2[[#This Row],[sDRCGKS]]&lt;=0.0001,DataBase2[[#This Row],[sDRCGKS]]&lt;&gt;""), 1,"")</f>
        <v>1</v>
      </c>
      <c r="BG336" s="78" t="str">
        <f>IF(AND(DataBase2[[#This Row],[sABSGKS]]&lt;=0.0001,DataBase2[[#This Row],[sABSGKS]]&lt;&gt;""), 1,"")</f>
        <v/>
      </c>
      <c r="BH336" s="78" t="str">
        <f>IF(AND(DataBase2[[#This Row],[sCCJGKS]]&lt;=0.0001,DataBase2[[#This Row],[sCCJGKS]]&lt;&gt;""), 1,"")</f>
        <v/>
      </c>
      <c r="BI336" s="78" t="str">
        <f>IF(AND(DataBase2[[#This Row],[sILSGKS]]&lt;=0.0001,DataBase2[[#This Row],[sILSGKS]]&lt;&gt;""), 1,"")</f>
        <v/>
      </c>
      <c r="BJ336" s="78">
        <f>IF(AND(DataBase2[[#This Row],[sSAGKS]]&lt;=0.0001,DataBase2[[#This Row],[sSAGKS]]&lt;&gt;""), 1,"")</f>
        <v>1</v>
      </c>
      <c r="BK336" s="80">
        <f>IF(AND(DataBase2[[#This Row],[sKSGKS]]&lt;=0.0001,DataBase2[[#This Row],[sKSGKS]]&lt;&gt;""), 1,"")</f>
        <v>1</v>
      </c>
    </row>
    <row r="337" spans="1:63" x14ac:dyDescent="0.35">
      <c r="A337" s="65" t="s">
        <v>200</v>
      </c>
      <c r="B337" s="66" t="s">
        <v>80</v>
      </c>
      <c r="C337" s="67" t="s">
        <v>282</v>
      </c>
      <c r="D337" s="67">
        <v>3</v>
      </c>
      <c r="E337" s="67">
        <v>30</v>
      </c>
      <c r="F337" s="68">
        <v>4</v>
      </c>
      <c r="G337" s="69">
        <v>3796.45</v>
      </c>
      <c r="H337" s="70">
        <v>3502.1</v>
      </c>
      <c r="I337" s="71">
        <v>7200</v>
      </c>
      <c r="J337" s="69">
        <v>3832.81</v>
      </c>
      <c r="K337" s="70">
        <v>3778.75</v>
      </c>
      <c r="L337" s="71">
        <v>42950</v>
      </c>
      <c r="M337" s="69">
        <v>3796.45</v>
      </c>
      <c r="N337" s="6">
        <v>3796.45</v>
      </c>
      <c r="O337" s="71">
        <v>3303.4</v>
      </c>
      <c r="P337" s="69">
        <v>3940.1498999999999</v>
      </c>
      <c r="Q337" s="71">
        <v>1940</v>
      </c>
      <c r="R337" s="72">
        <v>3815.33</v>
      </c>
      <c r="S337" s="71">
        <v>45.95</v>
      </c>
      <c r="T337" s="72">
        <v>3906.4</v>
      </c>
      <c r="U337" s="71">
        <v>150.0085</v>
      </c>
      <c r="V337" s="72">
        <v>3796.45</v>
      </c>
      <c r="W337" s="73">
        <v>150.00049999999999</v>
      </c>
      <c r="X337" s="8">
        <v>3825.53</v>
      </c>
      <c r="Y337" s="8">
        <v>814</v>
      </c>
      <c r="Z337" s="74">
        <f t="shared" si="15"/>
        <v>3796.45</v>
      </c>
      <c r="AA337" s="48">
        <f t="shared" si="16"/>
        <v>3796.45</v>
      </c>
      <c r="AB33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MIN(G337,J337,M337),"")</f>
        <v>3796.45</v>
      </c>
      <c r="AC337" s="49">
        <f>IF(OR(DataBase2[[#This Row],[sKS]] = "", DataBase2[[#This Row],[BSOpt]]=""), "", (DataBase2[[#This Row],[sKS]]-DataBase2[[#This Row],[BSOpt]])/DataBase2[[#This Row],[BSOpt]])</f>
        <v>7.6597874329967161E-3</v>
      </c>
      <c r="AD337" s="49">
        <f t="shared" si="17"/>
        <v>3796.45</v>
      </c>
      <c r="AE337" s="49">
        <f>IF(OR(DataBase2[[#This Row],[sKS]] = "", DataBase2[[#This Row],[BESTUB]]=""), "", (DataBase2[[#This Row],[sKS]]-DataBase2[[#This Row],[BESTUB]])/DataBase2[[#This Row],[BESTUB]])</f>
        <v>7.6597874329967161E-3</v>
      </c>
      <c r="AF337" s="75">
        <f>IF(OR(DataBase2[[#This Row],[sLB]] = "", DataBase2[[#This Row],[BestSol]]=""), "", (DataBase2[[#This Row],[sLB]]-DataBase2[[#This Row],[BestSol]])/DataBase2[[#This Row],[BestSol]])</f>
        <v>0</v>
      </c>
      <c r="AG337" s="76">
        <f>IF(OR(DataBase2[[#This Row],[sCL]] = "", DataBase2[[#This Row],[BestSol]]=""), "", (DataBase2[[#This Row],[sCL]] -DataBase2[[#This Row],[BestSol]])/DataBase2[[#This Row],[BestSol]])</f>
        <v>9.577368330940781E-3</v>
      </c>
      <c r="AH337" s="76">
        <f>IF(OR(DataBase2[[#This Row],[sDRC]]= "", DataBase2[[#This Row],[BestSol]]=""), "", (DataBase2[[#This Row],[sDRC]]-DataBase2[[#This Row],[BestSol]])/DataBase2[[#This Row],[BestSol]])</f>
        <v>0</v>
      </c>
      <c r="AI337" s="76">
        <f>IF(OR(DataBase2[[#This Row],[sABS]]= "", DataBase2[[#This Row],[BestSol]]=""), "", (DataBase2[[#This Row],[sABS]]-DataBase2[[#This Row],[BestSol]])/DataBase2[[#This Row],[BestSol]])</f>
        <v>3.7851124076439854E-2</v>
      </c>
      <c r="AJ337" s="76">
        <f>IF(OR(DataBase2[[#This Row],[sCCJ]]= "", DataBase2[[#This Row],[BestSol]]=""), "", (DataBase2[[#This Row],[sCCJ]]-DataBase2[[#This Row],[BestSol]])/DataBase2[[#This Row],[BestSol]])</f>
        <v>4.9730669441188768E-3</v>
      </c>
      <c r="AK337" s="76">
        <f>IF(OR(DataBase2[[#This Row],[sILS]] = "", DataBase2[[#This Row],[BestSol]]=""), "", (DataBase2[[#This Row],[sILS]]-DataBase2[[#This Row],[BestSol]])/DataBase2[[#This Row],[BestSol]])</f>
        <v>2.8961266446285418E-2</v>
      </c>
      <c r="AL337" s="76">
        <f>IF(OR(DataBase2[[#This Row],[sSA]] = "", DataBase2[[#This Row],[BestSol]]=""), "", (DataBase2[[#This Row],[sSA]]-DataBase2[[#This Row],[BestSol]])/DataBase2[[#This Row],[BestSol]])</f>
        <v>0</v>
      </c>
      <c r="AM337" s="76">
        <f>IF(OR(DataBase2[[#This Row],[sKS]] = "", DataBase2[[#This Row],[BestSol]]=""), "", (DataBase2[[#This Row],[sKS]]-DataBase2[[#This Row],[BestSol]])/DataBase2[[#This Row],[BestSol]])</f>
        <v>7.6597874329967161E-3</v>
      </c>
      <c r="AN337" s="75">
        <f>IF(OR(DataBase2[[#This Row],[sLB]] = "", DataBase2[[#This Row],[BSHeu]]=""), "", (DataBase2[[#This Row],[sLB]]-DataBase2[[#This Row],[BSHeu]])/DataBase2[[#This Row],[BSHeu]])</f>
        <v>0</v>
      </c>
      <c r="AO337" s="76">
        <f>IF(OR(DataBase2[[#This Row],[sCL]] = "",  DataBase2[[#This Row],[BSHeu]]=""), "", (DataBase2[[#This Row],[sCL]] - DataBase2[[#This Row],[BSHeu]])/ DataBase2[[#This Row],[BSHeu]])</f>
        <v>9.577368330940781E-3</v>
      </c>
      <c r="AP337" s="76">
        <f>IF(OR(DataBase2[[#This Row],[sDRC]]= "",  DataBase2[[#This Row],[BSHeu]]=""), "", (DataBase2[[#This Row],[sDRC]]- DataBase2[[#This Row],[BSHeu]])/ DataBase2[[#This Row],[BSHeu]])</f>
        <v>0</v>
      </c>
      <c r="AQ337" s="76">
        <f>IF(OR(DataBase2[[#This Row],[sABS]]= "",  DataBase2[[#This Row],[BSHeu]]=""), "", (DataBase2[[#This Row],[sABS]]- DataBase2[[#This Row],[BSHeu]])/ DataBase2[[#This Row],[BSHeu]])</f>
        <v>3.7851124076439854E-2</v>
      </c>
      <c r="AR337" s="76">
        <f>IF(OR(DataBase2[[#This Row],[sCCJ]]= "",  DataBase2[[#This Row],[BSHeu]]=""), "", (DataBase2[[#This Row],[sCCJ]]- DataBase2[[#This Row],[BSHeu]])/ DataBase2[[#This Row],[BSHeu]])</f>
        <v>4.9730669441188768E-3</v>
      </c>
      <c r="AS337" s="76">
        <f>IF(OR(DataBase2[[#This Row],[sILS]] = "",  DataBase2[[#This Row],[BSHeu]]=""), "", (DataBase2[[#This Row],[sILS]]- DataBase2[[#This Row],[BSHeu]])/ DataBase2[[#This Row],[BSHeu]])</f>
        <v>2.8961266446285418E-2</v>
      </c>
      <c r="AT337" s="76">
        <f>IF(OR(DataBase2[[#This Row],[sSA]] = "",  DataBase2[[#This Row],[BSHeu]]=""), "", (DataBase2[[#This Row],[sSA]]- DataBase2[[#This Row],[BSHeu]])/ DataBase2[[#This Row],[BSHeu]])</f>
        <v>0</v>
      </c>
      <c r="AU337" s="77">
        <f>IF(OR(DataBase2[[#This Row],[sKS]]= "",  DataBase2[[#This Row],[BSHeu]]=""), "", (DataBase2[[#This Row],[sKS]]- DataBase2[[#This Row],[BSHeu]])/ DataBase2[[#This Row],[BSHeu]])</f>
        <v>7.6597874329967161E-3</v>
      </c>
      <c r="AV337" s="78">
        <f>IF(AND(DataBase2[[#This Row],[sLBGB]]&lt;=0.0001, DataBase2[[#This Row],[sLBGB]]&lt;&gt;""), 1,"")</f>
        <v>1</v>
      </c>
      <c r="AW337" s="78" t="str">
        <f>IF(AND(DataBase2[[#This Row],[sCLGB]]&lt;=0.0001,DataBase2[[#This Row],[sCLGB]]&lt;&gt;""), 1,"")</f>
        <v/>
      </c>
      <c r="AX337" s="78">
        <f>IF(AND(DataBase2[[#This Row],[sDRCGB]]&lt;=0.0001,DataBase2[[#This Row],[sDRCGB]]&lt;&gt;""), 1,"")</f>
        <v>1</v>
      </c>
      <c r="AY337" s="78" t="str">
        <f>IF(AND(DataBase2[[#This Row],[sABSGB]]&lt;=0.0001,DataBase2[[#This Row],[sABSGB]]&lt;&gt;""), 1,"")</f>
        <v/>
      </c>
      <c r="AZ337" s="78" t="str">
        <f>IF(AND(DataBase2[[#This Row],[sCCJGB]]&lt;=0.0001,DataBase2[[#This Row],[sCCJGB]]&lt;&gt;""), 1,"")</f>
        <v/>
      </c>
      <c r="BA337" s="78" t="str">
        <f>IF(AND(DataBase2[[#This Row],[sILSGB]]&lt;=0.0001,DataBase2[[#This Row],[sILSGB]]&lt;&gt;""), 1,"")</f>
        <v/>
      </c>
      <c r="BB337" s="78">
        <f>IF(AND(DataBase2[[#This Row],[sSAGB]]&lt;=0.0001,DataBase2[[#This Row],[sSAGB]]&lt;&gt;""), 1,"")</f>
        <v>1</v>
      </c>
      <c r="BC337" s="78" t="str">
        <f>IF(AND(DataBase2[[#This Row],[sKSGB]]&lt;=0.0001,DataBase2[[#This Row],[sKSGB]]&lt;&gt;""), 1,"")</f>
        <v/>
      </c>
      <c r="BD337" s="79">
        <f>IF(AND(DataBase2[[#This Row],[sLBGKS]]&lt;=0.0001, DataBase2[[#This Row],[sLBGKS]]&lt;&gt;""), 1,"")</f>
        <v>1</v>
      </c>
      <c r="BE337" s="78" t="str">
        <f>IF(AND(DataBase2[[#This Row],[sCLGKS]]&lt;=0.0001,DataBase2[[#This Row],[sCLGKS]]&lt;&gt;""), 1,"")</f>
        <v/>
      </c>
      <c r="BF337" s="78">
        <f>IF(AND(DataBase2[[#This Row],[sDRCGKS]]&lt;=0.0001,DataBase2[[#This Row],[sDRCGKS]]&lt;&gt;""), 1,"")</f>
        <v>1</v>
      </c>
      <c r="BG337" s="78" t="str">
        <f>IF(AND(DataBase2[[#This Row],[sABSGKS]]&lt;=0.0001,DataBase2[[#This Row],[sABSGKS]]&lt;&gt;""), 1,"")</f>
        <v/>
      </c>
      <c r="BH337" s="78" t="str">
        <f>IF(AND(DataBase2[[#This Row],[sCCJGKS]]&lt;=0.0001,DataBase2[[#This Row],[sCCJGKS]]&lt;&gt;""), 1,"")</f>
        <v/>
      </c>
      <c r="BI337" s="78" t="str">
        <f>IF(AND(DataBase2[[#This Row],[sILSGKS]]&lt;=0.0001,DataBase2[[#This Row],[sILSGKS]]&lt;&gt;""), 1,"")</f>
        <v/>
      </c>
      <c r="BJ337" s="78">
        <f>IF(AND(DataBase2[[#This Row],[sSAGKS]]&lt;=0.0001,DataBase2[[#This Row],[sSAGKS]]&lt;&gt;""), 1,"")</f>
        <v>1</v>
      </c>
      <c r="BK337" s="80" t="str">
        <f>IF(AND(DataBase2[[#This Row],[sKSGKS]]&lt;=0.0001,DataBase2[[#This Row],[sKSGKS]]&lt;&gt;""), 1,"")</f>
        <v/>
      </c>
    </row>
    <row r="338" spans="1:63" x14ac:dyDescent="0.35">
      <c r="A338" s="65" t="s">
        <v>201</v>
      </c>
      <c r="B338" s="66" t="s">
        <v>80</v>
      </c>
      <c r="C338" s="67" t="s">
        <v>282</v>
      </c>
      <c r="D338" s="67">
        <v>3</v>
      </c>
      <c r="E338" s="67">
        <v>30</v>
      </c>
      <c r="F338" s="68">
        <v>5</v>
      </c>
      <c r="G338" s="69">
        <v>4190.53</v>
      </c>
      <c r="H338" s="70">
        <v>3873.01</v>
      </c>
      <c r="I338" s="71">
        <v>7200</v>
      </c>
      <c r="J338" s="69">
        <v>4267.8100000000004</v>
      </c>
      <c r="K338" s="70">
        <v>3701.03</v>
      </c>
      <c r="L338" s="71">
        <v>43093</v>
      </c>
      <c r="M338" s="69">
        <v>4156.91</v>
      </c>
      <c r="N338" s="6">
        <v>4156.91</v>
      </c>
      <c r="O338" s="71">
        <v>904.6</v>
      </c>
      <c r="P338" s="69">
        <v>4338.9702100000004</v>
      </c>
      <c r="Q338" s="71">
        <v>1960</v>
      </c>
      <c r="R338" s="72">
        <v>4156.8999999999996</v>
      </c>
      <c r="S338" s="71">
        <v>43.19</v>
      </c>
      <c r="T338" s="72">
        <v>4215.8100000000004</v>
      </c>
      <c r="U338" s="71">
        <v>150.0025</v>
      </c>
      <c r="V338" s="72">
        <v>4206.6499999999996</v>
      </c>
      <c r="W338" s="73">
        <v>150.05799999999999</v>
      </c>
      <c r="X338" s="8">
        <v>4272.75</v>
      </c>
      <c r="Y338" s="8">
        <v>695</v>
      </c>
      <c r="Z338" s="74">
        <f t="shared" si="15"/>
        <v>4156.91</v>
      </c>
      <c r="AA338" s="48">
        <f t="shared" si="16"/>
        <v>4156.8999999999996</v>
      </c>
      <c r="AB33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MIN(G338,J338,M338),"")</f>
        <v>4156.91</v>
      </c>
      <c r="AC338" s="49">
        <f>IF(OR(DataBase2[[#This Row],[sKS]] = "", DataBase2[[#This Row],[BSOpt]]=""), "", (DataBase2[[#This Row],[sKS]]-DataBase2[[#This Row],[BSOpt]])/DataBase2[[#This Row],[BSOpt]])</f>
        <v>2.7866853023038783E-2</v>
      </c>
      <c r="AD338" s="49">
        <f t="shared" si="17"/>
        <v>4156.91</v>
      </c>
      <c r="AE338" s="49">
        <f>IF(OR(DataBase2[[#This Row],[sKS]] = "", DataBase2[[#This Row],[BESTUB]]=""), "", (DataBase2[[#This Row],[sKS]]-DataBase2[[#This Row],[BESTUB]])/DataBase2[[#This Row],[BESTUB]])</f>
        <v>2.7866853023038783E-2</v>
      </c>
      <c r="AF338" s="75">
        <f>IF(OR(DataBase2[[#This Row],[sLB]] = "", DataBase2[[#This Row],[BestSol]]=""), "", (DataBase2[[#This Row],[sLB]]-DataBase2[[#This Row],[BestSol]])/DataBase2[[#This Row],[BestSol]])</f>
        <v>8.0877382478812126E-3</v>
      </c>
      <c r="AG338" s="76">
        <f>IF(OR(DataBase2[[#This Row],[sCL]] = "", DataBase2[[#This Row],[BestSol]]=""), "", (DataBase2[[#This Row],[sCL]] -DataBase2[[#This Row],[BestSol]])/DataBase2[[#This Row],[BestSol]])</f>
        <v>2.6678470306068822E-2</v>
      </c>
      <c r="AH338" s="76">
        <f>IF(OR(DataBase2[[#This Row],[sDRC]]= "", DataBase2[[#This Row],[BestSol]]=""), "", (DataBase2[[#This Row],[sDRC]]-DataBase2[[#This Row],[BestSol]])/DataBase2[[#This Row],[BestSol]])</f>
        <v>0</v>
      </c>
      <c r="AI338" s="76">
        <f>IF(OR(DataBase2[[#This Row],[sABS]]= "", DataBase2[[#This Row],[BestSol]]=""), "", (DataBase2[[#This Row],[sABS]]-DataBase2[[#This Row],[BestSol]])/DataBase2[[#This Row],[BestSol]])</f>
        <v>4.3797005468004011E-2</v>
      </c>
      <c r="AJ338" s="76">
        <f>IF(OR(DataBase2[[#This Row],[sCCJ]]= "", DataBase2[[#This Row],[BestSol]]=""), "", (DataBase2[[#This Row],[sCCJ]]-DataBase2[[#This Row],[BestSol]])/DataBase2[[#This Row],[BestSol]])</f>
        <v>-2.4056330303562693E-6</v>
      </c>
      <c r="AK338" s="76">
        <f>IF(OR(DataBase2[[#This Row],[sILS]] = "", DataBase2[[#This Row],[BestSol]]=""), "", (DataBase2[[#This Row],[sILS]]-DataBase2[[#This Row],[BestSol]])/DataBase2[[#This Row],[BestSol]])</f>
        <v>1.4169178548489274E-2</v>
      </c>
      <c r="AL338" s="76">
        <f>IF(OR(DataBase2[[#This Row],[sSA]] = "", DataBase2[[#This Row],[BestSol]]=""), "", (DataBase2[[#This Row],[sSA]]-DataBase2[[#This Row],[BestSol]])/DataBase2[[#This Row],[BestSol]])</f>
        <v>1.1965618692730847E-2</v>
      </c>
      <c r="AM338" s="76">
        <f>IF(OR(DataBase2[[#This Row],[sKS]] = "", DataBase2[[#This Row],[BestSol]]=""), "", (DataBase2[[#This Row],[sKS]]-DataBase2[[#This Row],[BestSol]])/DataBase2[[#This Row],[BestSol]])</f>
        <v>2.7866853023038783E-2</v>
      </c>
      <c r="AN338" s="75">
        <f>IF(OR(DataBase2[[#This Row],[sLB]] = "", DataBase2[[#This Row],[BSHeu]]=""), "", (DataBase2[[#This Row],[sLB]]-DataBase2[[#This Row],[BSHeu]])/DataBase2[[#This Row],[BSHeu]])</f>
        <v>8.090163342875727E-3</v>
      </c>
      <c r="AO338" s="76">
        <f>IF(OR(DataBase2[[#This Row],[sCL]] = "",  DataBase2[[#This Row],[BSHeu]]=""), "", (DataBase2[[#This Row],[sCL]] - DataBase2[[#This Row],[BSHeu]])/ DataBase2[[#This Row],[BSHeu]])</f>
        <v>2.6680940123650021E-2</v>
      </c>
      <c r="AP338" s="76">
        <f>IF(OR(DataBase2[[#This Row],[sDRC]]= "",  DataBase2[[#This Row],[BSHeu]]=""), "", (DataBase2[[#This Row],[sDRC]]- DataBase2[[#This Row],[BSHeu]])/ DataBase2[[#This Row],[BSHeu]])</f>
        <v>2.4056388174404677E-6</v>
      </c>
      <c r="AQ338" s="76">
        <f>IF(OR(DataBase2[[#This Row],[sABS]]= "",  DataBase2[[#This Row],[BSHeu]]=""), "", (DataBase2[[#This Row],[sABS]]- DataBase2[[#This Row],[BSHeu]])/ DataBase2[[#This Row],[BSHeu]])</f>
        <v>4.3799516466597896E-2</v>
      </c>
      <c r="AR338" s="76">
        <f>IF(OR(DataBase2[[#This Row],[sCCJ]]= "",  DataBase2[[#This Row],[BSHeu]]=""), "", (DataBase2[[#This Row],[sCCJ]]- DataBase2[[#This Row],[BSHeu]])/ DataBase2[[#This Row],[BSHeu]])</f>
        <v>0</v>
      </c>
      <c r="AS338" s="76">
        <f>IF(OR(DataBase2[[#This Row],[sILS]] = "",  DataBase2[[#This Row],[BSHeu]]=""), "", (DataBase2[[#This Row],[sILS]]- DataBase2[[#This Row],[BSHeu]])/ DataBase2[[#This Row],[BSHeu]])</f>
        <v>1.4171618273232642E-2</v>
      </c>
      <c r="AT338" s="76">
        <f>IF(OR(DataBase2[[#This Row],[sSA]] = "",  DataBase2[[#This Row],[BSHeu]]=""), "", (DataBase2[[#This Row],[sSA]]- DataBase2[[#This Row],[BSHeu]])/ DataBase2[[#This Row],[BSHeu]])</f>
        <v>1.196805311650509E-2</v>
      </c>
      <c r="AU338" s="77">
        <f>IF(OR(DataBase2[[#This Row],[sKS]]= "",  DataBase2[[#This Row],[BSHeu]]=""), "", (DataBase2[[#This Row],[sKS]]- DataBase2[[#This Row],[BSHeu]])/ DataBase2[[#This Row],[BSHeu]])</f>
        <v>2.7869325699439576E-2</v>
      </c>
      <c r="AV338" s="78" t="str">
        <f>IF(AND(DataBase2[[#This Row],[sLBGB]]&lt;=0.0001, DataBase2[[#This Row],[sLBGB]]&lt;&gt;""), 1,"")</f>
        <v/>
      </c>
      <c r="AW338" s="78" t="str">
        <f>IF(AND(DataBase2[[#This Row],[sCLGB]]&lt;=0.0001,DataBase2[[#This Row],[sCLGB]]&lt;&gt;""), 1,"")</f>
        <v/>
      </c>
      <c r="AX338" s="78">
        <f>IF(AND(DataBase2[[#This Row],[sDRCGB]]&lt;=0.0001,DataBase2[[#This Row],[sDRCGB]]&lt;&gt;""), 1,"")</f>
        <v>1</v>
      </c>
      <c r="AY338" s="78" t="str">
        <f>IF(AND(DataBase2[[#This Row],[sABSGB]]&lt;=0.0001,DataBase2[[#This Row],[sABSGB]]&lt;&gt;""), 1,"")</f>
        <v/>
      </c>
      <c r="AZ338" s="78">
        <f>IF(AND(DataBase2[[#This Row],[sCCJGB]]&lt;=0.0001,DataBase2[[#This Row],[sCCJGB]]&lt;&gt;""), 1,"")</f>
        <v>1</v>
      </c>
      <c r="BA338" s="78" t="str">
        <f>IF(AND(DataBase2[[#This Row],[sILSGB]]&lt;=0.0001,DataBase2[[#This Row],[sILSGB]]&lt;&gt;""), 1,"")</f>
        <v/>
      </c>
      <c r="BB338" s="78" t="str">
        <f>IF(AND(DataBase2[[#This Row],[sSAGB]]&lt;=0.0001,DataBase2[[#This Row],[sSAGB]]&lt;&gt;""), 1,"")</f>
        <v/>
      </c>
      <c r="BC338" s="78" t="str">
        <f>IF(AND(DataBase2[[#This Row],[sKSGB]]&lt;=0.0001,DataBase2[[#This Row],[sKSGB]]&lt;&gt;""), 1,"")</f>
        <v/>
      </c>
      <c r="BD338" s="79" t="str">
        <f>IF(AND(DataBase2[[#This Row],[sLBGKS]]&lt;=0.0001, DataBase2[[#This Row],[sLBGKS]]&lt;&gt;""), 1,"")</f>
        <v/>
      </c>
      <c r="BE338" s="78" t="str">
        <f>IF(AND(DataBase2[[#This Row],[sCLGKS]]&lt;=0.0001,DataBase2[[#This Row],[sCLGKS]]&lt;&gt;""), 1,"")</f>
        <v/>
      </c>
      <c r="BF338" s="78">
        <f>IF(AND(DataBase2[[#This Row],[sDRCGKS]]&lt;=0.0001,DataBase2[[#This Row],[sDRCGKS]]&lt;&gt;""), 1,"")</f>
        <v>1</v>
      </c>
      <c r="BG338" s="78" t="str">
        <f>IF(AND(DataBase2[[#This Row],[sABSGKS]]&lt;=0.0001,DataBase2[[#This Row],[sABSGKS]]&lt;&gt;""), 1,"")</f>
        <v/>
      </c>
      <c r="BH338" s="78">
        <f>IF(AND(DataBase2[[#This Row],[sCCJGKS]]&lt;=0.0001,DataBase2[[#This Row],[sCCJGKS]]&lt;&gt;""), 1,"")</f>
        <v>1</v>
      </c>
      <c r="BI338" s="78" t="str">
        <f>IF(AND(DataBase2[[#This Row],[sILSGKS]]&lt;=0.0001,DataBase2[[#This Row],[sILSGKS]]&lt;&gt;""), 1,"")</f>
        <v/>
      </c>
      <c r="BJ338" s="78" t="str">
        <f>IF(AND(DataBase2[[#This Row],[sSAGKS]]&lt;=0.0001,DataBase2[[#This Row],[sSAGKS]]&lt;&gt;""), 1,"")</f>
        <v/>
      </c>
      <c r="BK338" s="80" t="str">
        <f>IF(AND(DataBase2[[#This Row],[sKSGKS]]&lt;=0.0001,DataBase2[[#This Row],[sKSGKS]]&lt;&gt;""), 1,"")</f>
        <v/>
      </c>
    </row>
    <row r="339" spans="1:63" x14ac:dyDescent="0.35">
      <c r="A339" s="65"/>
      <c r="B339" s="66"/>
      <c r="C339" s="67"/>
      <c r="D339" s="67"/>
      <c r="E339" s="67"/>
      <c r="F339" s="68"/>
      <c r="G339" s="69"/>
      <c r="H339" s="70"/>
      <c r="I339" s="71"/>
      <c r="J339" s="69"/>
      <c r="K339" s="70"/>
      <c r="L339" s="71"/>
      <c r="M339" s="69"/>
      <c r="O339" s="73"/>
      <c r="P339" s="69"/>
      <c r="Q339" s="71"/>
      <c r="R339" s="72" t="s">
        <v>101</v>
      </c>
      <c r="S339" s="71"/>
      <c r="T339" s="72"/>
      <c r="U339" s="71"/>
      <c r="V339" s="72"/>
      <c r="W339" s="73"/>
      <c r="X339" s="96"/>
      <c r="Y339" s="96"/>
      <c r="Z339" s="74" t="str">
        <f t="shared" si="15"/>
        <v/>
      </c>
      <c r="AA339" s="48" t="str">
        <f t="shared" si="16"/>
        <v/>
      </c>
      <c r="AB33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MIN(G339,J339,M339),"")</f>
        <v/>
      </c>
      <c r="AC339" s="49" t="str">
        <f>IF(OR(DataBase2[[#This Row],[sKS]] = "", DataBase2[[#This Row],[BSOpt]]=""), "", (DataBase2[[#This Row],[sKS]]-DataBase2[[#This Row],[BSOpt]])/DataBase2[[#This Row],[BSOpt]])</f>
        <v/>
      </c>
      <c r="AD339" s="49" t="str">
        <f t="shared" si="17"/>
        <v/>
      </c>
      <c r="AE339" s="49" t="str">
        <f>IF(OR(DataBase2[[#This Row],[sKS]] = "", DataBase2[[#This Row],[BESTUB]]=""), "", (DataBase2[[#This Row],[sKS]]-DataBase2[[#This Row],[BESTUB]])/DataBase2[[#This Row],[BESTUB]])</f>
        <v/>
      </c>
      <c r="AF339" s="50" t="str">
        <f>IF(OR(DataBase2[[#This Row],[sLB]] = "", DataBase2[[#This Row],[BestSol]]=""), "", (DataBase2[[#This Row],[sLB]]-DataBase2[[#This Row],[BestSol]])/DataBase2[[#This Row],[BestSol]])</f>
        <v/>
      </c>
      <c r="AG339" s="51" t="str">
        <f>IF(OR(DataBase2[[#This Row],[sCL]] = "", DataBase2[[#This Row],[BestSol]]=""), "", (DataBase2[[#This Row],[sCL]] -DataBase2[[#This Row],[BestSol]])/DataBase2[[#This Row],[BestSol]])</f>
        <v/>
      </c>
      <c r="AH339" s="52" t="str">
        <f>IF(OR(DataBase2[[#This Row],[sDRC]]= "", DataBase2[[#This Row],[BestSol]]=""), "", (DataBase2[[#This Row],[sDRC]]-DataBase2[[#This Row],[BestSol]])/DataBase2[[#This Row],[BestSol]])</f>
        <v/>
      </c>
      <c r="AI339" s="52" t="str">
        <f>IF(OR(DataBase2[[#This Row],[sABS]]= "", DataBase2[[#This Row],[BestSol]]=""), "", (DataBase2[[#This Row],[sABS]]-DataBase2[[#This Row],[BestSol]])/DataBase2[[#This Row],[BestSol]])</f>
        <v/>
      </c>
      <c r="AJ339" s="52" t="str">
        <f>IF(OR(DataBase2[[#This Row],[sCCJ]]= "", DataBase2[[#This Row],[BestSol]]=""), "", (DataBase2[[#This Row],[sCCJ]]-DataBase2[[#This Row],[BestSol]])/DataBase2[[#This Row],[BestSol]])</f>
        <v/>
      </c>
      <c r="AK339" s="52" t="str">
        <f>IF(OR(DataBase2[[#This Row],[sILS]] = "", DataBase2[[#This Row],[BestSol]]=""), "", (DataBase2[[#This Row],[sILS]]-DataBase2[[#This Row],[BestSol]])/DataBase2[[#This Row],[BestSol]])</f>
        <v/>
      </c>
      <c r="AL339" s="52" t="str">
        <f>IF(OR(DataBase2[[#This Row],[sSA]] = "", DataBase2[[#This Row],[BestSol]]=""), "", (DataBase2[[#This Row],[sSA]]-DataBase2[[#This Row],[BestSol]])/DataBase2[[#This Row],[BestSol]])</f>
        <v/>
      </c>
      <c r="AM339" s="53" t="str">
        <f>IF(OR(DataBase2[[#This Row],[sKS]] = "", DataBase2[[#This Row],[BestSol]]=""), "", (DataBase2[[#This Row],[sKS]]-DataBase2[[#This Row],[BestSol]])/DataBase2[[#This Row],[BestSol]])</f>
        <v/>
      </c>
      <c r="AN339" s="50" t="str">
        <f>IF(OR(DataBase2[[#This Row],[sLB]] = "", DataBase2[[#This Row],[BSHeu]]=""), "", (DataBase2[[#This Row],[sLB]]-DataBase2[[#This Row],[BSHeu]])/DataBase2[[#This Row],[BSHeu]])</f>
        <v/>
      </c>
      <c r="AO339" s="53" t="str">
        <f>IF(OR(DataBase2[[#This Row],[sCL]] = "",  DataBase2[[#This Row],[BSHeu]]=""), "", (DataBase2[[#This Row],[sCL]] - DataBase2[[#This Row],[BSHeu]])/ DataBase2[[#This Row],[BSHeu]])</f>
        <v/>
      </c>
      <c r="AP339" s="81" t="str">
        <f>IF(OR(DataBase2[[#This Row],[sDRC]]= "",  DataBase2[[#This Row],[BSHeu]]=""), "", (DataBase2[[#This Row],[sDRC]]- DataBase2[[#This Row],[BSHeu]])/ DataBase2[[#This Row],[BSHeu]])</f>
        <v/>
      </c>
      <c r="AQ339" s="81" t="str">
        <f>IF(OR(DataBase2[[#This Row],[sABS]]= "",  DataBase2[[#This Row],[BSHeu]]=""), "", (DataBase2[[#This Row],[sABS]]- DataBase2[[#This Row],[BSHeu]])/ DataBase2[[#This Row],[BSHeu]])</f>
        <v/>
      </c>
      <c r="AR339" s="81" t="str">
        <f>IF(OR(DataBase2[[#This Row],[sCCJ]]= "",  DataBase2[[#This Row],[BSHeu]]=""), "", (DataBase2[[#This Row],[sCCJ]]- DataBase2[[#This Row],[BSHeu]])/ DataBase2[[#This Row],[BSHeu]])</f>
        <v/>
      </c>
      <c r="AS339" s="81" t="str">
        <f>IF(OR(DataBase2[[#This Row],[sILS]] = "",  DataBase2[[#This Row],[BSHeu]]=""), "", (DataBase2[[#This Row],[sILS]]- DataBase2[[#This Row],[BSHeu]])/ DataBase2[[#This Row],[BSHeu]])</f>
        <v/>
      </c>
      <c r="AT339" s="81" t="str">
        <f>IF(OR(DataBase2[[#This Row],[sSA]] = "",  DataBase2[[#This Row],[BSHeu]]=""), "", (DataBase2[[#This Row],[sSA]]- DataBase2[[#This Row],[BSHeu]])/ DataBase2[[#This Row],[BSHeu]])</f>
        <v/>
      </c>
      <c r="AU339" s="82" t="str">
        <f>IF(OR(DataBase2[[#This Row],[sKS]]= "",  DataBase2[[#This Row],[BSHeu]]=""), "", (DataBase2[[#This Row],[sKS]]- DataBase2[[#This Row],[BSHeu]])/ DataBase2[[#This Row],[BSHeu]])</f>
        <v/>
      </c>
      <c r="AV339" s="58" t="str">
        <f>IF(AND(DataBase2[[#This Row],[sLBGB]]&lt;=0.0001, DataBase2[[#This Row],[sLBGB]]&lt;&gt;""), 1,"")</f>
        <v/>
      </c>
      <c r="AW339" s="59" t="str">
        <f>IF(AND(DataBase2[[#This Row],[sCLGB]]&lt;=0.0001,DataBase2[[#This Row],[sCLGB]]&lt;&gt;""), 1,"")</f>
        <v/>
      </c>
      <c r="AX339" s="60" t="str">
        <f>IF(AND(DataBase2[[#This Row],[sDRCGB]]&lt;=0.0001,DataBase2[[#This Row],[sDRCGB]]&lt;&gt;""), 1,"")</f>
        <v/>
      </c>
      <c r="AY339" s="60" t="str">
        <f>IF(AND(DataBase2[[#This Row],[sABSGB]]&lt;=0.0001,DataBase2[[#This Row],[sABSGB]]&lt;&gt;""), 1,"")</f>
        <v/>
      </c>
      <c r="AZ339" s="60" t="str">
        <f>IF(AND(DataBase2[[#This Row],[sCCJGB]]&lt;=0.0001,DataBase2[[#This Row],[sCCJGB]]&lt;&gt;""), 1,"")</f>
        <v/>
      </c>
      <c r="BA339" s="60" t="str">
        <f>IF(AND(DataBase2[[#This Row],[sILSGB]]&lt;=0.0001,DataBase2[[#This Row],[sILSGB]]&lt;&gt;""), 1,"")</f>
        <v/>
      </c>
      <c r="BB339" s="60" t="str">
        <f>IF(AND(DataBase2[[#This Row],[sSAGB]]&lt;=0.0001,DataBase2[[#This Row],[sSAGB]]&lt;&gt;""), 1,"")</f>
        <v/>
      </c>
      <c r="BC339" s="58" t="str">
        <f>IF(AND(DataBase2[[#This Row],[sKSGB]]&lt;=0.0001,DataBase2[[#This Row],[sKSGB]]&lt;&gt;""), 1,"")</f>
        <v/>
      </c>
      <c r="BD339" s="83" t="str">
        <f>IF(AND(DataBase2[[#This Row],[sLBGKS]]&lt;=0.0001, DataBase2[[#This Row],[sLBGKS]]&lt;&gt;""), 1,"")</f>
        <v/>
      </c>
      <c r="BE339" s="58" t="str">
        <f>IF(AND(DataBase2[[#This Row],[sCLGKS]]&lt;=0.0001,DataBase2[[#This Row],[sCLGKS]]&lt;&gt;""), 1,"")</f>
        <v/>
      </c>
      <c r="BF339" s="84" t="str">
        <f>IF(AND(DataBase2[[#This Row],[sDRCGKS]]&lt;=0.0001,DataBase2[[#This Row],[sDRCGKS]]&lt;&gt;""), 1,"")</f>
        <v/>
      </c>
      <c r="BG339" s="84" t="str">
        <f>IF(AND(DataBase2[[#This Row],[sABSGKS]]&lt;=0.0001,DataBase2[[#This Row],[sABSGKS]]&lt;&gt;""), 1,"")</f>
        <v/>
      </c>
      <c r="BH339" s="84" t="str">
        <f>IF(AND(DataBase2[[#This Row],[sCCJGKS]]&lt;=0.0001,DataBase2[[#This Row],[sCCJGKS]]&lt;&gt;""), 1,"")</f>
        <v/>
      </c>
      <c r="BI339" s="84" t="str">
        <f>IF(AND(DataBase2[[#This Row],[sILSGKS]]&lt;=0.0001,DataBase2[[#This Row],[sILSGKS]]&lt;&gt;""), 1,"")</f>
        <v/>
      </c>
      <c r="BJ339" s="84" t="str">
        <f>IF(AND(DataBase2[[#This Row],[sSAGKS]]&lt;=0.0001,DataBase2[[#This Row],[sSAGKS]]&lt;&gt;""), 1,"")</f>
        <v/>
      </c>
      <c r="BK339" s="80" t="str">
        <f>IF(AND(DataBase2[[#This Row],[sKSGKS]]&lt;=0.0001,DataBase2[[#This Row],[sKSGKS]]&lt;&gt;""), 1,"")</f>
        <v/>
      </c>
    </row>
    <row r="340" spans="1:63" x14ac:dyDescent="0.35">
      <c r="A340" s="65" t="s">
        <v>202</v>
      </c>
      <c r="B340" s="66" t="s">
        <v>80</v>
      </c>
      <c r="C340" s="67" t="s">
        <v>282</v>
      </c>
      <c r="D340" s="67">
        <v>3</v>
      </c>
      <c r="E340" s="67">
        <v>35</v>
      </c>
      <c r="F340" s="68">
        <v>2</v>
      </c>
      <c r="G340" s="69">
        <v>3374.61</v>
      </c>
      <c r="H340" s="70">
        <v>3271.17</v>
      </c>
      <c r="I340" s="71">
        <v>7200</v>
      </c>
      <c r="J340" s="69">
        <v>3374.61</v>
      </c>
      <c r="K340" s="70">
        <v>3374.61</v>
      </c>
      <c r="L340" s="71">
        <v>47</v>
      </c>
      <c r="M340" s="69">
        <v>6607.18</v>
      </c>
      <c r="N340" s="6">
        <v>3354.34</v>
      </c>
      <c r="O340" s="71">
        <v>7201.2</v>
      </c>
      <c r="P340" s="69">
        <v>3374.60986</v>
      </c>
      <c r="Q340" s="71">
        <v>2333</v>
      </c>
      <c r="R340" s="72">
        <v>3374.61</v>
      </c>
      <c r="S340" s="71">
        <v>54.95</v>
      </c>
      <c r="T340" s="72">
        <v>3400.95</v>
      </c>
      <c r="U340" s="71">
        <v>150.00399999999999</v>
      </c>
      <c r="V340" s="72">
        <v>3374.61</v>
      </c>
      <c r="W340" s="73">
        <v>150.00649999999999</v>
      </c>
      <c r="X340" s="8">
        <v>3374.61</v>
      </c>
      <c r="Y340" s="8">
        <v>97</v>
      </c>
      <c r="Z340" s="74">
        <f t="shared" si="15"/>
        <v>3374.61</v>
      </c>
      <c r="AA340" s="48">
        <f t="shared" si="16"/>
        <v>3374.60986</v>
      </c>
      <c r="AB34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MIN(G340,J340,M340),"")</f>
        <v>3374.61</v>
      </c>
      <c r="AC340" s="49">
        <f>IF(OR(DataBase2[[#This Row],[sKS]] = "", DataBase2[[#This Row],[BSOpt]]=""), "", (DataBase2[[#This Row],[sKS]]-DataBase2[[#This Row],[BSOpt]])/DataBase2[[#This Row],[BSOpt]])</f>
        <v>0</v>
      </c>
      <c r="AD340" s="49">
        <f t="shared" si="17"/>
        <v>3374.61</v>
      </c>
      <c r="AE340" s="49">
        <f>IF(OR(DataBase2[[#This Row],[sKS]] = "", DataBase2[[#This Row],[BESTUB]]=""), "", (DataBase2[[#This Row],[sKS]]-DataBase2[[#This Row],[BESTUB]])/DataBase2[[#This Row],[BESTUB]])</f>
        <v>0</v>
      </c>
      <c r="AF340" s="75">
        <f>IF(OR(DataBase2[[#This Row],[sLB]] = "", DataBase2[[#This Row],[BestSol]]=""), "", (DataBase2[[#This Row],[sLB]]-DataBase2[[#This Row],[BestSol]])/DataBase2[[#This Row],[BestSol]])</f>
        <v>0</v>
      </c>
      <c r="AG340" s="76">
        <f>IF(OR(DataBase2[[#This Row],[sCL]] = "", DataBase2[[#This Row],[BestSol]]=""), "", (DataBase2[[#This Row],[sCL]] -DataBase2[[#This Row],[BestSol]])/DataBase2[[#This Row],[BestSol]])</f>
        <v>0</v>
      </c>
      <c r="AH340" s="76">
        <f>IF(OR(DataBase2[[#This Row],[sDRC]]= "", DataBase2[[#This Row],[BestSol]]=""), "", (DataBase2[[#This Row],[sDRC]]-DataBase2[[#This Row],[BestSol]])/DataBase2[[#This Row],[BestSol]])</f>
        <v>0.95790921024948072</v>
      </c>
      <c r="AI340" s="76">
        <f>IF(OR(DataBase2[[#This Row],[sABS]]= "", DataBase2[[#This Row],[BestSol]]=""), "", (DataBase2[[#This Row],[sABS]]-DataBase2[[#This Row],[BestSol]])/DataBase2[[#This Row],[BestSol]])</f>
        <v>-4.1486275481101913E-8</v>
      </c>
      <c r="AJ340" s="76">
        <f>IF(OR(DataBase2[[#This Row],[sCCJ]]= "", DataBase2[[#This Row],[BestSol]]=""), "", (DataBase2[[#This Row],[sCCJ]]-DataBase2[[#This Row],[BestSol]])/DataBase2[[#This Row],[BestSol]])</f>
        <v>0</v>
      </c>
      <c r="AK340" s="76">
        <f>IF(OR(DataBase2[[#This Row],[sILS]] = "", DataBase2[[#This Row],[BestSol]]=""), "", (DataBase2[[#This Row],[sILS]]-DataBase2[[#This Row],[BestSol]])/DataBase2[[#This Row],[BestSol]])</f>
        <v>7.805346395583398E-3</v>
      </c>
      <c r="AL340" s="76">
        <f>IF(OR(DataBase2[[#This Row],[sSA]] = "", DataBase2[[#This Row],[BestSol]]=""), "", (DataBase2[[#This Row],[sSA]]-DataBase2[[#This Row],[BestSol]])/DataBase2[[#This Row],[BestSol]])</f>
        <v>0</v>
      </c>
      <c r="AM340" s="76">
        <f>IF(OR(DataBase2[[#This Row],[sKS]] = "", DataBase2[[#This Row],[BestSol]]=""), "", (DataBase2[[#This Row],[sKS]]-DataBase2[[#This Row],[BestSol]])/DataBase2[[#This Row],[BestSol]])</f>
        <v>0</v>
      </c>
      <c r="AN340" s="75">
        <f>IF(OR(DataBase2[[#This Row],[sLB]] = "", DataBase2[[#This Row],[BSHeu]]=""), "", (DataBase2[[#This Row],[sLB]]-DataBase2[[#This Row],[BSHeu]])/DataBase2[[#This Row],[BSHeu]])</f>
        <v>4.148627720221304E-8</v>
      </c>
      <c r="AO340" s="76">
        <f>IF(OR(DataBase2[[#This Row],[sCL]] = "",  DataBase2[[#This Row],[BSHeu]]=""), "", (DataBase2[[#This Row],[sCL]] - DataBase2[[#This Row],[BSHeu]])/ DataBase2[[#This Row],[BSHeu]])</f>
        <v>4.148627720221304E-8</v>
      </c>
      <c r="AP340" s="76">
        <f>IF(OR(DataBase2[[#This Row],[sDRC]]= "",  DataBase2[[#This Row],[BSHeu]]=""), "", (DataBase2[[#This Row],[sDRC]]- DataBase2[[#This Row],[BSHeu]])/ DataBase2[[#This Row],[BSHeu]])</f>
        <v>0.95790929147584492</v>
      </c>
      <c r="AQ340" s="76">
        <f>IF(OR(DataBase2[[#This Row],[sABS]]= "",  DataBase2[[#This Row],[BSHeu]]=""), "", (DataBase2[[#This Row],[sABS]]- DataBase2[[#This Row],[BSHeu]])/ DataBase2[[#This Row],[BSHeu]])</f>
        <v>0</v>
      </c>
      <c r="AR340" s="76">
        <f>IF(OR(DataBase2[[#This Row],[sCCJ]]= "",  DataBase2[[#This Row],[BSHeu]]=""), "", (DataBase2[[#This Row],[sCCJ]]- DataBase2[[#This Row],[BSHeu]])/ DataBase2[[#This Row],[BSHeu]])</f>
        <v>4.148627720221304E-8</v>
      </c>
      <c r="AS340" s="76">
        <f>IF(OR(DataBase2[[#This Row],[sILS]] = "",  DataBase2[[#This Row],[BSHeu]]=""), "", (DataBase2[[#This Row],[sILS]]- DataBase2[[#This Row],[BSHeu]])/ DataBase2[[#This Row],[BSHeu]])</f>
        <v>7.8053882056753638E-3</v>
      </c>
      <c r="AT340" s="76">
        <f>IF(OR(DataBase2[[#This Row],[sSA]] = "",  DataBase2[[#This Row],[BSHeu]]=""), "", (DataBase2[[#This Row],[sSA]]- DataBase2[[#This Row],[BSHeu]])/ DataBase2[[#This Row],[BSHeu]])</f>
        <v>4.148627720221304E-8</v>
      </c>
      <c r="AU340" s="77">
        <f>IF(OR(DataBase2[[#This Row],[sKS]]= "",  DataBase2[[#This Row],[BSHeu]]=""), "", (DataBase2[[#This Row],[sKS]]- DataBase2[[#This Row],[BSHeu]])/ DataBase2[[#This Row],[BSHeu]])</f>
        <v>4.148627720221304E-8</v>
      </c>
      <c r="AV340" s="78">
        <f>IF(AND(DataBase2[[#This Row],[sLBGB]]&lt;=0.0001, DataBase2[[#This Row],[sLBGB]]&lt;&gt;""), 1,"")</f>
        <v>1</v>
      </c>
      <c r="AW340" s="78">
        <f>IF(AND(DataBase2[[#This Row],[sCLGB]]&lt;=0.0001,DataBase2[[#This Row],[sCLGB]]&lt;&gt;""), 1,"")</f>
        <v>1</v>
      </c>
      <c r="AX340" s="78" t="str">
        <f>IF(AND(DataBase2[[#This Row],[sDRCGB]]&lt;=0.0001,DataBase2[[#This Row],[sDRCGB]]&lt;&gt;""), 1,"")</f>
        <v/>
      </c>
      <c r="AY340" s="78">
        <f>IF(AND(DataBase2[[#This Row],[sABSGB]]&lt;=0.0001,DataBase2[[#This Row],[sABSGB]]&lt;&gt;""), 1,"")</f>
        <v>1</v>
      </c>
      <c r="AZ340" s="78">
        <f>IF(AND(DataBase2[[#This Row],[sCCJGB]]&lt;=0.0001,DataBase2[[#This Row],[sCCJGB]]&lt;&gt;""), 1,"")</f>
        <v>1</v>
      </c>
      <c r="BA340" s="78" t="str">
        <f>IF(AND(DataBase2[[#This Row],[sILSGB]]&lt;=0.0001,DataBase2[[#This Row],[sILSGB]]&lt;&gt;""), 1,"")</f>
        <v/>
      </c>
      <c r="BB340" s="78">
        <f>IF(AND(DataBase2[[#This Row],[sSAGB]]&lt;=0.0001,DataBase2[[#This Row],[sSAGB]]&lt;&gt;""), 1,"")</f>
        <v>1</v>
      </c>
      <c r="BC340" s="78">
        <f>IF(AND(DataBase2[[#This Row],[sKSGB]]&lt;=0.0001,DataBase2[[#This Row],[sKSGB]]&lt;&gt;""), 1,"")</f>
        <v>1</v>
      </c>
      <c r="BD340" s="79">
        <f>IF(AND(DataBase2[[#This Row],[sLBGKS]]&lt;=0.0001, DataBase2[[#This Row],[sLBGKS]]&lt;&gt;""), 1,"")</f>
        <v>1</v>
      </c>
      <c r="BE340" s="78">
        <f>IF(AND(DataBase2[[#This Row],[sCLGKS]]&lt;=0.0001,DataBase2[[#This Row],[sCLGKS]]&lt;&gt;""), 1,"")</f>
        <v>1</v>
      </c>
      <c r="BF340" s="78" t="str">
        <f>IF(AND(DataBase2[[#This Row],[sDRCGKS]]&lt;=0.0001,DataBase2[[#This Row],[sDRCGKS]]&lt;&gt;""), 1,"")</f>
        <v/>
      </c>
      <c r="BG340" s="78">
        <f>IF(AND(DataBase2[[#This Row],[sABSGKS]]&lt;=0.0001,DataBase2[[#This Row],[sABSGKS]]&lt;&gt;""), 1,"")</f>
        <v>1</v>
      </c>
      <c r="BH340" s="78">
        <f>IF(AND(DataBase2[[#This Row],[sCCJGKS]]&lt;=0.0001,DataBase2[[#This Row],[sCCJGKS]]&lt;&gt;""), 1,"")</f>
        <v>1</v>
      </c>
      <c r="BI340" s="78" t="str">
        <f>IF(AND(DataBase2[[#This Row],[sILSGKS]]&lt;=0.0001,DataBase2[[#This Row],[sILSGKS]]&lt;&gt;""), 1,"")</f>
        <v/>
      </c>
      <c r="BJ340" s="78">
        <f>IF(AND(DataBase2[[#This Row],[sSAGKS]]&lt;=0.0001,DataBase2[[#This Row],[sSAGKS]]&lt;&gt;""), 1,"")</f>
        <v>1</v>
      </c>
      <c r="BK340" s="80">
        <f>IF(AND(DataBase2[[#This Row],[sKSGKS]]&lt;=0.0001,DataBase2[[#This Row],[sKSGKS]]&lt;&gt;""), 1,"")</f>
        <v>1</v>
      </c>
    </row>
    <row r="341" spans="1:63" x14ac:dyDescent="0.35">
      <c r="A341" s="65" t="s">
        <v>203</v>
      </c>
      <c r="B341" s="66" t="s">
        <v>80</v>
      </c>
      <c r="C341" s="67" t="s">
        <v>282</v>
      </c>
      <c r="D341" s="67">
        <v>3</v>
      </c>
      <c r="E341" s="67">
        <v>35</v>
      </c>
      <c r="F341" s="68">
        <v>3</v>
      </c>
      <c r="G341" s="69">
        <v>3876.29</v>
      </c>
      <c r="H341" s="70">
        <v>3545.84</v>
      </c>
      <c r="I341" s="71">
        <v>7200</v>
      </c>
      <c r="J341" s="69">
        <v>3857.31</v>
      </c>
      <c r="K341" s="70">
        <v>3857.31</v>
      </c>
      <c r="L341" s="71">
        <v>2463</v>
      </c>
      <c r="M341" s="69">
        <v>3857.31</v>
      </c>
      <c r="N341" s="6">
        <v>3849.56</v>
      </c>
      <c r="O341" s="71">
        <v>7201.5</v>
      </c>
      <c r="P341" s="69">
        <v>3889.0700700000002</v>
      </c>
      <c r="Q341" s="71">
        <v>4615</v>
      </c>
      <c r="R341" s="72">
        <v>3857.31</v>
      </c>
      <c r="S341" s="71">
        <v>55.38</v>
      </c>
      <c r="T341" s="72">
        <v>3879.81</v>
      </c>
      <c r="U341" s="71">
        <v>150.00200000000001</v>
      </c>
      <c r="V341" s="72">
        <v>3857.31</v>
      </c>
      <c r="W341" s="73">
        <v>150.03149999999999</v>
      </c>
      <c r="X341" s="8">
        <v>3857.31</v>
      </c>
      <c r="Y341" s="8">
        <v>567</v>
      </c>
      <c r="Z341" s="74">
        <f t="shared" si="15"/>
        <v>3857.31</v>
      </c>
      <c r="AA341" s="48">
        <f t="shared" si="16"/>
        <v>3857.31</v>
      </c>
      <c r="AB34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MIN(G341,J341,M341),"")</f>
        <v>3857.31</v>
      </c>
      <c r="AC341" s="49">
        <f>IF(OR(DataBase2[[#This Row],[sKS]] = "", DataBase2[[#This Row],[BSOpt]]=""), "", (DataBase2[[#This Row],[sKS]]-DataBase2[[#This Row],[BSOpt]])/DataBase2[[#This Row],[BSOpt]])</f>
        <v>0</v>
      </c>
      <c r="AD341" s="49">
        <f t="shared" si="17"/>
        <v>3857.31</v>
      </c>
      <c r="AE341" s="49">
        <f>IF(OR(DataBase2[[#This Row],[sKS]] = "", DataBase2[[#This Row],[BESTUB]]=""), "", (DataBase2[[#This Row],[sKS]]-DataBase2[[#This Row],[BESTUB]])/DataBase2[[#This Row],[BESTUB]])</f>
        <v>0</v>
      </c>
      <c r="AF341" s="75">
        <f>IF(OR(DataBase2[[#This Row],[sLB]] = "", DataBase2[[#This Row],[BestSol]]=""), "", (DataBase2[[#This Row],[sLB]]-DataBase2[[#This Row],[BestSol]])/DataBase2[[#This Row],[BestSol]])</f>
        <v>4.9205275178816369E-3</v>
      </c>
      <c r="AG341" s="76">
        <f>IF(OR(DataBase2[[#This Row],[sCL]] = "", DataBase2[[#This Row],[BestSol]]=""), "", (DataBase2[[#This Row],[sCL]] -DataBase2[[#This Row],[BestSol]])/DataBase2[[#This Row],[BestSol]])</f>
        <v>0</v>
      </c>
      <c r="AH341" s="76">
        <f>IF(OR(DataBase2[[#This Row],[sDRC]]= "", DataBase2[[#This Row],[BestSol]]=""), "", (DataBase2[[#This Row],[sDRC]]-DataBase2[[#This Row],[BestSol]])/DataBase2[[#This Row],[BestSol]])</f>
        <v>0</v>
      </c>
      <c r="AI341" s="76">
        <f>IF(OR(DataBase2[[#This Row],[sABS]]= "", DataBase2[[#This Row],[BestSol]]=""), "", (DataBase2[[#This Row],[sABS]]-DataBase2[[#This Row],[BestSol]])/DataBase2[[#This Row],[BestSol]])</f>
        <v>8.2337354270204544E-3</v>
      </c>
      <c r="AJ341" s="76">
        <f>IF(OR(DataBase2[[#This Row],[sCCJ]]= "", DataBase2[[#This Row],[BestSol]]=""), "", (DataBase2[[#This Row],[sCCJ]]-DataBase2[[#This Row],[BestSol]])/DataBase2[[#This Row],[BestSol]])</f>
        <v>0</v>
      </c>
      <c r="AK341" s="76">
        <f>IF(OR(DataBase2[[#This Row],[sILS]] = "", DataBase2[[#This Row],[BestSol]]=""), "", (DataBase2[[#This Row],[sILS]]-DataBase2[[#This Row],[BestSol]])/DataBase2[[#This Row],[BestSol]])</f>
        <v>5.8330805665087844E-3</v>
      </c>
      <c r="AL341" s="76">
        <f>IF(OR(DataBase2[[#This Row],[sSA]] = "", DataBase2[[#This Row],[BestSol]]=""), "", (DataBase2[[#This Row],[sSA]]-DataBase2[[#This Row],[BestSol]])/DataBase2[[#This Row],[BestSol]])</f>
        <v>0</v>
      </c>
      <c r="AM341" s="76">
        <f>IF(OR(DataBase2[[#This Row],[sKS]] = "", DataBase2[[#This Row],[BestSol]]=""), "", (DataBase2[[#This Row],[sKS]]-DataBase2[[#This Row],[BestSol]])/DataBase2[[#This Row],[BestSol]])</f>
        <v>0</v>
      </c>
      <c r="AN341" s="75">
        <f>IF(OR(DataBase2[[#This Row],[sLB]] = "", DataBase2[[#This Row],[BSHeu]]=""), "", (DataBase2[[#This Row],[sLB]]-DataBase2[[#This Row],[BSHeu]])/DataBase2[[#This Row],[BSHeu]])</f>
        <v>4.9205275178816369E-3</v>
      </c>
      <c r="AO341" s="76">
        <f>IF(OR(DataBase2[[#This Row],[sCL]] = "",  DataBase2[[#This Row],[BSHeu]]=""), "", (DataBase2[[#This Row],[sCL]] - DataBase2[[#This Row],[BSHeu]])/ DataBase2[[#This Row],[BSHeu]])</f>
        <v>0</v>
      </c>
      <c r="AP341" s="76">
        <f>IF(OR(DataBase2[[#This Row],[sDRC]]= "",  DataBase2[[#This Row],[BSHeu]]=""), "", (DataBase2[[#This Row],[sDRC]]- DataBase2[[#This Row],[BSHeu]])/ DataBase2[[#This Row],[BSHeu]])</f>
        <v>0</v>
      </c>
      <c r="AQ341" s="76">
        <f>IF(OR(DataBase2[[#This Row],[sABS]]= "",  DataBase2[[#This Row],[BSHeu]]=""), "", (DataBase2[[#This Row],[sABS]]- DataBase2[[#This Row],[BSHeu]])/ DataBase2[[#This Row],[BSHeu]])</f>
        <v>8.2337354270204544E-3</v>
      </c>
      <c r="AR341" s="76">
        <f>IF(OR(DataBase2[[#This Row],[sCCJ]]= "",  DataBase2[[#This Row],[BSHeu]]=""), "", (DataBase2[[#This Row],[sCCJ]]- DataBase2[[#This Row],[BSHeu]])/ DataBase2[[#This Row],[BSHeu]])</f>
        <v>0</v>
      </c>
      <c r="AS341" s="76">
        <f>IF(OR(DataBase2[[#This Row],[sILS]] = "",  DataBase2[[#This Row],[BSHeu]]=""), "", (DataBase2[[#This Row],[sILS]]- DataBase2[[#This Row],[BSHeu]])/ DataBase2[[#This Row],[BSHeu]])</f>
        <v>5.8330805665087844E-3</v>
      </c>
      <c r="AT341" s="76">
        <f>IF(OR(DataBase2[[#This Row],[sSA]] = "",  DataBase2[[#This Row],[BSHeu]]=""), "", (DataBase2[[#This Row],[sSA]]- DataBase2[[#This Row],[BSHeu]])/ DataBase2[[#This Row],[BSHeu]])</f>
        <v>0</v>
      </c>
      <c r="AU341" s="77">
        <f>IF(OR(DataBase2[[#This Row],[sKS]]= "",  DataBase2[[#This Row],[BSHeu]]=""), "", (DataBase2[[#This Row],[sKS]]- DataBase2[[#This Row],[BSHeu]])/ DataBase2[[#This Row],[BSHeu]])</f>
        <v>0</v>
      </c>
      <c r="AV341" s="78" t="str">
        <f>IF(AND(DataBase2[[#This Row],[sLBGB]]&lt;=0.0001, DataBase2[[#This Row],[sLBGB]]&lt;&gt;""), 1,"")</f>
        <v/>
      </c>
      <c r="AW341" s="78">
        <f>IF(AND(DataBase2[[#This Row],[sCLGB]]&lt;=0.0001,DataBase2[[#This Row],[sCLGB]]&lt;&gt;""), 1,"")</f>
        <v>1</v>
      </c>
      <c r="AX341" s="78">
        <f>IF(AND(DataBase2[[#This Row],[sDRCGB]]&lt;=0.0001,DataBase2[[#This Row],[sDRCGB]]&lt;&gt;""), 1,"")</f>
        <v>1</v>
      </c>
      <c r="AY341" s="78" t="str">
        <f>IF(AND(DataBase2[[#This Row],[sABSGB]]&lt;=0.0001,DataBase2[[#This Row],[sABSGB]]&lt;&gt;""), 1,"")</f>
        <v/>
      </c>
      <c r="AZ341" s="78">
        <f>IF(AND(DataBase2[[#This Row],[sCCJGB]]&lt;=0.0001,DataBase2[[#This Row],[sCCJGB]]&lt;&gt;""), 1,"")</f>
        <v>1</v>
      </c>
      <c r="BA341" s="78" t="str">
        <f>IF(AND(DataBase2[[#This Row],[sILSGB]]&lt;=0.0001,DataBase2[[#This Row],[sILSGB]]&lt;&gt;""), 1,"")</f>
        <v/>
      </c>
      <c r="BB341" s="78">
        <f>IF(AND(DataBase2[[#This Row],[sSAGB]]&lt;=0.0001,DataBase2[[#This Row],[sSAGB]]&lt;&gt;""), 1,"")</f>
        <v>1</v>
      </c>
      <c r="BC341" s="78">
        <f>IF(AND(DataBase2[[#This Row],[sKSGB]]&lt;=0.0001,DataBase2[[#This Row],[sKSGB]]&lt;&gt;""), 1,"")</f>
        <v>1</v>
      </c>
      <c r="BD341" s="79" t="str">
        <f>IF(AND(DataBase2[[#This Row],[sLBGKS]]&lt;=0.0001, DataBase2[[#This Row],[sLBGKS]]&lt;&gt;""), 1,"")</f>
        <v/>
      </c>
      <c r="BE341" s="78">
        <f>IF(AND(DataBase2[[#This Row],[sCLGKS]]&lt;=0.0001,DataBase2[[#This Row],[sCLGKS]]&lt;&gt;""), 1,"")</f>
        <v>1</v>
      </c>
      <c r="BF341" s="78">
        <f>IF(AND(DataBase2[[#This Row],[sDRCGKS]]&lt;=0.0001,DataBase2[[#This Row],[sDRCGKS]]&lt;&gt;""), 1,"")</f>
        <v>1</v>
      </c>
      <c r="BG341" s="78" t="str">
        <f>IF(AND(DataBase2[[#This Row],[sABSGKS]]&lt;=0.0001,DataBase2[[#This Row],[sABSGKS]]&lt;&gt;""), 1,"")</f>
        <v/>
      </c>
      <c r="BH341" s="78">
        <f>IF(AND(DataBase2[[#This Row],[sCCJGKS]]&lt;=0.0001,DataBase2[[#This Row],[sCCJGKS]]&lt;&gt;""), 1,"")</f>
        <v>1</v>
      </c>
      <c r="BI341" s="78" t="str">
        <f>IF(AND(DataBase2[[#This Row],[sILSGKS]]&lt;=0.0001,DataBase2[[#This Row],[sILSGKS]]&lt;&gt;""), 1,"")</f>
        <v/>
      </c>
      <c r="BJ341" s="78">
        <f>IF(AND(DataBase2[[#This Row],[sSAGKS]]&lt;=0.0001,DataBase2[[#This Row],[sSAGKS]]&lt;&gt;""), 1,"")</f>
        <v>1</v>
      </c>
      <c r="BK341" s="80">
        <f>IF(AND(DataBase2[[#This Row],[sKSGKS]]&lt;=0.0001,DataBase2[[#This Row],[sKSGKS]]&lt;&gt;""), 1,"")</f>
        <v>1</v>
      </c>
    </row>
    <row r="342" spans="1:63" x14ac:dyDescent="0.35">
      <c r="A342" s="65" t="s">
        <v>204</v>
      </c>
      <c r="B342" s="66" t="s">
        <v>80</v>
      </c>
      <c r="C342" s="67" t="s">
        <v>282</v>
      </c>
      <c r="D342" s="67">
        <v>3</v>
      </c>
      <c r="E342" s="67">
        <v>35</v>
      </c>
      <c r="F342" s="68">
        <v>4</v>
      </c>
      <c r="G342" s="69">
        <v>4155.93</v>
      </c>
      <c r="H342" s="70">
        <v>3894.33</v>
      </c>
      <c r="I342" s="71">
        <v>7200</v>
      </c>
      <c r="J342" s="69">
        <v>4145.67</v>
      </c>
      <c r="K342" s="70">
        <v>4145.67</v>
      </c>
      <c r="L342" s="71">
        <v>15974</v>
      </c>
      <c r="M342" s="69">
        <v>4145.67</v>
      </c>
      <c r="N342" s="6">
        <v>4145.67</v>
      </c>
      <c r="O342" s="71">
        <v>108.9</v>
      </c>
      <c r="P342" s="69">
        <v>4271.4301800000003</v>
      </c>
      <c r="Q342" s="71">
        <v>2147</v>
      </c>
      <c r="R342" s="72">
        <v>4155.88</v>
      </c>
      <c r="S342" s="71">
        <v>57.03</v>
      </c>
      <c r="T342" s="72">
        <v>4155.83</v>
      </c>
      <c r="U342" s="71">
        <v>150.0035</v>
      </c>
      <c r="V342" s="72">
        <v>4145.67</v>
      </c>
      <c r="W342" s="73">
        <v>150.012</v>
      </c>
      <c r="X342" s="8">
        <v>4194.1099999999997</v>
      </c>
      <c r="Y342" s="8">
        <v>720</v>
      </c>
      <c r="Z342" s="74">
        <f t="shared" si="15"/>
        <v>4145.67</v>
      </c>
      <c r="AA342" s="48">
        <f t="shared" si="16"/>
        <v>4145.67</v>
      </c>
      <c r="AB34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MIN(G342,J342,M342),"")</f>
        <v>4145.67</v>
      </c>
      <c r="AC342" s="49">
        <f>IF(OR(DataBase2[[#This Row],[sKS]] = "", DataBase2[[#This Row],[BSOpt]]=""), "", (DataBase2[[#This Row],[sKS]]-DataBase2[[#This Row],[BSOpt]])/DataBase2[[#This Row],[BSOpt]])</f>
        <v>1.1684480433801919E-2</v>
      </c>
      <c r="AD342" s="49">
        <f t="shared" si="17"/>
        <v>4145.67</v>
      </c>
      <c r="AE342" s="49">
        <f>IF(OR(DataBase2[[#This Row],[sKS]] = "", DataBase2[[#This Row],[BESTUB]]=""), "", (DataBase2[[#This Row],[sKS]]-DataBase2[[#This Row],[BESTUB]])/DataBase2[[#This Row],[BESTUB]])</f>
        <v>1.1684480433801919E-2</v>
      </c>
      <c r="AF342" s="75">
        <f>IF(OR(DataBase2[[#This Row],[sLB]] = "", DataBase2[[#This Row],[BestSol]]=""), "", (DataBase2[[#This Row],[sLB]]-DataBase2[[#This Row],[BestSol]])/DataBase2[[#This Row],[BestSol]])</f>
        <v>2.4748713718169123E-3</v>
      </c>
      <c r="AG342" s="76">
        <f>IF(OR(DataBase2[[#This Row],[sCL]] = "", DataBase2[[#This Row],[BestSol]]=""), "", (DataBase2[[#This Row],[sCL]] -DataBase2[[#This Row],[BestSol]])/DataBase2[[#This Row],[BestSol]])</f>
        <v>0</v>
      </c>
      <c r="AH342" s="76">
        <f>IF(OR(DataBase2[[#This Row],[sDRC]]= "", DataBase2[[#This Row],[BestSol]]=""), "", (DataBase2[[#This Row],[sDRC]]-DataBase2[[#This Row],[BestSol]])/DataBase2[[#This Row],[BestSol]])</f>
        <v>0</v>
      </c>
      <c r="AI342" s="76">
        <f>IF(OR(DataBase2[[#This Row],[sABS]]= "", DataBase2[[#This Row],[BestSol]]=""), "", (DataBase2[[#This Row],[sABS]]-DataBase2[[#This Row],[BestSol]])/DataBase2[[#This Row],[BestSol]])</f>
        <v>3.0335308888551238E-2</v>
      </c>
      <c r="AJ342" s="76">
        <f>IF(OR(DataBase2[[#This Row],[sCCJ]]= "", DataBase2[[#This Row],[BestSol]]=""), "", (DataBase2[[#This Row],[sCCJ]]-DataBase2[[#This Row],[BestSol]])/DataBase2[[#This Row],[BestSol]])</f>
        <v>2.4628105951510939E-3</v>
      </c>
      <c r="AK342" s="76">
        <f>IF(OR(DataBase2[[#This Row],[sILS]] = "", DataBase2[[#This Row],[BestSol]]=""), "", (DataBase2[[#This Row],[sILS]]-DataBase2[[#This Row],[BestSol]])/DataBase2[[#This Row],[BestSol]])</f>
        <v>2.450749818485276E-3</v>
      </c>
      <c r="AL342" s="76">
        <f>IF(OR(DataBase2[[#This Row],[sSA]] = "", DataBase2[[#This Row],[BestSol]]=""), "", (DataBase2[[#This Row],[sSA]]-DataBase2[[#This Row],[BestSol]])/DataBase2[[#This Row],[BestSol]])</f>
        <v>0</v>
      </c>
      <c r="AM342" s="76">
        <f>IF(OR(DataBase2[[#This Row],[sKS]] = "", DataBase2[[#This Row],[BestSol]]=""), "", (DataBase2[[#This Row],[sKS]]-DataBase2[[#This Row],[BestSol]])/DataBase2[[#This Row],[BestSol]])</f>
        <v>1.1684480433801919E-2</v>
      </c>
      <c r="AN342" s="75">
        <f>IF(OR(DataBase2[[#This Row],[sLB]] = "", DataBase2[[#This Row],[BSHeu]]=""), "", (DataBase2[[#This Row],[sLB]]-DataBase2[[#This Row],[BSHeu]])/DataBase2[[#This Row],[BSHeu]])</f>
        <v>2.4748713718169123E-3</v>
      </c>
      <c r="AO342" s="76">
        <f>IF(OR(DataBase2[[#This Row],[sCL]] = "",  DataBase2[[#This Row],[BSHeu]]=""), "", (DataBase2[[#This Row],[sCL]] - DataBase2[[#This Row],[BSHeu]])/ DataBase2[[#This Row],[BSHeu]])</f>
        <v>0</v>
      </c>
      <c r="AP342" s="76">
        <f>IF(OR(DataBase2[[#This Row],[sDRC]]= "",  DataBase2[[#This Row],[BSHeu]]=""), "", (DataBase2[[#This Row],[sDRC]]- DataBase2[[#This Row],[BSHeu]])/ DataBase2[[#This Row],[BSHeu]])</f>
        <v>0</v>
      </c>
      <c r="AQ342" s="76">
        <f>IF(OR(DataBase2[[#This Row],[sABS]]= "",  DataBase2[[#This Row],[BSHeu]]=""), "", (DataBase2[[#This Row],[sABS]]- DataBase2[[#This Row],[BSHeu]])/ DataBase2[[#This Row],[BSHeu]])</f>
        <v>3.0335308888551238E-2</v>
      </c>
      <c r="AR342" s="76">
        <f>IF(OR(DataBase2[[#This Row],[sCCJ]]= "",  DataBase2[[#This Row],[BSHeu]]=""), "", (DataBase2[[#This Row],[sCCJ]]- DataBase2[[#This Row],[BSHeu]])/ DataBase2[[#This Row],[BSHeu]])</f>
        <v>2.4628105951510939E-3</v>
      </c>
      <c r="AS342" s="76">
        <f>IF(OR(DataBase2[[#This Row],[sILS]] = "",  DataBase2[[#This Row],[BSHeu]]=""), "", (DataBase2[[#This Row],[sILS]]- DataBase2[[#This Row],[BSHeu]])/ DataBase2[[#This Row],[BSHeu]])</f>
        <v>2.450749818485276E-3</v>
      </c>
      <c r="AT342" s="76">
        <f>IF(OR(DataBase2[[#This Row],[sSA]] = "",  DataBase2[[#This Row],[BSHeu]]=""), "", (DataBase2[[#This Row],[sSA]]- DataBase2[[#This Row],[BSHeu]])/ DataBase2[[#This Row],[BSHeu]])</f>
        <v>0</v>
      </c>
      <c r="AU342" s="77">
        <f>IF(OR(DataBase2[[#This Row],[sKS]]= "",  DataBase2[[#This Row],[BSHeu]]=""), "", (DataBase2[[#This Row],[sKS]]- DataBase2[[#This Row],[BSHeu]])/ DataBase2[[#This Row],[BSHeu]])</f>
        <v>1.1684480433801919E-2</v>
      </c>
      <c r="AV342" s="78" t="str">
        <f>IF(AND(DataBase2[[#This Row],[sLBGB]]&lt;=0.0001, DataBase2[[#This Row],[sLBGB]]&lt;&gt;""), 1,"")</f>
        <v/>
      </c>
      <c r="AW342" s="78">
        <f>IF(AND(DataBase2[[#This Row],[sCLGB]]&lt;=0.0001,DataBase2[[#This Row],[sCLGB]]&lt;&gt;""), 1,"")</f>
        <v>1</v>
      </c>
      <c r="AX342" s="78">
        <f>IF(AND(DataBase2[[#This Row],[sDRCGB]]&lt;=0.0001,DataBase2[[#This Row],[sDRCGB]]&lt;&gt;""), 1,"")</f>
        <v>1</v>
      </c>
      <c r="AY342" s="78" t="str">
        <f>IF(AND(DataBase2[[#This Row],[sABSGB]]&lt;=0.0001,DataBase2[[#This Row],[sABSGB]]&lt;&gt;""), 1,"")</f>
        <v/>
      </c>
      <c r="AZ342" s="78" t="str">
        <f>IF(AND(DataBase2[[#This Row],[sCCJGB]]&lt;=0.0001,DataBase2[[#This Row],[sCCJGB]]&lt;&gt;""), 1,"")</f>
        <v/>
      </c>
      <c r="BA342" s="78" t="str">
        <f>IF(AND(DataBase2[[#This Row],[sILSGB]]&lt;=0.0001,DataBase2[[#This Row],[sILSGB]]&lt;&gt;""), 1,"")</f>
        <v/>
      </c>
      <c r="BB342" s="78">
        <f>IF(AND(DataBase2[[#This Row],[sSAGB]]&lt;=0.0001,DataBase2[[#This Row],[sSAGB]]&lt;&gt;""), 1,"")</f>
        <v>1</v>
      </c>
      <c r="BC342" s="78" t="str">
        <f>IF(AND(DataBase2[[#This Row],[sKSGB]]&lt;=0.0001,DataBase2[[#This Row],[sKSGB]]&lt;&gt;""), 1,"")</f>
        <v/>
      </c>
      <c r="BD342" s="79" t="str">
        <f>IF(AND(DataBase2[[#This Row],[sLBGKS]]&lt;=0.0001, DataBase2[[#This Row],[sLBGKS]]&lt;&gt;""), 1,"")</f>
        <v/>
      </c>
      <c r="BE342" s="78">
        <f>IF(AND(DataBase2[[#This Row],[sCLGKS]]&lt;=0.0001,DataBase2[[#This Row],[sCLGKS]]&lt;&gt;""), 1,"")</f>
        <v>1</v>
      </c>
      <c r="BF342" s="78">
        <f>IF(AND(DataBase2[[#This Row],[sDRCGKS]]&lt;=0.0001,DataBase2[[#This Row],[sDRCGKS]]&lt;&gt;""), 1,"")</f>
        <v>1</v>
      </c>
      <c r="BG342" s="78" t="str">
        <f>IF(AND(DataBase2[[#This Row],[sABSGKS]]&lt;=0.0001,DataBase2[[#This Row],[sABSGKS]]&lt;&gt;""), 1,"")</f>
        <v/>
      </c>
      <c r="BH342" s="78" t="str">
        <f>IF(AND(DataBase2[[#This Row],[sCCJGKS]]&lt;=0.0001,DataBase2[[#This Row],[sCCJGKS]]&lt;&gt;""), 1,"")</f>
        <v/>
      </c>
      <c r="BI342" s="78" t="str">
        <f>IF(AND(DataBase2[[#This Row],[sILSGKS]]&lt;=0.0001,DataBase2[[#This Row],[sILSGKS]]&lt;&gt;""), 1,"")</f>
        <v/>
      </c>
      <c r="BJ342" s="78">
        <f>IF(AND(DataBase2[[#This Row],[sSAGKS]]&lt;=0.0001,DataBase2[[#This Row],[sSAGKS]]&lt;&gt;""), 1,"")</f>
        <v>1</v>
      </c>
      <c r="BK342" s="80" t="str">
        <f>IF(AND(DataBase2[[#This Row],[sKSGKS]]&lt;=0.0001,DataBase2[[#This Row],[sKSGKS]]&lt;&gt;""), 1,"")</f>
        <v/>
      </c>
    </row>
    <row r="343" spans="1:63" x14ac:dyDescent="0.35">
      <c r="A343" s="65" t="s">
        <v>205</v>
      </c>
      <c r="B343" s="66" t="s">
        <v>80</v>
      </c>
      <c r="C343" s="67" t="s">
        <v>282</v>
      </c>
      <c r="D343" s="67">
        <v>3</v>
      </c>
      <c r="E343" s="67">
        <v>35</v>
      </c>
      <c r="F343" s="68">
        <v>5</v>
      </c>
      <c r="G343" s="69">
        <v>4541.8500000000004</v>
      </c>
      <c r="H343" s="70">
        <v>4263.2700000000004</v>
      </c>
      <c r="I343" s="71">
        <v>7200</v>
      </c>
      <c r="J343" s="69">
        <v>4599.95</v>
      </c>
      <c r="K343" s="70">
        <v>4260.7700000000004</v>
      </c>
      <c r="L343" s="71">
        <v>43108</v>
      </c>
      <c r="M343" s="69">
        <v>4541.6899999999996</v>
      </c>
      <c r="N343" s="6">
        <v>4541.6899999999996</v>
      </c>
      <c r="O343" s="71">
        <v>408</v>
      </c>
      <c r="P343" s="69">
        <v>4711.2797899999996</v>
      </c>
      <c r="Q343" s="71">
        <v>2184</v>
      </c>
      <c r="R343" s="72">
        <v>4595.05</v>
      </c>
      <c r="S343" s="71">
        <v>57.3</v>
      </c>
      <c r="T343" s="72">
        <v>4550.93</v>
      </c>
      <c r="U343" s="71">
        <v>150.00149999999999</v>
      </c>
      <c r="V343" s="72">
        <v>4541.6899999999996</v>
      </c>
      <c r="W343" s="73">
        <v>150.0265</v>
      </c>
      <c r="X343" s="8">
        <v>4541.6899999999996</v>
      </c>
      <c r="Y343" s="8">
        <v>595</v>
      </c>
      <c r="Z343" s="74">
        <f t="shared" si="15"/>
        <v>4541.6899999999996</v>
      </c>
      <c r="AA343" s="48">
        <f t="shared" si="16"/>
        <v>4541.6899999999996</v>
      </c>
      <c r="AB34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MIN(G343,J343,M343),"")</f>
        <v>4541.6899999999996</v>
      </c>
      <c r="AC343" s="49">
        <f>IF(OR(DataBase2[[#This Row],[sKS]] = "", DataBase2[[#This Row],[BSOpt]]=""), "", (DataBase2[[#This Row],[sKS]]-DataBase2[[#This Row],[BSOpt]])/DataBase2[[#This Row],[BSOpt]])</f>
        <v>0</v>
      </c>
      <c r="AD343" s="49">
        <f t="shared" si="17"/>
        <v>4541.6899999999996</v>
      </c>
      <c r="AE343" s="49">
        <f>IF(OR(DataBase2[[#This Row],[sKS]] = "", DataBase2[[#This Row],[BESTUB]]=""), "", (DataBase2[[#This Row],[sKS]]-DataBase2[[#This Row],[BESTUB]])/DataBase2[[#This Row],[BESTUB]])</f>
        <v>0</v>
      </c>
      <c r="AF343" s="75">
        <f>IF(OR(DataBase2[[#This Row],[sLB]] = "", DataBase2[[#This Row],[BestSol]]=""), "", (DataBase2[[#This Row],[sLB]]-DataBase2[[#This Row],[BestSol]])/DataBase2[[#This Row],[BestSol]])</f>
        <v>3.5229176804397482E-5</v>
      </c>
      <c r="AG343" s="76">
        <f>IF(OR(DataBase2[[#This Row],[sCL]] = "", DataBase2[[#This Row],[BestSol]]=""), "", (DataBase2[[#This Row],[sCL]] -DataBase2[[#This Row],[BestSol]])/DataBase2[[#This Row],[BestSol]])</f>
        <v>1.2827824003840029E-2</v>
      </c>
      <c r="AH343" s="76">
        <f>IF(OR(DataBase2[[#This Row],[sDRC]]= "", DataBase2[[#This Row],[BestSol]]=""), "", (DataBase2[[#This Row],[sDRC]]-DataBase2[[#This Row],[BestSol]])/DataBase2[[#This Row],[BestSol]])</f>
        <v>0</v>
      </c>
      <c r="AI343" s="76">
        <f>IF(OR(DataBase2[[#This Row],[sABS]]= "", DataBase2[[#This Row],[BestSol]]=""), "", (DataBase2[[#This Row],[sABS]]-DataBase2[[#This Row],[BestSol]])/DataBase2[[#This Row],[BestSol]])</f>
        <v>3.7340679350638201E-2</v>
      </c>
      <c r="AJ343" s="76">
        <f>IF(OR(DataBase2[[#This Row],[sCCJ]]= "", DataBase2[[#This Row],[BestSol]]=""), "", (DataBase2[[#This Row],[sCCJ]]-DataBase2[[#This Row],[BestSol]])/DataBase2[[#This Row],[BestSol]])</f>
        <v>1.1748930464210588E-2</v>
      </c>
      <c r="AK343" s="76">
        <f>IF(OR(DataBase2[[#This Row],[sILS]] = "", DataBase2[[#This Row],[BestSol]]=""), "", (DataBase2[[#This Row],[sILS]]-DataBase2[[#This Row],[BestSol]])/DataBase2[[#This Row],[BestSol]])</f>
        <v>2.0344849604443925E-3</v>
      </c>
      <c r="AL343" s="76">
        <f>IF(OR(DataBase2[[#This Row],[sSA]] = "", DataBase2[[#This Row],[BestSol]]=""), "", (DataBase2[[#This Row],[sSA]]-DataBase2[[#This Row],[BestSol]])/DataBase2[[#This Row],[BestSol]])</f>
        <v>0</v>
      </c>
      <c r="AM343" s="76">
        <f>IF(OR(DataBase2[[#This Row],[sKS]] = "", DataBase2[[#This Row],[BestSol]]=""), "", (DataBase2[[#This Row],[sKS]]-DataBase2[[#This Row],[BestSol]])/DataBase2[[#This Row],[BestSol]])</f>
        <v>0</v>
      </c>
      <c r="AN343" s="75">
        <f>IF(OR(DataBase2[[#This Row],[sLB]] = "", DataBase2[[#This Row],[BSHeu]]=""), "", (DataBase2[[#This Row],[sLB]]-DataBase2[[#This Row],[BSHeu]])/DataBase2[[#This Row],[BSHeu]])</f>
        <v>3.5229176804397482E-5</v>
      </c>
      <c r="AO343" s="76">
        <f>IF(OR(DataBase2[[#This Row],[sCL]] = "",  DataBase2[[#This Row],[BSHeu]]=""), "", (DataBase2[[#This Row],[sCL]] - DataBase2[[#This Row],[BSHeu]])/ DataBase2[[#This Row],[BSHeu]])</f>
        <v>1.2827824003840029E-2</v>
      </c>
      <c r="AP343" s="76">
        <f>IF(OR(DataBase2[[#This Row],[sDRC]]= "",  DataBase2[[#This Row],[BSHeu]]=""), "", (DataBase2[[#This Row],[sDRC]]- DataBase2[[#This Row],[BSHeu]])/ DataBase2[[#This Row],[BSHeu]])</f>
        <v>0</v>
      </c>
      <c r="AQ343" s="76">
        <f>IF(OR(DataBase2[[#This Row],[sABS]]= "",  DataBase2[[#This Row],[BSHeu]]=""), "", (DataBase2[[#This Row],[sABS]]- DataBase2[[#This Row],[BSHeu]])/ DataBase2[[#This Row],[BSHeu]])</f>
        <v>3.7340679350638201E-2</v>
      </c>
      <c r="AR343" s="76">
        <f>IF(OR(DataBase2[[#This Row],[sCCJ]]= "",  DataBase2[[#This Row],[BSHeu]]=""), "", (DataBase2[[#This Row],[sCCJ]]- DataBase2[[#This Row],[BSHeu]])/ DataBase2[[#This Row],[BSHeu]])</f>
        <v>1.1748930464210588E-2</v>
      </c>
      <c r="AS343" s="76">
        <f>IF(OR(DataBase2[[#This Row],[sILS]] = "",  DataBase2[[#This Row],[BSHeu]]=""), "", (DataBase2[[#This Row],[sILS]]- DataBase2[[#This Row],[BSHeu]])/ DataBase2[[#This Row],[BSHeu]])</f>
        <v>2.0344849604443925E-3</v>
      </c>
      <c r="AT343" s="76">
        <f>IF(OR(DataBase2[[#This Row],[sSA]] = "",  DataBase2[[#This Row],[BSHeu]]=""), "", (DataBase2[[#This Row],[sSA]]- DataBase2[[#This Row],[BSHeu]])/ DataBase2[[#This Row],[BSHeu]])</f>
        <v>0</v>
      </c>
      <c r="AU343" s="77">
        <f>IF(OR(DataBase2[[#This Row],[sKS]]= "",  DataBase2[[#This Row],[BSHeu]]=""), "", (DataBase2[[#This Row],[sKS]]- DataBase2[[#This Row],[BSHeu]])/ DataBase2[[#This Row],[BSHeu]])</f>
        <v>0</v>
      </c>
      <c r="AV343" s="78">
        <f>IF(AND(DataBase2[[#This Row],[sLBGB]]&lt;=0.0001, DataBase2[[#This Row],[sLBGB]]&lt;&gt;""), 1,"")</f>
        <v>1</v>
      </c>
      <c r="AW343" s="78" t="str">
        <f>IF(AND(DataBase2[[#This Row],[sCLGB]]&lt;=0.0001,DataBase2[[#This Row],[sCLGB]]&lt;&gt;""), 1,"")</f>
        <v/>
      </c>
      <c r="AX343" s="78">
        <f>IF(AND(DataBase2[[#This Row],[sDRCGB]]&lt;=0.0001,DataBase2[[#This Row],[sDRCGB]]&lt;&gt;""), 1,"")</f>
        <v>1</v>
      </c>
      <c r="AY343" s="78" t="str">
        <f>IF(AND(DataBase2[[#This Row],[sABSGB]]&lt;=0.0001,DataBase2[[#This Row],[sABSGB]]&lt;&gt;""), 1,"")</f>
        <v/>
      </c>
      <c r="AZ343" s="78" t="str">
        <f>IF(AND(DataBase2[[#This Row],[sCCJGB]]&lt;=0.0001,DataBase2[[#This Row],[sCCJGB]]&lt;&gt;""), 1,"")</f>
        <v/>
      </c>
      <c r="BA343" s="78" t="str">
        <f>IF(AND(DataBase2[[#This Row],[sILSGB]]&lt;=0.0001,DataBase2[[#This Row],[sILSGB]]&lt;&gt;""), 1,"")</f>
        <v/>
      </c>
      <c r="BB343" s="78">
        <f>IF(AND(DataBase2[[#This Row],[sSAGB]]&lt;=0.0001,DataBase2[[#This Row],[sSAGB]]&lt;&gt;""), 1,"")</f>
        <v>1</v>
      </c>
      <c r="BC343" s="78">
        <f>IF(AND(DataBase2[[#This Row],[sKSGB]]&lt;=0.0001,DataBase2[[#This Row],[sKSGB]]&lt;&gt;""), 1,"")</f>
        <v>1</v>
      </c>
      <c r="BD343" s="79">
        <f>IF(AND(DataBase2[[#This Row],[sLBGKS]]&lt;=0.0001, DataBase2[[#This Row],[sLBGKS]]&lt;&gt;""), 1,"")</f>
        <v>1</v>
      </c>
      <c r="BE343" s="78" t="str">
        <f>IF(AND(DataBase2[[#This Row],[sCLGKS]]&lt;=0.0001,DataBase2[[#This Row],[sCLGKS]]&lt;&gt;""), 1,"")</f>
        <v/>
      </c>
      <c r="BF343" s="78">
        <f>IF(AND(DataBase2[[#This Row],[sDRCGKS]]&lt;=0.0001,DataBase2[[#This Row],[sDRCGKS]]&lt;&gt;""), 1,"")</f>
        <v>1</v>
      </c>
      <c r="BG343" s="78" t="str">
        <f>IF(AND(DataBase2[[#This Row],[sABSGKS]]&lt;=0.0001,DataBase2[[#This Row],[sABSGKS]]&lt;&gt;""), 1,"")</f>
        <v/>
      </c>
      <c r="BH343" s="78" t="str">
        <f>IF(AND(DataBase2[[#This Row],[sCCJGKS]]&lt;=0.0001,DataBase2[[#This Row],[sCCJGKS]]&lt;&gt;""), 1,"")</f>
        <v/>
      </c>
      <c r="BI343" s="78" t="str">
        <f>IF(AND(DataBase2[[#This Row],[sILSGKS]]&lt;=0.0001,DataBase2[[#This Row],[sILSGKS]]&lt;&gt;""), 1,"")</f>
        <v/>
      </c>
      <c r="BJ343" s="78">
        <f>IF(AND(DataBase2[[#This Row],[sSAGKS]]&lt;=0.0001,DataBase2[[#This Row],[sSAGKS]]&lt;&gt;""), 1,"")</f>
        <v>1</v>
      </c>
      <c r="BK343" s="80">
        <f>IF(AND(DataBase2[[#This Row],[sKSGKS]]&lt;=0.0001,DataBase2[[#This Row],[sKSGKS]]&lt;&gt;""), 1,"")</f>
        <v>1</v>
      </c>
    </row>
    <row r="344" spans="1:63" x14ac:dyDescent="0.35">
      <c r="A344" s="65" t="s">
        <v>206</v>
      </c>
      <c r="B344" s="66" t="s">
        <v>80</v>
      </c>
      <c r="C344" s="67" t="s">
        <v>282</v>
      </c>
      <c r="D344" s="67">
        <v>3</v>
      </c>
      <c r="E344" s="67">
        <v>35</v>
      </c>
      <c r="F344" s="68">
        <v>2</v>
      </c>
      <c r="G344" s="69">
        <v>3664.9</v>
      </c>
      <c r="H344" s="70">
        <v>3424.78</v>
      </c>
      <c r="I344" s="71">
        <v>7200</v>
      </c>
      <c r="J344" s="69">
        <v>3661.98</v>
      </c>
      <c r="K344" s="70">
        <v>3661.98</v>
      </c>
      <c r="L344" s="71">
        <v>82</v>
      </c>
      <c r="M344" s="69">
        <v>3661.98</v>
      </c>
      <c r="N344" s="6">
        <v>3649.72</v>
      </c>
      <c r="O344" s="71">
        <v>7231.5</v>
      </c>
      <c r="P344" s="69">
        <v>3735.5</v>
      </c>
      <c r="Q344" s="71">
        <v>2166</v>
      </c>
      <c r="R344" s="72">
        <v>3803.4</v>
      </c>
      <c r="S344" s="71">
        <v>58.89</v>
      </c>
      <c r="T344" s="72">
        <v>3863.2</v>
      </c>
      <c r="U344" s="71">
        <v>150.0025</v>
      </c>
      <c r="V344" s="72">
        <v>3661.98</v>
      </c>
      <c r="W344" s="73">
        <v>150.042</v>
      </c>
      <c r="X344" s="8">
        <v>3697.98</v>
      </c>
      <c r="Y344" s="8">
        <v>78</v>
      </c>
      <c r="Z344" s="74">
        <f t="shared" si="15"/>
        <v>3661.98</v>
      </c>
      <c r="AA344" s="48">
        <f t="shared" si="16"/>
        <v>3661.98</v>
      </c>
      <c r="AB34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MIN(G344,J344,M344),"")</f>
        <v>3661.98</v>
      </c>
      <c r="AC344" s="49">
        <f>IF(OR(DataBase2[[#This Row],[sKS]] = "", DataBase2[[#This Row],[BSOpt]]=""), "", (DataBase2[[#This Row],[sKS]]-DataBase2[[#This Row],[BSOpt]])/DataBase2[[#This Row],[BSOpt]])</f>
        <v>9.8307473006406364E-3</v>
      </c>
      <c r="AD344" s="49">
        <f t="shared" si="17"/>
        <v>3661.98</v>
      </c>
      <c r="AE344" s="49">
        <f>IF(OR(DataBase2[[#This Row],[sKS]] = "", DataBase2[[#This Row],[BESTUB]]=""), "", (DataBase2[[#This Row],[sKS]]-DataBase2[[#This Row],[BESTUB]])/DataBase2[[#This Row],[BESTUB]])</f>
        <v>9.8307473006406364E-3</v>
      </c>
      <c r="AF344" s="75">
        <f>IF(OR(DataBase2[[#This Row],[sLB]] = "", DataBase2[[#This Row],[BestSol]]=""), "", (DataBase2[[#This Row],[sLB]]-DataBase2[[#This Row],[BestSol]])/DataBase2[[#This Row],[BestSol]])</f>
        <v>7.9738283660753825E-4</v>
      </c>
      <c r="AG344" s="76">
        <f>IF(OR(DataBase2[[#This Row],[sCL]] = "", DataBase2[[#This Row],[BestSol]]=""), "", (DataBase2[[#This Row],[sCL]] -DataBase2[[#This Row],[BestSol]])/DataBase2[[#This Row],[BestSol]])</f>
        <v>0</v>
      </c>
      <c r="AH344" s="76">
        <f>IF(OR(DataBase2[[#This Row],[sDRC]]= "", DataBase2[[#This Row],[BestSol]]=""), "", (DataBase2[[#This Row],[sDRC]]-DataBase2[[#This Row],[BestSol]])/DataBase2[[#This Row],[BestSol]])</f>
        <v>0</v>
      </c>
      <c r="AI344" s="76">
        <f>IF(OR(DataBase2[[#This Row],[sABS]]= "", DataBase2[[#This Row],[BestSol]]=""), "", (DataBase2[[#This Row],[sABS]]-DataBase2[[#This Row],[BestSol]])/DataBase2[[#This Row],[BestSol]])</f>
        <v>2.0076570598419431E-2</v>
      </c>
      <c r="AJ344" s="76">
        <f>IF(OR(DataBase2[[#This Row],[sCCJ]]= "", DataBase2[[#This Row],[BestSol]]=""), "", (DataBase2[[#This Row],[sCCJ]]-DataBase2[[#This Row],[BestSol]])/DataBase2[[#This Row],[BestSol]])</f>
        <v>3.8618452312683321E-2</v>
      </c>
      <c r="AK344" s="76">
        <f>IF(OR(DataBase2[[#This Row],[sILS]] = "", DataBase2[[#This Row],[BestSol]]=""), "", (DataBase2[[#This Row],[sILS]]-DataBase2[[#This Row],[BestSol]])/DataBase2[[#This Row],[BestSol]])</f>
        <v>5.4948415884302972E-2</v>
      </c>
      <c r="AL344" s="76">
        <f>IF(OR(DataBase2[[#This Row],[sSA]] = "", DataBase2[[#This Row],[BestSol]]=""), "", (DataBase2[[#This Row],[sSA]]-DataBase2[[#This Row],[BestSol]])/DataBase2[[#This Row],[BestSol]])</f>
        <v>0</v>
      </c>
      <c r="AM344" s="76">
        <f>IF(OR(DataBase2[[#This Row],[sKS]] = "", DataBase2[[#This Row],[BestSol]]=""), "", (DataBase2[[#This Row],[sKS]]-DataBase2[[#This Row],[BestSol]])/DataBase2[[#This Row],[BestSol]])</f>
        <v>9.8307473006406364E-3</v>
      </c>
      <c r="AN344" s="75">
        <f>IF(OR(DataBase2[[#This Row],[sLB]] = "", DataBase2[[#This Row],[BSHeu]]=""), "", (DataBase2[[#This Row],[sLB]]-DataBase2[[#This Row],[BSHeu]])/DataBase2[[#This Row],[BSHeu]])</f>
        <v>7.9738283660753825E-4</v>
      </c>
      <c r="AO344" s="76">
        <f>IF(OR(DataBase2[[#This Row],[sCL]] = "",  DataBase2[[#This Row],[BSHeu]]=""), "", (DataBase2[[#This Row],[sCL]] - DataBase2[[#This Row],[BSHeu]])/ DataBase2[[#This Row],[BSHeu]])</f>
        <v>0</v>
      </c>
      <c r="AP344" s="76">
        <f>IF(OR(DataBase2[[#This Row],[sDRC]]= "",  DataBase2[[#This Row],[BSHeu]]=""), "", (DataBase2[[#This Row],[sDRC]]- DataBase2[[#This Row],[BSHeu]])/ DataBase2[[#This Row],[BSHeu]])</f>
        <v>0</v>
      </c>
      <c r="AQ344" s="76">
        <f>IF(OR(DataBase2[[#This Row],[sABS]]= "",  DataBase2[[#This Row],[BSHeu]]=""), "", (DataBase2[[#This Row],[sABS]]- DataBase2[[#This Row],[BSHeu]])/ DataBase2[[#This Row],[BSHeu]])</f>
        <v>2.0076570598419431E-2</v>
      </c>
      <c r="AR344" s="76">
        <f>IF(OR(DataBase2[[#This Row],[sCCJ]]= "",  DataBase2[[#This Row],[BSHeu]]=""), "", (DataBase2[[#This Row],[sCCJ]]- DataBase2[[#This Row],[BSHeu]])/ DataBase2[[#This Row],[BSHeu]])</f>
        <v>3.8618452312683321E-2</v>
      </c>
      <c r="AS344" s="76">
        <f>IF(OR(DataBase2[[#This Row],[sILS]] = "",  DataBase2[[#This Row],[BSHeu]]=""), "", (DataBase2[[#This Row],[sILS]]- DataBase2[[#This Row],[BSHeu]])/ DataBase2[[#This Row],[BSHeu]])</f>
        <v>5.4948415884302972E-2</v>
      </c>
      <c r="AT344" s="76">
        <f>IF(OR(DataBase2[[#This Row],[sSA]] = "",  DataBase2[[#This Row],[BSHeu]]=""), "", (DataBase2[[#This Row],[sSA]]- DataBase2[[#This Row],[BSHeu]])/ DataBase2[[#This Row],[BSHeu]])</f>
        <v>0</v>
      </c>
      <c r="AU344" s="77">
        <f>IF(OR(DataBase2[[#This Row],[sKS]]= "",  DataBase2[[#This Row],[BSHeu]]=""), "", (DataBase2[[#This Row],[sKS]]- DataBase2[[#This Row],[BSHeu]])/ DataBase2[[#This Row],[BSHeu]])</f>
        <v>9.8307473006406364E-3</v>
      </c>
      <c r="AV344" s="78" t="str">
        <f>IF(AND(DataBase2[[#This Row],[sLBGB]]&lt;=0.0001, DataBase2[[#This Row],[sLBGB]]&lt;&gt;""), 1,"")</f>
        <v/>
      </c>
      <c r="AW344" s="78">
        <f>IF(AND(DataBase2[[#This Row],[sCLGB]]&lt;=0.0001,DataBase2[[#This Row],[sCLGB]]&lt;&gt;""), 1,"")</f>
        <v>1</v>
      </c>
      <c r="AX344" s="78">
        <f>IF(AND(DataBase2[[#This Row],[sDRCGB]]&lt;=0.0001,DataBase2[[#This Row],[sDRCGB]]&lt;&gt;""), 1,"")</f>
        <v>1</v>
      </c>
      <c r="AY344" s="78" t="str">
        <f>IF(AND(DataBase2[[#This Row],[sABSGB]]&lt;=0.0001,DataBase2[[#This Row],[sABSGB]]&lt;&gt;""), 1,"")</f>
        <v/>
      </c>
      <c r="AZ344" s="78" t="str">
        <f>IF(AND(DataBase2[[#This Row],[sCCJGB]]&lt;=0.0001,DataBase2[[#This Row],[sCCJGB]]&lt;&gt;""), 1,"")</f>
        <v/>
      </c>
      <c r="BA344" s="78" t="str">
        <f>IF(AND(DataBase2[[#This Row],[sILSGB]]&lt;=0.0001,DataBase2[[#This Row],[sILSGB]]&lt;&gt;""), 1,"")</f>
        <v/>
      </c>
      <c r="BB344" s="78">
        <f>IF(AND(DataBase2[[#This Row],[sSAGB]]&lt;=0.0001,DataBase2[[#This Row],[sSAGB]]&lt;&gt;""), 1,"")</f>
        <v>1</v>
      </c>
      <c r="BC344" s="78" t="str">
        <f>IF(AND(DataBase2[[#This Row],[sKSGB]]&lt;=0.0001,DataBase2[[#This Row],[sKSGB]]&lt;&gt;""), 1,"")</f>
        <v/>
      </c>
      <c r="BD344" s="79" t="str">
        <f>IF(AND(DataBase2[[#This Row],[sLBGKS]]&lt;=0.0001, DataBase2[[#This Row],[sLBGKS]]&lt;&gt;""), 1,"")</f>
        <v/>
      </c>
      <c r="BE344" s="78">
        <f>IF(AND(DataBase2[[#This Row],[sCLGKS]]&lt;=0.0001,DataBase2[[#This Row],[sCLGKS]]&lt;&gt;""), 1,"")</f>
        <v>1</v>
      </c>
      <c r="BF344" s="78">
        <f>IF(AND(DataBase2[[#This Row],[sDRCGKS]]&lt;=0.0001,DataBase2[[#This Row],[sDRCGKS]]&lt;&gt;""), 1,"")</f>
        <v>1</v>
      </c>
      <c r="BG344" s="78" t="str">
        <f>IF(AND(DataBase2[[#This Row],[sABSGKS]]&lt;=0.0001,DataBase2[[#This Row],[sABSGKS]]&lt;&gt;""), 1,"")</f>
        <v/>
      </c>
      <c r="BH344" s="78" t="str">
        <f>IF(AND(DataBase2[[#This Row],[sCCJGKS]]&lt;=0.0001,DataBase2[[#This Row],[sCCJGKS]]&lt;&gt;""), 1,"")</f>
        <v/>
      </c>
      <c r="BI344" s="78" t="str">
        <f>IF(AND(DataBase2[[#This Row],[sILSGKS]]&lt;=0.0001,DataBase2[[#This Row],[sILSGKS]]&lt;&gt;""), 1,"")</f>
        <v/>
      </c>
      <c r="BJ344" s="78">
        <f>IF(AND(DataBase2[[#This Row],[sSAGKS]]&lt;=0.0001,DataBase2[[#This Row],[sSAGKS]]&lt;&gt;""), 1,"")</f>
        <v>1</v>
      </c>
      <c r="BK344" s="80" t="str">
        <f>IF(AND(DataBase2[[#This Row],[sKSGKS]]&lt;=0.0001,DataBase2[[#This Row],[sKSGKS]]&lt;&gt;""), 1,"")</f>
        <v/>
      </c>
    </row>
    <row r="345" spans="1:63" x14ac:dyDescent="0.35">
      <c r="A345" s="65" t="s">
        <v>207</v>
      </c>
      <c r="B345" s="66" t="s">
        <v>80</v>
      </c>
      <c r="C345" s="67" t="s">
        <v>282</v>
      </c>
      <c r="D345" s="67">
        <v>3</v>
      </c>
      <c r="E345" s="67">
        <v>35</v>
      </c>
      <c r="F345" s="68">
        <v>3</v>
      </c>
      <c r="G345" s="69">
        <v>4031.38</v>
      </c>
      <c r="H345" s="70">
        <v>3698.52</v>
      </c>
      <c r="I345" s="71">
        <v>7200</v>
      </c>
      <c r="J345" s="69">
        <v>4029.11</v>
      </c>
      <c r="K345" s="70">
        <v>4029.11</v>
      </c>
      <c r="L345" s="71">
        <v>1102</v>
      </c>
      <c r="M345" s="69">
        <v>4029.11</v>
      </c>
      <c r="N345" s="6">
        <v>3996.4</v>
      </c>
      <c r="O345" s="71">
        <v>7231.2</v>
      </c>
      <c r="P345" s="69">
        <v>4128.0400399999999</v>
      </c>
      <c r="Q345" s="71">
        <v>3564</v>
      </c>
      <c r="R345" s="72">
        <v>4055.63</v>
      </c>
      <c r="S345" s="71">
        <v>59.18</v>
      </c>
      <c r="T345" s="72">
        <v>4029.11</v>
      </c>
      <c r="U345" s="71">
        <v>150.0085</v>
      </c>
      <c r="V345" s="72">
        <v>4045.88</v>
      </c>
      <c r="W345" s="73">
        <v>149.75399999999999</v>
      </c>
      <c r="X345" s="8">
        <v>4083.96</v>
      </c>
      <c r="Y345" s="8">
        <v>883</v>
      </c>
      <c r="Z345" s="74">
        <f t="shared" si="15"/>
        <v>4029.11</v>
      </c>
      <c r="AA345" s="48">
        <f t="shared" si="16"/>
        <v>4029.11</v>
      </c>
      <c r="AB34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MIN(G345,J345,M345),"")</f>
        <v>4029.11</v>
      </c>
      <c r="AC345" s="49">
        <f>IF(OR(DataBase2[[#This Row],[sKS]] = "", DataBase2[[#This Row],[BSOpt]]=""), "", (DataBase2[[#This Row],[sKS]]-DataBase2[[#This Row],[BSOpt]])/DataBase2[[#This Row],[BSOpt]])</f>
        <v>1.3613428275723399E-2</v>
      </c>
      <c r="AD345" s="49">
        <f t="shared" si="17"/>
        <v>4029.11</v>
      </c>
      <c r="AE345" s="49">
        <f>IF(OR(DataBase2[[#This Row],[sKS]] = "", DataBase2[[#This Row],[BESTUB]]=""), "", (DataBase2[[#This Row],[sKS]]-DataBase2[[#This Row],[BESTUB]])/DataBase2[[#This Row],[BESTUB]])</f>
        <v>1.3613428275723399E-2</v>
      </c>
      <c r="AF345" s="75">
        <f>IF(OR(DataBase2[[#This Row],[sLB]] = "", DataBase2[[#This Row],[BestSol]]=""), "", (DataBase2[[#This Row],[sLB]]-DataBase2[[#This Row],[BestSol]])/DataBase2[[#This Row],[BestSol]])</f>
        <v>5.6339985753677154E-4</v>
      </c>
      <c r="AG345" s="76">
        <f>IF(OR(DataBase2[[#This Row],[sCL]] = "", DataBase2[[#This Row],[BestSol]]=""), "", (DataBase2[[#This Row],[sCL]] -DataBase2[[#This Row],[BestSol]])/DataBase2[[#This Row],[BestSol]])</f>
        <v>0</v>
      </c>
      <c r="AH345" s="76">
        <f>IF(OR(DataBase2[[#This Row],[sDRC]]= "", DataBase2[[#This Row],[BestSol]]=""), "", (DataBase2[[#This Row],[sDRC]]-DataBase2[[#This Row],[BestSol]])/DataBase2[[#This Row],[BestSol]])</f>
        <v>0</v>
      </c>
      <c r="AI345" s="76">
        <f>IF(OR(DataBase2[[#This Row],[sABS]]= "", DataBase2[[#This Row],[BestSol]]=""), "", (DataBase2[[#This Row],[sABS]]-DataBase2[[#This Row],[BestSol]])/DataBase2[[#This Row],[BestSol]])</f>
        <v>2.4553819578020886E-2</v>
      </c>
      <c r="AJ345" s="76">
        <f>IF(OR(DataBase2[[#This Row],[sCCJ]]= "", DataBase2[[#This Row],[BestSol]]=""), "", (DataBase2[[#This Row],[sCCJ]]-DataBase2[[#This Row],[BestSol]])/DataBase2[[#This Row],[BestSol]])</f>
        <v>6.5820987761565164E-3</v>
      </c>
      <c r="AK345" s="76">
        <f>IF(OR(DataBase2[[#This Row],[sILS]] = "", DataBase2[[#This Row],[BestSol]]=""), "", (DataBase2[[#This Row],[sILS]]-DataBase2[[#This Row],[BestSol]])/DataBase2[[#This Row],[BestSol]])</f>
        <v>0</v>
      </c>
      <c r="AL345" s="76">
        <f>IF(OR(DataBase2[[#This Row],[sSA]] = "", DataBase2[[#This Row],[BestSol]]=""), "", (DataBase2[[#This Row],[sSA]]-DataBase2[[#This Row],[BestSol]])/DataBase2[[#This Row],[BestSol]])</f>
        <v>4.162209520216619E-3</v>
      </c>
      <c r="AM345" s="76">
        <f>IF(OR(DataBase2[[#This Row],[sKS]] = "", DataBase2[[#This Row],[BestSol]]=""), "", (DataBase2[[#This Row],[sKS]]-DataBase2[[#This Row],[BestSol]])/DataBase2[[#This Row],[BestSol]])</f>
        <v>1.3613428275723399E-2</v>
      </c>
      <c r="AN345" s="75">
        <f>IF(OR(DataBase2[[#This Row],[sLB]] = "", DataBase2[[#This Row],[BSHeu]]=""), "", (DataBase2[[#This Row],[sLB]]-DataBase2[[#This Row],[BSHeu]])/DataBase2[[#This Row],[BSHeu]])</f>
        <v>5.6339985753677154E-4</v>
      </c>
      <c r="AO345" s="76">
        <f>IF(OR(DataBase2[[#This Row],[sCL]] = "",  DataBase2[[#This Row],[BSHeu]]=""), "", (DataBase2[[#This Row],[sCL]] - DataBase2[[#This Row],[BSHeu]])/ DataBase2[[#This Row],[BSHeu]])</f>
        <v>0</v>
      </c>
      <c r="AP345" s="76">
        <f>IF(OR(DataBase2[[#This Row],[sDRC]]= "",  DataBase2[[#This Row],[BSHeu]]=""), "", (DataBase2[[#This Row],[sDRC]]- DataBase2[[#This Row],[BSHeu]])/ DataBase2[[#This Row],[BSHeu]])</f>
        <v>0</v>
      </c>
      <c r="AQ345" s="76">
        <f>IF(OR(DataBase2[[#This Row],[sABS]]= "",  DataBase2[[#This Row],[BSHeu]]=""), "", (DataBase2[[#This Row],[sABS]]- DataBase2[[#This Row],[BSHeu]])/ DataBase2[[#This Row],[BSHeu]])</f>
        <v>2.4553819578020886E-2</v>
      </c>
      <c r="AR345" s="76">
        <f>IF(OR(DataBase2[[#This Row],[sCCJ]]= "",  DataBase2[[#This Row],[BSHeu]]=""), "", (DataBase2[[#This Row],[sCCJ]]- DataBase2[[#This Row],[BSHeu]])/ DataBase2[[#This Row],[BSHeu]])</f>
        <v>6.5820987761565164E-3</v>
      </c>
      <c r="AS345" s="76">
        <f>IF(OR(DataBase2[[#This Row],[sILS]] = "",  DataBase2[[#This Row],[BSHeu]]=""), "", (DataBase2[[#This Row],[sILS]]- DataBase2[[#This Row],[BSHeu]])/ DataBase2[[#This Row],[BSHeu]])</f>
        <v>0</v>
      </c>
      <c r="AT345" s="76">
        <f>IF(OR(DataBase2[[#This Row],[sSA]] = "",  DataBase2[[#This Row],[BSHeu]]=""), "", (DataBase2[[#This Row],[sSA]]- DataBase2[[#This Row],[BSHeu]])/ DataBase2[[#This Row],[BSHeu]])</f>
        <v>4.162209520216619E-3</v>
      </c>
      <c r="AU345" s="77">
        <f>IF(OR(DataBase2[[#This Row],[sKS]]= "",  DataBase2[[#This Row],[BSHeu]]=""), "", (DataBase2[[#This Row],[sKS]]- DataBase2[[#This Row],[BSHeu]])/ DataBase2[[#This Row],[BSHeu]])</f>
        <v>1.3613428275723399E-2</v>
      </c>
      <c r="AV345" s="78" t="str">
        <f>IF(AND(DataBase2[[#This Row],[sLBGB]]&lt;=0.0001, DataBase2[[#This Row],[sLBGB]]&lt;&gt;""), 1,"")</f>
        <v/>
      </c>
      <c r="AW345" s="78">
        <f>IF(AND(DataBase2[[#This Row],[sCLGB]]&lt;=0.0001,DataBase2[[#This Row],[sCLGB]]&lt;&gt;""), 1,"")</f>
        <v>1</v>
      </c>
      <c r="AX345" s="78">
        <f>IF(AND(DataBase2[[#This Row],[sDRCGB]]&lt;=0.0001,DataBase2[[#This Row],[sDRCGB]]&lt;&gt;""), 1,"")</f>
        <v>1</v>
      </c>
      <c r="AY345" s="78" t="str">
        <f>IF(AND(DataBase2[[#This Row],[sABSGB]]&lt;=0.0001,DataBase2[[#This Row],[sABSGB]]&lt;&gt;""), 1,"")</f>
        <v/>
      </c>
      <c r="AZ345" s="78" t="str">
        <f>IF(AND(DataBase2[[#This Row],[sCCJGB]]&lt;=0.0001,DataBase2[[#This Row],[sCCJGB]]&lt;&gt;""), 1,"")</f>
        <v/>
      </c>
      <c r="BA345" s="78">
        <f>IF(AND(DataBase2[[#This Row],[sILSGB]]&lt;=0.0001,DataBase2[[#This Row],[sILSGB]]&lt;&gt;""), 1,"")</f>
        <v>1</v>
      </c>
      <c r="BB345" s="78" t="str">
        <f>IF(AND(DataBase2[[#This Row],[sSAGB]]&lt;=0.0001,DataBase2[[#This Row],[sSAGB]]&lt;&gt;""), 1,"")</f>
        <v/>
      </c>
      <c r="BC345" s="78" t="str">
        <f>IF(AND(DataBase2[[#This Row],[sKSGB]]&lt;=0.0001,DataBase2[[#This Row],[sKSGB]]&lt;&gt;""), 1,"")</f>
        <v/>
      </c>
      <c r="BD345" s="79" t="str">
        <f>IF(AND(DataBase2[[#This Row],[sLBGKS]]&lt;=0.0001, DataBase2[[#This Row],[sLBGKS]]&lt;&gt;""), 1,"")</f>
        <v/>
      </c>
      <c r="BE345" s="78">
        <f>IF(AND(DataBase2[[#This Row],[sCLGKS]]&lt;=0.0001,DataBase2[[#This Row],[sCLGKS]]&lt;&gt;""), 1,"")</f>
        <v>1</v>
      </c>
      <c r="BF345" s="78">
        <f>IF(AND(DataBase2[[#This Row],[sDRCGKS]]&lt;=0.0001,DataBase2[[#This Row],[sDRCGKS]]&lt;&gt;""), 1,"")</f>
        <v>1</v>
      </c>
      <c r="BG345" s="78" t="str">
        <f>IF(AND(DataBase2[[#This Row],[sABSGKS]]&lt;=0.0001,DataBase2[[#This Row],[sABSGKS]]&lt;&gt;""), 1,"")</f>
        <v/>
      </c>
      <c r="BH345" s="78" t="str">
        <f>IF(AND(DataBase2[[#This Row],[sCCJGKS]]&lt;=0.0001,DataBase2[[#This Row],[sCCJGKS]]&lt;&gt;""), 1,"")</f>
        <v/>
      </c>
      <c r="BI345" s="78">
        <f>IF(AND(DataBase2[[#This Row],[sILSGKS]]&lt;=0.0001,DataBase2[[#This Row],[sILSGKS]]&lt;&gt;""), 1,"")</f>
        <v>1</v>
      </c>
      <c r="BJ345" s="78" t="str">
        <f>IF(AND(DataBase2[[#This Row],[sSAGKS]]&lt;=0.0001,DataBase2[[#This Row],[sSAGKS]]&lt;&gt;""), 1,"")</f>
        <v/>
      </c>
      <c r="BK345" s="80" t="str">
        <f>IF(AND(DataBase2[[#This Row],[sKSGKS]]&lt;=0.0001,DataBase2[[#This Row],[sKSGKS]]&lt;&gt;""), 1,"")</f>
        <v/>
      </c>
    </row>
    <row r="346" spans="1:63" x14ac:dyDescent="0.35">
      <c r="A346" s="65" t="s">
        <v>208</v>
      </c>
      <c r="B346" s="66" t="s">
        <v>80</v>
      </c>
      <c r="C346" s="67" t="s">
        <v>282</v>
      </c>
      <c r="D346" s="67">
        <v>3</v>
      </c>
      <c r="E346" s="67">
        <v>35</v>
      </c>
      <c r="F346" s="68">
        <v>4</v>
      </c>
      <c r="G346" s="69">
        <v>4431.66</v>
      </c>
      <c r="H346" s="70">
        <v>4099.72</v>
      </c>
      <c r="I346" s="71">
        <v>7200</v>
      </c>
      <c r="J346" s="69">
        <v>4431.58</v>
      </c>
      <c r="K346" s="70">
        <v>4431.58</v>
      </c>
      <c r="L346" s="71">
        <v>13713</v>
      </c>
      <c r="M346" s="69">
        <v>4433.24</v>
      </c>
      <c r="N346" s="6">
        <v>4379.6499999999996</v>
      </c>
      <c r="O346" s="71">
        <v>7200.3</v>
      </c>
      <c r="P346" s="69">
        <v>4602.5600599999998</v>
      </c>
      <c r="Q346" s="71">
        <v>1986</v>
      </c>
      <c r="R346" s="72">
        <v>4517.45</v>
      </c>
      <c r="S346" s="71">
        <v>53.75</v>
      </c>
      <c r="T346" s="72">
        <v>4586.07</v>
      </c>
      <c r="U346" s="71">
        <v>150.00399999999999</v>
      </c>
      <c r="V346" s="72">
        <v>4586.07</v>
      </c>
      <c r="W346" s="73">
        <v>150.00899999999999</v>
      </c>
      <c r="X346" s="8">
        <v>4563.71</v>
      </c>
      <c r="Y346" s="8">
        <v>518</v>
      </c>
      <c r="Z346" s="74">
        <f t="shared" si="15"/>
        <v>4431.58</v>
      </c>
      <c r="AA346" s="48">
        <f t="shared" si="16"/>
        <v>4517.45</v>
      </c>
      <c r="AB34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MIN(G346,J346,M346),"")</f>
        <v>4431.58</v>
      </c>
      <c r="AC346" s="49">
        <f>IF(OR(DataBase2[[#This Row],[sKS]] = "", DataBase2[[#This Row],[BSOpt]]=""), "", (DataBase2[[#This Row],[sKS]]-DataBase2[[#This Row],[BSOpt]])/DataBase2[[#This Row],[BSOpt]])</f>
        <v>2.9815551112695723E-2</v>
      </c>
      <c r="AD346" s="49">
        <f t="shared" si="17"/>
        <v>4431.58</v>
      </c>
      <c r="AE346" s="49">
        <f>IF(OR(DataBase2[[#This Row],[sKS]] = "", DataBase2[[#This Row],[BESTUB]]=""), "", (DataBase2[[#This Row],[sKS]]-DataBase2[[#This Row],[BESTUB]])/DataBase2[[#This Row],[BESTUB]])</f>
        <v>2.9815551112695723E-2</v>
      </c>
      <c r="AF346" s="75">
        <f>IF(OR(DataBase2[[#This Row],[sLB]] = "", DataBase2[[#This Row],[BestSol]]=""), "", (DataBase2[[#This Row],[sLB]]-DataBase2[[#This Row],[BestSol]])/DataBase2[[#This Row],[BestSol]])</f>
        <v>1.8052252244104188E-5</v>
      </c>
      <c r="AG346" s="76">
        <f>IF(OR(DataBase2[[#This Row],[sCL]] = "", DataBase2[[#This Row],[BestSol]]=""), "", (DataBase2[[#This Row],[sCL]] -DataBase2[[#This Row],[BestSol]])/DataBase2[[#This Row],[BestSol]])</f>
        <v>0</v>
      </c>
      <c r="AH346" s="76">
        <f>IF(OR(DataBase2[[#This Row],[sDRC]]= "", DataBase2[[#This Row],[BestSol]]=""), "", (DataBase2[[#This Row],[sDRC]]-DataBase2[[#This Row],[BestSol]])/DataBase2[[#This Row],[BestSol]])</f>
        <v>3.7458423406546977E-4</v>
      </c>
      <c r="AI346" s="76">
        <f>IF(OR(DataBase2[[#This Row],[sABS]]= "", DataBase2[[#This Row],[BestSol]]=""), "", (DataBase2[[#This Row],[sABS]]-DataBase2[[#This Row],[BestSol]])/DataBase2[[#This Row],[BestSol]])</f>
        <v>3.8582189647935923E-2</v>
      </c>
      <c r="AJ346" s="76">
        <f>IF(OR(DataBase2[[#This Row],[sCCJ]]= "", DataBase2[[#This Row],[BestSol]]=""), "", (DataBase2[[#This Row],[sCCJ]]-DataBase2[[#This Row],[BestSol]])/DataBase2[[#This Row],[BestSol]])</f>
        <v>1.9376836252532934E-2</v>
      </c>
      <c r="AK346" s="76">
        <f>IF(OR(DataBase2[[#This Row],[sILS]] = "", DataBase2[[#This Row],[BestSol]]=""), "", (DataBase2[[#This Row],[sILS]]-DataBase2[[#This Row],[BestSol]])/DataBase2[[#This Row],[BestSol]])</f>
        <v>3.4861155614927357E-2</v>
      </c>
      <c r="AL346" s="76">
        <f>IF(OR(DataBase2[[#This Row],[sSA]] = "", DataBase2[[#This Row],[BestSol]]=""), "", (DataBase2[[#This Row],[sSA]]-DataBase2[[#This Row],[BestSol]])/DataBase2[[#This Row],[BestSol]])</f>
        <v>3.4861155614927357E-2</v>
      </c>
      <c r="AM346" s="76">
        <f>IF(OR(DataBase2[[#This Row],[sKS]] = "", DataBase2[[#This Row],[BestSol]]=""), "", (DataBase2[[#This Row],[sKS]]-DataBase2[[#This Row],[BestSol]])/DataBase2[[#This Row],[BestSol]])</f>
        <v>2.9815551112695723E-2</v>
      </c>
      <c r="AN346" s="75">
        <f>IF(OR(DataBase2[[#This Row],[sLB]] = "", DataBase2[[#This Row],[BSHeu]]=""), "", (DataBase2[[#This Row],[sLB]]-DataBase2[[#This Row],[BSHeu]])/DataBase2[[#This Row],[BSHeu]])</f>
        <v>-1.8990802333174683E-2</v>
      </c>
      <c r="AO346" s="76">
        <f>IF(OR(DataBase2[[#This Row],[sCL]] = "",  DataBase2[[#This Row],[BSHeu]]=""), "", (DataBase2[[#This Row],[sCL]] - DataBase2[[#This Row],[BSHeu]])/ DataBase2[[#This Row],[BSHeu]])</f>
        <v>-1.9008511438975504E-2</v>
      </c>
      <c r="AP346" s="76">
        <f>IF(OR(DataBase2[[#This Row],[sDRC]]= "",  DataBase2[[#This Row],[BSHeu]]=""), "", (DataBase2[[#This Row],[sDRC]]- DataBase2[[#This Row],[BSHeu]])/ DataBase2[[#This Row],[BSHeu]])</f>
        <v>-1.8641047493608127E-2</v>
      </c>
      <c r="AQ346" s="76">
        <f>IF(OR(DataBase2[[#This Row],[sABS]]= "",  DataBase2[[#This Row],[BSHeu]]=""), "", (DataBase2[[#This Row],[sABS]]- DataBase2[[#This Row],[BSHeu]])/ DataBase2[[#This Row],[BSHeu]])</f>
        <v>1.8840288215696905E-2</v>
      </c>
      <c r="AR346" s="76">
        <f>IF(OR(DataBase2[[#This Row],[sCCJ]]= "",  DataBase2[[#This Row],[BSHeu]]=""), "", (DataBase2[[#This Row],[sCCJ]]- DataBase2[[#This Row],[BSHeu]])/ DataBase2[[#This Row],[BSHeu]])</f>
        <v>0</v>
      </c>
      <c r="AS346" s="76">
        <f>IF(OR(DataBase2[[#This Row],[sILS]] = "",  DataBase2[[#This Row],[BSHeu]]=""), "", (DataBase2[[#This Row],[sILS]]- DataBase2[[#This Row],[BSHeu]])/ DataBase2[[#This Row],[BSHeu]])</f>
        <v>1.5189985500669603E-2</v>
      </c>
      <c r="AT346" s="76">
        <f>IF(OR(DataBase2[[#This Row],[sSA]] = "",  DataBase2[[#This Row],[BSHeu]]=""), "", (DataBase2[[#This Row],[sSA]]- DataBase2[[#This Row],[BSHeu]])/ DataBase2[[#This Row],[BSHeu]])</f>
        <v>1.5189985500669603E-2</v>
      </c>
      <c r="AU346" s="77">
        <f>IF(OR(DataBase2[[#This Row],[sKS]]= "",  DataBase2[[#This Row],[BSHeu]]=""), "", (DataBase2[[#This Row],[sKS]]- DataBase2[[#This Row],[BSHeu]])/ DataBase2[[#This Row],[BSHeu]])</f>
        <v>1.0240290429335183E-2</v>
      </c>
      <c r="AV346" s="78">
        <f>IF(AND(DataBase2[[#This Row],[sLBGB]]&lt;=0.0001, DataBase2[[#This Row],[sLBGB]]&lt;&gt;""), 1,"")</f>
        <v>1</v>
      </c>
      <c r="AW346" s="78">
        <f>IF(AND(DataBase2[[#This Row],[sCLGB]]&lt;=0.0001,DataBase2[[#This Row],[sCLGB]]&lt;&gt;""), 1,"")</f>
        <v>1</v>
      </c>
      <c r="AX346" s="78" t="str">
        <f>IF(AND(DataBase2[[#This Row],[sDRCGB]]&lt;=0.0001,DataBase2[[#This Row],[sDRCGB]]&lt;&gt;""), 1,"")</f>
        <v/>
      </c>
      <c r="AY346" s="78" t="str">
        <f>IF(AND(DataBase2[[#This Row],[sABSGB]]&lt;=0.0001,DataBase2[[#This Row],[sABSGB]]&lt;&gt;""), 1,"")</f>
        <v/>
      </c>
      <c r="AZ346" s="78" t="str">
        <f>IF(AND(DataBase2[[#This Row],[sCCJGB]]&lt;=0.0001,DataBase2[[#This Row],[sCCJGB]]&lt;&gt;""), 1,"")</f>
        <v/>
      </c>
      <c r="BA346" s="78" t="str">
        <f>IF(AND(DataBase2[[#This Row],[sILSGB]]&lt;=0.0001,DataBase2[[#This Row],[sILSGB]]&lt;&gt;""), 1,"")</f>
        <v/>
      </c>
      <c r="BB346" s="78" t="str">
        <f>IF(AND(DataBase2[[#This Row],[sSAGB]]&lt;=0.0001,DataBase2[[#This Row],[sSAGB]]&lt;&gt;""), 1,"")</f>
        <v/>
      </c>
      <c r="BC346" s="78" t="str">
        <f>IF(AND(DataBase2[[#This Row],[sKSGB]]&lt;=0.0001,DataBase2[[#This Row],[sKSGB]]&lt;&gt;""), 1,"")</f>
        <v/>
      </c>
      <c r="BD346" s="79">
        <f>IF(AND(DataBase2[[#This Row],[sLBGKS]]&lt;=0.0001, DataBase2[[#This Row],[sLBGKS]]&lt;&gt;""), 1,"")</f>
        <v>1</v>
      </c>
      <c r="BE346" s="78">
        <f>IF(AND(DataBase2[[#This Row],[sCLGKS]]&lt;=0.0001,DataBase2[[#This Row],[sCLGKS]]&lt;&gt;""), 1,"")</f>
        <v>1</v>
      </c>
      <c r="BF346" s="78">
        <f>IF(AND(DataBase2[[#This Row],[sDRCGKS]]&lt;=0.0001,DataBase2[[#This Row],[sDRCGKS]]&lt;&gt;""), 1,"")</f>
        <v>1</v>
      </c>
      <c r="BG346" s="78" t="str">
        <f>IF(AND(DataBase2[[#This Row],[sABSGKS]]&lt;=0.0001,DataBase2[[#This Row],[sABSGKS]]&lt;&gt;""), 1,"")</f>
        <v/>
      </c>
      <c r="BH346" s="78">
        <f>IF(AND(DataBase2[[#This Row],[sCCJGKS]]&lt;=0.0001,DataBase2[[#This Row],[sCCJGKS]]&lt;&gt;""), 1,"")</f>
        <v>1</v>
      </c>
      <c r="BI346" s="78" t="str">
        <f>IF(AND(DataBase2[[#This Row],[sILSGKS]]&lt;=0.0001,DataBase2[[#This Row],[sILSGKS]]&lt;&gt;""), 1,"")</f>
        <v/>
      </c>
      <c r="BJ346" s="78" t="str">
        <f>IF(AND(DataBase2[[#This Row],[sSAGKS]]&lt;=0.0001,DataBase2[[#This Row],[sSAGKS]]&lt;&gt;""), 1,"")</f>
        <v/>
      </c>
      <c r="BK346" s="80" t="str">
        <f>IF(AND(DataBase2[[#This Row],[sKSGKS]]&lt;=0.0001,DataBase2[[#This Row],[sKSGKS]]&lt;&gt;""), 1,"")</f>
        <v/>
      </c>
    </row>
    <row r="347" spans="1:63" x14ac:dyDescent="0.35">
      <c r="A347" s="65" t="s">
        <v>209</v>
      </c>
      <c r="B347" s="66" t="s">
        <v>80</v>
      </c>
      <c r="C347" s="67" t="s">
        <v>282</v>
      </c>
      <c r="D347" s="67">
        <v>3</v>
      </c>
      <c r="E347" s="67">
        <v>35</v>
      </c>
      <c r="F347" s="68">
        <v>5</v>
      </c>
      <c r="G347" s="69">
        <v>4865.72</v>
      </c>
      <c r="H347" s="70">
        <v>4412.87</v>
      </c>
      <c r="I347" s="71">
        <v>7200</v>
      </c>
      <c r="J347" s="69">
        <v>4987.43</v>
      </c>
      <c r="K347" s="70">
        <v>4699.72</v>
      </c>
      <c r="L347" s="71">
        <v>43189</v>
      </c>
      <c r="M347" s="69">
        <v>4821.13</v>
      </c>
      <c r="N347" s="6">
        <v>4800.09</v>
      </c>
      <c r="O347" s="71">
        <v>7200.9</v>
      </c>
      <c r="P347" s="69">
        <v>5164.8398399999996</v>
      </c>
      <c r="Q347" s="71">
        <v>2118</v>
      </c>
      <c r="R347" s="72">
        <v>4860.3100000000004</v>
      </c>
      <c r="S347" s="71">
        <v>58.31</v>
      </c>
      <c r="T347" s="72">
        <v>4953.8900000000003</v>
      </c>
      <c r="U347" s="71">
        <v>150.01349999999999</v>
      </c>
      <c r="V347" s="72">
        <v>4953.57</v>
      </c>
      <c r="W347" s="73">
        <v>150.0205</v>
      </c>
      <c r="X347" s="8">
        <v>4873.18</v>
      </c>
      <c r="Y347" s="8">
        <v>712</v>
      </c>
      <c r="Z347" s="74">
        <f t="shared" si="15"/>
        <v>4821.13</v>
      </c>
      <c r="AA347" s="48">
        <f t="shared" si="16"/>
        <v>4860.3100000000004</v>
      </c>
      <c r="AB34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MIN(G347,J347,M347),"")</f>
        <v/>
      </c>
      <c r="AC347" s="49" t="str">
        <f>IF(OR(DataBase2[[#This Row],[sKS]] = "", DataBase2[[#This Row],[BSOpt]]=""), "", (DataBase2[[#This Row],[sKS]]-DataBase2[[#This Row],[BSOpt]])/DataBase2[[#This Row],[BSOpt]])</f>
        <v/>
      </c>
      <c r="AD347" s="49">
        <f t="shared" si="17"/>
        <v>4821.13</v>
      </c>
      <c r="AE347" s="49">
        <f>IF(OR(DataBase2[[#This Row],[sKS]] = "", DataBase2[[#This Row],[BESTUB]]=""), "", (DataBase2[[#This Row],[sKS]]-DataBase2[[#This Row],[BESTUB]])/DataBase2[[#This Row],[BESTUB]])</f>
        <v>1.0796224121730836E-2</v>
      </c>
      <c r="AF347" s="75">
        <f>IF(OR(DataBase2[[#This Row],[sLB]] = "", DataBase2[[#This Row],[BestSol]]=""), "", (DataBase2[[#This Row],[sLB]]-DataBase2[[#This Row],[BestSol]])/DataBase2[[#This Row],[BestSol]])</f>
        <v>9.2488690410754623E-3</v>
      </c>
      <c r="AG347" s="76">
        <f>IF(OR(DataBase2[[#This Row],[sCL]] = "", DataBase2[[#This Row],[BestSol]]=""), "", (DataBase2[[#This Row],[sCL]] -DataBase2[[#This Row],[BestSol]])/DataBase2[[#This Row],[BestSol]])</f>
        <v>3.4493987923992962E-2</v>
      </c>
      <c r="AH347" s="76">
        <f>IF(OR(DataBase2[[#This Row],[sDRC]]= "", DataBase2[[#This Row],[BestSol]]=""), "", (DataBase2[[#This Row],[sDRC]]-DataBase2[[#This Row],[BestSol]])/DataBase2[[#This Row],[BestSol]])</f>
        <v>0</v>
      </c>
      <c r="AI347" s="76">
        <f>IF(OR(DataBase2[[#This Row],[sABS]]= "", DataBase2[[#This Row],[BestSol]]=""), "", (DataBase2[[#This Row],[sABS]]-DataBase2[[#This Row],[BestSol]])/DataBase2[[#This Row],[BestSol]])</f>
        <v>7.1292381661560572E-2</v>
      </c>
      <c r="AJ347" s="76">
        <f>IF(OR(DataBase2[[#This Row],[sCCJ]]= "", DataBase2[[#This Row],[BestSol]]=""), "", (DataBase2[[#This Row],[sCCJ]]-DataBase2[[#This Row],[BestSol]])/DataBase2[[#This Row],[BestSol]])</f>
        <v>8.1267254772222058E-3</v>
      </c>
      <c r="AK347" s="76">
        <f>IF(OR(DataBase2[[#This Row],[sILS]] = "", DataBase2[[#This Row],[BestSol]]=""), "", (DataBase2[[#This Row],[sILS]]-DataBase2[[#This Row],[BestSol]])/DataBase2[[#This Row],[BestSol]])</f>
        <v>2.7537112668606784E-2</v>
      </c>
      <c r="AL347" s="76">
        <f>IF(OR(DataBase2[[#This Row],[sSA]] = "", DataBase2[[#This Row],[BestSol]]=""), "", (DataBase2[[#This Row],[sSA]]-DataBase2[[#This Row],[BestSol]])/DataBase2[[#This Row],[BestSol]])</f>
        <v>2.747073818793511E-2</v>
      </c>
      <c r="AM347" s="76">
        <f>IF(OR(DataBase2[[#This Row],[sKS]] = "", DataBase2[[#This Row],[BestSol]]=""), "", (DataBase2[[#This Row],[sKS]]-DataBase2[[#This Row],[BestSol]])/DataBase2[[#This Row],[BestSol]])</f>
        <v>1.0796224121730836E-2</v>
      </c>
      <c r="AN347" s="75">
        <f>IF(OR(DataBase2[[#This Row],[sLB]] = "", DataBase2[[#This Row],[BSHeu]]=""), "", (DataBase2[[#This Row],[sLB]]-DataBase2[[#This Row],[BSHeu]])/DataBase2[[#This Row],[BSHeu]])</f>
        <v>1.1130977242192069E-3</v>
      </c>
      <c r="AO347" s="76">
        <f>IF(OR(DataBase2[[#This Row],[sCL]] = "",  DataBase2[[#This Row],[BSHeu]]=""), "", (DataBase2[[#This Row],[sCL]] - DataBase2[[#This Row],[BSHeu]])/ DataBase2[[#This Row],[BSHeu]])</f>
        <v>2.6154710296256798E-2</v>
      </c>
      <c r="AP347" s="76">
        <f>IF(OR(DataBase2[[#This Row],[sDRC]]= "",  DataBase2[[#This Row],[BSHeu]]=""), "", (DataBase2[[#This Row],[sDRC]]- DataBase2[[#This Row],[BSHeu]])/ DataBase2[[#This Row],[BSHeu]])</f>
        <v>-8.061214202386327E-3</v>
      </c>
      <c r="AQ347" s="76">
        <f>IF(OR(DataBase2[[#This Row],[sABS]]= "",  DataBase2[[#This Row],[BSHeu]]=""), "", (DataBase2[[#This Row],[sABS]]- DataBase2[[#This Row],[BSHeu]])/ DataBase2[[#This Row],[BSHeu]])</f>
        <v>6.265646429960213E-2</v>
      </c>
      <c r="AR347" s="76">
        <f>IF(OR(DataBase2[[#This Row],[sCCJ]]= "",  DataBase2[[#This Row],[BSHeu]]=""), "", (DataBase2[[#This Row],[sCCJ]]- DataBase2[[#This Row],[BSHeu]])/ DataBase2[[#This Row],[BSHeu]])</f>
        <v>0</v>
      </c>
      <c r="AS347" s="76">
        <f>IF(OR(DataBase2[[#This Row],[sILS]] = "",  DataBase2[[#This Row],[BSHeu]]=""), "", (DataBase2[[#This Row],[sILS]]- DataBase2[[#This Row],[BSHeu]])/ DataBase2[[#This Row],[BSHeu]])</f>
        <v>1.925391590248357E-2</v>
      </c>
      <c r="AT347" s="76">
        <f>IF(OR(DataBase2[[#This Row],[sSA]] = "",  DataBase2[[#This Row],[BSHeu]]=""), "", (DataBase2[[#This Row],[sSA]]- DataBase2[[#This Row],[BSHeu]])/ DataBase2[[#This Row],[BSHeu]])</f>
        <v>1.9188076480718165E-2</v>
      </c>
      <c r="AU347" s="77">
        <f>IF(OR(DataBase2[[#This Row],[sKS]]= "",  DataBase2[[#This Row],[BSHeu]]=""), "", (DataBase2[[#This Row],[sKS]]- DataBase2[[#This Row],[BSHeu]])/ DataBase2[[#This Row],[BSHeu]])</f>
        <v>2.6479792441222658E-3</v>
      </c>
      <c r="AV347" s="78" t="str">
        <f>IF(AND(DataBase2[[#This Row],[sLBGB]]&lt;=0.0001, DataBase2[[#This Row],[sLBGB]]&lt;&gt;""), 1,"")</f>
        <v/>
      </c>
      <c r="AW347" s="78" t="str">
        <f>IF(AND(DataBase2[[#This Row],[sCLGB]]&lt;=0.0001,DataBase2[[#This Row],[sCLGB]]&lt;&gt;""), 1,"")</f>
        <v/>
      </c>
      <c r="AX347" s="78">
        <f>IF(AND(DataBase2[[#This Row],[sDRCGB]]&lt;=0.0001,DataBase2[[#This Row],[sDRCGB]]&lt;&gt;""), 1,"")</f>
        <v>1</v>
      </c>
      <c r="AY347" s="78" t="str">
        <f>IF(AND(DataBase2[[#This Row],[sABSGB]]&lt;=0.0001,DataBase2[[#This Row],[sABSGB]]&lt;&gt;""), 1,"")</f>
        <v/>
      </c>
      <c r="AZ347" s="78" t="str">
        <f>IF(AND(DataBase2[[#This Row],[sCCJGB]]&lt;=0.0001,DataBase2[[#This Row],[sCCJGB]]&lt;&gt;""), 1,"")</f>
        <v/>
      </c>
      <c r="BA347" s="78" t="str">
        <f>IF(AND(DataBase2[[#This Row],[sILSGB]]&lt;=0.0001,DataBase2[[#This Row],[sILSGB]]&lt;&gt;""), 1,"")</f>
        <v/>
      </c>
      <c r="BB347" s="78" t="str">
        <f>IF(AND(DataBase2[[#This Row],[sSAGB]]&lt;=0.0001,DataBase2[[#This Row],[sSAGB]]&lt;&gt;""), 1,"")</f>
        <v/>
      </c>
      <c r="BC347" s="78" t="str">
        <f>IF(AND(DataBase2[[#This Row],[sKSGB]]&lt;=0.0001,DataBase2[[#This Row],[sKSGB]]&lt;&gt;""), 1,"")</f>
        <v/>
      </c>
      <c r="BD347" s="79" t="str">
        <f>IF(AND(DataBase2[[#This Row],[sLBGKS]]&lt;=0.0001, DataBase2[[#This Row],[sLBGKS]]&lt;&gt;""), 1,"")</f>
        <v/>
      </c>
      <c r="BE347" s="78" t="str">
        <f>IF(AND(DataBase2[[#This Row],[sCLGKS]]&lt;=0.0001,DataBase2[[#This Row],[sCLGKS]]&lt;&gt;""), 1,"")</f>
        <v/>
      </c>
      <c r="BF347" s="78">
        <f>IF(AND(DataBase2[[#This Row],[sDRCGKS]]&lt;=0.0001,DataBase2[[#This Row],[sDRCGKS]]&lt;&gt;""), 1,"")</f>
        <v>1</v>
      </c>
      <c r="BG347" s="78" t="str">
        <f>IF(AND(DataBase2[[#This Row],[sABSGKS]]&lt;=0.0001,DataBase2[[#This Row],[sABSGKS]]&lt;&gt;""), 1,"")</f>
        <v/>
      </c>
      <c r="BH347" s="78">
        <f>IF(AND(DataBase2[[#This Row],[sCCJGKS]]&lt;=0.0001,DataBase2[[#This Row],[sCCJGKS]]&lt;&gt;""), 1,"")</f>
        <v>1</v>
      </c>
      <c r="BI347" s="78" t="str">
        <f>IF(AND(DataBase2[[#This Row],[sILSGKS]]&lt;=0.0001,DataBase2[[#This Row],[sILSGKS]]&lt;&gt;""), 1,"")</f>
        <v/>
      </c>
      <c r="BJ347" s="78" t="str">
        <f>IF(AND(DataBase2[[#This Row],[sSAGKS]]&lt;=0.0001,DataBase2[[#This Row],[sSAGKS]]&lt;&gt;""), 1,"")</f>
        <v/>
      </c>
      <c r="BK347" s="80" t="str">
        <f>IF(AND(DataBase2[[#This Row],[sKSGKS]]&lt;=0.0001,DataBase2[[#This Row],[sKSGKS]]&lt;&gt;""), 1,"")</f>
        <v/>
      </c>
    </row>
    <row r="348" spans="1:63" x14ac:dyDescent="0.35">
      <c r="A348" s="65" t="s">
        <v>210</v>
      </c>
      <c r="B348" s="66" t="s">
        <v>80</v>
      </c>
      <c r="C348" s="67" t="s">
        <v>282</v>
      </c>
      <c r="D348" s="67">
        <v>3</v>
      </c>
      <c r="E348" s="67">
        <v>35</v>
      </c>
      <c r="F348" s="68">
        <v>2</v>
      </c>
      <c r="G348" s="69">
        <v>3904.76</v>
      </c>
      <c r="H348" s="70">
        <v>3802.08</v>
      </c>
      <c r="I348" s="71">
        <v>7200</v>
      </c>
      <c r="J348" s="69">
        <v>3904.76</v>
      </c>
      <c r="K348" s="70">
        <v>3904.76</v>
      </c>
      <c r="L348" s="71">
        <v>83</v>
      </c>
      <c r="M348" s="69">
        <v>3904.76</v>
      </c>
      <c r="N348" s="6">
        <v>3904.76</v>
      </c>
      <c r="O348" s="71">
        <v>1241.0999999999999</v>
      </c>
      <c r="P348" s="69">
        <v>3904.76001</v>
      </c>
      <c r="Q348" s="71">
        <v>2342</v>
      </c>
      <c r="R348" s="72">
        <v>4014.48</v>
      </c>
      <c r="S348" s="71">
        <v>62.5</v>
      </c>
      <c r="T348" s="72">
        <v>3906.84</v>
      </c>
      <c r="U348" s="71">
        <v>150.0025</v>
      </c>
      <c r="V348" s="72">
        <v>3904.76</v>
      </c>
      <c r="W348" s="73">
        <v>150.00550000000001</v>
      </c>
      <c r="X348" s="8">
        <v>3904.76</v>
      </c>
      <c r="Y348" s="8">
        <v>97</v>
      </c>
      <c r="Z348" s="74">
        <f t="shared" si="15"/>
        <v>3904.76</v>
      </c>
      <c r="AA348" s="48">
        <f t="shared" si="16"/>
        <v>3904.76</v>
      </c>
      <c r="AB34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MIN(G348,J348,M348),"")</f>
        <v>3904.76</v>
      </c>
      <c r="AC348" s="49">
        <f>IF(OR(DataBase2[[#This Row],[sKS]] = "", DataBase2[[#This Row],[BSOpt]]=""), "", (DataBase2[[#This Row],[sKS]]-DataBase2[[#This Row],[BSOpt]])/DataBase2[[#This Row],[BSOpt]])</f>
        <v>0</v>
      </c>
      <c r="AD348" s="49">
        <f t="shared" si="17"/>
        <v>3904.76</v>
      </c>
      <c r="AE348" s="49">
        <f>IF(OR(DataBase2[[#This Row],[sKS]] = "", DataBase2[[#This Row],[BESTUB]]=""), "", (DataBase2[[#This Row],[sKS]]-DataBase2[[#This Row],[BESTUB]])/DataBase2[[#This Row],[BESTUB]])</f>
        <v>0</v>
      </c>
      <c r="AF348" s="75">
        <f>IF(OR(DataBase2[[#This Row],[sLB]] = "", DataBase2[[#This Row],[BestSol]]=""), "", (DataBase2[[#This Row],[sLB]]-DataBase2[[#This Row],[BestSol]])/DataBase2[[#This Row],[BestSol]])</f>
        <v>0</v>
      </c>
      <c r="AG348" s="76">
        <f>IF(OR(DataBase2[[#This Row],[sCL]] = "", DataBase2[[#This Row],[BestSol]]=""), "", (DataBase2[[#This Row],[sCL]] -DataBase2[[#This Row],[BestSol]])/DataBase2[[#This Row],[BestSol]])</f>
        <v>0</v>
      </c>
      <c r="AH348" s="76">
        <f>IF(OR(DataBase2[[#This Row],[sDRC]]= "", DataBase2[[#This Row],[BestSol]]=""), "", (DataBase2[[#This Row],[sDRC]]-DataBase2[[#This Row],[BestSol]])/DataBase2[[#This Row],[BestSol]])</f>
        <v>0</v>
      </c>
      <c r="AI348" s="76">
        <f>IF(OR(DataBase2[[#This Row],[sABS]]= "", DataBase2[[#This Row],[BestSol]]=""), "", (DataBase2[[#This Row],[sABS]]-DataBase2[[#This Row],[BestSol]])/DataBase2[[#This Row],[BestSol]])</f>
        <v>2.5609767943173848E-9</v>
      </c>
      <c r="AJ348" s="76">
        <f>IF(OR(DataBase2[[#This Row],[sCCJ]]= "", DataBase2[[#This Row],[BestSol]]=""), "", (DataBase2[[#This Row],[sCCJ]]-DataBase2[[#This Row],[BestSol]])/DataBase2[[#This Row],[BestSol]])</f>
        <v>2.8099038097091703E-2</v>
      </c>
      <c r="AK348" s="76">
        <f>IF(OR(DataBase2[[#This Row],[sILS]] = "", DataBase2[[#This Row],[BestSol]]=""), "", (DataBase2[[#This Row],[sILS]]-DataBase2[[#This Row],[BestSol]])/DataBase2[[#This Row],[BestSol]])</f>
        <v>5.3268318667470656E-4</v>
      </c>
      <c r="AL348" s="76">
        <f>IF(OR(DataBase2[[#This Row],[sSA]] = "", DataBase2[[#This Row],[BestSol]]=""), "", (DataBase2[[#This Row],[sSA]]-DataBase2[[#This Row],[BestSol]])/DataBase2[[#This Row],[BestSol]])</f>
        <v>0</v>
      </c>
      <c r="AM348" s="76">
        <f>IF(OR(DataBase2[[#This Row],[sKS]] = "", DataBase2[[#This Row],[BestSol]]=""), "", (DataBase2[[#This Row],[sKS]]-DataBase2[[#This Row],[BestSol]])/DataBase2[[#This Row],[BestSol]])</f>
        <v>0</v>
      </c>
      <c r="AN348" s="75">
        <f>IF(OR(DataBase2[[#This Row],[sLB]] = "", DataBase2[[#This Row],[BSHeu]]=""), "", (DataBase2[[#This Row],[sLB]]-DataBase2[[#This Row],[BSHeu]])/DataBase2[[#This Row],[BSHeu]])</f>
        <v>0</v>
      </c>
      <c r="AO348" s="76">
        <f>IF(OR(DataBase2[[#This Row],[sCL]] = "",  DataBase2[[#This Row],[BSHeu]]=""), "", (DataBase2[[#This Row],[sCL]] - DataBase2[[#This Row],[BSHeu]])/ DataBase2[[#This Row],[BSHeu]])</f>
        <v>0</v>
      </c>
      <c r="AP348" s="76">
        <f>IF(OR(DataBase2[[#This Row],[sDRC]]= "",  DataBase2[[#This Row],[BSHeu]]=""), "", (DataBase2[[#This Row],[sDRC]]- DataBase2[[#This Row],[BSHeu]])/ DataBase2[[#This Row],[BSHeu]])</f>
        <v>0</v>
      </c>
      <c r="AQ348" s="76">
        <f>IF(OR(DataBase2[[#This Row],[sABS]]= "",  DataBase2[[#This Row],[BSHeu]]=""), "", (DataBase2[[#This Row],[sABS]]- DataBase2[[#This Row],[BSHeu]])/ DataBase2[[#This Row],[BSHeu]])</f>
        <v>2.5609767943173848E-9</v>
      </c>
      <c r="AR348" s="76">
        <f>IF(OR(DataBase2[[#This Row],[sCCJ]]= "",  DataBase2[[#This Row],[BSHeu]]=""), "", (DataBase2[[#This Row],[sCCJ]]- DataBase2[[#This Row],[BSHeu]])/ DataBase2[[#This Row],[BSHeu]])</f>
        <v>2.8099038097091703E-2</v>
      </c>
      <c r="AS348" s="76">
        <f>IF(OR(DataBase2[[#This Row],[sILS]] = "",  DataBase2[[#This Row],[BSHeu]]=""), "", (DataBase2[[#This Row],[sILS]]- DataBase2[[#This Row],[BSHeu]])/ DataBase2[[#This Row],[BSHeu]])</f>
        <v>5.3268318667470656E-4</v>
      </c>
      <c r="AT348" s="76">
        <f>IF(OR(DataBase2[[#This Row],[sSA]] = "",  DataBase2[[#This Row],[BSHeu]]=""), "", (DataBase2[[#This Row],[sSA]]- DataBase2[[#This Row],[BSHeu]])/ DataBase2[[#This Row],[BSHeu]])</f>
        <v>0</v>
      </c>
      <c r="AU348" s="77">
        <f>IF(OR(DataBase2[[#This Row],[sKS]]= "",  DataBase2[[#This Row],[BSHeu]]=""), "", (DataBase2[[#This Row],[sKS]]- DataBase2[[#This Row],[BSHeu]])/ DataBase2[[#This Row],[BSHeu]])</f>
        <v>0</v>
      </c>
      <c r="AV348" s="78">
        <f>IF(AND(DataBase2[[#This Row],[sLBGB]]&lt;=0.0001, DataBase2[[#This Row],[sLBGB]]&lt;&gt;""), 1,"")</f>
        <v>1</v>
      </c>
      <c r="AW348" s="78">
        <f>IF(AND(DataBase2[[#This Row],[sCLGB]]&lt;=0.0001,DataBase2[[#This Row],[sCLGB]]&lt;&gt;""), 1,"")</f>
        <v>1</v>
      </c>
      <c r="AX348" s="78">
        <f>IF(AND(DataBase2[[#This Row],[sDRCGB]]&lt;=0.0001,DataBase2[[#This Row],[sDRCGB]]&lt;&gt;""), 1,"")</f>
        <v>1</v>
      </c>
      <c r="AY348" s="78">
        <f>IF(AND(DataBase2[[#This Row],[sABSGB]]&lt;=0.0001,DataBase2[[#This Row],[sABSGB]]&lt;&gt;""), 1,"")</f>
        <v>1</v>
      </c>
      <c r="AZ348" s="78" t="str">
        <f>IF(AND(DataBase2[[#This Row],[sCCJGB]]&lt;=0.0001,DataBase2[[#This Row],[sCCJGB]]&lt;&gt;""), 1,"")</f>
        <v/>
      </c>
      <c r="BA348" s="78" t="str">
        <f>IF(AND(DataBase2[[#This Row],[sILSGB]]&lt;=0.0001,DataBase2[[#This Row],[sILSGB]]&lt;&gt;""), 1,"")</f>
        <v/>
      </c>
      <c r="BB348" s="78">
        <f>IF(AND(DataBase2[[#This Row],[sSAGB]]&lt;=0.0001,DataBase2[[#This Row],[sSAGB]]&lt;&gt;""), 1,"")</f>
        <v>1</v>
      </c>
      <c r="BC348" s="78">
        <f>IF(AND(DataBase2[[#This Row],[sKSGB]]&lt;=0.0001,DataBase2[[#This Row],[sKSGB]]&lt;&gt;""), 1,"")</f>
        <v>1</v>
      </c>
      <c r="BD348" s="79">
        <f>IF(AND(DataBase2[[#This Row],[sLBGKS]]&lt;=0.0001, DataBase2[[#This Row],[sLBGKS]]&lt;&gt;""), 1,"")</f>
        <v>1</v>
      </c>
      <c r="BE348" s="78">
        <f>IF(AND(DataBase2[[#This Row],[sCLGKS]]&lt;=0.0001,DataBase2[[#This Row],[sCLGKS]]&lt;&gt;""), 1,"")</f>
        <v>1</v>
      </c>
      <c r="BF348" s="78">
        <f>IF(AND(DataBase2[[#This Row],[sDRCGKS]]&lt;=0.0001,DataBase2[[#This Row],[sDRCGKS]]&lt;&gt;""), 1,"")</f>
        <v>1</v>
      </c>
      <c r="BG348" s="78">
        <f>IF(AND(DataBase2[[#This Row],[sABSGKS]]&lt;=0.0001,DataBase2[[#This Row],[sABSGKS]]&lt;&gt;""), 1,"")</f>
        <v>1</v>
      </c>
      <c r="BH348" s="78" t="str">
        <f>IF(AND(DataBase2[[#This Row],[sCCJGKS]]&lt;=0.0001,DataBase2[[#This Row],[sCCJGKS]]&lt;&gt;""), 1,"")</f>
        <v/>
      </c>
      <c r="BI348" s="78" t="str">
        <f>IF(AND(DataBase2[[#This Row],[sILSGKS]]&lt;=0.0001,DataBase2[[#This Row],[sILSGKS]]&lt;&gt;""), 1,"")</f>
        <v/>
      </c>
      <c r="BJ348" s="78">
        <f>IF(AND(DataBase2[[#This Row],[sSAGKS]]&lt;=0.0001,DataBase2[[#This Row],[sSAGKS]]&lt;&gt;""), 1,"")</f>
        <v>1</v>
      </c>
      <c r="BK348" s="80">
        <f>IF(AND(DataBase2[[#This Row],[sKSGKS]]&lt;=0.0001,DataBase2[[#This Row],[sKSGKS]]&lt;&gt;""), 1,"")</f>
        <v>1</v>
      </c>
    </row>
    <row r="349" spans="1:63" x14ac:dyDescent="0.35">
      <c r="A349" s="65" t="s">
        <v>211</v>
      </c>
      <c r="B349" s="66" t="s">
        <v>80</v>
      </c>
      <c r="C349" s="67" t="s">
        <v>282</v>
      </c>
      <c r="D349" s="67">
        <v>3</v>
      </c>
      <c r="E349" s="67">
        <v>35</v>
      </c>
      <c r="F349" s="68">
        <v>3</v>
      </c>
      <c r="G349" s="69">
        <v>4446.5600000000004</v>
      </c>
      <c r="H349" s="70">
        <v>4197.75</v>
      </c>
      <c r="I349" s="71">
        <v>7200</v>
      </c>
      <c r="J349" s="69">
        <v>4446.5600000000004</v>
      </c>
      <c r="K349" s="70">
        <v>4446.5600000000004</v>
      </c>
      <c r="L349" s="71">
        <v>1417</v>
      </c>
      <c r="M349" s="69">
        <v>4446.5600000000004</v>
      </c>
      <c r="N349" s="6">
        <v>4446.5600000000004</v>
      </c>
      <c r="O349" s="71">
        <v>920.8</v>
      </c>
      <c r="P349" s="69">
        <v>4446.5600599999998</v>
      </c>
      <c r="Q349" s="71">
        <v>3064</v>
      </c>
      <c r="R349" s="72">
        <v>4448.28</v>
      </c>
      <c r="S349" s="71">
        <v>58.55</v>
      </c>
      <c r="T349" s="72">
        <v>4450.38</v>
      </c>
      <c r="U349" s="71">
        <v>150.00200000000001</v>
      </c>
      <c r="V349" s="72">
        <v>4446.5600000000004</v>
      </c>
      <c r="W349" s="73">
        <v>150.03</v>
      </c>
      <c r="X349" s="8">
        <v>4446.5600000000004</v>
      </c>
      <c r="Y349" s="8">
        <v>293</v>
      </c>
      <c r="Z349" s="74">
        <f t="shared" si="15"/>
        <v>4446.5600000000004</v>
      </c>
      <c r="AA349" s="48">
        <f t="shared" si="16"/>
        <v>4446.5600000000004</v>
      </c>
      <c r="AB34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MIN(G349,J349,M349),"")</f>
        <v>4446.5600000000004</v>
      </c>
      <c r="AC349" s="49">
        <f>IF(OR(DataBase2[[#This Row],[sKS]] = "", DataBase2[[#This Row],[BSOpt]]=""), "", (DataBase2[[#This Row],[sKS]]-DataBase2[[#This Row],[BSOpt]])/DataBase2[[#This Row],[BSOpt]])</f>
        <v>0</v>
      </c>
      <c r="AD349" s="49">
        <f t="shared" si="17"/>
        <v>4446.5600000000004</v>
      </c>
      <c r="AE349" s="49">
        <f>IF(OR(DataBase2[[#This Row],[sKS]] = "", DataBase2[[#This Row],[BESTUB]]=""), "", (DataBase2[[#This Row],[sKS]]-DataBase2[[#This Row],[BESTUB]])/DataBase2[[#This Row],[BESTUB]])</f>
        <v>0</v>
      </c>
      <c r="AF349" s="75">
        <f>IF(OR(DataBase2[[#This Row],[sLB]] = "", DataBase2[[#This Row],[BestSol]]=""), "", (DataBase2[[#This Row],[sLB]]-DataBase2[[#This Row],[BestSol]])/DataBase2[[#This Row],[BestSol]])</f>
        <v>0</v>
      </c>
      <c r="AG349" s="76">
        <f>IF(OR(DataBase2[[#This Row],[sCL]] = "", DataBase2[[#This Row],[BestSol]]=""), "", (DataBase2[[#This Row],[sCL]] -DataBase2[[#This Row],[BestSol]])/DataBase2[[#This Row],[BestSol]])</f>
        <v>0</v>
      </c>
      <c r="AH349" s="76">
        <f>IF(OR(DataBase2[[#This Row],[sDRC]]= "", DataBase2[[#This Row],[BestSol]]=""), "", (DataBase2[[#This Row],[sDRC]]-DataBase2[[#This Row],[BestSol]])/DataBase2[[#This Row],[BestSol]])</f>
        <v>0</v>
      </c>
      <c r="AI349" s="76">
        <f>IF(OR(DataBase2[[#This Row],[sABS]]= "", DataBase2[[#This Row],[BestSol]]=""), "", (DataBase2[[#This Row],[sABS]]-DataBase2[[#This Row],[BestSol]])/DataBase2[[#This Row],[BestSol]])</f>
        <v>1.3493576920983234E-8</v>
      </c>
      <c r="AJ349" s="76">
        <f>IF(OR(DataBase2[[#This Row],[sCCJ]]= "", DataBase2[[#This Row],[BestSol]]=""), "", (DataBase2[[#This Row],[sCCJ]]-DataBase2[[#This Row],[BestSol]])/DataBase2[[#This Row],[BestSol]])</f>
        <v>3.8681587564304656E-4</v>
      </c>
      <c r="AK349" s="76">
        <f>IF(OR(DataBase2[[#This Row],[sILS]] = "", DataBase2[[#This Row],[BestSol]]=""), "", (DataBase2[[#This Row],[sILS]]-DataBase2[[#This Row],[BestSol]])/DataBase2[[#This Row],[BestSol]])</f>
        <v>8.5909107264935331E-4</v>
      </c>
      <c r="AL349" s="76">
        <f>IF(OR(DataBase2[[#This Row],[sSA]] = "", DataBase2[[#This Row],[BestSol]]=""), "", (DataBase2[[#This Row],[sSA]]-DataBase2[[#This Row],[BestSol]])/DataBase2[[#This Row],[BestSol]])</f>
        <v>0</v>
      </c>
      <c r="AM349" s="76">
        <f>IF(OR(DataBase2[[#This Row],[sKS]] = "", DataBase2[[#This Row],[BestSol]]=""), "", (DataBase2[[#This Row],[sKS]]-DataBase2[[#This Row],[BestSol]])/DataBase2[[#This Row],[BestSol]])</f>
        <v>0</v>
      </c>
      <c r="AN349" s="75">
        <f>IF(OR(DataBase2[[#This Row],[sLB]] = "", DataBase2[[#This Row],[BSHeu]]=""), "", (DataBase2[[#This Row],[sLB]]-DataBase2[[#This Row],[BSHeu]])/DataBase2[[#This Row],[BSHeu]])</f>
        <v>0</v>
      </c>
      <c r="AO349" s="76">
        <f>IF(OR(DataBase2[[#This Row],[sCL]] = "",  DataBase2[[#This Row],[BSHeu]]=""), "", (DataBase2[[#This Row],[sCL]] - DataBase2[[#This Row],[BSHeu]])/ DataBase2[[#This Row],[BSHeu]])</f>
        <v>0</v>
      </c>
      <c r="AP349" s="76">
        <f>IF(OR(DataBase2[[#This Row],[sDRC]]= "",  DataBase2[[#This Row],[BSHeu]]=""), "", (DataBase2[[#This Row],[sDRC]]- DataBase2[[#This Row],[BSHeu]])/ DataBase2[[#This Row],[BSHeu]])</f>
        <v>0</v>
      </c>
      <c r="AQ349" s="76">
        <f>IF(OR(DataBase2[[#This Row],[sABS]]= "",  DataBase2[[#This Row],[BSHeu]]=""), "", (DataBase2[[#This Row],[sABS]]- DataBase2[[#This Row],[BSHeu]])/ DataBase2[[#This Row],[BSHeu]])</f>
        <v>1.3493576920983234E-8</v>
      </c>
      <c r="AR349" s="76">
        <f>IF(OR(DataBase2[[#This Row],[sCCJ]]= "",  DataBase2[[#This Row],[BSHeu]]=""), "", (DataBase2[[#This Row],[sCCJ]]- DataBase2[[#This Row],[BSHeu]])/ DataBase2[[#This Row],[BSHeu]])</f>
        <v>3.8681587564304656E-4</v>
      </c>
      <c r="AS349" s="76">
        <f>IF(OR(DataBase2[[#This Row],[sILS]] = "",  DataBase2[[#This Row],[BSHeu]]=""), "", (DataBase2[[#This Row],[sILS]]- DataBase2[[#This Row],[BSHeu]])/ DataBase2[[#This Row],[BSHeu]])</f>
        <v>8.5909107264935331E-4</v>
      </c>
      <c r="AT349" s="76">
        <f>IF(OR(DataBase2[[#This Row],[sSA]] = "",  DataBase2[[#This Row],[BSHeu]]=""), "", (DataBase2[[#This Row],[sSA]]- DataBase2[[#This Row],[BSHeu]])/ DataBase2[[#This Row],[BSHeu]])</f>
        <v>0</v>
      </c>
      <c r="AU349" s="77">
        <f>IF(OR(DataBase2[[#This Row],[sKS]]= "",  DataBase2[[#This Row],[BSHeu]]=""), "", (DataBase2[[#This Row],[sKS]]- DataBase2[[#This Row],[BSHeu]])/ DataBase2[[#This Row],[BSHeu]])</f>
        <v>0</v>
      </c>
      <c r="AV349" s="78">
        <f>IF(AND(DataBase2[[#This Row],[sLBGB]]&lt;=0.0001, DataBase2[[#This Row],[sLBGB]]&lt;&gt;""), 1,"")</f>
        <v>1</v>
      </c>
      <c r="AW349" s="78">
        <f>IF(AND(DataBase2[[#This Row],[sCLGB]]&lt;=0.0001,DataBase2[[#This Row],[sCLGB]]&lt;&gt;""), 1,"")</f>
        <v>1</v>
      </c>
      <c r="AX349" s="78">
        <f>IF(AND(DataBase2[[#This Row],[sDRCGB]]&lt;=0.0001,DataBase2[[#This Row],[sDRCGB]]&lt;&gt;""), 1,"")</f>
        <v>1</v>
      </c>
      <c r="AY349" s="78">
        <f>IF(AND(DataBase2[[#This Row],[sABSGB]]&lt;=0.0001,DataBase2[[#This Row],[sABSGB]]&lt;&gt;""), 1,"")</f>
        <v>1</v>
      </c>
      <c r="AZ349" s="78" t="str">
        <f>IF(AND(DataBase2[[#This Row],[sCCJGB]]&lt;=0.0001,DataBase2[[#This Row],[sCCJGB]]&lt;&gt;""), 1,"")</f>
        <v/>
      </c>
      <c r="BA349" s="78" t="str">
        <f>IF(AND(DataBase2[[#This Row],[sILSGB]]&lt;=0.0001,DataBase2[[#This Row],[sILSGB]]&lt;&gt;""), 1,"")</f>
        <v/>
      </c>
      <c r="BB349" s="78">
        <f>IF(AND(DataBase2[[#This Row],[sSAGB]]&lt;=0.0001,DataBase2[[#This Row],[sSAGB]]&lt;&gt;""), 1,"")</f>
        <v>1</v>
      </c>
      <c r="BC349" s="78">
        <f>IF(AND(DataBase2[[#This Row],[sKSGB]]&lt;=0.0001,DataBase2[[#This Row],[sKSGB]]&lt;&gt;""), 1,"")</f>
        <v>1</v>
      </c>
      <c r="BD349" s="79">
        <f>IF(AND(DataBase2[[#This Row],[sLBGKS]]&lt;=0.0001, DataBase2[[#This Row],[sLBGKS]]&lt;&gt;""), 1,"")</f>
        <v>1</v>
      </c>
      <c r="BE349" s="78">
        <f>IF(AND(DataBase2[[#This Row],[sCLGKS]]&lt;=0.0001,DataBase2[[#This Row],[sCLGKS]]&lt;&gt;""), 1,"")</f>
        <v>1</v>
      </c>
      <c r="BF349" s="78">
        <f>IF(AND(DataBase2[[#This Row],[sDRCGKS]]&lt;=0.0001,DataBase2[[#This Row],[sDRCGKS]]&lt;&gt;""), 1,"")</f>
        <v>1</v>
      </c>
      <c r="BG349" s="78">
        <f>IF(AND(DataBase2[[#This Row],[sABSGKS]]&lt;=0.0001,DataBase2[[#This Row],[sABSGKS]]&lt;&gt;""), 1,"")</f>
        <v>1</v>
      </c>
      <c r="BH349" s="78" t="str">
        <f>IF(AND(DataBase2[[#This Row],[sCCJGKS]]&lt;=0.0001,DataBase2[[#This Row],[sCCJGKS]]&lt;&gt;""), 1,"")</f>
        <v/>
      </c>
      <c r="BI349" s="78" t="str">
        <f>IF(AND(DataBase2[[#This Row],[sILSGKS]]&lt;=0.0001,DataBase2[[#This Row],[sILSGKS]]&lt;&gt;""), 1,"")</f>
        <v/>
      </c>
      <c r="BJ349" s="78">
        <f>IF(AND(DataBase2[[#This Row],[sSAGKS]]&lt;=0.0001,DataBase2[[#This Row],[sSAGKS]]&lt;&gt;""), 1,"")</f>
        <v>1</v>
      </c>
      <c r="BK349" s="80">
        <f>IF(AND(DataBase2[[#This Row],[sKSGKS]]&lt;=0.0001,DataBase2[[#This Row],[sKSGKS]]&lt;&gt;""), 1,"")</f>
        <v>1</v>
      </c>
    </row>
    <row r="350" spans="1:63" x14ac:dyDescent="0.35">
      <c r="A350" s="65" t="s">
        <v>212</v>
      </c>
      <c r="B350" s="66" t="s">
        <v>80</v>
      </c>
      <c r="C350" s="67" t="s">
        <v>282</v>
      </c>
      <c r="D350" s="67">
        <v>3</v>
      </c>
      <c r="E350" s="67">
        <v>35</v>
      </c>
      <c r="F350" s="68">
        <v>4</v>
      </c>
      <c r="G350" s="69">
        <v>5002.6400000000003</v>
      </c>
      <c r="H350" s="70">
        <v>4677.28</v>
      </c>
      <c r="I350" s="71">
        <v>7200</v>
      </c>
      <c r="J350" s="69">
        <v>5111.68</v>
      </c>
      <c r="K350" s="70">
        <v>4741.01</v>
      </c>
      <c r="L350" s="71">
        <v>43113</v>
      </c>
      <c r="M350" s="69">
        <v>5002.6400000000003</v>
      </c>
      <c r="N350" s="6">
        <v>5002.6400000000003</v>
      </c>
      <c r="O350" s="71">
        <v>55.2</v>
      </c>
      <c r="P350" s="69">
        <v>5203.7299800000001</v>
      </c>
      <c r="Q350" s="71">
        <v>2157</v>
      </c>
      <c r="R350" s="72">
        <v>5002.6400000000003</v>
      </c>
      <c r="S350" s="71">
        <v>55.61</v>
      </c>
      <c r="T350" s="72">
        <v>5059.8</v>
      </c>
      <c r="U350" s="71">
        <v>150.02250000000001</v>
      </c>
      <c r="V350" s="72">
        <v>5002.6400000000003</v>
      </c>
      <c r="W350" s="73">
        <v>150.06549999999999</v>
      </c>
      <c r="X350" s="8">
        <v>5012.28</v>
      </c>
      <c r="Y350" s="8">
        <v>849</v>
      </c>
      <c r="Z350" s="74">
        <f t="shared" si="15"/>
        <v>5002.6400000000003</v>
      </c>
      <c r="AA350" s="48">
        <f t="shared" si="16"/>
        <v>5002.6400000000003</v>
      </c>
      <c r="AB35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MIN(G350,J350,M350),"")</f>
        <v>5002.6400000000003</v>
      </c>
      <c r="AC350" s="49">
        <f>IF(OR(DataBase2[[#This Row],[sKS]] = "", DataBase2[[#This Row],[BSOpt]]=""), "", (DataBase2[[#This Row],[sKS]]-DataBase2[[#This Row],[BSOpt]])/DataBase2[[#This Row],[BSOpt]])</f>
        <v>1.9269825532117876E-3</v>
      </c>
      <c r="AD350" s="49">
        <f t="shared" si="17"/>
        <v>5002.6400000000003</v>
      </c>
      <c r="AE350" s="49">
        <f>IF(OR(DataBase2[[#This Row],[sKS]] = "", DataBase2[[#This Row],[BESTUB]]=""), "", (DataBase2[[#This Row],[sKS]]-DataBase2[[#This Row],[BESTUB]])/DataBase2[[#This Row],[BESTUB]])</f>
        <v>1.9269825532117876E-3</v>
      </c>
      <c r="AF350" s="75">
        <f>IF(OR(DataBase2[[#This Row],[sLB]] = "", DataBase2[[#This Row],[BestSol]]=""), "", (DataBase2[[#This Row],[sLB]]-DataBase2[[#This Row],[BestSol]])/DataBase2[[#This Row],[BestSol]])</f>
        <v>0</v>
      </c>
      <c r="AG350" s="76">
        <f>IF(OR(DataBase2[[#This Row],[sCL]] = "", DataBase2[[#This Row],[BestSol]]=""), "", (DataBase2[[#This Row],[sCL]] -DataBase2[[#This Row],[BestSol]])/DataBase2[[#This Row],[BestSol]])</f>
        <v>2.1796491452513063E-2</v>
      </c>
      <c r="AH350" s="76">
        <f>IF(OR(DataBase2[[#This Row],[sDRC]]= "", DataBase2[[#This Row],[BestSol]]=""), "", (DataBase2[[#This Row],[sDRC]]-DataBase2[[#This Row],[BestSol]])/DataBase2[[#This Row],[BestSol]])</f>
        <v>0</v>
      </c>
      <c r="AI350" s="76">
        <f>IF(OR(DataBase2[[#This Row],[sABS]]= "", DataBase2[[#This Row],[BestSol]]=""), "", (DataBase2[[#This Row],[sABS]]-DataBase2[[#This Row],[BestSol]])/DataBase2[[#This Row],[BestSol]])</f>
        <v>4.0196772104328857E-2</v>
      </c>
      <c r="AJ350" s="76">
        <f>IF(OR(DataBase2[[#This Row],[sCCJ]]= "", DataBase2[[#This Row],[BestSol]]=""), "", (DataBase2[[#This Row],[sCCJ]]-DataBase2[[#This Row],[BestSol]])/DataBase2[[#This Row],[BestSol]])</f>
        <v>0</v>
      </c>
      <c r="AK350" s="76">
        <f>IF(OR(DataBase2[[#This Row],[sILS]] = "", DataBase2[[#This Row],[BestSol]]=""), "", (DataBase2[[#This Row],[sILS]]-DataBase2[[#This Row],[BestSol]])/DataBase2[[#This Row],[BestSol]])</f>
        <v>1.1425967089376779E-2</v>
      </c>
      <c r="AL350" s="76">
        <f>IF(OR(DataBase2[[#This Row],[sSA]] = "", DataBase2[[#This Row],[BestSol]]=""), "", (DataBase2[[#This Row],[sSA]]-DataBase2[[#This Row],[BestSol]])/DataBase2[[#This Row],[BestSol]])</f>
        <v>0</v>
      </c>
      <c r="AM350" s="76">
        <f>IF(OR(DataBase2[[#This Row],[sKS]] = "", DataBase2[[#This Row],[BestSol]]=""), "", (DataBase2[[#This Row],[sKS]]-DataBase2[[#This Row],[BestSol]])/DataBase2[[#This Row],[BestSol]])</f>
        <v>1.9269825532117876E-3</v>
      </c>
      <c r="AN350" s="75">
        <f>IF(OR(DataBase2[[#This Row],[sLB]] = "", DataBase2[[#This Row],[BSHeu]]=""), "", (DataBase2[[#This Row],[sLB]]-DataBase2[[#This Row],[BSHeu]])/DataBase2[[#This Row],[BSHeu]])</f>
        <v>0</v>
      </c>
      <c r="AO350" s="76">
        <f>IF(OR(DataBase2[[#This Row],[sCL]] = "",  DataBase2[[#This Row],[BSHeu]]=""), "", (DataBase2[[#This Row],[sCL]] - DataBase2[[#This Row],[BSHeu]])/ DataBase2[[#This Row],[BSHeu]])</f>
        <v>2.1796491452513063E-2</v>
      </c>
      <c r="AP350" s="76">
        <f>IF(OR(DataBase2[[#This Row],[sDRC]]= "",  DataBase2[[#This Row],[BSHeu]]=""), "", (DataBase2[[#This Row],[sDRC]]- DataBase2[[#This Row],[BSHeu]])/ DataBase2[[#This Row],[BSHeu]])</f>
        <v>0</v>
      </c>
      <c r="AQ350" s="76">
        <f>IF(OR(DataBase2[[#This Row],[sABS]]= "",  DataBase2[[#This Row],[BSHeu]]=""), "", (DataBase2[[#This Row],[sABS]]- DataBase2[[#This Row],[BSHeu]])/ DataBase2[[#This Row],[BSHeu]])</f>
        <v>4.0196772104328857E-2</v>
      </c>
      <c r="AR350" s="76">
        <f>IF(OR(DataBase2[[#This Row],[sCCJ]]= "",  DataBase2[[#This Row],[BSHeu]]=""), "", (DataBase2[[#This Row],[sCCJ]]- DataBase2[[#This Row],[BSHeu]])/ DataBase2[[#This Row],[BSHeu]])</f>
        <v>0</v>
      </c>
      <c r="AS350" s="76">
        <f>IF(OR(DataBase2[[#This Row],[sILS]] = "",  DataBase2[[#This Row],[BSHeu]]=""), "", (DataBase2[[#This Row],[sILS]]- DataBase2[[#This Row],[BSHeu]])/ DataBase2[[#This Row],[BSHeu]])</f>
        <v>1.1425967089376779E-2</v>
      </c>
      <c r="AT350" s="76">
        <f>IF(OR(DataBase2[[#This Row],[sSA]] = "",  DataBase2[[#This Row],[BSHeu]]=""), "", (DataBase2[[#This Row],[sSA]]- DataBase2[[#This Row],[BSHeu]])/ DataBase2[[#This Row],[BSHeu]])</f>
        <v>0</v>
      </c>
      <c r="AU350" s="77">
        <f>IF(OR(DataBase2[[#This Row],[sKS]]= "",  DataBase2[[#This Row],[BSHeu]]=""), "", (DataBase2[[#This Row],[sKS]]- DataBase2[[#This Row],[BSHeu]])/ DataBase2[[#This Row],[BSHeu]])</f>
        <v>1.9269825532117876E-3</v>
      </c>
      <c r="AV350" s="78">
        <f>IF(AND(DataBase2[[#This Row],[sLBGB]]&lt;=0.0001, DataBase2[[#This Row],[sLBGB]]&lt;&gt;""), 1,"")</f>
        <v>1</v>
      </c>
      <c r="AW350" s="78" t="str">
        <f>IF(AND(DataBase2[[#This Row],[sCLGB]]&lt;=0.0001,DataBase2[[#This Row],[sCLGB]]&lt;&gt;""), 1,"")</f>
        <v/>
      </c>
      <c r="AX350" s="78">
        <f>IF(AND(DataBase2[[#This Row],[sDRCGB]]&lt;=0.0001,DataBase2[[#This Row],[sDRCGB]]&lt;&gt;""), 1,"")</f>
        <v>1</v>
      </c>
      <c r="AY350" s="78" t="str">
        <f>IF(AND(DataBase2[[#This Row],[sABSGB]]&lt;=0.0001,DataBase2[[#This Row],[sABSGB]]&lt;&gt;""), 1,"")</f>
        <v/>
      </c>
      <c r="AZ350" s="78">
        <f>IF(AND(DataBase2[[#This Row],[sCCJGB]]&lt;=0.0001,DataBase2[[#This Row],[sCCJGB]]&lt;&gt;""), 1,"")</f>
        <v>1</v>
      </c>
      <c r="BA350" s="78" t="str">
        <f>IF(AND(DataBase2[[#This Row],[sILSGB]]&lt;=0.0001,DataBase2[[#This Row],[sILSGB]]&lt;&gt;""), 1,"")</f>
        <v/>
      </c>
      <c r="BB350" s="78">
        <f>IF(AND(DataBase2[[#This Row],[sSAGB]]&lt;=0.0001,DataBase2[[#This Row],[sSAGB]]&lt;&gt;""), 1,"")</f>
        <v>1</v>
      </c>
      <c r="BC350" s="78" t="str">
        <f>IF(AND(DataBase2[[#This Row],[sKSGB]]&lt;=0.0001,DataBase2[[#This Row],[sKSGB]]&lt;&gt;""), 1,"")</f>
        <v/>
      </c>
      <c r="BD350" s="79">
        <f>IF(AND(DataBase2[[#This Row],[sLBGKS]]&lt;=0.0001, DataBase2[[#This Row],[sLBGKS]]&lt;&gt;""), 1,"")</f>
        <v>1</v>
      </c>
      <c r="BE350" s="78" t="str">
        <f>IF(AND(DataBase2[[#This Row],[sCLGKS]]&lt;=0.0001,DataBase2[[#This Row],[sCLGKS]]&lt;&gt;""), 1,"")</f>
        <v/>
      </c>
      <c r="BF350" s="78">
        <f>IF(AND(DataBase2[[#This Row],[sDRCGKS]]&lt;=0.0001,DataBase2[[#This Row],[sDRCGKS]]&lt;&gt;""), 1,"")</f>
        <v>1</v>
      </c>
      <c r="BG350" s="78" t="str">
        <f>IF(AND(DataBase2[[#This Row],[sABSGKS]]&lt;=0.0001,DataBase2[[#This Row],[sABSGKS]]&lt;&gt;""), 1,"")</f>
        <v/>
      </c>
      <c r="BH350" s="78">
        <f>IF(AND(DataBase2[[#This Row],[sCCJGKS]]&lt;=0.0001,DataBase2[[#This Row],[sCCJGKS]]&lt;&gt;""), 1,"")</f>
        <v>1</v>
      </c>
      <c r="BI350" s="78" t="str">
        <f>IF(AND(DataBase2[[#This Row],[sILSGKS]]&lt;=0.0001,DataBase2[[#This Row],[sILSGKS]]&lt;&gt;""), 1,"")</f>
        <v/>
      </c>
      <c r="BJ350" s="78">
        <f>IF(AND(DataBase2[[#This Row],[sSAGKS]]&lt;=0.0001,DataBase2[[#This Row],[sSAGKS]]&lt;&gt;""), 1,"")</f>
        <v>1</v>
      </c>
      <c r="BK350" s="80" t="str">
        <f>IF(AND(DataBase2[[#This Row],[sKSGKS]]&lt;=0.0001,DataBase2[[#This Row],[sKSGKS]]&lt;&gt;""), 1,"")</f>
        <v/>
      </c>
    </row>
    <row r="351" spans="1:63" x14ac:dyDescent="0.35">
      <c r="A351" s="65" t="s">
        <v>213</v>
      </c>
      <c r="B351" s="66" t="s">
        <v>80</v>
      </c>
      <c r="C351" s="67" t="s">
        <v>282</v>
      </c>
      <c r="D351" s="67">
        <v>3</v>
      </c>
      <c r="E351" s="67">
        <v>35</v>
      </c>
      <c r="F351" s="68">
        <v>5</v>
      </c>
      <c r="G351" s="69">
        <v>5923.01</v>
      </c>
      <c r="H351" s="70">
        <v>5233.3100000000004</v>
      </c>
      <c r="I351" s="71">
        <v>7200</v>
      </c>
      <c r="J351" s="69">
        <v>5973.19</v>
      </c>
      <c r="K351" s="70">
        <v>5004.91</v>
      </c>
      <c r="L351" s="71">
        <v>42853</v>
      </c>
      <c r="M351" s="69">
        <v>5638.84</v>
      </c>
      <c r="N351" s="6">
        <v>5638.84</v>
      </c>
      <c r="O351" s="71">
        <v>2553.1</v>
      </c>
      <c r="P351" s="69">
        <v>5752.7299800000001</v>
      </c>
      <c r="Q351" s="71">
        <v>2074</v>
      </c>
      <c r="R351" s="72">
        <v>5641.83</v>
      </c>
      <c r="S351" s="71">
        <v>57.02</v>
      </c>
      <c r="T351" s="72">
        <v>5748.85</v>
      </c>
      <c r="U351" s="71">
        <v>150.00649999999999</v>
      </c>
      <c r="V351" s="72">
        <v>5638.84</v>
      </c>
      <c r="W351" s="73">
        <v>150.02099999999999</v>
      </c>
      <c r="X351" s="8">
        <v>5639.92</v>
      </c>
      <c r="Y351" s="8">
        <v>878</v>
      </c>
      <c r="Z351" s="74">
        <f t="shared" si="15"/>
        <v>5638.84</v>
      </c>
      <c r="AA351" s="48">
        <f t="shared" si="16"/>
        <v>5638.84</v>
      </c>
      <c r="AB35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MIN(G351,J351,M351),"")</f>
        <v>5638.84</v>
      </c>
      <c r="AC351" s="49">
        <f>IF(OR(DataBase2[[#This Row],[sKS]] = "", DataBase2[[#This Row],[BSOpt]]=""), "", (DataBase2[[#This Row],[sKS]]-DataBase2[[#This Row],[BSOpt]])/DataBase2[[#This Row],[BSOpt]])</f>
        <v>1.9152875414090969E-4</v>
      </c>
      <c r="AD351" s="49">
        <f t="shared" si="17"/>
        <v>5638.84</v>
      </c>
      <c r="AE351" s="49">
        <f>IF(OR(DataBase2[[#This Row],[sKS]] = "", DataBase2[[#This Row],[BESTUB]]=""), "", (DataBase2[[#This Row],[sKS]]-DataBase2[[#This Row],[BESTUB]])/DataBase2[[#This Row],[BESTUB]])</f>
        <v>1.9152875414090969E-4</v>
      </c>
      <c r="AF351" s="75">
        <f>IF(OR(DataBase2[[#This Row],[sLB]] = "", DataBase2[[#This Row],[BestSol]]=""), "", (DataBase2[[#This Row],[sLB]]-DataBase2[[#This Row],[BestSol]])/DataBase2[[#This Row],[BestSol]])</f>
        <v>5.0395116726135177E-2</v>
      </c>
      <c r="AG351" s="76">
        <f>IF(OR(DataBase2[[#This Row],[sCL]] = "", DataBase2[[#This Row],[BestSol]]=""), "", (DataBase2[[#This Row],[sCL]] -DataBase2[[#This Row],[BestSol]])/DataBase2[[#This Row],[BestSol]])</f>
        <v>5.929411013612719E-2</v>
      </c>
      <c r="AH351" s="76">
        <f>IF(OR(DataBase2[[#This Row],[sDRC]]= "", DataBase2[[#This Row],[BestSol]]=""), "", (DataBase2[[#This Row],[sDRC]]-DataBase2[[#This Row],[BestSol]])/DataBase2[[#This Row],[BestSol]])</f>
        <v>0</v>
      </c>
      <c r="AI351" s="76">
        <f>IF(OR(DataBase2[[#This Row],[sABS]]= "", DataBase2[[#This Row],[BestSol]]=""), "", (DataBase2[[#This Row],[sABS]]-DataBase2[[#This Row],[BestSol]])/DataBase2[[#This Row],[BestSol]])</f>
        <v>2.0197412943087571E-2</v>
      </c>
      <c r="AJ351" s="76">
        <f>IF(OR(DataBase2[[#This Row],[sCCJ]]= "", DataBase2[[#This Row],[BestSol]]=""), "", (DataBase2[[#This Row],[sCCJ]]-DataBase2[[#This Row],[BestSol]])/DataBase2[[#This Row],[BestSol]])</f>
        <v>5.3025090266788587E-4</v>
      </c>
      <c r="AK351" s="76">
        <f>IF(OR(DataBase2[[#This Row],[sILS]] = "", DataBase2[[#This Row],[BestSol]]=""), "", (DataBase2[[#This Row],[sILS]]-DataBase2[[#This Row],[BestSol]])/DataBase2[[#This Row],[BestSol]])</f>
        <v>1.9509331706521239E-2</v>
      </c>
      <c r="AL351" s="76">
        <f>IF(OR(DataBase2[[#This Row],[sSA]] = "", DataBase2[[#This Row],[BestSol]]=""), "", (DataBase2[[#This Row],[sSA]]-DataBase2[[#This Row],[BestSol]])/DataBase2[[#This Row],[BestSol]])</f>
        <v>0</v>
      </c>
      <c r="AM351" s="76">
        <f>IF(OR(DataBase2[[#This Row],[sKS]] = "", DataBase2[[#This Row],[BestSol]]=""), "", (DataBase2[[#This Row],[sKS]]-DataBase2[[#This Row],[BestSol]])/DataBase2[[#This Row],[BestSol]])</f>
        <v>1.9152875414090969E-4</v>
      </c>
      <c r="AN351" s="75">
        <f>IF(OR(DataBase2[[#This Row],[sLB]] = "", DataBase2[[#This Row],[BSHeu]]=""), "", (DataBase2[[#This Row],[sLB]]-DataBase2[[#This Row],[BSHeu]])/DataBase2[[#This Row],[BSHeu]])</f>
        <v>5.0395116726135177E-2</v>
      </c>
      <c r="AO351" s="76">
        <f>IF(OR(DataBase2[[#This Row],[sCL]] = "",  DataBase2[[#This Row],[BSHeu]]=""), "", (DataBase2[[#This Row],[sCL]] - DataBase2[[#This Row],[BSHeu]])/ DataBase2[[#This Row],[BSHeu]])</f>
        <v>5.929411013612719E-2</v>
      </c>
      <c r="AP351" s="76">
        <f>IF(OR(DataBase2[[#This Row],[sDRC]]= "",  DataBase2[[#This Row],[BSHeu]]=""), "", (DataBase2[[#This Row],[sDRC]]- DataBase2[[#This Row],[BSHeu]])/ DataBase2[[#This Row],[BSHeu]])</f>
        <v>0</v>
      </c>
      <c r="AQ351" s="76">
        <f>IF(OR(DataBase2[[#This Row],[sABS]]= "",  DataBase2[[#This Row],[BSHeu]]=""), "", (DataBase2[[#This Row],[sABS]]- DataBase2[[#This Row],[BSHeu]])/ DataBase2[[#This Row],[BSHeu]])</f>
        <v>2.0197412943087571E-2</v>
      </c>
      <c r="AR351" s="76">
        <f>IF(OR(DataBase2[[#This Row],[sCCJ]]= "",  DataBase2[[#This Row],[BSHeu]]=""), "", (DataBase2[[#This Row],[sCCJ]]- DataBase2[[#This Row],[BSHeu]])/ DataBase2[[#This Row],[BSHeu]])</f>
        <v>5.3025090266788587E-4</v>
      </c>
      <c r="AS351" s="76">
        <f>IF(OR(DataBase2[[#This Row],[sILS]] = "",  DataBase2[[#This Row],[BSHeu]]=""), "", (DataBase2[[#This Row],[sILS]]- DataBase2[[#This Row],[BSHeu]])/ DataBase2[[#This Row],[BSHeu]])</f>
        <v>1.9509331706521239E-2</v>
      </c>
      <c r="AT351" s="76">
        <f>IF(OR(DataBase2[[#This Row],[sSA]] = "",  DataBase2[[#This Row],[BSHeu]]=""), "", (DataBase2[[#This Row],[sSA]]- DataBase2[[#This Row],[BSHeu]])/ DataBase2[[#This Row],[BSHeu]])</f>
        <v>0</v>
      </c>
      <c r="AU351" s="77">
        <f>IF(OR(DataBase2[[#This Row],[sKS]]= "",  DataBase2[[#This Row],[BSHeu]]=""), "", (DataBase2[[#This Row],[sKS]]- DataBase2[[#This Row],[BSHeu]])/ DataBase2[[#This Row],[BSHeu]])</f>
        <v>1.9152875414090969E-4</v>
      </c>
      <c r="AV351" s="78" t="str">
        <f>IF(AND(DataBase2[[#This Row],[sLBGB]]&lt;=0.0001, DataBase2[[#This Row],[sLBGB]]&lt;&gt;""), 1,"")</f>
        <v/>
      </c>
      <c r="AW351" s="78" t="str">
        <f>IF(AND(DataBase2[[#This Row],[sCLGB]]&lt;=0.0001,DataBase2[[#This Row],[sCLGB]]&lt;&gt;""), 1,"")</f>
        <v/>
      </c>
      <c r="AX351" s="78">
        <f>IF(AND(DataBase2[[#This Row],[sDRCGB]]&lt;=0.0001,DataBase2[[#This Row],[sDRCGB]]&lt;&gt;""), 1,"")</f>
        <v>1</v>
      </c>
      <c r="AY351" s="78" t="str">
        <f>IF(AND(DataBase2[[#This Row],[sABSGB]]&lt;=0.0001,DataBase2[[#This Row],[sABSGB]]&lt;&gt;""), 1,"")</f>
        <v/>
      </c>
      <c r="AZ351" s="78" t="str">
        <f>IF(AND(DataBase2[[#This Row],[sCCJGB]]&lt;=0.0001,DataBase2[[#This Row],[sCCJGB]]&lt;&gt;""), 1,"")</f>
        <v/>
      </c>
      <c r="BA351" s="78" t="str">
        <f>IF(AND(DataBase2[[#This Row],[sILSGB]]&lt;=0.0001,DataBase2[[#This Row],[sILSGB]]&lt;&gt;""), 1,"")</f>
        <v/>
      </c>
      <c r="BB351" s="78">
        <f>IF(AND(DataBase2[[#This Row],[sSAGB]]&lt;=0.0001,DataBase2[[#This Row],[sSAGB]]&lt;&gt;""), 1,"")</f>
        <v>1</v>
      </c>
      <c r="BC351" s="78" t="str">
        <f>IF(AND(DataBase2[[#This Row],[sKSGB]]&lt;=0.0001,DataBase2[[#This Row],[sKSGB]]&lt;&gt;""), 1,"")</f>
        <v/>
      </c>
      <c r="BD351" s="79" t="str">
        <f>IF(AND(DataBase2[[#This Row],[sLBGKS]]&lt;=0.0001, DataBase2[[#This Row],[sLBGKS]]&lt;&gt;""), 1,"")</f>
        <v/>
      </c>
      <c r="BE351" s="78" t="str">
        <f>IF(AND(DataBase2[[#This Row],[sCLGKS]]&lt;=0.0001,DataBase2[[#This Row],[sCLGKS]]&lt;&gt;""), 1,"")</f>
        <v/>
      </c>
      <c r="BF351" s="78">
        <f>IF(AND(DataBase2[[#This Row],[sDRCGKS]]&lt;=0.0001,DataBase2[[#This Row],[sDRCGKS]]&lt;&gt;""), 1,"")</f>
        <v>1</v>
      </c>
      <c r="BG351" s="78" t="str">
        <f>IF(AND(DataBase2[[#This Row],[sABSGKS]]&lt;=0.0001,DataBase2[[#This Row],[sABSGKS]]&lt;&gt;""), 1,"")</f>
        <v/>
      </c>
      <c r="BH351" s="78" t="str">
        <f>IF(AND(DataBase2[[#This Row],[sCCJGKS]]&lt;=0.0001,DataBase2[[#This Row],[sCCJGKS]]&lt;&gt;""), 1,"")</f>
        <v/>
      </c>
      <c r="BI351" s="78" t="str">
        <f>IF(AND(DataBase2[[#This Row],[sILSGKS]]&lt;=0.0001,DataBase2[[#This Row],[sILSGKS]]&lt;&gt;""), 1,"")</f>
        <v/>
      </c>
      <c r="BJ351" s="78">
        <f>IF(AND(DataBase2[[#This Row],[sSAGKS]]&lt;=0.0001,DataBase2[[#This Row],[sSAGKS]]&lt;&gt;""), 1,"")</f>
        <v>1</v>
      </c>
      <c r="BK351" s="80" t="str">
        <f>IF(AND(DataBase2[[#This Row],[sKSGKS]]&lt;=0.0001,DataBase2[[#This Row],[sKSGKS]]&lt;&gt;""), 1,"")</f>
        <v/>
      </c>
    </row>
    <row r="352" spans="1:63" x14ac:dyDescent="0.35">
      <c r="A352" s="65" t="s">
        <v>214</v>
      </c>
      <c r="B352" s="66" t="s">
        <v>80</v>
      </c>
      <c r="C352" s="67" t="s">
        <v>282</v>
      </c>
      <c r="D352" s="67">
        <v>3</v>
      </c>
      <c r="E352" s="67">
        <v>35</v>
      </c>
      <c r="F352" s="68">
        <v>2</v>
      </c>
      <c r="G352" s="69">
        <v>3244.27</v>
      </c>
      <c r="H352" s="70">
        <v>3204.21</v>
      </c>
      <c r="I352" s="71">
        <v>7200</v>
      </c>
      <c r="J352" s="69">
        <v>3244.21</v>
      </c>
      <c r="K352" s="70">
        <v>3244.21</v>
      </c>
      <c r="L352" s="71">
        <v>37</v>
      </c>
      <c r="M352" s="69">
        <v>3244.21</v>
      </c>
      <c r="N352" s="6">
        <v>3242.5</v>
      </c>
      <c r="O352" s="71">
        <v>7209.2</v>
      </c>
      <c r="P352" s="69">
        <v>3244.2700199999999</v>
      </c>
      <c r="Q352" s="71">
        <v>2764</v>
      </c>
      <c r="R352" s="72">
        <v>3244.24</v>
      </c>
      <c r="S352" s="71">
        <v>57.54</v>
      </c>
      <c r="T352" s="72">
        <v>3390.72</v>
      </c>
      <c r="U352" s="71">
        <v>150.01249999999999</v>
      </c>
      <c r="V352" s="72">
        <v>3244.21</v>
      </c>
      <c r="W352" s="73">
        <v>150.03749999999999</v>
      </c>
      <c r="X352" s="8">
        <v>3244.27</v>
      </c>
      <c r="Y352" s="8">
        <v>76</v>
      </c>
      <c r="Z352" s="74">
        <f t="shared" si="15"/>
        <v>3244.21</v>
      </c>
      <c r="AA352" s="48">
        <f t="shared" si="16"/>
        <v>3244.21</v>
      </c>
      <c r="AB35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MIN(G352,J352,M352),"")</f>
        <v>3244.21</v>
      </c>
      <c r="AC352" s="49">
        <f>IF(OR(DataBase2[[#This Row],[sKS]] = "", DataBase2[[#This Row],[BSOpt]]=""), "", (DataBase2[[#This Row],[sKS]]-DataBase2[[#This Row],[BSOpt]])/DataBase2[[#This Row],[BSOpt]])</f>
        <v>1.8494487101619632E-5</v>
      </c>
      <c r="AD352" s="49">
        <f t="shared" si="17"/>
        <v>3244.21</v>
      </c>
      <c r="AE352" s="49">
        <f>IF(OR(DataBase2[[#This Row],[sKS]] = "", DataBase2[[#This Row],[BESTUB]]=""), "", (DataBase2[[#This Row],[sKS]]-DataBase2[[#This Row],[BESTUB]])/DataBase2[[#This Row],[BESTUB]])</f>
        <v>1.8494487101619632E-5</v>
      </c>
      <c r="AF352" s="75">
        <f>IF(OR(DataBase2[[#This Row],[sLB]] = "", DataBase2[[#This Row],[BestSol]]=""), "", (DataBase2[[#This Row],[sLB]]-DataBase2[[#This Row],[BestSol]])/DataBase2[[#This Row],[BestSol]])</f>
        <v>1.8494487101619632E-5</v>
      </c>
      <c r="AG352" s="76">
        <f>IF(OR(DataBase2[[#This Row],[sCL]] = "", DataBase2[[#This Row],[BestSol]]=""), "", (DataBase2[[#This Row],[sCL]] -DataBase2[[#This Row],[BestSol]])/DataBase2[[#This Row],[BestSol]])</f>
        <v>0</v>
      </c>
      <c r="AH352" s="76">
        <f>IF(OR(DataBase2[[#This Row],[sDRC]]= "", DataBase2[[#This Row],[BestSol]]=""), "", (DataBase2[[#This Row],[sDRC]]-DataBase2[[#This Row],[BestSol]])/DataBase2[[#This Row],[BestSol]])</f>
        <v>0</v>
      </c>
      <c r="AI352" s="76">
        <f>IF(OR(DataBase2[[#This Row],[sABS]]= "", DataBase2[[#This Row],[BestSol]]=""), "", (DataBase2[[#This Row],[sABS]]-DataBase2[[#This Row],[BestSol]])/DataBase2[[#This Row],[BestSol]])</f>
        <v>1.8500651930637948E-5</v>
      </c>
      <c r="AJ352" s="76">
        <f>IF(OR(DataBase2[[#This Row],[sCCJ]]= "", DataBase2[[#This Row],[BestSol]]=""), "", (DataBase2[[#This Row],[sCCJ]]-DataBase2[[#This Row],[BestSol]])/DataBase2[[#This Row],[BestSol]])</f>
        <v>9.2472435507397308E-6</v>
      </c>
      <c r="AK352" s="76">
        <f>IF(OR(DataBase2[[#This Row],[sILS]] = "", DataBase2[[#This Row],[BestSol]]=""), "", (DataBase2[[#This Row],[sILS]]-DataBase2[[#This Row],[BestSol]])/DataBase2[[#This Row],[BestSol]])</f>
        <v>4.5160455087679206E-2</v>
      </c>
      <c r="AL352" s="76">
        <f>IF(OR(DataBase2[[#This Row],[sSA]] = "", DataBase2[[#This Row],[BestSol]]=""), "", (DataBase2[[#This Row],[sSA]]-DataBase2[[#This Row],[BestSol]])/DataBase2[[#This Row],[BestSol]])</f>
        <v>0</v>
      </c>
      <c r="AM352" s="76">
        <f>IF(OR(DataBase2[[#This Row],[sKS]] = "", DataBase2[[#This Row],[BestSol]]=""), "", (DataBase2[[#This Row],[sKS]]-DataBase2[[#This Row],[BestSol]])/DataBase2[[#This Row],[BestSol]])</f>
        <v>1.8494487101619632E-5</v>
      </c>
      <c r="AN352" s="75">
        <f>IF(OR(DataBase2[[#This Row],[sLB]] = "", DataBase2[[#This Row],[BSHeu]]=""), "", (DataBase2[[#This Row],[sLB]]-DataBase2[[#This Row],[BSHeu]])/DataBase2[[#This Row],[BSHeu]])</f>
        <v>1.8494487101619632E-5</v>
      </c>
      <c r="AO352" s="76">
        <f>IF(OR(DataBase2[[#This Row],[sCL]] = "",  DataBase2[[#This Row],[BSHeu]]=""), "", (DataBase2[[#This Row],[sCL]] - DataBase2[[#This Row],[BSHeu]])/ DataBase2[[#This Row],[BSHeu]])</f>
        <v>0</v>
      </c>
      <c r="AP352" s="76">
        <f>IF(OR(DataBase2[[#This Row],[sDRC]]= "",  DataBase2[[#This Row],[BSHeu]]=""), "", (DataBase2[[#This Row],[sDRC]]- DataBase2[[#This Row],[BSHeu]])/ DataBase2[[#This Row],[BSHeu]])</f>
        <v>0</v>
      </c>
      <c r="AQ352" s="76">
        <f>IF(OR(DataBase2[[#This Row],[sABS]]= "",  DataBase2[[#This Row],[BSHeu]]=""), "", (DataBase2[[#This Row],[sABS]]- DataBase2[[#This Row],[BSHeu]])/ DataBase2[[#This Row],[BSHeu]])</f>
        <v>1.8500651930637948E-5</v>
      </c>
      <c r="AR352" s="76">
        <f>IF(OR(DataBase2[[#This Row],[sCCJ]]= "",  DataBase2[[#This Row],[BSHeu]]=""), "", (DataBase2[[#This Row],[sCCJ]]- DataBase2[[#This Row],[BSHeu]])/ DataBase2[[#This Row],[BSHeu]])</f>
        <v>9.2472435507397308E-6</v>
      </c>
      <c r="AS352" s="76">
        <f>IF(OR(DataBase2[[#This Row],[sILS]] = "",  DataBase2[[#This Row],[BSHeu]]=""), "", (DataBase2[[#This Row],[sILS]]- DataBase2[[#This Row],[BSHeu]])/ DataBase2[[#This Row],[BSHeu]])</f>
        <v>4.5160455087679206E-2</v>
      </c>
      <c r="AT352" s="76">
        <f>IF(OR(DataBase2[[#This Row],[sSA]] = "",  DataBase2[[#This Row],[BSHeu]]=""), "", (DataBase2[[#This Row],[sSA]]- DataBase2[[#This Row],[BSHeu]])/ DataBase2[[#This Row],[BSHeu]])</f>
        <v>0</v>
      </c>
      <c r="AU352" s="77">
        <f>IF(OR(DataBase2[[#This Row],[sKS]]= "",  DataBase2[[#This Row],[BSHeu]]=""), "", (DataBase2[[#This Row],[sKS]]- DataBase2[[#This Row],[BSHeu]])/ DataBase2[[#This Row],[BSHeu]])</f>
        <v>1.8494487101619632E-5</v>
      </c>
      <c r="AV352" s="78">
        <f>IF(AND(DataBase2[[#This Row],[sLBGB]]&lt;=0.0001, DataBase2[[#This Row],[sLBGB]]&lt;&gt;""), 1,"")</f>
        <v>1</v>
      </c>
      <c r="AW352" s="78">
        <f>IF(AND(DataBase2[[#This Row],[sCLGB]]&lt;=0.0001,DataBase2[[#This Row],[sCLGB]]&lt;&gt;""), 1,"")</f>
        <v>1</v>
      </c>
      <c r="AX352" s="78">
        <f>IF(AND(DataBase2[[#This Row],[sDRCGB]]&lt;=0.0001,DataBase2[[#This Row],[sDRCGB]]&lt;&gt;""), 1,"")</f>
        <v>1</v>
      </c>
      <c r="AY352" s="78">
        <f>IF(AND(DataBase2[[#This Row],[sABSGB]]&lt;=0.0001,DataBase2[[#This Row],[sABSGB]]&lt;&gt;""), 1,"")</f>
        <v>1</v>
      </c>
      <c r="AZ352" s="78">
        <f>IF(AND(DataBase2[[#This Row],[sCCJGB]]&lt;=0.0001,DataBase2[[#This Row],[sCCJGB]]&lt;&gt;""), 1,"")</f>
        <v>1</v>
      </c>
      <c r="BA352" s="78" t="str">
        <f>IF(AND(DataBase2[[#This Row],[sILSGB]]&lt;=0.0001,DataBase2[[#This Row],[sILSGB]]&lt;&gt;""), 1,"")</f>
        <v/>
      </c>
      <c r="BB352" s="78">
        <f>IF(AND(DataBase2[[#This Row],[sSAGB]]&lt;=0.0001,DataBase2[[#This Row],[sSAGB]]&lt;&gt;""), 1,"")</f>
        <v>1</v>
      </c>
      <c r="BC352" s="78">
        <f>IF(AND(DataBase2[[#This Row],[sKSGB]]&lt;=0.0001,DataBase2[[#This Row],[sKSGB]]&lt;&gt;""), 1,"")</f>
        <v>1</v>
      </c>
      <c r="BD352" s="79">
        <f>IF(AND(DataBase2[[#This Row],[sLBGKS]]&lt;=0.0001, DataBase2[[#This Row],[sLBGKS]]&lt;&gt;""), 1,"")</f>
        <v>1</v>
      </c>
      <c r="BE352" s="78">
        <f>IF(AND(DataBase2[[#This Row],[sCLGKS]]&lt;=0.0001,DataBase2[[#This Row],[sCLGKS]]&lt;&gt;""), 1,"")</f>
        <v>1</v>
      </c>
      <c r="BF352" s="78">
        <f>IF(AND(DataBase2[[#This Row],[sDRCGKS]]&lt;=0.0001,DataBase2[[#This Row],[sDRCGKS]]&lt;&gt;""), 1,"")</f>
        <v>1</v>
      </c>
      <c r="BG352" s="78">
        <f>IF(AND(DataBase2[[#This Row],[sABSGKS]]&lt;=0.0001,DataBase2[[#This Row],[sABSGKS]]&lt;&gt;""), 1,"")</f>
        <v>1</v>
      </c>
      <c r="BH352" s="78">
        <f>IF(AND(DataBase2[[#This Row],[sCCJGKS]]&lt;=0.0001,DataBase2[[#This Row],[sCCJGKS]]&lt;&gt;""), 1,"")</f>
        <v>1</v>
      </c>
      <c r="BI352" s="78" t="str">
        <f>IF(AND(DataBase2[[#This Row],[sILSGKS]]&lt;=0.0001,DataBase2[[#This Row],[sILSGKS]]&lt;&gt;""), 1,"")</f>
        <v/>
      </c>
      <c r="BJ352" s="78">
        <f>IF(AND(DataBase2[[#This Row],[sSAGKS]]&lt;=0.0001,DataBase2[[#This Row],[sSAGKS]]&lt;&gt;""), 1,"")</f>
        <v>1</v>
      </c>
      <c r="BK352" s="80">
        <f>IF(AND(DataBase2[[#This Row],[sKSGKS]]&lt;=0.0001,DataBase2[[#This Row],[sKSGKS]]&lt;&gt;""), 1,"")</f>
        <v>1</v>
      </c>
    </row>
    <row r="353" spans="1:63" x14ac:dyDescent="0.35">
      <c r="A353" s="65" t="s">
        <v>215</v>
      </c>
      <c r="B353" s="66" t="s">
        <v>80</v>
      </c>
      <c r="C353" s="67" t="s">
        <v>282</v>
      </c>
      <c r="D353" s="67">
        <v>3</v>
      </c>
      <c r="E353" s="67">
        <v>35</v>
      </c>
      <c r="F353" s="68">
        <v>3</v>
      </c>
      <c r="G353" s="69">
        <v>3854.93</v>
      </c>
      <c r="H353" s="70">
        <v>3534.49</v>
      </c>
      <c r="I353" s="71">
        <v>7200</v>
      </c>
      <c r="J353" s="69">
        <v>3813.93</v>
      </c>
      <c r="K353" s="70">
        <v>3813.93</v>
      </c>
      <c r="L353" s="71">
        <v>2438</v>
      </c>
      <c r="M353" s="69">
        <v>3818.63</v>
      </c>
      <c r="N353" s="6">
        <v>3801.89</v>
      </c>
      <c r="O353" s="71">
        <v>7204</v>
      </c>
      <c r="P353" s="69">
        <v>3813.9299299999998</v>
      </c>
      <c r="Q353" s="71">
        <v>2730</v>
      </c>
      <c r="R353" s="72">
        <v>3813.93</v>
      </c>
      <c r="S353" s="71">
        <v>54.91</v>
      </c>
      <c r="T353" s="72">
        <v>3813.93</v>
      </c>
      <c r="U353" s="71">
        <v>150.00550000000001</v>
      </c>
      <c r="V353" s="72">
        <v>3813.93</v>
      </c>
      <c r="W353" s="73">
        <v>150.02199999999999</v>
      </c>
      <c r="X353" s="8">
        <v>3813.93</v>
      </c>
      <c r="Y353" s="8">
        <v>603</v>
      </c>
      <c r="Z353" s="74">
        <f t="shared" si="15"/>
        <v>3813.93</v>
      </c>
      <c r="AA353" s="48">
        <f t="shared" si="16"/>
        <v>3813.9299299999998</v>
      </c>
      <c r="AB35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MIN(G353,J353,M353),"")</f>
        <v>3813.93</v>
      </c>
      <c r="AC353" s="49">
        <f>IF(OR(DataBase2[[#This Row],[sKS]] = "", DataBase2[[#This Row],[BSOpt]]=""), "", (DataBase2[[#This Row],[sKS]]-DataBase2[[#This Row],[BSOpt]])/DataBase2[[#This Row],[BSOpt]])</f>
        <v>0</v>
      </c>
      <c r="AD353" s="49">
        <f t="shared" si="17"/>
        <v>3813.93</v>
      </c>
      <c r="AE353" s="49">
        <f>IF(OR(DataBase2[[#This Row],[sKS]] = "", DataBase2[[#This Row],[BESTUB]]=""), "", (DataBase2[[#This Row],[sKS]]-DataBase2[[#This Row],[BESTUB]])/DataBase2[[#This Row],[BESTUB]])</f>
        <v>0</v>
      </c>
      <c r="AF353" s="75">
        <f>IF(OR(DataBase2[[#This Row],[sLB]] = "", DataBase2[[#This Row],[BestSol]]=""), "", (DataBase2[[#This Row],[sLB]]-DataBase2[[#This Row],[BestSol]])/DataBase2[[#This Row],[BestSol]])</f>
        <v>1.0750066204676017E-2</v>
      </c>
      <c r="AG353" s="76">
        <f>IF(OR(DataBase2[[#This Row],[sCL]] = "", DataBase2[[#This Row],[BestSol]]=""), "", (DataBase2[[#This Row],[sCL]] -DataBase2[[#This Row],[BestSol]])/DataBase2[[#This Row],[BestSol]])</f>
        <v>0</v>
      </c>
      <c r="AH353" s="76">
        <f>IF(OR(DataBase2[[#This Row],[sDRC]]= "", DataBase2[[#This Row],[BestSol]]=""), "", (DataBase2[[#This Row],[sDRC]]-DataBase2[[#This Row],[BestSol]])/DataBase2[[#This Row],[BestSol]])</f>
        <v>1.2323246624873223E-3</v>
      </c>
      <c r="AI353" s="76">
        <f>IF(OR(DataBase2[[#This Row],[sABS]]= "", DataBase2[[#This Row],[BestSol]]=""), "", (DataBase2[[#This Row],[sABS]]-DataBase2[[#This Row],[BestSol]])/DataBase2[[#This Row],[BestSol]])</f>
        <v>-1.8353771582236872E-8</v>
      </c>
      <c r="AJ353" s="76">
        <f>IF(OR(DataBase2[[#This Row],[sCCJ]]= "", DataBase2[[#This Row],[BestSol]]=""), "", (DataBase2[[#This Row],[sCCJ]]-DataBase2[[#This Row],[BestSol]])/DataBase2[[#This Row],[BestSol]])</f>
        <v>0</v>
      </c>
      <c r="AK353" s="76">
        <f>IF(OR(DataBase2[[#This Row],[sILS]] = "", DataBase2[[#This Row],[BestSol]]=""), "", (DataBase2[[#This Row],[sILS]]-DataBase2[[#This Row],[BestSol]])/DataBase2[[#This Row],[BestSol]])</f>
        <v>0</v>
      </c>
      <c r="AL353" s="76">
        <f>IF(OR(DataBase2[[#This Row],[sSA]] = "", DataBase2[[#This Row],[BestSol]]=""), "", (DataBase2[[#This Row],[sSA]]-DataBase2[[#This Row],[BestSol]])/DataBase2[[#This Row],[BestSol]])</f>
        <v>0</v>
      </c>
      <c r="AM353" s="76">
        <f>IF(OR(DataBase2[[#This Row],[sKS]] = "", DataBase2[[#This Row],[BestSol]]=""), "", (DataBase2[[#This Row],[sKS]]-DataBase2[[#This Row],[BestSol]])/DataBase2[[#This Row],[BestSol]])</f>
        <v>0</v>
      </c>
      <c r="AN353" s="75">
        <f>IF(OR(DataBase2[[#This Row],[sLB]] = "", DataBase2[[#This Row],[BSHeu]]=""), "", (DataBase2[[#This Row],[sLB]]-DataBase2[[#This Row],[BSHeu]])/DataBase2[[#This Row],[BSHeu]])</f>
        <v>1.0750084755752199E-2</v>
      </c>
      <c r="AO353" s="76">
        <f>IF(OR(DataBase2[[#This Row],[sCL]] = "",  DataBase2[[#This Row],[BSHeu]]=""), "", (DataBase2[[#This Row],[sCL]] - DataBase2[[#This Row],[BSHeu]])/ DataBase2[[#This Row],[BSHeu]])</f>
        <v>1.8353771919097809E-8</v>
      </c>
      <c r="AP353" s="76">
        <f>IF(OR(DataBase2[[#This Row],[sDRC]]= "",  DataBase2[[#This Row],[BSHeu]]=""), "", (DataBase2[[#This Row],[sDRC]]- DataBase2[[#This Row],[BSHeu]])/ DataBase2[[#This Row],[BSHeu]])</f>
        <v>1.2323430388770471E-3</v>
      </c>
      <c r="AQ353" s="76">
        <f>IF(OR(DataBase2[[#This Row],[sABS]]= "",  DataBase2[[#This Row],[BSHeu]]=""), "", (DataBase2[[#This Row],[sABS]]- DataBase2[[#This Row],[BSHeu]])/ DataBase2[[#This Row],[BSHeu]])</f>
        <v>0</v>
      </c>
      <c r="AR353" s="76">
        <f>IF(OR(DataBase2[[#This Row],[sCCJ]]= "",  DataBase2[[#This Row],[BSHeu]]=""), "", (DataBase2[[#This Row],[sCCJ]]- DataBase2[[#This Row],[BSHeu]])/ DataBase2[[#This Row],[BSHeu]])</f>
        <v>1.8353771919097809E-8</v>
      </c>
      <c r="AS353" s="76">
        <f>IF(OR(DataBase2[[#This Row],[sILS]] = "",  DataBase2[[#This Row],[BSHeu]]=""), "", (DataBase2[[#This Row],[sILS]]- DataBase2[[#This Row],[BSHeu]])/ DataBase2[[#This Row],[BSHeu]])</f>
        <v>1.8353771919097809E-8</v>
      </c>
      <c r="AT353" s="76">
        <f>IF(OR(DataBase2[[#This Row],[sSA]] = "",  DataBase2[[#This Row],[BSHeu]]=""), "", (DataBase2[[#This Row],[sSA]]- DataBase2[[#This Row],[BSHeu]])/ DataBase2[[#This Row],[BSHeu]])</f>
        <v>1.8353771919097809E-8</v>
      </c>
      <c r="AU353" s="77">
        <f>IF(OR(DataBase2[[#This Row],[sKS]]= "",  DataBase2[[#This Row],[BSHeu]]=""), "", (DataBase2[[#This Row],[sKS]]- DataBase2[[#This Row],[BSHeu]])/ DataBase2[[#This Row],[BSHeu]])</f>
        <v>1.8353771919097809E-8</v>
      </c>
      <c r="AV353" s="78" t="str">
        <f>IF(AND(DataBase2[[#This Row],[sLBGB]]&lt;=0.0001, DataBase2[[#This Row],[sLBGB]]&lt;&gt;""), 1,"")</f>
        <v/>
      </c>
      <c r="AW353" s="78">
        <f>IF(AND(DataBase2[[#This Row],[sCLGB]]&lt;=0.0001,DataBase2[[#This Row],[sCLGB]]&lt;&gt;""), 1,"")</f>
        <v>1</v>
      </c>
      <c r="AX353" s="78" t="str">
        <f>IF(AND(DataBase2[[#This Row],[sDRCGB]]&lt;=0.0001,DataBase2[[#This Row],[sDRCGB]]&lt;&gt;""), 1,"")</f>
        <v/>
      </c>
      <c r="AY353" s="78">
        <f>IF(AND(DataBase2[[#This Row],[sABSGB]]&lt;=0.0001,DataBase2[[#This Row],[sABSGB]]&lt;&gt;""), 1,"")</f>
        <v>1</v>
      </c>
      <c r="AZ353" s="78">
        <f>IF(AND(DataBase2[[#This Row],[sCCJGB]]&lt;=0.0001,DataBase2[[#This Row],[sCCJGB]]&lt;&gt;""), 1,"")</f>
        <v>1</v>
      </c>
      <c r="BA353" s="78">
        <f>IF(AND(DataBase2[[#This Row],[sILSGB]]&lt;=0.0001,DataBase2[[#This Row],[sILSGB]]&lt;&gt;""), 1,"")</f>
        <v>1</v>
      </c>
      <c r="BB353" s="78">
        <f>IF(AND(DataBase2[[#This Row],[sSAGB]]&lt;=0.0001,DataBase2[[#This Row],[sSAGB]]&lt;&gt;""), 1,"")</f>
        <v>1</v>
      </c>
      <c r="BC353" s="78">
        <f>IF(AND(DataBase2[[#This Row],[sKSGB]]&lt;=0.0001,DataBase2[[#This Row],[sKSGB]]&lt;&gt;""), 1,"")</f>
        <v>1</v>
      </c>
      <c r="BD353" s="79" t="str">
        <f>IF(AND(DataBase2[[#This Row],[sLBGKS]]&lt;=0.0001, DataBase2[[#This Row],[sLBGKS]]&lt;&gt;""), 1,"")</f>
        <v/>
      </c>
      <c r="BE353" s="78">
        <f>IF(AND(DataBase2[[#This Row],[sCLGKS]]&lt;=0.0001,DataBase2[[#This Row],[sCLGKS]]&lt;&gt;""), 1,"")</f>
        <v>1</v>
      </c>
      <c r="BF353" s="78" t="str">
        <f>IF(AND(DataBase2[[#This Row],[sDRCGKS]]&lt;=0.0001,DataBase2[[#This Row],[sDRCGKS]]&lt;&gt;""), 1,"")</f>
        <v/>
      </c>
      <c r="BG353" s="78">
        <f>IF(AND(DataBase2[[#This Row],[sABSGKS]]&lt;=0.0001,DataBase2[[#This Row],[sABSGKS]]&lt;&gt;""), 1,"")</f>
        <v>1</v>
      </c>
      <c r="BH353" s="78">
        <f>IF(AND(DataBase2[[#This Row],[sCCJGKS]]&lt;=0.0001,DataBase2[[#This Row],[sCCJGKS]]&lt;&gt;""), 1,"")</f>
        <v>1</v>
      </c>
      <c r="BI353" s="78">
        <f>IF(AND(DataBase2[[#This Row],[sILSGKS]]&lt;=0.0001,DataBase2[[#This Row],[sILSGKS]]&lt;&gt;""), 1,"")</f>
        <v>1</v>
      </c>
      <c r="BJ353" s="78">
        <f>IF(AND(DataBase2[[#This Row],[sSAGKS]]&lt;=0.0001,DataBase2[[#This Row],[sSAGKS]]&lt;&gt;""), 1,"")</f>
        <v>1</v>
      </c>
      <c r="BK353" s="80">
        <f>IF(AND(DataBase2[[#This Row],[sKSGKS]]&lt;=0.0001,DataBase2[[#This Row],[sKSGKS]]&lt;&gt;""), 1,"")</f>
        <v>1</v>
      </c>
    </row>
    <row r="354" spans="1:63" x14ac:dyDescent="0.35">
      <c r="A354" s="65" t="s">
        <v>216</v>
      </c>
      <c r="B354" s="66" t="s">
        <v>80</v>
      </c>
      <c r="C354" s="67" t="s">
        <v>282</v>
      </c>
      <c r="D354" s="67">
        <v>3</v>
      </c>
      <c r="E354" s="67">
        <v>35</v>
      </c>
      <c r="F354" s="68">
        <v>4</v>
      </c>
      <c r="G354" s="69">
        <v>4439.6499999999996</v>
      </c>
      <c r="H354" s="70">
        <v>3943.04</v>
      </c>
      <c r="I354" s="71">
        <v>7200</v>
      </c>
      <c r="J354" s="69">
        <v>4478.2700000000004</v>
      </c>
      <c r="K354" s="70">
        <v>3873.98</v>
      </c>
      <c r="L354" s="71">
        <v>43132</v>
      </c>
      <c r="M354" s="69">
        <v>4305.25</v>
      </c>
      <c r="N354" s="6">
        <v>4305.25</v>
      </c>
      <c r="O354" s="71">
        <v>656.5</v>
      </c>
      <c r="P354" s="69">
        <v>4441.0800799999997</v>
      </c>
      <c r="Q354" s="71">
        <v>2022</v>
      </c>
      <c r="R354" s="72">
        <v>4305.2299999999996</v>
      </c>
      <c r="S354" s="71">
        <v>57.18</v>
      </c>
      <c r="T354" s="72">
        <v>4482.42</v>
      </c>
      <c r="U354" s="71">
        <v>150.00399999999999</v>
      </c>
      <c r="V354" s="72">
        <v>4388.41</v>
      </c>
      <c r="W354" s="73">
        <v>150.011</v>
      </c>
      <c r="X354" s="8">
        <v>4391.07</v>
      </c>
      <c r="Y354" s="8">
        <v>782</v>
      </c>
      <c r="Z354" s="74">
        <f t="shared" si="15"/>
        <v>4305.25</v>
      </c>
      <c r="AA354" s="48">
        <f t="shared" si="16"/>
        <v>4305.2299999999996</v>
      </c>
      <c r="AB35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MIN(G354,J354,M354),"")</f>
        <v>4305.25</v>
      </c>
      <c r="AC354" s="49">
        <f>IF(OR(DataBase2[[#This Row],[sKS]] = "", DataBase2[[#This Row],[BSOpt]]=""), "", (DataBase2[[#This Row],[sKS]]-DataBase2[[#This Row],[BSOpt]])/DataBase2[[#This Row],[BSOpt]])</f>
        <v>1.9933801753672774E-2</v>
      </c>
      <c r="AD354" s="49">
        <f t="shared" si="17"/>
        <v>4305.25</v>
      </c>
      <c r="AE354" s="49">
        <f>IF(OR(DataBase2[[#This Row],[sKS]] = "", DataBase2[[#This Row],[BESTUB]]=""), "", (DataBase2[[#This Row],[sKS]]-DataBase2[[#This Row],[BESTUB]])/DataBase2[[#This Row],[BESTUB]])</f>
        <v>1.9933801753672774E-2</v>
      </c>
      <c r="AF354" s="75">
        <f>IF(OR(DataBase2[[#This Row],[sLB]] = "", DataBase2[[#This Row],[BestSol]]=""), "", (DataBase2[[#This Row],[sLB]]-DataBase2[[#This Row],[BestSol]])/DataBase2[[#This Row],[BestSol]])</f>
        <v>3.121769932059686E-2</v>
      </c>
      <c r="AG354" s="76">
        <f>IF(OR(DataBase2[[#This Row],[sCL]] = "", DataBase2[[#This Row],[BestSol]]=""), "", (DataBase2[[#This Row],[sCL]] -DataBase2[[#This Row],[BestSol]])/DataBase2[[#This Row],[BestSol]])</f>
        <v>4.0188142384298339E-2</v>
      </c>
      <c r="AH354" s="76">
        <f>IF(OR(DataBase2[[#This Row],[sDRC]]= "", DataBase2[[#This Row],[BestSol]]=""), "", (DataBase2[[#This Row],[sDRC]]-DataBase2[[#This Row],[BestSol]])/DataBase2[[#This Row],[BestSol]])</f>
        <v>0</v>
      </c>
      <c r="AI354" s="76">
        <f>IF(OR(DataBase2[[#This Row],[sABS]]= "", DataBase2[[#This Row],[BestSol]]=""), "", (DataBase2[[#This Row],[sABS]]-DataBase2[[#This Row],[BestSol]])/DataBase2[[#This Row],[BestSol]])</f>
        <v>3.1549870506939137E-2</v>
      </c>
      <c r="AJ354" s="76">
        <f>IF(OR(DataBase2[[#This Row],[sCCJ]]= "", DataBase2[[#This Row],[BestSol]]=""), "", (DataBase2[[#This Row],[sCCJ]]-DataBase2[[#This Row],[BestSol]])/DataBase2[[#This Row],[BestSol]])</f>
        <v>-4.6454909704283275E-6</v>
      </c>
      <c r="AK354" s="76">
        <f>IF(OR(DataBase2[[#This Row],[sILS]] = "", DataBase2[[#This Row],[BestSol]]=""), "", (DataBase2[[#This Row],[sILS]]-DataBase2[[#This Row],[BestSol]])/DataBase2[[#This Row],[BestSol]])</f>
        <v>4.1152081760641092E-2</v>
      </c>
      <c r="AL354" s="76">
        <f>IF(OR(DataBase2[[#This Row],[sSA]] = "", DataBase2[[#This Row],[BestSol]]=""), "", (DataBase2[[#This Row],[sSA]]-DataBase2[[#This Row],[BestSol]])/DataBase2[[#This Row],[BestSol]])</f>
        <v>1.9315951454619326E-2</v>
      </c>
      <c r="AM354" s="76">
        <f>IF(OR(DataBase2[[#This Row],[sKS]] = "", DataBase2[[#This Row],[BestSol]]=""), "", (DataBase2[[#This Row],[sKS]]-DataBase2[[#This Row],[BestSol]])/DataBase2[[#This Row],[BestSol]])</f>
        <v>1.9933801753672774E-2</v>
      </c>
      <c r="AN354" s="75">
        <f>IF(OR(DataBase2[[#This Row],[sLB]] = "", DataBase2[[#This Row],[BSHeu]]=""), "", (DataBase2[[#This Row],[sLB]]-DataBase2[[#This Row],[BSHeu]])/DataBase2[[#This Row],[BSHeu]])</f>
        <v>3.1222489855361985E-2</v>
      </c>
      <c r="AO354" s="76">
        <f>IF(OR(DataBase2[[#This Row],[sCL]] = "",  DataBase2[[#This Row],[BSHeu]]=""), "", (DataBase2[[#This Row],[sCL]] - DataBase2[[#This Row],[BSHeu]])/ DataBase2[[#This Row],[BSHeu]])</f>
        <v>4.0192974591369307E-2</v>
      </c>
      <c r="AP354" s="76">
        <f>IF(OR(DataBase2[[#This Row],[sDRC]]= "",  DataBase2[[#This Row],[BSHeu]]=""), "", (DataBase2[[#This Row],[sDRC]]- DataBase2[[#This Row],[BSHeu]])/ DataBase2[[#This Row],[BSHeu]])</f>
        <v>4.6455125511149366E-6</v>
      </c>
      <c r="AQ354" s="76">
        <f>IF(OR(DataBase2[[#This Row],[sABS]]= "",  DataBase2[[#This Row],[BSHeu]]=""), "", (DataBase2[[#This Row],[sABS]]- DataBase2[[#This Row],[BSHeu]])/ DataBase2[[#This Row],[BSHeu]])</f>
        <v>3.1554662584809677E-2</v>
      </c>
      <c r="AR354" s="76">
        <f>IF(OR(DataBase2[[#This Row],[sCCJ]]= "",  DataBase2[[#This Row],[BSHeu]]=""), "", (DataBase2[[#This Row],[sCCJ]]- DataBase2[[#This Row],[BSHeu]])/ DataBase2[[#This Row],[BSHeu]])</f>
        <v>0</v>
      </c>
      <c r="AS354" s="76">
        <f>IF(OR(DataBase2[[#This Row],[sILS]] = "",  DataBase2[[#This Row],[BSHeu]]=""), "", (DataBase2[[#This Row],[sILS]]- DataBase2[[#This Row],[BSHeu]])/ DataBase2[[#This Row],[BSHeu]])</f>
        <v>4.1156918445704536E-2</v>
      </c>
      <c r="AT354" s="76">
        <f>IF(OR(DataBase2[[#This Row],[sSA]] = "",  DataBase2[[#This Row],[BSHeu]]=""), "", (DataBase2[[#This Row],[sSA]]- DataBase2[[#This Row],[BSHeu]])/ DataBase2[[#This Row],[BSHeu]])</f>
        <v>1.932068669966536E-2</v>
      </c>
      <c r="AU354" s="77">
        <f>IF(OR(DataBase2[[#This Row],[sKS]]= "",  DataBase2[[#This Row],[BSHeu]]=""), "", (DataBase2[[#This Row],[sKS]]- DataBase2[[#This Row],[BSHeu]])/ DataBase2[[#This Row],[BSHeu]])</f>
        <v>1.9938539868950125E-2</v>
      </c>
      <c r="AV354" s="78" t="str">
        <f>IF(AND(DataBase2[[#This Row],[sLBGB]]&lt;=0.0001, DataBase2[[#This Row],[sLBGB]]&lt;&gt;""), 1,"")</f>
        <v/>
      </c>
      <c r="AW354" s="78" t="str">
        <f>IF(AND(DataBase2[[#This Row],[sCLGB]]&lt;=0.0001,DataBase2[[#This Row],[sCLGB]]&lt;&gt;""), 1,"")</f>
        <v/>
      </c>
      <c r="AX354" s="78">
        <f>IF(AND(DataBase2[[#This Row],[sDRCGB]]&lt;=0.0001,DataBase2[[#This Row],[sDRCGB]]&lt;&gt;""), 1,"")</f>
        <v>1</v>
      </c>
      <c r="AY354" s="78" t="str">
        <f>IF(AND(DataBase2[[#This Row],[sABSGB]]&lt;=0.0001,DataBase2[[#This Row],[sABSGB]]&lt;&gt;""), 1,"")</f>
        <v/>
      </c>
      <c r="AZ354" s="78">
        <f>IF(AND(DataBase2[[#This Row],[sCCJGB]]&lt;=0.0001,DataBase2[[#This Row],[sCCJGB]]&lt;&gt;""), 1,"")</f>
        <v>1</v>
      </c>
      <c r="BA354" s="78" t="str">
        <f>IF(AND(DataBase2[[#This Row],[sILSGB]]&lt;=0.0001,DataBase2[[#This Row],[sILSGB]]&lt;&gt;""), 1,"")</f>
        <v/>
      </c>
      <c r="BB354" s="78" t="str">
        <f>IF(AND(DataBase2[[#This Row],[sSAGB]]&lt;=0.0001,DataBase2[[#This Row],[sSAGB]]&lt;&gt;""), 1,"")</f>
        <v/>
      </c>
      <c r="BC354" s="78" t="str">
        <f>IF(AND(DataBase2[[#This Row],[sKSGB]]&lt;=0.0001,DataBase2[[#This Row],[sKSGB]]&lt;&gt;""), 1,"")</f>
        <v/>
      </c>
      <c r="BD354" s="79" t="str">
        <f>IF(AND(DataBase2[[#This Row],[sLBGKS]]&lt;=0.0001, DataBase2[[#This Row],[sLBGKS]]&lt;&gt;""), 1,"")</f>
        <v/>
      </c>
      <c r="BE354" s="78" t="str">
        <f>IF(AND(DataBase2[[#This Row],[sCLGKS]]&lt;=0.0001,DataBase2[[#This Row],[sCLGKS]]&lt;&gt;""), 1,"")</f>
        <v/>
      </c>
      <c r="BF354" s="78">
        <f>IF(AND(DataBase2[[#This Row],[sDRCGKS]]&lt;=0.0001,DataBase2[[#This Row],[sDRCGKS]]&lt;&gt;""), 1,"")</f>
        <v>1</v>
      </c>
      <c r="BG354" s="78" t="str">
        <f>IF(AND(DataBase2[[#This Row],[sABSGKS]]&lt;=0.0001,DataBase2[[#This Row],[sABSGKS]]&lt;&gt;""), 1,"")</f>
        <v/>
      </c>
      <c r="BH354" s="78">
        <f>IF(AND(DataBase2[[#This Row],[sCCJGKS]]&lt;=0.0001,DataBase2[[#This Row],[sCCJGKS]]&lt;&gt;""), 1,"")</f>
        <v>1</v>
      </c>
      <c r="BI354" s="78" t="str">
        <f>IF(AND(DataBase2[[#This Row],[sILSGKS]]&lt;=0.0001,DataBase2[[#This Row],[sILSGKS]]&lt;&gt;""), 1,"")</f>
        <v/>
      </c>
      <c r="BJ354" s="78" t="str">
        <f>IF(AND(DataBase2[[#This Row],[sSAGKS]]&lt;=0.0001,DataBase2[[#This Row],[sSAGKS]]&lt;&gt;""), 1,"")</f>
        <v/>
      </c>
      <c r="BK354" s="80" t="str">
        <f>IF(AND(DataBase2[[#This Row],[sKSGKS]]&lt;=0.0001,DataBase2[[#This Row],[sKSGKS]]&lt;&gt;""), 1,"")</f>
        <v/>
      </c>
    </row>
    <row r="355" spans="1:63" x14ac:dyDescent="0.35">
      <c r="A355" s="65" t="s">
        <v>217</v>
      </c>
      <c r="B355" s="66" t="s">
        <v>80</v>
      </c>
      <c r="C355" s="67" t="s">
        <v>282</v>
      </c>
      <c r="D355" s="67">
        <v>3</v>
      </c>
      <c r="E355" s="67">
        <v>35</v>
      </c>
      <c r="F355" s="68">
        <v>5</v>
      </c>
      <c r="G355" s="69">
        <v>4667.63</v>
      </c>
      <c r="H355" s="70">
        <v>4387.07</v>
      </c>
      <c r="I355" s="71">
        <v>7200</v>
      </c>
      <c r="J355" s="69">
        <v>6055.38</v>
      </c>
      <c r="K355" s="70">
        <v>5087.1000000000004</v>
      </c>
      <c r="L355" s="71">
        <v>42853</v>
      </c>
      <c r="M355" s="69">
        <v>4667.55</v>
      </c>
      <c r="N355" s="6">
        <v>4667.55</v>
      </c>
      <c r="O355" s="71">
        <v>63.1</v>
      </c>
      <c r="P355" s="69">
        <v>4902.4301800000003</v>
      </c>
      <c r="Q355" s="71">
        <v>2112</v>
      </c>
      <c r="R355" s="72">
        <v>4698.45</v>
      </c>
      <c r="S355" s="71">
        <v>54.63</v>
      </c>
      <c r="T355" s="72">
        <v>4763.55</v>
      </c>
      <c r="U355" s="71">
        <v>150.0095</v>
      </c>
      <c r="V355" s="72">
        <v>4667.55</v>
      </c>
      <c r="W355" s="73">
        <v>150.01949999999999</v>
      </c>
      <c r="X355" s="8">
        <v>4673.1499999999996</v>
      </c>
      <c r="Y355" s="8">
        <v>977</v>
      </c>
      <c r="Z355" s="74">
        <f t="shared" si="15"/>
        <v>4667.55</v>
      </c>
      <c r="AA355" s="48">
        <f t="shared" si="16"/>
        <v>4667.55</v>
      </c>
      <c r="AB35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MIN(G355,J355,M355),"")</f>
        <v>4667.55</v>
      </c>
      <c r="AC355" s="49">
        <f>IF(OR(DataBase2[[#This Row],[sKS]] = "", DataBase2[[#This Row],[BSOpt]]=""), "", (DataBase2[[#This Row],[sKS]]-DataBase2[[#This Row],[BSOpt]])/DataBase2[[#This Row],[BSOpt]])</f>
        <v>1.1997729001295013E-3</v>
      </c>
      <c r="AD355" s="49">
        <f t="shared" si="17"/>
        <v>4667.55</v>
      </c>
      <c r="AE355" s="49">
        <f>IF(OR(DataBase2[[#This Row],[sKS]] = "", DataBase2[[#This Row],[BESTUB]]=""), "", (DataBase2[[#This Row],[sKS]]-DataBase2[[#This Row],[BESTUB]])/DataBase2[[#This Row],[BESTUB]])</f>
        <v>1.1997729001295013E-3</v>
      </c>
      <c r="AF355" s="75">
        <f>IF(OR(DataBase2[[#This Row],[sLB]] = "", DataBase2[[#This Row],[BestSol]]=""), "", (DataBase2[[#This Row],[sLB]]-DataBase2[[#This Row],[BestSol]])/DataBase2[[#This Row],[BestSol]])</f>
        <v>1.7139612858978958E-5</v>
      </c>
      <c r="AG355" s="76">
        <f>IF(OR(DataBase2[[#This Row],[sCL]] = "", DataBase2[[#This Row],[BestSol]]=""), "", (DataBase2[[#This Row],[sCL]] -DataBase2[[#This Row],[BestSol]])/DataBase2[[#This Row],[BestSol]])</f>
        <v>0.29733586142623003</v>
      </c>
      <c r="AH355" s="76">
        <f>IF(OR(DataBase2[[#This Row],[sDRC]]= "", DataBase2[[#This Row],[BestSol]]=""), "", (DataBase2[[#This Row],[sDRC]]-DataBase2[[#This Row],[BestSol]])/DataBase2[[#This Row],[BestSol]])</f>
        <v>0</v>
      </c>
      <c r="AI355" s="76">
        <f>IF(OR(DataBase2[[#This Row],[sABS]]= "", DataBase2[[#This Row],[BestSol]]=""), "", (DataBase2[[#This Row],[sABS]]-DataBase2[[#This Row],[BestSol]])/DataBase2[[#This Row],[BestSol]])</f>
        <v>5.0321941918136943E-2</v>
      </c>
      <c r="AJ355" s="76">
        <f>IF(OR(DataBase2[[#This Row],[sCCJ]]= "", DataBase2[[#This Row],[BestSol]]=""), "", (DataBase2[[#This Row],[sCCJ]]-DataBase2[[#This Row],[BestSol]])/DataBase2[[#This Row],[BestSol]])</f>
        <v>6.6201754667865658E-3</v>
      </c>
      <c r="AK355" s="76">
        <f>IF(OR(DataBase2[[#This Row],[sILS]] = "", DataBase2[[#This Row],[BestSol]]=""), "", (DataBase2[[#This Row],[sILS]]-DataBase2[[#This Row],[BestSol]])/DataBase2[[#This Row],[BestSol]])</f>
        <v>2.0567535430793458E-2</v>
      </c>
      <c r="AL355" s="76">
        <f>IF(OR(DataBase2[[#This Row],[sSA]] = "", DataBase2[[#This Row],[BestSol]]=""), "", (DataBase2[[#This Row],[sSA]]-DataBase2[[#This Row],[BestSol]])/DataBase2[[#This Row],[BestSol]])</f>
        <v>0</v>
      </c>
      <c r="AM355" s="76">
        <f>IF(OR(DataBase2[[#This Row],[sKS]] = "", DataBase2[[#This Row],[BestSol]]=""), "", (DataBase2[[#This Row],[sKS]]-DataBase2[[#This Row],[BestSol]])/DataBase2[[#This Row],[BestSol]])</f>
        <v>1.1997729001295013E-3</v>
      </c>
      <c r="AN355" s="75">
        <f>IF(OR(DataBase2[[#This Row],[sLB]] = "", DataBase2[[#This Row],[BSHeu]]=""), "", (DataBase2[[#This Row],[sLB]]-DataBase2[[#This Row],[BSHeu]])/DataBase2[[#This Row],[BSHeu]])</f>
        <v>1.7139612858978958E-5</v>
      </c>
      <c r="AO355" s="76">
        <f>IF(OR(DataBase2[[#This Row],[sCL]] = "",  DataBase2[[#This Row],[BSHeu]]=""), "", (DataBase2[[#This Row],[sCL]] - DataBase2[[#This Row],[BSHeu]])/ DataBase2[[#This Row],[BSHeu]])</f>
        <v>0.29733586142623003</v>
      </c>
      <c r="AP355" s="76">
        <f>IF(OR(DataBase2[[#This Row],[sDRC]]= "",  DataBase2[[#This Row],[BSHeu]]=""), "", (DataBase2[[#This Row],[sDRC]]- DataBase2[[#This Row],[BSHeu]])/ DataBase2[[#This Row],[BSHeu]])</f>
        <v>0</v>
      </c>
      <c r="AQ355" s="76">
        <f>IF(OR(DataBase2[[#This Row],[sABS]]= "",  DataBase2[[#This Row],[BSHeu]]=""), "", (DataBase2[[#This Row],[sABS]]- DataBase2[[#This Row],[BSHeu]])/ DataBase2[[#This Row],[BSHeu]])</f>
        <v>5.0321941918136943E-2</v>
      </c>
      <c r="AR355" s="76">
        <f>IF(OR(DataBase2[[#This Row],[sCCJ]]= "",  DataBase2[[#This Row],[BSHeu]]=""), "", (DataBase2[[#This Row],[sCCJ]]- DataBase2[[#This Row],[BSHeu]])/ DataBase2[[#This Row],[BSHeu]])</f>
        <v>6.6201754667865658E-3</v>
      </c>
      <c r="AS355" s="76">
        <f>IF(OR(DataBase2[[#This Row],[sILS]] = "",  DataBase2[[#This Row],[BSHeu]]=""), "", (DataBase2[[#This Row],[sILS]]- DataBase2[[#This Row],[BSHeu]])/ DataBase2[[#This Row],[BSHeu]])</f>
        <v>2.0567535430793458E-2</v>
      </c>
      <c r="AT355" s="76">
        <f>IF(OR(DataBase2[[#This Row],[sSA]] = "",  DataBase2[[#This Row],[BSHeu]]=""), "", (DataBase2[[#This Row],[sSA]]- DataBase2[[#This Row],[BSHeu]])/ DataBase2[[#This Row],[BSHeu]])</f>
        <v>0</v>
      </c>
      <c r="AU355" s="77">
        <f>IF(OR(DataBase2[[#This Row],[sKS]]= "",  DataBase2[[#This Row],[BSHeu]]=""), "", (DataBase2[[#This Row],[sKS]]- DataBase2[[#This Row],[BSHeu]])/ DataBase2[[#This Row],[BSHeu]])</f>
        <v>1.1997729001295013E-3</v>
      </c>
      <c r="AV355" s="78">
        <f>IF(AND(DataBase2[[#This Row],[sLBGB]]&lt;=0.0001, DataBase2[[#This Row],[sLBGB]]&lt;&gt;""), 1,"")</f>
        <v>1</v>
      </c>
      <c r="AW355" s="78" t="str">
        <f>IF(AND(DataBase2[[#This Row],[sCLGB]]&lt;=0.0001,DataBase2[[#This Row],[sCLGB]]&lt;&gt;""), 1,"")</f>
        <v/>
      </c>
      <c r="AX355" s="78">
        <f>IF(AND(DataBase2[[#This Row],[sDRCGB]]&lt;=0.0001,DataBase2[[#This Row],[sDRCGB]]&lt;&gt;""), 1,"")</f>
        <v>1</v>
      </c>
      <c r="AY355" s="78" t="str">
        <f>IF(AND(DataBase2[[#This Row],[sABSGB]]&lt;=0.0001,DataBase2[[#This Row],[sABSGB]]&lt;&gt;""), 1,"")</f>
        <v/>
      </c>
      <c r="AZ355" s="78" t="str">
        <f>IF(AND(DataBase2[[#This Row],[sCCJGB]]&lt;=0.0001,DataBase2[[#This Row],[sCCJGB]]&lt;&gt;""), 1,"")</f>
        <v/>
      </c>
      <c r="BA355" s="78" t="str">
        <f>IF(AND(DataBase2[[#This Row],[sILSGB]]&lt;=0.0001,DataBase2[[#This Row],[sILSGB]]&lt;&gt;""), 1,"")</f>
        <v/>
      </c>
      <c r="BB355" s="78">
        <f>IF(AND(DataBase2[[#This Row],[sSAGB]]&lt;=0.0001,DataBase2[[#This Row],[sSAGB]]&lt;&gt;""), 1,"")</f>
        <v>1</v>
      </c>
      <c r="BC355" s="78" t="str">
        <f>IF(AND(DataBase2[[#This Row],[sKSGB]]&lt;=0.0001,DataBase2[[#This Row],[sKSGB]]&lt;&gt;""), 1,"")</f>
        <v/>
      </c>
      <c r="BD355" s="79">
        <f>IF(AND(DataBase2[[#This Row],[sLBGKS]]&lt;=0.0001, DataBase2[[#This Row],[sLBGKS]]&lt;&gt;""), 1,"")</f>
        <v>1</v>
      </c>
      <c r="BE355" s="78" t="str">
        <f>IF(AND(DataBase2[[#This Row],[sCLGKS]]&lt;=0.0001,DataBase2[[#This Row],[sCLGKS]]&lt;&gt;""), 1,"")</f>
        <v/>
      </c>
      <c r="BF355" s="78">
        <f>IF(AND(DataBase2[[#This Row],[sDRCGKS]]&lt;=0.0001,DataBase2[[#This Row],[sDRCGKS]]&lt;&gt;""), 1,"")</f>
        <v>1</v>
      </c>
      <c r="BG355" s="78" t="str">
        <f>IF(AND(DataBase2[[#This Row],[sABSGKS]]&lt;=0.0001,DataBase2[[#This Row],[sABSGKS]]&lt;&gt;""), 1,"")</f>
        <v/>
      </c>
      <c r="BH355" s="78" t="str">
        <f>IF(AND(DataBase2[[#This Row],[sCCJGKS]]&lt;=0.0001,DataBase2[[#This Row],[sCCJGKS]]&lt;&gt;""), 1,"")</f>
        <v/>
      </c>
      <c r="BI355" s="78" t="str">
        <f>IF(AND(DataBase2[[#This Row],[sILSGKS]]&lt;=0.0001,DataBase2[[#This Row],[sILSGKS]]&lt;&gt;""), 1,"")</f>
        <v/>
      </c>
      <c r="BJ355" s="78">
        <f>IF(AND(DataBase2[[#This Row],[sSAGKS]]&lt;=0.0001,DataBase2[[#This Row],[sSAGKS]]&lt;&gt;""), 1,"")</f>
        <v>1</v>
      </c>
      <c r="BK355" s="80" t="str">
        <f>IF(AND(DataBase2[[#This Row],[sKSGKS]]&lt;=0.0001,DataBase2[[#This Row],[sKSGKS]]&lt;&gt;""), 1,"")</f>
        <v/>
      </c>
    </row>
    <row r="356" spans="1:63" x14ac:dyDescent="0.35">
      <c r="A356" s="65" t="s">
        <v>218</v>
      </c>
      <c r="B356" s="66" t="s">
        <v>80</v>
      </c>
      <c r="C356" s="67" t="s">
        <v>282</v>
      </c>
      <c r="D356" s="67">
        <v>3</v>
      </c>
      <c r="E356" s="67">
        <v>35</v>
      </c>
      <c r="F356" s="68">
        <v>2</v>
      </c>
      <c r="G356" s="69">
        <v>3382.98</v>
      </c>
      <c r="H356" s="70">
        <v>3336.12</v>
      </c>
      <c r="I356" s="71">
        <v>7200</v>
      </c>
      <c r="J356" s="69">
        <v>3382.92</v>
      </c>
      <c r="K356" s="70">
        <v>3382.92</v>
      </c>
      <c r="L356" s="71">
        <v>31</v>
      </c>
      <c r="M356" s="69">
        <v>6073.65</v>
      </c>
      <c r="N356" s="6">
        <v>3372.84</v>
      </c>
      <c r="O356" s="71">
        <v>7202.8</v>
      </c>
      <c r="P356" s="69">
        <v>3382.9799800000001</v>
      </c>
      <c r="Q356" s="71">
        <v>1121</v>
      </c>
      <c r="R356" s="72">
        <v>3424.17</v>
      </c>
      <c r="S356" s="71">
        <v>62.56</v>
      </c>
      <c r="T356" s="72">
        <v>3602.07</v>
      </c>
      <c r="U356" s="71">
        <v>150.00049999999999</v>
      </c>
      <c r="V356" s="72">
        <v>3382.92</v>
      </c>
      <c r="W356" s="73">
        <v>150.02250000000001</v>
      </c>
      <c r="X356" s="8">
        <v>3382.98</v>
      </c>
      <c r="Y356" s="8">
        <v>93</v>
      </c>
      <c r="Z356" s="74">
        <f t="shared" si="15"/>
        <v>3382.92</v>
      </c>
      <c r="AA356" s="48">
        <f t="shared" si="16"/>
        <v>3382.92</v>
      </c>
      <c r="AB35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MIN(G356,J356,M356),"")</f>
        <v>3382.92</v>
      </c>
      <c r="AC356" s="49">
        <f>IF(OR(DataBase2[[#This Row],[sKS]] = "", DataBase2[[#This Row],[BSOpt]]=""), "", (DataBase2[[#This Row],[sKS]]-DataBase2[[#This Row],[BSOpt]])/DataBase2[[#This Row],[BSOpt]])</f>
        <v>1.7736156929500381E-5</v>
      </c>
      <c r="AD356" s="49">
        <f t="shared" si="17"/>
        <v>3382.92</v>
      </c>
      <c r="AE356" s="49">
        <f>IF(OR(DataBase2[[#This Row],[sKS]] = "", DataBase2[[#This Row],[BESTUB]]=""), "", (DataBase2[[#This Row],[sKS]]-DataBase2[[#This Row],[BESTUB]])/DataBase2[[#This Row],[BESTUB]])</f>
        <v>1.7736156929500381E-5</v>
      </c>
      <c r="AF356" s="75">
        <f>IF(OR(DataBase2[[#This Row],[sLB]] = "", DataBase2[[#This Row],[BestSol]]=""), "", (DataBase2[[#This Row],[sLB]]-DataBase2[[#This Row],[BestSol]])/DataBase2[[#This Row],[BestSol]])</f>
        <v>1.7736156929500381E-5</v>
      </c>
      <c r="AG356" s="76">
        <f>IF(OR(DataBase2[[#This Row],[sCL]] = "", DataBase2[[#This Row],[BestSol]]=""), "", (DataBase2[[#This Row],[sCL]] -DataBase2[[#This Row],[BestSol]])/DataBase2[[#This Row],[BestSol]])</f>
        <v>0</v>
      </c>
      <c r="AH356" s="76">
        <f>IF(OR(DataBase2[[#This Row],[sDRC]]= "", DataBase2[[#This Row],[BestSol]]=""), "", (DataBase2[[#This Row],[sDRC]]-DataBase2[[#This Row],[BestSol]])/DataBase2[[#This Row],[BestSol]])</f>
        <v>0.79538682558263263</v>
      </c>
      <c r="AI356" s="76">
        <f>IF(OR(DataBase2[[#This Row],[sABS]]= "", DataBase2[[#This Row],[BestSol]]=""), "", (DataBase2[[#This Row],[sABS]]-DataBase2[[#This Row],[BestSol]])/DataBase2[[#This Row],[BestSol]])</f>
        <v>1.7730244877205469E-5</v>
      </c>
      <c r="AJ356" s="76">
        <f>IF(OR(DataBase2[[#This Row],[sCCJ]]= "", DataBase2[[#This Row],[BestSol]]=""), "", (DataBase2[[#This Row],[sCCJ]]-DataBase2[[#This Row],[BestSol]])/DataBase2[[#This Row],[BestSol]])</f>
        <v>1.2193607889042602E-2</v>
      </c>
      <c r="AK356" s="76">
        <f>IF(OR(DataBase2[[#This Row],[sILS]] = "", DataBase2[[#This Row],[BestSol]]=""), "", (DataBase2[[#This Row],[sILS]]-DataBase2[[#This Row],[BestSol]])/DataBase2[[#This Row],[BestSol]])</f>
        <v>6.4781313185059086E-2</v>
      </c>
      <c r="AL356" s="76">
        <f>IF(OR(DataBase2[[#This Row],[sSA]] = "", DataBase2[[#This Row],[BestSol]]=""), "", (DataBase2[[#This Row],[sSA]]-DataBase2[[#This Row],[BestSol]])/DataBase2[[#This Row],[BestSol]])</f>
        <v>0</v>
      </c>
      <c r="AM356" s="76">
        <f>IF(OR(DataBase2[[#This Row],[sKS]] = "", DataBase2[[#This Row],[BestSol]]=""), "", (DataBase2[[#This Row],[sKS]]-DataBase2[[#This Row],[BestSol]])/DataBase2[[#This Row],[BestSol]])</f>
        <v>1.7736156929500381E-5</v>
      </c>
      <c r="AN356" s="75">
        <f>IF(OR(DataBase2[[#This Row],[sLB]] = "", DataBase2[[#This Row],[BSHeu]]=""), "", (DataBase2[[#This Row],[sLB]]-DataBase2[[#This Row],[BSHeu]])/DataBase2[[#This Row],[BSHeu]])</f>
        <v>1.7736156929500381E-5</v>
      </c>
      <c r="AO356" s="76">
        <f>IF(OR(DataBase2[[#This Row],[sCL]] = "",  DataBase2[[#This Row],[BSHeu]]=""), "", (DataBase2[[#This Row],[sCL]] - DataBase2[[#This Row],[BSHeu]])/ DataBase2[[#This Row],[BSHeu]])</f>
        <v>0</v>
      </c>
      <c r="AP356" s="76">
        <f>IF(OR(DataBase2[[#This Row],[sDRC]]= "",  DataBase2[[#This Row],[BSHeu]]=""), "", (DataBase2[[#This Row],[sDRC]]- DataBase2[[#This Row],[BSHeu]])/ DataBase2[[#This Row],[BSHeu]])</f>
        <v>0.79538682558263263</v>
      </c>
      <c r="AQ356" s="76">
        <f>IF(OR(DataBase2[[#This Row],[sABS]]= "",  DataBase2[[#This Row],[BSHeu]]=""), "", (DataBase2[[#This Row],[sABS]]- DataBase2[[#This Row],[BSHeu]])/ DataBase2[[#This Row],[BSHeu]])</f>
        <v>1.7730244877205469E-5</v>
      </c>
      <c r="AR356" s="76">
        <f>IF(OR(DataBase2[[#This Row],[sCCJ]]= "",  DataBase2[[#This Row],[BSHeu]]=""), "", (DataBase2[[#This Row],[sCCJ]]- DataBase2[[#This Row],[BSHeu]])/ DataBase2[[#This Row],[BSHeu]])</f>
        <v>1.2193607889042602E-2</v>
      </c>
      <c r="AS356" s="76">
        <f>IF(OR(DataBase2[[#This Row],[sILS]] = "",  DataBase2[[#This Row],[BSHeu]]=""), "", (DataBase2[[#This Row],[sILS]]- DataBase2[[#This Row],[BSHeu]])/ DataBase2[[#This Row],[BSHeu]])</f>
        <v>6.4781313185059086E-2</v>
      </c>
      <c r="AT356" s="76">
        <f>IF(OR(DataBase2[[#This Row],[sSA]] = "",  DataBase2[[#This Row],[BSHeu]]=""), "", (DataBase2[[#This Row],[sSA]]- DataBase2[[#This Row],[BSHeu]])/ DataBase2[[#This Row],[BSHeu]])</f>
        <v>0</v>
      </c>
      <c r="AU356" s="77">
        <f>IF(OR(DataBase2[[#This Row],[sKS]]= "",  DataBase2[[#This Row],[BSHeu]]=""), "", (DataBase2[[#This Row],[sKS]]- DataBase2[[#This Row],[BSHeu]])/ DataBase2[[#This Row],[BSHeu]])</f>
        <v>1.7736156929500381E-5</v>
      </c>
      <c r="AV356" s="78">
        <f>IF(AND(DataBase2[[#This Row],[sLBGB]]&lt;=0.0001, DataBase2[[#This Row],[sLBGB]]&lt;&gt;""), 1,"")</f>
        <v>1</v>
      </c>
      <c r="AW356" s="78">
        <f>IF(AND(DataBase2[[#This Row],[sCLGB]]&lt;=0.0001,DataBase2[[#This Row],[sCLGB]]&lt;&gt;""), 1,"")</f>
        <v>1</v>
      </c>
      <c r="AX356" s="78" t="str">
        <f>IF(AND(DataBase2[[#This Row],[sDRCGB]]&lt;=0.0001,DataBase2[[#This Row],[sDRCGB]]&lt;&gt;""), 1,"")</f>
        <v/>
      </c>
      <c r="AY356" s="78">
        <f>IF(AND(DataBase2[[#This Row],[sABSGB]]&lt;=0.0001,DataBase2[[#This Row],[sABSGB]]&lt;&gt;""), 1,"")</f>
        <v>1</v>
      </c>
      <c r="AZ356" s="78" t="str">
        <f>IF(AND(DataBase2[[#This Row],[sCCJGB]]&lt;=0.0001,DataBase2[[#This Row],[sCCJGB]]&lt;&gt;""), 1,"")</f>
        <v/>
      </c>
      <c r="BA356" s="78" t="str">
        <f>IF(AND(DataBase2[[#This Row],[sILSGB]]&lt;=0.0001,DataBase2[[#This Row],[sILSGB]]&lt;&gt;""), 1,"")</f>
        <v/>
      </c>
      <c r="BB356" s="78">
        <f>IF(AND(DataBase2[[#This Row],[sSAGB]]&lt;=0.0001,DataBase2[[#This Row],[sSAGB]]&lt;&gt;""), 1,"")</f>
        <v>1</v>
      </c>
      <c r="BC356" s="78">
        <f>IF(AND(DataBase2[[#This Row],[sKSGB]]&lt;=0.0001,DataBase2[[#This Row],[sKSGB]]&lt;&gt;""), 1,"")</f>
        <v>1</v>
      </c>
      <c r="BD356" s="79">
        <f>IF(AND(DataBase2[[#This Row],[sLBGKS]]&lt;=0.0001, DataBase2[[#This Row],[sLBGKS]]&lt;&gt;""), 1,"")</f>
        <v>1</v>
      </c>
      <c r="BE356" s="78">
        <f>IF(AND(DataBase2[[#This Row],[sCLGKS]]&lt;=0.0001,DataBase2[[#This Row],[sCLGKS]]&lt;&gt;""), 1,"")</f>
        <v>1</v>
      </c>
      <c r="BF356" s="78" t="str">
        <f>IF(AND(DataBase2[[#This Row],[sDRCGKS]]&lt;=0.0001,DataBase2[[#This Row],[sDRCGKS]]&lt;&gt;""), 1,"")</f>
        <v/>
      </c>
      <c r="BG356" s="78">
        <f>IF(AND(DataBase2[[#This Row],[sABSGKS]]&lt;=0.0001,DataBase2[[#This Row],[sABSGKS]]&lt;&gt;""), 1,"")</f>
        <v>1</v>
      </c>
      <c r="BH356" s="78" t="str">
        <f>IF(AND(DataBase2[[#This Row],[sCCJGKS]]&lt;=0.0001,DataBase2[[#This Row],[sCCJGKS]]&lt;&gt;""), 1,"")</f>
        <v/>
      </c>
      <c r="BI356" s="78" t="str">
        <f>IF(AND(DataBase2[[#This Row],[sILSGKS]]&lt;=0.0001,DataBase2[[#This Row],[sILSGKS]]&lt;&gt;""), 1,"")</f>
        <v/>
      </c>
      <c r="BJ356" s="78">
        <f>IF(AND(DataBase2[[#This Row],[sSAGKS]]&lt;=0.0001,DataBase2[[#This Row],[sSAGKS]]&lt;&gt;""), 1,"")</f>
        <v>1</v>
      </c>
      <c r="BK356" s="80">
        <f>IF(AND(DataBase2[[#This Row],[sKSGKS]]&lt;=0.0001,DataBase2[[#This Row],[sKSGKS]]&lt;&gt;""), 1,"")</f>
        <v>1</v>
      </c>
    </row>
    <row r="357" spans="1:63" x14ac:dyDescent="0.35">
      <c r="A357" s="65" t="s">
        <v>219</v>
      </c>
      <c r="B357" s="66" t="s">
        <v>80</v>
      </c>
      <c r="C357" s="67" t="s">
        <v>282</v>
      </c>
      <c r="D357" s="67">
        <v>3</v>
      </c>
      <c r="E357" s="67">
        <v>35</v>
      </c>
      <c r="F357" s="68">
        <v>3</v>
      </c>
      <c r="G357" s="69">
        <v>3827.98</v>
      </c>
      <c r="H357" s="70">
        <v>3594.5</v>
      </c>
      <c r="I357" s="71">
        <v>7200</v>
      </c>
      <c r="J357" s="69">
        <v>3823.98</v>
      </c>
      <c r="K357" s="70">
        <v>3823.98</v>
      </c>
      <c r="L357" s="71">
        <v>2259</v>
      </c>
      <c r="M357" s="69">
        <v>3823.98</v>
      </c>
      <c r="N357" s="6">
        <v>3813.69</v>
      </c>
      <c r="O357" s="71">
        <v>7201.1</v>
      </c>
      <c r="P357" s="69">
        <v>3824.9399400000002</v>
      </c>
      <c r="Q357" s="71">
        <v>3969</v>
      </c>
      <c r="R357" s="72">
        <v>3857.69</v>
      </c>
      <c r="S357" s="71">
        <v>62.98</v>
      </c>
      <c r="T357" s="72">
        <v>4015.01</v>
      </c>
      <c r="U357" s="71">
        <v>150.00550000000001</v>
      </c>
      <c r="V357" s="72">
        <v>3827.98</v>
      </c>
      <c r="W357" s="73">
        <v>150.03550000000001</v>
      </c>
      <c r="X357" s="8">
        <v>3851.94</v>
      </c>
      <c r="Y357" s="8">
        <v>530</v>
      </c>
      <c r="Z357" s="74">
        <f t="shared" si="15"/>
        <v>3823.98</v>
      </c>
      <c r="AA357" s="48">
        <f t="shared" si="16"/>
        <v>3824.9399400000002</v>
      </c>
      <c r="AB35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MIN(G357,J357,M357),"")</f>
        <v>3823.98</v>
      </c>
      <c r="AC357" s="49">
        <f>IF(OR(DataBase2[[#This Row],[sKS]] = "", DataBase2[[#This Row],[BSOpt]]=""), "", (DataBase2[[#This Row],[sKS]]-DataBase2[[#This Row],[BSOpt]])/DataBase2[[#This Row],[BSOpt]])</f>
        <v>7.3117537225613196E-3</v>
      </c>
      <c r="AD357" s="49">
        <f t="shared" si="17"/>
        <v>3823.98</v>
      </c>
      <c r="AE357" s="49">
        <f>IF(OR(DataBase2[[#This Row],[sKS]] = "", DataBase2[[#This Row],[BESTUB]]=""), "", (DataBase2[[#This Row],[sKS]]-DataBase2[[#This Row],[BESTUB]])/DataBase2[[#This Row],[BESTUB]])</f>
        <v>7.3117537225613196E-3</v>
      </c>
      <c r="AF357" s="75">
        <f>IF(OR(DataBase2[[#This Row],[sLB]] = "", DataBase2[[#This Row],[BestSol]]=""), "", (DataBase2[[#This Row],[sLB]]-DataBase2[[#This Row],[BestSol]])/DataBase2[[#This Row],[BestSol]])</f>
        <v>1.0460305754737211E-3</v>
      </c>
      <c r="AG357" s="76">
        <f>IF(OR(DataBase2[[#This Row],[sCL]] = "", DataBase2[[#This Row],[BestSol]]=""), "", (DataBase2[[#This Row],[sCL]] -DataBase2[[#This Row],[BestSol]])/DataBase2[[#This Row],[BestSol]])</f>
        <v>0</v>
      </c>
      <c r="AH357" s="76">
        <f>IF(OR(DataBase2[[#This Row],[sDRC]]= "", DataBase2[[#This Row],[BestSol]]=""), "", (DataBase2[[#This Row],[sDRC]]-DataBase2[[#This Row],[BestSol]])/DataBase2[[#This Row],[BestSol]])</f>
        <v>0</v>
      </c>
      <c r="AI357" s="76">
        <f>IF(OR(DataBase2[[#This Row],[sABS]]= "", DataBase2[[#This Row],[BestSol]]=""), "", (DataBase2[[#This Row],[sABS]]-DataBase2[[#This Row],[BestSol]])/DataBase2[[#This Row],[BestSol]])</f>
        <v>2.5103164765511007E-4</v>
      </c>
      <c r="AJ357" s="76">
        <f>IF(OR(DataBase2[[#This Row],[sCCJ]]= "", DataBase2[[#This Row],[BestSol]]=""), "", (DataBase2[[#This Row],[sCCJ]]-DataBase2[[#This Row],[BestSol]])/DataBase2[[#This Row],[BestSol]])</f>
        <v>8.8154226748047935E-3</v>
      </c>
      <c r="AK357" s="76">
        <f>IF(OR(DataBase2[[#This Row],[sILS]] = "", DataBase2[[#This Row],[BestSol]]=""), "", (DataBase2[[#This Row],[sILS]]-DataBase2[[#This Row],[BestSol]])/DataBase2[[#This Row],[BestSol]])</f>
        <v>4.9955805208186287E-2</v>
      </c>
      <c r="AL357" s="76">
        <f>IF(OR(DataBase2[[#This Row],[sSA]] = "", DataBase2[[#This Row],[BestSol]]=""), "", (DataBase2[[#This Row],[sSA]]-DataBase2[[#This Row],[BestSol]])/DataBase2[[#This Row],[BestSol]])</f>
        <v>1.0460305754737211E-3</v>
      </c>
      <c r="AM357" s="76">
        <f>IF(OR(DataBase2[[#This Row],[sKS]] = "", DataBase2[[#This Row],[BestSol]]=""), "", (DataBase2[[#This Row],[sKS]]-DataBase2[[#This Row],[BestSol]])/DataBase2[[#This Row],[BestSol]])</f>
        <v>7.3117537225613196E-3</v>
      </c>
      <c r="AN357" s="75">
        <f>IF(OR(DataBase2[[#This Row],[sLB]] = "", DataBase2[[#This Row],[BSHeu]]=""), "", (DataBase2[[#This Row],[sLB]]-DataBase2[[#This Row],[BSHeu]])/DataBase2[[#This Row],[BSHeu]])</f>
        <v>7.9479940801366203E-4</v>
      </c>
      <c r="AO357" s="76">
        <f>IF(OR(DataBase2[[#This Row],[sCL]] = "",  DataBase2[[#This Row],[BSHeu]]=""), "", (DataBase2[[#This Row],[sCL]] - DataBase2[[#This Row],[BSHeu]])/ DataBase2[[#This Row],[BSHeu]])</f>
        <v>-2.5096864658224875E-4</v>
      </c>
      <c r="AP357" s="76">
        <f>IF(OR(DataBase2[[#This Row],[sDRC]]= "",  DataBase2[[#This Row],[BSHeu]]=""), "", (DataBase2[[#This Row],[sDRC]]- DataBase2[[#This Row],[BSHeu]])/ DataBase2[[#This Row],[BSHeu]])</f>
        <v>-2.5096864658224875E-4</v>
      </c>
      <c r="AQ357" s="76">
        <f>IF(OR(DataBase2[[#This Row],[sABS]]= "",  DataBase2[[#This Row],[BSHeu]]=""), "", (DataBase2[[#This Row],[sABS]]- DataBase2[[#This Row],[BSHeu]])/ DataBase2[[#This Row],[BSHeu]])</f>
        <v>0</v>
      </c>
      <c r="AR357" s="76">
        <f>IF(OR(DataBase2[[#This Row],[sCCJ]]= "",  DataBase2[[#This Row],[BSHeu]]=""), "", (DataBase2[[#This Row],[sCCJ]]- DataBase2[[#This Row],[BSHeu]])/ DataBase2[[#This Row],[BSHeu]])</f>
        <v>8.5622416335247985E-3</v>
      </c>
      <c r="AS357" s="76">
        <f>IF(OR(DataBase2[[#This Row],[sILS]] = "",  DataBase2[[#This Row],[BSHeu]]=""), "", (DataBase2[[#This Row],[sILS]]- DataBase2[[#This Row],[BSHeu]])/ DataBase2[[#This Row],[BSHeu]])</f>
        <v>4.9692299220782013E-2</v>
      </c>
      <c r="AT357" s="76">
        <f>IF(OR(DataBase2[[#This Row],[sSA]] = "",  DataBase2[[#This Row],[BSHeu]]=""), "", (DataBase2[[#This Row],[sSA]]- DataBase2[[#This Row],[BSHeu]])/ DataBase2[[#This Row],[BSHeu]])</f>
        <v>7.9479940801366203E-4</v>
      </c>
      <c r="AU357" s="77">
        <f>IF(OR(DataBase2[[#This Row],[sKS]]= "",  DataBase2[[#This Row],[BSHeu]]=""), "", (DataBase2[[#This Row],[sKS]]- DataBase2[[#This Row],[BSHeu]])/ DataBase2[[#This Row],[BSHeu]])</f>
        <v>7.0589500550431771E-3</v>
      </c>
      <c r="AV357" s="78" t="str">
        <f>IF(AND(DataBase2[[#This Row],[sLBGB]]&lt;=0.0001, DataBase2[[#This Row],[sLBGB]]&lt;&gt;""), 1,"")</f>
        <v/>
      </c>
      <c r="AW357" s="78">
        <f>IF(AND(DataBase2[[#This Row],[sCLGB]]&lt;=0.0001,DataBase2[[#This Row],[sCLGB]]&lt;&gt;""), 1,"")</f>
        <v>1</v>
      </c>
      <c r="AX357" s="78">
        <f>IF(AND(DataBase2[[#This Row],[sDRCGB]]&lt;=0.0001,DataBase2[[#This Row],[sDRCGB]]&lt;&gt;""), 1,"")</f>
        <v>1</v>
      </c>
      <c r="AY357" s="78" t="str">
        <f>IF(AND(DataBase2[[#This Row],[sABSGB]]&lt;=0.0001,DataBase2[[#This Row],[sABSGB]]&lt;&gt;""), 1,"")</f>
        <v/>
      </c>
      <c r="AZ357" s="78" t="str">
        <f>IF(AND(DataBase2[[#This Row],[sCCJGB]]&lt;=0.0001,DataBase2[[#This Row],[sCCJGB]]&lt;&gt;""), 1,"")</f>
        <v/>
      </c>
      <c r="BA357" s="78" t="str">
        <f>IF(AND(DataBase2[[#This Row],[sILSGB]]&lt;=0.0001,DataBase2[[#This Row],[sILSGB]]&lt;&gt;""), 1,"")</f>
        <v/>
      </c>
      <c r="BB357" s="78" t="str">
        <f>IF(AND(DataBase2[[#This Row],[sSAGB]]&lt;=0.0001,DataBase2[[#This Row],[sSAGB]]&lt;&gt;""), 1,"")</f>
        <v/>
      </c>
      <c r="BC357" s="78" t="str">
        <f>IF(AND(DataBase2[[#This Row],[sKSGB]]&lt;=0.0001,DataBase2[[#This Row],[sKSGB]]&lt;&gt;""), 1,"")</f>
        <v/>
      </c>
      <c r="BD357" s="79" t="str">
        <f>IF(AND(DataBase2[[#This Row],[sLBGKS]]&lt;=0.0001, DataBase2[[#This Row],[sLBGKS]]&lt;&gt;""), 1,"")</f>
        <v/>
      </c>
      <c r="BE357" s="78">
        <f>IF(AND(DataBase2[[#This Row],[sCLGKS]]&lt;=0.0001,DataBase2[[#This Row],[sCLGKS]]&lt;&gt;""), 1,"")</f>
        <v>1</v>
      </c>
      <c r="BF357" s="78">
        <f>IF(AND(DataBase2[[#This Row],[sDRCGKS]]&lt;=0.0001,DataBase2[[#This Row],[sDRCGKS]]&lt;&gt;""), 1,"")</f>
        <v>1</v>
      </c>
      <c r="BG357" s="78">
        <f>IF(AND(DataBase2[[#This Row],[sABSGKS]]&lt;=0.0001,DataBase2[[#This Row],[sABSGKS]]&lt;&gt;""), 1,"")</f>
        <v>1</v>
      </c>
      <c r="BH357" s="78" t="str">
        <f>IF(AND(DataBase2[[#This Row],[sCCJGKS]]&lt;=0.0001,DataBase2[[#This Row],[sCCJGKS]]&lt;&gt;""), 1,"")</f>
        <v/>
      </c>
      <c r="BI357" s="78" t="str">
        <f>IF(AND(DataBase2[[#This Row],[sILSGKS]]&lt;=0.0001,DataBase2[[#This Row],[sILSGKS]]&lt;&gt;""), 1,"")</f>
        <v/>
      </c>
      <c r="BJ357" s="78" t="str">
        <f>IF(AND(DataBase2[[#This Row],[sSAGKS]]&lt;=0.0001,DataBase2[[#This Row],[sSAGKS]]&lt;&gt;""), 1,"")</f>
        <v/>
      </c>
      <c r="BK357" s="80" t="str">
        <f>IF(AND(DataBase2[[#This Row],[sKSGKS]]&lt;=0.0001,DataBase2[[#This Row],[sKSGKS]]&lt;&gt;""), 1,"")</f>
        <v/>
      </c>
    </row>
    <row r="358" spans="1:63" x14ac:dyDescent="0.35">
      <c r="A358" s="65" t="s">
        <v>220</v>
      </c>
      <c r="B358" s="66" t="s">
        <v>80</v>
      </c>
      <c r="C358" s="67" t="s">
        <v>282</v>
      </c>
      <c r="D358" s="67">
        <v>3</v>
      </c>
      <c r="E358" s="67">
        <v>35</v>
      </c>
      <c r="F358" s="68">
        <v>4</v>
      </c>
      <c r="G358" s="69">
        <v>4325.4799999999996</v>
      </c>
      <c r="H358" s="70">
        <v>3954.56</v>
      </c>
      <c r="I358" s="71">
        <v>7200</v>
      </c>
      <c r="J358" s="69">
        <v>4328.92</v>
      </c>
      <c r="K358" s="70">
        <v>3982.56</v>
      </c>
      <c r="L358" s="71">
        <v>42849</v>
      </c>
      <c r="M358" s="69">
        <v>4224.46</v>
      </c>
      <c r="N358" s="6">
        <v>4224.46</v>
      </c>
      <c r="O358" s="71">
        <v>685.9</v>
      </c>
      <c r="P358" s="69">
        <v>4405.9399400000002</v>
      </c>
      <c r="Q358" s="71">
        <v>2300</v>
      </c>
      <c r="R358" s="72">
        <v>4344.0600000000004</v>
      </c>
      <c r="S358" s="71">
        <v>60.26</v>
      </c>
      <c r="T358" s="72">
        <v>4359.3599999999997</v>
      </c>
      <c r="U358" s="71">
        <v>150.01249999999999</v>
      </c>
      <c r="V358" s="72">
        <v>4224.46</v>
      </c>
      <c r="W358" s="73">
        <v>150.041</v>
      </c>
      <c r="X358" s="8">
        <v>4296.1000000000004</v>
      </c>
      <c r="Y358" s="8">
        <v>686</v>
      </c>
      <c r="Z358" s="74">
        <f t="shared" si="15"/>
        <v>4224.46</v>
      </c>
      <c r="AA358" s="48">
        <f t="shared" si="16"/>
        <v>4224.46</v>
      </c>
      <c r="AB35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MIN(G358,J358,M358),"")</f>
        <v>4224.46</v>
      </c>
      <c r="AC358" s="49">
        <f>IF(OR(DataBase2[[#This Row],[sKS]] = "", DataBase2[[#This Row],[BSOpt]]=""), "", (DataBase2[[#This Row],[sKS]]-DataBase2[[#This Row],[BSOpt]])/DataBase2[[#This Row],[BSOpt]])</f>
        <v>1.6958380479398627E-2</v>
      </c>
      <c r="AD358" s="49">
        <f t="shared" si="17"/>
        <v>4224.46</v>
      </c>
      <c r="AE358" s="49">
        <f>IF(OR(DataBase2[[#This Row],[sKS]] = "", DataBase2[[#This Row],[BESTUB]]=""), "", (DataBase2[[#This Row],[sKS]]-DataBase2[[#This Row],[BESTUB]])/DataBase2[[#This Row],[BESTUB]])</f>
        <v>1.6958380479398627E-2</v>
      </c>
      <c r="AF358" s="75">
        <f>IF(OR(DataBase2[[#This Row],[sLB]] = "", DataBase2[[#This Row],[BestSol]]=""), "", (DataBase2[[#This Row],[sLB]]-DataBase2[[#This Row],[BestSol]])/DataBase2[[#This Row],[BestSol]])</f>
        <v>2.3913115522457198E-2</v>
      </c>
      <c r="AG358" s="76">
        <f>IF(OR(DataBase2[[#This Row],[sCL]] = "", DataBase2[[#This Row],[BestSol]]=""), "", (DataBase2[[#This Row],[sCL]] -DataBase2[[#This Row],[BestSol]])/DataBase2[[#This Row],[BestSol]])</f>
        <v>2.4727420782774612E-2</v>
      </c>
      <c r="AH358" s="76">
        <f>IF(OR(DataBase2[[#This Row],[sDRC]]= "", DataBase2[[#This Row],[BestSol]]=""), "", (DataBase2[[#This Row],[sDRC]]-DataBase2[[#This Row],[BestSol]])/DataBase2[[#This Row],[BestSol]])</f>
        <v>0</v>
      </c>
      <c r="AI358" s="76">
        <f>IF(OR(DataBase2[[#This Row],[sABS]]= "", DataBase2[[#This Row],[BestSol]]=""), "", (DataBase2[[#This Row],[sABS]]-DataBase2[[#This Row],[BestSol]])/DataBase2[[#This Row],[BestSol]])</f>
        <v>4.2959322611647442E-2</v>
      </c>
      <c r="AJ358" s="76">
        <f>IF(OR(DataBase2[[#This Row],[sCCJ]]= "", DataBase2[[#This Row],[BestSol]]=""), "", (DataBase2[[#This Row],[sCCJ]]-DataBase2[[#This Row],[BestSol]])/DataBase2[[#This Row],[BestSol]])</f>
        <v>2.8311310794752551E-2</v>
      </c>
      <c r="AK358" s="76">
        <f>IF(OR(DataBase2[[#This Row],[sILS]] = "", DataBase2[[#This Row],[BestSol]]=""), "", (DataBase2[[#This Row],[sILS]]-DataBase2[[#This Row],[BestSol]])/DataBase2[[#This Row],[BestSol]])</f>
        <v>3.1933075470000814E-2</v>
      </c>
      <c r="AL358" s="76">
        <f>IF(OR(DataBase2[[#This Row],[sSA]] = "", DataBase2[[#This Row],[BestSol]]=""), "", (DataBase2[[#This Row],[sSA]]-DataBase2[[#This Row],[BestSol]])/DataBase2[[#This Row],[BestSol]])</f>
        <v>0</v>
      </c>
      <c r="AM358" s="76">
        <f>IF(OR(DataBase2[[#This Row],[sKS]] = "", DataBase2[[#This Row],[BestSol]]=""), "", (DataBase2[[#This Row],[sKS]]-DataBase2[[#This Row],[BestSol]])/DataBase2[[#This Row],[BestSol]])</f>
        <v>1.6958380479398627E-2</v>
      </c>
      <c r="AN358" s="75">
        <f>IF(OR(DataBase2[[#This Row],[sLB]] = "", DataBase2[[#This Row],[BSHeu]]=""), "", (DataBase2[[#This Row],[sLB]]-DataBase2[[#This Row],[BSHeu]])/DataBase2[[#This Row],[BSHeu]])</f>
        <v>2.3913115522457198E-2</v>
      </c>
      <c r="AO358" s="76">
        <f>IF(OR(DataBase2[[#This Row],[sCL]] = "",  DataBase2[[#This Row],[BSHeu]]=""), "", (DataBase2[[#This Row],[sCL]] - DataBase2[[#This Row],[BSHeu]])/ DataBase2[[#This Row],[BSHeu]])</f>
        <v>2.4727420782774612E-2</v>
      </c>
      <c r="AP358" s="76">
        <f>IF(OR(DataBase2[[#This Row],[sDRC]]= "",  DataBase2[[#This Row],[BSHeu]]=""), "", (DataBase2[[#This Row],[sDRC]]- DataBase2[[#This Row],[BSHeu]])/ DataBase2[[#This Row],[BSHeu]])</f>
        <v>0</v>
      </c>
      <c r="AQ358" s="76">
        <f>IF(OR(DataBase2[[#This Row],[sABS]]= "",  DataBase2[[#This Row],[BSHeu]]=""), "", (DataBase2[[#This Row],[sABS]]- DataBase2[[#This Row],[BSHeu]])/ DataBase2[[#This Row],[BSHeu]])</f>
        <v>4.2959322611647442E-2</v>
      </c>
      <c r="AR358" s="76">
        <f>IF(OR(DataBase2[[#This Row],[sCCJ]]= "",  DataBase2[[#This Row],[BSHeu]]=""), "", (DataBase2[[#This Row],[sCCJ]]- DataBase2[[#This Row],[BSHeu]])/ DataBase2[[#This Row],[BSHeu]])</f>
        <v>2.8311310794752551E-2</v>
      </c>
      <c r="AS358" s="76">
        <f>IF(OR(DataBase2[[#This Row],[sILS]] = "",  DataBase2[[#This Row],[BSHeu]]=""), "", (DataBase2[[#This Row],[sILS]]- DataBase2[[#This Row],[BSHeu]])/ DataBase2[[#This Row],[BSHeu]])</f>
        <v>3.1933075470000814E-2</v>
      </c>
      <c r="AT358" s="76">
        <f>IF(OR(DataBase2[[#This Row],[sSA]] = "",  DataBase2[[#This Row],[BSHeu]]=""), "", (DataBase2[[#This Row],[sSA]]- DataBase2[[#This Row],[BSHeu]])/ DataBase2[[#This Row],[BSHeu]])</f>
        <v>0</v>
      </c>
      <c r="AU358" s="77">
        <f>IF(OR(DataBase2[[#This Row],[sKS]]= "",  DataBase2[[#This Row],[BSHeu]]=""), "", (DataBase2[[#This Row],[sKS]]- DataBase2[[#This Row],[BSHeu]])/ DataBase2[[#This Row],[BSHeu]])</f>
        <v>1.6958380479398627E-2</v>
      </c>
      <c r="AV358" s="78" t="str">
        <f>IF(AND(DataBase2[[#This Row],[sLBGB]]&lt;=0.0001, DataBase2[[#This Row],[sLBGB]]&lt;&gt;""), 1,"")</f>
        <v/>
      </c>
      <c r="AW358" s="78" t="str">
        <f>IF(AND(DataBase2[[#This Row],[sCLGB]]&lt;=0.0001,DataBase2[[#This Row],[sCLGB]]&lt;&gt;""), 1,"")</f>
        <v/>
      </c>
      <c r="AX358" s="78">
        <f>IF(AND(DataBase2[[#This Row],[sDRCGB]]&lt;=0.0001,DataBase2[[#This Row],[sDRCGB]]&lt;&gt;""), 1,"")</f>
        <v>1</v>
      </c>
      <c r="AY358" s="78" t="str">
        <f>IF(AND(DataBase2[[#This Row],[sABSGB]]&lt;=0.0001,DataBase2[[#This Row],[sABSGB]]&lt;&gt;""), 1,"")</f>
        <v/>
      </c>
      <c r="AZ358" s="78" t="str">
        <f>IF(AND(DataBase2[[#This Row],[sCCJGB]]&lt;=0.0001,DataBase2[[#This Row],[sCCJGB]]&lt;&gt;""), 1,"")</f>
        <v/>
      </c>
      <c r="BA358" s="78" t="str">
        <f>IF(AND(DataBase2[[#This Row],[sILSGB]]&lt;=0.0001,DataBase2[[#This Row],[sILSGB]]&lt;&gt;""), 1,"")</f>
        <v/>
      </c>
      <c r="BB358" s="78">
        <f>IF(AND(DataBase2[[#This Row],[sSAGB]]&lt;=0.0001,DataBase2[[#This Row],[sSAGB]]&lt;&gt;""), 1,"")</f>
        <v>1</v>
      </c>
      <c r="BC358" s="78" t="str">
        <f>IF(AND(DataBase2[[#This Row],[sKSGB]]&lt;=0.0001,DataBase2[[#This Row],[sKSGB]]&lt;&gt;""), 1,"")</f>
        <v/>
      </c>
      <c r="BD358" s="79" t="str">
        <f>IF(AND(DataBase2[[#This Row],[sLBGKS]]&lt;=0.0001, DataBase2[[#This Row],[sLBGKS]]&lt;&gt;""), 1,"")</f>
        <v/>
      </c>
      <c r="BE358" s="78" t="str">
        <f>IF(AND(DataBase2[[#This Row],[sCLGKS]]&lt;=0.0001,DataBase2[[#This Row],[sCLGKS]]&lt;&gt;""), 1,"")</f>
        <v/>
      </c>
      <c r="BF358" s="78">
        <f>IF(AND(DataBase2[[#This Row],[sDRCGKS]]&lt;=0.0001,DataBase2[[#This Row],[sDRCGKS]]&lt;&gt;""), 1,"")</f>
        <v>1</v>
      </c>
      <c r="BG358" s="78" t="str">
        <f>IF(AND(DataBase2[[#This Row],[sABSGKS]]&lt;=0.0001,DataBase2[[#This Row],[sABSGKS]]&lt;&gt;""), 1,"")</f>
        <v/>
      </c>
      <c r="BH358" s="78" t="str">
        <f>IF(AND(DataBase2[[#This Row],[sCCJGKS]]&lt;=0.0001,DataBase2[[#This Row],[sCCJGKS]]&lt;&gt;""), 1,"")</f>
        <v/>
      </c>
      <c r="BI358" s="78" t="str">
        <f>IF(AND(DataBase2[[#This Row],[sILSGKS]]&lt;=0.0001,DataBase2[[#This Row],[sILSGKS]]&lt;&gt;""), 1,"")</f>
        <v/>
      </c>
      <c r="BJ358" s="78">
        <f>IF(AND(DataBase2[[#This Row],[sSAGKS]]&lt;=0.0001,DataBase2[[#This Row],[sSAGKS]]&lt;&gt;""), 1,"")</f>
        <v>1</v>
      </c>
      <c r="BK358" s="80" t="str">
        <f>IF(AND(DataBase2[[#This Row],[sKSGKS]]&lt;=0.0001,DataBase2[[#This Row],[sKSGKS]]&lt;&gt;""), 1,"")</f>
        <v/>
      </c>
    </row>
    <row r="359" spans="1:63" x14ac:dyDescent="0.35">
      <c r="A359" s="65" t="s">
        <v>221</v>
      </c>
      <c r="B359" s="66" t="s">
        <v>80</v>
      </c>
      <c r="C359" s="67" t="s">
        <v>282</v>
      </c>
      <c r="D359" s="67">
        <v>3</v>
      </c>
      <c r="E359" s="67">
        <v>35</v>
      </c>
      <c r="F359" s="68">
        <v>5</v>
      </c>
      <c r="G359" s="69">
        <v>4634.82</v>
      </c>
      <c r="H359" s="70">
        <v>4344.68</v>
      </c>
      <c r="I359" s="71">
        <v>7200</v>
      </c>
      <c r="J359" s="69">
        <v>5120.26</v>
      </c>
      <c r="K359" s="70">
        <v>4096.53</v>
      </c>
      <c r="L359" s="71">
        <v>43047</v>
      </c>
      <c r="M359" s="69">
        <v>4624.38</v>
      </c>
      <c r="N359" s="6">
        <v>4624.38</v>
      </c>
      <c r="O359" s="71">
        <v>161.1</v>
      </c>
      <c r="P359" s="69">
        <v>4859.9301800000003</v>
      </c>
      <c r="Q359" s="71">
        <v>2086</v>
      </c>
      <c r="R359" s="72">
        <v>4726.1499999999996</v>
      </c>
      <c r="S359" s="71">
        <v>62.9</v>
      </c>
      <c r="T359" s="72">
        <v>4640.5</v>
      </c>
      <c r="U359" s="71">
        <v>150.00700000000001</v>
      </c>
      <c r="V359" s="72">
        <v>4624.38</v>
      </c>
      <c r="W359" s="73">
        <v>150.01849999999999</v>
      </c>
      <c r="X359" s="8">
        <v>4653.82</v>
      </c>
      <c r="Y359" s="8">
        <v>1104</v>
      </c>
      <c r="Z359" s="74">
        <f t="shared" si="15"/>
        <v>4624.38</v>
      </c>
      <c r="AA359" s="48">
        <f t="shared" si="16"/>
        <v>4624.38</v>
      </c>
      <c r="AB35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MIN(G359,J359,M359),"")</f>
        <v>4624.38</v>
      </c>
      <c r="AC359" s="49">
        <f>IF(OR(DataBase2[[#This Row],[sKS]] = "", DataBase2[[#This Row],[BSOpt]]=""), "", (DataBase2[[#This Row],[sKS]]-DataBase2[[#This Row],[BSOpt]])/DataBase2[[#This Row],[BSOpt]])</f>
        <v>6.3662588282103975E-3</v>
      </c>
      <c r="AD359" s="49">
        <f t="shared" si="17"/>
        <v>4624.38</v>
      </c>
      <c r="AE359" s="49">
        <f>IF(OR(DataBase2[[#This Row],[sKS]] = "", DataBase2[[#This Row],[BESTUB]]=""), "", (DataBase2[[#This Row],[sKS]]-DataBase2[[#This Row],[BESTUB]])/DataBase2[[#This Row],[BESTUB]])</f>
        <v>6.3662588282103975E-3</v>
      </c>
      <c r="AF359" s="75">
        <f>IF(OR(DataBase2[[#This Row],[sLB]] = "", DataBase2[[#This Row],[BestSol]]=""), "", (DataBase2[[#This Row],[sLB]]-DataBase2[[#This Row],[BestSol]])/DataBase2[[#This Row],[BestSol]])</f>
        <v>2.2575999377212946E-3</v>
      </c>
      <c r="AG359" s="76">
        <f>IF(OR(DataBase2[[#This Row],[sCL]] = "", DataBase2[[#This Row],[BestSol]]=""), "", (DataBase2[[#This Row],[sCL]] -DataBase2[[#This Row],[BestSol]])/DataBase2[[#This Row],[BestSol]])</f>
        <v>0.10723167213767036</v>
      </c>
      <c r="AH359" s="76">
        <f>IF(OR(DataBase2[[#This Row],[sDRC]]= "", DataBase2[[#This Row],[BestSol]]=""), "", (DataBase2[[#This Row],[sDRC]]-DataBase2[[#This Row],[BestSol]])/DataBase2[[#This Row],[BestSol]])</f>
        <v>0</v>
      </c>
      <c r="AI359" s="76">
        <f>IF(OR(DataBase2[[#This Row],[sABS]]= "", DataBase2[[#This Row],[BestSol]]=""), "", (DataBase2[[#This Row],[sABS]]-DataBase2[[#This Row],[BestSol]])/DataBase2[[#This Row],[BestSol]])</f>
        <v>5.0936596905963645E-2</v>
      </c>
      <c r="AJ359" s="76">
        <f>IF(OR(DataBase2[[#This Row],[sCCJ]]= "", DataBase2[[#This Row],[BestSol]]=""), "", (DataBase2[[#This Row],[sCCJ]]-DataBase2[[#This Row],[BestSol]])/DataBase2[[#This Row],[BestSol]])</f>
        <v>2.2007274488688111E-2</v>
      </c>
      <c r="AK359" s="76">
        <f>IF(OR(DataBase2[[#This Row],[sILS]] = "", DataBase2[[#This Row],[BestSol]]=""), "", (DataBase2[[#This Row],[sILS]]-DataBase2[[#This Row],[BestSol]])/DataBase2[[#This Row],[BestSol]])</f>
        <v>3.4858727007728366E-3</v>
      </c>
      <c r="AL359" s="76">
        <f>IF(OR(DataBase2[[#This Row],[sSA]] = "", DataBase2[[#This Row],[BestSol]]=""), "", (DataBase2[[#This Row],[sSA]]-DataBase2[[#This Row],[BestSol]])/DataBase2[[#This Row],[BestSol]])</f>
        <v>0</v>
      </c>
      <c r="AM359" s="76">
        <f>IF(OR(DataBase2[[#This Row],[sKS]] = "", DataBase2[[#This Row],[BestSol]]=""), "", (DataBase2[[#This Row],[sKS]]-DataBase2[[#This Row],[BestSol]])/DataBase2[[#This Row],[BestSol]])</f>
        <v>6.3662588282103975E-3</v>
      </c>
      <c r="AN359" s="75">
        <f>IF(OR(DataBase2[[#This Row],[sLB]] = "", DataBase2[[#This Row],[BSHeu]]=""), "", (DataBase2[[#This Row],[sLB]]-DataBase2[[#This Row],[BSHeu]])/DataBase2[[#This Row],[BSHeu]])</f>
        <v>2.2575999377212946E-3</v>
      </c>
      <c r="AO359" s="76">
        <f>IF(OR(DataBase2[[#This Row],[sCL]] = "",  DataBase2[[#This Row],[BSHeu]]=""), "", (DataBase2[[#This Row],[sCL]] - DataBase2[[#This Row],[BSHeu]])/ DataBase2[[#This Row],[BSHeu]])</f>
        <v>0.10723167213767036</v>
      </c>
      <c r="AP359" s="76">
        <f>IF(OR(DataBase2[[#This Row],[sDRC]]= "",  DataBase2[[#This Row],[BSHeu]]=""), "", (DataBase2[[#This Row],[sDRC]]- DataBase2[[#This Row],[BSHeu]])/ DataBase2[[#This Row],[BSHeu]])</f>
        <v>0</v>
      </c>
      <c r="AQ359" s="76">
        <f>IF(OR(DataBase2[[#This Row],[sABS]]= "",  DataBase2[[#This Row],[BSHeu]]=""), "", (DataBase2[[#This Row],[sABS]]- DataBase2[[#This Row],[BSHeu]])/ DataBase2[[#This Row],[BSHeu]])</f>
        <v>5.0936596905963645E-2</v>
      </c>
      <c r="AR359" s="76">
        <f>IF(OR(DataBase2[[#This Row],[sCCJ]]= "",  DataBase2[[#This Row],[BSHeu]]=""), "", (DataBase2[[#This Row],[sCCJ]]- DataBase2[[#This Row],[BSHeu]])/ DataBase2[[#This Row],[BSHeu]])</f>
        <v>2.2007274488688111E-2</v>
      </c>
      <c r="AS359" s="76">
        <f>IF(OR(DataBase2[[#This Row],[sILS]] = "",  DataBase2[[#This Row],[BSHeu]]=""), "", (DataBase2[[#This Row],[sILS]]- DataBase2[[#This Row],[BSHeu]])/ DataBase2[[#This Row],[BSHeu]])</f>
        <v>3.4858727007728366E-3</v>
      </c>
      <c r="AT359" s="76">
        <f>IF(OR(DataBase2[[#This Row],[sSA]] = "",  DataBase2[[#This Row],[BSHeu]]=""), "", (DataBase2[[#This Row],[sSA]]- DataBase2[[#This Row],[BSHeu]])/ DataBase2[[#This Row],[BSHeu]])</f>
        <v>0</v>
      </c>
      <c r="AU359" s="77">
        <f>IF(OR(DataBase2[[#This Row],[sKS]]= "",  DataBase2[[#This Row],[BSHeu]]=""), "", (DataBase2[[#This Row],[sKS]]- DataBase2[[#This Row],[BSHeu]])/ DataBase2[[#This Row],[BSHeu]])</f>
        <v>6.3662588282103975E-3</v>
      </c>
      <c r="AV359" s="78" t="str">
        <f>IF(AND(DataBase2[[#This Row],[sLBGB]]&lt;=0.0001, DataBase2[[#This Row],[sLBGB]]&lt;&gt;""), 1,"")</f>
        <v/>
      </c>
      <c r="AW359" s="78" t="str">
        <f>IF(AND(DataBase2[[#This Row],[sCLGB]]&lt;=0.0001,DataBase2[[#This Row],[sCLGB]]&lt;&gt;""), 1,"")</f>
        <v/>
      </c>
      <c r="AX359" s="78">
        <f>IF(AND(DataBase2[[#This Row],[sDRCGB]]&lt;=0.0001,DataBase2[[#This Row],[sDRCGB]]&lt;&gt;""), 1,"")</f>
        <v>1</v>
      </c>
      <c r="AY359" s="78" t="str">
        <f>IF(AND(DataBase2[[#This Row],[sABSGB]]&lt;=0.0001,DataBase2[[#This Row],[sABSGB]]&lt;&gt;""), 1,"")</f>
        <v/>
      </c>
      <c r="AZ359" s="78" t="str">
        <f>IF(AND(DataBase2[[#This Row],[sCCJGB]]&lt;=0.0001,DataBase2[[#This Row],[sCCJGB]]&lt;&gt;""), 1,"")</f>
        <v/>
      </c>
      <c r="BA359" s="78" t="str">
        <f>IF(AND(DataBase2[[#This Row],[sILSGB]]&lt;=0.0001,DataBase2[[#This Row],[sILSGB]]&lt;&gt;""), 1,"")</f>
        <v/>
      </c>
      <c r="BB359" s="78">
        <f>IF(AND(DataBase2[[#This Row],[sSAGB]]&lt;=0.0001,DataBase2[[#This Row],[sSAGB]]&lt;&gt;""), 1,"")</f>
        <v>1</v>
      </c>
      <c r="BC359" s="78" t="str">
        <f>IF(AND(DataBase2[[#This Row],[sKSGB]]&lt;=0.0001,DataBase2[[#This Row],[sKSGB]]&lt;&gt;""), 1,"")</f>
        <v/>
      </c>
      <c r="BD359" s="79" t="str">
        <f>IF(AND(DataBase2[[#This Row],[sLBGKS]]&lt;=0.0001, DataBase2[[#This Row],[sLBGKS]]&lt;&gt;""), 1,"")</f>
        <v/>
      </c>
      <c r="BE359" s="78" t="str">
        <f>IF(AND(DataBase2[[#This Row],[sCLGKS]]&lt;=0.0001,DataBase2[[#This Row],[sCLGKS]]&lt;&gt;""), 1,"")</f>
        <v/>
      </c>
      <c r="BF359" s="78">
        <f>IF(AND(DataBase2[[#This Row],[sDRCGKS]]&lt;=0.0001,DataBase2[[#This Row],[sDRCGKS]]&lt;&gt;""), 1,"")</f>
        <v>1</v>
      </c>
      <c r="BG359" s="78" t="str">
        <f>IF(AND(DataBase2[[#This Row],[sABSGKS]]&lt;=0.0001,DataBase2[[#This Row],[sABSGKS]]&lt;&gt;""), 1,"")</f>
        <v/>
      </c>
      <c r="BH359" s="78" t="str">
        <f>IF(AND(DataBase2[[#This Row],[sCCJGKS]]&lt;=0.0001,DataBase2[[#This Row],[sCCJGKS]]&lt;&gt;""), 1,"")</f>
        <v/>
      </c>
      <c r="BI359" s="78" t="str">
        <f>IF(AND(DataBase2[[#This Row],[sILSGKS]]&lt;=0.0001,DataBase2[[#This Row],[sILSGKS]]&lt;&gt;""), 1,"")</f>
        <v/>
      </c>
      <c r="BJ359" s="78">
        <f>IF(AND(DataBase2[[#This Row],[sSAGKS]]&lt;=0.0001,DataBase2[[#This Row],[sSAGKS]]&lt;&gt;""), 1,"")</f>
        <v>1</v>
      </c>
      <c r="BK359" s="80" t="str">
        <f>IF(AND(DataBase2[[#This Row],[sKSGKS]]&lt;=0.0001,DataBase2[[#This Row],[sKSGKS]]&lt;&gt;""), 1,"")</f>
        <v/>
      </c>
    </row>
    <row r="360" spans="1:63" x14ac:dyDescent="0.35">
      <c r="A360" s="65"/>
      <c r="B360" s="66"/>
      <c r="C360" s="67"/>
      <c r="D360" s="67"/>
      <c r="E360" s="67"/>
      <c r="F360" s="68"/>
      <c r="G360" s="69"/>
      <c r="H360" s="70"/>
      <c r="I360" s="71"/>
      <c r="J360" s="69"/>
      <c r="K360" s="70"/>
      <c r="L360" s="71"/>
      <c r="M360" s="69"/>
      <c r="O360" s="73"/>
      <c r="P360" s="69"/>
      <c r="Q360" s="71"/>
      <c r="R360" s="72" t="s">
        <v>101</v>
      </c>
      <c r="S360" s="71"/>
      <c r="T360" s="72"/>
      <c r="U360" s="71"/>
      <c r="V360" s="72"/>
      <c r="W360" s="73"/>
      <c r="X360" s="96"/>
      <c r="Y360" s="96"/>
      <c r="Z360" s="74" t="str">
        <f t="shared" si="15"/>
        <v/>
      </c>
      <c r="AA360" s="48" t="str">
        <f t="shared" si="16"/>
        <v/>
      </c>
      <c r="AB36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MIN(G360,J360,M360),"")</f>
        <v/>
      </c>
      <c r="AC360" s="49" t="str">
        <f>IF(OR(DataBase2[[#This Row],[sKS]] = "", DataBase2[[#This Row],[BSOpt]]=""), "", (DataBase2[[#This Row],[sKS]]-DataBase2[[#This Row],[BSOpt]])/DataBase2[[#This Row],[BSOpt]])</f>
        <v/>
      </c>
      <c r="AD360" s="49" t="str">
        <f t="shared" si="17"/>
        <v/>
      </c>
      <c r="AE360" s="49" t="str">
        <f>IF(OR(DataBase2[[#This Row],[sKS]] = "", DataBase2[[#This Row],[BESTUB]]=""), "", (DataBase2[[#This Row],[sKS]]-DataBase2[[#This Row],[BESTUB]])/DataBase2[[#This Row],[BESTUB]])</f>
        <v/>
      </c>
      <c r="AF360" s="50" t="str">
        <f>IF(OR(DataBase2[[#This Row],[sLB]] = "", DataBase2[[#This Row],[BestSol]]=""), "", (DataBase2[[#This Row],[sLB]]-DataBase2[[#This Row],[BestSol]])/DataBase2[[#This Row],[BestSol]])</f>
        <v/>
      </c>
      <c r="AG360" s="51" t="str">
        <f>IF(OR(DataBase2[[#This Row],[sCL]] = "", DataBase2[[#This Row],[BestSol]]=""), "", (DataBase2[[#This Row],[sCL]] -DataBase2[[#This Row],[BestSol]])/DataBase2[[#This Row],[BestSol]])</f>
        <v/>
      </c>
      <c r="AH360" s="52" t="str">
        <f>IF(OR(DataBase2[[#This Row],[sDRC]]= "", DataBase2[[#This Row],[BestSol]]=""), "", (DataBase2[[#This Row],[sDRC]]-DataBase2[[#This Row],[BestSol]])/DataBase2[[#This Row],[BestSol]])</f>
        <v/>
      </c>
      <c r="AI360" s="52" t="str">
        <f>IF(OR(DataBase2[[#This Row],[sABS]]= "", DataBase2[[#This Row],[BestSol]]=""), "", (DataBase2[[#This Row],[sABS]]-DataBase2[[#This Row],[BestSol]])/DataBase2[[#This Row],[BestSol]])</f>
        <v/>
      </c>
      <c r="AJ360" s="52" t="str">
        <f>IF(OR(DataBase2[[#This Row],[sCCJ]]= "", DataBase2[[#This Row],[BestSol]]=""), "", (DataBase2[[#This Row],[sCCJ]]-DataBase2[[#This Row],[BestSol]])/DataBase2[[#This Row],[BestSol]])</f>
        <v/>
      </c>
      <c r="AK360" s="52" t="str">
        <f>IF(OR(DataBase2[[#This Row],[sILS]] = "", DataBase2[[#This Row],[BestSol]]=""), "", (DataBase2[[#This Row],[sILS]]-DataBase2[[#This Row],[BestSol]])/DataBase2[[#This Row],[BestSol]])</f>
        <v/>
      </c>
      <c r="AL360" s="52" t="str">
        <f>IF(OR(DataBase2[[#This Row],[sSA]] = "", DataBase2[[#This Row],[BestSol]]=""), "", (DataBase2[[#This Row],[sSA]]-DataBase2[[#This Row],[BestSol]])/DataBase2[[#This Row],[BestSol]])</f>
        <v/>
      </c>
      <c r="AM360" s="53" t="str">
        <f>IF(OR(DataBase2[[#This Row],[sKS]] = "", DataBase2[[#This Row],[BestSol]]=""), "", (DataBase2[[#This Row],[sKS]]-DataBase2[[#This Row],[BestSol]])/DataBase2[[#This Row],[BestSol]])</f>
        <v/>
      </c>
      <c r="AN360" s="50" t="str">
        <f>IF(OR(DataBase2[[#This Row],[sLB]] = "", DataBase2[[#This Row],[BSHeu]]=""), "", (DataBase2[[#This Row],[sLB]]-DataBase2[[#This Row],[BSHeu]])/DataBase2[[#This Row],[BSHeu]])</f>
        <v/>
      </c>
      <c r="AO360" s="53" t="str">
        <f>IF(OR(DataBase2[[#This Row],[sCL]] = "",  DataBase2[[#This Row],[BSHeu]]=""), "", (DataBase2[[#This Row],[sCL]] - DataBase2[[#This Row],[BSHeu]])/ DataBase2[[#This Row],[BSHeu]])</f>
        <v/>
      </c>
      <c r="AP360" s="81" t="str">
        <f>IF(OR(DataBase2[[#This Row],[sDRC]]= "",  DataBase2[[#This Row],[BSHeu]]=""), "", (DataBase2[[#This Row],[sDRC]]- DataBase2[[#This Row],[BSHeu]])/ DataBase2[[#This Row],[BSHeu]])</f>
        <v/>
      </c>
      <c r="AQ360" s="81" t="str">
        <f>IF(OR(DataBase2[[#This Row],[sABS]]= "",  DataBase2[[#This Row],[BSHeu]]=""), "", (DataBase2[[#This Row],[sABS]]- DataBase2[[#This Row],[BSHeu]])/ DataBase2[[#This Row],[BSHeu]])</f>
        <v/>
      </c>
      <c r="AR360" s="81" t="str">
        <f>IF(OR(DataBase2[[#This Row],[sCCJ]]= "",  DataBase2[[#This Row],[BSHeu]]=""), "", (DataBase2[[#This Row],[sCCJ]]- DataBase2[[#This Row],[BSHeu]])/ DataBase2[[#This Row],[BSHeu]])</f>
        <v/>
      </c>
      <c r="AS360" s="81" t="str">
        <f>IF(OR(DataBase2[[#This Row],[sILS]] = "",  DataBase2[[#This Row],[BSHeu]]=""), "", (DataBase2[[#This Row],[sILS]]- DataBase2[[#This Row],[BSHeu]])/ DataBase2[[#This Row],[BSHeu]])</f>
        <v/>
      </c>
      <c r="AT360" s="81" t="str">
        <f>IF(OR(DataBase2[[#This Row],[sSA]] = "",  DataBase2[[#This Row],[BSHeu]]=""), "", (DataBase2[[#This Row],[sSA]]- DataBase2[[#This Row],[BSHeu]])/ DataBase2[[#This Row],[BSHeu]])</f>
        <v/>
      </c>
      <c r="AU360" s="82" t="str">
        <f>IF(OR(DataBase2[[#This Row],[sKS]]= "",  DataBase2[[#This Row],[BSHeu]]=""), "", (DataBase2[[#This Row],[sKS]]- DataBase2[[#This Row],[BSHeu]])/ DataBase2[[#This Row],[BSHeu]])</f>
        <v/>
      </c>
      <c r="AV360" s="58" t="str">
        <f>IF(AND(DataBase2[[#This Row],[sLBGB]]&lt;=0.0001, DataBase2[[#This Row],[sLBGB]]&lt;&gt;""), 1,"")</f>
        <v/>
      </c>
      <c r="AW360" s="59" t="str">
        <f>IF(AND(DataBase2[[#This Row],[sCLGB]]&lt;=0.0001,DataBase2[[#This Row],[sCLGB]]&lt;&gt;""), 1,"")</f>
        <v/>
      </c>
      <c r="AX360" s="60" t="str">
        <f>IF(AND(DataBase2[[#This Row],[sDRCGB]]&lt;=0.0001,DataBase2[[#This Row],[sDRCGB]]&lt;&gt;""), 1,"")</f>
        <v/>
      </c>
      <c r="AY360" s="60" t="str">
        <f>IF(AND(DataBase2[[#This Row],[sABSGB]]&lt;=0.0001,DataBase2[[#This Row],[sABSGB]]&lt;&gt;""), 1,"")</f>
        <v/>
      </c>
      <c r="AZ360" s="60" t="str">
        <f>IF(AND(DataBase2[[#This Row],[sCCJGB]]&lt;=0.0001,DataBase2[[#This Row],[sCCJGB]]&lt;&gt;""), 1,"")</f>
        <v/>
      </c>
      <c r="BA360" s="60" t="str">
        <f>IF(AND(DataBase2[[#This Row],[sILSGB]]&lt;=0.0001,DataBase2[[#This Row],[sILSGB]]&lt;&gt;""), 1,"")</f>
        <v/>
      </c>
      <c r="BB360" s="60" t="str">
        <f>IF(AND(DataBase2[[#This Row],[sSAGB]]&lt;=0.0001,DataBase2[[#This Row],[sSAGB]]&lt;&gt;""), 1,"")</f>
        <v/>
      </c>
      <c r="BC360" s="58" t="str">
        <f>IF(AND(DataBase2[[#This Row],[sKSGB]]&lt;=0.0001,DataBase2[[#This Row],[sKSGB]]&lt;&gt;""), 1,"")</f>
        <v/>
      </c>
      <c r="BD360" s="83" t="str">
        <f>IF(AND(DataBase2[[#This Row],[sLBGKS]]&lt;=0.0001, DataBase2[[#This Row],[sLBGKS]]&lt;&gt;""), 1,"")</f>
        <v/>
      </c>
      <c r="BE360" s="58" t="str">
        <f>IF(AND(DataBase2[[#This Row],[sCLGKS]]&lt;=0.0001,DataBase2[[#This Row],[sCLGKS]]&lt;&gt;""), 1,"")</f>
        <v/>
      </c>
      <c r="BF360" s="84" t="str">
        <f>IF(AND(DataBase2[[#This Row],[sDRCGKS]]&lt;=0.0001,DataBase2[[#This Row],[sDRCGKS]]&lt;&gt;""), 1,"")</f>
        <v/>
      </c>
      <c r="BG360" s="84" t="str">
        <f>IF(AND(DataBase2[[#This Row],[sABSGKS]]&lt;=0.0001,DataBase2[[#This Row],[sABSGKS]]&lt;&gt;""), 1,"")</f>
        <v/>
      </c>
      <c r="BH360" s="84" t="str">
        <f>IF(AND(DataBase2[[#This Row],[sCCJGKS]]&lt;=0.0001,DataBase2[[#This Row],[sCCJGKS]]&lt;&gt;""), 1,"")</f>
        <v/>
      </c>
      <c r="BI360" s="84" t="str">
        <f>IF(AND(DataBase2[[#This Row],[sILSGKS]]&lt;=0.0001,DataBase2[[#This Row],[sILSGKS]]&lt;&gt;""), 1,"")</f>
        <v/>
      </c>
      <c r="BJ360" s="84" t="str">
        <f>IF(AND(DataBase2[[#This Row],[sSAGKS]]&lt;=0.0001,DataBase2[[#This Row],[sSAGKS]]&lt;&gt;""), 1,"")</f>
        <v/>
      </c>
      <c r="BK360" s="80" t="str">
        <f>IF(AND(DataBase2[[#This Row],[sKSGKS]]&lt;=0.0001,DataBase2[[#This Row],[sKSGKS]]&lt;&gt;""), 1,"")</f>
        <v/>
      </c>
    </row>
    <row r="361" spans="1:63" x14ac:dyDescent="0.35">
      <c r="A361" s="65" t="s">
        <v>222</v>
      </c>
      <c r="B361" s="66" t="s">
        <v>80</v>
      </c>
      <c r="C361" s="67" t="s">
        <v>282</v>
      </c>
      <c r="D361" s="67">
        <v>3</v>
      </c>
      <c r="E361" s="67">
        <v>40</v>
      </c>
      <c r="F361" s="68">
        <v>2</v>
      </c>
      <c r="G361" s="69">
        <v>3725.44</v>
      </c>
      <c r="H361" s="70">
        <v>3561.01</v>
      </c>
      <c r="I361" s="71">
        <v>7200</v>
      </c>
      <c r="J361" s="69">
        <v>3725.38</v>
      </c>
      <c r="K361" s="70">
        <v>3725.38</v>
      </c>
      <c r="L361" s="71">
        <v>68</v>
      </c>
      <c r="M361" s="69">
        <v>6292.38</v>
      </c>
      <c r="N361" s="6">
        <v>3700.57</v>
      </c>
      <c r="O361" s="71">
        <v>7217.4</v>
      </c>
      <c r="P361" s="69">
        <v>3725.8400900000001</v>
      </c>
      <c r="Q361" s="71">
        <v>3292</v>
      </c>
      <c r="R361" s="72">
        <v>3725.41</v>
      </c>
      <c r="S361" s="71">
        <v>74.709999999999994</v>
      </c>
      <c r="T361" s="72">
        <v>3725.38</v>
      </c>
      <c r="U361" s="71">
        <v>150.0025</v>
      </c>
      <c r="V361" s="72">
        <v>3725.38</v>
      </c>
      <c r="W361" s="73">
        <v>150.05500000000001</v>
      </c>
      <c r="X361" s="8">
        <v>3725.44</v>
      </c>
      <c r="Y361" s="8">
        <v>159</v>
      </c>
      <c r="Z361" s="74">
        <f t="shared" si="15"/>
        <v>3725.38</v>
      </c>
      <c r="AA361" s="48">
        <f t="shared" si="16"/>
        <v>3725.38</v>
      </c>
      <c r="AB36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MIN(G361,J361,M361),"")</f>
        <v>3725.38</v>
      </c>
      <c r="AC361" s="49">
        <f>IF(OR(DataBase2[[#This Row],[sKS]] = "", DataBase2[[#This Row],[BSOpt]]=""), "", (DataBase2[[#This Row],[sKS]]-DataBase2[[#This Row],[BSOpt]])/DataBase2[[#This Row],[BSOpt]])</f>
        <v>1.610573954870253E-5</v>
      </c>
      <c r="AD361" s="49">
        <f t="shared" si="17"/>
        <v>3725.38</v>
      </c>
      <c r="AE361" s="49">
        <f>IF(OR(DataBase2[[#This Row],[sKS]] = "", DataBase2[[#This Row],[BESTUB]]=""), "", (DataBase2[[#This Row],[sKS]]-DataBase2[[#This Row],[BESTUB]])/DataBase2[[#This Row],[BESTUB]])</f>
        <v>1.610573954870253E-5</v>
      </c>
      <c r="AF361" s="75">
        <f>IF(OR(DataBase2[[#This Row],[sLB]] = "", DataBase2[[#This Row],[BestSol]]=""), "", (DataBase2[[#This Row],[sLB]]-DataBase2[[#This Row],[BestSol]])/DataBase2[[#This Row],[BestSol]])</f>
        <v>1.610573954870253E-5</v>
      </c>
      <c r="AG361" s="76">
        <f>IF(OR(DataBase2[[#This Row],[sCL]] = "", DataBase2[[#This Row],[BestSol]]=""), "", (DataBase2[[#This Row],[sCL]] -DataBase2[[#This Row],[BestSol]])/DataBase2[[#This Row],[BestSol]])</f>
        <v>0</v>
      </c>
      <c r="AH361" s="76">
        <f>IF(OR(DataBase2[[#This Row],[sDRC]]= "", DataBase2[[#This Row],[BestSol]]=""), "", (DataBase2[[#This Row],[sDRC]]-DataBase2[[#This Row],[BestSol]])/DataBase2[[#This Row],[BestSol]])</f>
        <v>0.68905722369261657</v>
      </c>
      <c r="AI361" s="76">
        <f>IF(OR(DataBase2[[#This Row],[sABS]]= "", DataBase2[[#This Row],[BestSol]]=""), "", (DataBase2[[#This Row],[sABS]]-DataBase2[[#This Row],[BestSol]])/DataBase2[[#This Row],[BestSol]])</f>
        <v>1.2350149514949791E-4</v>
      </c>
      <c r="AJ361" s="76">
        <f>IF(OR(DataBase2[[#This Row],[sCCJ]]= "", DataBase2[[#This Row],[BestSol]]=""), "", (DataBase2[[#This Row],[sCCJ]]-DataBase2[[#This Row],[BestSol]])/DataBase2[[#This Row],[BestSol]])</f>
        <v>8.052869774290231E-6</v>
      </c>
      <c r="AK361" s="76">
        <f>IF(OR(DataBase2[[#This Row],[sILS]] = "", DataBase2[[#This Row],[BestSol]]=""), "", (DataBase2[[#This Row],[sILS]]-DataBase2[[#This Row],[BestSol]])/DataBase2[[#This Row],[BestSol]])</f>
        <v>0</v>
      </c>
      <c r="AL361" s="76">
        <f>IF(OR(DataBase2[[#This Row],[sSA]] = "", DataBase2[[#This Row],[BestSol]]=""), "", (DataBase2[[#This Row],[sSA]]-DataBase2[[#This Row],[BestSol]])/DataBase2[[#This Row],[BestSol]])</f>
        <v>0</v>
      </c>
      <c r="AM361" s="76">
        <f>IF(OR(DataBase2[[#This Row],[sKS]] = "", DataBase2[[#This Row],[BestSol]]=""), "", (DataBase2[[#This Row],[sKS]]-DataBase2[[#This Row],[BestSol]])/DataBase2[[#This Row],[BestSol]])</f>
        <v>1.610573954870253E-5</v>
      </c>
      <c r="AN361" s="75">
        <f>IF(OR(DataBase2[[#This Row],[sLB]] = "", DataBase2[[#This Row],[BSHeu]]=""), "", (DataBase2[[#This Row],[sLB]]-DataBase2[[#This Row],[BSHeu]])/DataBase2[[#This Row],[BSHeu]])</f>
        <v>1.610573954870253E-5</v>
      </c>
      <c r="AO361" s="76">
        <f>IF(OR(DataBase2[[#This Row],[sCL]] = "",  DataBase2[[#This Row],[BSHeu]]=""), "", (DataBase2[[#This Row],[sCL]] - DataBase2[[#This Row],[BSHeu]])/ DataBase2[[#This Row],[BSHeu]])</f>
        <v>0</v>
      </c>
      <c r="AP361" s="76">
        <f>IF(OR(DataBase2[[#This Row],[sDRC]]= "",  DataBase2[[#This Row],[BSHeu]]=""), "", (DataBase2[[#This Row],[sDRC]]- DataBase2[[#This Row],[BSHeu]])/ DataBase2[[#This Row],[BSHeu]])</f>
        <v>0.68905722369261657</v>
      </c>
      <c r="AQ361" s="76">
        <f>IF(OR(DataBase2[[#This Row],[sABS]]= "",  DataBase2[[#This Row],[BSHeu]]=""), "", (DataBase2[[#This Row],[sABS]]- DataBase2[[#This Row],[BSHeu]])/ DataBase2[[#This Row],[BSHeu]])</f>
        <v>1.2350149514949791E-4</v>
      </c>
      <c r="AR361" s="76">
        <f>IF(OR(DataBase2[[#This Row],[sCCJ]]= "",  DataBase2[[#This Row],[BSHeu]]=""), "", (DataBase2[[#This Row],[sCCJ]]- DataBase2[[#This Row],[BSHeu]])/ DataBase2[[#This Row],[BSHeu]])</f>
        <v>8.052869774290231E-6</v>
      </c>
      <c r="AS361" s="76">
        <f>IF(OR(DataBase2[[#This Row],[sILS]] = "",  DataBase2[[#This Row],[BSHeu]]=""), "", (DataBase2[[#This Row],[sILS]]- DataBase2[[#This Row],[BSHeu]])/ DataBase2[[#This Row],[BSHeu]])</f>
        <v>0</v>
      </c>
      <c r="AT361" s="76">
        <f>IF(OR(DataBase2[[#This Row],[sSA]] = "",  DataBase2[[#This Row],[BSHeu]]=""), "", (DataBase2[[#This Row],[sSA]]- DataBase2[[#This Row],[BSHeu]])/ DataBase2[[#This Row],[BSHeu]])</f>
        <v>0</v>
      </c>
      <c r="AU361" s="77">
        <f>IF(OR(DataBase2[[#This Row],[sKS]]= "",  DataBase2[[#This Row],[BSHeu]]=""), "", (DataBase2[[#This Row],[sKS]]- DataBase2[[#This Row],[BSHeu]])/ DataBase2[[#This Row],[BSHeu]])</f>
        <v>1.610573954870253E-5</v>
      </c>
      <c r="AV361" s="78">
        <f>IF(AND(DataBase2[[#This Row],[sLBGB]]&lt;=0.0001, DataBase2[[#This Row],[sLBGB]]&lt;&gt;""), 1,"")</f>
        <v>1</v>
      </c>
      <c r="AW361" s="78">
        <f>IF(AND(DataBase2[[#This Row],[sCLGB]]&lt;=0.0001,DataBase2[[#This Row],[sCLGB]]&lt;&gt;""), 1,"")</f>
        <v>1</v>
      </c>
      <c r="AX361" s="78" t="str">
        <f>IF(AND(DataBase2[[#This Row],[sDRCGB]]&lt;=0.0001,DataBase2[[#This Row],[sDRCGB]]&lt;&gt;""), 1,"")</f>
        <v/>
      </c>
      <c r="AY361" s="78" t="str">
        <f>IF(AND(DataBase2[[#This Row],[sABSGB]]&lt;=0.0001,DataBase2[[#This Row],[sABSGB]]&lt;&gt;""), 1,"")</f>
        <v/>
      </c>
      <c r="AZ361" s="78">
        <f>IF(AND(DataBase2[[#This Row],[sCCJGB]]&lt;=0.0001,DataBase2[[#This Row],[sCCJGB]]&lt;&gt;""), 1,"")</f>
        <v>1</v>
      </c>
      <c r="BA361" s="78">
        <f>IF(AND(DataBase2[[#This Row],[sILSGB]]&lt;=0.0001,DataBase2[[#This Row],[sILSGB]]&lt;&gt;""), 1,"")</f>
        <v>1</v>
      </c>
      <c r="BB361" s="78">
        <f>IF(AND(DataBase2[[#This Row],[sSAGB]]&lt;=0.0001,DataBase2[[#This Row],[sSAGB]]&lt;&gt;""), 1,"")</f>
        <v>1</v>
      </c>
      <c r="BC361" s="78">
        <f>IF(AND(DataBase2[[#This Row],[sKSGB]]&lt;=0.0001,DataBase2[[#This Row],[sKSGB]]&lt;&gt;""), 1,"")</f>
        <v>1</v>
      </c>
      <c r="BD361" s="79">
        <f>IF(AND(DataBase2[[#This Row],[sLBGKS]]&lt;=0.0001, DataBase2[[#This Row],[sLBGKS]]&lt;&gt;""), 1,"")</f>
        <v>1</v>
      </c>
      <c r="BE361" s="78">
        <f>IF(AND(DataBase2[[#This Row],[sCLGKS]]&lt;=0.0001,DataBase2[[#This Row],[sCLGKS]]&lt;&gt;""), 1,"")</f>
        <v>1</v>
      </c>
      <c r="BF361" s="78" t="str">
        <f>IF(AND(DataBase2[[#This Row],[sDRCGKS]]&lt;=0.0001,DataBase2[[#This Row],[sDRCGKS]]&lt;&gt;""), 1,"")</f>
        <v/>
      </c>
      <c r="BG361" s="78" t="str">
        <f>IF(AND(DataBase2[[#This Row],[sABSGKS]]&lt;=0.0001,DataBase2[[#This Row],[sABSGKS]]&lt;&gt;""), 1,"")</f>
        <v/>
      </c>
      <c r="BH361" s="78">
        <f>IF(AND(DataBase2[[#This Row],[sCCJGKS]]&lt;=0.0001,DataBase2[[#This Row],[sCCJGKS]]&lt;&gt;""), 1,"")</f>
        <v>1</v>
      </c>
      <c r="BI361" s="78">
        <f>IF(AND(DataBase2[[#This Row],[sILSGKS]]&lt;=0.0001,DataBase2[[#This Row],[sILSGKS]]&lt;&gt;""), 1,"")</f>
        <v>1</v>
      </c>
      <c r="BJ361" s="78">
        <f>IF(AND(DataBase2[[#This Row],[sSAGKS]]&lt;=0.0001,DataBase2[[#This Row],[sSAGKS]]&lt;&gt;""), 1,"")</f>
        <v>1</v>
      </c>
      <c r="BK361" s="80">
        <f>IF(AND(DataBase2[[#This Row],[sKSGKS]]&lt;=0.0001,DataBase2[[#This Row],[sKSGKS]]&lt;&gt;""), 1,"")</f>
        <v>1</v>
      </c>
    </row>
    <row r="362" spans="1:63" x14ac:dyDescent="0.35">
      <c r="A362" s="65" t="s">
        <v>223</v>
      </c>
      <c r="B362" s="66" t="s">
        <v>80</v>
      </c>
      <c r="C362" s="67" t="s">
        <v>282</v>
      </c>
      <c r="D362" s="67">
        <v>3</v>
      </c>
      <c r="E362" s="67">
        <v>40</v>
      </c>
      <c r="F362" s="68">
        <v>3</v>
      </c>
      <c r="G362" s="69">
        <v>4277.9799999999996</v>
      </c>
      <c r="H362" s="70">
        <v>3921.53</v>
      </c>
      <c r="I362" s="71">
        <v>7200</v>
      </c>
      <c r="J362" s="69">
        <v>4265.76</v>
      </c>
      <c r="K362" s="70">
        <v>4265.76</v>
      </c>
      <c r="L362" s="71">
        <v>13369</v>
      </c>
      <c r="M362" s="69">
        <v>4265.76</v>
      </c>
      <c r="N362" s="6">
        <v>4251.82</v>
      </c>
      <c r="O362" s="71">
        <v>7201.9</v>
      </c>
      <c r="P362" s="69">
        <v>4306.3598599999996</v>
      </c>
      <c r="Q362" s="71">
        <v>5514</v>
      </c>
      <c r="R362" s="72">
        <v>4307.0600000000004</v>
      </c>
      <c r="S362" s="71">
        <v>75.02</v>
      </c>
      <c r="T362" s="72">
        <v>4308.3</v>
      </c>
      <c r="U362" s="71">
        <v>150.005</v>
      </c>
      <c r="V362" s="72">
        <v>4590.3900000000003</v>
      </c>
      <c r="W362" s="73">
        <v>150.0395</v>
      </c>
      <c r="X362" s="8">
        <v>4265.76</v>
      </c>
      <c r="Y362" s="8">
        <v>721</v>
      </c>
      <c r="Z362" s="74">
        <f t="shared" si="15"/>
        <v>4265.76</v>
      </c>
      <c r="AA362" s="48">
        <f t="shared" si="16"/>
        <v>4265.76</v>
      </c>
      <c r="AB36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MIN(G362,J362,M362),"")</f>
        <v>4265.76</v>
      </c>
      <c r="AC362" s="49">
        <f>IF(OR(DataBase2[[#This Row],[sKS]] = "", DataBase2[[#This Row],[BSOpt]]=""), "", (DataBase2[[#This Row],[sKS]]-DataBase2[[#This Row],[BSOpt]])/DataBase2[[#This Row],[BSOpt]])</f>
        <v>0</v>
      </c>
      <c r="AD362" s="49">
        <f t="shared" si="17"/>
        <v>4265.76</v>
      </c>
      <c r="AE362" s="49">
        <f>IF(OR(DataBase2[[#This Row],[sKS]] = "", DataBase2[[#This Row],[BESTUB]]=""), "", (DataBase2[[#This Row],[sKS]]-DataBase2[[#This Row],[BESTUB]])/DataBase2[[#This Row],[BESTUB]])</f>
        <v>0</v>
      </c>
      <c r="AF362" s="75">
        <f>IF(OR(DataBase2[[#This Row],[sLB]] = "", DataBase2[[#This Row],[BestSol]]=""), "", (DataBase2[[#This Row],[sLB]]-DataBase2[[#This Row],[BestSol]])/DataBase2[[#This Row],[BestSol]])</f>
        <v>2.8646712426389073E-3</v>
      </c>
      <c r="AG362" s="76">
        <f>IF(OR(DataBase2[[#This Row],[sCL]] = "", DataBase2[[#This Row],[BestSol]]=""), "", (DataBase2[[#This Row],[sCL]] -DataBase2[[#This Row],[BestSol]])/DataBase2[[#This Row],[BestSol]])</f>
        <v>0</v>
      </c>
      <c r="AH362" s="76">
        <f>IF(OR(DataBase2[[#This Row],[sDRC]]= "", DataBase2[[#This Row],[BestSol]]=""), "", (DataBase2[[#This Row],[sDRC]]-DataBase2[[#This Row],[BestSol]])/DataBase2[[#This Row],[BestSol]])</f>
        <v>0</v>
      </c>
      <c r="AI362" s="76">
        <f>IF(OR(DataBase2[[#This Row],[sABS]]= "", DataBase2[[#This Row],[BestSol]]=""), "", (DataBase2[[#This Row],[sABS]]-DataBase2[[#This Row],[BestSol]])/DataBase2[[#This Row],[BestSol]])</f>
        <v>9.5176146806194798E-3</v>
      </c>
      <c r="AJ362" s="76">
        <f>IF(OR(DataBase2[[#This Row],[sCCJ]]= "", DataBase2[[#This Row],[BestSol]]=""), "", (DataBase2[[#This Row],[sCCJ]]-DataBase2[[#This Row],[BestSol]])/DataBase2[[#This Row],[BestSol]])</f>
        <v>9.6817448707850837E-3</v>
      </c>
      <c r="AK362" s="76">
        <f>IF(OR(DataBase2[[#This Row],[sILS]] = "", DataBase2[[#This Row],[BestSol]]=""), "", (DataBase2[[#This Row],[sILS]]-DataBase2[[#This Row],[BestSol]])/DataBase2[[#This Row],[BestSol]])</f>
        <v>9.9724316417238567E-3</v>
      </c>
      <c r="AL362" s="76">
        <f>IF(OR(DataBase2[[#This Row],[sSA]] = "", DataBase2[[#This Row],[BestSol]]=""), "", (DataBase2[[#This Row],[sSA]]-DataBase2[[#This Row],[BestSol]])/DataBase2[[#This Row],[BestSol]])</f>
        <v>7.6101327782153727E-2</v>
      </c>
      <c r="AM362" s="76">
        <f>IF(OR(DataBase2[[#This Row],[sKS]] = "", DataBase2[[#This Row],[BestSol]]=""), "", (DataBase2[[#This Row],[sKS]]-DataBase2[[#This Row],[BestSol]])/DataBase2[[#This Row],[BestSol]])</f>
        <v>0</v>
      </c>
      <c r="AN362" s="75">
        <f>IF(OR(DataBase2[[#This Row],[sLB]] = "", DataBase2[[#This Row],[BSHeu]]=""), "", (DataBase2[[#This Row],[sLB]]-DataBase2[[#This Row],[BSHeu]])/DataBase2[[#This Row],[BSHeu]])</f>
        <v>2.8646712426389073E-3</v>
      </c>
      <c r="AO362" s="76">
        <f>IF(OR(DataBase2[[#This Row],[sCL]] = "",  DataBase2[[#This Row],[BSHeu]]=""), "", (DataBase2[[#This Row],[sCL]] - DataBase2[[#This Row],[BSHeu]])/ DataBase2[[#This Row],[BSHeu]])</f>
        <v>0</v>
      </c>
      <c r="AP362" s="76">
        <f>IF(OR(DataBase2[[#This Row],[sDRC]]= "",  DataBase2[[#This Row],[BSHeu]]=""), "", (DataBase2[[#This Row],[sDRC]]- DataBase2[[#This Row],[BSHeu]])/ DataBase2[[#This Row],[BSHeu]])</f>
        <v>0</v>
      </c>
      <c r="AQ362" s="76">
        <f>IF(OR(DataBase2[[#This Row],[sABS]]= "",  DataBase2[[#This Row],[BSHeu]]=""), "", (DataBase2[[#This Row],[sABS]]- DataBase2[[#This Row],[BSHeu]])/ DataBase2[[#This Row],[BSHeu]])</f>
        <v>9.5176146806194798E-3</v>
      </c>
      <c r="AR362" s="76">
        <f>IF(OR(DataBase2[[#This Row],[sCCJ]]= "",  DataBase2[[#This Row],[BSHeu]]=""), "", (DataBase2[[#This Row],[sCCJ]]- DataBase2[[#This Row],[BSHeu]])/ DataBase2[[#This Row],[BSHeu]])</f>
        <v>9.6817448707850837E-3</v>
      </c>
      <c r="AS362" s="76">
        <f>IF(OR(DataBase2[[#This Row],[sILS]] = "",  DataBase2[[#This Row],[BSHeu]]=""), "", (DataBase2[[#This Row],[sILS]]- DataBase2[[#This Row],[BSHeu]])/ DataBase2[[#This Row],[BSHeu]])</f>
        <v>9.9724316417238567E-3</v>
      </c>
      <c r="AT362" s="76">
        <f>IF(OR(DataBase2[[#This Row],[sSA]] = "",  DataBase2[[#This Row],[BSHeu]]=""), "", (DataBase2[[#This Row],[sSA]]- DataBase2[[#This Row],[BSHeu]])/ DataBase2[[#This Row],[BSHeu]])</f>
        <v>7.6101327782153727E-2</v>
      </c>
      <c r="AU362" s="77">
        <f>IF(OR(DataBase2[[#This Row],[sKS]]= "",  DataBase2[[#This Row],[BSHeu]]=""), "", (DataBase2[[#This Row],[sKS]]- DataBase2[[#This Row],[BSHeu]])/ DataBase2[[#This Row],[BSHeu]])</f>
        <v>0</v>
      </c>
      <c r="AV362" s="78" t="str">
        <f>IF(AND(DataBase2[[#This Row],[sLBGB]]&lt;=0.0001, DataBase2[[#This Row],[sLBGB]]&lt;&gt;""), 1,"")</f>
        <v/>
      </c>
      <c r="AW362" s="78">
        <f>IF(AND(DataBase2[[#This Row],[sCLGB]]&lt;=0.0001,DataBase2[[#This Row],[sCLGB]]&lt;&gt;""), 1,"")</f>
        <v>1</v>
      </c>
      <c r="AX362" s="78">
        <f>IF(AND(DataBase2[[#This Row],[sDRCGB]]&lt;=0.0001,DataBase2[[#This Row],[sDRCGB]]&lt;&gt;""), 1,"")</f>
        <v>1</v>
      </c>
      <c r="AY362" s="78" t="str">
        <f>IF(AND(DataBase2[[#This Row],[sABSGB]]&lt;=0.0001,DataBase2[[#This Row],[sABSGB]]&lt;&gt;""), 1,"")</f>
        <v/>
      </c>
      <c r="AZ362" s="78" t="str">
        <f>IF(AND(DataBase2[[#This Row],[sCCJGB]]&lt;=0.0001,DataBase2[[#This Row],[sCCJGB]]&lt;&gt;""), 1,"")</f>
        <v/>
      </c>
      <c r="BA362" s="78" t="str">
        <f>IF(AND(DataBase2[[#This Row],[sILSGB]]&lt;=0.0001,DataBase2[[#This Row],[sILSGB]]&lt;&gt;""), 1,"")</f>
        <v/>
      </c>
      <c r="BB362" s="78" t="str">
        <f>IF(AND(DataBase2[[#This Row],[sSAGB]]&lt;=0.0001,DataBase2[[#This Row],[sSAGB]]&lt;&gt;""), 1,"")</f>
        <v/>
      </c>
      <c r="BC362" s="78">
        <f>IF(AND(DataBase2[[#This Row],[sKSGB]]&lt;=0.0001,DataBase2[[#This Row],[sKSGB]]&lt;&gt;""), 1,"")</f>
        <v>1</v>
      </c>
      <c r="BD362" s="79" t="str">
        <f>IF(AND(DataBase2[[#This Row],[sLBGKS]]&lt;=0.0001, DataBase2[[#This Row],[sLBGKS]]&lt;&gt;""), 1,"")</f>
        <v/>
      </c>
      <c r="BE362" s="78">
        <f>IF(AND(DataBase2[[#This Row],[sCLGKS]]&lt;=0.0001,DataBase2[[#This Row],[sCLGKS]]&lt;&gt;""), 1,"")</f>
        <v>1</v>
      </c>
      <c r="BF362" s="78">
        <f>IF(AND(DataBase2[[#This Row],[sDRCGKS]]&lt;=0.0001,DataBase2[[#This Row],[sDRCGKS]]&lt;&gt;""), 1,"")</f>
        <v>1</v>
      </c>
      <c r="BG362" s="78" t="str">
        <f>IF(AND(DataBase2[[#This Row],[sABSGKS]]&lt;=0.0001,DataBase2[[#This Row],[sABSGKS]]&lt;&gt;""), 1,"")</f>
        <v/>
      </c>
      <c r="BH362" s="78" t="str">
        <f>IF(AND(DataBase2[[#This Row],[sCCJGKS]]&lt;=0.0001,DataBase2[[#This Row],[sCCJGKS]]&lt;&gt;""), 1,"")</f>
        <v/>
      </c>
      <c r="BI362" s="78" t="str">
        <f>IF(AND(DataBase2[[#This Row],[sILSGKS]]&lt;=0.0001,DataBase2[[#This Row],[sILSGKS]]&lt;&gt;""), 1,"")</f>
        <v/>
      </c>
      <c r="BJ362" s="78" t="str">
        <f>IF(AND(DataBase2[[#This Row],[sSAGKS]]&lt;=0.0001,DataBase2[[#This Row],[sSAGKS]]&lt;&gt;""), 1,"")</f>
        <v/>
      </c>
      <c r="BK362" s="80">
        <f>IF(AND(DataBase2[[#This Row],[sKSGKS]]&lt;=0.0001,DataBase2[[#This Row],[sKSGKS]]&lt;&gt;""), 1,"")</f>
        <v>1</v>
      </c>
    </row>
    <row r="363" spans="1:63" x14ac:dyDescent="0.35">
      <c r="A363" s="65" t="s">
        <v>224</v>
      </c>
      <c r="B363" s="66" t="s">
        <v>80</v>
      </c>
      <c r="C363" s="67" t="s">
        <v>282</v>
      </c>
      <c r="D363" s="67">
        <v>3</v>
      </c>
      <c r="E363" s="67">
        <v>40</v>
      </c>
      <c r="F363" s="68">
        <v>4</v>
      </c>
      <c r="G363" s="69">
        <v>4795.8599999999997</v>
      </c>
      <c r="H363" s="70">
        <v>4350.9399999999996</v>
      </c>
      <c r="I363" s="71">
        <v>7200</v>
      </c>
      <c r="J363" s="69">
        <v>4875.22</v>
      </c>
      <c r="K363" s="70">
        <v>4131.16</v>
      </c>
      <c r="L363" s="71">
        <v>42929</v>
      </c>
      <c r="M363" s="69">
        <v>4766.5</v>
      </c>
      <c r="N363" s="6">
        <v>4766.5</v>
      </c>
      <c r="O363" s="71">
        <v>5334.5</v>
      </c>
      <c r="P363" s="69">
        <v>4797.8999000000003</v>
      </c>
      <c r="Q363" s="71">
        <v>2284</v>
      </c>
      <c r="R363" s="72">
        <v>4824.53</v>
      </c>
      <c r="S363" s="71">
        <v>76.36</v>
      </c>
      <c r="T363" s="72">
        <v>4766.5</v>
      </c>
      <c r="U363" s="71">
        <v>150.01</v>
      </c>
      <c r="V363" s="72">
        <v>4766.5</v>
      </c>
      <c r="W363" s="73">
        <v>150.05850000000001</v>
      </c>
      <c r="X363" s="8">
        <v>4982.83</v>
      </c>
      <c r="Y363" s="8">
        <v>1166</v>
      </c>
      <c r="Z363" s="74">
        <f t="shared" si="15"/>
        <v>4766.5</v>
      </c>
      <c r="AA363" s="48">
        <f t="shared" si="16"/>
        <v>4766.5</v>
      </c>
      <c r="AB3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MIN(G363,J363,M363),"")</f>
        <v>4766.5</v>
      </c>
      <c r="AC363" s="49">
        <f>IF(OR(DataBase2[[#This Row],[sKS]] = "", DataBase2[[#This Row],[BSOpt]]=""), "", (DataBase2[[#This Row],[sKS]]-DataBase2[[#This Row],[BSOpt]])/DataBase2[[#This Row],[BSOpt]])</f>
        <v>4.5385502989615009E-2</v>
      </c>
      <c r="AD363" s="49">
        <f t="shared" si="17"/>
        <v>4766.5</v>
      </c>
      <c r="AE363" s="49">
        <f>IF(OR(DataBase2[[#This Row],[sKS]] = "", DataBase2[[#This Row],[BESTUB]]=""), "", (DataBase2[[#This Row],[sKS]]-DataBase2[[#This Row],[BESTUB]])/DataBase2[[#This Row],[BESTUB]])</f>
        <v>4.5385502989615009E-2</v>
      </c>
      <c r="AF363" s="75">
        <f>IF(OR(DataBase2[[#This Row],[sLB]] = "", DataBase2[[#This Row],[BestSol]]=""), "", (DataBase2[[#This Row],[sLB]]-DataBase2[[#This Row],[BestSol]])/DataBase2[[#This Row],[BestSol]])</f>
        <v>6.1596559320255262E-3</v>
      </c>
      <c r="AG363" s="76">
        <f>IF(OR(DataBase2[[#This Row],[sCL]] = "", DataBase2[[#This Row],[BestSol]]=""), "", (DataBase2[[#This Row],[sCL]] -DataBase2[[#This Row],[BestSol]])/DataBase2[[#This Row],[BestSol]])</f>
        <v>2.2809189132487202E-2</v>
      </c>
      <c r="AH363" s="76">
        <f>IF(OR(DataBase2[[#This Row],[sDRC]]= "", DataBase2[[#This Row],[BestSol]]=""), "", (DataBase2[[#This Row],[sDRC]]-DataBase2[[#This Row],[BestSol]])/DataBase2[[#This Row],[BestSol]])</f>
        <v>0</v>
      </c>
      <c r="AI363" s="76">
        <f>IF(OR(DataBase2[[#This Row],[sABS]]= "", DataBase2[[#This Row],[BestSol]]=""), "", (DataBase2[[#This Row],[sABS]]-DataBase2[[#This Row],[BestSol]])/DataBase2[[#This Row],[BestSol]])</f>
        <v>6.5876219448233178E-3</v>
      </c>
      <c r="AJ363" s="76">
        <f>IF(OR(DataBase2[[#This Row],[sCCJ]]= "", DataBase2[[#This Row],[BestSol]]=""), "", (DataBase2[[#This Row],[sCCJ]]-DataBase2[[#This Row],[BestSol]])/DataBase2[[#This Row],[BestSol]])</f>
        <v>1.2174551557746721E-2</v>
      </c>
      <c r="AK363" s="76">
        <f>IF(OR(DataBase2[[#This Row],[sILS]] = "", DataBase2[[#This Row],[BestSol]]=""), "", (DataBase2[[#This Row],[sILS]]-DataBase2[[#This Row],[BestSol]])/DataBase2[[#This Row],[BestSol]])</f>
        <v>0</v>
      </c>
      <c r="AL363" s="76">
        <f>IF(OR(DataBase2[[#This Row],[sSA]] = "", DataBase2[[#This Row],[BestSol]]=""), "", (DataBase2[[#This Row],[sSA]]-DataBase2[[#This Row],[BestSol]])/DataBase2[[#This Row],[BestSol]])</f>
        <v>0</v>
      </c>
      <c r="AM363" s="76">
        <f>IF(OR(DataBase2[[#This Row],[sKS]] = "", DataBase2[[#This Row],[BestSol]]=""), "", (DataBase2[[#This Row],[sKS]]-DataBase2[[#This Row],[BestSol]])/DataBase2[[#This Row],[BestSol]])</f>
        <v>4.5385502989615009E-2</v>
      </c>
      <c r="AN363" s="75">
        <f>IF(OR(DataBase2[[#This Row],[sLB]] = "", DataBase2[[#This Row],[BSHeu]]=""), "", (DataBase2[[#This Row],[sLB]]-DataBase2[[#This Row],[BSHeu]])/DataBase2[[#This Row],[BSHeu]])</f>
        <v>6.1596559320255262E-3</v>
      </c>
      <c r="AO363" s="76">
        <f>IF(OR(DataBase2[[#This Row],[sCL]] = "",  DataBase2[[#This Row],[BSHeu]]=""), "", (DataBase2[[#This Row],[sCL]] - DataBase2[[#This Row],[BSHeu]])/ DataBase2[[#This Row],[BSHeu]])</f>
        <v>2.2809189132487202E-2</v>
      </c>
      <c r="AP363" s="76">
        <f>IF(OR(DataBase2[[#This Row],[sDRC]]= "",  DataBase2[[#This Row],[BSHeu]]=""), "", (DataBase2[[#This Row],[sDRC]]- DataBase2[[#This Row],[BSHeu]])/ DataBase2[[#This Row],[BSHeu]])</f>
        <v>0</v>
      </c>
      <c r="AQ363" s="76">
        <f>IF(OR(DataBase2[[#This Row],[sABS]]= "",  DataBase2[[#This Row],[BSHeu]]=""), "", (DataBase2[[#This Row],[sABS]]- DataBase2[[#This Row],[BSHeu]])/ DataBase2[[#This Row],[BSHeu]])</f>
        <v>6.5876219448233178E-3</v>
      </c>
      <c r="AR363" s="76">
        <f>IF(OR(DataBase2[[#This Row],[sCCJ]]= "",  DataBase2[[#This Row],[BSHeu]]=""), "", (DataBase2[[#This Row],[sCCJ]]- DataBase2[[#This Row],[BSHeu]])/ DataBase2[[#This Row],[BSHeu]])</f>
        <v>1.2174551557746721E-2</v>
      </c>
      <c r="AS363" s="76">
        <f>IF(OR(DataBase2[[#This Row],[sILS]] = "",  DataBase2[[#This Row],[BSHeu]]=""), "", (DataBase2[[#This Row],[sILS]]- DataBase2[[#This Row],[BSHeu]])/ DataBase2[[#This Row],[BSHeu]])</f>
        <v>0</v>
      </c>
      <c r="AT363" s="76">
        <f>IF(OR(DataBase2[[#This Row],[sSA]] = "",  DataBase2[[#This Row],[BSHeu]]=""), "", (DataBase2[[#This Row],[sSA]]- DataBase2[[#This Row],[BSHeu]])/ DataBase2[[#This Row],[BSHeu]])</f>
        <v>0</v>
      </c>
      <c r="AU363" s="77">
        <f>IF(OR(DataBase2[[#This Row],[sKS]]= "",  DataBase2[[#This Row],[BSHeu]]=""), "", (DataBase2[[#This Row],[sKS]]- DataBase2[[#This Row],[BSHeu]])/ DataBase2[[#This Row],[BSHeu]])</f>
        <v>4.5385502989615009E-2</v>
      </c>
      <c r="AV363" s="78" t="str">
        <f>IF(AND(DataBase2[[#This Row],[sLBGB]]&lt;=0.0001, DataBase2[[#This Row],[sLBGB]]&lt;&gt;""), 1,"")</f>
        <v/>
      </c>
      <c r="AW363" s="78" t="str">
        <f>IF(AND(DataBase2[[#This Row],[sCLGB]]&lt;=0.0001,DataBase2[[#This Row],[sCLGB]]&lt;&gt;""), 1,"")</f>
        <v/>
      </c>
      <c r="AX363" s="78">
        <f>IF(AND(DataBase2[[#This Row],[sDRCGB]]&lt;=0.0001,DataBase2[[#This Row],[sDRCGB]]&lt;&gt;""), 1,"")</f>
        <v>1</v>
      </c>
      <c r="AY363" s="78" t="str">
        <f>IF(AND(DataBase2[[#This Row],[sABSGB]]&lt;=0.0001,DataBase2[[#This Row],[sABSGB]]&lt;&gt;""), 1,"")</f>
        <v/>
      </c>
      <c r="AZ363" s="78" t="str">
        <f>IF(AND(DataBase2[[#This Row],[sCCJGB]]&lt;=0.0001,DataBase2[[#This Row],[sCCJGB]]&lt;&gt;""), 1,"")</f>
        <v/>
      </c>
      <c r="BA363" s="78">
        <f>IF(AND(DataBase2[[#This Row],[sILSGB]]&lt;=0.0001,DataBase2[[#This Row],[sILSGB]]&lt;&gt;""), 1,"")</f>
        <v>1</v>
      </c>
      <c r="BB363" s="78">
        <f>IF(AND(DataBase2[[#This Row],[sSAGB]]&lt;=0.0001,DataBase2[[#This Row],[sSAGB]]&lt;&gt;""), 1,"")</f>
        <v>1</v>
      </c>
      <c r="BC363" s="78" t="str">
        <f>IF(AND(DataBase2[[#This Row],[sKSGB]]&lt;=0.0001,DataBase2[[#This Row],[sKSGB]]&lt;&gt;""), 1,"")</f>
        <v/>
      </c>
      <c r="BD363" s="79" t="str">
        <f>IF(AND(DataBase2[[#This Row],[sLBGKS]]&lt;=0.0001, DataBase2[[#This Row],[sLBGKS]]&lt;&gt;""), 1,"")</f>
        <v/>
      </c>
      <c r="BE363" s="78" t="str">
        <f>IF(AND(DataBase2[[#This Row],[sCLGKS]]&lt;=0.0001,DataBase2[[#This Row],[sCLGKS]]&lt;&gt;""), 1,"")</f>
        <v/>
      </c>
      <c r="BF363" s="78">
        <f>IF(AND(DataBase2[[#This Row],[sDRCGKS]]&lt;=0.0001,DataBase2[[#This Row],[sDRCGKS]]&lt;&gt;""), 1,"")</f>
        <v>1</v>
      </c>
      <c r="BG363" s="78" t="str">
        <f>IF(AND(DataBase2[[#This Row],[sABSGKS]]&lt;=0.0001,DataBase2[[#This Row],[sABSGKS]]&lt;&gt;""), 1,"")</f>
        <v/>
      </c>
      <c r="BH363" s="78" t="str">
        <f>IF(AND(DataBase2[[#This Row],[sCCJGKS]]&lt;=0.0001,DataBase2[[#This Row],[sCCJGKS]]&lt;&gt;""), 1,"")</f>
        <v/>
      </c>
      <c r="BI363" s="78">
        <f>IF(AND(DataBase2[[#This Row],[sILSGKS]]&lt;=0.0001,DataBase2[[#This Row],[sILSGKS]]&lt;&gt;""), 1,"")</f>
        <v>1</v>
      </c>
      <c r="BJ363" s="78">
        <f>IF(AND(DataBase2[[#This Row],[sSAGKS]]&lt;=0.0001,DataBase2[[#This Row],[sSAGKS]]&lt;&gt;""), 1,"")</f>
        <v>1</v>
      </c>
      <c r="BK363" s="80" t="str">
        <f>IF(AND(DataBase2[[#This Row],[sKSGKS]]&lt;=0.0001,DataBase2[[#This Row],[sKSGKS]]&lt;&gt;""), 1,"")</f>
        <v/>
      </c>
    </row>
    <row r="364" spans="1:63" x14ac:dyDescent="0.35">
      <c r="A364" s="65" t="s">
        <v>225</v>
      </c>
      <c r="B364" s="66" t="s">
        <v>80</v>
      </c>
      <c r="C364" s="67" t="s">
        <v>282</v>
      </c>
      <c r="D364" s="67">
        <v>3</v>
      </c>
      <c r="E364" s="67">
        <v>40</v>
      </c>
      <c r="F364" s="68">
        <v>5</v>
      </c>
      <c r="G364" s="69">
        <v>5396.26</v>
      </c>
      <c r="H364" s="70">
        <v>4820.3999999999996</v>
      </c>
      <c r="I364" s="71">
        <v>7200</v>
      </c>
      <c r="J364" s="69">
        <v>5939.66</v>
      </c>
      <c r="K364" s="70">
        <v>4207.67</v>
      </c>
      <c r="L364" s="71">
        <v>43190</v>
      </c>
      <c r="M364" s="69">
        <v>5298.06</v>
      </c>
      <c r="N364" s="6">
        <v>5279.41</v>
      </c>
      <c r="O364" s="71">
        <v>7202.7</v>
      </c>
      <c r="P364" s="69">
        <v>5401.2002000000002</v>
      </c>
      <c r="Q364" s="71">
        <v>2361</v>
      </c>
      <c r="R364" s="72">
        <v>5445.11</v>
      </c>
      <c r="S364" s="71">
        <v>74.78</v>
      </c>
      <c r="T364" s="72">
        <v>5483.28</v>
      </c>
      <c r="U364" s="71">
        <v>150.01499999999999</v>
      </c>
      <c r="V364" s="72">
        <v>5311.74</v>
      </c>
      <c r="W364" s="73">
        <v>150.04</v>
      </c>
      <c r="X364" s="8">
        <v>5384.48</v>
      </c>
      <c r="Y364" s="8">
        <v>1151</v>
      </c>
      <c r="Z364" s="74">
        <f t="shared" si="15"/>
        <v>5298.06</v>
      </c>
      <c r="AA364" s="48">
        <f t="shared" si="16"/>
        <v>5311.74</v>
      </c>
      <c r="AB36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MIN(G364,J364,M364),"")</f>
        <v/>
      </c>
      <c r="AC364" s="49" t="str">
        <f>IF(OR(DataBase2[[#This Row],[sKS]] = "", DataBase2[[#This Row],[BSOpt]]=""), "", (DataBase2[[#This Row],[sKS]]-DataBase2[[#This Row],[BSOpt]])/DataBase2[[#This Row],[BSOpt]])</f>
        <v/>
      </c>
      <c r="AD364" s="49">
        <f t="shared" si="17"/>
        <v>5298.06</v>
      </c>
      <c r="AE364" s="49">
        <f>IF(OR(DataBase2[[#This Row],[sKS]] = "", DataBase2[[#This Row],[BESTUB]]=""), "", (DataBase2[[#This Row],[sKS]]-DataBase2[[#This Row],[BESTUB]])/DataBase2[[#This Row],[BESTUB]])</f>
        <v>1.6311631049855824E-2</v>
      </c>
      <c r="AF364" s="75">
        <f>IF(OR(DataBase2[[#This Row],[sLB]] = "", DataBase2[[#This Row],[BestSol]]=""), "", (DataBase2[[#This Row],[sLB]]-DataBase2[[#This Row],[BestSol]])/DataBase2[[#This Row],[BestSol]])</f>
        <v>1.8535086427862238E-2</v>
      </c>
      <c r="AG364" s="76">
        <f>IF(OR(DataBase2[[#This Row],[sCL]] = "", DataBase2[[#This Row],[BestSol]]=""), "", (DataBase2[[#This Row],[sCL]] -DataBase2[[#This Row],[BestSol]])/DataBase2[[#This Row],[BestSol]])</f>
        <v>0.1211009312842813</v>
      </c>
      <c r="AH364" s="76">
        <f>IF(OR(DataBase2[[#This Row],[sDRC]]= "", DataBase2[[#This Row],[BestSol]]=""), "", (DataBase2[[#This Row],[sDRC]]-DataBase2[[#This Row],[BestSol]])/DataBase2[[#This Row],[BestSol]])</f>
        <v>0</v>
      </c>
      <c r="AI364" s="76">
        <f>IF(OR(DataBase2[[#This Row],[sABS]]= "", DataBase2[[#This Row],[BestSol]]=""), "", (DataBase2[[#This Row],[sABS]]-DataBase2[[#This Row],[BestSol]])/DataBase2[[#This Row],[BestSol]])</f>
        <v>1.946754094895109E-2</v>
      </c>
      <c r="AJ364" s="76">
        <f>IF(OR(DataBase2[[#This Row],[sCCJ]]= "", DataBase2[[#This Row],[BestSol]]=""), "", (DataBase2[[#This Row],[sCCJ]]-DataBase2[[#This Row],[BestSol]])/DataBase2[[#This Row],[BestSol]])</f>
        <v>2.7755442558219285E-2</v>
      </c>
      <c r="AK364" s="76">
        <f>IF(OR(DataBase2[[#This Row],[sILS]] = "", DataBase2[[#This Row],[BestSol]]=""), "", (DataBase2[[#This Row],[sILS]]-DataBase2[[#This Row],[BestSol]])/DataBase2[[#This Row],[BestSol]])</f>
        <v>3.4959966478295704E-2</v>
      </c>
      <c r="AL364" s="76">
        <f>IF(OR(DataBase2[[#This Row],[sSA]] = "", DataBase2[[#This Row],[BestSol]]=""), "", (DataBase2[[#This Row],[sSA]]-DataBase2[[#This Row],[BestSol]])/DataBase2[[#This Row],[BestSol]])</f>
        <v>2.5820772131684767E-3</v>
      </c>
      <c r="AM364" s="76">
        <f>IF(OR(DataBase2[[#This Row],[sKS]] = "", DataBase2[[#This Row],[BestSol]]=""), "", (DataBase2[[#This Row],[sKS]]-DataBase2[[#This Row],[BestSol]])/DataBase2[[#This Row],[BestSol]])</f>
        <v>1.6311631049855824E-2</v>
      </c>
      <c r="AN364" s="75">
        <f>IF(OR(DataBase2[[#This Row],[sLB]] = "", DataBase2[[#This Row],[BSHeu]]=""), "", (DataBase2[[#This Row],[sLB]]-DataBase2[[#This Row],[BSHeu]])/DataBase2[[#This Row],[BSHeu]])</f>
        <v>1.5911923399865288E-2</v>
      </c>
      <c r="AO364" s="76">
        <f>IF(OR(DataBase2[[#This Row],[sCL]] = "",  DataBase2[[#This Row],[BSHeu]]=""), "", (DataBase2[[#This Row],[sCL]] - DataBase2[[#This Row],[BSHeu]])/ DataBase2[[#This Row],[BSHeu]])</f>
        <v>0.11821361738338099</v>
      </c>
      <c r="AP364" s="76">
        <f>IF(OR(DataBase2[[#This Row],[sDRC]]= "",  DataBase2[[#This Row],[BSHeu]]=""), "", (DataBase2[[#This Row],[sDRC]]- DataBase2[[#This Row],[BSHeu]])/ DataBase2[[#This Row],[BSHeu]])</f>
        <v>-2.5754272611233572E-3</v>
      </c>
      <c r="AQ364" s="76">
        <f>IF(OR(DataBase2[[#This Row],[sABS]]= "",  DataBase2[[#This Row],[BSHeu]]=""), "", (DataBase2[[#This Row],[sABS]]- DataBase2[[#This Row],[BSHeu]])/ DataBase2[[#This Row],[BSHeu]])</f>
        <v>1.6841976452160769E-2</v>
      </c>
      <c r="AR364" s="76">
        <f>IF(OR(DataBase2[[#This Row],[sCCJ]]= "",  DataBase2[[#This Row],[BSHeu]]=""), "", (DataBase2[[#This Row],[sCCJ]]- DataBase2[[#This Row],[BSHeu]])/ DataBase2[[#This Row],[BSHeu]])</f>
        <v>2.5108533173686946E-2</v>
      </c>
      <c r="AS364" s="76">
        <f>IF(OR(DataBase2[[#This Row],[sILS]] = "",  DataBase2[[#This Row],[BSHeu]]=""), "", (DataBase2[[#This Row],[sILS]]- DataBase2[[#This Row],[BSHeu]])/ DataBase2[[#This Row],[BSHeu]])</f>
        <v>3.2294502366456181E-2</v>
      </c>
      <c r="AT364" s="76">
        <f>IF(OR(DataBase2[[#This Row],[sSA]] = "",  DataBase2[[#This Row],[BSHeu]]=""), "", (DataBase2[[#This Row],[sSA]]- DataBase2[[#This Row],[BSHeu]])/ DataBase2[[#This Row],[BSHeu]])</f>
        <v>0</v>
      </c>
      <c r="AU364" s="77">
        <f>IF(OR(DataBase2[[#This Row],[sKS]]= "",  DataBase2[[#This Row],[BSHeu]]=""), "", (DataBase2[[#This Row],[sKS]]- DataBase2[[#This Row],[BSHeu]])/ DataBase2[[#This Row],[BSHeu]])</f>
        <v>1.3694194369453284E-2</v>
      </c>
      <c r="AV364" s="78" t="str">
        <f>IF(AND(DataBase2[[#This Row],[sLBGB]]&lt;=0.0001, DataBase2[[#This Row],[sLBGB]]&lt;&gt;""), 1,"")</f>
        <v/>
      </c>
      <c r="AW364" s="78" t="str">
        <f>IF(AND(DataBase2[[#This Row],[sCLGB]]&lt;=0.0001,DataBase2[[#This Row],[sCLGB]]&lt;&gt;""), 1,"")</f>
        <v/>
      </c>
      <c r="AX364" s="78">
        <f>IF(AND(DataBase2[[#This Row],[sDRCGB]]&lt;=0.0001,DataBase2[[#This Row],[sDRCGB]]&lt;&gt;""), 1,"")</f>
        <v>1</v>
      </c>
      <c r="AY364" s="78" t="str">
        <f>IF(AND(DataBase2[[#This Row],[sABSGB]]&lt;=0.0001,DataBase2[[#This Row],[sABSGB]]&lt;&gt;""), 1,"")</f>
        <v/>
      </c>
      <c r="AZ364" s="78" t="str">
        <f>IF(AND(DataBase2[[#This Row],[sCCJGB]]&lt;=0.0001,DataBase2[[#This Row],[sCCJGB]]&lt;&gt;""), 1,"")</f>
        <v/>
      </c>
      <c r="BA364" s="78" t="str">
        <f>IF(AND(DataBase2[[#This Row],[sILSGB]]&lt;=0.0001,DataBase2[[#This Row],[sILSGB]]&lt;&gt;""), 1,"")</f>
        <v/>
      </c>
      <c r="BB364" s="78" t="str">
        <f>IF(AND(DataBase2[[#This Row],[sSAGB]]&lt;=0.0001,DataBase2[[#This Row],[sSAGB]]&lt;&gt;""), 1,"")</f>
        <v/>
      </c>
      <c r="BC364" s="78" t="str">
        <f>IF(AND(DataBase2[[#This Row],[sKSGB]]&lt;=0.0001,DataBase2[[#This Row],[sKSGB]]&lt;&gt;""), 1,"")</f>
        <v/>
      </c>
      <c r="BD364" s="79" t="str">
        <f>IF(AND(DataBase2[[#This Row],[sLBGKS]]&lt;=0.0001, DataBase2[[#This Row],[sLBGKS]]&lt;&gt;""), 1,"")</f>
        <v/>
      </c>
      <c r="BE364" s="78" t="str">
        <f>IF(AND(DataBase2[[#This Row],[sCLGKS]]&lt;=0.0001,DataBase2[[#This Row],[sCLGKS]]&lt;&gt;""), 1,"")</f>
        <v/>
      </c>
      <c r="BF364" s="78">
        <f>IF(AND(DataBase2[[#This Row],[sDRCGKS]]&lt;=0.0001,DataBase2[[#This Row],[sDRCGKS]]&lt;&gt;""), 1,"")</f>
        <v>1</v>
      </c>
      <c r="BG364" s="78" t="str">
        <f>IF(AND(DataBase2[[#This Row],[sABSGKS]]&lt;=0.0001,DataBase2[[#This Row],[sABSGKS]]&lt;&gt;""), 1,"")</f>
        <v/>
      </c>
      <c r="BH364" s="78" t="str">
        <f>IF(AND(DataBase2[[#This Row],[sCCJGKS]]&lt;=0.0001,DataBase2[[#This Row],[sCCJGKS]]&lt;&gt;""), 1,"")</f>
        <v/>
      </c>
      <c r="BI364" s="78" t="str">
        <f>IF(AND(DataBase2[[#This Row],[sILSGKS]]&lt;=0.0001,DataBase2[[#This Row],[sILSGKS]]&lt;&gt;""), 1,"")</f>
        <v/>
      </c>
      <c r="BJ364" s="78">
        <f>IF(AND(DataBase2[[#This Row],[sSAGKS]]&lt;=0.0001,DataBase2[[#This Row],[sSAGKS]]&lt;&gt;""), 1,"")</f>
        <v>1</v>
      </c>
      <c r="BK364" s="80" t="str">
        <f>IF(AND(DataBase2[[#This Row],[sKSGKS]]&lt;=0.0001,DataBase2[[#This Row],[sKSGKS]]&lt;&gt;""), 1,"")</f>
        <v/>
      </c>
    </row>
    <row r="365" spans="1:63" x14ac:dyDescent="0.35">
      <c r="A365" s="65" t="s">
        <v>226</v>
      </c>
      <c r="B365" s="66" t="s">
        <v>80</v>
      </c>
      <c r="C365" s="67" t="s">
        <v>282</v>
      </c>
      <c r="D365" s="67">
        <v>3</v>
      </c>
      <c r="E365" s="67">
        <v>40</v>
      </c>
      <c r="F365" s="68">
        <v>2</v>
      </c>
      <c r="G365" s="69">
        <v>3978.58</v>
      </c>
      <c r="H365" s="70">
        <v>3605.65</v>
      </c>
      <c r="I365" s="71">
        <v>7200</v>
      </c>
      <c r="J365" s="69">
        <v>3967.69</v>
      </c>
      <c r="K365" s="70">
        <v>3967.69</v>
      </c>
      <c r="L365" s="71">
        <v>2109</v>
      </c>
      <c r="M365" s="69">
        <v>7637.56</v>
      </c>
      <c r="N365" s="6">
        <v>3836.04</v>
      </c>
      <c r="O365" s="71">
        <v>7200.7</v>
      </c>
      <c r="P365" s="69">
        <v>4004.4699700000001</v>
      </c>
      <c r="Q365" s="71">
        <v>5406</v>
      </c>
      <c r="R365" s="72">
        <v>4004.64</v>
      </c>
      <c r="S365" s="71">
        <v>84.57</v>
      </c>
      <c r="T365" s="72">
        <v>4274.97</v>
      </c>
      <c r="U365" s="71">
        <v>150.001</v>
      </c>
      <c r="V365" s="72">
        <v>4226.6899999999996</v>
      </c>
      <c r="W365" s="73">
        <v>150.01300000000001</v>
      </c>
      <c r="X365" s="8">
        <v>3978.58</v>
      </c>
      <c r="Y365" s="8">
        <v>223</v>
      </c>
      <c r="Z365" s="74">
        <f t="shared" si="15"/>
        <v>3967.69</v>
      </c>
      <c r="AA365" s="48">
        <f t="shared" si="16"/>
        <v>3978.58</v>
      </c>
      <c r="AB36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MIN(G365,J365,M365),"")</f>
        <v>3967.69</v>
      </c>
      <c r="AC365" s="49">
        <f>IF(OR(DataBase2[[#This Row],[sKS]] = "", DataBase2[[#This Row],[BSOpt]]=""), "", (DataBase2[[#This Row],[sKS]]-DataBase2[[#This Row],[BSOpt]])/DataBase2[[#This Row],[BSOpt]])</f>
        <v>2.7446700725106731E-3</v>
      </c>
      <c r="AD365" s="49">
        <f t="shared" si="17"/>
        <v>3967.69</v>
      </c>
      <c r="AE365" s="49">
        <f>IF(OR(DataBase2[[#This Row],[sKS]] = "", DataBase2[[#This Row],[BESTUB]]=""), "", (DataBase2[[#This Row],[sKS]]-DataBase2[[#This Row],[BESTUB]])/DataBase2[[#This Row],[BESTUB]])</f>
        <v>2.7446700725106731E-3</v>
      </c>
      <c r="AF365" s="75">
        <f>IF(OR(DataBase2[[#This Row],[sLB]] = "", DataBase2[[#This Row],[BestSol]]=""), "", (DataBase2[[#This Row],[sLB]]-DataBase2[[#This Row],[BestSol]])/DataBase2[[#This Row],[BestSol]])</f>
        <v>2.7446700725106731E-3</v>
      </c>
      <c r="AG365" s="76">
        <f>IF(OR(DataBase2[[#This Row],[sCL]] = "", DataBase2[[#This Row],[BestSol]]=""), "", (DataBase2[[#This Row],[sCL]] -DataBase2[[#This Row],[BestSol]])/DataBase2[[#This Row],[BestSol]])</f>
        <v>0</v>
      </c>
      <c r="AH365" s="76">
        <f>IF(OR(DataBase2[[#This Row],[sDRC]]= "", DataBase2[[#This Row],[BestSol]]=""), "", (DataBase2[[#This Row],[sDRC]]-DataBase2[[#This Row],[BestSol]])/DataBase2[[#This Row],[BestSol]])</f>
        <v>0.92493869228694792</v>
      </c>
      <c r="AI365" s="76">
        <f>IF(OR(DataBase2[[#This Row],[sABS]]= "", DataBase2[[#This Row],[BestSol]]=""), "", (DataBase2[[#This Row],[sABS]]-DataBase2[[#This Row],[BestSol]])/DataBase2[[#This Row],[BestSol]])</f>
        <v>9.2698698739064923E-3</v>
      </c>
      <c r="AJ365" s="76">
        <f>IF(OR(DataBase2[[#This Row],[sCCJ]]= "", DataBase2[[#This Row],[BestSol]]=""), "", (DataBase2[[#This Row],[sCCJ]]-DataBase2[[#This Row],[BestSol]])/DataBase2[[#This Row],[BestSol]])</f>
        <v>9.3127235242672236E-3</v>
      </c>
      <c r="AK365" s="76">
        <f>IF(OR(DataBase2[[#This Row],[sILS]] = "", DataBase2[[#This Row],[BestSol]]=""), "", (DataBase2[[#This Row],[sILS]]-DataBase2[[#This Row],[BestSol]])/DataBase2[[#This Row],[BestSol]])</f>
        <v>7.7445566563920112E-2</v>
      </c>
      <c r="AL365" s="76">
        <f>IF(OR(DataBase2[[#This Row],[sSA]] = "", DataBase2[[#This Row],[BestSol]]=""), "", (DataBase2[[#This Row],[sSA]]-DataBase2[[#This Row],[BestSol]])/DataBase2[[#This Row],[BestSol]])</f>
        <v>6.5277277206636494E-2</v>
      </c>
      <c r="AM365" s="76">
        <f>IF(OR(DataBase2[[#This Row],[sKS]] = "", DataBase2[[#This Row],[BestSol]]=""), "", (DataBase2[[#This Row],[sKS]]-DataBase2[[#This Row],[BestSol]])/DataBase2[[#This Row],[BestSol]])</f>
        <v>2.7446700725106731E-3</v>
      </c>
      <c r="AN365" s="75">
        <f>IF(OR(DataBase2[[#This Row],[sLB]] = "", DataBase2[[#This Row],[BSHeu]]=""), "", (DataBase2[[#This Row],[sLB]]-DataBase2[[#This Row],[BSHeu]])/DataBase2[[#This Row],[BSHeu]])</f>
        <v>0</v>
      </c>
      <c r="AO365" s="76">
        <f>IF(OR(DataBase2[[#This Row],[sCL]] = "",  DataBase2[[#This Row],[BSHeu]]=""), "", (DataBase2[[#This Row],[sCL]] - DataBase2[[#This Row],[BSHeu]])/ DataBase2[[#This Row],[BSHeu]])</f>
        <v>-2.7371574782962447E-3</v>
      </c>
      <c r="AP365" s="76">
        <f>IF(OR(DataBase2[[#This Row],[sDRC]]= "",  DataBase2[[#This Row],[BSHeu]]=""), "", (DataBase2[[#This Row],[sDRC]]- DataBase2[[#This Row],[BSHeu]])/ DataBase2[[#This Row],[BSHeu]])</f>
        <v>0.91966983195009289</v>
      </c>
      <c r="AQ365" s="76">
        <f>IF(OR(DataBase2[[#This Row],[sABS]]= "",  DataBase2[[#This Row],[BSHeu]]=""), "", (DataBase2[[#This Row],[sABS]]- DataBase2[[#This Row],[BSHeu]])/ DataBase2[[#This Row],[BSHeu]])</f>
        <v>6.5073393019620509E-3</v>
      </c>
      <c r="AR365" s="76">
        <f>IF(OR(DataBase2[[#This Row],[sCCJ]]= "",  DataBase2[[#This Row],[BSHeu]]=""), "", (DataBase2[[#This Row],[sCCJ]]- DataBase2[[#This Row],[BSHeu]])/ DataBase2[[#This Row],[BSHeu]])</f>
        <v>6.5500756551332253E-3</v>
      </c>
      <c r="AS365" s="76">
        <f>IF(OR(DataBase2[[#This Row],[sILS]] = "",  DataBase2[[#This Row],[BSHeu]]=""), "", (DataBase2[[#This Row],[sILS]]- DataBase2[[#This Row],[BSHeu]])/ DataBase2[[#This Row],[BSHeu]])</f>
        <v>7.4496428373942547E-2</v>
      </c>
      <c r="AT365" s="76">
        <f>IF(OR(DataBase2[[#This Row],[sSA]] = "",  DataBase2[[#This Row],[BSHeu]]=""), "", (DataBase2[[#This Row],[sSA]]- DataBase2[[#This Row],[BSHeu]])/ DataBase2[[#This Row],[BSHeu]])</f>
        <v>6.2361445540871287E-2</v>
      </c>
      <c r="AU365" s="77">
        <f>IF(OR(DataBase2[[#This Row],[sKS]]= "",  DataBase2[[#This Row],[BSHeu]]=""), "", (DataBase2[[#This Row],[sKS]]- DataBase2[[#This Row],[BSHeu]])/ DataBase2[[#This Row],[BSHeu]])</f>
        <v>0</v>
      </c>
      <c r="AV365" s="78" t="str">
        <f>IF(AND(DataBase2[[#This Row],[sLBGB]]&lt;=0.0001, DataBase2[[#This Row],[sLBGB]]&lt;&gt;""), 1,"")</f>
        <v/>
      </c>
      <c r="AW365" s="78">
        <f>IF(AND(DataBase2[[#This Row],[sCLGB]]&lt;=0.0001,DataBase2[[#This Row],[sCLGB]]&lt;&gt;""), 1,"")</f>
        <v>1</v>
      </c>
      <c r="AX365" s="78" t="str">
        <f>IF(AND(DataBase2[[#This Row],[sDRCGB]]&lt;=0.0001,DataBase2[[#This Row],[sDRCGB]]&lt;&gt;""), 1,"")</f>
        <v/>
      </c>
      <c r="AY365" s="78" t="str">
        <f>IF(AND(DataBase2[[#This Row],[sABSGB]]&lt;=0.0001,DataBase2[[#This Row],[sABSGB]]&lt;&gt;""), 1,"")</f>
        <v/>
      </c>
      <c r="AZ365" s="78" t="str">
        <f>IF(AND(DataBase2[[#This Row],[sCCJGB]]&lt;=0.0001,DataBase2[[#This Row],[sCCJGB]]&lt;&gt;""), 1,"")</f>
        <v/>
      </c>
      <c r="BA365" s="78" t="str">
        <f>IF(AND(DataBase2[[#This Row],[sILSGB]]&lt;=0.0001,DataBase2[[#This Row],[sILSGB]]&lt;&gt;""), 1,"")</f>
        <v/>
      </c>
      <c r="BB365" s="78" t="str">
        <f>IF(AND(DataBase2[[#This Row],[sSAGB]]&lt;=0.0001,DataBase2[[#This Row],[sSAGB]]&lt;&gt;""), 1,"")</f>
        <v/>
      </c>
      <c r="BC365" s="78" t="str">
        <f>IF(AND(DataBase2[[#This Row],[sKSGB]]&lt;=0.0001,DataBase2[[#This Row],[sKSGB]]&lt;&gt;""), 1,"")</f>
        <v/>
      </c>
      <c r="BD365" s="79">
        <f>IF(AND(DataBase2[[#This Row],[sLBGKS]]&lt;=0.0001, DataBase2[[#This Row],[sLBGKS]]&lt;&gt;""), 1,"")</f>
        <v>1</v>
      </c>
      <c r="BE365" s="78">
        <f>IF(AND(DataBase2[[#This Row],[sCLGKS]]&lt;=0.0001,DataBase2[[#This Row],[sCLGKS]]&lt;&gt;""), 1,"")</f>
        <v>1</v>
      </c>
      <c r="BF365" s="78" t="str">
        <f>IF(AND(DataBase2[[#This Row],[sDRCGKS]]&lt;=0.0001,DataBase2[[#This Row],[sDRCGKS]]&lt;&gt;""), 1,"")</f>
        <v/>
      </c>
      <c r="BG365" s="78" t="str">
        <f>IF(AND(DataBase2[[#This Row],[sABSGKS]]&lt;=0.0001,DataBase2[[#This Row],[sABSGKS]]&lt;&gt;""), 1,"")</f>
        <v/>
      </c>
      <c r="BH365" s="78" t="str">
        <f>IF(AND(DataBase2[[#This Row],[sCCJGKS]]&lt;=0.0001,DataBase2[[#This Row],[sCCJGKS]]&lt;&gt;""), 1,"")</f>
        <v/>
      </c>
      <c r="BI365" s="78" t="str">
        <f>IF(AND(DataBase2[[#This Row],[sILSGKS]]&lt;=0.0001,DataBase2[[#This Row],[sILSGKS]]&lt;&gt;""), 1,"")</f>
        <v/>
      </c>
      <c r="BJ365" s="78" t="str">
        <f>IF(AND(DataBase2[[#This Row],[sSAGKS]]&lt;=0.0001,DataBase2[[#This Row],[sSAGKS]]&lt;&gt;""), 1,"")</f>
        <v/>
      </c>
      <c r="BK365" s="80">
        <f>IF(AND(DataBase2[[#This Row],[sKSGKS]]&lt;=0.0001,DataBase2[[#This Row],[sKSGKS]]&lt;&gt;""), 1,"")</f>
        <v>1</v>
      </c>
    </row>
    <row r="366" spans="1:63" x14ac:dyDescent="0.35">
      <c r="A366" s="65" t="s">
        <v>227</v>
      </c>
      <c r="B366" s="66" t="s">
        <v>80</v>
      </c>
      <c r="C366" s="67" t="s">
        <v>282</v>
      </c>
      <c r="D366" s="67">
        <v>3</v>
      </c>
      <c r="E366" s="67">
        <v>40</v>
      </c>
      <c r="F366" s="68">
        <v>3</v>
      </c>
      <c r="G366" s="69">
        <v>4331.99</v>
      </c>
      <c r="H366" s="70">
        <v>3937.86</v>
      </c>
      <c r="I366" s="71">
        <v>7200</v>
      </c>
      <c r="J366" s="69">
        <v>4331.99</v>
      </c>
      <c r="K366" s="70">
        <v>4331.99</v>
      </c>
      <c r="L366" s="71">
        <v>19595</v>
      </c>
      <c r="M366" s="69">
        <v>7849.13</v>
      </c>
      <c r="N366" s="6">
        <v>4257.3999999999996</v>
      </c>
      <c r="O366" s="71">
        <v>7200.8</v>
      </c>
      <c r="P366" s="69">
        <v>4595.9101600000004</v>
      </c>
      <c r="Q366" s="71">
        <v>5884</v>
      </c>
      <c r="R366" s="72">
        <v>4436.24</v>
      </c>
      <c r="S366" s="71">
        <v>94.55</v>
      </c>
      <c r="T366" s="72">
        <v>4404.74</v>
      </c>
      <c r="U366" s="71">
        <v>150</v>
      </c>
      <c r="V366" s="72">
        <v>4332.53</v>
      </c>
      <c r="W366" s="73">
        <v>150.0265</v>
      </c>
      <c r="X366" s="8">
        <v>4442.25</v>
      </c>
      <c r="Y366" s="8">
        <v>726</v>
      </c>
      <c r="Z366" s="74">
        <f t="shared" si="15"/>
        <v>4331.99</v>
      </c>
      <c r="AA366" s="48">
        <f t="shared" si="16"/>
        <v>4332.53</v>
      </c>
      <c r="AB36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MIN(G366,J366,M366),"")</f>
        <v>4331.99</v>
      </c>
      <c r="AC366" s="49">
        <f>IF(OR(DataBase2[[#This Row],[sKS]] = "", DataBase2[[#This Row],[BSOpt]]=""), "", (DataBase2[[#This Row],[sKS]]-DataBase2[[#This Row],[BSOpt]])/DataBase2[[#This Row],[BSOpt]])</f>
        <v>2.5452505661370462E-2</v>
      </c>
      <c r="AD366" s="49">
        <f t="shared" si="17"/>
        <v>4331.99</v>
      </c>
      <c r="AE366" s="49">
        <f>IF(OR(DataBase2[[#This Row],[sKS]] = "", DataBase2[[#This Row],[BESTUB]]=""), "", (DataBase2[[#This Row],[sKS]]-DataBase2[[#This Row],[BESTUB]])/DataBase2[[#This Row],[BESTUB]])</f>
        <v>2.5452505661370462E-2</v>
      </c>
      <c r="AF366" s="75">
        <f>IF(OR(DataBase2[[#This Row],[sLB]] = "", DataBase2[[#This Row],[BestSol]]=""), "", (DataBase2[[#This Row],[sLB]]-DataBase2[[#This Row],[BestSol]])/DataBase2[[#This Row],[BestSol]])</f>
        <v>0</v>
      </c>
      <c r="AG366" s="76">
        <f>IF(OR(DataBase2[[#This Row],[sCL]] = "", DataBase2[[#This Row],[BestSol]]=""), "", (DataBase2[[#This Row],[sCL]] -DataBase2[[#This Row],[BestSol]])/DataBase2[[#This Row],[BestSol]])</f>
        <v>0</v>
      </c>
      <c r="AH366" s="76">
        <f>IF(OR(DataBase2[[#This Row],[sDRC]]= "", DataBase2[[#This Row],[BestSol]]=""), "", (DataBase2[[#This Row],[sDRC]]-DataBase2[[#This Row],[BestSol]])/DataBase2[[#This Row],[BestSol]])</f>
        <v>0.81189938111583837</v>
      </c>
      <c r="AI366" s="76">
        <f>IF(OR(DataBase2[[#This Row],[sABS]]= "", DataBase2[[#This Row],[BestSol]]=""), "", (DataBase2[[#This Row],[sABS]]-DataBase2[[#This Row],[BestSol]])/DataBase2[[#This Row],[BestSol]])</f>
        <v>6.0923538604659891E-2</v>
      </c>
      <c r="AJ366" s="76">
        <f>IF(OR(DataBase2[[#This Row],[sCCJ]]= "", DataBase2[[#This Row],[BestSol]]=""), "", (DataBase2[[#This Row],[sCCJ]]-DataBase2[[#This Row],[BestSol]])/DataBase2[[#This Row],[BestSol]])</f>
        <v>2.4065152504968851E-2</v>
      </c>
      <c r="AK366" s="76">
        <f>IF(OR(DataBase2[[#This Row],[sILS]] = "", DataBase2[[#This Row],[BestSol]]=""), "", (DataBase2[[#This Row],[sILS]]-DataBase2[[#This Row],[BestSol]])/DataBase2[[#This Row],[BestSol]])</f>
        <v>1.6793667575409916E-2</v>
      </c>
      <c r="AL366" s="76">
        <f>IF(OR(DataBase2[[#This Row],[sSA]] = "", DataBase2[[#This Row],[BestSol]]=""), "", (DataBase2[[#This Row],[sSA]]-DataBase2[[#This Row],[BestSol]])/DataBase2[[#This Row],[BestSol]])</f>
        <v>1.2465402736385901E-4</v>
      </c>
      <c r="AM366" s="76">
        <f>IF(OR(DataBase2[[#This Row],[sKS]] = "", DataBase2[[#This Row],[BestSol]]=""), "", (DataBase2[[#This Row],[sKS]]-DataBase2[[#This Row],[BestSol]])/DataBase2[[#This Row],[BestSol]])</f>
        <v>2.5452505661370462E-2</v>
      </c>
      <c r="AN366" s="75">
        <f>IF(OR(DataBase2[[#This Row],[sLB]] = "", DataBase2[[#This Row],[BSHeu]]=""), "", (DataBase2[[#This Row],[sLB]]-DataBase2[[#This Row],[BSHeu]])/DataBase2[[#This Row],[BSHeu]])</f>
        <v>-1.2463849067403195E-4</v>
      </c>
      <c r="AO366" s="76">
        <f>IF(OR(DataBase2[[#This Row],[sCL]] = "",  DataBase2[[#This Row],[BSHeu]]=""), "", (DataBase2[[#This Row],[sCL]] - DataBase2[[#This Row],[BSHeu]])/ DataBase2[[#This Row],[BSHeu]])</f>
        <v>-1.2463849067403195E-4</v>
      </c>
      <c r="AP366" s="76">
        <f>IF(OR(DataBase2[[#This Row],[sDRC]]= "",  DataBase2[[#This Row],[BSHeu]]=""), "", (DataBase2[[#This Row],[sDRC]]- DataBase2[[#This Row],[BSHeu]])/ DataBase2[[#This Row],[BSHeu]])</f>
        <v>0.81167354871172281</v>
      </c>
      <c r="AQ366" s="76">
        <f>IF(OR(DataBase2[[#This Row],[sABS]]= "",  DataBase2[[#This Row],[BSHeu]]=""), "", (DataBase2[[#This Row],[sABS]]- DataBase2[[#This Row],[BSHeu]])/ DataBase2[[#This Row],[BSHeu]])</f>
        <v>6.0791306696087649E-2</v>
      </c>
      <c r="AR366" s="76">
        <f>IF(OR(DataBase2[[#This Row],[sCCJ]]= "",  DataBase2[[#This Row],[BSHeu]]=""), "", (DataBase2[[#This Row],[sCCJ]]- DataBase2[[#This Row],[BSHeu]])/ DataBase2[[#This Row],[BSHeu]])</f>
        <v>2.3937514570008759E-2</v>
      </c>
      <c r="AS366" s="76">
        <f>IF(OR(DataBase2[[#This Row],[sILS]] = "",  DataBase2[[#This Row],[BSHeu]]=""), "", (DataBase2[[#This Row],[sILS]]- DataBase2[[#This Row],[BSHeu]])/ DataBase2[[#This Row],[BSHeu]])</f>
        <v>1.6666935947356402E-2</v>
      </c>
      <c r="AT366" s="76">
        <f>IF(OR(DataBase2[[#This Row],[sSA]] = "",  DataBase2[[#This Row],[BSHeu]]=""), "", (DataBase2[[#This Row],[sSA]]- DataBase2[[#This Row],[BSHeu]])/ DataBase2[[#This Row],[BSHeu]])</f>
        <v>0</v>
      </c>
      <c r="AU366" s="77">
        <f>IF(OR(DataBase2[[#This Row],[sKS]]= "",  DataBase2[[#This Row],[BSHeu]]=""), "", (DataBase2[[#This Row],[sKS]]- DataBase2[[#This Row],[BSHeu]])/ DataBase2[[#This Row],[BSHeu]])</f>
        <v>2.5324694808806923E-2</v>
      </c>
      <c r="AV366" s="78">
        <f>IF(AND(DataBase2[[#This Row],[sLBGB]]&lt;=0.0001, DataBase2[[#This Row],[sLBGB]]&lt;&gt;""), 1,"")</f>
        <v>1</v>
      </c>
      <c r="AW366" s="78">
        <f>IF(AND(DataBase2[[#This Row],[sCLGB]]&lt;=0.0001,DataBase2[[#This Row],[sCLGB]]&lt;&gt;""), 1,"")</f>
        <v>1</v>
      </c>
      <c r="AX366" s="78" t="str">
        <f>IF(AND(DataBase2[[#This Row],[sDRCGB]]&lt;=0.0001,DataBase2[[#This Row],[sDRCGB]]&lt;&gt;""), 1,"")</f>
        <v/>
      </c>
      <c r="AY366" s="78" t="str">
        <f>IF(AND(DataBase2[[#This Row],[sABSGB]]&lt;=0.0001,DataBase2[[#This Row],[sABSGB]]&lt;&gt;""), 1,"")</f>
        <v/>
      </c>
      <c r="AZ366" s="78" t="str">
        <f>IF(AND(DataBase2[[#This Row],[sCCJGB]]&lt;=0.0001,DataBase2[[#This Row],[sCCJGB]]&lt;&gt;""), 1,"")</f>
        <v/>
      </c>
      <c r="BA366" s="78" t="str">
        <f>IF(AND(DataBase2[[#This Row],[sILSGB]]&lt;=0.0001,DataBase2[[#This Row],[sILSGB]]&lt;&gt;""), 1,"")</f>
        <v/>
      </c>
      <c r="BB366" s="78" t="str">
        <f>IF(AND(DataBase2[[#This Row],[sSAGB]]&lt;=0.0001,DataBase2[[#This Row],[sSAGB]]&lt;&gt;""), 1,"")</f>
        <v/>
      </c>
      <c r="BC366" s="78" t="str">
        <f>IF(AND(DataBase2[[#This Row],[sKSGB]]&lt;=0.0001,DataBase2[[#This Row],[sKSGB]]&lt;&gt;""), 1,"")</f>
        <v/>
      </c>
      <c r="BD366" s="79">
        <f>IF(AND(DataBase2[[#This Row],[sLBGKS]]&lt;=0.0001, DataBase2[[#This Row],[sLBGKS]]&lt;&gt;""), 1,"")</f>
        <v>1</v>
      </c>
      <c r="BE366" s="78">
        <f>IF(AND(DataBase2[[#This Row],[sCLGKS]]&lt;=0.0001,DataBase2[[#This Row],[sCLGKS]]&lt;&gt;""), 1,"")</f>
        <v>1</v>
      </c>
      <c r="BF366" s="78" t="str">
        <f>IF(AND(DataBase2[[#This Row],[sDRCGKS]]&lt;=0.0001,DataBase2[[#This Row],[sDRCGKS]]&lt;&gt;""), 1,"")</f>
        <v/>
      </c>
      <c r="BG366" s="78" t="str">
        <f>IF(AND(DataBase2[[#This Row],[sABSGKS]]&lt;=0.0001,DataBase2[[#This Row],[sABSGKS]]&lt;&gt;""), 1,"")</f>
        <v/>
      </c>
      <c r="BH366" s="78" t="str">
        <f>IF(AND(DataBase2[[#This Row],[sCCJGKS]]&lt;=0.0001,DataBase2[[#This Row],[sCCJGKS]]&lt;&gt;""), 1,"")</f>
        <v/>
      </c>
      <c r="BI366" s="78" t="str">
        <f>IF(AND(DataBase2[[#This Row],[sILSGKS]]&lt;=0.0001,DataBase2[[#This Row],[sILSGKS]]&lt;&gt;""), 1,"")</f>
        <v/>
      </c>
      <c r="BJ366" s="78">
        <f>IF(AND(DataBase2[[#This Row],[sSAGKS]]&lt;=0.0001,DataBase2[[#This Row],[sSAGKS]]&lt;&gt;""), 1,"")</f>
        <v>1</v>
      </c>
      <c r="BK366" s="80" t="str">
        <f>IF(AND(DataBase2[[#This Row],[sKSGKS]]&lt;=0.0001,DataBase2[[#This Row],[sKSGKS]]&lt;&gt;""), 1,"")</f>
        <v/>
      </c>
    </row>
    <row r="367" spans="1:63" x14ac:dyDescent="0.35">
      <c r="A367" s="65" t="s">
        <v>228</v>
      </c>
      <c r="B367" s="66" t="s">
        <v>80</v>
      </c>
      <c r="C367" s="67" t="s">
        <v>282</v>
      </c>
      <c r="D367" s="67">
        <v>3</v>
      </c>
      <c r="E367" s="67">
        <v>40</v>
      </c>
      <c r="F367" s="68">
        <v>4</v>
      </c>
      <c r="G367" s="69">
        <v>4936.91</v>
      </c>
      <c r="H367" s="70">
        <v>4352.07</v>
      </c>
      <c r="I367" s="71">
        <v>7200</v>
      </c>
      <c r="J367" s="69">
        <v>4923.72</v>
      </c>
      <c r="K367" s="70">
        <v>4328.2700000000004</v>
      </c>
      <c r="L367" s="71">
        <v>42903</v>
      </c>
      <c r="M367" s="69">
        <v>8377.2800000000007</v>
      </c>
      <c r="N367" s="6">
        <v>4741.62</v>
      </c>
      <c r="O367" s="71">
        <v>7202.1</v>
      </c>
      <c r="P367" s="69">
        <v>4934.7202100000004</v>
      </c>
      <c r="Q367" s="71">
        <v>2303</v>
      </c>
      <c r="R367" s="72">
        <v>4994.0200000000004</v>
      </c>
      <c r="S367" s="71">
        <v>116.82</v>
      </c>
      <c r="T367" s="72">
        <v>4872.07</v>
      </c>
      <c r="U367" s="71">
        <v>150.02500000000001</v>
      </c>
      <c r="V367" s="72">
        <v>4931.2</v>
      </c>
      <c r="W367" s="73">
        <v>150.05699999999999</v>
      </c>
      <c r="X367" s="8">
        <v>4934.72</v>
      </c>
      <c r="Y367" s="8">
        <v>642</v>
      </c>
      <c r="Z367" s="74">
        <f t="shared" si="15"/>
        <v>4923.72</v>
      </c>
      <c r="AA367" s="48">
        <f t="shared" si="16"/>
        <v>4872.07</v>
      </c>
      <c r="AB36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MIN(G367,J367,M367),"")</f>
        <v/>
      </c>
      <c r="AC367" s="49" t="str">
        <f>IF(OR(DataBase2[[#This Row],[sKS]] = "", DataBase2[[#This Row],[BSOpt]]=""), "", (DataBase2[[#This Row],[sKS]]-DataBase2[[#This Row],[BSOpt]])/DataBase2[[#This Row],[BSOpt]])</f>
        <v/>
      </c>
      <c r="AD367" s="49">
        <f t="shared" si="17"/>
        <v>4923.72</v>
      </c>
      <c r="AE367" s="49">
        <f>IF(OR(DataBase2[[#This Row],[sKS]] = "", DataBase2[[#This Row],[BESTUB]]=""), "", (DataBase2[[#This Row],[sKS]]-DataBase2[[#This Row],[BESTUB]])/DataBase2[[#This Row],[BESTUB]])</f>
        <v>2.2340831728855418E-3</v>
      </c>
      <c r="AF367" s="75">
        <f>IF(OR(DataBase2[[#This Row],[sLB]] = "", DataBase2[[#This Row],[BestSol]]=""), "", (DataBase2[[#This Row],[sLB]]-DataBase2[[#This Row],[BestSol]])/DataBase2[[#This Row],[BestSol]])</f>
        <v>2.6788688227599457E-3</v>
      </c>
      <c r="AG367" s="76">
        <f>IF(OR(DataBase2[[#This Row],[sCL]] = "", DataBase2[[#This Row],[BestSol]]=""), "", (DataBase2[[#This Row],[sCL]] -DataBase2[[#This Row],[BestSol]])/DataBase2[[#This Row],[BestSol]])</f>
        <v>0</v>
      </c>
      <c r="AH367" s="76">
        <f>IF(OR(DataBase2[[#This Row],[sDRC]]= "", DataBase2[[#This Row],[BestSol]]=""), "", (DataBase2[[#This Row],[sDRC]]-DataBase2[[#This Row],[BestSol]])/DataBase2[[#This Row],[BestSol]])</f>
        <v>0.70141275295914474</v>
      </c>
      <c r="AI367" s="76">
        <f>IF(OR(DataBase2[[#This Row],[sABS]]= "", DataBase2[[#This Row],[BestSol]]=""), "", (DataBase2[[#This Row],[sABS]]-DataBase2[[#This Row],[BestSol]])/DataBase2[[#This Row],[BestSol]])</f>
        <v>2.2341258235643278E-3</v>
      </c>
      <c r="AJ367" s="76">
        <f>IF(OR(DataBase2[[#This Row],[sCCJ]]= "", DataBase2[[#This Row],[BestSol]]=""), "", (DataBase2[[#This Row],[sCCJ]]-DataBase2[[#This Row],[BestSol]])/DataBase2[[#This Row],[BestSol]])</f>
        <v>1.4277822459441272E-2</v>
      </c>
      <c r="AK367" s="76">
        <f>IF(OR(DataBase2[[#This Row],[sILS]] = "", DataBase2[[#This Row],[BestSol]]=""), "", (DataBase2[[#This Row],[sILS]]-DataBase2[[#This Row],[BestSol]])/DataBase2[[#This Row],[BestSol]])</f>
        <v>-1.0490035989049041E-2</v>
      </c>
      <c r="AL367" s="76">
        <f>IF(OR(DataBase2[[#This Row],[sSA]] = "", DataBase2[[#This Row],[BestSol]]=""), "", (DataBase2[[#This Row],[sSA]]-DataBase2[[#This Row],[BestSol]])/DataBase2[[#This Row],[BestSol]])</f>
        <v>1.5191765575620797E-3</v>
      </c>
      <c r="AM367" s="76">
        <f>IF(OR(DataBase2[[#This Row],[sKS]] = "", DataBase2[[#This Row],[BestSol]]=""), "", (DataBase2[[#This Row],[sKS]]-DataBase2[[#This Row],[BestSol]])/DataBase2[[#This Row],[BestSol]])</f>
        <v>2.2340831728855418E-3</v>
      </c>
      <c r="AN367" s="75">
        <f>IF(OR(DataBase2[[#This Row],[sLB]] = "", DataBase2[[#This Row],[BSHeu]]=""), "", (DataBase2[[#This Row],[sLB]]-DataBase2[[#This Row],[BSHeu]])/DataBase2[[#This Row],[BSHeu]])</f>
        <v>1.3308511577214644E-2</v>
      </c>
      <c r="AO367" s="76">
        <f>IF(OR(DataBase2[[#This Row],[sCL]] = "",  DataBase2[[#This Row],[BSHeu]]=""), "", (DataBase2[[#This Row],[sCL]] - DataBase2[[#This Row],[BSHeu]])/ DataBase2[[#This Row],[BSHeu]])</f>
        <v>1.060124341399047E-2</v>
      </c>
      <c r="AP367" s="76">
        <f>IF(OR(DataBase2[[#This Row],[sDRC]]= "",  DataBase2[[#This Row],[BSHeu]]=""), "", (DataBase2[[#This Row],[sDRC]]- DataBase2[[#This Row],[BSHeu]])/ DataBase2[[#This Row],[BSHeu]])</f>
        <v>0.71944984370093223</v>
      </c>
      <c r="AQ367" s="76">
        <f>IF(OR(DataBase2[[#This Row],[sABS]]= "",  DataBase2[[#This Row],[BSHeu]]=""), "", (DataBase2[[#This Row],[sABS]]- DataBase2[[#This Row],[BSHeu]])/ DataBase2[[#This Row],[BSHeu]])</f>
        <v>1.2859053749227885E-2</v>
      </c>
      <c r="AR367" s="76">
        <f>IF(OR(DataBase2[[#This Row],[sCCJ]]= "",  DataBase2[[#This Row],[BSHeu]]=""), "", (DataBase2[[#This Row],[sCCJ]]- DataBase2[[#This Row],[BSHeu]])/ DataBase2[[#This Row],[BSHeu]])</f>
        <v>2.503042854474602E-2</v>
      </c>
      <c r="AS367" s="76">
        <f>IF(OR(DataBase2[[#This Row],[sILS]] = "",  DataBase2[[#This Row],[BSHeu]]=""), "", (DataBase2[[#This Row],[sILS]]- DataBase2[[#This Row],[BSHeu]])/ DataBase2[[#This Row],[BSHeu]])</f>
        <v>0</v>
      </c>
      <c r="AT367" s="76">
        <f>IF(OR(DataBase2[[#This Row],[sSA]] = "",  DataBase2[[#This Row],[BSHeu]]=""), "", (DataBase2[[#This Row],[sSA]]- DataBase2[[#This Row],[BSHeu]])/ DataBase2[[#This Row],[BSHeu]])</f>
        <v>1.2136525132028094E-2</v>
      </c>
      <c r="AU367" s="77">
        <f>IF(OR(DataBase2[[#This Row],[sKS]]= "",  DataBase2[[#This Row],[BSHeu]]=""), "", (DataBase2[[#This Row],[sKS]]- DataBase2[[#This Row],[BSHeu]])/ DataBase2[[#This Row],[BSHeu]])</f>
        <v>1.2859010646398871E-2</v>
      </c>
      <c r="AV367" s="78" t="str">
        <f>IF(AND(DataBase2[[#This Row],[sLBGB]]&lt;=0.0001, DataBase2[[#This Row],[sLBGB]]&lt;&gt;""), 1,"")</f>
        <v/>
      </c>
      <c r="AW367" s="78">
        <f>IF(AND(DataBase2[[#This Row],[sCLGB]]&lt;=0.0001,DataBase2[[#This Row],[sCLGB]]&lt;&gt;""), 1,"")</f>
        <v>1</v>
      </c>
      <c r="AX367" s="78" t="str">
        <f>IF(AND(DataBase2[[#This Row],[sDRCGB]]&lt;=0.0001,DataBase2[[#This Row],[sDRCGB]]&lt;&gt;""), 1,"")</f>
        <v/>
      </c>
      <c r="AY367" s="78" t="str">
        <f>IF(AND(DataBase2[[#This Row],[sABSGB]]&lt;=0.0001,DataBase2[[#This Row],[sABSGB]]&lt;&gt;""), 1,"")</f>
        <v/>
      </c>
      <c r="AZ367" s="78" t="str">
        <f>IF(AND(DataBase2[[#This Row],[sCCJGB]]&lt;=0.0001,DataBase2[[#This Row],[sCCJGB]]&lt;&gt;""), 1,"")</f>
        <v/>
      </c>
      <c r="BA367" s="78">
        <f>IF(AND(DataBase2[[#This Row],[sILSGB]]&lt;=0.0001,DataBase2[[#This Row],[sILSGB]]&lt;&gt;""), 1,"")</f>
        <v>1</v>
      </c>
      <c r="BB367" s="78" t="str">
        <f>IF(AND(DataBase2[[#This Row],[sSAGB]]&lt;=0.0001,DataBase2[[#This Row],[sSAGB]]&lt;&gt;""), 1,"")</f>
        <v/>
      </c>
      <c r="BC367" s="78" t="str">
        <f>IF(AND(DataBase2[[#This Row],[sKSGB]]&lt;=0.0001,DataBase2[[#This Row],[sKSGB]]&lt;&gt;""), 1,"")</f>
        <v/>
      </c>
      <c r="BD367" s="79" t="str">
        <f>IF(AND(DataBase2[[#This Row],[sLBGKS]]&lt;=0.0001, DataBase2[[#This Row],[sLBGKS]]&lt;&gt;""), 1,"")</f>
        <v/>
      </c>
      <c r="BE367" s="78" t="str">
        <f>IF(AND(DataBase2[[#This Row],[sCLGKS]]&lt;=0.0001,DataBase2[[#This Row],[sCLGKS]]&lt;&gt;""), 1,"")</f>
        <v/>
      </c>
      <c r="BF367" s="78" t="str">
        <f>IF(AND(DataBase2[[#This Row],[sDRCGKS]]&lt;=0.0001,DataBase2[[#This Row],[sDRCGKS]]&lt;&gt;""), 1,"")</f>
        <v/>
      </c>
      <c r="BG367" s="78" t="str">
        <f>IF(AND(DataBase2[[#This Row],[sABSGKS]]&lt;=0.0001,DataBase2[[#This Row],[sABSGKS]]&lt;&gt;""), 1,"")</f>
        <v/>
      </c>
      <c r="BH367" s="78" t="str">
        <f>IF(AND(DataBase2[[#This Row],[sCCJGKS]]&lt;=0.0001,DataBase2[[#This Row],[sCCJGKS]]&lt;&gt;""), 1,"")</f>
        <v/>
      </c>
      <c r="BI367" s="78">
        <f>IF(AND(DataBase2[[#This Row],[sILSGKS]]&lt;=0.0001,DataBase2[[#This Row],[sILSGKS]]&lt;&gt;""), 1,"")</f>
        <v>1</v>
      </c>
      <c r="BJ367" s="78" t="str">
        <f>IF(AND(DataBase2[[#This Row],[sSAGKS]]&lt;=0.0001,DataBase2[[#This Row],[sSAGKS]]&lt;&gt;""), 1,"")</f>
        <v/>
      </c>
      <c r="BK367" s="80" t="str">
        <f>IF(AND(DataBase2[[#This Row],[sKSGKS]]&lt;=0.0001,DataBase2[[#This Row],[sKSGKS]]&lt;&gt;""), 1,"")</f>
        <v/>
      </c>
    </row>
    <row r="368" spans="1:63" x14ac:dyDescent="0.35">
      <c r="A368" s="65" t="s">
        <v>229</v>
      </c>
      <c r="B368" s="66" t="s">
        <v>80</v>
      </c>
      <c r="C368" s="67" t="s">
        <v>282</v>
      </c>
      <c r="D368" s="67">
        <v>3</v>
      </c>
      <c r="E368" s="67">
        <v>40</v>
      </c>
      <c r="F368" s="68">
        <v>5</v>
      </c>
      <c r="G368" s="69">
        <v>5296.6</v>
      </c>
      <c r="H368" s="70">
        <v>4778.25</v>
      </c>
      <c r="I368" s="71">
        <v>7200</v>
      </c>
      <c r="J368" s="69">
        <v>5652.56</v>
      </c>
      <c r="K368" s="70">
        <v>4508.17</v>
      </c>
      <c r="L368" s="71">
        <v>42839</v>
      </c>
      <c r="M368" s="69">
        <v>8741.2800000000007</v>
      </c>
      <c r="N368" s="6">
        <v>5110.04</v>
      </c>
      <c r="O368" s="71">
        <v>7204.6</v>
      </c>
      <c r="P368" s="69">
        <v>5491.1601600000004</v>
      </c>
      <c r="Q368" s="71">
        <v>2162</v>
      </c>
      <c r="R368" s="72">
        <v>5357.49</v>
      </c>
      <c r="S368" s="71">
        <v>102.01</v>
      </c>
      <c r="T368" s="72">
        <v>5381.68</v>
      </c>
      <c r="U368" s="71">
        <v>150.0085</v>
      </c>
      <c r="V368" s="72">
        <v>5411.7</v>
      </c>
      <c r="W368" s="73">
        <v>150.03200000000001</v>
      </c>
      <c r="X368" s="8">
        <v>5182.62</v>
      </c>
      <c r="Y368" s="8">
        <v>562</v>
      </c>
      <c r="Z368" s="74">
        <f t="shared" si="15"/>
        <v>5296.6</v>
      </c>
      <c r="AA368" s="48">
        <f t="shared" si="16"/>
        <v>5182.62</v>
      </c>
      <c r="AB36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MIN(G368,J368,M368),"")</f>
        <v/>
      </c>
      <c r="AC368" s="49" t="str">
        <f>IF(OR(DataBase2[[#This Row],[sKS]] = "", DataBase2[[#This Row],[BSOpt]]=""), "", (DataBase2[[#This Row],[sKS]]-DataBase2[[#This Row],[BSOpt]])/DataBase2[[#This Row],[BSOpt]])</f>
        <v/>
      </c>
      <c r="AD368" s="49">
        <f t="shared" si="17"/>
        <v>5296.6</v>
      </c>
      <c r="AE368" s="49">
        <f>IF(OR(DataBase2[[#This Row],[sKS]] = "", DataBase2[[#This Row],[BESTUB]]=""), "", (DataBase2[[#This Row],[sKS]]-DataBase2[[#This Row],[BESTUB]])/DataBase2[[#This Row],[BESTUB]])</f>
        <v>-2.1519465317373497E-2</v>
      </c>
      <c r="AF368" s="75">
        <f>IF(OR(DataBase2[[#This Row],[sLB]] = "", DataBase2[[#This Row],[BestSol]]=""), "", (DataBase2[[#This Row],[sLB]]-DataBase2[[#This Row],[BestSol]])/DataBase2[[#This Row],[BestSol]])</f>
        <v>0</v>
      </c>
      <c r="AG368" s="76">
        <f>IF(OR(DataBase2[[#This Row],[sCL]] = "", DataBase2[[#This Row],[BestSol]]=""), "", (DataBase2[[#This Row],[sCL]] -DataBase2[[#This Row],[BestSol]])/DataBase2[[#This Row],[BestSol]])</f>
        <v>6.7205377034323902E-2</v>
      </c>
      <c r="AH368" s="76">
        <f>IF(OR(DataBase2[[#This Row],[sDRC]]= "", DataBase2[[#This Row],[BestSol]]=""), "", (DataBase2[[#This Row],[sDRC]]-DataBase2[[#This Row],[BestSol]])/DataBase2[[#This Row],[BestSol]])</f>
        <v>0.65035683268511879</v>
      </c>
      <c r="AI368" s="76">
        <f>IF(OR(DataBase2[[#This Row],[sABS]]= "", DataBase2[[#This Row],[BestSol]]=""), "", (DataBase2[[#This Row],[sABS]]-DataBase2[[#This Row],[BestSol]])/DataBase2[[#This Row],[BestSol]])</f>
        <v>3.6733028735415167E-2</v>
      </c>
      <c r="AJ368" s="76">
        <f>IF(OR(DataBase2[[#This Row],[sCCJ]]= "", DataBase2[[#This Row],[BestSol]]=""), "", (DataBase2[[#This Row],[sCCJ]]-DataBase2[[#This Row],[BestSol]])/DataBase2[[#This Row],[BestSol]])</f>
        <v>1.1496054072423708E-2</v>
      </c>
      <c r="AK368" s="76">
        <f>IF(OR(DataBase2[[#This Row],[sILS]] = "", DataBase2[[#This Row],[BestSol]]=""), "", (DataBase2[[#This Row],[sILS]]-DataBase2[[#This Row],[BestSol]])/DataBase2[[#This Row],[BestSol]])</f>
        <v>1.6063134841218879E-2</v>
      </c>
      <c r="AL368" s="76">
        <f>IF(OR(DataBase2[[#This Row],[sSA]] = "", DataBase2[[#This Row],[BestSol]]=""), "", (DataBase2[[#This Row],[sSA]]-DataBase2[[#This Row],[BestSol]])/DataBase2[[#This Row],[BestSol]])</f>
        <v>2.1730921723369604E-2</v>
      </c>
      <c r="AM368" s="76">
        <f>IF(OR(DataBase2[[#This Row],[sKS]] = "", DataBase2[[#This Row],[BestSol]]=""), "", (DataBase2[[#This Row],[sKS]]-DataBase2[[#This Row],[BestSol]])/DataBase2[[#This Row],[BestSol]])</f>
        <v>-2.1519465317373497E-2</v>
      </c>
      <c r="AN368" s="75">
        <f>IF(OR(DataBase2[[#This Row],[sLB]] = "", DataBase2[[#This Row],[BSHeu]]=""), "", (DataBase2[[#This Row],[sLB]]-DataBase2[[#This Row],[BSHeu]])/DataBase2[[#This Row],[BSHeu]])</f>
        <v>2.1992737264163776E-2</v>
      </c>
      <c r="AO368" s="76">
        <f>IF(OR(DataBase2[[#This Row],[sCL]] = "",  DataBase2[[#This Row],[BSHeu]]=""), "", (DataBase2[[#This Row],[sCL]] - DataBase2[[#This Row],[BSHeu]])/ DataBase2[[#This Row],[BSHeu]])</f>
        <v>9.0676144498342631E-2</v>
      </c>
      <c r="AP368" s="76">
        <f>IF(OR(DataBase2[[#This Row],[sDRC]]= "",  DataBase2[[#This Row],[BSHeu]]=""), "", (DataBase2[[#This Row],[sDRC]]- DataBase2[[#This Row],[BSHeu]])/ DataBase2[[#This Row],[BSHeu]])</f>
        <v>0.68665269689848007</v>
      </c>
      <c r="AQ368" s="76">
        <f>IF(OR(DataBase2[[#This Row],[sABS]]= "",  DataBase2[[#This Row],[BSHeu]]=""), "", (DataBase2[[#This Row],[sABS]]- DataBase2[[#This Row],[BSHeu]])/ DataBase2[[#This Row],[BSHeu]])</f>
        <v>5.9533625849473908E-2</v>
      </c>
      <c r="AR368" s="76">
        <f>IF(OR(DataBase2[[#This Row],[sCCJ]]= "",  DataBase2[[#This Row],[BSHeu]]=""), "", (DataBase2[[#This Row],[sCCJ]]- DataBase2[[#This Row],[BSHeu]])/ DataBase2[[#This Row],[BSHeu]])</f>
        <v>3.3741621033376919E-2</v>
      </c>
      <c r="AS368" s="76">
        <f>IF(OR(DataBase2[[#This Row],[sILS]] = "",  DataBase2[[#This Row],[BSHeu]]=""), "", (DataBase2[[#This Row],[sILS]]- DataBase2[[#This Row],[BSHeu]])/ DataBase2[[#This Row],[BSHeu]])</f>
        <v>3.8409144409584421E-2</v>
      </c>
      <c r="AT368" s="76">
        <f>IF(OR(DataBase2[[#This Row],[sSA]] = "",  DataBase2[[#This Row],[BSHeu]]=""), "", (DataBase2[[#This Row],[sSA]]- DataBase2[[#This Row],[BSHeu]])/ DataBase2[[#This Row],[BSHeu]])</f>
        <v>4.4201581439503555E-2</v>
      </c>
      <c r="AU368" s="77">
        <f>IF(OR(DataBase2[[#This Row],[sKS]]= "",  DataBase2[[#This Row],[BSHeu]]=""), "", (DataBase2[[#This Row],[sKS]]- DataBase2[[#This Row],[BSHeu]])/ DataBase2[[#This Row],[BSHeu]])</f>
        <v>0</v>
      </c>
      <c r="AV368" s="78">
        <f>IF(AND(DataBase2[[#This Row],[sLBGB]]&lt;=0.0001, DataBase2[[#This Row],[sLBGB]]&lt;&gt;""), 1,"")</f>
        <v>1</v>
      </c>
      <c r="AW368" s="78" t="str">
        <f>IF(AND(DataBase2[[#This Row],[sCLGB]]&lt;=0.0001,DataBase2[[#This Row],[sCLGB]]&lt;&gt;""), 1,"")</f>
        <v/>
      </c>
      <c r="AX368" s="78" t="str">
        <f>IF(AND(DataBase2[[#This Row],[sDRCGB]]&lt;=0.0001,DataBase2[[#This Row],[sDRCGB]]&lt;&gt;""), 1,"")</f>
        <v/>
      </c>
      <c r="AY368" s="78" t="str">
        <f>IF(AND(DataBase2[[#This Row],[sABSGB]]&lt;=0.0001,DataBase2[[#This Row],[sABSGB]]&lt;&gt;""), 1,"")</f>
        <v/>
      </c>
      <c r="AZ368" s="78" t="str">
        <f>IF(AND(DataBase2[[#This Row],[sCCJGB]]&lt;=0.0001,DataBase2[[#This Row],[sCCJGB]]&lt;&gt;""), 1,"")</f>
        <v/>
      </c>
      <c r="BA368" s="78" t="str">
        <f>IF(AND(DataBase2[[#This Row],[sILSGB]]&lt;=0.0001,DataBase2[[#This Row],[sILSGB]]&lt;&gt;""), 1,"")</f>
        <v/>
      </c>
      <c r="BB368" s="78" t="str">
        <f>IF(AND(DataBase2[[#This Row],[sSAGB]]&lt;=0.0001,DataBase2[[#This Row],[sSAGB]]&lt;&gt;""), 1,"")</f>
        <v/>
      </c>
      <c r="BC368" s="78">
        <f>IF(AND(DataBase2[[#This Row],[sKSGB]]&lt;=0.0001,DataBase2[[#This Row],[sKSGB]]&lt;&gt;""), 1,"")</f>
        <v>1</v>
      </c>
      <c r="BD368" s="79" t="str">
        <f>IF(AND(DataBase2[[#This Row],[sLBGKS]]&lt;=0.0001, DataBase2[[#This Row],[sLBGKS]]&lt;&gt;""), 1,"")</f>
        <v/>
      </c>
      <c r="BE368" s="78" t="str">
        <f>IF(AND(DataBase2[[#This Row],[sCLGKS]]&lt;=0.0001,DataBase2[[#This Row],[sCLGKS]]&lt;&gt;""), 1,"")</f>
        <v/>
      </c>
      <c r="BF368" s="78" t="str">
        <f>IF(AND(DataBase2[[#This Row],[sDRCGKS]]&lt;=0.0001,DataBase2[[#This Row],[sDRCGKS]]&lt;&gt;""), 1,"")</f>
        <v/>
      </c>
      <c r="BG368" s="78" t="str">
        <f>IF(AND(DataBase2[[#This Row],[sABSGKS]]&lt;=0.0001,DataBase2[[#This Row],[sABSGKS]]&lt;&gt;""), 1,"")</f>
        <v/>
      </c>
      <c r="BH368" s="78" t="str">
        <f>IF(AND(DataBase2[[#This Row],[sCCJGKS]]&lt;=0.0001,DataBase2[[#This Row],[sCCJGKS]]&lt;&gt;""), 1,"")</f>
        <v/>
      </c>
      <c r="BI368" s="78" t="str">
        <f>IF(AND(DataBase2[[#This Row],[sILSGKS]]&lt;=0.0001,DataBase2[[#This Row],[sILSGKS]]&lt;&gt;""), 1,"")</f>
        <v/>
      </c>
      <c r="BJ368" s="78" t="str">
        <f>IF(AND(DataBase2[[#This Row],[sSAGKS]]&lt;=0.0001,DataBase2[[#This Row],[sSAGKS]]&lt;&gt;""), 1,"")</f>
        <v/>
      </c>
      <c r="BK368" s="80">
        <f>IF(AND(DataBase2[[#This Row],[sKSGKS]]&lt;=0.0001,DataBase2[[#This Row],[sKSGKS]]&lt;&gt;""), 1,"")</f>
        <v>1</v>
      </c>
    </row>
    <row r="369" spans="1:63" x14ac:dyDescent="0.35">
      <c r="A369" s="65" t="s">
        <v>230</v>
      </c>
      <c r="B369" s="66" t="s">
        <v>80</v>
      </c>
      <c r="C369" s="67" t="s">
        <v>282</v>
      </c>
      <c r="D369" s="67">
        <v>3</v>
      </c>
      <c r="E369" s="67">
        <v>40</v>
      </c>
      <c r="F369" s="68">
        <v>2</v>
      </c>
      <c r="G369" s="69">
        <v>3829.76</v>
      </c>
      <c r="H369" s="70">
        <v>3751.1</v>
      </c>
      <c r="I369" s="71">
        <v>7200</v>
      </c>
      <c r="J369" s="69">
        <v>3829.68</v>
      </c>
      <c r="K369" s="70">
        <v>3829.68</v>
      </c>
      <c r="L369" s="71">
        <v>112</v>
      </c>
      <c r="M369" s="69">
        <v>6914.21</v>
      </c>
      <c r="N369" s="6">
        <v>3768.62</v>
      </c>
      <c r="O369" s="71">
        <v>7201.6</v>
      </c>
      <c r="P369" s="69">
        <v>3829.76001</v>
      </c>
      <c r="Q369" s="71">
        <v>2038</v>
      </c>
      <c r="R369" s="72">
        <v>3900.38</v>
      </c>
      <c r="S369" s="71">
        <v>102.58</v>
      </c>
      <c r="T369" s="72">
        <v>3874.1</v>
      </c>
      <c r="U369" s="71">
        <v>150.00800000000001</v>
      </c>
      <c r="V369" s="72">
        <v>3833.9</v>
      </c>
      <c r="W369" s="73">
        <v>150.04849999999999</v>
      </c>
      <c r="X369" s="8">
        <v>3829.76</v>
      </c>
      <c r="Y369" s="8">
        <v>100</v>
      </c>
      <c r="Z369" s="74">
        <f t="shared" si="15"/>
        <v>3829.68</v>
      </c>
      <c r="AA369" s="48">
        <f t="shared" si="16"/>
        <v>3829.76</v>
      </c>
      <c r="AB36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MIN(G369,J369,M369),"")</f>
        <v>3829.68</v>
      </c>
      <c r="AC369" s="49">
        <f>IF(OR(DataBase2[[#This Row],[sKS]] = "", DataBase2[[#This Row],[BSOpt]]=""), "", (DataBase2[[#This Row],[sKS]]-DataBase2[[#This Row],[BSOpt]])/DataBase2[[#This Row],[BSOpt]])</f>
        <v>2.088947379425487E-5</v>
      </c>
      <c r="AD369" s="49">
        <f t="shared" si="17"/>
        <v>3829.68</v>
      </c>
      <c r="AE369" s="49">
        <f>IF(OR(DataBase2[[#This Row],[sKS]] = "", DataBase2[[#This Row],[BESTUB]]=""), "", (DataBase2[[#This Row],[sKS]]-DataBase2[[#This Row],[BESTUB]])/DataBase2[[#This Row],[BESTUB]])</f>
        <v>2.088947379425487E-5</v>
      </c>
      <c r="AF369" s="75">
        <f>IF(OR(DataBase2[[#This Row],[sLB]] = "", DataBase2[[#This Row],[BestSol]]=""), "", (DataBase2[[#This Row],[sLB]]-DataBase2[[#This Row],[BestSol]])/DataBase2[[#This Row],[BestSol]])</f>
        <v>2.088947379425487E-5</v>
      </c>
      <c r="AG369" s="76">
        <f>IF(OR(DataBase2[[#This Row],[sCL]] = "", DataBase2[[#This Row],[BestSol]]=""), "", (DataBase2[[#This Row],[sCL]] -DataBase2[[#This Row],[BestSol]])/DataBase2[[#This Row],[BestSol]])</f>
        <v>0</v>
      </c>
      <c r="AH369" s="76">
        <f>IF(OR(DataBase2[[#This Row],[sDRC]]= "", DataBase2[[#This Row],[BestSol]]=""), "", (DataBase2[[#This Row],[sDRC]]-DataBase2[[#This Row],[BestSol]])/DataBase2[[#This Row],[BestSol]])</f>
        <v>0.80542760752856646</v>
      </c>
      <c r="AI369" s="76">
        <f>IF(OR(DataBase2[[#This Row],[sABS]]= "", DataBase2[[#This Row],[BestSol]]=""), "", (DataBase2[[#This Row],[sABS]]-DataBase2[[#This Row],[BestSol]])/DataBase2[[#This Row],[BestSol]])</f>
        <v>2.0892084978413174E-5</v>
      </c>
      <c r="AJ369" s="76">
        <f>IF(OR(DataBase2[[#This Row],[sCCJ]]= "", DataBase2[[#This Row],[BestSol]]=""), "", (DataBase2[[#This Row],[sCCJ]]-DataBase2[[#This Row],[BestSol]])/DataBase2[[#This Row],[BestSol]])</f>
        <v>1.8461072465584663E-2</v>
      </c>
      <c r="AK369" s="76">
        <f>IF(OR(DataBase2[[#This Row],[sILS]] = "", DataBase2[[#This Row],[BestSol]]=""), "", (DataBase2[[#This Row],[sILS]]-DataBase2[[#This Row],[BestSol]])/DataBase2[[#This Row],[BestSol]])</f>
        <v>1.1598880324204653E-2</v>
      </c>
      <c r="AL369" s="76">
        <f>IF(OR(DataBase2[[#This Row],[sSA]] = "", DataBase2[[#This Row],[BestSol]]=""), "", (DataBase2[[#This Row],[sSA]]-DataBase2[[#This Row],[BestSol]])/DataBase2[[#This Row],[BestSol]])</f>
        <v>1.1019197426417493E-3</v>
      </c>
      <c r="AM369" s="76">
        <f>IF(OR(DataBase2[[#This Row],[sKS]] = "", DataBase2[[#This Row],[BestSol]]=""), "", (DataBase2[[#This Row],[sKS]]-DataBase2[[#This Row],[BestSol]])/DataBase2[[#This Row],[BestSol]])</f>
        <v>2.088947379425487E-5</v>
      </c>
      <c r="AN369" s="75">
        <f>IF(OR(DataBase2[[#This Row],[sLB]] = "", DataBase2[[#This Row],[BSHeu]]=""), "", (DataBase2[[#This Row],[sLB]]-DataBase2[[#This Row],[BSHeu]])/DataBase2[[#This Row],[BSHeu]])</f>
        <v>0</v>
      </c>
      <c r="AO369" s="76">
        <f>IF(OR(DataBase2[[#This Row],[sCL]] = "",  DataBase2[[#This Row],[BSHeu]]=""), "", (DataBase2[[#This Row],[sCL]] - DataBase2[[#This Row],[BSHeu]])/ DataBase2[[#This Row],[BSHeu]])</f>
        <v>-2.0889037433254822E-5</v>
      </c>
      <c r="AP369" s="76">
        <f>IF(OR(DataBase2[[#This Row],[sDRC]]= "",  DataBase2[[#This Row],[BSHeu]]=""), "", (DataBase2[[#This Row],[sDRC]]- DataBase2[[#This Row],[BSHeu]])/ DataBase2[[#This Row],[BSHeu]])</f>
        <v>0.80538989388368976</v>
      </c>
      <c r="AQ369" s="76">
        <f>IF(OR(DataBase2[[#This Row],[sABS]]= "",  DataBase2[[#This Row],[BSHeu]]=""), "", (DataBase2[[#This Row],[sABS]]- DataBase2[[#This Row],[BSHeu]])/ DataBase2[[#This Row],[BSHeu]])</f>
        <v>2.611129613181701E-9</v>
      </c>
      <c r="AR369" s="76">
        <f>IF(OR(DataBase2[[#This Row],[sCCJ]]= "",  DataBase2[[#This Row],[BSHeu]]=""), "", (DataBase2[[#This Row],[sCCJ]]- DataBase2[[#This Row],[BSHeu]])/ DataBase2[[#This Row],[BSHeu]])</f>
        <v>1.8439797794117616E-2</v>
      </c>
      <c r="AS369" s="76">
        <f>IF(OR(DataBase2[[#This Row],[sILS]] = "",  DataBase2[[#This Row],[BSHeu]]=""), "", (DataBase2[[#This Row],[sILS]]- DataBase2[[#This Row],[BSHeu]])/ DataBase2[[#This Row],[BSHeu]])</f>
        <v>1.1577748997326122E-2</v>
      </c>
      <c r="AT369" s="76">
        <f>IF(OR(DataBase2[[#This Row],[sSA]] = "",  DataBase2[[#This Row],[BSHeu]]=""), "", (DataBase2[[#This Row],[sSA]]- DataBase2[[#This Row],[BSHeu]])/ DataBase2[[#This Row],[BSHeu]])</f>
        <v>1.081007687165742E-3</v>
      </c>
      <c r="AU369" s="77">
        <f>IF(OR(DataBase2[[#This Row],[sKS]]= "",  DataBase2[[#This Row],[BSHeu]]=""), "", (DataBase2[[#This Row],[sKS]]- DataBase2[[#This Row],[BSHeu]])/ DataBase2[[#This Row],[BSHeu]])</f>
        <v>0</v>
      </c>
      <c r="AV369" s="78">
        <f>IF(AND(DataBase2[[#This Row],[sLBGB]]&lt;=0.0001, DataBase2[[#This Row],[sLBGB]]&lt;&gt;""), 1,"")</f>
        <v>1</v>
      </c>
      <c r="AW369" s="78">
        <f>IF(AND(DataBase2[[#This Row],[sCLGB]]&lt;=0.0001,DataBase2[[#This Row],[sCLGB]]&lt;&gt;""), 1,"")</f>
        <v>1</v>
      </c>
      <c r="AX369" s="78" t="str">
        <f>IF(AND(DataBase2[[#This Row],[sDRCGB]]&lt;=0.0001,DataBase2[[#This Row],[sDRCGB]]&lt;&gt;""), 1,"")</f>
        <v/>
      </c>
      <c r="AY369" s="78">
        <f>IF(AND(DataBase2[[#This Row],[sABSGB]]&lt;=0.0001,DataBase2[[#This Row],[sABSGB]]&lt;&gt;""), 1,"")</f>
        <v>1</v>
      </c>
      <c r="AZ369" s="78" t="str">
        <f>IF(AND(DataBase2[[#This Row],[sCCJGB]]&lt;=0.0001,DataBase2[[#This Row],[sCCJGB]]&lt;&gt;""), 1,"")</f>
        <v/>
      </c>
      <c r="BA369" s="78" t="str">
        <f>IF(AND(DataBase2[[#This Row],[sILSGB]]&lt;=0.0001,DataBase2[[#This Row],[sILSGB]]&lt;&gt;""), 1,"")</f>
        <v/>
      </c>
      <c r="BB369" s="78" t="str">
        <f>IF(AND(DataBase2[[#This Row],[sSAGB]]&lt;=0.0001,DataBase2[[#This Row],[sSAGB]]&lt;&gt;""), 1,"")</f>
        <v/>
      </c>
      <c r="BC369" s="78">
        <f>IF(AND(DataBase2[[#This Row],[sKSGB]]&lt;=0.0001,DataBase2[[#This Row],[sKSGB]]&lt;&gt;""), 1,"")</f>
        <v>1</v>
      </c>
      <c r="BD369" s="79">
        <f>IF(AND(DataBase2[[#This Row],[sLBGKS]]&lt;=0.0001, DataBase2[[#This Row],[sLBGKS]]&lt;&gt;""), 1,"")</f>
        <v>1</v>
      </c>
      <c r="BE369" s="78">
        <f>IF(AND(DataBase2[[#This Row],[sCLGKS]]&lt;=0.0001,DataBase2[[#This Row],[sCLGKS]]&lt;&gt;""), 1,"")</f>
        <v>1</v>
      </c>
      <c r="BF369" s="78" t="str">
        <f>IF(AND(DataBase2[[#This Row],[sDRCGKS]]&lt;=0.0001,DataBase2[[#This Row],[sDRCGKS]]&lt;&gt;""), 1,"")</f>
        <v/>
      </c>
      <c r="BG369" s="78">
        <f>IF(AND(DataBase2[[#This Row],[sABSGKS]]&lt;=0.0001,DataBase2[[#This Row],[sABSGKS]]&lt;&gt;""), 1,"")</f>
        <v>1</v>
      </c>
      <c r="BH369" s="78" t="str">
        <f>IF(AND(DataBase2[[#This Row],[sCCJGKS]]&lt;=0.0001,DataBase2[[#This Row],[sCCJGKS]]&lt;&gt;""), 1,"")</f>
        <v/>
      </c>
      <c r="BI369" s="78" t="str">
        <f>IF(AND(DataBase2[[#This Row],[sILSGKS]]&lt;=0.0001,DataBase2[[#This Row],[sILSGKS]]&lt;&gt;""), 1,"")</f>
        <v/>
      </c>
      <c r="BJ369" s="78" t="str">
        <f>IF(AND(DataBase2[[#This Row],[sSAGKS]]&lt;=0.0001,DataBase2[[#This Row],[sSAGKS]]&lt;&gt;""), 1,"")</f>
        <v/>
      </c>
      <c r="BK369" s="80">
        <f>IF(AND(DataBase2[[#This Row],[sKSGKS]]&lt;=0.0001,DataBase2[[#This Row],[sKSGKS]]&lt;&gt;""), 1,"")</f>
        <v>1</v>
      </c>
    </row>
    <row r="370" spans="1:63" x14ac:dyDescent="0.35">
      <c r="A370" s="65" t="s">
        <v>231</v>
      </c>
      <c r="B370" s="66" t="s">
        <v>80</v>
      </c>
      <c r="C370" s="67" t="s">
        <v>282</v>
      </c>
      <c r="D370" s="67">
        <v>3</v>
      </c>
      <c r="E370" s="67">
        <v>40</v>
      </c>
      <c r="F370" s="68">
        <v>3</v>
      </c>
      <c r="G370" s="69">
        <v>4034.34</v>
      </c>
      <c r="H370" s="70">
        <v>3931.35</v>
      </c>
      <c r="I370" s="71">
        <v>7200</v>
      </c>
      <c r="J370" s="69">
        <v>4034.34</v>
      </c>
      <c r="K370" s="70">
        <v>4034.34</v>
      </c>
      <c r="L370" s="71">
        <v>749</v>
      </c>
      <c r="M370" s="69">
        <v>4034.34</v>
      </c>
      <c r="N370" s="6">
        <v>4034.34</v>
      </c>
      <c r="O370" s="71">
        <v>168.7</v>
      </c>
      <c r="P370" s="69">
        <v>4034.3400900000001</v>
      </c>
      <c r="Q370" s="71">
        <v>3964</v>
      </c>
      <c r="R370" s="72">
        <v>4096.49</v>
      </c>
      <c r="S370" s="71">
        <v>80.25</v>
      </c>
      <c r="T370" s="72">
        <v>4197.99</v>
      </c>
      <c r="U370" s="71">
        <v>150.017</v>
      </c>
      <c r="V370" s="72">
        <v>4034.34</v>
      </c>
      <c r="W370" s="73">
        <v>150.05799999999999</v>
      </c>
      <c r="X370" s="8">
        <v>4034.34</v>
      </c>
      <c r="Y370" s="8">
        <v>274</v>
      </c>
      <c r="Z370" s="74">
        <f t="shared" si="15"/>
        <v>4034.34</v>
      </c>
      <c r="AA370" s="48">
        <f t="shared" si="16"/>
        <v>4034.34</v>
      </c>
      <c r="AB37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MIN(G370,J370,M370),"")</f>
        <v>4034.34</v>
      </c>
      <c r="AC370" s="49">
        <f>IF(OR(DataBase2[[#This Row],[sKS]] = "", DataBase2[[#This Row],[BSOpt]]=""), "", (DataBase2[[#This Row],[sKS]]-DataBase2[[#This Row],[BSOpt]])/DataBase2[[#This Row],[BSOpt]])</f>
        <v>0</v>
      </c>
      <c r="AD370" s="49">
        <f t="shared" si="17"/>
        <v>4034.34</v>
      </c>
      <c r="AE370" s="49">
        <f>IF(OR(DataBase2[[#This Row],[sKS]] = "", DataBase2[[#This Row],[BESTUB]]=""), "", (DataBase2[[#This Row],[sKS]]-DataBase2[[#This Row],[BESTUB]])/DataBase2[[#This Row],[BESTUB]])</f>
        <v>0</v>
      </c>
      <c r="AF370" s="75">
        <f>IF(OR(DataBase2[[#This Row],[sLB]] = "", DataBase2[[#This Row],[BestSol]]=""), "", (DataBase2[[#This Row],[sLB]]-DataBase2[[#This Row],[BestSol]])/DataBase2[[#This Row],[BestSol]])</f>
        <v>0</v>
      </c>
      <c r="AG370" s="76">
        <f>IF(OR(DataBase2[[#This Row],[sCL]] = "", DataBase2[[#This Row],[BestSol]]=""), "", (DataBase2[[#This Row],[sCL]] -DataBase2[[#This Row],[BestSol]])/DataBase2[[#This Row],[BestSol]])</f>
        <v>0</v>
      </c>
      <c r="AH370" s="76">
        <f>IF(OR(DataBase2[[#This Row],[sDRC]]= "", DataBase2[[#This Row],[BestSol]]=""), "", (DataBase2[[#This Row],[sDRC]]-DataBase2[[#This Row],[BestSol]])/DataBase2[[#This Row],[BestSol]])</f>
        <v>0</v>
      </c>
      <c r="AI370" s="76">
        <f>IF(OR(DataBase2[[#This Row],[sABS]]= "", DataBase2[[#This Row],[BestSol]]=""), "", (DataBase2[[#This Row],[sABS]]-DataBase2[[#This Row],[BestSol]])/DataBase2[[#This Row],[BestSol]])</f>
        <v>2.2308481684772607E-8</v>
      </c>
      <c r="AJ370" s="76">
        <f>IF(OR(DataBase2[[#This Row],[sCCJ]]= "", DataBase2[[#This Row],[BestSol]]=""), "", (DataBase2[[#This Row],[sCCJ]]-DataBase2[[#This Row],[BestSol]])/DataBase2[[#This Row],[BestSol]])</f>
        <v>1.5405245963404084E-2</v>
      </c>
      <c r="AK370" s="76">
        <f>IF(OR(DataBase2[[#This Row],[sILS]] = "", DataBase2[[#This Row],[BestSol]]=""), "", (DataBase2[[#This Row],[sILS]]-DataBase2[[#This Row],[BestSol]])/DataBase2[[#This Row],[BestSol]])</f>
        <v>4.0564255863412509E-2</v>
      </c>
      <c r="AL370" s="76">
        <f>IF(OR(DataBase2[[#This Row],[sSA]] = "", DataBase2[[#This Row],[BestSol]]=""), "", (DataBase2[[#This Row],[sSA]]-DataBase2[[#This Row],[BestSol]])/DataBase2[[#This Row],[BestSol]])</f>
        <v>0</v>
      </c>
      <c r="AM370" s="76">
        <f>IF(OR(DataBase2[[#This Row],[sKS]] = "", DataBase2[[#This Row],[BestSol]]=""), "", (DataBase2[[#This Row],[sKS]]-DataBase2[[#This Row],[BestSol]])/DataBase2[[#This Row],[BestSol]])</f>
        <v>0</v>
      </c>
      <c r="AN370" s="75">
        <f>IF(OR(DataBase2[[#This Row],[sLB]] = "", DataBase2[[#This Row],[BSHeu]]=""), "", (DataBase2[[#This Row],[sLB]]-DataBase2[[#This Row],[BSHeu]])/DataBase2[[#This Row],[BSHeu]])</f>
        <v>0</v>
      </c>
      <c r="AO370" s="76">
        <f>IF(OR(DataBase2[[#This Row],[sCL]] = "",  DataBase2[[#This Row],[BSHeu]]=""), "", (DataBase2[[#This Row],[sCL]] - DataBase2[[#This Row],[BSHeu]])/ DataBase2[[#This Row],[BSHeu]])</f>
        <v>0</v>
      </c>
      <c r="AP370" s="76">
        <f>IF(OR(DataBase2[[#This Row],[sDRC]]= "",  DataBase2[[#This Row],[BSHeu]]=""), "", (DataBase2[[#This Row],[sDRC]]- DataBase2[[#This Row],[BSHeu]])/ DataBase2[[#This Row],[BSHeu]])</f>
        <v>0</v>
      </c>
      <c r="AQ370" s="76">
        <f>IF(OR(DataBase2[[#This Row],[sABS]]= "",  DataBase2[[#This Row],[BSHeu]]=""), "", (DataBase2[[#This Row],[sABS]]- DataBase2[[#This Row],[BSHeu]])/ DataBase2[[#This Row],[BSHeu]])</f>
        <v>2.2308481684772607E-8</v>
      </c>
      <c r="AR370" s="76">
        <f>IF(OR(DataBase2[[#This Row],[sCCJ]]= "",  DataBase2[[#This Row],[BSHeu]]=""), "", (DataBase2[[#This Row],[sCCJ]]- DataBase2[[#This Row],[BSHeu]])/ DataBase2[[#This Row],[BSHeu]])</f>
        <v>1.5405245963404084E-2</v>
      </c>
      <c r="AS370" s="76">
        <f>IF(OR(DataBase2[[#This Row],[sILS]] = "",  DataBase2[[#This Row],[BSHeu]]=""), "", (DataBase2[[#This Row],[sILS]]- DataBase2[[#This Row],[BSHeu]])/ DataBase2[[#This Row],[BSHeu]])</f>
        <v>4.0564255863412509E-2</v>
      </c>
      <c r="AT370" s="76">
        <f>IF(OR(DataBase2[[#This Row],[sSA]] = "",  DataBase2[[#This Row],[BSHeu]]=""), "", (DataBase2[[#This Row],[sSA]]- DataBase2[[#This Row],[BSHeu]])/ DataBase2[[#This Row],[BSHeu]])</f>
        <v>0</v>
      </c>
      <c r="AU370" s="77">
        <f>IF(OR(DataBase2[[#This Row],[sKS]]= "",  DataBase2[[#This Row],[BSHeu]]=""), "", (DataBase2[[#This Row],[sKS]]- DataBase2[[#This Row],[BSHeu]])/ DataBase2[[#This Row],[BSHeu]])</f>
        <v>0</v>
      </c>
      <c r="AV370" s="78">
        <f>IF(AND(DataBase2[[#This Row],[sLBGB]]&lt;=0.0001, DataBase2[[#This Row],[sLBGB]]&lt;&gt;""), 1,"")</f>
        <v>1</v>
      </c>
      <c r="AW370" s="78">
        <f>IF(AND(DataBase2[[#This Row],[sCLGB]]&lt;=0.0001,DataBase2[[#This Row],[sCLGB]]&lt;&gt;""), 1,"")</f>
        <v>1</v>
      </c>
      <c r="AX370" s="78">
        <f>IF(AND(DataBase2[[#This Row],[sDRCGB]]&lt;=0.0001,DataBase2[[#This Row],[sDRCGB]]&lt;&gt;""), 1,"")</f>
        <v>1</v>
      </c>
      <c r="AY370" s="78">
        <f>IF(AND(DataBase2[[#This Row],[sABSGB]]&lt;=0.0001,DataBase2[[#This Row],[sABSGB]]&lt;&gt;""), 1,"")</f>
        <v>1</v>
      </c>
      <c r="AZ370" s="78" t="str">
        <f>IF(AND(DataBase2[[#This Row],[sCCJGB]]&lt;=0.0001,DataBase2[[#This Row],[sCCJGB]]&lt;&gt;""), 1,"")</f>
        <v/>
      </c>
      <c r="BA370" s="78" t="str">
        <f>IF(AND(DataBase2[[#This Row],[sILSGB]]&lt;=0.0001,DataBase2[[#This Row],[sILSGB]]&lt;&gt;""), 1,"")</f>
        <v/>
      </c>
      <c r="BB370" s="78">
        <f>IF(AND(DataBase2[[#This Row],[sSAGB]]&lt;=0.0001,DataBase2[[#This Row],[sSAGB]]&lt;&gt;""), 1,"")</f>
        <v>1</v>
      </c>
      <c r="BC370" s="78">
        <f>IF(AND(DataBase2[[#This Row],[sKSGB]]&lt;=0.0001,DataBase2[[#This Row],[sKSGB]]&lt;&gt;""), 1,"")</f>
        <v>1</v>
      </c>
      <c r="BD370" s="79">
        <f>IF(AND(DataBase2[[#This Row],[sLBGKS]]&lt;=0.0001, DataBase2[[#This Row],[sLBGKS]]&lt;&gt;""), 1,"")</f>
        <v>1</v>
      </c>
      <c r="BE370" s="78">
        <f>IF(AND(DataBase2[[#This Row],[sCLGKS]]&lt;=0.0001,DataBase2[[#This Row],[sCLGKS]]&lt;&gt;""), 1,"")</f>
        <v>1</v>
      </c>
      <c r="BF370" s="78">
        <f>IF(AND(DataBase2[[#This Row],[sDRCGKS]]&lt;=0.0001,DataBase2[[#This Row],[sDRCGKS]]&lt;&gt;""), 1,"")</f>
        <v>1</v>
      </c>
      <c r="BG370" s="78">
        <f>IF(AND(DataBase2[[#This Row],[sABSGKS]]&lt;=0.0001,DataBase2[[#This Row],[sABSGKS]]&lt;&gt;""), 1,"")</f>
        <v>1</v>
      </c>
      <c r="BH370" s="78" t="str">
        <f>IF(AND(DataBase2[[#This Row],[sCCJGKS]]&lt;=0.0001,DataBase2[[#This Row],[sCCJGKS]]&lt;&gt;""), 1,"")</f>
        <v/>
      </c>
      <c r="BI370" s="78" t="str">
        <f>IF(AND(DataBase2[[#This Row],[sILSGKS]]&lt;=0.0001,DataBase2[[#This Row],[sILSGKS]]&lt;&gt;""), 1,"")</f>
        <v/>
      </c>
      <c r="BJ370" s="78">
        <f>IF(AND(DataBase2[[#This Row],[sSAGKS]]&lt;=0.0001,DataBase2[[#This Row],[sSAGKS]]&lt;&gt;""), 1,"")</f>
        <v>1</v>
      </c>
      <c r="BK370" s="80">
        <f>IF(AND(DataBase2[[#This Row],[sKSGKS]]&lt;=0.0001,DataBase2[[#This Row],[sKSGKS]]&lt;&gt;""), 1,"")</f>
        <v>1</v>
      </c>
    </row>
    <row r="371" spans="1:63" x14ac:dyDescent="0.35">
      <c r="A371" s="65" t="s">
        <v>232</v>
      </c>
      <c r="B371" s="66" t="s">
        <v>80</v>
      </c>
      <c r="C371" s="67" t="s">
        <v>282</v>
      </c>
      <c r="D371" s="67">
        <v>3</v>
      </c>
      <c r="E371" s="67">
        <v>40</v>
      </c>
      <c r="F371" s="68">
        <v>4</v>
      </c>
      <c r="G371" s="69">
        <v>4500.4399999999996</v>
      </c>
      <c r="H371" s="70">
        <v>4163.1499999999996</v>
      </c>
      <c r="I371" s="71">
        <v>7200</v>
      </c>
      <c r="J371" s="69">
        <v>4389.7</v>
      </c>
      <c r="K371" s="70">
        <v>4295.76</v>
      </c>
      <c r="L371" s="71">
        <v>43139</v>
      </c>
      <c r="M371" s="69">
        <v>4366.3999999999996</v>
      </c>
      <c r="N371" s="6">
        <v>4366.3999999999996</v>
      </c>
      <c r="O371" s="71">
        <v>4614.5</v>
      </c>
      <c r="P371" s="69">
        <v>4406.4799800000001</v>
      </c>
      <c r="Q371" s="71">
        <v>2195</v>
      </c>
      <c r="R371" s="72">
        <v>4404.03</v>
      </c>
      <c r="S371" s="71">
        <v>82.37</v>
      </c>
      <c r="T371" s="72">
        <v>4374</v>
      </c>
      <c r="U371" s="71">
        <v>150.012</v>
      </c>
      <c r="V371" s="72">
        <v>4374</v>
      </c>
      <c r="W371" s="73">
        <v>150.07400000000001</v>
      </c>
      <c r="X371" s="8">
        <v>4430.7</v>
      </c>
      <c r="Y371" s="8">
        <v>626</v>
      </c>
      <c r="Z371" s="74">
        <f t="shared" si="15"/>
        <v>4366.3999999999996</v>
      </c>
      <c r="AA371" s="48">
        <f t="shared" si="16"/>
        <v>4374</v>
      </c>
      <c r="AB37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MIN(G371,J371,M371),"")</f>
        <v>4366.3999999999996</v>
      </c>
      <c r="AC371" s="49">
        <f>IF(OR(DataBase2[[#This Row],[sKS]] = "", DataBase2[[#This Row],[BSOpt]]=""), "", (DataBase2[[#This Row],[sKS]]-DataBase2[[#This Row],[BSOpt]])/DataBase2[[#This Row],[BSOpt]])</f>
        <v>1.4726090142909534E-2</v>
      </c>
      <c r="AD371" s="49">
        <f t="shared" si="17"/>
        <v>4366.3999999999996</v>
      </c>
      <c r="AE371" s="49">
        <f>IF(OR(DataBase2[[#This Row],[sKS]] = "", DataBase2[[#This Row],[BESTUB]]=""), "", (DataBase2[[#This Row],[sKS]]-DataBase2[[#This Row],[BESTUB]])/DataBase2[[#This Row],[BESTUB]])</f>
        <v>1.4726090142909534E-2</v>
      </c>
      <c r="AF371" s="75">
        <f>IF(OR(DataBase2[[#This Row],[sLB]] = "", DataBase2[[#This Row],[BestSol]]=""), "", (DataBase2[[#This Row],[sLB]]-DataBase2[[#This Row],[BestSol]])/DataBase2[[#This Row],[BestSol]])</f>
        <v>3.0698057896665441E-2</v>
      </c>
      <c r="AG371" s="76">
        <f>IF(OR(DataBase2[[#This Row],[sCL]] = "", DataBase2[[#This Row],[BestSol]]=""), "", (DataBase2[[#This Row],[sCL]] -DataBase2[[#This Row],[BestSol]])/DataBase2[[#This Row],[BestSol]])</f>
        <v>5.3362037376328744E-3</v>
      </c>
      <c r="AH371" s="76">
        <f>IF(OR(DataBase2[[#This Row],[sDRC]]= "", DataBase2[[#This Row],[BestSol]]=""), "", (DataBase2[[#This Row],[sDRC]]-DataBase2[[#This Row],[BestSol]])/DataBase2[[#This Row],[BestSol]])</f>
        <v>0</v>
      </c>
      <c r="AI371" s="76">
        <f>IF(OR(DataBase2[[#This Row],[sABS]]= "", DataBase2[[#This Row],[BestSol]]=""), "", (DataBase2[[#This Row],[sABS]]-DataBase2[[#This Row],[BestSol]])/DataBase2[[#This Row],[BestSol]])</f>
        <v>9.1791819347747418E-3</v>
      </c>
      <c r="AJ371" s="76">
        <f>IF(OR(DataBase2[[#This Row],[sCCJ]]= "", DataBase2[[#This Row],[BestSol]]=""), "", (DataBase2[[#This Row],[sCCJ]]-DataBase2[[#This Row],[BestSol]])/DataBase2[[#This Row],[BestSol]])</f>
        <v>8.6180835470868709E-3</v>
      </c>
      <c r="AK371" s="76">
        <f>IF(OR(DataBase2[[#This Row],[sILS]] = "", DataBase2[[#This Row],[BestSol]]=""), "", (DataBase2[[#This Row],[sILS]]-DataBase2[[#This Row],[BestSol]])/DataBase2[[#This Row],[BestSol]])</f>
        <v>1.7405643092708787E-3</v>
      </c>
      <c r="AL371" s="76">
        <f>IF(OR(DataBase2[[#This Row],[sSA]] = "", DataBase2[[#This Row],[BestSol]]=""), "", (DataBase2[[#This Row],[sSA]]-DataBase2[[#This Row],[BestSol]])/DataBase2[[#This Row],[BestSol]])</f>
        <v>1.7405643092708787E-3</v>
      </c>
      <c r="AM371" s="76">
        <f>IF(OR(DataBase2[[#This Row],[sKS]] = "", DataBase2[[#This Row],[BestSol]]=""), "", (DataBase2[[#This Row],[sKS]]-DataBase2[[#This Row],[BestSol]])/DataBase2[[#This Row],[BestSol]])</f>
        <v>1.4726090142909534E-2</v>
      </c>
      <c r="AN371" s="75">
        <f>IF(OR(DataBase2[[#This Row],[sLB]] = "", DataBase2[[#This Row],[BSHeu]]=""), "", (DataBase2[[#This Row],[sLB]]-DataBase2[[#This Row],[BSHeu]])/DataBase2[[#This Row],[BSHeu]])</f>
        <v>2.8907178783721902E-2</v>
      </c>
      <c r="AO371" s="76">
        <f>IF(OR(DataBase2[[#This Row],[sCL]] = "",  DataBase2[[#This Row],[BSHeu]]=""), "", (DataBase2[[#This Row],[sCL]] - DataBase2[[#This Row],[BSHeu]])/ DataBase2[[#This Row],[BSHeu]])</f>
        <v>3.5893918609967578E-3</v>
      </c>
      <c r="AP371" s="76">
        <f>IF(OR(DataBase2[[#This Row],[sDRC]]= "",  DataBase2[[#This Row],[BSHeu]]=""), "", (DataBase2[[#This Row],[sDRC]]- DataBase2[[#This Row],[BSHeu]])/ DataBase2[[#This Row],[BSHeu]])</f>
        <v>-1.7375400091450305E-3</v>
      </c>
      <c r="AQ371" s="76">
        <f>IF(OR(DataBase2[[#This Row],[sABS]]= "",  DataBase2[[#This Row],[BSHeu]]=""), "", (DataBase2[[#This Row],[sABS]]- DataBase2[[#This Row],[BSHeu]])/ DataBase2[[#This Row],[BSHeu]])</f>
        <v>7.4256927297668193E-3</v>
      </c>
      <c r="AR371" s="76">
        <f>IF(OR(DataBase2[[#This Row],[sCCJ]]= "",  DataBase2[[#This Row],[BSHeu]]=""), "", (DataBase2[[#This Row],[sCCJ]]- DataBase2[[#This Row],[BSHeu]])/ DataBase2[[#This Row],[BSHeu]])</f>
        <v>6.8655692729766224E-3</v>
      </c>
      <c r="AS371" s="76">
        <f>IF(OR(DataBase2[[#This Row],[sILS]] = "",  DataBase2[[#This Row],[BSHeu]]=""), "", (DataBase2[[#This Row],[sILS]]- DataBase2[[#This Row],[BSHeu]])/ DataBase2[[#This Row],[BSHeu]])</f>
        <v>0</v>
      </c>
      <c r="AT371" s="76">
        <f>IF(OR(DataBase2[[#This Row],[sSA]] = "",  DataBase2[[#This Row],[BSHeu]]=""), "", (DataBase2[[#This Row],[sSA]]- DataBase2[[#This Row],[BSHeu]])/ DataBase2[[#This Row],[BSHeu]])</f>
        <v>0</v>
      </c>
      <c r="AU371" s="77">
        <f>IF(OR(DataBase2[[#This Row],[sKS]]= "",  DataBase2[[#This Row],[BSHeu]]=""), "", (DataBase2[[#This Row],[sKS]]- DataBase2[[#This Row],[BSHeu]])/ DataBase2[[#This Row],[BSHeu]])</f>
        <v>1.2962962962962921E-2</v>
      </c>
      <c r="AV371" s="78" t="str">
        <f>IF(AND(DataBase2[[#This Row],[sLBGB]]&lt;=0.0001, DataBase2[[#This Row],[sLBGB]]&lt;&gt;""), 1,"")</f>
        <v/>
      </c>
      <c r="AW371" s="78" t="str">
        <f>IF(AND(DataBase2[[#This Row],[sCLGB]]&lt;=0.0001,DataBase2[[#This Row],[sCLGB]]&lt;&gt;""), 1,"")</f>
        <v/>
      </c>
      <c r="AX371" s="78">
        <f>IF(AND(DataBase2[[#This Row],[sDRCGB]]&lt;=0.0001,DataBase2[[#This Row],[sDRCGB]]&lt;&gt;""), 1,"")</f>
        <v>1</v>
      </c>
      <c r="AY371" s="78" t="str">
        <f>IF(AND(DataBase2[[#This Row],[sABSGB]]&lt;=0.0001,DataBase2[[#This Row],[sABSGB]]&lt;&gt;""), 1,"")</f>
        <v/>
      </c>
      <c r="AZ371" s="78" t="str">
        <f>IF(AND(DataBase2[[#This Row],[sCCJGB]]&lt;=0.0001,DataBase2[[#This Row],[sCCJGB]]&lt;&gt;""), 1,"")</f>
        <v/>
      </c>
      <c r="BA371" s="78" t="str">
        <f>IF(AND(DataBase2[[#This Row],[sILSGB]]&lt;=0.0001,DataBase2[[#This Row],[sILSGB]]&lt;&gt;""), 1,"")</f>
        <v/>
      </c>
      <c r="BB371" s="78" t="str">
        <f>IF(AND(DataBase2[[#This Row],[sSAGB]]&lt;=0.0001,DataBase2[[#This Row],[sSAGB]]&lt;&gt;""), 1,"")</f>
        <v/>
      </c>
      <c r="BC371" s="78" t="str">
        <f>IF(AND(DataBase2[[#This Row],[sKSGB]]&lt;=0.0001,DataBase2[[#This Row],[sKSGB]]&lt;&gt;""), 1,"")</f>
        <v/>
      </c>
      <c r="BD371" s="79" t="str">
        <f>IF(AND(DataBase2[[#This Row],[sLBGKS]]&lt;=0.0001, DataBase2[[#This Row],[sLBGKS]]&lt;&gt;""), 1,"")</f>
        <v/>
      </c>
      <c r="BE371" s="78" t="str">
        <f>IF(AND(DataBase2[[#This Row],[sCLGKS]]&lt;=0.0001,DataBase2[[#This Row],[sCLGKS]]&lt;&gt;""), 1,"")</f>
        <v/>
      </c>
      <c r="BF371" s="78">
        <f>IF(AND(DataBase2[[#This Row],[sDRCGKS]]&lt;=0.0001,DataBase2[[#This Row],[sDRCGKS]]&lt;&gt;""), 1,"")</f>
        <v>1</v>
      </c>
      <c r="BG371" s="78" t="str">
        <f>IF(AND(DataBase2[[#This Row],[sABSGKS]]&lt;=0.0001,DataBase2[[#This Row],[sABSGKS]]&lt;&gt;""), 1,"")</f>
        <v/>
      </c>
      <c r="BH371" s="78" t="str">
        <f>IF(AND(DataBase2[[#This Row],[sCCJGKS]]&lt;=0.0001,DataBase2[[#This Row],[sCCJGKS]]&lt;&gt;""), 1,"")</f>
        <v/>
      </c>
      <c r="BI371" s="78">
        <f>IF(AND(DataBase2[[#This Row],[sILSGKS]]&lt;=0.0001,DataBase2[[#This Row],[sILSGKS]]&lt;&gt;""), 1,"")</f>
        <v>1</v>
      </c>
      <c r="BJ371" s="78">
        <f>IF(AND(DataBase2[[#This Row],[sSAGKS]]&lt;=0.0001,DataBase2[[#This Row],[sSAGKS]]&lt;&gt;""), 1,"")</f>
        <v>1</v>
      </c>
      <c r="BK371" s="80" t="str">
        <f>IF(AND(DataBase2[[#This Row],[sKSGKS]]&lt;=0.0001,DataBase2[[#This Row],[sKSGKS]]&lt;&gt;""), 1,"")</f>
        <v/>
      </c>
    </row>
    <row r="372" spans="1:63" x14ac:dyDescent="0.35">
      <c r="A372" s="65" t="s">
        <v>233</v>
      </c>
      <c r="B372" s="66" t="s">
        <v>80</v>
      </c>
      <c r="C372" s="67" t="s">
        <v>282</v>
      </c>
      <c r="D372" s="67">
        <v>3</v>
      </c>
      <c r="E372" s="67">
        <v>40</v>
      </c>
      <c r="F372" s="68">
        <v>5</v>
      </c>
      <c r="G372" s="69">
        <v>4741.66</v>
      </c>
      <c r="H372" s="70">
        <v>4427.13</v>
      </c>
      <c r="I372" s="71">
        <v>7200</v>
      </c>
      <c r="J372" s="69">
        <v>5684.23</v>
      </c>
      <c r="K372" s="70">
        <v>4172.66</v>
      </c>
      <c r="L372" s="71">
        <v>1390</v>
      </c>
      <c r="M372" s="69">
        <v>4641.0600000000004</v>
      </c>
      <c r="N372" s="6">
        <v>4641.0600000000004</v>
      </c>
      <c r="O372" s="71">
        <v>3392.5</v>
      </c>
      <c r="P372" s="69">
        <v>4826.4399400000002</v>
      </c>
      <c r="Q372" s="71">
        <v>2325</v>
      </c>
      <c r="R372" s="72">
        <v>4712.16</v>
      </c>
      <c r="S372" s="71">
        <v>102.86</v>
      </c>
      <c r="T372" s="72">
        <v>4775.5600000000004</v>
      </c>
      <c r="U372" s="71">
        <v>150.00649999999999</v>
      </c>
      <c r="V372" s="72">
        <v>4775.1400000000003</v>
      </c>
      <c r="W372" s="73">
        <v>150.04400000000001</v>
      </c>
      <c r="X372" s="8">
        <v>4712.24</v>
      </c>
      <c r="Y372" s="8">
        <v>944</v>
      </c>
      <c r="Z372" s="74">
        <f t="shared" si="15"/>
        <v>4641.0600000000004</v>
      </c>
      <c r="AA372" s="48">
        <f t="shared" si="16"/>
        <v>4712.16</v>
      </c>
      <c r="AB37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MIN(G372,J372,M372),"")</f>
        <v>4641.0600000000004</v>
      </c>
      <c r="AC372" s="49">
        <f>IF(OR(DataBase2[[#This Row],[sKS]] = "", DataBase2[[#This Row],[BSOpt]]=""), "", (DataBase2[[#This Row],[sKS]]-DataBase2[[#This Row],[BSOpt]])/DataBase2[[#This Row],[BSOpt]])</f>
        <v>1.5337013527082041E-2</v>
      </c>
      <c r="AD372" s="49">
        <f t="shared" si="17"/>
        <v>4641.0600000000004</v>
      </c>
      <c r="AE372" s="49">
        <f>IF(OR(DataBase2[[#This Row],[sKS]] = "", DataBase2[[#This Row],[BESTUB]]=""), "", (DataBase2[[#This Row],[sKS]]-DataBase2[[#This Row],[BESTUB]])/DataBase2[[#This Row],[BESTUB]])</f>
        <v>1.5337013527082041E-2</v>
      </c>
      <c r="AF372" s="75">
        <f>IF(OR(DataBase2[[#This Row],[sLB]] = "", DataBase2[[#This Row],[BestSol]]=""), "", (DataBase2[[#This Row],[sLB]]-DataBase2[[#This Row],[BestSol]])/DataBase2[[#This Row],[BestSol]])</f>
        <v>2.1676082619056732E-2</v>
      </c>
      <c r="AG372" s="76">
        <f>IF(OR(DataBase2[[#This Row],[sCL]] = "", DataBase2[[#This Row],[BestSol]]=""), "", (DataBase2[[#This Row],[sCL]] -DataBase2[[#This Row],[BestSol]])/DataBase2[[#This Row],[BestSol]])</f>
        <v>0.22476977242267909</v>
      </c>
      <c r="AH372" s="76">
        <f>IF(OR(DataBase2[[#This Row],[sDRC]]= "", DataBase2[[#This Row],[BestSol]]=""), "", (DataBase2[[#This Row],[sDRC]]-DataBase2[[#This Row],[BestSol]])/DataBase2[[#This Row],[BestSol]])</f>
        <v>0</v>
      </c>
      <c r="AI372" s="76">
        <f>IF(OR(DataBase2[[#This Row],[sABS]]= "", DataBase2[[#This Row],[BestSol]]=""), "", (DataBase2[[#This Row],[sABS]]-DataBase2[[#This Row],[BestSol]])/DataBase2[[#This Row],[BestSol]])</f>
        <v>3.9943448263974134E-2</v>
      </c>
      <c r="AJ372" s="76">
        <f>IF(OR(DataBase2[[#This Row],[sCCJ]]= "", DataBase2[[#This Row],[BestSol]]=""), "", (DataBase2[[#This Row],[sCCJ]]-DataBase2[[#This Row],[BestSol]])/DataBase2[[#This Row],[BestSol]])</f>
        <v>1.531977608563549E-2</v>
      </c>
      <c r="AK372" s="76">
        <f>IF(OR(DataBase2[[#This Row],[sILS]] = "", DataBase2[[#This Row],[BestSol]]=""), "", (DataBase2[[#This Row],[sILS]]-DataBase2[[#This Row],[BestSol]])/DataBase2[[#This Row],[BestSol]])</f>
        <v>2.898044843203923E-2</v>
      </c>
      <c r="AL372" s="76">
        <f>IF(OR(DataBase2[[#This Row],[sSA]] = "", DataBase2[[#This Row],[BestSol]]=""), "", (DataBase2[[#This Row],[sSA]]-DataBase2[[#This Row],[BestSol]])/DataBase2[[#This Row],[BestSol]])</f>
        <v>2.8889951864444742E-2</v>
      </c>
      <c r="AM372" s="76">
        <f>IF(OR(DataBase2[[#This Row],[sKS]] = "", DataBase2[[#This Row],[BestSol]]=""), "", (DataBase2[[#This Row],[sKS]]-DataBase2[[#This Row],[BestSol]])/DataBase2[[#This Row],[BestSol]])</f>
        <v>1.5337013527082041E-2</v>
      </c>
      <c r="AN372" s="75">
        <f>IF(OR(DataBase2[[#This Row],[sLB]] = "", DataBase2[[#This Row],[BSHeu]]=""), "", (DataBase2[[#This Row],[sLB]]-DataBase2[[#This Row],[BSHeu]])/DataBase2[[#This Row],[BSHeu]])</f>
        <v>6.2603986282299415E-3</v>
      </c>
      <c r="AO372" s="76">
        <f>IF(OR(DataBase2[[#This Row],[sCL]] = "",  DataBase2[[#This Row],[BSHeu]]=""), "", (DataBase2[[#This Row],[sCL]] - DataBase2[[#This Row],[BSHeu]])/ DataBase2[[#This Row],[BSHeu]])</f>
        <v>0.20628968456079586</v>
      </c>
      <c r="AP372" s="76">
        <f>IF(OR(DataBase2[[#This Row],[sDRC]]= "",  DataBase2[[#This Row],[BSHeu]]=""), "", (DataBase2[[#This Row],[sDRC]]- DataBase2[[#This Row],[BSHeu]])/ DataBase2[[#This Row],[BSHeu]])</f>
        <v>-1.5088621778547303E-2</v>
      </c>
      <c r="AQ372" s="76">
        <f>IF(OR(DataBase2[[#This Row],[sABS]]= "",  DataBase2[[#This Row],[BSHeu]]=""), "", (DataBase2[[#This Row],[sABS]]- DataBase2[[#This Row],[BSHeu]])/ DataBase2[[#This Row],[BSHeu]])</f>
        <v>2.4252134902040753E-2</v>
      </c>
      <c r="AR372" s="76">
        <f>IF(OR(DataBase2[[#This Row],[sCCJ]]= "",  DataBase2[[#This Row],[BSHeu]]=""), "", (DataBase2[[#This Row],[sCCJ]]- DataBase2[[#This Row],[BSHeu]])/ DataBase2[[#This Row],[BSHeu]])</f>
        <v>0</v>
      </c>
      <c r="AS372" s="76">
        <f>IF(OR(DataBase2[[#This Row],[sILS]] = "",  DataBase2[[#This Row],[BSHeu]]=""), "", (DataBase2[[#This Row],[sILS]]- DataBase2[[#This Row],[BSHeu]])/ DataBase2[[#This Row],[BSHeu]])</f>
        <v>1.3454551628128194E-2</v>
      </c>
      <c r="AT372" s="76">
        <f>IF(OR(DataBase2[[#This Row],[sSA]] = "",  DataBase2[[#This Row],[BSHeu]]=""), "", (DataBase2[[#This Row],[sSA]]- DataBase2[[#This Row],[BSHeu]])/ DataBase2[[#This Row],[BSHeu]])</f>
        <v>1.3365420529014396E-2</v>
      </c>
      <c r="AU372" s="77">
        <f>IF(OR(DataBase2[[#This Row],[sKS]]= "",  DataBase2[[#This Row],[BSHeu]]=""), "", (DataBase2[[#This Row],[sKS]]- DataBase2[[#This Row],[BSHeu]])/ DataBase2[[#This Row],[BSHeu]])</f>
        <v>1.6977352212133554E-5</v>
      </c>
      <c r="AV372" s="78" t="str">
        <f>IF(AND(DataBase2[[#This Row],[sLBGB]]&lt;=0.0001, DataBase2[[#This Row],[sLBGB]]&lt;&gt;""), 1,"")</f>
        <v/>
      </c>
      <c r="AW372" s="78" t="str">
        <f>IF(AND(DataBase2[[#This Row],[sCLGB]]&lt;=0.0001,DataBase2[[#This Row],[sCLGB]]&lt;&gt;""), 1,"")</f>
        <v/>
      </c>
      <c r="AX372" s="78">
        <f>IF(AND(DataBase2[[#This Row],[sDRCGB]]&lt;=0.0001,DataBase2[[#This Row],[sDRCGB]]&lt;&gt;""), 1,"")</f>
        <v>1</v>
      </c>
      <c r="AY372" s="78" t="str">
        <f>IF(AND(DataBase2[[#This Row],[sABSGB]]&lt;=0.0001,DataBase2[[#This Row],[sABSGB]]&lt;&gt;""), 1,"")</f>
        <v/>
      </c>
      <c r="AZ372" s="78" t="str">
        <f>IF(AND(DataBase2[[#This Row],[sCCJGB]]&lt;=0.0001,DataBase2[[#This Row],[sCCJGB]]&lt;&gt;""), 1,"")</f>
        <v/>
      </c>
      <c r="BA372" s="78" t="str">
        <f>IF(AND(DataBase2[[#This Row],[sILSGB]]&lt;=0.0001,DataBase2[[#This Row],[sILSGB]]&lt;&gt;""), 1,"")</f>
        <v/>
      </c>
      <c r="BB372" s="78" t="str">
        <f>IF(AND(DataBase2[[#This Row],[sSAGB]]&lt;=0.0001,DataBase2[[#This Row],[sSAGB]]&lt;&gt;""), 1,"")</f>
        <v/>
      </c>
      <c r="BC372" s="78" t="str">
        <f>IF(AND(DataBase2[[#This Row],[sKSGB]]&lt;=0.0001,DataBase2[[#This Row],[sKSGB]]&lt;&gt;""), 1,"")</f>
        <v/>
      </c>
      <c r="BD372" s="79" t="str">
        <f>IF(AND(DataBase2[[#This Row],[sLBGKS]]&lt;=0.0001, DataBase2[[#This Row],[sLBGKS]]&lt;&gt;""), 1,"")</f>
        <v/>
      </c>
      <c r="BE372" s="78" t="str">
        <f>IF(AND(DataBase2[[#This Row],[sCLGKS]]&lt;=0.0001,DataBase2[[#This Row],[sCLGKS]]&lt;&gt;""), 1,"")</f>
        <v/>
      </c>
      <c r="BF372" s="78">
        <f>IF(AND(DataBase2[[#This Row],[sDRCGKS]]&lt;=0.0001,DataBase2[[#This Row],[sDRCGKS]]&lt;&gt;""), 1,"")</f>
        <v>1</v>
      </c>
      <c r="BG372" s="78" t="str">
        <f>IF(AND(DataBase2[[#This Row],[sABSGKS]]&lt;=0.0001,DataBase2[[#This Row],[sABSGKS]]&lt;&gt;""), 1,"")</f>
        <v/>
      </c>
      <c r="BH372" s="78">
        <f>IF(AND(DataBase2[[#This Row],[sCCJGKS]]&lt;=0.0001,DataBase2[[#This Row],[sCCJGKS]]&lt;&gt;""), 1,"")</f>
        <v>1</v>
      </c>
      <c r="BI372" s="78" t="str">
        <f>IF(AND(DataBase2[[#This Row],[sILSGKS]]&lt;=0.0001,DataBase2[[#This Row],[sILSGKS]]&lt;&gt;""), 1,"")</f>
        <v/>
      </c>
      <c r="BJ372" s="78" t="str">
        <f>IF(AND(DataBase2[[#This Row],[sSAGKS]]&lt;=0.0001,DataBase2[[#This Row],[sSAGKS]]&lt;&gt;""), 1,"")</f>
        <v/>
      </c>
      <c r="BK372" s="80">
        <f>IF(AND(DataBase2[[#This Row],[sKSGKS]]&lt;=0.0001,DataBase2[[#This Row],[sKSGKS]]&lt;&gt;""), 1,"")</f>
        <v>1</v>
      </c>
    </row>
    <row r="373" spans="1:63" x14ac:dyDescent="0.35">
      <c r="A373" s="65" t="s">
        <v>234</v>
      </c>
      <c r="B373" s="66" t="s">
        <v>80</v>
      </c>
      <c r="C373" s="67" t="s">
        <v>282</v>
      </c>
      <c r="D373" s="67">
        <v>3</v>
      </c>
      <c r="E373" s="67">
        <v>40</v>
      </c>
      <c r="F373" s="68">
        <v>2</v>
      </c>
      <c r="G373" s="69">
        <v>3520.33</v>
      </c>
      <c r="H373" s="70">
        <v>3411</v>
      </c>
      <c r="I373" s="71">
        <v>7200</v>
      </c>
      <c r="J373" s="69">
        <v>3520.29</v>
      </c>
      <c r="K373" s="70">
        <v>3520.29</v>
      </c>
      <c r="L373" s="71">
        <v>46</v>
      </c>
      <c r="M373" s="69">
        <v>3520.29</v>
      </c>
      <c r="N373" s="6">
        <v>3512.53</v>
      </c>
      <c r="O373" s="71">
        <v>7200.4</v>
      </c>
      <c r="P373" s="69">
        <v>3520.3300800000002</v>
      </c>
      <c r="Q373" s="71">
        <v>1821</v>
      </c>
      <c r="R373" s="72">
        <v>3520.31</v>
      </c>
      <c r="S373" s="71">
        <v>71.53</v>
      </c>
      <c r="T373" s="72">
        <v>3665.89</v>
      </c>
      <c r="U373" s="71">
        <v>150.00399999999999</v>
      </c>
      <c r="V373" s="72">
        <v>3520.29</v>
      </c>
      <c r="W373" s="73">
        <v>150.0265</v>
      </c>
      <c r="X373" s="8">
        <v>3552.79</v>
      </c>
      <c r="Y373" s="8">
        <v>164</v>
      </c>
      <c r="Z373" s="74">
        <f t="shared" si="15"/>
        <v>3520.29</v>
      </c>
      <c r="AA373" s="48">
        <f t="shared" si="16"/>
        <v>3520.29</v>
      </c>
      <c r="AB37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MIN(G373,J373,M373),"")</f>
        <v>3520.29</v>
      </c>
      <c r="AC373" s="49">
        <f>IF(OR(DataBase2[[#This Row],[sKS]] = "", DataBase2[[#This Row],[BSOpt]]=""), "", (DataBase2[[#This Row],[sKS]]-DataBase2[[#This Row],[BSOpt]])/DataBase2[[#This Row],[BSOpt]])</f>
        <v>9.2321939385675619E-3</v>
      </c>
      <c r="AD373" s="49">
        <f t="shared" si="17"/>
        <v>3520.29</v>
      </c>
      <c r="AE373" s="49">
        <f>IF(OR(DataBase2[[#This Row],[sKS]] = "", DataBase2[[#This Row],[BESTUB]]=""), "", (DataBase2[[#This Row],[sKS]]-DataBase2[[#This Row],[BESTUB]])/DataBase2[[#This Row],[BESTUB]])</f>
        <v>9.2321939385675619E-3</v>
      </c>
      <c r="AF373" s="75">
        <f>IF(OR(DataBase2[[#This Row],[sLB]] = "", DataBase2[[#This Row],[BestSol]]=""), "", (DataBase2[[#This Row],[sLB]]-DataBase2[[#This Row],[BestSol]])/DataBase2[[#This Row],[BestSol]])</f>
        <v>1.1362700232072818E-5</v>
      </c>
      <c r="AG373" s="76">
        <f>IF(OR(DataBase2[[#This Row],[sCL]] = "", DataBase2[[#This Row],[BestSol]]=""), "", (DataBase2[[#This Row],[sCL]] -DataBase2[[#This Row],[BestSol]])/DataBase2[[#This Row],[BestSol]])</f>
        <v>0</v>
      </c>
      <c r="AH373" s="76">
        <f>IF(OR(DataBase2[[#This Row],[sDRC]]= "", DataBase2[[#This Row],[BestSol]]=""), "", (DataBase2[[#This Row],[sDRC]]-DataBase2[[#This Row],[BestSol]])/DataBase2[[#This Row],[BestSol]])</f>
        <v>0</v>
      </c>
      <c r="AI373" s="76">
        <f>IF(OR(DataBase2[[#This Row],[sABS]]= "", DataBase2[[#This Row],[BestSol]]=""), "", (DataBase2[[#This Row],[sABS]]-DataBase2[[#This Row],[BestSol]])/DataBase2[[#This Row],[BestSol]])</f>
        <v>1.1385425632608787E-5</v>
      </c>
      <c r="AJ373" s="76">
        <f>IF(OR(DataBase2[[#This Row],[sCCJ]]= "", DataBase2[[#This Row],[BestSol]]=""), "", (DataBase2[[#This Row],[sCCJ]]-DataBase2[[#This Row],[BestSol]])/DataBase2[[#This Row],[BestSol]])</f>
        <v>5.6813501160364091E-6</v>
      </c>
      <c r="AK373" s="76">
        <f>IF(OR(DataBase2[[#This Row],[sILS]] = "", DataBase2[[#This Row],[BestSol]]=""), "", (DataBase2[[#This Row],[sILS]]-DataBase2[[#This Row],[BestSol]])/DataBase2[[#This Row],[BestSol]])</f>
        <v>4.1360228844782645E-2</v>
      </c>
      <c r="AL373" s="76">
        <f>IF(OR(DataBase2[[#This Row],[sSA]] = "", DataBase2[[#This Row],[BestSol]]=""), "", (DataBase2[[#This Row],[sSA]]-DataBase2[[#This Row],[BestSol]])/DataBase2[[#This Row],[BestSol]])</f>
        <v>0</v>
      </c>
      <c r="AM373" s="76">
        <f>IF(OR(DataBase2[[#This Row],[sKS]] = "", DataBase2[[#This Row],[BestSol]]=""), "", (DataBase2[[#This Row],[sKS]]-DataBase2[[#This Row],[BestSol]])/DataBase2[[#This Row],[BestSol]])</f>
        <v>9.2321939385675619E-3</v>
      </c>
      <c r="AN373" s="75">
        <f>IF(OR(DataBase2[[#This Row],[sLB]] = "", DataBase2[[#This Row],[BSHeu]]=""), "", (DataBase2[[#This Row],[sLB]]-DataBase2[[#This Row],[BSHeu]])/DataBase2[[#This Row],[BSHeu]])</f>
        <v>1.1362700232072818E-5</v>
      </c>
      <c r="AO373" s="76">
        <f>IF(OR(DataBase2[[#This Row],[sCL]] = "",  DataBase2[[#This Row],[BSHeu]]=""), "", (DataBase2[[#This Row],[sCL]] - DataBase2[[#This Row],[BSHeu]])/ DataBase2[[#This Row],[BSHeu]])</f>
        <v>0</v>
      </c>
      <c r="AP373" s="76">
        <f>IF(OR(DataBase2[[#This Row],[sDRC]]= "",  DataBase2[[#This Row],[BSHeu]]=""), "", (DataBase2[[#This Row],[sDRC]]- DataBase2[[#This Row],[BSHeu]])/ DataBase2[[#This Row],[BSHeu]])</f>
        <v>0</v>
      </c>
      <c r="AQ373" s="76">
        <f>IF(OR(DataBase2[[#This Row],[sABS]]= "",  DataBase2[[#This Row],[BSHeu]]=""), "", (DataBase2[[#This Row],[sABS]]- DataBase2[[#This Row],[BSHeu]])/ DataBase2[[#This Row],[BSHeu]])</f>
        <v>1.1385425632608787E-5</v>
      </c>
      <c r="AR373" s="76">
        <f>IF(OR(DataBase2[[#This Row],[sCCJ]]= "",  DataBase2[[#This Row],[BSHeu]]=""), "", (DataBase2[[#This Row],[sCCJ]]- DataBase2[[#This Row],[BSHeu]])/ DataBase2[[#This Row],[BSHeu]])</f>
        <v>5.6813501160364091E-6</v>
      </c>
      <c r="AS373" s="76">
        <f>IF(OR(DataBase2[[#This Row],[sILS]] = "",  DataBase2[[#This Row],[BSHeu]]=""), "", (DataBase2[[#This Row],[sILS]]- DataBase2[[#This Row],[BSHeu]])/ DataBase2[[#This Row],[BSHeu]])</f>
        <v>4.1360228844782645E-2</v>
      </c>
      <c r="AT373" s="76">
        <f>IF(OR(DataBase2[[#This Row],[sSA]] = "",  DataBase2[[#This Row],[BSHeu]]=""), "", (DataBase2[[#This Row],[sSA]]- DataBase2[[#This Row],[BSHeu]])/ DataBase2[[#This Row],[BSHeu]])</f>
        <v>0</v>
      </c>
      <c r="AU373" s="77">
        <f>IF(OR(DataBase2[[#This Row],[sKS]]= "",  DataBase2[[#This Row],[BSHeu]]=""), "", (DataBase2[[#This Row],[sKS]]- DataBase2[[#This Row],[BSHeu]])/ DataBase2[[#This Row],[BSHeu]])</f>
        <v>9.2321939385675619E-3</v>
      </c>
      <c r="AV373" s="78">
        <f>IF(AND(DataBase2[[#This Row],[sLBGB]]&lt;=0.0001, DataBase2[[#This Row],[sLBGB]]&lt;&gt;""), 1,"")</f>
        <v>1</v>
      </c>
      <c r="AW373" s="78">
        <f>IF(AND(DataBase2[[#This Row],[sCLGB]]&lt;=0.0001,DataBase2[[#This Row],[sCLGB]]&lt;&gt;""), 1,"")</f>
        <v>1</v>
      </c>
      <c r="AX373" s="78">
        <f>IF(AND(DataBase2[[#This Row],[sDRCGB]]&lt;=0.0001,DataBase2[[#This Row],[sDRCGB]]&lt;&gt;""), 1,"")</f>
        <v>1</v>
      </c>
      <c r="AY373" s="78">
        <f>IF(AND(DataBase2[[#This Row],[sABSGB]]&lt;=0.0001,DataBase2[[#This Row],[sABSGB]]&lt;&gt;""), 1,"")</f>
        <v>1</v>
      </c>
      <c r="AZ373" s="78">
        <f>IF(AND(DataBase2[[#This Row],[sCCJGB]]&lt;=0.0001,DataBase2[[#This Row],[sCCJGB]]&lt;&gt;""), 1,"")</f>
        <v>1</v>
      </c>
      <c r="BA373" s="78" t="str">
        <f>IF(AND(DataBase2[[#This Row],[sILSGB]]&lt;=0.0001,DataBase2[[#This Row],[sILSGB]]&lt;&gt;""), 1,"")</f>
        <v/>
      </c>
      <c r="BB373" s="78">
        <f>IF(AND(DataBase2[[#This Row],[sSAGB]]&lt;=0.0001,DataBase2[[#This Row],[sSAGB]]&lt;&gt;""), 1,"")</f>
        <v>1</v>
      </c>
      <c r="BC373" s="78" t="str">
        <f>IF(AND(DataBase2[[#This Row],[sKSGB]]&lt;=0.0001,DataBase2[[#This Row],[sKSGB]]&lt;&gt;""), 1,"")</f>
        <v/>
      </c>
      <c r="BD373" s="79">
        <f>IF(AND(DataBase2[[#This Row],[sLBGKS]]&lt;=0.0001, DataBase2[[#This Row],[sLBGKS]]&lt;&gt;""), 1,"")</f>
        <v>1</v>
      </c>
      <c r="BE373" s="78">
        <f>IF(AND(DataBase2[[#This Row],[sCLGKS]]&lt;=0.0001,DataBase2[[#This Row],[sCLGKS]]&lt;&gt;""), 1,"")</f>
        <v>1</v>
      </c>
      <c r="BF373" s="78">
        <f>IF(AND(DataBase2[[#This Row],[sDRCGKS]]&lt;=0.0001,DataBase2[[#This Row],[sDRCGKS]]&lt;&gt;""), 1,"")</f>
        <v>1</v>
      </c>
      <c r="BG373" s="78">
        <f>IF(AND(DataBase2[[#This Row],[sABSGKS]]&lt;=0.0001,DataBase2[[#This Row],[sABSGKS]]&lt;&gt;""), 1,"")</f>
        <v>1</v>
      </c>
      <c r="BH373" s="78">
        <f>IF(AND(DataBase2[[#This Row],[sCCJGKS]]&lt;=0.0001,DataBase2[[#This Row],[sCCJGKS]]&lt;&gt;""), 1,"")</f>
        <v>1</v>
      </c>
      <c r="BI373" s="78" t="str">
        <f>IF(AND(DataBase2[[#This Row],[sILSGKS]]&lt;=0.0001,DataBase2[[#This Row],[sILSGKS]]&lt;&gt;""), 1,"")</f>
        <v/>
      </c>
      <c r="BJ373" s="78">
        <f>IF(AND(DataBase2[[#This Row],[sSAGKS]]&lt;=0.0001,DataBase2[[#This Row],[sSAGKS]]&lt;&gt;""), 1,"")</f>
        <v>1</v>
      </c>
      <c r="BK373" s="80" t="str">
        <f>IF(AND(DataBase2[[#This Row],[sKSGKS]]&lt;=0.0001,DataBase2[[#This Row],[sKSGKS]]&lt;&gt;""), 1,"")</f>
        <v/>
      </c>
    </row>
    <row r="374" spans="1:63" x14ac:dyDescent="0.35">
      <c r="A374" s="65" t="s">
        <v>235</v>
      </c>
      <c r="B374" s="66" t="s">
        <v>80</v>
      </c>
      <c r="C374" s="67" t="s">
        <v>282</v>
      </c>
      <c r="D374" s="67">
        <v>3</v>
      </c>
      <c r="E374" s="67">
        <v>40</v>
      </c>
      <c r="F374" s="68">
        <v>3</v>
      </c>
      <c r="G374" s="69">
        <v>3777.89</v>
      </c>
      <c r="H374" s="70">
        <v>3617.69</v>
      </c>
      <c r="I374" s="71">
        <v>7200</v>
      </c>
      <c r="J374" s="69">
        <v>3777.89</v>
      </c>
      <c r="K374" s="70">
        <v>3777.89</v>
      </c>
      <c r="L374" s="71">
        <v>911</v>
      </c>
      <c r="M374" s="69">
        <v>3777.89</v>
      </c>
      <c r="N374" s="6">
        <v>3777.89</v>
      </c>
      <c r="O374" s="71">
        <v>345.5</v>
      </c>
      <c r="P374" s="69">
        <v>3803.6699199999998</v>
      </c>
      <c r="Q374" s="71">
        <v>3950</v>
      </c>
      <c r="R374" s="72">
        <v>3796.35</v>
      </c>
      <c r="S374" s="71">
        <v>69.53</v>
      </c>
      <c r="T374" s="72">
        <v>3919.96</v>
      </c>
      <c r="U374" s="71">
        <v>150.00399999999999</v>
      </c>
      <c r="V374" s="72">
        <v>3777.89</v>
      </c>
      <c r="W374" s="73">
        <v>150.0025</v>
      </c>
      <c r="X374" s="8">
        <v>3777.89</v>
      </c>
      <c r="Y374" s="8">
        <v>295</v>
      </c>
      <c r="Z374" s="74">
        <f t="shared" si="15"/>
        <v>3777.89</v>
      </c>
      <c r="AA374" s="48">
        <f t="shared" si="16"/>
        <v>3777.89</v>
      </c>
      <c r="AB37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MIN(G374,J374,M374),"")</f>
        <v>3777.89</v>
      </c>
      <c r="AC374" s="49">
        <f>IF(OR(DataBase2[[#This Row],[sKS]] = "", DataBase2[[#This Row],[BSOpt]]=""), "", (DataBase2[[#This Row],[sKS]]-DataBase2[[#This Row],[BSOpt]])/DataBase2[[#This Row],[BSOpt]])</f>
        <v>0</v>
      </c>
      <c r="AD374" s="49">
        <f t="shared" si="17"/>
        <v>3777.89</v>
      </c>
      <c r="AE374" s="49">
        <f>IF(OR(DataBase2[[#This Row],[sKS]] = "", DataBase2[[#This Row],[BESTUB]]=""), "", (DataBase2[[#This Row],[sKS]]-DataBase2[[#This Row],[BESTUB]])/DataBase2[[#This Row],[BESTUB]])</f>
        <v>0</v>
      </c>
      <c r="AF374" s="75">
        <f>IF(OR(DataBase2[[#This Row],[sLB]] = "", DataBase2[[#This Row],[BestSol]]=""), "", (DataBase2[[#This Row],[sLB]]-DataBase2[[#This Row],[BestSol]])/DataBase2[[#This Row],[BestSol]])</f>
        <v>0</v>
      </c>
      <c r="AG374" s="76">
        <f>IF(OR(DataBase2[[#This Row],[sCL]] = "", DataBase2[[#This Row],[BestSol]]=""), "", (DataBase2[[#This Row],[sCL]] -DataBase2[[#This Row],[BestSol]])/DataBase2[[#This Row],[BestSol]])</f>
        <v>0</v>
      </c>
      <c r="AH374" s="76">
        <f>IF(OR(DataBase2[[#This Row],[sDRC]]= "", DataBase2[[#This Row],[BestSol]]=""), "", (DataBase2[[#This Row],[sDRC]]-DataBase2[[#This Row],[BestSol]])/DataBase2[[#This Row],[BestSol]])</f>
        <v>0</v>
      </c>
      <c r="AI374" s="76">
        <f>IF(OR(DataBase2[[#This Row],[sABS]]= "", DataBase2[[#This Row],[BestSol]]=""), "", (DataBase2[[#This Row],[sABS]]-DataBase2[[#This Row],[BestSol]])/DataBase2[[#This Row],[BestSol]])</f>
        <v>6.8238937608029746E-3</v>
      </c>
      <c r="AJ374" s="76">
        <f>IF(OR(DataBase2[[#This Row],[sCCJ]]= "", DataBase2[[#This Row],[BestSol]]=""), "", (DataBase2[[#This Row],[sCCJ]]-DataBase2[[#This Row],[BestSol]])/DataBase2[[#This Row],[BestSol]])</f>
        <v>4.8863254356267746E-3</v>
      </c>
      <c r="AK374" s="76">
        <f>IF(OR(DataBase2[[#This Row],[sILS]] = "", DataBase2[[#This Row],[BestSol]]=""), "", (DataBase2[[#This Row],[sILS]]-DataBase2[[#This Row],[BestSol]])/DataBase2[[#This Row],[BestSol]])</f>
        <v>3.7605647596939074E-2</v>
      </c>
      <c r="AL374" s="76">
        <f>IF(OR(DataBase2[[#This Row],[sSA]] = "", DataBase2[[#This Row],[BestSol]]=""), "", (DataBase2[[#This Row],[sSA]]-DataBase2[[#This Row],[BestSol]])/DataBase2[[#This Row],[BestSol]])</f>
        <v>0</v>
      </c>
      <c r="AM374" s="76">
        <f>IF(OR(DataBase2[[#This Row],[sKS]] = "", DataBase2[[#This Row],[BestSol]]=""), "", (DataBase2[[#This Row],[sKS]]-DataBase2[[#This Row],[BestSol]])/DataBase2[[#This Row],[BestSol]])</f>
        <v>0</v>
      </c>
      <c r="AN374" s="75">
        <f>IF(OR(DataBase2[[#This Row],[sLB]] = "", DataBase2[[#This Row],[BSHeu]]=""), "", (DataBase2[[#This Row],[sLB]]-DataBase2[[#This Row],[BSHeu]])/DataBase2[[#This Row],[BSHeu]])</f>
        <v>0</v>
      </c>
      <c r="AO374" s="76">
        <f>IF(OR(DataBase2[[#This Row],[sCL]] = "",  DataBase2[[#This Row],[BSHeu]]=""), "", (DataBase2[[#This Row],[sCL]] - DataBase2[[#This Row],[BSHeu]])/ DataBase2[[#This Row],[BSHeu]])</f>
        <v>0</v>
      </c>
      <c r="AP374" s="76">
        <f>IF(OR(DataBase2[[#This Row],[sDRC]]= "",  DataBase2[[#This Row],[BSHeu]]=""), "", (DataBase2[[#This Row],[sDRC]]- DataBase2[[#This Row],[BSHeu]])/ DataBase2[[#This Row],[BSHeu]])</f>
        <v>0</v>
      </c>
      <c r="AQ374" s="76">
        <f>IF(OR(DataBase2[[#This Row],[sABS]]= "",  DataBase2[[#This Row],[BSHeu]]=""), "", (DataBase2[[#This Row],[sABS]]- DataBase2[[#This Row],[BSHeu]])/ DataBase2[[#This Row],[BSHeu]])</f>
        <v>6.8238937608029746E-3</v>
      </c>
      <c r="AR374" s="76">
        <f>IF(OR(DataBase2[[#This Row],[sCCJ]]= "",  DataBase2[[#This Row],[BSHeu]]=""), "", (DataBase2[[#This Row],[sCCJ]]- DataBase2[[#This Row],[BSHeu]])/ DataBase2[[#This Row],[BSHeu]])</f>
        <v>4.8863254356267746E-3</v>
      </c>
      <c r="AS374" s="76">
        <f>IF(OR(DataBase2[[#This Row],[sILS]] = "",  DataBase2[[#This Row],[BSHeu]]=""), "", (DataBase2[[#This Row],[sILS]]- DataBase2[[#This Row],[BSHeu]])/ DataBase2[[#This Row],[BSHeu]])</f>
        <v>3.7605647596939074E-2</v>
      </c>
      <c r="AT374" s="76">
        <f>IF(OR(DataBase2[[#This Row],[sSA]] = "",  DataBase2[[#This Row],[BSHeu]]=""), "", (DataBase2[[#This Row],[sSA]]- DataBase2[[#This Row],[BSHeu]])/ DataBase2[[#This Row],[BSHeu]])</f>
        <v>0</v>
      </c>
      <c r="AU374" s="77">
        <f>IF(OR(DataBase2[[#This Row],[sKS]]= "",  DataBase2[[#This Row],[BSHeu]]=""), "", (DataBase2[[#This Row],[sKS]]- DataBase2[[#This Row],[BSHeu]])/ DataBase2[[#This Row],[BSHeu]])</f>
        <v>0</v>
      </c>
      <c r="AV374" s="78">
        <f>IF(AND(DataBase2[[#This Row],[sLBGB]]&lt;=0.0001, DataBase2[[#This Row],[sLBGB]]&lt;&gt;""), 1,"")</f>
        <v>1</v>
      </c>
      <c r="AW374" s="78">
        <f>IF(AND(DataBase2[[#This Row],[sCLGB]]&lt;=0.0001,DataBase2[[#This Row],[sCLGB]]&lt;&gt;""), 1,"")</f>
        <v>1</v>
      </c>
      <c r="AX374" s="78">
        <f>IF(AND(DataBase2[[#This Row],[sDRCGB]]&lt;=0.0001,DataBase2[[#This Row],[sDRCGB]]&lt;&gt;""), 1,"")</f>
        <v>1</v>
      </c>
      <c r="AY374" s="78" t="str">
        <f>IF(AND(DataBase2[[#This Row],[sABSGB]]&lt;=0.0001,DataBase2[[#This Row],[sABSGB]]&lt;&gt;""), 1,"")</f>
        <v/>
      </c>
      <c r="AZ374" s="78" t="str">
        <f>IF(AND(DataBase2[[#This Row],[sCCJGB]]&lt;=0.0001,DataBase2[[#This Row],[sCCJGB]]&lt;&gt;""), 1,"")</f>
        <v/>
      </c>
      <c r="BA374" s="78" t="str">
        <f>IF(AND(DataBase2[[#This Row],[sILSGB]]&lt;=0.0001,DataBase2[[#This Row],[sILSGB]]&lt;&gt;""), 1,"")</f>
        <v/>
      </c>
      <c r="BB374" s="78">
        <f>IF(AND(DataBase2[[#This Row],[sSAGB]]&lt;=0.0001,DataBase2[[#This Row],[sSAGB]]&lt;&gt;""), 1,"")</f>
        <v>1</v>
      </c>
      <c r="BC374" s="78">
        <f>IF(AND(DataBase2[[#This Row],[sKSGB]]&lt;=0.0001,DataBase2[[#This Row],[sKSGB]]&lt;&gt;""), 1,"")</f>
        <v>1</v>
      </c>
      <c r="BD374" s="79">
        <f>IF(AND(DataBase2[[#This Row],[sLBGKS]]&lt;=0.0001, DataBase2[[#This Row],[sLBGKS]]&lt;&gt;""), 1,"")</f>
        <v>1</v>
      </c>
      <c r="BE374" s="78">
        <f>IF(AND(DataBase2[[#This Row],[sCLGKS]]&lt;=0.0001,DataBase2[[#This Row],[sCLGKS]]&lt;&gt;""), 1,"")</f>
        <v>1</v>
      </c>
      <c r="BF374" s="78">
        <f>IF(AND(DataBase2[[#This Row],[sDRCGKS]]&lt;=0.0001,DataBase2[[#This Row],[sDRCGKS]]&lt;&gt;""), 1,"")</f>
        <v>1</v>
      </c>
      <c r="BG374" s="78" t="str">
        <f>IF(AND(DataBase2[[#This Row],[sABSGKS]]&lt;=0.0001,DataBase2[[#This Row],[sABSGKS]]&lt;&gt;""), 1,"")</f>
        <v/>
      </c>
      <c r="BH374" s="78" t="str">
        <f>IF(AND(DataBase2[[#This Row],[sCCJGKS]]&lt;=0.0001,DataBase2[[#This Row],[sCCJGKS]]&lt;&gt;""), 1,"")</f>
        <v/>
      </c>
      <c r="BI374" s="78" t="str">
        <f>IF(AND(DataBase2[[#This Row],[sILSGKS]]&lt;=0.0001,DataBase2[[#This Row],[sILSGKS]]&lt;&gt;""), 1,"")</f>
        <v/>
      </c>
      <c r="BJ374" s="78">
        <f>IF(AND(DataBase2[[#This Row],[sSAGKS]]&lt;=0.0001,DataBase2[[#This Row],[sSAGKS]]&lt;&gt;""), 1,"")</f>
        <v>1</v>
      </c>
      <c r="BK374" s="80">
        <f>IF(AND(DataBase2[[#This Row],[sKSGKS]]&lt;=0.0001,DataBase2[[#This Row],[sKSGKS]]&lt;&gt;""), 1,"")</f>
        <v>1</v>
      </c>
    </row>
    <row r="375" spans="1:63" x14ac:dyDescent="0.35">
      <c r="A375" s="65" t="s">
        <v>236</v>
      </c>
      <c r="B375" s="66" t="s">
        <v>80</v>
      </c>
      <c r="C375" s="67" t="s">
        <v>282</v>
      </c>
      <c r="D375" s="67">
        <v>3</v>
      </c>
      <c r="E375" s="67">
        <v>40</v>
      </c>
      <c r="F375" s="68">
        <v>4</v>
      </c>
      <c r="G375" s="69">
        <v>4269.09</v>
      </c>
      <c r="H375" s="70">
        <v>3944.4</v>
      </c>
      <c r="I375" s="71">
        <v>7200</v>
      </c>
      <c r="J375" s="69">
        <v>4327.49</v>
      </c>
      <c r="K375" s="70">
        <v>4184.87</v>
      </c>
      <c r="L375" s="71">
        <v>43138</v>
      </c>
      <c r="M375" s="69">
        <v>4256.29</v>
      </c>
      <c r="N375" s="6">
        <v>4250.84</v>
      </c>
      <c r="O375" s="71">
        <v>7201.5</v>
      </c>
      <c r="P375" s="69">
        <v>4557.4301800000003</v>
      </c>
      <c r="Q375" s="71">
        <v>2262</v>
      </c>
      <c r="R375" s="72">
        <v>4337.92</v>
      </c>
      <c r="S375" s="71">
        <v>138.96</v>
      </c>
      <c r="T375" s="72">
        <v>4419.41</v>
      </c>
      <c r="U375" s="71">
        <v>150.01249999999999</v>
      </c>
      <c r="V375" s="72">
        <v>4306.29</v>
      </c>
      <c r="W375" s="73">
        <v>150.0395</v>
      </c>
      <c r="X375" s="8">
        <v>4350.18</v>
      </c>
      <c r="Y375" s="8">
        <v>752</v>
      </c>
      <c r="Z375" s="74">
        <f t="shared" si="15"/>
        <v>4256.29</v>
      </c>
      <c r="AA375" s="48">
        <f t="shared" si="16"/>
        <v>4306.29</v>
      </c>
      <c r="AB37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MIN(G375,J375,M375),"")</f>
        <v/>
      </c>
      <c r="AC375" s="49" t="str">
        <f>IF(OR(DataBase2[[#This Row],[sKS]] = "", DataBase2[[#This Row],[BSOpt]]=""), "", (DataBase2[[#This Row],[sKS]]-DataBase2[[#This Row],[BSOpt]])/DataBase2[[#This Row],[BSOpt]])</f>
        <v/>
      </c>
      <c r="AD375" s="49">
        <f t="shared" si="17"/>
        <v>4256.29</v>
      </c>
      <c r="AE375" s="49">
        <f>IF(OR(DataBase2[[#This Row],[sKS]] = "", DataBase2[[#This Row],[BESTUB]]=""), "", (DataBase2[[#This Row],[sKS]]-DataBase2[[#This Row],[BESTUB]])/DataBase2[[#This Row],[BESTUB]])</f>
        <v>2.2059117212408066E-2</v>
      </c>
      <c r="AF375" s="75">
        <f>IF(OR(DataBase2[[#This Row],[sLB]] = "", DataBase2[[#This Row],[BestSol]]=""), "", (DataBase2[[#This Row],[sLB]]-DataBase2[[#This Row],[BestSol]])/DataBase2[[#This Row],[BestSol]])</f>
        <v>3.0073138813380153E-3</v>
      </c>
      <c r="AG375" s="76">
        <f>IF(OR(DataBase2[[#This Row],[sCL]] = "", DataBase2[[#This Row],[BestSol]]=""), "", (DataBase2[[#This Row],[sCL]] -DataBase2[[#This Row],[BestSol]])/DataBase2[[#This Row],[BestSol]])</f>
        <v>1.6728183464942432E-2</v>
      </c>
      <c r="AH375" s="76">
        <f>IF(OR(DataBase2[[#This Row],[sDRC]]= "", DataBase2[[#This Row],[BestSol]]=""), "", (DataBase2[[#This Row],[sDRC]]-DataBase2[[#This Row],[BestSol]])/DataBase2[[#This Row],[BestSol]])</f>
        <v>0</v>
      </c>
      <c r="AI375" s="76">
        <f>IF(OR(DataBase2[[#This Row],[sABS]]= "", DataBase2[[#This Row],[BestSol]]=""), "", (DataBase2[[#This Row],[sABS]]-DataBase2[[#This Row],[BestSol]])/DataBase2[[#This Row],[BestSol]])</f>
        <v>7.0751800276766932E-2</v>
      </c>
      <c r="AJ375" s="76">
        <f>IF(OR(DataBase2[[#This Row],[sCCJ]]= "", DataBase2[[#This Row],[BestSol]]=""), "", (DataBase2[[#This Row],[sCCJ]]-DataBase2[[#This Row],[BestSol]])/DataBase2[[#This Row],[BestSol]])</f>
        <v>1.9178674385438989E-2</v>
      </c>
      <c r="AK375" s="76">
        <f>IF(OR(DataBase2[[#This Row],[sILS]] = "", DataBase2[[#This Row],[BestSol]]=""), "", (DataBase2[[#This Row],[sILS]]-DataBase2[[#This Row],[BestSol]])/DataBase2[[#This Row],[BestSol]])</f>
        <v>3.8324456275300768E-2</v>
      </c>
      <c r="AL375" s="76">
        <f>IF(OR(DataBase2[[#This Row],[sSA]] = "", DataBase2[[#This Row],[BestSol]]=""), "", (DataBase2[[#This Row],[sSA]]-DataBase2[[#This Row],[BestSol]])/DataBase2[[#This Row],[BestSol]])</f>
        <v>1.1747319848976456E-2</v>
      </c>
      <c r="AM375" s="76">
        <f>IF(OR(DataBase2[[#This Row],[sKS]] = "", DataBase2[[#This Row],[BestSol]]=""), "", (DataBase2[[#This Row],[sKS]]-DataBase2[[#This Row],[BestSol]])/DataBase2[[#This Row],[BestSol]])</f>
        <v>2.2059117212408066E-2</v>
      </c>
      <c r="AN375" s="75">
        <f>IF(OR(DataBase2[[#This Row],[sLB]] = "", DataBase2[[#This Row],[BSHeu]]=""), "", (DataBase2[[#This Row],[sLB]]-DataBase2[[#This Row],[BSHeu]])/DataBase2[[#This Row],[BSHeu]])</f>
        <v>-8.6385264345875037E-3</v>
      </c>
      <c r="AO375" s="76">
        <f>IF(OR(DataBase2[[#This Row],[sCL]] = "",  DataBase2[[#This Row],[BSHeu]]=""), "", (DataBase2[[#This Row],[sCL]] - DataBase2[[#This Row],[BSHeu]])/ DataBase2[[#This Row],[BSHeu]])</f>
        <v>4.9230311939046879E-3</v>
      </c>
      <c r="AP375" s="76">
        <f>IF(OR(DataBase2[[#This Row],[sDRC]]= "",  DataBase2[[#This Row],[BSHeu]]=""), "", (DataBase2[[#This Row],[sDRC]]- DataBase2[[#This Row],[BSHeu]])/ DataBase2[[#This Row],[BSHeu]])</f>
        <v>-1.1610922627133797E-2</v>
      </c>
      <c r="AQ375" s="76">
        <f>IF(OR(DataBase2[[#This Row],[sABS]]= "",  DataBase2[[#This Row],[BSHeu]]=""), "", (DataBase2[[#This Row],[sABS]]- DataBase2[[#This Row],[BSHeu]])/ DataBase2[[#This Row],[BSHeu]])</f>
        <v>5.831938397088917E-2</v>
      </c>
      <c r="AR375" s="76">
        <f>IF(OR(DataBase2[[#This Row],[sCCJ]]= "",  DataBase2[[#This Row],[BSHeu]]=""), "", (DataBase2[[#This Row],[sCCJ]]- DataBase2[[#This Row],[BSHeu]])/ DataBase2[[#This Row],[BSHeu]])</f>
        <v>7.3450696539248657E-3</v>
      </c>
      <c r="AS375" s="76">
        <f>IF(OR(DataBase2[[#This Row],[sILS]] = "",  DataBase2[[#This Row],[BSHeu]]=""), "", (DataBase2[[#This Row],[sILS]]- DataBase2[[#This Row],[BSHeu]])/ DataBase2[[#This Row],[BSHeu]])</f>
        <v>2.6268551351627478E-2</v>
      </c>
      <c r="AT375" s="76">
        <f>IF(OR(DataBase2[[#This Row],[sSA]] = "",  DataBase2[[#This Row],[BSHeu]]=""), "", (DataBase2[[#This Row],[sSA]]- DataBase2[[#This Row],[BSHeu]])/ DataBase2[[#This Row],[BSHeu]])</f>
        <v>0</v>
      </c>
      <c r="AU375" s="77">
        <f>IF(OR(DataBase2[[#This Row],[sKS]]= "",  DataBase2[[#This Row],[BSHeu]]=""), "", (DataBase2[[#This Row],[sKS]]- DataBase2[[#This Row],[BSHeu]])/ DataBase2[[#This Row],[BSHeu]])</f>
        <v>1.0192067882098123E-2</v>
      </c>
      <c r="AV375" s="78" t="str">
        <f>IF(AND(DataBase2[[#This Row],[sLBGB]]&lt;=0.0001, DataBase2[[#This Row],[sLBGB]]&lt;&gt;""), 1,"")</f>
        <v/>
      </c>
      <c r="AW375" s="78" t="str">
        <f>IF(AND(DataBase2[[#This Row],[sCLGB]]&lt;=0.0001,DataBase2[[#This Row],[sCLGB]]&lt;&gt;""), 1,"")</f>
        <v/>
      </c>
      <c r="AX375" s="78">
        <f>IF(AND(DataBase2[[#This Row],[sDRCGB]]&lt;=0.0001,DataBase2[[#This Row],[sDRCGB]]&lt;&gt;""), 1,"")</f>
        <v>1</v>
      </c>
      <c r="AY375" s="78" t="str">
        <f>IF(AND(DataBase2[[#This Row],[sABSGB]]&lt;=0.0001,DataBase2[[#This Row],[sABSGB]]&lt;&gt;""), 1,"")</f>
        <v/>
      </c>
      <c r="AZ375" s="78" t="str">
        <f>IF(AND(DataBase2[[#This Row],[sCCJGB]]&lt;=0.0001,DataBase2[[#This Row],[sCCJGB]]&lt;&gt;""), 1,"")</f>
        <v/>
      </c>
      <c r="BA375" s="78" t="str">
        <f>IF(AND(DataBase2[[#This Row],[sILSGB]]&lt;=0.0001,DataBase2[[#This Row],[sILSGB]]&lt;&gt;""), 1,"")</f>
        <v/>
      </c>
      <c r="BB375" s="78" t="str">
        <f>IF(AND(DataBase2[[#This Row],[sSAGB]]&lt;=0.0001,DataBase2[[#This Row],[sSAGB]]&lt;&gt;""), 1,"")</f>
        <v/>
      </c>
      <c r="BC375" s="78" t="str">
        <f>IF(AND(DataBase2[[#This Row],[sKSGB]]&lt;=0.0001,DataBase2[[#This Row],[sKSGB]]&lt;&gt;""), 1,"")</f>
        <v/>
      </c>
      <c r="BD375" s="79">
        <f>IF(AND(DataBase2[[#This Row],[sLBGKS]]&lt;=0.0001, DataBase2[[#This Row],[sLBGKS]]&lt;&gt;""), 1,"")</f>
        <v>1</v>
      </c>
      <c r="BE375" s="78" t="str">
        <f>IF(AND(DataBase2[[#This Row],[sCLGKS]]&lt;=0.0001,DataBase2[[#This Row],[sCLGKS]]&lt;&gt;""), 1,"")</f>
        <v/>
      </c>
      <c r="BF375" s="78">
        <f>IF(AND(DataBase2[[#This Row],[sDRCGKS]]&lt;=0.0001,DataBase2[[#This Row],[sDRCGKS]]&lt;&gt;""), 1,"")</f>
        <v>1</v>
      </c>
      <c r="BG375" s="78" t="str">
        <f>IF(AND(DataBase2[[#This Row],[sABSGKS]]&lt;=0.0001,DataBase2[[#This Row],[sABSGKS]]&lt;&gt;""), 1,"")</f>
        <v/>
      </c>
      <c r="BH375" s="78" t="str">
        <f>IF(AND(DataBase2[[#This Row],[sCCJGKS]]&lt;=0.0001,DataBase2[[#This Row],[sCCJGKS]]&lt;&gt;""), 1,"")</f>
        <v/>
      </c>
      <c r="BI375" s="78" t="str">
        <f>IF(AND(DataBase2[[#This Row],[sILSGKS]]&lt;=0.0001,DataBase2[[#This Row],[sILSGKS]]&lt;&gt;""), 1,"")</f>
        <v/>
      </c>
      <c r="BJ375" s="78">
        <f>IF(AND(DataBase2[[#This Row],[sSAGKS]]&lt;=0.0001,DataBase2[[#This Row],[sSAGKS]]&lt;&gt;""), 1,"")</f>
        <v>1</v>
      </c>
      <c r="BK375" s="80" t="str">
        <f>IF(AND(DataBase2[[#This Row],[sKSGKS]]&lt;=0.0001,DataBase2[[#This Row],[sKSGKS]]&lt;&gt;""), 1,"")</f>
        <v/>
      </c>
    </row>
    <row r="376" spans="1:63" x14ac:dyDescent="0.35">
      <c r="A376" s="65" t="s">
        <v>237</v>
      </c>
      <c r="B376" s="66" t="s">
        <v>80</v>
      </c>
      <c r="C376" s="67" t="s">
        <v>282</v>
      </c>
      <c r="D376" s="67">
        <v>3</v>
      </c>
      <c r="E376" s="67">
        <v>40</v>
      </c>
      <c r="F376" s="68">
        <v>5</v>
      </c>
      <c r="G376" s="69">
        <v>4586.21</v>
      </c>
      <c r="H376" s="70">
        <v>4309.32</v>
      </c>
      <c r="I376" s="71">
        <v>7200</v>
      </c>
      <c r="J376" s="69">
        <v>4679.01</v>
      </c>
      <c r="K376" s="70">
        <v>4168.71</v>
      </c>
      <c r="L376" s="71">
        <v>43219</v>
      </c>
      <c r="M376" s="69">
        <v>4561.3900000000003</v>
      </c>
      <c r="N376" s="6">
        <v>4561.3900000000003</v>
      </c>
      <c r="O376" s="71">
        <v>67.2</v>
      </c>
      <c r="P376" s="69">
        <v>4561.3901400000004</v>
      </c>
      <c r="Q376" s="71">
        <v>2157</v>
      </c>
      <c r="R376" s="72">
        <v>4637.2299999999996</v>
      </c>
      <c r="S376" s="71">
        <v>111.89</v>
      </c>
      <c r="T376" s="72">
        <v>4722.71</v>
      </c>
      <c r="U376" s="71">
        <v>150.024</v>
      </c>
      <c r="V376" s="72">
        <v>4561.3900000000003</v>
      </c>
      <c r="W376" s="73">
        <v>150.04150000000001</v>
      </c>
      <c r="X376" s="8">
        <v>4561.3900000000003</v>
      </c>
      <c r="Y376" s="8">
        <v>1015</v>
      </c>
      <c r="Z376" s="74">
        <f t="shared" si="15"/>
        <v>4561.3900000000003</v>
      </c>
      <c r="AA376" s="48">
        <f t="shared" si="16"/>
        <v>4561.3900000000003</v>
      </c>
      <c r="AB37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MIN(G376,J376,M376),"")</f>
        <v>4561.3900000000003</v>
      </c>
      <c r="AC376" s="49">
        <f>IF(OR(DataBase2[[#This Row],[sKS]] = "", DataBase2[[#This Row],[BSOpt]]=""), "", (DataBase2[[#This Row],[sKS]]-DataBase2[[#This Row],[BSOpt]])/DataBase2[[#This Row],[BSOpt]])</f>
        <v>0</v>
      </c>
      <c r="AD376" s="49">
        <f t="shared" si="17"/>
        <v>4561.3900000000003</v>
      </c>
      <c r="AE376" s="49">
        <f>IF(OR(DataBase2[[#This Row],[sKS]] = "", DataBase2[[#This Row],[BESTUB]]=""), "", (DataBase2[[#This Row],[sKS]]-DataBase2[[#This Row],[BESTUB]])/DataBase2[[#This Row],[BESTUB]])</f>
        <v>0</v>
      </c>
      <c r="AF376" s="75">
        <f>IF(OR(DataBase2[[#This Row],[sLB]] = "", DataBase2[[#This Row],[BestSol]]=""), "", (DataBase2[[#This Row],[sLB]]-DataBase2[[#This Row],[BestSol]])/DataBase2[[#This Row],[BestSol]])</f>
        <v>5.4413238069973644E-3</v>
      </c>
      <c r="AG376" s="76">
        <f>IF(OR(DataBase2[[#This Row],[sCL]] = "", DataBase2[[#This Row],[BestSol]]=""), "", (DataBase2[[#This Row],[sCL]] -DataBase2[[#This Row],[BestSol]])/DataBase2[[#This Row],[BestSol]])</f>
        <v>2.5785999443152172E-2</v>
      </c>
      <c r="AH376" s="76">
        <f>IF(OR(DataBase2[[#This Row],[sDRC]]= "", DataBase2[[#This Row],[BestSol]]=""), "", (DataBase2[[#This Row],[sDRC]]-DataBase2[[#This Row],[BestSol]])/DataBase2[[#This Row],[BestSol]])</f>
        <v>0</v>
      </c>
      <c r="AI376" s="76">
        <f>IF(OR(DataBase2[[#This Row],[sABS]]= "", DataBase2[[#This Row],[BestSol]]=""), "", (DataBase2[[#This Row],[sABS]]-DataBase2[[#This Row],[BestSol]])/DataBase2[[#This Row],[BestSol]])</f>
        <v>3.0692398611230637E-8</v>
      </c>
      <c r="AJ376" s="76">
        <f>IF(OR(DataBase2[[#This Row],[sCCJ]]= "", DataBase2[[#This Row],[BestSol]]=""), "", (DataBase2[[#This Row],[sCCJ]]-DataBase2[[#This Row],[BestSol]])/DataBase2[[#This Row],[BestSol]])</f>
        <v>1.6626510778512522E-2</v>
      </c>
      <c r="AK376" s="76">
        <f>IF(OR(DataBase2[[#This Row],[sILS]] = "", DataBase2[[#This Row],[BestSol]]=""), "", (DataBase2[[#This Row],[sILS]]-DataBase2[[#This Row],[BestSol]])/DataBase2[[#This Row],[BestSol]])</f>
        <v>3.5366412431298289E-2</v>
      </c>
      <c r="AL376" s="76">
        <f>IF(OR(DataBase2[[#This Row],[sSA]] = "", DataBase2[[#This Row],[BestSol]]=""), "", (DataBase2[[#This Row],[sSA]]-DataBase2[[#This Row],[BestSol]])/DataBase2[[#This Row],[BestSol]])</f>
        <v>0</v>
      </c>
      <c r="AM376" s="76">
        <f>IF(OR(DataBase2[[#This Row],[sKS]] = "", DataBase2[[#This Row],[BestSol]]=""), "", (DataBase2[[#This Row],[sKS]]-DataBase2[[#This Row],[BestSol]])/DataBase2[[#This Row],[BestSol]])</f>
        <v>0</v>
      </c>
      <c r="AN376" s="75">
        <f>IF(OR(DataBase2[[#This Row],[sLB]] = "", DataBase2[[#This Row],[BSHeu]]=""), "", (DataBase2[[#This Row],[sLB]]-DataBase2[[#This Row],[BSHeu]])/DataBase2[[#This Row],[BSHeu]])</f>
        <v>5.4413238069973644E-3</v>
      </c>
      <c r="AO376" s="76">
        <f>IF(OR(DataBase2[[#This Row],[sCL]] = "",  DataBase2[[#This Row],[BSHeu]]=""), "", (DataBase2[[#This Row],[sCL]] - DataBase2[[#This Row],[BSHeu]])/ DataBase2[[#This Row],[BSHeu]])</f>
        <v>2.5785999443152172E-2</v>
      </c>
      <c r="AP376" s="76">
        <f>IF(OR(DataBase2[[#This Row],[sDRC]]= "",  DataBase2[[#This Row],[BSHeu]]=""), "", (DataBase2[[#This Row],[sDRC]]- DataBase2[[#This Row],[BSHeu]])/ DataBase2[[#This Row],[BSHeu]])</f>
        <v>0</v>
      </c>
      <c r="AQ376" s="76">
        <f>IF(OR(DataBase2[[#This Row],[sABS]]= "",  DataBase2[[#This Row],[BSHeu]]=""), "", (DataBase2[[#This Row],[sABS]]- DataBase2[[#This Row],[BSHeu]])/ DataBase2[[#This Row],[BSHeu]])</f>
        <v>3.0692398611230637E-8</v>
      </c>
      <c r="AR376" s="76">
        <f>IF(OR(DataBase2[[#This Row],[sCCJ]]= "",  DataBase2[[#This Row],[BSHeu]]=""), "", (DataBase2[[#This Row],[sCCJ]]- DataBase2[[#This Row],[BSHeu]])/ DataBase2[[#This Row],[BSHeu]])</f>
        <v>1.6626510778512522E-2</v>
      </c>
      <c r="AS376" s="76">
        <f>IF(OR(DataBase2[[#This Row],[sILS]] = "",  DataBase2[[#This Row],[BSHeu]]=""), "", (DataBase2[[#This Row],[sILS]]- DataBase2[[#This Row],[BSHeu]])/ DataBase2[[#This Row],[BSHeu]])</f>
        <v>3.5366412431298289E-2</v>
      </c>
      <c r="AT376" s="76">
        <f>IF(OR(DataBase2[[#This Row],[sSA]] = "",  DataBase2[[#This Row],[BSHeu]]=""), "", (DataBase2[[#This Row],[sSA]]- DataBase2[[#This Row],[BSHeu]])/ DataBase2[[#This Row],[BSHeu]])</f>
        <v>0</v>
      </c>
      <c r="AU376" s="77">
        <f>IF(OR(DataBase2[[#This Row],[sKS]]= "",  DataBase2[[#This Row],[BSHeu]]=""), "", (DataBase2[[#This Row],[sKS]]- DataBase2[[#This Row],[BSHeu]])/ DataBase2[[#This Row],[BSHeu]])</f>
        <v>0</v>
      </c>
      <c r="AV376" s="78" t="str">
        <f>IF(AND(DataBase2[[#This Row],[sLBGB]]&lt;=0.0001, DataBase2[[#This Row],[sLBGB]]&lt;&gt;""), 1,"")</f>
        <v/>
      </c>
      <c r="AW376" s="78" t="str">
        <f>IF(AND(DataBase2[[#This Row],[sCLGB]]&lt;=0.0001,DataBase2[[#This Row],[sCLGB]]&lt;&gt;""), 1,"")</f>
        <v/>
      </c>
      <c r="AX376" s="78">
        <f>IF(AND(DataBase2[[#This Row],[sDRCGB]]&lt;=0.0001,DataBase2[[#This Row],[sDRCGB]]&lt;&gt;""), 1,"")</f>
        <v>1</v>
      </c>
      <c r="AY376" s="78">
        <f>IF(AND(DataBase2[[#This Row],[sABSGB]]&lt;=0.0001,DataBase2[[#This Row],[sABSGB]]&lt;&gt;""), 1,"")</f>
        <v>1</v>
      </c>
      <c r="AZ376" s="78" t="str">
        <f>IF(AND(DataBase2[[#This Row],[sCCJGB]]&lt;=0.0001,DataBase2[[#This Row],[sCCJGB]]&lt;&gt;""), 1,"")</f>
        <v/>
      </c>
      <c r="BA376" s="78" t="str">
        <f>IF(AND(DataBase2[[#This Row],[sILSGB]]&lt;=0.0001,DataBase2[[#This Row],[sILSGB]]&lt;&gt;""), 1,"")</f>
        <v/>
      </c>
      <c r="BB376" s="78">
        <f>IF(AND(DataBase2[[#This Row],[sSAGB]]&lt;=0.0001,DataBase2[[#This Row],[sSAGB]]&lt;&gt;""), 1,"")</f>
        <v>1</v>
      </c>
      <c r="BC376" s="78">
        <f>IF(AND(DataBase2[[#This Row],[sKSGB]]&lt;=0.0001,DataBase2[[#This Row],[sKSGB]]&lt;&gt;""), 1,"")</f>
        <v>1</v>
      </c>
      <c r="BD376" s="79" t="str">
        <f>IF(AND(DataBase2[[#This Row],[sLBGKS]]&lt;=0.0001, DataBase2[[#This Row],[sLBGKS]]&lt;&gt;""), 1,"")</f>
        <v/>
      </c>
      <c r="BE376" s="78" t="str">
        <f>IF(AND(DataBase2[[#This Row],[sCLGKS]]&lt;=0.0001,DataBase2[[#This Row],[sCLGKS]]&lt;&gt;""), 1,"")</f>
        <v/>
      </c>
      <c r="BF376" s="78">
        <f>IF(AND(DataBase2[[#This Row],[sDRCGKS]]&lt;=0.0001,DataBase2[[#This Row],[sDRCGKS]]&lt;&gt;""), 1,"")</f>
        <v>1</v>
      </c>
      <c r="BG376" s="78">
        <f>IF(AND(DataBase2[[#This Row],[sABSGKS]]&lt;=0.0001,DataBase2[[#This Row],[sABSGKS]]&lt;&gt;""), 1,"")</f>
        <v>1</v>
      </c>
      <c r="BH376" s="78" t="str">
        <f>IF(AND(DataBase2[[#This Row],[sCCJGKS]]&lt;=0.0001,DataBase2[[#This Row],[sCCJGKS]]&lt;&gt;""), 1,"")</f>
        <v/>
      </c>
      <c r="BI376" s="78" t="str">
        <f>IF(AND(DataBase2[[#This Row],[sILSGKS]]&lt;=0.0001,DataBase2[[#This Row],[sILSGKS]]&lt;&gt;""), 1,"")</f>
        <v/>
      </c>
      <c r="BJ376" s="78">
        <f>IF(AND(DataBase2[[#This Row],[sSAGKS]]&lt;=0.0001,DataBase2[[#This Row],[sSAGKS]]&lt;&gt;""), 1,"")</f>
        <v>1</v>
      </c>
      <c r="BK376" s="80">
        <f>IF(AND(DataBase2[[#This Row],[sKSGKS]]&lt;=0.0001,DataBase2[[#This Row],[sKSGKS]]&lt;&gt;""), 1,"")</f>
        <v>1</v>
      </c>
    </row>
    <row r="377" spans="1:63" x14ac:dyDescent="0.35">
      <c r="A377" s="65" t="s">
        <v>238</v>
      </c>
      <c r="B377" s="66" t="s">
        <v>80</v>
      </c>
      <c r="C377" s="67" t="s">
        <v>282</v>
      </c>
      <c r="D377" s="67">
        <v>3</v>
      </c>
      <c r="E377" s="67">
        <v>40</v>
      </c>
      <c r="F377" s="68">
        <v>2</v>
      </c>
      <c r="G377" s="69">
        <v>3630.77</v>
      </c>
      <c r="H377" s="70">
        <v>3501.89</v>
      </c>
      <c r="I377" s="71">
        <v>7200</v>
      </c>
      <c r="J377" s="69">
        <v>3630.77</v>
      </c>
      <c r="K377" s="70">
        <v>3630.77</v>
      </c>
      <c r="L377" s="71">
        <v>290</v>
      </c>
      <c r="M377" s="69">
        <v>3630.77</v>
      </c>
      <c r="N377" s="6">
        <v>3630.77</v>
      </c>
      <c r="O377" s="71">
        <v>6012.3</v>
      </c>
      <c r="P377" s="69">
        <v>3630.7700199999999</v>
      </c>
      <c r="Q377" s="71">
        <v>4975</v>
      </c>
      <c r="R377" s="72">
        <v>3751.77</v>
      </c>
      <c r="S377" s="71">
        <v>74.77</v>
      </c>
      <c r="T377" s="72">
        <v>3630.77</v>
      </c>
      <c r="U377" s="71">
        <v>150.00049999999999</v>
      </c>
      <c r="V377" s="72">
        <v>3630.77</v>
      </c>
      <c r="W377" s="73">
        <v>150.05350000000001</v>
      </c>
      <c r="X377" s="8">
        <v>3630.77</v>
      </c>
      <c r="Y377" s="8">
        <v>251</v>
      </c>
      <c r="Z377" s="74">
        <f t="shared" si="15"/>
        <v>3630.77</v>
      </c>
      <c r="AA377" s="48">
        <f t="shared" si="16"/>
        <v>3630.77</v>
      </c>
      <c r="AB37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MIN(G377,J377,M377),"")</f>
        <v>3630.77</v>
      </c>
      <c r="AC377" s="49">
        <f>IF(OR(DataBase2[[#This Row],[sKS]] = "", DataBase2[[#This Row],[BSOpt]]=""), "", (DataBase2[[#This Row],[sKS]]-DataBase2[[#This Row],[BSOpt]])/DataBase2[[#This Row],[BSOpt]])</f>
        <v>0</v>
      </c>
      <c r="AD377" s="49">
        <f t="shared" si="17"/>
        <v>3630.77</v>
      </c>
      <c r="AE377" s="49">
        <f>IF(OR(DataBase2[[#This Row],[sKS]] = "", DataBase2[[#This Row],[BESTUB]]=""), "", (DataBase2[[#This Row],[sKS]]-DataBase2[[#This Row],[BESTUB]])/DataBase2[[#This Row],[BESTUB]])</f>
        <v>0</v>
      </c>
      <c r="AF377" s="75">
        <f>IF(OR(DataBase2[[#This Row],[sLB]] = "", DataBase2[[#This Row],[BestSol]]=""), "", (DataBase2[[#This Row],[sLB]]-DataBase2[[#This Row],[BestSol]])/DataBase2[[#This Row],[BestSol]])</f>
        <v>0</v>
      </c>
      <c r="AG377" s="76">
        <f>IF(OR(DataBase2[[#This Row],[sCL]] = "", DataBase2[[#This Row],[BestSol]]=""), "", (DataBase2[[#This Row],[sCL]] -DataBase2[[#This Row],[BestSol]])/DataBase2[[#This Row],[BestSol]])</f>
        <v>0</v>
      </c>
      <c r="AH377" s="76">
        <f>IF(OR(DataBase2[[#This Row],[sDRC]]= "", DataBase2[[#This Row],[BestSol]]=""), "", (DataBase2[[#This Row],[sDRC]]-DataBase2[[#This Row],[BestSol]])/DataBase2[[#This Row],[BestSol]])</f>
        <v>0</v>
      </c>
      <c r="AI377" s="76">
        <f>IF(OR(DataBase2[[#This Row],[sABS]]= "", DataBase2[[#This Row],[BestSol]]=""), "", (DataBase2[[#This Row],[sABS]]-DataBase2[[#This Row],[BestSol]])/DataBase2[[#This Row],[BestSol]])</f>
        <v>5.5084733953141773E-9</v>
      </c>
      <c r="AJ377" s="76">
        <f>IF(OR(DataBase2[[#This Row],[sCCJ]]= "", DataBase2[[#This Row],[BestSol]]=""), "", (DataBase2[[#This Row],[sCCJ]]-DataBase2[[#This Row],[BestSol]])/DataBase2[[#This Row],[BestSol]])</f>
        <v>3.3326264125791497E-2</v>
      </c>
      <c r="AK377" s="76">
        <f>IF(OR(DataBase2[[#This Row],[sILS]] = "", DataBase2[[#This Row],[BestSol]]=""), "", (DataBase2[[#This Row],[sILS]]-DataBase2[[#This Row],[BestSol]])/DataBase2[[#This Row],[BestSol]])</f>
        <v>0</v>
      </c>
      <c r="AL377" s="76">
        <f>IF(OR(DataBase2[[#This Row],[sSA]] = "", DataBase2[[#This Row],[BestSol]]=""), "", (DataBase2[[#This Row],[sSA]]-DataBase2[[#This Row],[BestSol]])/DataBase2[[#This Row],[BestSol]])</f>
        <v>0</v>
      </c>
      <c r="AM377" s="76">
        <f>IF(OR(DataBase2[[#This Row],[sKS]] = "", DataBase2[[#This Row],[BestSol]]=""), "", (DataBase2[[#This Row],[sKS]]-DataBase2[[#This Row],[BestSol]])/DataBase2[[#This Row],[BestSol]])</f>
        <v>0</v>
      </c>
      <c r="AN377" s="75">
        <f>IF(OR(DataBase2[[#This Row],[sLB]] = "", DataBase2[[#This Row],[BSHeu]]=""), "", (DataBase2[[#This Row],[sLB]]-DataBase2[[#This Row],[BSHeu]])/DataBase2[[#This Row],[BSHeu]])</f>
        <v>0</v>
      </c>
      <c r="AO377" s="76">
        <f>IF(OR(DataBase2[[#This Row],[sCL]] = "",  DataBase2[[#This Row],[BSHeu]]=""), "", (DataBase2[[#This Row],[sCL]] - DataBase2[[#This Row],[BSHeu]])/ DataBase2[[#This Row],[BSHeu]])</f>
        <v>0</v>
      </c>
      <c r="AP377" s="76">
        <f>IF(OR(DataBase2[[#This Row],[sDRC]]= "",  DataBase2[[#This Row],[BSHeu]]=""), "", (DataBase2[[#This Row],[sDRC]]- DataBase2[[#This Row],[BSHeu]])/ DataBase2[[#This Row],[BSHeu]])</f>
        <v>0</v>
      </c>
      <c r="AQ377" s="76">
        <f>IF(OR(DataBase2[[#This Row],[sABS]]= "",  DataBase2[[#This Row],[BSHeu]]=""), "", (DataBase2[[#This Row],[sABS]]- DataBase2[[#This Row],[BSHeu]])/ DataBase2[[#This Row],[BSHeu]])</f>
        <v>5.5084733953141773E-9</v>
      </c>
      <c r="AR377" s="76">
        <f>IF(OR(DataBase2[[#This Row],[sCCJ]]= "",  DataBase2[[#This Row],[BSHeu]]=""), "", (DataBase2[[#This Row],[sCCJ]]- DataBase2[[#This Row],[BSHeu]])/ DataBase2[[#This Row],[BSHeu]])</f>
        <v>3.3326264125791497E-2</v>
      </c>
      <c r="AS377" s="76">
        <f>IF(OR(DataBase2[[#This Row],[sILS]] = "",  DataBase2[[#This Row],[BSHeu]]=""), "", (DataBase2[[#This Row],[sILS]]- DataBase2[[#This Row],[BSHeu]])/ DataBase2[[#This Row],[BSHeu]])</f>
        <v>0</v>
      </c>
      <c r="AT377" s="76">
        <f>IF(OR(DataBase2[[#This Row],[sSA]] = "",  DataBase2[[#This Row],[BSHeu]]=""), "", (DataBase2[[#This Row],[sSA]]- DataBase2[[#This Row],[BSHeu]])/ DataBase2[[#This Row],[BSHeu]])</f>
        <v>0</v>
      </c>
      <c r="AU377" s="77">
        <f>IF(OR(DataBase2[[#This Row],[sKS]]= "",  DataBase2[[#This Row],[BSHeu]]=""), "", (DataBase2[[#This Row],[sKS]]- DataBase2[[#This Row],[BSHeu]])/ DataBase2[[#This Row],[BSHeu]])</f>
        <v>0</v>
      </c>
      <c r="AV377" s="78">
        <f>IF(AND(DataBase2[[#This Row],[sLBGB]]&lt;=0.0001, DataBase2[[#This Row],[sLBGB]]&lt;&gt;""), 1,"")</f>
        <v>1</v>
      </c>
      <c r="AW377" s="78">
        <f>IF(AND(DataBase2[[#This Row],[sCLGB]]&lt;=0.0001,DataBase2[[#This Row],[sCLGB]]&lt;&gt;""), 1,"")</f>
        <v>1</v>
      </c>
      <c r="AX377" s="78">
        <f>IF(AND(DataBase2[[#This Row],[sDRCGB]]&lt;=0.0001,DataBase2[[#This Row],[sDRCGB]]&lt;&gt;""), 1,"")</f>
        <v>1</v>
      </c>
      <c r="AY377" s="78">
        <f>IF(AND(DataBase2[[#This Row],[sABSGB]]&lt;=0.0001,DataBase2[[#This Row],[sABSGB]]&lt;&gt;""), 1,"")</f>
        <v>1</v>
      </c>
      <c r="AZ377" s="78" t="str">
        <f>IF(AND(DataBase2[[#This Row],[sCCJGB]]&lt;=0.0001,DataBase2[[#This Row],[sCCJGB]]&lt;&gt;""), 1,"")</f>
        <v/>
      </c>
      <c r="BA377" s="78">
        <f>IF(AND(DataBase2[[#This Row],[sILSGB]]&lt;=0.0001,DataBase2[[#This Row],[sILSGB]]&lt;&gt;""), 1,"")</f>
        <v>1</v>
      </c>
      <c r="BB377" s="78">
        <f>IF(AND(DataBase2[[#This Row],[sSAGB]]&lt;=0.0001,DataBase2[[#This Row],[sSAGB]]&lt;&gt;""), 1,"")</f>
        <v>1</v>
      </c>
      <c r="BC377" s="78">
        <f>IF(AND(DataBase2[[#This Row],[sKSGB]]&lt;=0.0001,DataBase2[[#This Row],[sKSGB]]&lt;&gt;""), 1,"")</f>
        <v>1</v>
      </c>
      <c r="BD377" s="79">
        <f>IF(AND(DataBase2[[#This Row],[sLBGKS]]&lt;=0.0001, DataBase2[[#This Row],[sLBGKS]]&lt;&gt;""), 1,"")</f>
        <v>1</v>
      </c>
      <c r="BE377" s="78">
        <f>IF(AND(DataBase2[[#This Row],[sCLGKS]]&lt;=0.0001,DataBase2[[#This Row],[sCLGKS]]&lt;&gt;""), 1,"")</f>
        <v>1</v>
      </c>
      <c r="BF377" s="78">
        <f>IF(AND(DataBase2[[#This Row],[sDRCGKS]]&lt;=0.0001,DataBase2[[#This Row],[sDRCGKS]]&lt;&gt;""), 1,"")</f>
        <v>1</v>
      </c>
      <c r="BG377" s="78">
        <f>IF(AND(DataBase2[[#This Row],[sABSGKS]]&lt;=0.0001,DataBase2[[#This Row],[sABSGKS]]&lt;&gt;""), 1,"")</f>
        <v>1</v>
      </c>
      <c r="BH377" s="78" t="str">
        <f>IF(AND(DataBase2[[#This Row],[sCCJGKS]]&lt;=0.0001,DataBase2[[#This Row],[sCCJGKS]]&lt;&gt;""), 1,"")</f>
        <v/>
      </c>
      <c r="BI377" s="78">
        <f>IF(AND(DataBase2[[#This Row],[sILSGKS]]&lt;=0.0001,DataBase2[[#This Row],[sILSGKS]]&lt;&gt;""), 1,"")</f>
        <v>1</v>
      </c>
      <c r="BJ377" s="78">
        <f>IF(AND(DataBase2[[#This Row],[sSAGKS]]&lt;=0.0001,DataBase2[[#This Row],[sSAGKS]]&lt;&gt;""), 1,"")</f>
        <v>1</v>
      </c>
      <c r="BK377" s="80">
        <f>IF(AND(DataBase2[[#This Row],[sKSGKS]]&lt;=0.0001,DataBase2[[#This Row],[sKSGKS]]&lt;&gt;""), 1,"")</f>
        <v>1</v>
      </c>
    </row>
    <row r="378" spans="1:63" x14ac:dyDescent="0.35">
      <c r="A378" s="65" t="s">
        <v>239</v>
      </c>
      <c r="B378" s="66" t="s">
        <v>80</v>
      </c>
      <c r="C378" s="67" t="s">
        <v>282</v>
      </c>
      <c r="D378" s="67">
        <v>3</v>
      </c>
      <c r="E378" s="67">
        <v>40</v>
      </c>
      <c r="F378" s="68">
        <v>3</v>
      </c>
      <c r="G378" s="69">
        <v>4146.8500000000004</v>
      </c>
      <c r="H378" s="70">
        <v>3805.42</v>
      </c>
      <c r="I378" s="71">
        <v>7200</v>
      </c>
      <c r="J378" s="69">
        <v>4074.85</v>
      </c>
      <c r="K378" s="70">
        <v>4074.85</v>
      </c>
      <c r="L378" s="71">
        <v>10836</v>
      </c>
      <c r="M378" s="69">
        <v>4074.85</v>
      </c>
      <c r="N378" s="6">
        <v>4058.06</v>
      </c>
      <c r="O378" s="71">
        <v>7201.8</v>
      </c>
      <c r="P378" s="69">
        <v>4142.8300799999997</v>
      </c>
      <c r="Q378" s="71">
        <v>4878</v>
      </c>
      <c r="R378" s="72">
        <v>4205.84</v>
      </c>
      <c r="S378" s="71">
        <v>116.16</v>
      </c>
      <c r="T378" s="72">
        <v>4165.3100000000004</v>
      </c>
      <c r="U378" s="71">
        <v>150.01150000000001</v>
      </c>
      <c r="V378" s="72">
        <v>4147.3100000000004</v>
      </c>
      <c r="W378" s="73">
        <v>150.01400000000001</v>
      </c>
      <c r="X378" s="8">
        <v>4140.83</v>
      </c>
      <c r="Y378" s="8">
        <v>717</v>
      </c>
      <c r="Z378" s="74">
        <f t="shared" si="15"/>
        <v>4074.85</v>
      </c>
      <c r="AA378" s="48">
        <f t="shared" si="16"/>
        <v>4140.83</v>
      </c>
      <c r="AB37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MIN(G378,J378,M378),"")</f>
        <v>4074.85</v>
      </c>
      <c r="AC378" s="49">
        <f>IF(OR(DataBase2[[#This Row],[sKS]] = "", DataBase2[[#This Row],[BSOpt]]=""), "", (DataBase2[[#This Row],[sKS]]-DataBase2[[#This Row],[BSOpt]])/DataBase2[[#This Row],[BSOpt]])</f>
        <v>1.6192007067744828E-2</v>
      </c>
      <c r="AD378" s="49">
        <f t="shared" si="17"/>
        <v>4074.85</v>
      </c>
      <c r="AE378" s="49">
        <f>IF(OR(DataBase2[[#This Row],[sKS]] = "", DataBase2[[#This Row],[BESTUB]]=""), "", (DataBase2[[#This Row],[sKS]]-DataBase2[[#This Row],[BESTUB]])/DataBase2[[#This Row],[BESTUB]])</f>
        <v>1.6192007067744828E-2</v>
      </c>
      <c r="AF378" s="75">
        <f>IF(OR(DataBase2[[#This Row],[sLB]] = "", DataBase2[[#This Row],[BestSol]]=""), "", (DataBase2[[#This Row],[sLB]]-DataBase2[[#This Row],[BestSol]])/DataBase2[[#This Row],[BestSol]])</f>
        <v>1.7669362062407316E-2</v>
      </c>
      <c r="AG378" s="76">
        <f>IF(OR(DataBase2[[#This Row],[sCL]] = "", DataBase2[[#This Row],[BestSol]]=""), "", (DataBase2[[#This Row],[sCL]] -DataBase2[[#This Row],[BestSol]])/DataBase2[[#This Row],[BestSol]])</f>
        <v>0</v>
      </c>
      <c r="AH378" s="76">
        <f>IF(OR(DataBase2[[#This Row],[sDRC]]= "", DataBase2[[#This Row],[BestSol]]=""), "", (DataBase2[[#This Row],[sDRC]]-DataBase2[[#This Row],[BestSol]])/DataBase2[[#This Row],[BestSol]])</f>
        <v>0</v>
      </c>
      <c r="AI378" s="76">
        <f>IF(OR(DataBase2[[#This Row],[sABS]]= "", DataBase2[[#This Row],[BestSol]]=""), "", (DataBase2[[#This Row],[sABS]]-DataBase2[[#This Row],[BestSol]])/DataBase2[[#This Row],[BestSol]])</f>
        <v>1.6682842313213937E-2</v>
      </c>
      <c r="AJ378" s="76">
        <f>IF(OR(DataBase2[[#This Row],[sCCJ]]= "", DataBase2[[#This Row],[BestSol]]=""), "", (DataBase2[[#This Row],[sCCJ]]-DataBase2[[#This Row],[BestSol]])/DataBase2[[#This Row],[BestSol]])</f>
        <v>3.2145968563260054E-2</v>
      </c>
      <c r="AK378" s="76">
        <f>IF(OR(DataBase2[[#This Row],[sILS]] = "", DataBase2[[#This Row],[BestSol]]=""), "", (DataBase2[[#This Row],[sILS]]-DataBase2[[#This Row],[BestSol]])/DataBase2[[#This Row],[BestSol]])</f>
        <v>2.2199590168963397E-2</v>
      </c>
      <c r="AL378" s="76">
        <f>IF(OR(DataBase2[[#This Row],[sSA]] = "", DataBase2[[#This Row],[BestSol]]=""), "", (DataBase2[[#This Row],[sSA]]-DataBase2[[#This Row],[BestSol]])/DataBase2[[#This Row],[BestSol]])</f>
        <v>1.7782249653361594E-2</v>
      </c>
      <c r="AM378" s="76">
        <f>IF(OR(DataBase2[[#This Row],[sKS]] = "", DataBase2[[#This Row],[BestSol]]=""), "", (DataBase2[[#This Row],[sKS]]-DataBase2[[#This Row],[BestSol]])/DataBase2[[#This Row],[BestSol]])</f>
        <v>1.6192007067744828E-2</v>
      </c>
      <c r="AN378" s="75">
        <f>IF(OR(DataBase2[[#This Row],[sLB]] = "", DataBase2[[#This Row],[BSHeu]]=""), "", (DataBase2[[#This Row],[sLB]]-DataBase2[[#This Row],[BSHeu]])/DataBase2[[#This Row],[BSHeu]])</f>
        <v>1.4538148149043637E-3</v>
      </c>
      <c r="AO378" s="76">
        <f>IF(OR(DataBase2[[#This Row],[sCL]] = "",  DataBase2[[#This Row],[BSHeu]]=""), "", (DataBase2[[#This Row],[sCL]] - DataBase2[[#This Row],[BSHeu]])/ DataBase2[[#This Row],[BSHeu]])</f>
        <v>-1.5934003569332722E-2</v>
      </c>
      <c r="AP378" s="76">
        <f>IF(OR(DataBase2[[#This Row],[sDRC]]= "",  DataBase2[[#This Row],[BSHeu]]=""), "", (DataBase2[[#This Row],[sDRC]]- DataBase2[[#This Row],[BSHeu]])/ DataBase2[[#This Row],[BSHeu]])</f>
        <v>-1.5934003569332722E-2</v>
      </c>
      <c r="AQ378" s="76">
        <f>IF(OR(DataBase2[[#This Row],[sABS]]= "",  DataBase2[[#This Row],[BSHeu]]=""), "", (DataBase2[[#This Row],[sABS]]- DataBase2[[#This Row],[BSHeu]])/ DataBase2[[#This Row],[BSHeu]])</f>
        <v>4.8301427491584972E-4</v>
      </c>
      <c r="AR378" s="76">
        <f>IF(OR(DataBase2[[#This Row],[sCCJ]]= "",  DataBase2[[#This Row],[BSHeu]]=""), "", (DataBase2[[#This Row],[sCCJ]]- DataBase2[[#This Row],[BSHeu]])/ DataBase2[[#This Row],[BSHeu]])</f>
        <v>1.5699751016100688E-2</v>
      </c>
      <c r="AS378" s="76">
        <f>IF(OR(DataBase2[[#This Row],[sILS]] = "",  DataBase2[[#This Row],[BSHeu]]=""), "", (DataBase2[[#This Row],[sILS]]- DataBase2[[#This Row],[BSHeu]])/ DataBase2[[#This Row],[BSHeu]])</f>
        <v>5.911858250640686E-3</v>
      </c>
      <c r="AT378" s="76">
        <f>IF(OR(DataBase2[[#This Row],[sSA]] = "",  DataBase2[[#This Row],[BSHeu]]=""), "", (DataBase2[[#This Row],[sSA]]- DataBase2[[#This Row],[BSHeu]])/ DataBase2[[#This Row],[BSHeu]])</f>
        <v>1.5649036545814421E-3</v>
      </c>
      <c r="AU378" s="77">
        <f>IF(OR(DataBase2[[#This Row],[sKS]]= "",  DataBase2[[#This Row],[BSHeu]]=""), "", (DataBase2[[#This Row],[sKS]]- DataBase2[[#This Row],[BSHeu]])/ DataBase2[[#This Row],[BSHeu]])</f>
        <v>0</v>
      </c>
      <c r="AV378" s="78" t="str">
        <f>IF(AND(DataBase2[[#This Row],[sLBGB]]&lt;=0.0001, DataBase2[[#This Row],[sLBGB]]&lt;&gt;""), 1,"")</f>
        <v/>
      </c>
      <c r="AW378" s="78">
        <f>IF(AND(DataBase2[[#This Row],[sCLGB]]&lt;=0.0001,DataBase2[[#This Row],[sCLGB]]&lt;&gt;""), 1,"")</f>
        <v>1</v>
      </c>
      <c r="AX378" s="78">
        <f>IF(AND(DataBase2[[#This Row],[sDRCGB]]&lt;=0.0001,DataBase2[[#This Row],[sDRCGB]]&lt;&gt;""), 1,"")</f>
        <v>1</v>
      </c>
      <c r="AY378" s="78" t="str">
        <f>IF(AND(DataBase2[[#This Row],[sABSGB]]&lt;=0.0001,DataBase2[[#This Row],[sABSGB]]&lt;&gt;""), 1,"")</f>
        <v/>
      </c>
      <c r="AZ378" s="78" t="str">
        <f>IF(AND(DataBase2[[#This Row],[sCCJGB]]&lt;=0.0001,DataBase2[[#This Row],[sCCJGB]]&lt;&gt;""), 1,"")</f>
        <v/>
      </c>
      <c r="BA378" s="78" t="str">
        <f>IF(AND(DataBase2[[#This Row],[sILSGB]]&lt;=0.0001,DataBase2[[#This Row],[sILSGB]]&lt;&gt;""), 1,"")</f>
        <v/>
      </c>
      <c r="BB378" s="78" t="str">
        <f>IF(AND(DataBase2[[#This Row],[sSAGB]]&lt;=0.0001,DataBase2[[#This Row],[sSAGB]]&lt;&gt;""), 1,"")</f>
        <v/>
      </c>
      <c r="BC378" s="78" t="str">
        <f>IF(AND(DataBase2[[#This Row],[sKSGB]]&lt;=0.0001,DataBase2[[#This Row],[sKSGB]]&lt;&gt;""), 1,"")</f>
        <v/>
      </c>
      <c r="BD378" s="79" t="str">
        <f>IF(AND(DataBase2[[#This Row],[sLBGKS]]&lt;=0.0001, DataBase2[[#This Row],[sLBGKS]]&lt;&gt;""), 1,"")</f>
        <v/>
      </c>
      <c r="BE378" s="78">
        <f>IF(AND(DataBase2[[#This Row],[sCLGKS]]&lt;=0.0001,DataBase2[[#This Row],[sCLGKS]]&lt;&gt;""), 1,"")</f>
        <v>1</v>
      </c>
      <c r="BF378" s="78">
        <f>IF(AND(DataBase2[[#This Row],[sDRCGKS]]&lt;=0.0001,DataBase2[[#This Row],[sDRCGKS]]&lt;&gt;""), 1,"")</f>
        <v>1</v>
      </c>
      <c r="BG378" s="78" t="str">
        <f>IF(AND(DataBase2[[#This Row],[sABSGKS]]&lt;=0.0001,DataBase2[[#This Row],[sABSGKS]]&lt;&gt;""), 1,"")</f>
        <v/>
      </c>
      <c r="BH378" s="78" t="str">
        <f>IF(AND(DataBase2[[#This Row],[sCCJGKS]]&lt;=0.0001,DataBase2[[#This Row],[sCCJGKS]]&lt;&gt;""), 1,"")</f>
        <v/>
      </c>
      <c r="BI378" s="78" t="str">
        <f>IF(AND(DataBase2[[#This Row],[sILSGKS]]&lt;=0.0001,DataBase2[[#This Row],[sILSGKS]]&lt;&gt;""), 1,"")</f>
        <v/>
      </c>
      <c r="BJ378" s="78" t="str">
        <f>IF(AND(DataBase2[[#This Row],[sSAGKS]]&lt;=0.0001,DataBase2[[#This Row],[sSAGKS]]&lt;&gt;""), 1,"")</f>
        <v/>
      </c>
      <c r="BK378" s="80">
        <f>IF(AND(DataBase2[[#This Row],[sKSGKS]]&lt;=0.0001,DataBase2[[#This Row],[sKSGKS]]&lt;&gt;""), 1,"")</f>
        <v>1</v>
      </c>
    </row>
    <row r="379" spans="1:63" x14ac:dyDescent="0.35">
      <c r="A379" s="65" t="s">
        <v>240</v>
      </c>
      <c r="B379" s="66" t="s">
        <v>80</v>
      </c>
      <c r="C379" s="67" t="s">
        <v>282</v>
      </c>
      <c r="D379" s="67">
        <v>3</v>
      </c>
      <c r="E379" s="67">
        <v>40</v>
      </c>
      <c r="F379" s="68">
        <v>4</v>
      </c>
      <c r="G379" s="69">
        <v>4491.97</v>
      </c>
      <c r="H379" s="70">
        <v>4162.71</v>
      </c>
      <c r="I379" s="71">
        <v>7200</v>
      </c>
      <c r="J379" s="69">
        <v>4514</v>
      </c>
      <c r="K379" s="70">
        <v>4081.13</v>
      </c>
      <c r="L379" s="71">
        <v>42943</v>
      </c>
      <c r="M379" s="69">
        <v>4491.29</v>
      </c>
      <c r="N379" s="6">
        <v>4467.92</v>
      </c>
      <c r="O379" s="71">
        <v>7202.6</v>
      </c>
      <c r="P379" s="69">
        <v>4538.2900399999999</v>
      </c>
      <c r="Q379" s="71">
        <v>2368</v>
      </c>
      <c r="R379" s="72">
        <v>4491.9399999999996</v>
      </c>
      <c r="S379" s="71">
        <v>127.62</v>
      </c>
      <c r="T379" s="72">
        <v>4501.67</v>
      </c>
      <c r="U379" s="71">
        <v>150.0155</v>
      </c>
      <c r="V379" s="72">
        <v>4491.91</v>
      </c>
      <c r="W379" s="73">
        <v>150.04650000000001</v>
      </c>
      <c r="X379" s="8">
        <v>4504.59</v>
      </c>
      <c r="Y379" s="8">
        <v>1053</v>
      </c>
      <c r="Z379" s="74">
        <f t="shared" si="15"/>
        <v>4491.29</v>
      </c>
      <c r="AA379" s="48">
        <f t="shared" si="16"/>
        <v>4491.91</v>
      </c>
      <c r="AB37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MIN(G379,J379,M379),"")</f>
        <v/>
      </c>
      <c r="AC379" s="49" t="str">
        <f>IF(OR(DataBase2[[#This Row],[sKS]] = "", DataBase2[[#This Row],[BSOpt]]=""), "", (DataBase2[[#This Row],[sKS]]-DataBase2[[#This Row],[BSOpt]])/DataBase2[[#This Row],[BSOpt]])</f>
        <v/>
      </c>
      <c r="AD379" s="49">
        <f t="shared" si="17"/>
        <v>4491.29</v>
      </c>
      <c r="AE379" s="49">
        <f>IF(OR(DataBase2[[#This Row],[sKS]] = "", DataBase2[[#This Row],[BESTUB]]=""), "", (DataBase2[[#This Row],[sKS]]-DataBase2[[#This Row],[BESTUB]])/DataBase2[[#This Row],[BESTUB]])</f>
        <v>2.9612872916244958E-3</v>
      </c>
      <c r="AF379" s="75">
        <f>IF(OR(DataBase2[[#This Row],[sLB]] = "", DataBase2[[#This Row],[BestSol]]=""), "", (DataBase2[[#This Row],[sLB]]-DataBase2[[#This Row],[BestSol]])/DataBase2[[#This Row],[BestSol]])</f>
        <v>1.5140416227860839E-4</v>
      </c>
      <c r="AG379" s="76">
        <f>IF(OR(DataBase2[[#This Row],[sCL]] = "", DataBase2[[#This Row],[BestSol]]=""), "", (DataBase2[[#This Row],[sCL]] -DataBase2[[#This Row],[BestSol]])/DataBase2[[#This Row],[BestSol]])</f>
        <v>5.0564537137437211E-3</v>
      </c>
      <c r="AH379" s="76">
        <f>IF(OR(DataBase2[[#This Row],[sDRC]]= "", DataBase2[[#This Row],[BestSol]]=""), "", (DataBase2[[#This Row],[sDRC]]-DataBase2[[#This Row],[BestSol]])/DataBase2[[#This Row],[BestSol]])</f>
        <v>0</v>
      </c>
      <c r="AI379" s="76">
        <f>IF(OR(DataBase2[[#This Row],[sABS]]= "", DataBase2[[#This Row],[BestSol]]=""), "", (DataBase2[[#This Row],[sABS]]-DataBase2[[#This Row],[BestSol]])/DataBase2[[#This Row],[BestSol]])</f>
        <v>1.0464708357732388E-2</v>
      </c>
      <c r="AJ379" s="76">
        <f>IF(OR(DataBase2[[#This Row],[sCCJ]]= "", DataBase2[[#This Row],[BestSol]]=""), "", (DataBase2[[#This Row],[sCCJ]]-DataBase2[[#This Row],[BestSol]])/DataBase2[[#This Row],[BestSol]])</f>
        <v>1.4472456688382096E-4</v>
      </c>
      <c r="AK379" s="76">
        <f>IF(OR(DataBase2[[#This Row],[sILS]] = "", DataBase2[[#This Row],[BestSol]]=""), "", (DataBase2[[#This Row],[sILS]]-DataBase2[[#This Row],[BestSol]])/DataBase2[[#This Row],[BestSol]])</f>
        <v>2.3111400065460278E-3</v>
      </c>
      <c r="AL379" s="76">
        <f>IF(OR(DataBase2[[#This Row],[sSA]] = "", DataBase2[[#This Row],[BestSol]]=""), "", (DataBase2[[#This Row],[sSA]]-DataBase2[[#This Row],[BestSol]])/DataBase2[[#This Row],[BestSol]])</f>
        <v>1.3804497148923602E-4</v>
      </c>
      <c r="AM379" s="76">
        <f>IF(OR(DataBase2[[#This Row],[sKS]] = "", DataBase2[[#This Row],[BestSol]]=""), "", (DataBase2[[#This Row],[sKS]]-DataBase2[[#This Row],[BestSol]])/DataBase2[[#This Row],[BestSol]])</f>
        <v>2.9612872916244958E-3</v>
      </c>
      <c r="AN379" s="75">
        <f>IF(OR(DataBase2[[#This Row],[sLB]] = "", DataBase2[[#This Row],[BSHeu]]=""), "", (DataBase2[[#This Row],[sLB]]-DataBase2[[#This Row],[BSHeu]])/DataBase2[[#This Row],[BSHeu]])</f>
        <v>1.3357346874803853E-5</v>
      </c>
      <c r="AO379" s="76">
        <f>IF(OR(DataBase2[[#This Row],[sCL]] = "",  DataBase2[[#This Row],[BSHeu]]=""), "", (DataBase2[[#This Row],[sCL]] - DataBase2[[#This Row],[BSHeu]])/ DataBase2[[#This Row],[BSHeu]])</f>
        <v>4.9177298743741851E-3</v>
      </c>
      <c r="AP379" s="76">
        <f>IF(OR(DataBase2[[#This Row],[sDRC]]= "",  DataBase2[[#This Row],[BSHeu]]=""), "", (DataBase2[[#This Row],[sDRC]]- DataBase2[[#This Row],[BSHeu]])/ DataBase2[[#This Row],[BSHeu]])</f>
        <v>-1.3802591770536161E-4</v>
      </c>
      <c r="AQ379" s="76">
        <f>IF(OR(DataBase2[[#This Row],[sABS]]= "",  DataBase2[[#This Row],[BSHeu]]=""), "", (DataBase2[[#This Row],[sABS]]- DataBase2[[#This Row],[BSHeu]])/ DataBase2[[#This Row],[BSHeu]])</f>
        <v>1.0325238039052432E-2</v>
      </c>
      <c r="AR379" s="76">
        <f>IF(OR(DataBase2[[#This Row],[sCCJ]]= "",  DataBase2[[#This Row],[BSHeu]]=""), "", (DataBase2[[#This Row],[sCCJ]]- DataBase2[[#This Row],[BSHeu]])/ DataBase2[[#This Row],[BSHeu]])</f>
        <v>6.6786734373006901E-6</v>
      </c>
      <c r="AS379" s="76">
        <f>IF(OR(DataBase2[[#This Row],[sILS]] = "",  DataBase2[[#This Row],[BSHeu]]=""), "", (DataBase2[[#This Row],[sILS]]- DataBase2[[#This Row],[BSHeu]])/ DataBase2[[#This Row],[BSHeu]])</f>
        <v>2.1727950916203172E-3</v>
      </c>
      <c r="AT379" s="76">
        <f>IF(OR(DataBase2[[#This Row],[sSA]] = "",  DataBase2[[#This Row],[BSHeu]]=""), "", (DataBase2[[#This Row],[sSA]]- DataBase2[[#This Row],[BSHeu]])/ DataBase2[[#This Row],[BSHeu]])</f>
        <v>0</v>
      </c>
      <c r="AU379" s="77">
        <f>IF(OR(DataBase2[[#This Row],[sKS]]= "",  DataBase2[[#This Row],[BSHeu]]=""), "", (DataBase2[[#This Row],[sKS]]- DataBase2[[#This Row],[BSHeu]])/ DataBase2[[#This Row],[BSHeu]])</f>
        <v>2.8228526395231187E-3</v>
      </c>
      <c r="AV379" s="78" t="str">
        <f>IF(AND(DataBase2[[#This Row],[sLBGB]]&lt;=0.0001, DataBase2[[#This Row],[sLBGB]]&lt;&gt;""), 1,"")</f>
        <v/>
      </c>
      <c r="AW379" s="78" t="str">
        <f>IF(AND(DataBase2[[#This Row],[sCLGB]]&lt;=0.0001,DataBase2[[#This Row],[sCLGB]]&lt;&gt;""), 1,"")</f>
        <v/>
      </c>
      <c r="AX379" s="78">
        <f>IF(AND(DataBase2[[#This Row],[sDRCGB]]&lt;=0.0001,DataBase2[[#This Row],[sDRCGB]]&lt;&gt;""), 1,"")</f>
        <v>1</v>
      </c>
      <c r="AY379" s="78" t="str">
        <f>IF(AND(DataBase2[[#This Row],[sABSGB]]&lt;=0.0001,DataBase2[[#This Row],[sABSGB]]&lt;&gt;""), 1,"")</f>
        <v/>
      </c>
      <c r="AZ379" s="78" t="str">
        <f>IF(AND(DataBase2[[#This Row],[sCCJGB]]&lt;=0.0001,DataBase2[[#This Row],[sCCJGB]]&lt;&gt;""), 1,"")</f>
        <v/>
      </c>
      <c r="BA379" s="78" t="str">
        <f>IF(AND(DataBase2[[#This Row],[sILSGB]]&lt;=0.0001,DataBase2[[#This Row],[sILSGB]]&lt;&gt;""), 1,"")</f>
        <v/>
      </c>
      <c r="BB379" s="78" t="str">
        <f>IF(AND(DataBase2[[#This Row],[sSAGB]]&lt;=0.0001,DataBase2[[#This Row],[sSAGB]]&lt;&gt;""), 1,"")</f>
        <v/>
      </c>
      <c r="BC379" s="78" t="str">
        <f>IF(AND(DataBase2[[#This Row],[sKSGB]]&lt;=0.0001,DataBase2[[#This Row],[sKSGB]]&lt;&gt;""), 1,"")</f>
        <v/>
      </c>
      <c r="BD379" s="79">
        <f>IF(AND(DataBase2[[#This Row],[sLBGKS]]&lt;=0.0001, DataBase2[[#This Row],[sLBGKS]]&lt;&gt;""), 1,"")</f>
        <v>1</v>
      </c>
      <c r="BE379" s="78" t="str">
        <f>IF(AND(DataBase2[[#This Row],[sCLGKS]]&lt;=0.0001,DataBase2[[#This Row],[sCLGKS]]&lt;&gt;""), 1,"")</f>
        <v/>
      </c>
      <c r="BF379" s="78">
        <f>IF(AND(DataBase2[[#This Row],[sDRCGKS]]&lt;=0.0001,DataBase2[[#This Row],[sDRCGKS]]&lt;&gt;""), 1,"")</f>
        <v>1</v>
      </c>
      <c r="BG379" s="78" t="str">
        <f>IF(AND(DataBase2[[#This Row],[sABSGKS]]&lt;=0.0001,DataBase2[[#This Row],[sABSGKS]]&lt;&gt;""), 1,"")</f>
        <v/>
      </c>
      <c r="BH379" s="78">
        <f>IF(AND(DataBase2[[#This Row],[sCCJGKS]]&lt;=0.0001,DataBase2[[#This Row],[sCCJGKS]]&lt;&gt;""), 1,"")</f>
        <v>1</v>
      </c>
      <c r="BI379" s="78" t="str">
        <f>IF(AND(DataBase2[[#This Row],[sILSGKS]]&lt;=0.0001,DataBase2[[#This Row],[sILSGKS]]&lt;&gt;""), 1,"")</f>
        <v/>
      </c>
      <c r="BJ379" s="78">
        <f>IF(AND(DataBase2[[#This Row],[sSAGKS]]&lt;=0.0001,DataBase2[[#This Row],[sSAGKS]]&lt;&gt;""), 1,"")</f>
        <v>1</v>
      </c>
      <c r="BK379" s="80" t="str">
        <f>IF(AND(DataBase2[[#This Row],[sKSGKS]]&lt;=0.0001,DataBase2[[#This Row],[sKSGKS]]&lt;&gt;""), 1,"")</f>
        <v/>
      </c>
    </row>
    <row r="380" spans="1:63" x14ac:dyDescent="0.35">
      <c r="A380" s="65" t="s">
        <v>241</v>
      </c>
      <c r="B380" s="66" t="s">
        <v>80</v>
      </c>
      <c r="C380" s="67" t="s">
        <v>282</v>
      </c>
      <c r="D380" s="67">
        <v>3</v>
      </c>
      <c r="E380" s="67">
        <v>40</v>
      </c>
      <c r="F380" s="68">
        <v>5</v>
      </c>
      <c r="G380" s="69">
        <v>4941.1499999999996</v>
      </c>
      <c r="H380" s="70">
        <v>4477.2299999999996</v>
      </c>
      <c r="I380" s="71">
        <v>7200</v>
      </c>
      <c r="J380" s="69">
        <v>5197.58</v>
      </c>
      <c r="K380" s="70">
        <v>4308.04</v>
      </c>
      <c r="L380" s="71">
        <v>43197</v>
      </c>
      <c r="M380" s="69">
        <v>4781.3100000000004</v>
      </c>
      <c r="N380" s="6">
        <v>4781.3100000000004</v>
      </c>
      <c r="O380" s="71">
        <v>205.2</v>
      </c>
      <c r="P380" s="69">
        <v>4985.5297899999996</v>
      </c>
      <c r="Q380" s="71">
        <v>2573</v>
      </c>
      <c r="R380" s="72">
        <v>4995.96</v>
      </c>
      <c r="S380" s="71">
        <v>111.49</v>
      </c>
      <c r="T380" s="72">
        <v>4992.2299999999996</v>
      </c>
      <c r="U380" s="71">
        <v>150.01150000000001</v>
      </c>
      <c r="V380" s="72">
        <v>4981.95</v>
      </c>
      <c r="W380" s="73">
        <v>150.1155</v>
      </c>
      <c r="X380" s="8">
        <v>5121.79</v>
      </c>
      <c r="Y380" s="8">
        <v>856</v>
      </c>
      <c r="Z380" s="74">
        <f t="shared" si="15"/>
        <v>4781.3100000000004</v>
      </c>
      <c r="AA380" s="48">
        <f t="shared" si="16"/>
        <v>4981.95</v>
      </c>
      <c r="AB38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MIN(G380,J380,M380),"")</f>
        <v>4781.3100000000004</v>
      </c>
      <c r="AC380" s="49">
        <f>IF(OR(DataBase2[[#This Row],[sKS]] = "", DataBase2[[#This Row],[BSOpt]]=""), "", (DataBase2[[#This Row],[sKS]]-DataBase2[[#This Row],[BSOpt]])/DataBase2[[#This Row],[BSOpt]])</f>
        <v>7.1210609644637046E-2</v>
      </c>
      <c r="AD380" s="49">
        <f t="shared" si="17"/>
        <v>4781.3100000000004</v>
      </c>
      <c r="AE380" s="49">
        <f>IF(OR(DataBase2[[#This Row],[sKS]] = "", DataBase2[[#This Row],[BESTUB]]=""), "", (DataBase2[[#This Row],[sKS]]-DataBase2[[#This Row],[BESTUB]])/DataBase2[[#This Row],[BESTUB]])</f>
        <v>7.1210609644637046E-2</v>
      </c>
      <c r="AF380" s="75">
        <f>IF(OR(DataBase2[[#This Row],[sLB]] = "", DataBase2[[#This Row],[BestSol]]=""), "", (DataBase2[[#This Row],[sLB]]-DataBase2[[#This Row],[BestSol]])/DataBase2[[#This Row],[BestSol]])</f>
        <v>3.3430168719451203E-2</v>
      </c>
      <c r="AG380" s="76">
        <f>IF(OR(DataBase2[[#This Row],[sCL]] = "", DataBase2[[#This Row],[BestSol]]=""), "", (DataBase2[[#This Row],[sCL]] -DataBase2[[#This Row],[BestSol]])/DataBase2[[#This Row],[BestSol]])</f>
        <v>8.70619139942818E-2</v>
      </c>
      <c r="AH380" s="76">
        <f>IF(OR(DataBase2[[#This Row],[sDRC]]= "", DataBase2[[#This Row],[BestSol]]=""), "", (DataBase2[[#This Row],[sDRC]]-DataBase2[[#This Row],[BestSol]])/DataBase2[[#This Row],[BestSol]])</f>
        <v>0</v>
      </c>
      <c r="AI380" s="76">
        <f>IF(OR(DataBase2[[#This Row],[sABS]]= "", DataBase2[[#This Row],[BestSol]]=""), "", (DataBase2[[#This Row],[sABS]]-DataBase2[[#This Row],[BestSol]])/DataBase2[[#This Row],[BestSol]])</f>
        <v>4.2712099822015133E-2</v>
      </c>
      <c r="AJ380" s="76">
        <f>IF(OR(DataBase2[[#This Row],[sCCJ]]= "", DataBase2[[#This Row],[BestSol]]=""), "", (DataBase2[[#This Row],[sCCJ]]-DataBase2[[#This Row],[BestSol]])/DataBase2[[#This Row],[BestSol]])</f>
        <v>4.4893554276965855E-2</v>
      </c>
      <c r="AK380" s="76">
        <f>IF(OR(DataBase2[[#This Row],[sILS]] = "", DataBase2[[#This Row],[BestSol]]=""), "", (DataBase2[[#This Row],[sILS]]-DataBase2[[#This Row],[BestSol]])/DataBase2[[#This Row],[BestSol]])</f>
        <v>4.4113433347764346E-2</v>
      </c>
      <c r="AL380" s="76">
        <f>IF(OR(DataBase2[[#This Row],[sSA]] = "", DataBase2[[#This Row],[BestSol]]=""), "", (DataBase2[[#This Row],[sSA]]-DataBase2[[#This Row],[BestSol]])/DataBase2[[#This Row],[BestSol]])</f>
        <v>4.1963394969161044E-2</v>
      </c>
      <c r="AM380" s="76">
        <f>IF(OR(DataBase2[[#This Row],[sKS]] = "", DataBase2[[#This Row],[BestSol]]=""), "", (DataBase2[[#This Row],[sKS]]-DataBase2[[#This Row],[BestSol]])/DataBase2[[#This Row],[BestSol]])</f>
        <v>7.1210609644637046E-2</v>
      </c>
      <c r="AN380" s="75">
        <f>IF(OR(DataBase2[[#This Row],[sLB]] = "", DataBase2[[#This Row],[BSHeu]]=""), "", (DataBase2[[#This Row],[sLB]]-DataBase2[[#This Row],[BSHeu]])/DataBase2[[#This Row],[BSHeu]])</f>
        <v>-8.1895643272213055E-3</v>
      </c>
      <c r="AO380" s="76">
        <f>IF(OR(DataBase2[[#This Row],[sCL]] = "",  DataBase2[[#This Row],[BSHeu]]=""), "", (DataBase2[[#This Row],[sCL]] - DataBase2[[#This Row],[BSHeu]])/ DataBase2[[#This Row],[BSHeu]])</f>
        <v>4.3282248918596153E-2</v>
      </c>
      <c r="AP380" s="76">
        <f>IF(OR(DataBase2[[#This Row],[sDRC]]= "",  DataBase2[[#This Row],[BSHeu]]=""), "", (DataBase2[[#This Row],[sDRC]]- DataBase2[[#This Row],[BSHeu]])/ DataBase2[[#This Row],[BSHeu]])</f>
        <v>-4.0273386926805654E-2</v>
      </c>
      <c r="AQ380" s="76">
        <f>IF(OR(DataBase2[[#This Row],[sABS]]= "",  DataBase2[[#This Row],[BSHeu]]=""), "", (DataBase2[[#This Row],[sABS]]- DataBase2[[#This Row],[BSHeu]])/ DataBase2[[#This Row],[BSHeu]])</f>
        <v>7.1855197262111732E-4</v>
      </c>
      <c r="AR380" s="76">
        <f>IF(OR(DataBase2[[#This Row],[sCCJ]]= "",  DataBase2[[#This Row],[BSHeu]]=""), "", (DataBase2[[#This Row],[sCCJ]]- DataBase2[[#This Row],[BSHeu]])/ DataBase2[[#This Row],[BSHeu]])</f>
        <v>2.8121518682444062E-3</v>
      </c>
      <c r="AS380" s="76">
        <f>IF(OR(DataBase2[[#This Row],[sILS]] = "",  DataBase2[[#This Row],[BSHeu]]=""), "", (DataBase2[[#This Row],[sILS]]- DataBase2[[#This Row],[BSHeu]])/ DataBase2[[#This Row],[BSHeu]])</f>
        <v>2.0634490510743277E-3</v>
      </c>
      <c r="AT380" s="76">
        <f>IF(OR(DataBase2[[#This Row],[sSA]] = "",  DataBase2[[#This Row],[BSHeu]]=""), "", (DataBase2[[#This Row],[sSA]]- DataBase2[[#This Row],[BSHeu]])/ DataBase2[[#This Row],[BSHeu]])</f>
        <v>0</v>
      </c>
      <c r="AU380" s="77">
        <f>IF(OR(DataBase2[[#This Row],[sKS]]= "",  DataBase2[[#This Row],[BSHeu]]=""), "", (DataBase2[[#This Row],[sKS]]- DataBase2[[#This Row],[BSHeu]])/ DataBase2[[#This Row],[BSHeu]])</f>
        <v>2.8069330282319203E-2</v>
      </c>
      <c r="AV380" s="78" t="str">
        <f>IF(AND(DataBase2[[#This Row],[sLBGB]]&lt;=0.0001, DataBase2[[#This Row],[sLBGB]]&lt;&gt;""), 1,"")</f>
        <v/>
      </c>
      <c r="AW380" s="78" t="str">
        <f>IF(AND(DataBase2[[#This Row],[sCLGB]]&lt;=0.0001,DataBase2[[#This Row],[sCLGB]]&lt;&gt;""), 1,"")</f>
        <v/>
      </c>
      <c r="AX380" s="78">
        <f>IF(AND(DataBase2[[#This Row],[sDRCGB]]&lt;=0.0001,DataBase2[[#This Row],[sDRCGB]]&lt;&gt;""), 1,"")</f>
        <v>1</v>
      </c>
      <c r="AY380" s="78" t="str">
        <f>IF(AND(DataBase2[[#This Row],[sABSGB]]&lt;=0.0001,DataBase2[[#This Row],[sABSGB]]&lt;&gt;""), 1,"")</f>
        <v/>
      </c>
      <c r="AZ380" s="78" t="str">
        <f>IF(AND(DataBase2[[#This Row],[sCCJGB]]&lt;=0.0001,DataBase2[[#This Row],[sCCJGB]]&lt;&gt;""), 1,"")</f>
        <v/>
      </c>
      <c r="BA380" s="78" t="str">
        <f>IF(AND(DataBase2[[#This Row],[sILSGB]]&lt;=0.0001,DataBase2[[#This Row],[sILSGB]]&lt;&gt;""), 1,"")</f>
        <v/>
      </c>
      <c r="BB380" s="78" t="str">
        <f>IF(AND(DataBase2[[#This Row],[sSAGB]]&lt;=0.0001,DataBase2[[#This Row],[sSAGB]]&lt;&gt;""), 1,"")</f>
        <v/>
      </c>
      <c r="BC380" s="78" t="str">
        <f>IF(AND(DataBase2[[#This Row],[sKSGB]]&lt;=0.0001,DataBase2[[#This Row],[sKSGB]]&lt;&gt;""), 1,"")</f>
        <v/>
      </c>
      <c r="BD380" s="79">
        <f>IF(AND(DataBase2[[#This Row],[sLBGKS]]&lt;=0.0001, DataBase2[[#This Row],[sLBGKS]]&lt;&gt;""), 1,"")</f>
        <v>1</v>
      </c>
      <c r="BE380" s="78" t="str">
        <f>IF(AND(DataBase2[[#This Row],[sCLGKS]]&lt;=0.0001,DataBase2[[#This Row],[sCLGKS]]&lt;&gt;""), 1,"")</f>
        <v/>
      </c>
      <c r="BF380" s="78">
        <f>IF(AND(DataBase2[[#This Row],[sDRCGKS]]&lt;=0.0001,DataBase2[[#This Row],[sDRCGKS]]&lt;&gt;""), 1,"")</f>
        <v>1</v>
      </c>
      <c r="BG380" s="78" t="str">
        <f>IF(AND(DataBase2[[#This Row],[sABSGKS]]&lt;=0.0001,DataBase2[[#This Row],[sABSGKS]]&lt;&gt;""), 1,"")</f>
        <v/>
      </c>
      <c r="BH380" s="78" t="str">
        <f>IF(AND(DataBase2[[#This Row],[sCCJGKS]]&lt;=0.0001,DataBase2[[#This Row],[sCCJGKS]]&lt;&gt;""), 1,"")</f>
        <v/>
      </c>
      <c r="BI380" s="78" t="str">
        <f>IF(AND(DataBase2[[#This Row],[sILSGKS]]&lt;=0.0001,DataBase2[[#This Row],[sILSGKS]]&lt;&gt;""), 1,"")</f>
        <v/>
      </c>
      <c r="BJ380" s="78">
        <f>IF(AND(DataBase2[[#This Row],[sSAGKS]]&lt;=0.0001,DataBase2[[#This Row],[sSAGKS]]&lt;&gt;""), 1,"")</f>
        <v>1</v>
      </c>
      <c r="BK380" s="80" t="str">
        <f>IF(AND(DataBase2[[#This Row],[sKSGKS]]&lt;=0.0001,DataBase2[[#This Row],[sKSGKS]]&lt;&gt;""), 1,"")</f>
        <v/>
      </c>
    </row>
    <row r="381" spans="1:63" x14ac:dyDescent="0.35">
      <c r="A381" s="65"/>
      <c r="B381" s="66"/>
      <c r="C381" s="67"/>
      <c r="D381" s="67"/>
      <c r="E381" s="67"/>
      <c r="F381" s="68"/>
      <c r="G381" s="69"/>
      <c r="H381" s="70"/>
      <c r="I381" s="71"/>
      <c r="J381" s="69"/>
      <c r="K381" s="70"/>
      <c r="L381" s="71"/>
      <c r="M381" s="69"/>
      <c r="O381" s="73"/>
      <c r="P381" s="69"/>
      <c r="Q381" s="71"/>
      <c r="R381" s="72" t="s">
        <v>101</v>
      </c>
      <c r="S381" s="71"/>
      <c r="T381" s="72"/>
      <c r="U381" s="71"/>
      <c r="V381" s="72"/>
      <c r="W381" s="73"/>
      <c r="X381" s="96"/>
      <c r="Y381" s="96"/>
      <c r="Z381" s="74" t="str">
        <f t="shared" si="15"/>
        <v/>
      </c>
      <c r="AA381" s="48" t="str">
        <f t="shared" si="16"/>
        <v/>
      </c>
      <c r="AB38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MIN(G381,J381,M381),"")</f>
        <v/>
      </c>
      <c r="AC381" s="49" t="str">
        <f>IF(OR(DataBase2[[#This Row],[sKS]] = "", DataBase2[[#This Row],[BSOpt]]=""), "", (DataBase2[[#This Row],[sKS]]-DataBase2[[#This Row],[BSOpt]])/DataBase2[[#This Row],[BSOpt]])</f>
        <v/>
      </c>
      <c r="AD381" s="49" t="str">
        <f t="shared" si="17"/>
        <v/>
      </c>
      <c r="AE381" s="49" t="str">
        <f>IF(OR(DataBase2[[#This Row],[sKS]] = "", DataBase2[[#This Row],[BESTUB]]=""), "", (DataBase2[[#This Row],[sKS]]-DataBase2[[#This Row],[BESTUB]])/DataBase2[[#This Row],[BESTUB]])</f>
        <v/>
      </c>
      <c r="AF381" s="50" t="str">
        <f>IF(OR(DataBase2[[#This Row],[sLB]] = "", DataBase2[[#This Row],[BestSol]]=""), "", (DataBase2[[#This Row],[sLB]]-DataBase2[[#This Row],[BestSol]])/DataBase2[[#This Row],[BestSol]])</f>
        <v/>
      </c>
      <c r="AG381" s="51" t="str">
        <f>IF(OR(DataBase2[[#This Row],[sCL]] = "", DataBase2[[#This Row],[BestSol]]=""), "", (DataBase2[[#This Row],[sCL]] -DataBase2[[#This Row],[BestSol]])/DataBase2[[#This Row],[BestSol]])</f>
        <v/>
      </c>
      <c r="AH381" s="52" t="str">
        <f>IF(OR(DataBase2[[#This Row],[sDRC]]= "", DataBase2[[#This Row],[BestSol]]=""), "", (DataBase2[[#This Row],[sDRC]]-DataBase2[[#This Row],[BestSol]])/DataBase2[[#This Row],[BestSol]])</f>
        <v/>
      </c>
      <c r="AI381" s="52" t="str">
        <f>IF(OR(DataBase2[[#This Row],[sABS]]= "", DataBase2[[#This Row],[BestSol]]=""), "", (DataBase2[[#This Row],[sABS]]-DataBase2[[#This Row],[BestSol]])/DataBase2[[#This Row],[BestSol]])</f>
        <v/>
      </c>
      <c r="AJ381" s="52" t="str">
        <f>IF(OR(DataBase2[[#This Row],[sCCJ]]= "", DataBase2[[#This Row],[BestSol]]=""), "", (DataBase2[[#This Row],[sCCJ]]-DataBase2[[#This Row],[BestSol]])/DataBase2[[#This Row],[BestSol]])</f>
        <v/>
      </c>
      <c r="AK381" s="52" t="str">
        <f>IF(OR(DataBase2[[#This Row],[sILS]] = "", DataBase2[[#This Row],[BestSol]]=""), "", (DataBase2[[#This Row],[sILS]]-DataBase2[[#This Row],[BestSol]])/DataBase2[[#This Row],[BestSol]])</f>
        <v/>
      </c>
      <c r="AL381" s="52" t="str">
        <f>IF(OR(DataBase2[[#This Row],[sSA]] = "", DataBase2[[#This Row],[BestSol]]=""), "", (DataBase2[[#This Row],[sSA]]-DataBase2[[#This Row],[BestSol]])/DataBase2[[#This Row],[BestSol]])</f>
        <v/>
      </c>
      <c r="AM381" s="53" t="str">
        <f>IF(OR(DataBase2[[#This Row],[sKS]] = "", DataBase2[[#This Row],[BestSol]]=""), "", (DataBase2[[#This Row],[sKS]]-DataBase2[[#This Row],[BestSol]])/DataBase2[[#This Row],[BestSol]])</f>
        <v/>
      </c>
      <c r="AN381" s="50" t="str">
        <f>IF(OR(DataBase2[[#This Row],[sLB]] = "", DataBase2[[#This Row],[BSHeu]]=""), "", (DataBase2[[#This Row],[sLB]]-DataBase2[[#This Row],[BSHeu]])/DataBase2[[#This Row],[BSHeu]])</f>
        <v/>
      </c>
      <c r="AO381" s="53" t="str">
        <f>IF(OR(DataBase2[[#This Row],[sCL]] = "",  DataBase2[[#This Row],[BSHeu]]=""), "", (DataBase2[[#This Row],[sCL]] - DataBase2[[#This Row],[BSHeu]])/ DataBase2[[#This Row],[BSHeu]])</f>
        <v/>
      </c>
      <c r="AP381" s="81" t="str">
        <f>IF(OR(DataBase2[[#This Row],[sDRC]]= "",  DataBase2[[#This Row],[BSHeu]]=""), "", (DataBase2[[#This Row],[sDRC]]- DataBase2[[#This Row],[BSHeu]])/ DataBase2[[#This Row],[BSHeu]])</f>
        <v/>
      </c>
      <c r="AQ381" s="81" t="str">
        <f>IF(OR(DataBase2[[#This Row],[sABS]]= "",  DataBase2[[#This Row],[BSHeu]]=""), "", (DataBase2[[#This Row],[sABS]]- DataBase2[[#This Row],[BSHeu]])/ DataBase2[[#This Row],[BSHeu]])</f>
        <v/>
      </c>
      <c r="AR381" s="81" t="str">
        <f>IF(OR(DataBase2[[#This Row],[sCCJ]]= "",  DataBase2[[#This Row],[BSHeu]]=""), "", (DataBase2[[#This Row],[sCCJ]]- DataBase2[[#This Row],[BSHeu]])/ DataBase2[[#This Row],[BSHeu]])</f>
        <v/>
      </c>
      <c r="AS381" s="81" t="str">
        <f>IF(OR(DataBase2[[#This Row],[sILS]] = "",  DataBase2[[#This Row],[BSHeu]]=""), "", (DataBase2[[#This Row],[sILS]]- DataBase2[[#This Row],[BSHeu]])/ DataBase2[[#This Row],[BSHeu]])</f>
        <v/>
      </c>
      <c r="AT381" s="81" t="str">
        <f>IF(OR(DataBase2[[#This Row],[sSA]] = "",  DataBase2[[#This Row],[BSHeu]]=""), "", (DataBase2[[#This Row],[sSA]]- DataBase2[[#This Row],[BSHeu]])/ DataBase2[[#This Row],[BSHeu]])</f>
        <v/>
      </c>
      <c r="AU381" s="82" t="str">
        <f>IF(OR(DataBase2[[#This Row],[sKS]]= "",  DataBase2[[#This Row],[BSHeu]]=""), "", (DataBase2[[#This Row],[sKS]]- DataBase2[[#This Row],[BSHeu]])/ DataBase2[[#This Row],[BSHeu]])</f>
        <v/>
      </c>
      <c r="AV381" s="58" t="str">
        <f>IF(AND(DataBase2[[#This Row],[sLBGB]]&lt;=0.0001, DataBase2[[#This Row],[sLBGB]]&lt;&gt;""), 1,"")</f>
        <v/>
      </c>
      <c r="AW381" s="59" t="str">
        <f>IF(AND(DataBase2[[#This Row],[sCLGB]]&lt;=0.0001,DataBase2[[#This Row],[sCLGB]]&lt;&gt;""), 1,"")</f>
        <v/>
      </c>
      <c r="AX381" s="60" t="str">
        <f>IF(AND(DataBase2[[#This Row],[sDRCGB]]&lt;=0.0001,DataBase2[[#This Row],[sDRCGB]]&lt;&gt;""), 1,"")</f>
        <v/>
      </c>
      <c r="AY381" s="60" t="str">
        <f>IF(AND(DataBase2[[#This Row],[sABSGB]]&lt;=0.0001,DataBase2[[#This Row],[sABSGB]]&lt;&gt;""), 1,"")</f>
        <v/>
      </c>
      <c r="AZ381" s="60" t="str">
        <f>IF(AND(DataBase2[[#This Row],[sCCJGB]]&lt;=0.0001,DataBase2[[#This Row],[sCCJGB]]&lt;&gt;""), 1,"")</f>
        <v/>
      </c>
      <c r="BA381" s="60" t="str">
        <f>IF(AND(DataBase2[[#This Row],[sILSGB]]&lt;=0.0001,DataBase2[[#This Row],[sILSGB]]&lt;&gt;""), 1,"")</f>
        <v/>
      </c>
      <c r="BB381" s="60" t="str">
        <f>IF(AND(DataBase2[[#This Row],[sSAGB]]&lt;=0.0001,DataBase2[[#This Row],[sSAGB]]&lt;&gt;""), 1,"")</f>
        <v/>
      </c>
      <c r="BC381" s="58" t="str">
        <f>IF(AND(DataBase2[[#This Row],[sKSGB]]&lt;=0.0001,DataBase2[[#This Row],[sKSGB]]&lt;&gt;""), 1,"")</f>
        <v/>
      </c>
      <c r="BD381" s="83" t="str">
        <f>IF(AND(DataBase2[[#This Row],[sLBGKS]]&lt;=0.0001, DataBase2[[#This Row],[sLBGKS]]&lt;&gt;""), 1,"")</f>
        <v/>
      </c>
      <c r="BE381" s="58" t="str">
        <f>IF(AND(DataBase2[[#This Row],[sCLGKS]]&lt;=0.0001,DataBase2[[#This Row],[sCLGKS]]&lt;&gt;""), 1,"")</f>
        <v/>
      </c>
      <c r="BF381" s="84" t="str">
        <f>IF(AND(DataBase2[[#This Row],[sDRCGKS]]&lt;=0.0001,DataBase2[[#This Row],[sDRCGKS]]&lt;&gt;""), 1,"")</f>
        <v/>
      </c>
      <c r="BG381" s="84" t="str">
        <f>IF(AND(DataBase2[[#This Row],[sABSGKS]]&lt;=0.0001,DataBase2[[#This Row],[sABSGKS]]&lt;&gt;""), 1,"")</f>
        <v/>
      </c>
      <c r="BH381" s="84" t="str">
        <f>IF(AND(DataBase2[[#This Row],[sCCJGKS]]&lt;=0.0001,DataBase2[[#This Row],[sCCJGKS]]&lt;&gt;""), 1,"")</f>
        <v/>
      </c>
      <c r="BI381" s="84" t="str">
        <f>IF(AND(DataBase2[[#This Row],[sILSGKS]]&lt;=0.0001,DataBase2[[#This Row],[sILSGKS]]&lt;&gt;""), 1,"")</f>
        <v/>
      </c>
      <c r="BJ381" s="84" t="str">
        <f>IF(AND(DataBase2[[#This Row],[sSAGKS]]&lt;=0.0001,DataBase2[[#This Row],[sSAGKS]]&lt;&gt;""), 1,"")</f>
        <v/>
      </c>
      <c r="BK381" s="80" t="str">
        <f>IF(AND(DataBase2[[#This Row],[sKSGKS]]&lt;=0.0001,DataBase2[[#This Row],[sKSGKS]]&lt;&gt;""), 1,"")</f>
        <v/>
      </c>
    </row>
    <row r="382" spans="1:63" x14ac:dyDescent="0.35">
      <c r="A382" s="88" t="s">
        <v>242</v>
      </c>
      <c r="B382" s="66" t="s">
        <v>80</v>
      </c>
      <c r="C382" s="67" t="s">
        <v>282</v>
      </c>
      <c r="D382" s="67">
        <v>3</v>
      </c>
      <c r="E382" s="67">
        <v>45</v>
      </c>
      <c r="F382" s="68">
        <v>2</v>
      </c>
      <c r="G382" s="69">
        <v>3794.63</v>
      </c>
      <c r="H382" s="70">
        <v>3757.36</v>
      </c>
      <c r="I382" s="73">
        <v>7200</v>
      </c>
      <c r="J382" s="69">
        <v>3794.63</v>
      </c>
      <c r="K382" s="70">
        <v>3794.63</v>
      </c>
      <c r="L382" s="73">
        <v>34</v>
      </c>
      <c r="M382" s="69"/>
      <c r="O382" s="71">
        <v>7225.9</v>
      </c>
      <c r="P382" s="69">
        <v>3827.62988</v>
      </c>
      <c r="Q382" s="71">
        <v>3755</v>
      </c>
      <c r="R382" s="72">
        <v>4017.19</v>
      </c>
      <c r="S382" s="71">
        <v>99.65</v>
      </c>
      <c r="T382" s="72">
        <v>4196.13</v>
      </c>
      <c r="U382" s="71">
        <v>150.00550000000001</v>
      </c>
      <c r="V382" s="72">
        <v>4196.13</v>
      </c>
      <c r="W382" s="73">
        <v>150.04</v>
      </c>
      <c r="X382" s="8">
        <v>3794.63</v>
      </c>
      <c r="Y382" s="8">
        <v>308</v>
      </c>
      <c r="Z382" s="74">
        <f t="shared" si="15"/>
        <v>3794.63</v>
      </c>
      <c r="AA382" s="48">
        <f t="shared" si="16"/>
        <v>3794.63</v>
      </c>
      <c r="AB38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MIN(G382,J382,M382),"")</f>
        <v>3794.63</v>
      </c>
      <c r="AC382" s="49">
        <f>IF(OR(DataBase2[[#This Row],[sKS]] = "", DataBase2[[#This Row],[BSOpt]]=""), "", (DataBase2[[#This Row],[sKS]]-DataBase2[[#This Row],[BSOpt]])/DataBase2[[#This Row],[BSOpt]])</f>
        <v>0</v>
      </c>
      <c r="AD382" s="49">
        <f t="shared" si="17"/>
        <v>3794.63</v>
      </c>
      <c r="AE382" s="49">
        <f>IF(OR(DataBase2[[#This Row],[sKS]] = "", DataBase2[[#This Row],[BESTUB]]=""), "", (DataBase2[[#This Row],[sKS]]-DataBase2[[#This Row],[BESTUB]])/DataBase2[[#This Row],[BESTUB]])</f>
        <v>0</v>
      </c>
      <c r="AF382" s="75">
        <f>IF(OR(DataBase2[[#This Row],[sLB]] = "", DataBase2[[#This Row],[BestSol]]=""), "", (DataBase2[[#This Row],[sLB]]-DataBase2[[#This Row],[BestSol]])/DataBase2[[#This Row],[BestSol]])</f>
        <v>0</v>
      </c>
      <c r="AG382" s="76">
        <f>IF(OR(DataBase2[[#This Row],[sCL]] = "", DataBase2[[#This Row],[BestSol]]=""), "", (DataBase2[[#This Row],[sCL]] -DataBase2[[#This Row],[BestSol]])/DataBase2[[#This Row],[BestSol]])</f>
        <v>0</v>
      </c>
      <c r="AH382" s="76" t="str">
        <f>IF(OR(DataBase2[[#This Row],[sDRC]]= "", DataBase2[[#This Row],[BestSol]]=""), "", (DataBase2[[#This Row],[sDRC]]-DataBase2[[#This Row],[BestSol]])/DataBase2[[#This Row],[BestSol]])</f>
        <v/>
      </c>
      <c r="AI382" s="76">
        <f>IF(OR(DataBase2[[#This Row],[sABS]]= "", DataBase2[[#This Row],[BestSol]]=""), "", (DataBase2[[#This Row],[sABS]]-DataBase2[[#This Row],[BestSol]])/DataBase2[[#This Row],[BestSol]])</f>
        <v>8.696468430387112E-3</v>
      </c>
      <c r="AJ382" s="76">
        <f>IF(OR(DataBase2[[#This Row],[sCCJ]]= "", DataBase2[[#This Row],[BestSol]]=""), "", (DataBase2[[#This Row],[sCCJ]]-DataBase2[[#This Row],[BestSol]])/DataBase2[[#This Row],[BestSol]])</f>
        <v>5.8651304606773237E-2</v>
      </c>
      <c r="AK382" s="76">
        <f>IF(OR(DataBase2[[#This Row],[sILS]] = "", DataBase2[[#This Row],[BestSol]]=""), "", (DataBase2[[#This Row],[sILS]]-DataBase2[[#This Row],[BestSol]])/DataBase2[[#This Row],[BestSol]])</f>
        <v>0.10580741732395517</v>
      </c>
      <c r="AL382" s="76">
        <f>IF(OR(DataBase2[[#This Row],[sSA]] = "", DataBase2[[#This Row],[BestSol]]=""), "", (DataBase2[[#This Row],[sSA]]-DataBase2[[#This Row],[BestSol]])/DataBase2[[#This Row],[BestSol]])</f>
        <v>0.10580741732395517</v>
      </c>
      <c r="AM382" s="76">
        <f>IF(OR(DataBase2[[#This Row],[sKS]] = "", DataBase2[[#This Row],[BestSol]]=""), "", (DataBase2[[#This Row],[sKS]]-DataBase2[[#This Row],[BestSol]])/DataBase2[[#This Row],[BestSol]])</f>
        <v>0</v>
      </c>
      <c r="AN382" s="75">
        <f>IF(OR(DataBase2[[#This Row],[sLB]] = "", DataBase2[[#This Row],[BSHeu]]=""), "", (DataBase2[[#This Row],[sLB]]-DataBase2[[#This Row],[BSHeu]])/DataBase2[[#This Row],[BSHeu]])</f>
        <v>0</v>
      </c>
      <c r="AO382" s="76">
        <f>IF(OR(DataBase2[[#This Row],[sCL]] = "",  DataBase2[[#This Row],[BSHeu]]=""), "", (DataBase2[[#This Row],[sCL]] - DataBase2[[#This Row],[BSHeu]])/ DataBase2[[#This Row],[BSHeu]])</f>
        <v>0</v>
      </c>
      <c r="AP382" s="76" t="str">
        <f>IF(OR(DataBase2[[#This Row],[sDRC]]= "",  DataBase2[[#This Row],[BSHeu]]=""), "", (DataBase2[[#This Row],[sDRC]]- DataBase2[[#This Row],[BSHeu]])/ DataBase2[[#This Row],[BSHeu]])</f>
        <v/>
      </c>
      <c r="AQ382" s="76">
        <f>IF(OR(DataBase2[[#This Row],[sABS]]= "",  DataBase2[[#This Row],[BSHeu]]=""), "", (DataBase2[[#This Row],[sABS]]- DataBase2[[#This Row],[BSHeu]])/ DataBase2[[#This Row],[BSHeu]])</f>
        <v>8.696468430387112E-3</v>
      </c>
      <c r="AR382" s="76">
        <f>IF(OR(DataBase2[[#This Row],[sCCJ]]= "",  DataBase2[[#This Row],[BSHeu]]=""), "", (DataBase2[[#This Row],[sCCJ]]- DataBase2[[#This Row],[BSHeu]])/ DataBase2[[#This Row],[BSHeu]])</f>
        <v>5.8651304606773237E-2</v>
      </c>
      <c r="AS382" s="76">
        <f>IF(OR(DataBase2[[#This Row],[sILS]] = "",  DataBase2[[#This Row],[BSHeu]]=""), "", (DataBase2[[#This Row],[sILS]]- DataBase2[[#This Row],[BSHeu]])/ DataBase2[[#This Row],[BSHeu]])</f>
        <v>0.10580741732395517</v>
      </c>
      <c r="AT382" s="76">
        <f>IF(OR(DataBase2[[#This Row],[sSA]] = "",  DataBase2[[#This Row],[BSHeu]]=""), "", (DataBase2[[#This Row],[sSA]]- DataBase2[[#This Row],[BSHeu]])/ DataBase2[[#This Row],[BSHeu]])</f>
        <v>0.10580741732395517</v>
      </c>
      <c r="AU382" s="77">
        <f>IF(OR(DataBase2[[#This Row],[sKS]]= "",  DataBase2[[#This Row],[BSHeu]]=""), "", (DataBase2[[#This Row],[sKS]]- DataBase2[[#This Row],[BSHeu]])/ DataBase2[[#This Row],[BSHeu]])</f>
        <v>0</v>
      </c>
      <c r="AV382" s="78">
        <f>IF(AND(DataBase2[[#This Row],[sLBGB]]&lt;=0.0001, DataBase2[[#This Row],[sLBGB]]&lt;&gt;""), 1,"")</f>
        <v>1</v>
      </c>
      <c r="AW382" s="78">
        <f>IF(AND(DataBase2[[#This Row],[sCLGB]]&lt;=0.0001,DataBase2[[#This Row],[sCLGB]]&lt;&gt;""), 1,"")</f>
        <v>1</v>
      </c>
      <c r="AX382" s="78" t="str">
        <f>IF(AND(DataBase2[[#This Row],[sDRCGB]]&lt;=0.0001,DataBase2[[#This Row],[sDRCGB]]&lt;&gt;""), 1,"")</f>
        <v/>
      </c>
      <c r="AY382" s="78" t="str">
        <f>IF(AND(DataBase2[[#This Row],[sABSGB]]&lt;=0.0001,DataBase2[[#This Row],[sABSGB]]&lt;&gt;""), 1,"")</f>
        <v/>
      </c>
      <c r="AZ382" s="78" t="str">
        <f>IF(AND(DataBase2[[#This Row],[sCCJGB]]&lt;=0.0001,DataBase2[[#This Row],[sCCJGB]]&lt;&gt;""), 1,"")</f>
        <v/>
      </c>
      <c r="BA382" s="78" t="str">
        <f>IF(AND(DataBase2[[#This Row],[sILSGB]]&lt;=0.0001,DataBase2[[#This Row],[sILSGB]]&lt;&gt;""), 1,"")</f>
        <v/>
      </c>
      <c r="BB382" s="78" t="str">
        <f>IF(AND(DataBase2[[#This Row],[sSAGB]]&lt;=0.0001,DataBase2[[#This Row],[sSAGB]]&lt;&gt;""), 1,"")</f>
        <v/>
      </c>
      <c r="BC382" s="78">
        <f>IF(AND(DataBase2[[#This Row],[sKSGB]]&lt;=0.0001,DataBase2[[#This Row],[sKSGB]]&lt;&gt;""), 1,"")</f>
        <v>1</v>
      </c>
      <c r="BD382" s="79">
        <f>IF(AND(DataBase2[[#This Row],[sLBGKS]]&lt;=0.0001, DataBase2[[#This Row],[sLBGKS]]&lt;&gt;""), 1,"")</f>
        <v>1</v>
      </c>
      <c r="BE382" s="78">
        <f>IF(AND(DataBase2[[#This Row],[sCLGKS]]&lt;=0.0001,DataBase2[[#This Row],[sCLGKS]]&lt;&gt;""), 1,"")</f>
        <v>1</v>
      </c>
      <c r="BF382" s="78" t="str">
        <f>IF(AND(DataBase2[[#This Row],[sDRCGKS]]&lt;=0.0001,DataBase2[[#This Row],[sDRCGKS]]&lt;&gt;""), 1,"")</f>
        <v/>
      </c>
      <c r="BG382" s="78" t="str">
        <f>IF(AND(DataBase2[[#This Row],[sABSGKS]]&lt;=0.0001,DataBase2[[#This Row],[sABSGKS]]&lt;&gt;""), 1,"")</f>
        <v/>
      </c>
      <c r="BH382" s="78" t="str">
        <f>IF(AND(DataBase2[[#This Row],[sCCJGKS]]&lt;=0.0001,DataBase2[[#This Row],[sCCJGKS]]&lt;&gt;""), 1,"")</f>
        <v/>
      </c>
      <c r="BI382" s="78" t="str">
        <f>IF(AND(DataBase2[[#This Row],[sILSGKS]]&lt;=0.0001,DataBase2[[#This Row],[sILSGKS]]&lt;&gt;""), 1,"")</f>
        <v/>
      </c>
      <c r="BJ382" s="78" t="str">
        <f>IF(AND(DataBase2[[#This Row],[sSAGKS]]&lt;=0.0001,DataBase2[[#This Row],[sSAGKS]]&lt;&gt;""), 1,"")</f>
        <v/>
      </c>
      <c r="BK382" s="80">
        <f>IF(AND(DataBase2[[#This Row],[sKSGKS]]&lt;=0.0001,DataBase2[[#This Row],[sKSGKS]]&lt;&gt;""), 1,"")</f>
        <v>1</v>
      </c>
    </row>
    <row r="383" spans="1:63" x14ac:dyDescent="0.35">
      <c r="A383" s="88" t="s">
        <v>243</v>
      </c>
      <c r="B383" s="66" t="s">
        <v>80</v>
      </c>
      <c r="C383" s="67" t="s">
        <v>282</v>
      </c>
      <c r="D383" s="67">
        <v>3</v>
      </c>
      <c r="E383" s="67">
        <v>45</v>
      </c>
      <c r="F383" s="68">
        <v>3</v>
      </c>
      <c r="G383" s="69">
        <v>4275.63</v>
      </c>
      <c r="H383" s="70">
        <v>4051.82</v>
      </c>
      <c r="I383" s="73">
        <v>7200</v>
      </c>
      <c r="J383" s="69">
        <v>4254.07</v>
      </c>
      <c r="K383" s="70">
        <v>4254.07</v>
      </c>
      <c r="L383" s="73">
        <v>29437</v>
      </c>
      <c r="M383" s="69">
        <v>4254.07</v>
      </c>
      <c r="N383" s="6">
        <v>4248.46</v>
      </c>
      <c r="O383" s="71">
        <v>7201.2</v>
      </c>
      <c r="P383" s="69">
        <v>4279.6298800000004</v>
      </c>
      <c r="Q383" s="71">
        <v>4525</v>
      </c>
      <c r="R383" s="72">
        <v>4288.91</v>
      </c>
      <c r="S383" s="71">
        <v>106.27</v>
      </c>
      <c r="T383" s="72">
        <v>4616.12</v>
      </c>
      <c r="U383" s="71">
        <v>150.018</v>
      </c>
      <c r="V383" s="72">
        <v>4615.71</v>
      </c>
      <c r="W383" s="73">
        <v>150.0035</v>
      </c>
      <c r="X383" s="8">
        <v>4254.07</v>
      </c>
      <c r="Y383" s="8">
        <v>970</v>
      </c>
      <c r="Z383" s="74">
        <f t="shared" si="15"/>
        <v>4254.07</v>
      </c>
      <c r="AA383" s="48">
        <f t="shared" si="16"/>
        <v>4254.07</v>
      </c>
      <c r="AB38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MIN(G383,J383,M383),"")</f>
        <v>4254.07</v>
      </c>
      <c r="AC383" s="49">
        <f>IF(OR(DataBase2[[#This Row],[sKS]] = "", DataBase2[[#This Row],[BSOpt]]=""), "", (DataBase2[[#This Row],[sKS]]-DataBase2[[#This Row],[BSOpt]])/DataBase2[[#This Row],[BSOpt]])</f>
        <v>0</v>
      </c>
      <c r="AD383" s="49">
        <f t="shared" si="17"/>
        <v>4254.07</v>
      </c>
      <c r="AE383" s="49">
        <f>IF(OR(DataBase2[[#This Row],[sKS]] = "", DataBase2[[#This Row],[BESTUB]]=""), "", (DataBase2[[#This Row],[sKS]]-DataBase2[[#This Row],[BESTUB]])/DataBase2[[#This Row],[BESTUB]])</f>
        <v>0</v>
      </c>
      <c r="AF383" s="75">
        <f>IF(OR(DataBase2[[#This Row],[sLB]] = "", DataBase2[[#This Row],[BestSol]]=""), "", (DataBase2[[#This Row],[sLB]]-DataBase2[[#This Row],[BestSol]])/DataBase2[[#This Row],[BestSol]])</f>
        <v>5.0680877371553365E-3</v>
      </c>
      <c r="AG383" s="76">
        <f>IF(OR(DataBase2[[#This Row],[sCL]] = "", DataBase2[[#This Row],[BestSol]]=""), "", (DataBase2[[#This Row],[sCL]] -DataBase2[[#This Row],[BestSol]])/DataBase2[[#This Row],[BestSol]])</f>
        <v>0</v>
      </c>
      <c r="AH383" s="76">
        <f>IF(OR(DataBase2[[#This Row],[sDRC]]= "", DataBase2[[#This Row],[BestSol]]=""), "", (DataBase2[[#This Row],[sDRC]]-DataBase2[[#This Row],[BestSol]])/DataBase2[[#This Row],[BestSol]])</f>
        <v>0</v>
      </c>
      <c r="AI383" s="76">
        <f>IF(OR(DataBase2[[#This Row],[sABS]]= "", DataBase2[[#This Row],[BestSol]]=""), "", (DataBase2[[#This Row],[sABS]]-DataBase2[[#This Row],[BestSol]])/DataBase2[[#This Row],[BestSol]])</f>
        <v>6.0083355468999585E-3</v>
      </c>
      <c r="AJ383" s="76">
        <f>IF(OR(DataBase2[[#This Row],[sCCJ]]= "", DataBase2[[#This Row],[BestSol]]=""), "", (DataBase2[[#This Row],[sCCJ]]-DataBase2[[#This Row],[BestSol]])/DataBase2[[#This Row],[BestSol]])</f>
        <v>8.1898041169985794E-3</v>
      </c>
      <c r="AK383" s="76">
        <f>IF(OR(DataBase2[[#This Row],[sILS]] = "", DataBase2[[#This Row],[BestSol]]=""), "", (DataBase2[[#This Row],[sILS]]-DataBase2[[#This Row],[BestSol]])/DataBase2[[#This Row],[BestSol]])</f>
        <v>8.5106733081496119E-2</v>
      </c>
      <c r="AL383" s="76">
        <f>IF(OR(DataBase2[[#This Row],[sSA]] = "", DataBase2[[#This Row],[BestSol]]=""), "", (DataBase2[[#This Row],[sSA]]-DataBase2[[#This Row],[BestSol]])/DataBase2[[#This Row],[BestSol]])</f>
        <v>8.5010354789648579E-2</v>
      </c>
      <c r="AM383" s="76">
        <f>IF(OR(DataBase2[[#This Row],[sKS]] = "", DataBase2[[#This Row],[BestSol]]=""), "", (DataBase2[[#This Row],[sKS]]-DataBase2[[#This Row],[BestSol]])/DataBase2[[#This Row],[BestSol]])</f>
        <v>0</v>
      </c>
      <c r="AN383" s="75">
        <f>IF(OR(DataBase2[[#This Row],[sLB]] = "", DataBase2[[#This Row],[BSHeu]]=""), "", (DataBase2[[#This Row],[sLB]]-DataBase2[[#This Row],[BSHeu]])/DataBase2[[#This Row],[BSHeu]])</f>
        <v>5.0680877371553365E-3</v>
      </c>
      <c r="AO383" s="76">
        <f>IF(OR(DataBase2[[#This Row],[sCL]] = "",  DataBase2[[#This Row],[BSHeu]]=""), "", (DataBase2[[#This Row],[sCL]] - DataBase2[[#This Row],[BSHeu]])/ DataBase2[[#This Row],[BSHeu]])</f>
        <v>0</v>
      </c>
      <c r="AP383" s="76">
        <f>IF(OR(DataBase2[[#This Row],[sDRC]]= "",  DataBase2[[#This Row],[BSHeu]]=""), "", (DataBase2[[#This Row],[sDRC]]- DataBase2[[#This Row],[BSHeu]])/ DataBase2[[#This Row],[BSHeu]])</f>
        <v>0</v>
      </c>
      <c r="AQ383" s="76">
        <f>IF(OR(DataBase2[[#This Row],[sABS]]= "",  DataBase2[[#This Row],[BSHeu]]=""), "", (DataBase2[[#This Row],[sABS]]- DataBase2[[#This Row],[BSHeu]])/ DataBase2[[#This Row],[BSHeu]])</f>
        <v>6.0083355468999585E-3</v>
      </c>
      <c r="AR383" s="76">
        <f>IF(OR(DataBase2[[#This Row],[sCCJ]]= "",  DataBase2[[#This Row],[BSHeu]]=""), "", (DataBase2[[#This Row],[sCCJ]]- DataBase2[[#This Row],[BSHeu]])/ DataBase2[[#This Row],[BSHeu]])</f>
        <v>8.1898041169985794E-3</v>
      </c>
      <c r="AS383" s="76">
        <f>IF(OR(DataBase2[[#This Row],[sILS]] = "",  DataBase2[[#This Row],[BSHeu]]=""), "", (DataBase2[[#This Row],[sILS]]- DataBase2[[#This Row],[BSHeu]])/ DataBase2[[#This Row],[BSHeu]])</f>
        <v>8.5106733081496119E-2</v>
      </c>
      <c r="AT383" s="76">
        <f>IF(OR(DataBase2[[#This Row],[sSA]] = "",  DataBase2[[#This Row],[BSHeu]]=""), "", (DataBase2[[#This Row],[sSA]]- DataBase2[[#This Row],[BSHeu]])/ DataBase2[[#This Row],[BSHeu]])</f>
        <v>8.5010354789648579E-2</v>
      </c>
      <c r="AU383" s="77">
        <f>IF(OR(DataBase2[[#This Row],[sKS]]= "",  DataBase2[[#This Row],[BSHeu]]=""), "", (DataBase2[[#This Row],[sKS]]- DataBase2[[#This Row],[BSHeu]])/ DataBase2[[#This Row],[BSHeu]])</f>
        <v>0</v>
      </c>
      <c r="AV383" s="78" t="str">
        <f>IF(AND(DataBase2[[#This Row],[sLBGB]]&lt;=0.0001, DataBase2[[#This Row],[sLBGB]]&lt;&gt;""), 1,"")</f>
        <v/>
      </c>
      <c r="AW383" s="78">
        <f>IF(AND(DataBase2[[#This Row],[sCLGB]]&lt;=0.0001,DataBase2[[#This Row],[sCLGB]]&lt;&gt;""), 1,"")</f>
        <v>1</v>
      </c>
      <c r="AX383" s="78">
        <f>IF(AND(DataBase2[[#This Row],[sDRCGB]]&lt;=0.0001,DataBase2[[#This Row],[sDRCGB]]&lt;&gt;""), 1,"")</f>
        <v>1</v>
      </c>
      <c r="AY383" s="78" t="str">
        <f>IF(AND(DataBase2[[#This Row],[sABSGB]]&lt;=0.0001,DataBase2[[#This Row],[sABSGB]]&lt;&gt;""), 1,"")</f>
        <v/>
      </c>
      <c r="AZ383" s="78" t="str">
        <f>IF(AND(DataBase2[[#This Row],[sCCJGB]]&lt;=0.0001,DataBase2[[#This Row],[sCCJGB]]&lt;&gt;""), 1,"")</f>
        <v/>
      </c>
      <c r="BA383" s="78" t="str">
        <f>IF(AND(DataBase2[[#This Row],[sILSGB]]&lt;=0.0001,DataBase2[[#This Row],[sILSGB]]&lt;&gt;""), 1,"")</f>
        <v/>
      </c>
      <c r="BB383" s="78" t="str">
        <f>IF(AND(DataBase2[[#This Row],[sSAGB]]&lt;=0.0001,DataBase2[[#This Row],[sSAGB]]&lt;&gt;""), 1,"")</f>
        <v/>
      </c>
      <c r="BC383" s="78">
        <f>IF(AND(DataBase2[[#This Row],[sKSGB]]&lt;=0.0001,DataBase2[[#This Row],[sKSGB]]&lt;&gt;""), 1,"")</f>
        <v>1</v>
      </c>
      <c r="BD383" s="79" t="str">
        <f>IF(AND(DataBase2[[#This Row],[sLBGKS]]&lt;=0.0001, DataBase2[[#This Row],[sLBGKS]]&lt;&gt;""), 1,"")</f>
        <v/>
      </c>
      <c r="BE383" s="78">
        <f>IF(AND(DataBase2[[#This Row],[sCLGKS]]&lt;=0.0001,DataBase2[[#This Row],[sCLGKS]]&lt;&gt;""), 1,"")</f>
        <v>1</v>
      </c>
      <c r="BF383" s="78">
        <f>IF(AND(DataBase2[[#This Row],[sDRCGKS]]&lt;=0.0001,DataBase2[[#This Row],[sDRCGKS]]&lt;&gt;""), 1,"")</f>
        <v>1</v>
      </c>
      <c r="BG383" s="78" t="str">
        <f>IF(AND(DataBase2[[#This Row],[sABSGKS]]&lt;=0.0001,DataBase2[[#This Row],[sABSGKS]]&lt;&gt;""), 1,"")</f>
        <v/>
      </c>
      <c r="BH383" s="78" t="str">
        <f>IF(AND(DataBase2[[#This Row],[sCCJGKS]]&lt;=0.0001,DataBase2[[#This Row],[sCCJGKS]]&lt;&gt;""), 1,"")</f>
        <v/>
      </c>
      <c r="BI383" s="78" t="str">
        <f>IF(AND(DataBase2[[#This Row],[sILSGKS]]&lt;=0.0001,DataBase2[[#This Row],[sILSGKS]]&lt;&gt;""), 1,"")</f>
        <v/>
      </c>
      <c r="BJ383" s="78" t="str">
        <f>IF(AND(DataBase2[[#This Row],[sSAGKS]]&lt;=0.0001,DataBase2[[#This Row],[sSAGKS]]&lt;&gt;""), 1,"")</f>
        <v/>
      </c>
      <c r="BK383" s="80">
        <f>IF(AND(DataBase2[[#This Row],[sKSGKS]]&lt;=0.0001,DataBase2[[#This Row],[sKSGKS]]&lt;&gt;""), 1,"")</f>
        <v>1</v>
      </c>
    </row>
    <row r="384" spans="1:63" x14ac:dyDescent="0.35">
      <c r="A384" s="88" t="s">
        <v>244</v>
      </c>
      <c r="B384" s="66" t="s">
        <v>80</v>
      </c>
      <c r="C384" s="67" t="s">
        <v>282</v>
      </c>
      <c r="D384" s="67">
        <v>3</v>
      </c>
      <c r="E384" s="67">
        <v>45</v>
      </c>
      <c r="F384" s="68">
        <v>4</v>
      </c>
      <c r="G384" s="69">
        <v>4768.67</v>
      </c>
      <c r="H384" s="70">
        <v>4403.25</v>
      </c>
      <c r="I384" s="73">
        <v>7200</v>
      </c>
      <c r="J384" s="69">
        <v>4932.09</v>
      </c>
      <c r="K384" s="70">
        <v>4315.4799999999996</v>
      </c>
      <c r="L384" s="73">
        <v>40299</v>
      </c>
      <c r="M384" s="69">
        <v>4706.25</v>
      </c>
      <c r="N384" s="6">
        <v>4701.6899999999996</v>
      </c>
      <c r="O384" s="71">
        <v>7204.1</v>
      </c>
      <c r="P384" s="69">
        <v>4756.0698199999997</v>
      </c>
      <c r="Q384" s="71">
        <v>2405</v>
      </c>
      <c r="R384" s="72">
        <v>4708.63</v>
      </c>
      <c r="S384" s="71">
        <v>92.79</v>
      </c>
      <c r="T384" s="72">
        <v>5037.9399999999996</v>
      </c>
      <c r="U384" s="71">
        <v>150.01949999999999</v>
      </c>
      <c r="V384" s="72">
        <v>4862.37</v>
      </c>
      <c r="W384" s="73">
        <v>150.0155</v>
      </c>
      <c r="X384" s="8">
        <v>4944.29</v>
      </c>
      <c r="Y384" s="8">
        <v>919</v>
      </c>
      <c r="Z384" s="74">
        <f t="shared" si="15"/>
        <v>4706.25</v>
      </c>
      <c r="AA384" s="48">
        <f t="shared" si="16"/>
        <v>4708.63</v>
      </c>
      <c r="AB38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MIN(G384,J384,M384),"")</f>
        <v/>
      </c>
      <c r="AC384" s="49" t="str">
        <f>IF(OR(DataBase2[[#This Row],[sKS]] = "", DataBase2[[#This Row],[BSOpt]]=""), "", (DataBase2[[#This Row],[sKS]]-DataBase2[[#This Row],[BSOpt]])/DataBase2[[#This Row],[BSOpt]])</f>
        <v/>
      </c>
      <c r="AD384" s="49">
        <f t="shared" si="17"/>
        <v>4706.25</v>
      </c>
      <c r="AE384" s="49">
        <f>IF(OR(DataBase2[[#This Row],[sKS]] = "", DataBase2[[#This Row],[BESTUB]]=""), "", (DataBase2[[#This Row],[sKS]]-DataBase2[[#This Row],[BESTUB]])/DataBase2[[#This Row],[BESTUB]])</f>
        <v>5.0579548472775557E-2</v>
      </c>
      <c r="AF384" s="75">
        <f>IF(OR(DataBase2[[#This Row],[sLB]] = "", DataBase2[[#This Row],[BestSol]]=""), "", (DataBase2[[#This Row],[sLB]]-DataBase2[[#This Row],[BestSol]])/DataBase2[[#This Row],[BestSol]])</f>
        <v>1.3263213811420997E-2</v>
      </c>
      <c r="AG384" s="76">
        <f>IF(OR(DataBase2[[#This Row],[sCL]] = "", DataBase2[[#This Row],[BestSol]]=""), "", (DataBase2[[#This Row],[sCL]] -DataBase2[[#This Row],[BestSol]])/DataBase2[[#This Row],[BestSol]])</f>
        <v>4.7987250996015966E-2</v>
      </c>
      <c r="AH384" s="76">
        <f>IF(OR(DataBase2[[#This Row],[sDRC]]= "", DataBase2[[#This Row],[BestSol]]=""), "", (DataBase2[[#This Row],[sDRC]]-DataBase2[[#This Row],[BestSol]])/DataBase2[[#This Row],[BestSol]])</f>
        <v>0</v>
      </c>
      <c r="AI384" s="76">
        <f>IF(OR(DataBase2[[#This Row],[sABS]]= "", DataBase2[[#This Row],[BestSol]]=""), "", (DataBase2[[#This Row],[sABS]]-DataBase2[[#This Row],[BestSol]])/DataBase2[[#This Row],[BestSol]])</f>
        <v>1.0585884727755582E-2</v>
      </c>
      <c r="AJ384" s="76">
        <f>IF(OR(DataBase2[[#This Row],[sCCJ]]= "", DataBase2[[#This Row],[BestSol]]=""), "", (DataBase2[[#This Row],[sCCJ]]-DataBase2[[#This Row],[BestSol]])/DataBase2[[#This Row],[BestSol]])</f>
        <v>5.0571049136788511E-4</v>
      </c>
      <c r="AK384" s="76">
        <f>IF(OR(DataBase2[[#This Row],[sILS]] = "", DataBase2[[#This Row],[BestSol]]=""), "", (DataBase2[[#This Row],[sILS]]-DataBase2[[#This Row],[BestSol]])/DataBase2[[#This Row],[BestSol]])</f>
        <v>7.0478618857901645E-2</v>
      </c>
      <c r="AL384" s="76">
        <f>IF(OR(DataBase2[[#This Row],[sSA]] = "", DataBase2[[#This Row],[BestSol]]=""), "", (DataBase2[[#This Row],[sSA]]-DataBase2[[#This Row],[BestSol]])/DataBase2[[#This Row],[BestSol]])</f>
        <v>3.3172908366533839E-2</v>
      </c>
      <c r="AM384" s="76">
        <f>IF(OR(DataBase2[[#This Row],[sKS]] = "", DataBase2[[#This Row],[BestSol]]=""), "", (DataBase2[[#This Row],[sKS]]-DataBase2[[#This Row],[BestSol]])/DataBase2[[#This Row],[BestSol]])</f>
        <v>5.0579548472775557E-2</v>
      </c>
      <c r="AN384" s="75">
        <f>IF(OR(DataBase2[[#This Row],[sLB]] = "", DataBase2[[#This Row],[BSHeu]]=""), "", (DataBase2[[#This Row],[sLB]]-DataBase2[[#This Row],[BSHeu]])/DataBase2[[#This Row],[BSHeu]])</f>
        <v>1.2751054977774843E-2</v>
      </c>
      <c r="AO384" s="76">
        <f>IF(OR(DataBase2[[#This Row],[sCL]] = "",  DataBase2[[#This Row],[BSHeu]]=""), "", (DataBase2[[#This Row],[sCL]] - DataBase2[[#This Row],[BSHeu]])/ DataBase2[[#This Row],[BSHeu]])</f>
        <v>4.7457540728407209E-2</v>
      </c>
      <c r="AP384" s="76">
        <f>IF(OR(DataBase2[[#This Row],[sDRC]]= "",  DataBase2[[#This Row],[BSHeu]]=""), "", (DataBase2[[#This Row],[sDRC]]- DataBase2[[#This Row],[BSHeu]])/ DataBase2[[#This Row],[BSHeu]])</f>
        <v>-5.0545487753340338E-4</v>
      </c>
      <c r="AQ384" s="76">
        <f>IF(OR(DataBase2[[#This Row],[sABS]]= "",  DataBase2[[#This Row],[BSHeu]]=""), "", (DataBase2[[#This Row],[sABS]]- DataBase2[[#This Row],[BSHeu]])/ DataBase2[[#This Row],[BSHeu]])</f>
        <v>1.0075079163153528E-2</v>
      </c>
      <c r="AR384" s="76">
        <f>IF(OR(DataBase2[[#This Row],[sCCJ]]= "",  DataBase2[[#This Row],[BSHeu]]=""), "", (DataBase2[[#This Row],[sCCJ]]- DataBase2[[#This Row],[BSHeu]])/ DataBase2[[#This Row],[BSHeu]])</f>
        <v>0</v>
      </c>
      <c r="AS384" s="76">
        <f>IF(OR(DataBase2[[#This Row],[sILS]] = "",  DataBase2[[#This Row],[BSHeu]]=""), "", (DataBase2[[#This Row],[sILS]]- DataBase2[[#This Row],[BSHeu]])/ DataBase2[[#This Row],[BSHeu]])</f>
        <v>6.99375402187047E-2</v>
      </c>
      <c r="AT384" s="76">
        <f>IF(OR(DataBase2[[#This Row],[sSA]] = "",  DataBase2[[#This Row],[BSHeu]]=""), "", (DataBase2[[#This Row],[sSA]]- DataBase2[[#This Row],[BSHeu]])/ DataBase2[[#This Row],[BSHeu]])</f>
        <v>3.2650686080664605E-2</v>
      </c>
      <c r="AU384" s="77">
        <f>IF(OR(DataBase2[[#This Row],[sKS]]= "",  DataBase2[[#This Row],[BSHeu]]=""), "", (DataBase2[[#This Row],[sKS]]- DataBase2[[#This Row],[BSHeu]])/ DataBase2[[#This Row],[BSHeu]])</f>
        <v>5.0048527915763148E-2</v>
      </c>
      <c r="AV384" s="78" t="str">
        <f>IF(AND(DataBase2[[#This Row],[sLBGB]]&lt;=0.0001, DataBase2[[#This Row],[sLBGB]]&lt;&gt;""), 1,"")</f>
        <v/>
      </c>
      <c r="AW384" s="78" t="str">
        <f>IF(AND(DataBase2[[#This Row],[sCLGB]]&lt;=0.0001,DataBase2[[#This Row],[sCLGB]]&lt;&gt;""), 1,"")</f>
        <v/>
      </c>
      <c r="AX384" s="78">
        <f>IF(AND(DataBase2[[#This Row],[sDRCGB]]&lt;=0.0001,DataBase2[[#This Row],[sDRCGB]]&lt;&gt;""), 1,"")</f>
        <v>1</v>
      </c>
      <c r="AY384" s="78" t="str">
        <f>IF(AND(DataBase2[[#This Row],[sABSGB]]&lt;=0.0001,DataBase2[[#This Row],[sABSGB]]&lt;&gt;""), 1,"")</f>
        <v/>
      </c>
      <c r="AZ384" s="78" t="str">
        <f>IF(AND(DataBase2[[#This Row],[sCCJGB]]&lt;=0.0001,DataBase2[[#This Row],[sCCJGB]]&lt;&gt;""), 1,"")</f>
        <v/>
      </c>
      <c r="BA384" s="78" t="str">
        <f>IF(AND(DataBase2[[#This Row],[sILSGB]]&lt;=0.0001,DataBase2[[#This Row],[sILSGB]]&lt;&gt;""), 1,"")</f>
        <v/>
      </c>
      <c r="BB384" s="78" t="str">
        <f>IF(AND(DataBase2[[#This Row],[sSAGB]]&lt;=0.0001,DataBase2[[#This Row],[sSAGB]]&lt;&gt;""), 1,"")</f>
        <v/>
      </c>
      <c r="BC384" s="78" t="str">
        <f>IF(AND(DataBase2[[#This Row],[sKSGB]]&lt;=0.0001,DataBase2[[#This Row],[sKSGB]]&lt;&gt;""), 1,"")</f>
        <v/>
      </c>
      <c r="BD384" s="79" t="str">
        <f>IF(AND(DataBase2[[#This Row],[sLBGKS]]&lt;=0.0001, DataBase2[[#This Row],[sLBGKS]]&lt;&gt;""), 1,"")</f>
        <v/>
      </c>
      <c r="BE384" s="78" t="str">
        <f>IF(AND(DataBase2[[#This Row],[sCLGKS]]&lt;=0.0001,DataBase2[[#This Row],[sCLGKS]]&lt;&gt;""), 1,"")</f>
        <v/>
      </c>
      <c r="BF384" s="78">
        <f>IF(AND(DataBase2[[#This Row],[sDRCGKS]]&lt;=0.0001,DataBase2[[#This Row],[sDRCGKS]]&lt;&gt;""), 1,"")</f>
        <v>1</v>
      </c>
      <c r="BG384" s="78" t="str">
        <f>IF(AND(DataBase2[[#This Row],[sABSGKS]]&lt;=0.0001,DataBase2[[#This Row],[sABSGKS]]&lt;&gt;""), 1,"")</f>
        <v/>
      </c>
      <c r="BH384" s="78">
        <f>IF(AND(DataBase2[[#This Row],[sCCJGKS]]&lt;=0.0001,DataBase2[[#This Row],[sCCJGKS]]&lt;&gt;""), 1,"")</f>
        <v>1</v>
      </c>
      <c r="BI384" s="78" t="str">
        <f>IF(AND(DataBase2[[#This Row],[sILSGKS]]&lt;=0.0001,DataBase2[[#This Row],[sILSGKS]]&lt;&gt;""), 1,"")</f>
        <v/>
      </c>
      <c r="BJ384" s="78" t="str">
        <f>IF(AND(DataBase2[[#This Row],[sSAGKS]]&lt;=0.0001,DataBase2[[#This Row],[sSAGKS]]&lt;&gt;""), 1,"")</f>
        <v/>
      </c>
      <c r="BK384" s="80" t="str">
        <f>IF(AND(DataBase2[[#This Row],[sKSGKS]]&lt;=0.0001,DataBase2[[#This Row],[sKSGKS]]&lt;&gt;""), 1,"")</f>
        <v/>
      </c>
    </row>
    <row r="385" spans="1:63" x14ac:dyDescent="0.35">
      <c r="A385" s="88" t="s">
        <v>245</v>
      </c>
      <c r="B385" s="66" t="s">
        <v>80</v>
      </c>
      <c r="C385" s="67" t="s">
        <v>282</v>
      </c>
      <c r="D385" s="67">
        <v>3</v>
      </c>
      <c r="E385" s="67">
        <v>45</v>
      </c>
      <c r="F385" s="68">
        <v>5</v>
      </c>
      <c r="G385" s="69">
        <v>5576.71</v>
      </c>
      <c r="H385" s="70">
        <v>4802.2</v>
      </c>
      <c r="I385" s="73">
        <v>7200</v>
      </c>
      <c r="J385" s="69">
        <v>5830.07</v>
      </c>
      <c r="K385" s="70">
        <v>4370.75</v>
      </c>
      <c r="L385" s="73">
        <v>43196</v>
      </c>
      <c r="M385" s="69">
        <v>5186.87</v>
      </c>
      <c r="N385" s="6">
        <v>5181.16</v>
      </c>
      <c r="O385" s="71">
        <v>7202.6</v>
      </c>
      <c r="P385" s="69">
        <v>5359.6699200000003</v>
      </c>
      <c r="Q385" s="71">
        <v>3041</v>
      </c>
      <c r="R385" s="72">
        <v>5186.82</v>
      </c>
      <c r="S385" s="71">
        <v>103.3</v>
      </c>
      <c r="T385" s="72">
        <v>5433.03</v>
      </c>
      <c r="U385" s="71">
        <v>150.02000000000001</v>
      </c>
      <c r="V385" s="72">
        <v>5410.55</v>
      </c>
      <c r="W385" s="73">
        <v>150.09</v>
      </c>
      <c r="X385" s="8">
        <v>5333.59</v>
      </c>
      <c r="Y385" s="8">
        <v>953</v>
      </c>
      <c r="Z385" s="74">
        <f t="shared" si="15"/>
        <v>5186.87</v>
      </c>
      <c r="AA385" s="48">
        <f t="shared" si="16"/>
        <v>5186.82</v>
      </c>
      <c r="AB38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MIN(G385,J385,M385),"")</f>
        <v/>
      </c>
      <c r="AC385" s="49" t="str">
        <f>IF(OR(DataBase2[[#This Row],[sKS]] = "", DataBase2[[#This Row],[BSOpt]]=""), "", (DataBase2[[#This Row],[sKS]]-DataBase2[[#This Row],[BSOpt]])/DataBase2[[#This Row],[BSOpt]])</f>
        <v/>
      </c>
      <c r="AD385" s="49">
        <f t="shared" si="17"/>
        <v>5186.87</v>
      </c>
      <c r="AE385" s="49">
        <f>IF(OR(DataBase2[[#This Row],[sKS]] = "", DataBase2[[#This Row],[BESTUB]]=""), "", (DataBase2[[#This Row],[sKS]]-DataBase2[[#This Row],[BESTUB]])/DataBase2[[#This Row],[BESTUB]])</f>
        <v>2.8286808807623916E-2</v>
      </c>
      <c r="AF385" s="75">
        <f>IF(OR(DataBase2[[#This Row],[sLB]] = "", DataBase2[[#This Row],[BestSol]]=""), "", (DataBase2[[#This Row],[sLB]]-DataBase2[[#This Row],[BestSol]])/DataBase2[[#This Row],[BestSol]])</f>
        <v>7.5159007262568786E-2</v>
      </c>
      <c r="AG385" s="76">
        <f>IF(OR(DataBase2[[#This Row],[sCL]] = "", DataBase2[[#This Row],[BestSol]]=""), "", (DataBase2[[#This Row],[sCL]] -DataBase2[[#This Row],[BestSol]])/DataBase2[[#This Row],[BestSol]])</f>
        <v>0.12400542138129543</v>
      </c>
      <c r="AH385" s="76">
        <f>IF(OR(DataBase2[[#This Row],[sDRC]]= "", DataBase2[[#This Row],[BestSol]]=""), "", (DataBase2[[#This Row],[sDRC]]-DataBase2[[#This Row],[BestSol]])/DataBase2[[#This Row],[BestSol]])</f>
        <v>0</v>
      </c>
      <c r="AI385" s="76">
        <f>IF(OR(DataBase2[[#This Row],[sABS]]= "", DataBase2[[#This Row],[BestSol]]=""), "", (DataBase2[[#This Row],[sABS]]-DataBase2[[#This Row],[BestSol]])/DataBase2[[#This Row],[BestSol]])</f>
        <v>3.3314873902758384E-2</v>
      </c>
      <c r="AJ385" s="76">
        <f>IF(OR(DataBase2[[#This Row],[sCCJ]]= "", DataBase2[[#This Row],[BestSol]]=""), "", (DataBase2[[#This Row],[sCCJ]]-DataBase2[[#This Row],[BestSol]])/DataBase2[[#This Row],[BestSol]])</f>
        <v>-9.639724920844729E-6</v>
      </c>
      <c r="AK385" s="76">
        <f>IF(OR(DataBase2[[#This Row],[sILS]] = "", DataBase2[[#This Row],[BestSol]]=""), "", (DataBase2[[#This Row],[sILS]]-DataBase2[[#This Row],[BestSol]])/DataBase2[[#This Row],[BestSol]])</f>
        <v>4.7458293730130087E-2</v>
      </c>
      <c r="AL385" s="76">
        <f>IF(OR(DataBase2[[#This Row],[sSA]] = "", DataBase2[[#This Row],[BestSol]]=""), "", (DataBase2[[#This Row],[sSA]]-DataBase2[[#This Row],[BestSol]])/DataBase2[[#This Row],[BestSol]])</f>
        <v>4.3124273405734152E-2</v>
      </c>
      <c r="AM385" s="76">
        <f>IF(OR(DataBase2[[#This Row],[sKS]] = "", DataBase2[[#This Row],[BestSol]]=""), "", (DataBase2[[#This Row],[sKS]]-DataBase2[[#This Row],[BestSol]])/DataBase2[[#This Row],[BestSol]])</f>
        <v>2.8286808807623916E-2</v>
      </c>
      <c r="AN385" s="75">
        <f>IF(OR(DataBase2[[#This Row],[sLB]] = "", DataBase2[[#This Row],[BSHeu]]=""), "", (DataBase2[[#This Row],[sLB]]-DataBase2[[#This Row],[BSHeu]])/DataBase2[[#This Row],[BSHeu]])</f>
        <v>7.5169371599554322E-2</v>
      </c>
      <c r="AO385" s="76">
        <f>IF(OR(DataBase2[[#This Row],[sCL]] = "",  DataBase2[[#This Row],[BSHeu]]=""), "", (DataBase2[[#This Row],[sCL]] - DataBase2[[#This Row],[BSHeu]])/ DataBase2[[#This Row],[BSHeu]])</f>
        <v>0.1240162565888155</v>
      </c>
      <c r="AP385" s="76">
        <f>IF(OR(DataBase2[[#This Row],[sDRC]]= "",  DataBase2[[#This Row],[BSHeu]]=""), "", (DataBase2[[#This Row],[sDRC]]- DataBase2[[#This Row],[BSHeu]])/ DataBase2[[#This Row],[BSHeu]])</f>
        <v>9.6398178460370519E-6</v>
      </c>
      <c r="AQ385" s="76">
        <f>IF(OR(DataBase2[[#This Row],[sABS]]= "",  DataBase2[[#This Row],[BSHeu]]=""), "", (DataBase2[[#This Row],[sABS]]- DataBase2[[#This Row],[BSHeu]])/ DataBase2[[#This Row],[BSHeu]])</f>
        <v>3.3324834869920411E-2</v>
      </c>
      <c r="AR385" s="76">
        <f>IF(OR(DataBase2[[#This Row],[sCCJ]]= "",  DataBase2[[#This Row],[BSHeu]]=""), "", (DataBase2[[#This Row],[sCCJ]]- DataBase2[[#This Row],[BSHeu]])/ DataBase2[[#This Row],[BSHeu]])</f>
        <v>0</v>
      </c>
      <c r="AS385" s="76">
        <f>IF(OR(DataBase2[[#This Row],[sILS]] = "",  DataBase2[[#This Row],[BSHeu]]=""), "", (DataBase2[[#This Row],[sILS]]- DataBase2[[#This Row],[BSHeu]])/ DataBase2[[#This Row],[BSHeu]])</f>
        <v>4.7468391037282967E-2</v>
      </c>
      <c r="AT385" s="76">
        <f>IF(OR(DataBase2[[#This Row],[sSA]] = "",  DataBase2[[#This Row],[BSHeu]]=""), "", (DataBase2[[#This Row],[sSA]]- DataBase2[[#This Row],[BSHeu]])/ DataBase2[[#This Row],[BSHeu]])</f>
        <v>4.3134328933720559E-2</v>
      </c>
      <c r="AU385" s="77">
        <f>IF(OR(DataBase2[[#This Row],[sKS]]= "",  DataBase2[[#This Row],[BSHeu]]=""), "", (DataBase2[[#This Row],[sKS]]- DataBase2[[#This Row],[BSHeu]])/ DataBase2[[#This Row],[BSHeu]])</f>
        <v>2.8296721305154305E-2</v>
      </c>
      <c r="AV385" s="78" t="str">
        <f>IF(AND(DataBase2[[#This Row],[sLBGB]]&lt;=0.0001, DataBase2[[#This Row],[sLBGB]]&lt;&gt;""), 1,"")</f>
        <v/>
      </c>
      <c r="AW385" s="78" t="str">
        <f>IF(AND(DataBase2[[#This Row],[sCLGB]]&lt;=0.0001,DataBase2[[#This Row],[sCLGB]]&lt;&gt;""), 1,"")</f>
        <v/>
      </c>
      <c r="AX385" s="78">
        <f>IF(AND(DataBase2[[#This Row],[sDRCGB]]&lt;=0.0001,DataBase2[[#This Row],[sDRCGB]]&lt;&gt;""), 1,"")</f>
        <v>1</v>
      </c>
      <c r="AY385" s="78" t="str">
        <f>IF(AND(DataBase2[[#This Row],[sABSGB]]&lt;=0.0001,DataBase2[[#This Row],[sABSGB]]&lt;&gt;""), 1,"")</f>
        <v/>
      </c>
      <c r="AZ385" s="78">
        <f>IF(AND(DataBase2[[#This Row],[sCCJGB]]&lt;=0.0001,DataBase2[[#This Row],[sCCJGB]]&lt;&gt;""), 1,"")</f>
        <v>1</v>
      </c>
      <c r="BA385" s="78" t="str">
        <f>IF(AND(DataBase2[[#This Row],[sILSGB]]&lt;=0.0001,DataBase2[[#This Row],[sILSGB]]&lt;&gt;""), 1,"")</f>
        <v/>
      </c>
      <c r="BB385" s="78" t="str">
        <f>IF(AND(DataBase2[[#This Row],[sSAGB]]&lt;=0.0001,DataBase2[[#This Row],[sSAGB]]&lt;&gt;""), 1,"")</f>
        <v/>
      </c>
      <c r="BC385" s="78" t="str">
        <f>IF(AND(DataBase2[[#This Row],[sKSGB]]&lt;=0.0001,DataBase2[[#This Row],[sKSGB]]&lt;&gt;""), 1,"")</f>
        <v/>
      </c>
      <c r="BD385" s="79" t="str">
        <f>IF(AND(DataBase2[[#This Row],[sLBGKS]]&lt;=0.0001, DataBase2[[#This Row],[sLBGKS]]&lt;&gt;""), 1,"")</f>
        <v/>
      </c>
      <c r="BE385" s="78" t="str">
        <f>IF(AND(DataBase2[[#This Row],[sCLGKS]]&lt;=0.0001,DataBase2[[#This Row],[sCLGKS]]&lt;&gt;""), 1,"")</f>
        <v/>
      </c>
      <c r="BF385" s="78">
        <f>IF(AND(DataBase2[[#This Row],[sDRCGKS]]&lt;=0.0001,DataBase2[[#This Row],[sDRCGKS]]&lt;&gt;""), 1,"")</f>
        <v>1</v>
      </c>
      <c r="BG385" s="78" t="str">
        <f>IF(AND(DataBase2[[#This Row],[sABSGKS]]&lt;=0.0001,DataBase2[[#This Row],[sABSGKS]]&lt;&gt;""), 1,"")</f>
        <v/>
      </c>
      <c r="BH385" s="78">
        <f>IF(AND(DataBase2[[#This Row],[sCCJGKS]]&lt;=0.0001,DataBase2[[#This Row],[sCCJGKS]]&lt;&gt;""), 1,"")</f>
        <v>1</v>
      </c>
      <c r="BI385" s="78" t="str">
        <f>IF(AND(DataBase2[[#This Row],[sILSGKS]]&lt;=0.0001,DataBase2[[#This Row],[sILSGKS]]&lt;&gt;""), 1,"")</f>
        <v/>
      </c>
      <c r="BJ385" s="78" t="str">
        <f>IF(AND(DataBase2[[#This Row],[sSAGKS]]&lt;=0.0001,DataBase2[[#This Row],[sSAGKS]]&lt;&gt;""), 1,"")</f>
        <v/>
      </c>
      <c r="BK385" s="80" t="str">
        <f>IF(AND(DataBase2[[#This Row],[sKSGKS]]&lt;=0.0001,DataBase2[[#This Row],[sKSGKS]]&lt;&gt;""), 1,"")</f>
        <v/>
      </c>
    </row>
    <row r="386" spans="1:63" x14ac:dyDescent="0.35">
      <c r="A386" s="88" t="s">
        <v>246</v>
      </c>
      <c r="B386" s="66" t="s">
        <v>80</v>
      </c>
      <c r="C386" s="67" t="s">
        <v>282</v>
      </c>
      <c r="D386" s="67">
        <v>3</v>
      </c>
      <c r="E386" s="67">
        <v>45</v>
      </c>
      <c r="F386" s="68">
        <v>2</v>
      </c>
      <c r="G386" s="69">
        <v>3935.28</v>
      </c>
      <c r="H386" s="70">
        <v>3697.46</v>
      </c>
      <c r="I386" s="73">
        <v>7200</v>
      </c>
      <c r="J386" s="69">
        <v>3919.34</v>
      </c>
      <c r="K386" s="70">
        <v>3919.34</v>
      </c>
      <c r="L386" s="73">
        <v>106</v>
      </c>
      <c r="M386" s="69">
        <v>7770.14</v>
      </c>
      <c r="N386" s="6">
        <v>3877.31</v>
      </c>
      <c r="O386" s="71">
        <v>7204.5</v>
      </c>
      <c r="P386" s="69">
        <v>3919.37988</v>
      </c>
      <c r="Q386" s="71">
        <v>3851</v>
      </c>
      <c r="R386" s="72">
        <v>3925.15</v>
      </c>
      <c r="S386" s="71">
        <v>102.37</v>
      </c>
      <c r="T386" s="72">
        <v>3938.26</v>
      </c>
      <c r="U386" s="71">
        <v>150.03200000000001</v>
      </c>
      <c r="V386" s="72">
        <v>3919.34</v>
      </c>
      <c r="W386" s="73">
        <v>150.05850000000001</v>
      </c>
      <c r="X386" s="8">
        <v>3919.38</v>
      </c>
      <c r="Y386" s="8">
        <v>230</v>
      </c>
      <c r="Z386" s="74">
        <f t="shared" si="15"/>
        <v>3919.34</v>
      </c>
      <c r="AA386" s="48">
        <f t="shared" si="16"/>
        <v>3919.34</v>
      </c>
      <c r="AB38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MIN(G386,J386,M386),"")</f>
        <v>3919.34</v>
      </c>
      <c r="AC386" s="49">
        <f>IF(OR(DataBase2[[#This Row],[sKS]] = "", DataBase2[[#This Row],[BSOpt]]=""), "", (DataBase2[[#This Row],[sKS]]-DataBase2[[#This Row],[BSOpt]])/DataBase2[[#This Row],[BSOpt]])</f>
        <v>1.0205799956105778E-5</v>
      </c>
      <c r="AD386" s="49">
        <f t="shared" si="17"/>
        <v>3919.34</v>
      </c>
      <c r="AE386" s="49">
        <f>IF(OR(DataBase2[[#This Row],[sKS]] = "", DataBase2[[#This Row],[BESTUB]]=""), "", (DataBase2[[#This Row],[sKS]]-DataBase2[[#This Row],[BESTUB]])/DataBase2[[#This Row],[BESTUB]])</f>
        <v>1.0205799956105778E-5</v>
      </c>
      <c r="AF386" s="75">
        <f>IF(OR(DataBase2[[#This Row],[sLB]] = "", DataBase2[[#This Row],[BestSol]]=""), "", (DataBase2[[#This Row],[sLB]]-DataBase2[[#This Row],[BestSol]])/DataBase2[[#This Row],[BestSol]])</f>
        <v>4.0670112825118652E-3</v>
      </c>
      <c r="AG386" s="76">
        <f>IF(OR(DataBase2[[#This Row],[sCL]] = "", DataBase2[[#This Row],[BestSol]]=""), "", (DataBase2[[#This Row],[sCL]] -DataBase2[[#This Row],[BestSol]])/DataBase2[[#This Row],[BestSol]])</f>
        <v>0</v>
      </c>
      <c r="AH386" s="76">
        <f>IF(OR(DataBase2[[#This Row],[sDRC]]= "", DataBase2[[#This Row],[BestSol]]=""), "", (DataBase2[[#This Row],[sDRC]]-DataBase2[[#This Row],[BestSol]])/DataBase2[[#This Row],[BestSol]])</f>
        <v>0.98251236177519685</v>
      </c>
      <c r="AI386" s="76">
        <f>IF(OR(DataBase2[[#This Row],[sABS]]= "", DataBase2[[#This Row],[BestSol]]=""), "", (DataBase2[[#This Row],[sABS]]-DataBase2[[#This Row],[BestSol]])/DataBase2[[#This Row],[BestSol]])</f>
        <v>1.0175182556198707E-5</v>
      </c>
      <c r="AJ386" s="76">
        <f>IF(OR(DataBase2[[#This Row],[sCCJ]]= "", DataBase2[[#This Row],[BestSol]]=""), "", (DataBase2[[#This Row],[sCCJ]]-DataBase2[[#This Row],[BestSol]])/DataBase2[[#This Row],[BestSol]])</f>
        <v>1.4823924436256986E-3</v>
      </c>
      <c r="AK386" s="76">
        <f>IF(OR(DataBase2[[#This Row],[sILS]] = "", DataBase2[[#This Row],[BestSol]]=""), "", (DataBase2[[#This Row],[sILS]]-DataBase2[[#This Row],[BestSol]])/DataBase2[[#This Row],[BestSol]])</f>
        <v>4.8273433792424417E-3</v>
      </c>
      <c r="AL386" s="76">
        <f>IF(OR(DataBase2[[#This Row],[sSA]] = "", DataBase2[[#This Row],[BestSol]]=""), "", (DataBase2[[#This Row],[sSA]]-DataBase2[[#This Row],[BestSol]])/DataBase2[[#This Row],[BestSol]])</f>
        <v>0</v>
      </c>
      <c r="AM386" s="76">
        <f>IF(OR(DataBase2[[#This Row],[sKS]] = "", DataBase2[[#This Row],[BestSol]]=""), "", (DataBase2[[#This Row],[sKS]]-DataBase2[[#This Row],[BestSol]])/DataBase2[[#This Row],[BestSol]])</f>
        <v>1.0205799956105778E-5</v>
      </c>
      <c r="AN386" s="75">
        <f>IF(OR(DataBase2[[#This Row],[sLB]] = "", DataBase2[[#This Row],[BSHeu]]=""), "", (DataBase2[[#This Row],[sLB]]-DataBase2[[#This Row],[BSHeu]])/DataBase2[[#This Row],[BSHeu]])</f>
        <v>4.0670112825118652E-3</v>
      </c>
      <c r="AO386" s="76">
        <f>IF(OR(DataBase2[[#This Row],[sCL]] = "",  DataBase2[[#This Row],[BSHeu]]=""), "", (DataBase2[[#This Row],[sCL]] - DataBase2[[#This Row],[BSHeu]])/ DataBase2[[#This Row],[BSHeu]])</f>
        <v>0</v>
      </c>
      <c r="AP386" s="76">
        <f>IF(OR(DataBase2[[#This Row],[sDRC]]= "",  DataBase2[[#This Row],[BSHeu]]=""), "", (DataBase2[[#This Row],[sDRC]]- DataBase2[[#This Row],[BSHeu]])/ DataBase2[[#This Row],[BSHeu]])</f>
        <v>0.98251236177519685</v>
      </c>
      <c r="AQ386" s="76">
        <f>IF(OR(DataBase2[[#This Row],[sABS]]= "",  DataBase2[[#This Row],[BSHeu]]=""), "", (DataBase2[[#This Row],[sABS]]- DataBase2[[#This Row],[BSHeu]])/ DataBase2[[#This Row],[BSHeu]])</f>
        <v>1.0175182556198707E-5</v>
      </c>
      <c r="AR386" s="76">
        <f>IF(OR(DataBase2[[#This Row],[sCCJ]]= "",  DataBase2[[#This Row],[BSHeu]]=""), "", (DataBase2[[#This Row],[sCCJ]]- DataBase2[[#This Row],[BSHeu]])/ DataBase2[[#This Row],[BSHeu]])</f>
        <v>1.4823924436256986E-3</v>
      </c>
      <c r="AS386" s="76">
        <f>IF(OR(DataBase2[[#This Row],[sILS]] = "",  DataBase2[[#This Row],[BSHeu]]=""), "", (DataBase2[[#This Row],[sILS]]- DataBase2[[#This Row],[BSHeu]])/ DataBase2[[#This Row],[BSHeu]])</f>
        <v>4.8273433792424417E-3</v>
      </c>
      <c r="AT386" s="76">
        <f>IF(OR(DataBase2[[#This Row],[sSA]] = "",  DataBase2[[#This Row],[BSHeu]]=""), "", (DataBase2[[#This Row],[sSA]]- DataBase2[[#This Row],[BSHeu]])/ DataBase2[[#This Row],[BSHeu]])</f>
        <v>0</v>
      </c>
      <c r="AU386" s="77">
        <f>IF(OR(DataBase2[[#This Row],[sKS]]= "",  DataBase2[[#This Row],[BSHeu]]=""), "", (DataBase2[[#This Row],[sKS]]- DataBase2[[#This Row],[BSHeu]])/ DataBase2[[#This Row],[BSHeu]])</f>
        <v>1.0205799956105778E-5</v>
      </c>
      <c r="AV386" s="78" t="str">
        <f>IF(AND(DataBase2[[#This Row],[sLBGB]]&lt;=0.0001, DataBase2[[#This Row],[sLBGB]]&lt;&gt;""), 1,"")</f>
        <v/>
      </c>
      <c r="AW386" s="78">
        <f>IF(AND(DataBase2[[#This Row],[sCLGB]]&lt;=0.0001,DataBase2[[#This Row],[sCLGB]]&lt;&gt;""), 1,"")</f>
        <v>1</v>
      </c>
      <c r="AX386" s="78" t="str">
        <f>IF(AND(DataBase2[[#This Row],[sDRCGB]]&lt;=0.0001,DataBase2[[#This Row],[sDRCGB]]&lt;&gt;""), 1,"")</f>
        <v/>
      </c>
      <c r="AY386" s="78">
        <f>IF(AND(DataBase2[[#This Row],[sABSGB]]&lt;=0.0001,DataBase2[[#This Row],[sABSGB]]&lt;&gt;""), 1,"")</f>
        <v>1</v>
      </c>
      <c r="AZ386" s="78" t="str">
        <f>IF(AND(DataBase2[[#This Row],[sCCJGB]]&lt;=0.0001,DataBase2[[#This Row],[sCCJGB]]&lt;&gt;""), 1,"")</f>
        <v/>
      </c>
      <c r="BA386" s="78" t="str">
        <f>IF(AND(DataBase2[[#This Row],[sILSGB]]&lt;=0.0001,DataBase2[[#This Row],[sILSGB]]&lt;&gt;""), 1,"")</f>
        <v/>
      </c>
      <c r="BB386" s="78">
        <f>IF(AND(DataBase2[[#This Row],[sSAGB]]&lt;=0.0001,DataBase2[[#This Row],[sSAGB]]&lt;&gt;""), 1,"")</f>
        <v>1</v>
      </c>
      <c r="BC386" s="78">
        <f>IF(AND(DataBase2[[#This Row],[sKSGB]]&lt;=0.0001,DataBase2[[#This Row],[sKSGB]]&lt;&gt;""), 1,"")</f>
        <v>1</v>
      </c>
      <c r="BD386" s="79" t="str">
        <f>IF(AND(DataBase2[[#This Row],[sLBGKS]]&lt;=0.0001, DataBase2[[#This Row],[sLBGKS]]&lt;&gt;""), 1,"")</f>
        <v/>
      </c>
      <c r="BE386" s="78">
        <f>IF(AND(DataBase2[[#This Row],[sCLGKS]]&lt;=0.0001,DataBase2[[#This Row],[sCLGKS]]&lt;&gt;""), 1,"")</f>
        <v>1</v>
      </c>
      <c r="BF386" s="78" t="str">
        <f>IF(AND(DataBase2[[#This Row],[sDRCGKS]]&lt;=0.0001,DataBase2[[#This Row],[sDRCGKS]]&lt;&gt;""), 1,"")</f>
        <v/>
      </c>
      <c r="BG386" s="78">
        <f>IF(AND(DataBase2[[#This Row],[sABSGKS]]&lt;=0.0001,DataBase2[[#This Row],[sABSGKS]]&lt;&gt;""), 1,"")</f>
        <v>1</v>
      </c>
      <c r="BH386" s="78" t="str">
        <f>IF(AND(DataBase2[[#This Row],[sCCJGKS]]&lt;=0.0001,DataBase2[[#This Row],[sCCJGKS]]&lt;&gt;""), 1,"")</f>
        <v/>
      </c>
      <c r="BI386" s="78" t="str">
        <f>IF(AND(DataBase2[[#This Row],[sILSGKS]]&lt;=0.0001,DataBase2[[#This Row],[sILSGKS]]&lt;&gt;""), 1,"")</f>
        <v/>
      </c>
      <c r="BJ386" s="78">
        <f>IF(AND(DataBase2[[#This Row],[sSAGKS]]&lt;=0.0001,DataBase2[[#This Row],[sSAGKS]]&lt;&gt;""), 1,"")</f>
        <v>1</v>
      </c>
      <c r="BK386" s="80">
        <f>IF(AND(DataBase2[[#This Row],[sKSGKS]]&lt;=0.0001,DataBase2[[#This Row],[sKSGKS]]&lt;&gt;""), 1,"")</f>
        <v>1</v>
      </c>
    </row>
    <row r="387" spans="1:63" x14ac:dyDescent="0.35">
      <c r="A387" s="88" t="s">
        <v>247</v>
      </c>
      <c r="B387" s="66" t="s">
        <v>80</v>
      </c>
      <c r="C387" s="67" t="s">
        <v>282</v>
      </c>
      <c r="D387" s="67">
        <v>3</v>
      </c>
      <c r="E387" s="67">
        <v>45</v>
      </c>
      <c r="F387" s="68">
        <v>3</v>
      </c>
      <c r="G387" s="69">
        <v>4527.54</v>
      </c>
      <c r="H387" s="70">
        <v>4095.57</v>
      </c>
      <c r="I387" s="73">
        <v>7200</v>
      </c>
      <c r="J387" s="69">
        <v>4480.62</v>
      </c>
      <c r="K387" s="70">
        <v>4420.32</v>
      </c>
      <c r="L387" s="73">
        <v>43052</v>
      </c>
      <c r="M387" s="69">
        <v>4480.62</v>
      </c>
      <c r="N387" s="6">
        <v>4465.2700000000004</v>
      </c>
      <c r="O387" s="71">
        <v>7201.8</v>
      </c>
      <c r="P387" s="69">
        <v>4527.1601600000004</v>
      </c>
      <c r="Q387" s="71">
        <v>6406</v>
      </c>
      <c r="R387" s="72">
        <v>4497.38</v>
      </c>
      <c r="S387" s="71">
        <v>97.76</v>
      </c>
      <c r="T387" s="72">
        <v>4553.55</v>
      </c>
      <c r="U387" s="71">
        <v>150.0265</v>
      </c>
      <c r="V387" s="72">
        <v>4480.62</v>
      </c>
      <c r="W387" s="73">
        <v>150.0145</v>
      </c>
      <c r="X387" s="8">
        <v>4864.2299999999996</v>
      </c>
      <c r="Y387" s="8">
        <v>944</v>
      </c>
      <c r="Z387" s="74">
        <f t="shared" ref="Z387:Z450" si="18">IF(MIN(G387,J387,M387)&gt;0, MIN(G387,J387,M387),"")</f>
        <v>4480.62</v>
      </c>
      <c r="AA387" s="48">
        <f t="shared" ref="AA387:AA450" si="19">IF(MIN(P387,R387,T387,V387,X387)&gt;0, MIN(P387,R387,T387,V387,X387),"")</f>
        <v>4480.62</v>
      </c>
      <c r="AB38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MIN(G387,J387,M387),"")</f>
        <v/>
      </c>
      <c r="AC387" s="49" t="str">
        <f>IF(OR(DataBase2[[#This Row],[sKS]] = "", DataBase2[[#This Row],[BSOpt]]=""), "", (DataBase2[[#This Row],[sKS]]-DataBase2[[#This Row],[BSOpt]])/DataBase2[[#This Row],[BSOpt]])</f>
        <v/>
      </c>
      <c r="AD387" s="49">
        <f t="shared" ref="AD387:AD450" si="20">IF(MIN(G387,J387,M387)&gt;0, MIN(G387,J387,M387),"")</f>
        <v>4480.62</v>
      </c>
      <c r="AE387" s="49">
        <f>IF(OR(DataBase2[[#This Row],[sKS]] = "", DataBase2[[#This Row],[BESTUB]]=""), "", (DataBase2[[#This Row],[sKS]]-DataBase2[[#This Row],[BESTUB]])/DataBase2[[#This Row],[BESTUB]])</f>
        <v>8.561538358530732E-2</v>
      </c>
      <c r="AF387" s="75">
        <f>IF(OR(DataBase2[[#This Row],[sLB]] = "", DataBase2[[#This Row],[BestSol]]=""), "", (DataBase2[[#This Row],[sLB]]-DataBase2[[#This Row],[BestSol]])/DataBase2[[#This Row],[BestSol]])</f>
        <v>1.0471765068227182E-2</v>
      </c>
      <c r="AG387" s="76">
        <f>IF(OR(DataBase2[[#This Row],[sCL]] = "", DataBase2[[#This Row],[BestSol]]=""), "", (DataBase2[[#This Row],[sCL]] -DataBase2[[#This Row],[BestSol]])/DataBase2[[#This Row],[BestSol]])</f>
        <v>0</v>
      </c>
      <c r="AH387" s="76">
        <f>IF(OR(DataBase2[[#This Row],[sDRC]]= "", DataBase2[[#This Row],[BestSol]]=""), "", (DataBase2[[#This Row],[sDRC]]-DataBase2[[#This Row],[BestSol]])/DataBase2[[#This Row],[BestSol]])</f>
        <v>0</v>
      </c>
      <c r="AI387" s="76">
        <f>IF(OR(DataBase2[[#This Row],[sABS]]= "", DataBase2[[#This Row],[BestSol]]=""), "", (DataBase2[[#This Row],[sABS]]-DataBase2[[#This Row],[BestSol]])/DataBase2[[#This Row],[BestSol]])</f>
        <v>1.0386991086055159E-2</v>
      </c>
      <c r="AJ387" s="76">
        <f>IF(OR(DataBase2[[#This Row],[sCCJ]]= "", DataBase2[[#This Row],[BestSol]]=""), "", (DataBase2[[#This Row],[sCCJ]]-DataBase2[[#This Row],[BestSol]])/DataBase2[[#This Row],[BestSol]])</f>
        <v>3.740553762648968E-3</v>
      </c>
      <c r="AK387" s="76">
        <f>IF(OR(DataBase2[[#This Row],[sILS]] = "", DataBase2[[#This Row],[BestSol]]=""), "", (DataBase2[[#This Row],[sILS]]-DataBase2[[#This Row],[BestSol]])/DataBase2[[#This Row],[BestSol]])</f>
        <v>1.6276765269092289E-2</v>
      </c>
      <c r="AL387" s="76">
        <f>IF(OR(DataBase2[[#This Row],[sSA]] = "", DataBase2[[#This Row],[BestSol]]=""), "", (DataBase2[[#This Row],[sSA]]-DataBase2[[#This Row],[BestSol]])/DataBase2[[#This Row],[BestSol]])</f>
        <v>0</v>
      </c>
      <c r="AM387" s="76">
        <f>IF(OR(DataBase2[[#This Row],[sKS]] = "", DataBase2[[#This Row],[BestSol]]=""), "", (DataBase2[[#This Row],[sKS]]-DataBase2[[#This Row],[BestSol]])/DataBase2[[#This Row],[BestSol]])</f>
        <v>8.561538358530732E-2</v>
      </c>
      <c r="AN387" s="75">
        <f>IF(OR(DataBase2[[#This Row],[sLB]] = "", DataBase2[[#This Row],[BSHeu]]=""), "", (DataBase2[[#This Row],[sLB]]-DataBase2[[#This Row],[BSHeu]])/DataBase2[[#This Row],[BSHeu]])</f>
        <v>1.0471765068227182E-2</v>
      </c>
      <c r="AO387" s="76">
        <f>IF(OR(DataBase2[[#This Row],[sCL]] = "",  DataBase2[[#This Row],[BSHeu]]=""), "", (DataBase2[[#This Row],[sCL]] - DataBase2[[#This Row],[BSHeu]])/ DataBase2[[#This Row],[BSHeu]])</f>
        <v>0</v>
      </c>
      <c r="AP387" s="76">
        <f>IF(OR(DataBase2[[#This Row],[sDRC]]= "",  DataBase2[[#This Row],[BSHeu]]=""), "", (DataBase2[[#This Row],[sDRC]]- DataBase2[[#This Row],[BSHeu]])/ DataBase2[[#This Row],[BSHeu]])</f>
        <v>0</v>
      </c>
      <c r="AQ387" s="76">
        <f>IF(OR(DataBase2[[#This Row],[sABS]]= "",  DataBase2[[#This Row],[BSHeu]]=""), "", (DataBase2[[#This Row],[sABS]]- DataBase2[[#This Row],[BSHeu]])/ DataBase2[[#This Row],[BSHeu]])</f>
        <v>1.0386991086055159E-2</v>
      </c>
      <c r="AR387" s="76">
        <f>IF(OR(DataBase2[[#This Row],[sCCJ]]= "",  DataBase2[[#This Row],[BSHeu]]=""), "", (DataBase2[[#This Row],[sCCJ]]- DataBase2[[#This Row],[BSHeu]])/ DataBase2[[#This Row],[BSHeu]])</f>
        <v>3.740553762648968E-3</v>
      </c>
      <c r="AS387" s="76">
        <f>IF(OR(DataBase2[[#This Row],[sILS]] = "",  DataBase2[[#This Row],[BSHeu]]=""), "", (DataBase2[[#This Row],[sILS]]- DataBase2[[#This Row],[BSHeu]])/ DataBase2[[#This Row],[BSHeu]])</f>
        <v>1.6276765269092289E-2</v>
      </c>
      <c r="AT387" s="76">
        <f>IF(OR(DataBase2[[#This Row],[sSA]] = "",  DataBase2[[#This Row],[BSHeu]]=""), "", (DataBase2[[#This Row],[sSA]]- DataBase2[[#This Row],[BSHeu]])/ DataBase2[[#This Row],[BSHeu]])</f>
        <v>0</v>
      </c>
      <c r="AU387" s="77">
        <f>IF(OR(DataBase2[[#This Row],[sKS]]= "",  DataBase2[[#This Row],[BSHeu]]=""), "", (DataBase2[[#This Row],[sKS]]- DataBase2[[#This Row],[BSHeu]])/ DataBase2[[#This Row],[BSHeu]])</f>
        <v>8.561538358530732E-2</v>
      </c>
      <c r="AV387" s="78" t="str">
        <f>IF(AND(DataBase2[[#This Row],[sLBGB]]&lt;=0.0001, DataBase2[[#This Row],[sLBGB]]&lt;&gt;""), 1,"")</f>
        <v/>
      </c>
      <c r="AW387" s="78">
        <f>IF(AND(DataBase2[[#This Row],[sCLGB]]&lt;=0.0001,DataBase2[[#This Row],[sCLGB]]&lt;&gt;""), 1,"")</f>
        <v>1</v>
      </c>
      <c r="AX387" s="78">
        <f>IF(AND(DataBase2[[#This Row],[sDRCGB]]&lt;=0.0001,DataBase2[[#This Row],[sDRCGB]]&lt;&gt;""), 1,"")</f>
        <v>1</v>
      </c>
      <c r="AY387" s="78" t="str">
        <f>IF(AND(DataBase2[[#This Row],[sABSGB]]&lt;=0.0001,DataBase2[[#This Row],[sABSGB]]&lt;&gt;""), 1,"")</f>
        <v/>
      </c>
      <c r="AZ387" s="78" t="str">
        <f>IF(AND(DataBase2[[#This Row],[sCCJGB]]&lt;=0.0001,DataBase2[[#This Row],[sCCJGB]]&lt;&gt;""), 1,"")</f>
        <v/>
      </c>
      <c r="BA387" s="78" t="str">
        <f>IF(AND(DataBase2[[#This Row],[sILSGB]]&lt;=0.0001,DataBase2[[#This Row],[sILSGB]]&lt;&gt;""), 1,"")</f>
        <v/>
      </c>
      <c r="BB387" s="78">
        <f>IF(AND(DataBase2[[#This Row],[sSAGB]]&lt;=0.0001,DataBase2[[#This Row],[sSAGB]]&lt;&gt;""), 1,"")</f>
        <v>1</v>
      </c>
      <c r="BC387" s="78" t="str">
        <f>IF(AND(DataBase2[[#This Row],[sKSGB]]&lt;=0.0001,DataBase2[[#This Row],[sKSGB]]&lt;&gt;""), 1,"")</f>
        <v/>
      </c>
      <c r="BD387" s="79" t="str">
        <f>IF(AND(DataBase2[[#This Row],[sLBGKS]]&lt;=0.0001, DataBase2[[#This Row],[sLBGKS]]&lt;&gt;""), 1,"")</f>
        <v/>
      </c>
      <c r="BE387" s="78">
        <f>IF(AND(DataBase2[[#This Row],[sCLGKS]]&lt;=0.0001,DataBase2[[#This Row],[sCLGKS]]&lt;&gt;""), 1,"")</f>
        <v>1</v>
      </c>
      <c r="BF387" s="78">
        <f>IF(AND(DataBase2[[#This Row],[sDRCGKS]]&lt;=0.0001,DataBase2[[#This Row],[sDRCGKS]]&lt;&gt;""), 1,"")</f>
        <v>1</v>
      </c>
      <c r="BG387" s="78" t="str">
        <f>IF(AND(DataBase2[[#This Row],[sABSGKS]]&lt;=0.0001,DataBase2[[#This Row],[sABSGKS]]&lt;&gt;""), 1,"")</f>
        <v/>
      </c>
      <c r="BH387" s="78" t="str">
        <f>IF(AND(DataBase2[[#This Row],[sCCJGKS]]&lt;=0.0001,DataBase2[[#This Row],[sCCJGKS]]&lt;&gt;""), 1,"")</f>
        <v/>
      </c>
      <c r="BI387" s="78" t="str">
        <f>IF(AND(DataBase2[[#This Row],[sILSGKS]]&lt;=0.0001,DataBase2[[#This Row],[sILSGKS]]&lt;&gt;""), 1,"")</f>
        <v/>
      </c>
      <c r="BJ387" s="78">
        <f>IF(AND(DataBase2[[#This Row],[sSAGKS]]&lt;=0.0001,DataBase2[[#This Row],[sSAGKS]]&lt;&gt;""), 1,"")</f>
        <v>1</v>
      </c>
      <c r="BK387" s="80" t="str">
        <f>IF(AND(DataBase2[[#This Row],[sKSGKS]]&lt;=0.0001,DataBase2[[#This Row],[sKSGKS]]&lt;&gt;""), 1,"")</f>
        <v/>
      </c>
    </row>
    <row r="388" spans="1:63" x14ac:dyDescent="0.35">
      <c r="A388" s="88" t="s">
        <v>248</v>
      </c>
      <c r="B388" s="66" t="s">
        <v>80</v>
      </c>
      <c r="C388" s="67" t="s">
        <v>282</v>
      </c>
      <c r="D388" s="67">
        <v>3</v>
      </c>
      <c r="E388" s="67">
        <v>45</v>
      </c>
      <c r="F388" s="68">
        <v>4</v>
      </c>
      <c r="G388" s="69">
        <v>5059.92</v>
      </c>
      <c r="H388" s="70">
        <v>4584.6099999999997</v>
      </c>
      <c r="I388" s="73">
        <v>7200</v>
      </c>
      <c r="J388" s="69">
        <v>5613.74</v>
      </c>
      <c r="K388" s="70">
        <v>4308.95</v>
      </c>
      <c r="L388" s="73">
        <v>43098</v>
      </c>
      <c r="M388" s="69">
        <v>5057.04</v>
      </c>
      <c r="N388" s="6">
        <v>5057.04</v>
      </c>
      <c r="O388" s="71">
        <v>3800.3</v>
      </c>
      <c r="P388" s="69">
        <v>5394.0097699999997</v>
      </c>
      <c r="Q388" s="71">
        <v>2410</v>
      </c>
      <c r="R388" s="72">
        <v>5078.3599999999997</v>
      </c>
      <c r="S388" s="71">
        <v>108.97</v>
      </c>
      <c r="T388" s="72">
        <v>5090.5</v>
      </c>
      <c r="U388" s="71">
        <v>150.01599999999999</v>
      </c>
      <c r="V388" s="72">
        <v>5057.04</v>
      </c>
      <c r="W388" s="73">
        <v>150.0395</v>
      </c>
      <c r="X388" s="8">
        <v>5245.03</v>
      </c>
      <c r="Y388" s="8">
        <v>943</v>
      </c>
      <c r="Z388" s="74">
        <f t="shared" si="18"/>
        <v>5057.04</v>
      </c>
      <c r="AA388" s="48">
        <f t="shared" si="19"/>
        <v>5057.04</v>
      </c>
      <c r="AB38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MIN(G388,J388,M388),"")</f>
        <v>5057.04</v>
      </c>
      <c r="AC388" s="49">
        <f>IF(OR(DataBase2[[#This Row],[sKS]] = "", DataBase2[[#This Row],[BSOpt]]=""), "", (DataBase2[[#This Row],[sKS]]-DataBase2[[#This Row],[BSOpt]])/DataBase2[[#This Row],[BSOpt]])</f>
        <v>3.7173919921535084E-2</v>
      </c>
      <c r="AD388" s="49">
        <f t="shared" si="20"/>
        <v>5057.04</v>
      </c>
      <c r="AE388" s="49">
        <f>IF(OR(DataBase2[[#This Row],[sKS]] = "", DataBase2[[#This Row],[BESTUB]]=""), "", (DataBase2[[#This Row],[sKS]]-DataBase2[[#This Row],[BESTUB]])/DataBase2[[#This Row],[BESTUB]])</f>
        <v>3.7173919921535084E-2</v>
      </c>
      <c r="AF388" s="75">
        <f>IF(OR(DataBase2[[#This Row],[sLB]] = "", DataBase2[[#This Row],[BestSol]]=""), "", (DataBase2[[#This Row],[sLB]]-DataBase2[[#This Row],[BestSol]])/DataBase2[[#This Row],[BestSol]])</f>
        <v>5.6950310853782235E-4</v>
      </c>
      <c r="AG388" s="76">
        <f>IF(OR(DataBase2[[#This Row],[sCL]] = "", DataBase2[[#This Row],[BestSol]]=""), "", (DataBase2[[#This Row],[sCL]] -DataBase2[[#This Row],[BestSol]])/DataBase2[[#This Row],[BestSol]])</f>
        <v>0.11008415990381722</v>
      </c>
      <c r="AH388" s="76">
        <f>IF(OR(DataBase2[[#This Row],[sDRC]]= "", DataBase2[[#This Row],[BestSol]]=""), "", (DataBase2[[#This Row],[sDRC]]-DataBase2[[#This Row],[BestSol]])/DataBase2[[#This Row],[BestSol]])</f>
        <v>0</v>
      </c>
      <c r="AI388" s="76">
        <f>IF(OR(DataBase2[[#This Row],[sABS]]= "", DataBase2[[#This Row],[BestSol]]=""), "", (DataBase2[[#This Row],[sABS]]-DataBase2[[#This Row],[BestSol]])/DataBase2[[#This Row],[BestSol]])</f>
        <v>6.6633795659120698E-2</v>
      </c>
      <c r="AJ388" s="76">
        <f>IF(OR(DataBase2[[#This Row],[sCCJ]]= "", DataBase2[[#This Row],[BestSol]]=""), "", (DataBase2[[#This Row],[sCCJ]]-DataBase2[[#This Row],[BestSol]])/DataBase2[[#This Row],[BestSol]])</f>
        <v>4.2159049562589396E-3</v>
      </c>
      <c r="AK388" s="76">
        <f>IF(OR(DataBase2[[#This Row],[sILS]] = "", DataBase2[[#This Row],[BestSol]]=""), "", (DataBase2[[#This Row],[sILS]]-DataBase2[[#This Row],[BestSol]])/DataBase2[[#This Row],[BestSol]])</f>
        <v>6.6165187540537622E-3</v>
      </c>
      <c r="AL388" s="76">
        <f>IF(OR(DataBase2[[#This Row],[sSA]] = "", DataBase2[[#This Row],[BestSol]]=""), "", (DataBase2[[#This Row],[sSA]]-DataBase2[[#This Row],[BestSol]])/DataBase2[[#This Row],[BestSol]])</f>
        <v>0</v>
      </c>
      <c r="AM388" s="76">
        <f>IF(OR(DataBase2[[#This Row],[sKS]] = "", DataBase2[[#This Row],[BestSol]]=""), "", (DataBase2[[#This Row],[sKS]]-DataBase2[[#This Row],[BestSol]])/DataBase2[[#This Row],[BestSol]])</f>
        <v>3.7173919921535084E-2</v>
      </c>
      <c r="AN388" s="75">
        <f>IF(OR(DataBase2[[#This Row],[sLB]] = "", DataBase2[[#This Row],[BSHeu]]=""), "", (DataBase2[[#This Row],[sLB]]-DataBase2[[#This Row],[BSHeu]])/DataBase2[[#This Row],[BSHeu]])</f>
        <v>5.6950310853782235E-4</v>
      </c>
      <c r="AO388" s="76">
        <f>IF(OR(DataBase2[[#This Row],[sCL]] = "",  DataBase2[[#This Row],[BSHeu]]=""), "", (DataBase2[[#This Row],[sCL]] - DataBase2[[#This Row],[BSHeu]])/ DataBase2[[#This Row],[BSHeu]])</f>
        <v>0.11008415990381722</v>
      </c>
      <c r="AP388" s="76">
        <f>IF(OR(DataBase2[[#This Row],[sDRC]]= "",  DataBase2[[#This Row],[BSHeu]]=""), "", (DataBase2[[#This Row],[sDRC]]- DataBase2[[#This Row],[BSHeu]])/ DataBase2[[#This Row],[BSHeu]])</f>
        <v>0</v>
      </c>
      <c r="AQ388" s="76">
        <f>IF(OR(DataBase2[[#This Row],[sABS]]= "",  DataBase2[[#This Row],[BSHeu]]=""), "", (DataBase2[[#This Row],[sABS]]- DataBase2[[#This Row],[BSHeu]])/ DataBase2[[#This Row],[BSHeu]])</f>
        <v>6.6633795659120698E-2</v>
      </c>
      <c r="AR388" s="76">
        <f>IF(OR(DataBase2[[#This Row],[sCCJ]]= "",  DataBase2[[#This Row],[BSHeu]]=""), "", (DataBase2[[#This Row],[sCCJ]]- DataBase2[[#This Row],[BSHeu]])/ DataBase2[[#This Row],[BSHeu]])</f>
        <v>4.2159049562589396E-3</v>
      </c>
      <c r="AS388" s="76">
        <f>IF(OR(DataBase2[[#This Row],[sILS]] = "",  DataBase2[[#This Row],[BSHeu]]=""), "", (DataBase2[[#This Row],[sILS]]- DataBase2[[#This Row],[BSHeu]])/ DataBase2[[#This Row],[BSHeu]])</f>
        <v>6.6165187540537622E-3</v>
      </c>
      <c r="AT388" s="76">
        <f>IF(OR(DataBase2[[#This Row],[sSA]] = "",  DataBase2[[#This Row],[BSHeu]]=""), "", (DataBase2[[#This Row],[sSA]]- DataBase2[[#This Row],[BSHeu]])/ DataBase2[[#This Row],[BSHeu]])</f>
        <v>0</v>
      </c>
      <c r="AU388" s="77">
        <f>IF(OR(DataBase2[[#This Row],[sKS]]= "",  DataBase2[[#This Row],[BSHeu]]=""), "", (DataBase2[[#This Row],[sKS]]- DataBase2[[#This Row],[BSHeu]])/ DataBase2[[#This Row],[BSHeu]])</f>
        <v>3.7173919921535084E-2</v>
      </c>
      <c r="AV388" s="78" t="str">
        <f>IF(AND(DataBase2[[#This Row],[sLBGB]]&lt;=0.0001, DataBase2[[#This Row],[sLBGB]]&lt;&gt;""), 1,"")</f>
        <v/>
      </c>
      <c r="AW388" s="78" t="str">
        <f>IF(AND(DataBase2[[#This Row],[sCLGB]]&lt;=0.0001,DataBase2[[#This Row],[sCLGB]]&lt;&gt;""), 1,"")</f>
        <v/>
      </c>
      <c r="AX388" s="78">
        <f>IF(AND(DataBase2[[#This Row],[sDRCGB]]&lt;=0.0001,DataBase2[[#This Row],[sDRCGB]]&lt;&gt;""), 1,"")</f>
        <v>1</v>
      </c>
      <c r="AY388" s="78" t="str">
        <f>IF(AND(DataBase2[[#This Row],[sABSGB]]&lt;=0.0001,DataBase2[[#This Row],[sABSGB]]&lt;&gt;""), 1,"")</f>
        <v/>
      </c>
      <c r="AZ388" s="78" t="str">
        <f>IF(AND(DataBase2[[#This Row],[sCCJGB]]&lt;=0.0001,DataBase2[[#This Row],[sCCJGB]]&lt;&gt;""), 1,"")</f>
        <v/>
      </c>
      <c r="BA388" s="78" t="str">
        <f>IF(AND(DataBase2[[#This Row],[sILSGB]]&lt;=0.0001,DataBase2[[#This Row],[sILSGB]]&lt;&gt;""), 1,"")</f>
        <v/>
      </c>
      <c r="BB388" s="78">
        <f>IF(AND(DataBase2[[#This Row],[sSAGB]]&lt;=0.0001,DataBase2[[#This Row],[sSAGB]]&lt;&gt;""), 1,"")</f>
        <v>1</v>
      </c>
      <c r="BC388" s="78" t="str">
        <f>IF(AND(DataBase2[[#This Row],[sKSGB]]&lt;=0.0001,DataBase2[[#This Row],[sKSGB]]&lt;&gt;""), 1,"")</f>
        <v/>
      </c>
      <c r="BD388" s="79" t="str">
        <f>IF(AND(DataBase2[[#This Row],[sLBGKS]]&lt;=0.0001, DataBase2[[#This Row],[sLBGKS]]&lt;&gt;""), 1,"")</f>
        <v/>
      </c>
      <c r="BE388" s="78" t="str">
        <f>IF(AND(DataBase2[[#This Row],[sCLGKS]]&lt;=0.0001,DataBase2[[#This Row],[sCLGKS]]&lt;&gt;""), 1,"")</f>
        <v/>
      </c>
      <c r="BF388" s="78">
        <f>IF(AND(DataBase2[[#This Row],[sDRCGKS]]&lt;=0.0001,DataBase2[[#This Row],[sDRCGKS]]&lt;&gt;""), 1,"")</f>
        <v>1</v>
      </c>
      <c r="BG388" s="78" t="str">
        <f>IF(AND(DataBase2[[#This Row],[sABSGKS]]&lt;=0.0001,DataBase2[[#This Row],[sABSGKS]]&lt;&gt;""), 1,"")</f>
        <v/>
      </c>
      <c r="BH388" s="78" t="str">
        <f>IF(AND(DataBase2[[#This Row],[sCCJGKS]]&lt;=0.0001,DataBase2[[#This Row],[sCCJGKS]]&lt;&gt;""), 1,"")</f>
        <v/>
      </c>
      <c r="BI388" s="78" t="str">
        <f>IF(AND(DataBase2[[#This Row],[sILSGKS]]&lt;=0.0001,DataBase2[[#This Row],[sILSGKS]]&lt;&gt;""), 1,"")</f>
        <v/>
      </c>
      <c r="BJ388" s="78">
        <f>IF(AND(DataBase2[[#This Row],[sSAGKS]]&lt;=0.0001,DataBase2[[#This Row],[sSAGKS]]&lt;&gt;""), 1,"")</f>
        <v>1</v>
      </c>
      <c r="BK388" s="80" t="str">
        <f>IF(AND(DataBase2[[#This Row],[sKSGKS]]&lt;=0.0001,DataBase2[[#This Row],[sKSGKS]]&lt;&gt;""), 1,"")</f>
        <v/>
      </c>
    </row>
    <row r="389" spans="1:63" x14ac:dyDescent="0.35">
      <c r="A389" s="88" t="s">
        <v>249</v>
      </c>
      <c r="B389" s="66" t="s">
        <v>80</v>
      </c>
      <c r="C389" s="67" t="s">
        <v>282</v>
      </c>
      <c r="D389" s="67">
        <v>3</v>
      </c>
      <c r="E389" s="67">
        <v>45</v>
      </c>
      <c r="F389" s="68">
        <v>5</v>
      </c>
      <c r="G389" s="69">
        <v>5897.59</v>
      </c>
      <c r="H389" s="70">
        <v>5183.5600000000004</v>
      </c>
      <c r="I389" s="73">
        <v>7200</v>
      </c>
      <c r="J389" s="69">
        <v>7185.16</v>
      </c>
      <c r="K389" s="70">
        <v>4423.34</v>
      </c>
      <c r="L389" s="73">
        <v>43159</v>
      </c>
      <c r="M389" s="69">
        <v>5707.6</v>
      </c>
      <c r="N389" s="6">
        <v>5698.48</v>
      </c>
      <c r="O389" s="71">
        <v>7201.7</v>
      </c>
      <c r="P389" s="69">
        <v>6254.5400399999999</v>
      </c>
      <c r="Q389" s="71">
        <v>2437</v>
      </c>
      <c r="R389" s="72">
        <v>5851.54</v>
      </c>
      <c r="S389" s="71">
        <v>107.47</v>
      </c>
      <c r="T389" s="72">
        <v>5894.29</v>
      </c>
      <c r="U389" s="71">
        <v>150.01300000000001</v>
      </c>
      <c r="V389" s="72">
        <v>5707.6</v>
      </c>
      <c r="W389" s="73">
        <v>150.07599999999999</v>
      </c>
      <c r="X389" s="8">
        <v>5861.5</v>
      </c>
      <c r="Y389" s="8">
        <v>945</v>
      </c>
      <c r="Z389" s="74">
        <f t="shared" si="18"/>
        <v>5707.6</v>
      </c>
      <c r="AA389" s="48">
        <f t="shared" si="19"/>
        <v>5707.6</v>
      </c>
      <c r="AB38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MIN(G389,J389,M389),"")</f>
        <v/>
      </c>
      <c r="AC389" s="49" t="str">
        <f>IF(OR(DataBase2[[#This Row],[sKS]] = "", DataBase2[[#This Row],[BSOpt]]=""), "", (DataBase2[[#This Row],[sKS]]-DataBase2[[#This Row],[BSOpt]])/DataBase2[[#This Row],[BSOpt]])</f>
        <v/>
      </c>
      <c r="AD389" s="49">
        <f t="shared" si="20"/>
        <v>5707.6</v>
      </c>
      <c r="AE389" s="49">
        <f>IF(OR(DataBase2[[#This Row],[sKS]] = "", DataBase2[[#This Row],[BESTUB]]=""), "", (DataBase2[[#This Row],[sKS]]-DataBase2[[#This Row],[BESTUB]])/DataBase2[[#This Row],[BESTUB]])</f>
        <v>2.6964047936085155E-2</v>
      </c>
      <c r="AF389" s="75">
        <f>IF(OR(DataBase2[[#This Row],[sLB]] = "", DataBase2[[#This Row],[BestSol]]=""), "", (DataBase2[[#This Row],[sLB]]-DataBase2[[#This Row],[BestSol]])/DataBase2[[#This Row],[BestSol]])</f>
        <v>3.3287196019342588E-2</v>
      </c>
      <c r="AG389" s="76">
        <f>IF(OR(DataBase2[[#This Row],[sCL]] = "", DataBase2[[#This Row],[BestSol]]=""), "", (DataBase2[[#This Row],[sCL]] -DataBase2[[#This Row],[BestSol]])/DataBase2[[#This Row],[BestSol]])</f>
        <v>0.25887588478519857</v>
      </c>
      <c r="AH389" s="76">
        <f>IF(OR(DataBase2[[#This Row],[sDRC]]= "", DataBase2[[#This Row],[BestSol]]=""), "", (DataBase2[[#This Row],[sDRC]]-DataBase2[[#This Row],[BestSol]])/DataBase2[[#This Row],[BestSol]])</f>
        <v>0</v>
      </c>
      <c r="AI389" s="76">
        <f>IF(OR(DataBase2[[#This Row],[sABS]]= "", DataBase2[[#This Row],[BestSol]]=""), "", (DataBase2[[#This Row],[sABS]]-DataBase2[[#This Row],[BestSol]])/DataBase2[[#This Row],[BestSol]])</f>
        <v>9.582662415025571E-2</v>
      </c>
      <c r="AJ389" s="76">
        <f>IF(OR(DataBase2[[#This Row],[sCCJ]]= "", DataBase2[[#This Row],[BestSol]]=""), "", (DataBase2[[#This Row],[sCCJ]]-DataBase2[[#This Row],[BestSol]])/DataBase2[[#This Row],[BestSol]])</f>
        <v>2.5219006237297566E-2</v>
      </c>
      <c r="AK389" s="76">
        <f>IF(OR(DataBase2[[#This Row],[sILS]] = "", DataBase2[[#This Row],[BestSol]]=""), "", (DataBase2[[#This Row],[sILS]]-DataBase2[[#This Row],[BestSol]])/DataBase2[[#This Row],[BestSol]])</f>
        <v>3.2709019552876792E-2</v>
      </c>
      <c r="AL389" s="76">
        <f>IF(OR(DataBase2[[#This Row],[sSA]] = "", DataBase2[[#This Row],[BestSol]]=""), "", (DataBase2[[#This Row],[sSA]]-DataBase2[[#This Row],[BestSol]])/DataBase2[[#This Row],[BestSol]])</f>
        <v>0</v>
      </c>
      <c r="AM389" s="76">
        <f>IF(OR(DataBase2[[#This Row],[sKS]] = "", DataBase2[[#This Row],[BestSol]]=""), "", (DataBase2[[#This Row],[sKS]]-DataBase2[[#This Row],[BestSol]])/DataBase2[[#This Row],[BestSol]])</f>
        <v>2.6964047936085155E-2</v>
      </c>
      <c r="AN389" s="75">
        <f>IF(OR(DataBase2[[#This Row],[sLB]] = "", DataBase2[[#This Row],[BSHeu]]=""), "", (DataBase2[[#This Row],[sLB]]-DataBase2[[#This Row],[BSHeu]])/DataBase2[[#This Row],[BSHeu]])</f>
        <v>3.3287196019342588E-2</v>
      </c>
      <c r="AO389" s="76">
        <f>IF(OR(DataBase2[[#This Row],[sCL]] = "",  DataBase2[[#This Row],[BSHeu]]=""), "", (DataBase2[[#This Row],[sCL]] - DataBase2[[#This Row],[BSHeu]])/ DataBase2[[#This Row],[BSHeu]])</f>
        <v>0.25887588478519857</v>
      </c>
      <c r="AP389" s="76">
        <f>IF(OR(DataBase2[[#This Row],[sDRC]]= "",  DataBase2[[#This Row],[BSHeu]]=""), "", (DataBase2[[#This Row],[sDRC]]- DataBase2[[#This Row],[BSHeu]])/ DataBase2[[#This Row],[BSHeu]])</f>
        <v>0</v>
      </c>
      <c r="AQ389" s="76">
        <f>IF(OR(DataBase2[[#This Row],[sABS]]= "",  DataBase2[[#This Row],[BSHeu]]=""), "", (DataBase2[[#This Row],[sABS]]- DataBase2[[#This Row],[BSHeu]])/ DataBase2[[#This Row],[BSHeu]])</f>
        <v>9.582662415025571E-2</v>
      </c>
      <c r="AR389" s="76">
        <f>IF(OR(DataBase2[[#This Row],[sCCJ]]= "",  DataBase2[[#This Row],[BSHeu]]=""), "", (DataBase2[[#This Row],[sCCJ]]- DataBase2[[#This Row],[BSHeu]])/ DataBase2[[#This Row],[BSHeu]])</f>
        <v>2.5219006237297566E-2</v>
      </c>
      <c r="AS389" s="76">
        <f>IF(OR(DataBase2[[#This Row],[sILS]] = "",  DataBase2[[#This Row],[BSHeu]]=""), "", (DataBase2[[#This Row],[sILS]]- DataBase2[[#This Row],[BSHeu]])/ DataBase2[[#This Row],[BSHeu]])</f>
        <v>3.2709019552876792E-2</v>
      </c>
      <c r="AT389" s="76">
        <f>IF(OR(DataBase2[[#This Row],[sSA]] = "",  DataBase2[[#This Row],[BSHeu]]=""), "", (DataBase2[[#This Row],[sSA]]- DataBase2[[#This Row],[BSHeu]])/ DataBase2[[#This Row],[BSHeu]])</f>
        <v>0</v>
      </c>
      <c r="AU389" s="77">
        <f>IF(OR(DataBase2[[#This Row],[sKS]]= "",  DataBase2[[#This Row],[BSHeu]]=""), "", (DataBase2[[#This Row],[sKS]]- DataBase2[[#This Row],[BSHeu]])/ DataBase2[[#This Row],[BSHeu]])</f>
        <v>2.6964047936085155E-2</v>
      </c>
      <c r="AV389" s="78" t="str">
        <f>IF(AND(DataBase2[[#This Row],[sLBGB]]&lt;=0.0001, DataBase2[[#This Row],[sLBGB]]&lt;&gt;""), 1,"")</f>
        <v/>
      </c>
      <c r="AW389" s="78" t="str">
        <f>IF(AND(DataBase2[[#This Row],[sCLGB]]&lt;=0.0001,DataBase2[[#This Row],[sCLGB]]&lt;&gt;""), 1,"")</f>
        <v/>
      </c>
      <c r="AX389" s="78">
        <f>IF(AND(DataBase2[[#This Row],[sDRCGB]]&lt;=0.0001,DataBase2[[#This Row],[sDRCGB]]&lt;&gt;""), 1,"")</f>
        <v>1</v>
      </c>
      <c r="AY389" s="78" t="str">
        <f>IF(AND(DataBase2[[#This Row],[sABSGB]]&lt;=0.0001,DataBase2[[#This Row],[sABSGB]]&lt;&gt;""), 1,"")</f>
        <v/>
      </c>
      <c r="AZ389" s="78" t="str">
        <f>IF(AND(DataBase2[[#This Row],[sCCJGB]]&lt;=0.0001,DataBase2[[#This Row],[sCCJGB]]&lt;&gt;""), 1,"")</f>
        <v/>
      </c>
      <c r="BA389" s="78" t="str">
        <f>IF(AND(DataBase2[[#This Row],[sILSGB]]&lt;=0.0001,DataBase2[[#This Row],[sILSGB]]&lt;&gt;""), 1,"")</f>
        <v/>
      </c>
      <c r="BB389" s="78">
        <f>IF(AND(DataBase2[[#This Row],[sSAGB]]&lt;=0.0001,DataBase2[[#This Row],[sSAGB]]&lt;&gt;""), 1,"")</f>
        <v>1</v>
      </c>
      <c r="BC389" s="78" t="str">
        <f>IF(AND(DataBase2[[#This Row],[sKSGB]]&lt;=0.0001,DataBase2[[#This Row],[sKSGB]]&lt;&gt;""), 1,"")</f>
        <v/>
      </c>
      <c r="BD389" s="79" t="str">
        <f>IF(AND(DataBase2[[#This Row],[sLBGKS]]&lt;=0.0001, DataBase2[[#This Row],[sLBGKS]]&lt;&gt;""), 1,"")</f>
        <v/>
      </c>
      <c r="BE389" s="78" t="str">
        <f>IF(AND(DataBase2[[#This Row],[sCLGKS]]&lt;=0.0001,DataBase2[[#This Row],[sCLGKS]]&lt;&gt;""), 1,"")</f>
        <v/>
      </c>
      <c r="BF389" s="78">
        <f>IF(AND(DataBase2[[#This Row],[sDRCGKS]]&lt;=0.0001,DataBase2[[#This Row],[sDRCGKS]]&lt;&gt;""), 1,"")</f>
        <v>1</v>
      </c>
      <c r="BG389" s="78" t="str">
        <f>IF(AND(DataBase2[[#This Row],[sABSGKS]]&lt;=0.0001,DataBase2[[#This Row],[sABSGKS]]&lt;&gt;""), 1,"")</f>
        <v/>
      </c>
      <c r="BH389" s="78" t="str">
        <f>IF(AND(DataBase2[[#This Row],[sCCJGKS]]&lt;=0.0001,DataBase2[[#This Row],[sCCJGKS]]&lt;&gt;""), 1,"")</f>
        <v/>
      </c>
      <c r="BI389" s="78" t="str">
        <f>IF(AND(DataBase2[[#This Row],[sILSGKS]]&lt;=0.0001,DataBase2[[#This Row],[sILSGKS]]&lt;&gt;""), 1,"")</f>
        <v/>
      </c>
      <c r="BJ389" s="78">
        <f>IF(AND(DataBase2[[#This Row],[sSAGKS]]&lt;=0.0001,DataBase2[[#This Row],[sSAGKS]]&lt;&gt;""), 1,"")</f>
        <v>1</v>
      </c>
      <c r="BK389" s="80" t="str">
        <f>IF(AND(DataBase2[[#This Row],[sKSGKS]]&lt;=0.0001,DataBase2[[#This Row],[sKSGKS]]&lt;&gt;""), 1,"")</f>
        <v/>
      </c>
    </row>
    <row r="390" spans="1:63" x14ac:dyDescent="0.35">
      <c r="A390" s="88" t="s">
        <v>250</v>
      </c>
      <c r="B390" s="66" t="s">
        <v>80</v>
      </c>
      <c r="C390" s="67" t="s">
        <v>282</v>
      </c>
      <c r="D390" s="67">
        <v>3</v>
      </c>
      <c r="E390" s="67">
        <v>45</v>
      </c>
      <c r="F390" s="68">
        <v>2</v>
      </c>
      <c r="G390" s="69">
        <v>3814.88</v>
      </c>
      <c r="H390" s="70">
        <v>3722.29</v>
      </c>
      <c r="I390" s="73">
        <v>7200</v>
      </c>
      <c r="J390" s="69">
        <v>3814.88</v>
      </c>
      <c r="K390" s="70">
        <v>3814.88</v>
      </c>
      <c r="L390" s="73">
        <v>39</v>
      </c>
      <c r="M390" s="69">
        <v>7222.26</v>
      </c>
      <c r="N390" s="6">
        <v>3799.43</v>
      </c>
      <c r="O390" s="71">
        <v>7223.3</v>
      </c>
      <c r="P390" s="69">
        <v>3821.23999</v>
      </c>
      <c r="Q390" s="71">
        <v>3082</v>
      </c>
      <c r="R390" s="72">
        <v>3890.84</v>
      </c>
      <c r="S390" s="71">
        <v>121.9</v>
      </c>
      <c r="T390" s="72">
        <v>3834.38</v>
      </c>
      <c r="U390" s="71">
        <v>150.011</v>
      </c>
      <c r="V390" s="72">
        <v>3814.88</v>
      </c>
      <c r="W390" s="73">
        <v>150.024</v>
      </c>
      <c r="X390" s="8">
        <v>3814.88</v>
      </c>
      <c r="Y390" s="8">
        <v>140</v>
      </c>
      <c r="Z390" s="74">
        <f t="shared" si="18"/>
        <v>3814.88</v>
      </c>
      <c r="AA390" s="48">
        <f t="shared" si="19"/>
        <v>3814.88</v>
      </c>
      <c r="AB39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MIN(G390,J390,M390),"")</f>
        <v>3814.88</v>
      </c>
      <c r="AC390" s="49">
        <f>IF(OR(DataBase2[[#This Row],[sKS]] = "", DataBase2[[#This Row],[BSOpt]]=""), "", (DataBase2[[#This Row],[sKS]]-DataBase2[[#This Row],[BSOpt]])/DataBase2[[#This Row],[BSOpt]])</f>
        <v>0</v>
      </c>
      <c r="AD390" s="49">
        <f t="shared" si="20"/>
        <v>3814.88</v>
      </c>
      <c r="AE390" s="49">
        <f>IF(OR(DataBase2[[#This Row],[sKS]] = "", DataBase2[[#This Row],[BESTUB]]=""), "", (DataBase2[[#This Row],[sKS]]-DataBase2[[#This Row],[BESTUB]])/DataBase2[[#This Row],[BESTUB]])</f>
        <v>0</v>
      </c>
      <c r="AF390" s="75">
        <f>IF(OR(DataBase2[[#This Row],[sLB]] = "", DataBase2[[#This Row],[BestSol]]=""), "", (DataBase2[[#This Row],[sLB]]-DataBase2[[#This Row],[BestSol]])/DataBase2[[#This Row],[BestSol]])</f>
        <v>0</v>
      </c>
      <c r="AG390" s="76">
        <f>IF(OR(DataBase2[[#This Row],[sCL]] = "", DataBase2[[#This Row],[BestSol]]=""), "", (DataBase2[[#This Row],[sCL]] -DataBase2[[#This Row],[BestSol]])/DataBase2[[#This Row],[BestSol]])</f>
        <v>0</v>
      </c>
      <c r="AH390" s="76">
        <f>IF(OR(DataBase2[[#This Row],[sDRC]]= "", DataBase2[[#This Row],[BestSol]]=""), "", (DataBase2[[#This Row],[sDRC]]-DataBase2[[#This Row],[BestSol]])/DataBase2[[#This Row],[BestSol]])</f>
        <v>0.89318143689971896</v>
      </c>
      <c r="AI390" s="76">
        <f>IF(OR(DataBase2[[#This Row],[sABS]]= "", DataBase2[[#This Row],[BestSol]]=""), "", (DataBase2[[#This Row],[sABS]]-DataBase2[[#This Row],[BestSol]])/DataBase2[[#This Row],[BestSol]])</f>
        <v>1.6671533573795047E-3</v>
      </c>
      <c r="AJ390" s="76">
        <f>IF(OR(DataBase2[[#This Row],[sCCJ]]= "", DataBase2[[#This Row],[BestSol]]=""), "", (DataBase2[[#This Row],[sCCJ]]-DataBase2[[#This Row],[BestSol]])/DataBase2[[#This Row],[BestSol]])</f>
        <v>1.9911504424778771E-2</v>
      </c>
      <c r="AK390" s="76">
        <f>IF(OR(DataBase2[[#This Row],[sILS]] = "", DataBase2[[#This Row],[BestSol]]=""), "", (DataBase2[[#This Row],[sILS]]-DataBase2[[#This Row],[BestSol]])/DataBase2[[#This Row],[BestSol]])</f>
        <v>5.1115631422220358E-3</v>
      </c>
      <c r="AL390" s="76">
        <f>IF(OR(DataBase2[[#This Row],[sSA]] = "", DataBase2[[#This Row],[BestSol]]=""), "", (DataBase2[[#This Row],[sSA]]-DataBase2[[#This Row],[BestSol]])/DataBase2[[#This Row],[BestSol]])</f>
        <v>0</v>
      </c>
      <c r="AM390" s="76">
        <f>IF(OR(DataBase2[[#This Row],[sKS]] = "", DataBase2[[#This Row],[BestSol]]=""), "", (DataBase2[[#This Row],[sKS]]-DataBase2[[#This Row],[BestSol]])/DataBase2[[#This Row],[BestSol]])</f>
        <v>0</v>
      </c>
      <c r="AN390" s="75">
        <f>IF(OR(DataBase2[[#This Row],[sLB]] = "", DataBase2[[#This Row],[BSHeu]]=""), "", (DataBase2[[#This Row],[sLB]]-DataBase2[[#This Row],[BSHeu]])/DataBase2[[#This Row],[BSHeu]])</f>
        <v>0</v>
      </c>
      <c r="AO390" s="76">
        <f>IF(OR(DataBase2[[#This Row],[sCL]] = "",  DataBase2[[#This Row],[BSHeu]]=""), "", (DataBase2[[#This Row],[sCL]] - DataBase2[[#This Row],[BSHeu]])/ DataBase2[[#This Row],[BSHeu]])</f>
        <v>0</v>
      </c>
      <c r="AP390" s="76">
        <f>IF(OR(DataBase2[[#This Row],[sDRC]]= "",  DataBase2[[#This Row],[BSHeu]]=""), "", (DataBase2[[#This Row],[sDRC]]- DataBase2[[#This Row],[BSHeu]])/ DataBase2[[#This Row],[BSHeu]])</f>
        <v>0.89318143689971896</v>
      </c>
      <c r="AQ390" s="76">
        <f>IF(OR(DataBase2[[#This Row],[sABS]]= "",  DataBase2[[#This Row],[BSHeu]]=""), "", (DataBase2[[#This Row],[sABS]]- DataBase2[[#This Row],[BSHeu]])/ DataBase2[[#This Row],[BSHeu]])</f>
        <v>1.6671533573795047E-3</v>
      </c>
      <c r="AR390" s="76">
        <f>IF(OR(DataBase2[[#This Row],[sCCJ]]= "",  DataBase2[[#This Row],[BSHeu]]=""), "", (DataBase2[[#This Row],[sCCJ]]- DataBase2[[#This Row],[BSHeu]])/ DataBase2[[#This Row],[BSHeu]])</f>
        <v>1.9911504424778771E-2</v>
      </c>
      <c r="AS390" s="76">
        <f>IF(OR(DataBase2[[#This Row],[sILS]] = "",  DataBase2[[#This Row],[BSHeu]]=""), "", (DataBase2[[#This Row],[sILS]]- DataBase2[[#This Row],[BSHeu]])/ DataBase2[[#This Row],[BSHeu]])</f>
        <v>5.1115631422220358E-3</v>
      </c>
      <c r="AT390" s="76">
        <f>IF(OR(DataBase2[[#This Row],[sSA]] = "",  DataBase2[[#This Row],[BSHeu]]=""), "", (DataBase2[[#This Row],[sSA]]- DataBase2[[#This Row],[BSHeu]])/ DataBase2[[#This Row],[BSHeu]])</f>
        <v>0</v>
      </c>
      <c r="AU390" s="77">
        <f>IF(OR(DataBase2[[#This Row],[sKS]]= "",  DataBase2[[#This Row],[BSHeu]]=""), "", (DataBase2[[#This Row],[sKS]]- DataBase2[[#This Row],[BSHeu]])/ DataBase2[[#This Row],[BSHeu]])</f>
        <v>0</v>
      </c>
      <c r="AV390" s="78">
        <f>IF(AND(DataBase2[[#This Row],[sLBGB]]&lt;=0.0001, DataBase2[[#This Row],[sLBGB]]&lt;&gt;""), 1,"")</f>
        <v>1</v>
      </c>
      <c r="AW390" s="78">
        <f>IF(AND(DataBase2[[#This Row],[sCLGB]]&lt;=0.0001,DataBase2[[#This Row],[sCLGB]]&lt;&gt;""), 1,"")</f>
        <v>1</v>
      </c>
      <c r="AX390" s="78" t="str">
        <f>IF(AND(DataBase2[[#This Row],[sDRCGB]]&lt;=0.0001,DataBase2[[#This Row],[sDRCGB]]&lt;&gt;""), 1,"")</f>
        <v/>
      </c>
      <c r="AY390" s="78" t="str">
        <f>IF(AND(DataBase2[[#This Row],[sABSGB]]&lt;=0.0001,DataBase2[[#This Row],[sABSGB]]&lt;&gt;""), 1,"")</f>
        <v/>
      </c>
      <c r="AZ390" s="78" t="str">
        <f>IF(AND(DataBase2[[#This Row],[sCCJGB]]&lt;=0.0001,DataBase2[[#This Row],[sCCJGB]]&lt;&gt;""), 1,"")</f>
        <v/>
      </c>
      <c r="BA390" s="78" t="str">
        <f>IF(AND(DataBase2[[#This Row],[sILSGB]]&lt;=0.0001,DataBase2[[#This Row],[sILSGB]]&lt;&gt;""), 1,"")</f>
        <v/>
      </c>
      <c r="BB390" s="78">
        <f>IF(AND(DataBase2[[#This Row],[sSAGB]]&lt;=0.0001,DataBase2[[#This Row],[sSAGB]]&lt;&gt;""), 1,"")</f>
        <v>1</v>
      </c>
      <c r="BC390" s="78">
        <f>IF(AND(DataBase2[[#This Row],[sKSGB]]&lt;=0.0001,DataBase2[[#This Row],[sKSGB]]&lt;&gt;""), 1,"")</f>
        <v>1</v>
      </c>
      <c r="BD390" s="79">
        <f>IF(AND(DataBase2[[#This Row],[sLBGKS]]&lt;=0.0001, DataBase2[[#This Row],[sLBGKS]]&lt;&gt;""), 1,"")</f>
        <v>1</v>
      </c>
      <c r="BE390" s="78">
        <f>IF(AND(DataBase2[[#This Row],[sCLGKS]]&lt;=0.0001,DataBase2[[#This Row],[sCLGKS]]&lt;&gt;""), 1,"")</f>
        <v>1</v>
      </c>
      <c r="BF390" s="78" t="str">
        <f>IF(AND(DataBase2[[#This Row],[sDRCGKS]]&lt;=0.0001,DataBase2[[#This Row],[sDRCGKS]]&lt;&gt;""), 1,"")</f>
        <v/>
      </c>
      <c r="BG390" s="78" t="str">
        <f>IF(AND(DataBase2[[#This Row],[sABSGKS]]&lt;=0.0001,DataBase2[[#This Row],[sABSGKS]]&lt;&gt;""), 1,"")</f>
        <v/>
      </c>
      <c r="BH390" s="78" t="str">
        <f>IF(AND(DataBase2[[#This Row],[sCCJGKS]]&lt;=0.0001,DataBase2[[#This Row],[sCCJGKS]]&lt;&gt;""), 1,"")</f>
        <v/>
      </c>
      <c r="BI390" s="78" t="str">
        <f>IF(AND(DataBase2[[#This Row],[sILSGKS]]&lt;=0.0001,DataBase2[[#This Row],[sILSGKS]]&lt;&gt;""), 1,"")</f>
        <v/>
      </c>
      <c r="BJ390" s="78">
        <f>IF(AND(DataBase2[[#This Row],[sSAGKS]]&lt;=0.0001,DataBase2[[#This Row],[sSAGKS]]&lt;&gt;""), 1,"")</f>
        <v>1</v>
      </c>
      <c r="BK390" s="80">
        <f>IF(AND(DataBase2[[#This Row],[sKSGKS]]&lt;=0.0001,DataBase2[[#This Row],[sKSGKS]]&lt;&gt;""), 1,"")</f>
        <v>1</v>
      </c>
    </row>
    <row r="391" spans="1:63" x14ac:dyDescent="0.35">
      <c r="A391" s="88" t="s">
        <v>251</v>
      </c>
      <c r="B391" s="66" t="s">
        <v>80</v>
      </c>
      <c r="C391" s="67" t="s">
        <v>282</v>
      </c>
      <c r="D391" s="67">
        <v>3</v>
      </c>
      <c r="E391" s="67">
        <v>45</v>
      </c>
      <c r="F391" s="68">
        <v>3</v>
      </c>
      <c r="G391" s="69">
        <v>3960.58</v>
      </c>
      <c r="H391" s="70">
        <v>3876.89</v>
      </c>
      <c r="I391" s="73">
        <v>7200</v>
      </c>
      <c r="J391" s="69">
        <v>3960.58</v>
      </c>
      <c r="K391" s="70">
        <v>3960.58</v>
      </c>
      <c r="L391" s="73">
        <v>203</v>
      </c>
      <c r="M391" s="69">
        <v>8162.43</v>
      </c>
      <c r="N391" s="97"/>
      <c r="O391" s="71">
        <v>7205.8</v>
      </c>
      <c r="P391" s="69">
        <v>3965.37988</v>
      </c>
      <c r="Q391" s="71">
        <v>4066</v>
      </c>
      <c r="R391" s="72">
        <v>3964.06</v>
      </c>
      <c r="S391" s="71">
        <v>105.43</v>
      </c>
      <c r="T391" s="72">
        <v>4051.74</v>
      </c>
      <c r="U391" s="71">
        <v>150.00049999999999</v>
      </c>
      <c r="V391" s="72">
        <v>3960.58</v>
      </c>
      <c r="W391" s="73">
        <v>150.06649999999999</v>
      </c>
      <c r="X391" s="8">
        <v>3960.58</v>
      </c>
      <c r="Y391" s="8">
        <v>140</v>
      </c>
      <c r="Z391" s="74">
        <f t="shared" si="18"/>
        <v>3960.58</v>
      </c>
      <c r="AA391" s="48">
        <f t="shared" si="19"/>
        <v>3960.58</v>
      </c>
      <c r="AB39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MIN(G391,J391,M391),"")</f>
        <v>3960.58</v>
      </c>
      <c r="AC391" s="49">
        <f>IF(OR(DataBase2[[#This Row],[sKS]] = "", DataBase2[[#This Row],[BSOpt]]=""), "", (DataBase2[[#This Row],[sKS]]-DataBase2[[#This Row],[BSOpt]])/DataBase2[[#This Row],[BSOpt]])</f>
        <v>0</v>
      </c>
      <c r="AD391" s="49">
        <f t="shared" si="20"/>
        <v>3960.58</v>
      </c>
      <c r="AE391" s="49">
        <f>IF(OR(DataBase2[[#This Row],[sKS]] = "", DataBase2[[#This Row],[BESTUB]]=""), "", (DataBase2[[#This Row],[sKS]]-DataBase2[[#This Row],[BESTUB]])/DataBase2[[#This Row],[BESTUB]])</f>
        <v>0</v>
      </c>
      <c r="AF391" s="75">
        <f>IF(OR(DataBase2[[#This Row],[sLB]] = "", DataBase2[[#This Row],[BestSol]]=""), "", (DataBase2[[#This Row],[sLB]]-DataBase2[[#This Row],[BestSol]])/DataBase2[[#This Row],[BestSol]])</f>
        <v>0</v>
      </c>
      <c r="AG391" s="76">
        <f>IF(OR(DataBase2[[#This Row],[sCL]] = "", DataBase2[[#This Row],[BestSol]]=""), "", (DataBase2[[#This Row],[sCL]] -DataBase2[[#This Row],[BestSol]])/DataBase2[[#This Row],[BestSol]])</f>
        <v>0</v>
      </c>
      <c r="AH391" s="76">
        <f>IF(OR(DataBase2[[#This Row],[sDRC]]= "", DataBase2[[#This Row],[BestSol]]=""), "", (DataBase2[[#This Row],[sDRC]]-DataBase2[[#This Row],[BestSol]])/DataBase2[[#This Row],[BestSol]])</f>
        <v>1.0609178453660828</v>
      </c>
      <c r="AI391" s="76">
        <f>IF(OR(DataBase2[[#This Row],[sABS]]= "", DataBase2[[#This Row],[BestSol]]=""), "", (DataBase2[[#This Row],[sABS]]-DataBase2[[#This Row],[BestSol]])/DataBase2[[#This Row],[BestSol]])</f>
        <v>1.2119134066222699E-3</v>
      </c>
      <c r="AJ391" s="76">
        <f>IF(OR(DataBase2[[#This Row],[sCCJ]]= "", DataBase2[[#This Row],[BestSol]]=""), "", (DataBase2[[#This Row],[sCCJ]]-DataBase2[[#This Row],[BestSol]])/DataBase2[[#This Row],[BestSol]])</f>
        <v>8.7865918628080182E-4</v>
      </c>
      <c r="AK391" s="76">
        <f>IF(OR(DataBase2[[#This Row],[sILS]] = "", DataBase2[[#This Row],[BestSol]]=""), "", (DataBase2[[#This Row],[sILS]]-DataBase2[[#This Row],[BestSol]])/DataBase2[[#This Row],[BestSol]])</f>
        <v>2.3016830868206134E-2</v>
      </c>
      <c r="AL391" s="76">
        <f>IF(OR(DataBase2[[#This Row],[sSA]] = "", DataBase2[[#This Row],[BestSol]]=""), "", (DataBase2[[#This Row],[sSA]]-DataBase2[[#This Row],[BestSol]])/DataBase2[[#This Row],[BestSol]])</f>
        <v>0</v>
      </c>
      <c r="AM391" s="76">
        <f>IF(OR(DataBase2[[#This Row],[sKS]] = "", DataBase2[[#This Row],[BestSol]]=""), "", (DataBase2[[#This Row],[sKS]]-DataBase2[[#This Row],[BestSol]])/DataBase2[[#This Row],[BestSol]])</f>
        <v>0</v>
      </c>
      <c r="AN391" s="75">
        <f>IF(OR(DataBase2[[#This Row],[sLB]] = "", DataBase2[[#This Row],[BSHeu]]=""), "", (DataBase2[[#This Row],[sLB]]-DataBase2[[#This Row],[BSHeu]])/DataBase2[[#This Row],[BSHeu]])</f>
        <v>0</v>
      </c>
      <c r="AO391" s="76">
        <f>IF(OR(DataBase2[[#This Row],[sCL]] = "",  DataBase2[[#This Row],[BSHeu]]=""), "", (DataBase2[[#This Row],[sCL]] - DataBase2[[#This Row],[BSHeu]])/ DataBase2[[#This Row],[BSHeu]])</f>
        <v>0</v>
      </c>
      <c r="AP391" s="76">
        <f>IF(OR(DataBase2[[#This Row],[sDRC]]= "",  DataBase2[[#This Row],[BSHeu]]=""), "", (DataBase2[[#This Row],[sDRC]]- DataBase2[[#This Row],[BSHeu]])/ DataBase2[[#This Row],[BSHeu]])</f>
        <v>1.0609178453660828</v>
      </c>
      <c r="AQ391" s="76">
        <f>IF(OR(DataBase2[[#This Row],[sABS]]= "",  DataBase2[[#This Row],[BSHeu]]=""), "", (DataBase2[[#This Row],[sABS]]- DataBase2[[#This Row],[BSHeu]])/ DataBase2[[#This Row],[BSHeu]])</f>
        <v>1.2119134066222699E-3</v>
      </c>
      <c r="AR391" s="76">
        <f>IF(OR(DataBase2[[#This Row],[sCCJ]]= "",  DataBase2[[#This Row],[BSHeu]]=""), "", (DataBase2[[#This Row],[sCCJ]]- DataBase2[[#This Row],[BSHeu]])/ DataBase2[[#This Row],[BSHeu]])</f>
        <v>8.7865918628080182E-4</v>
      </c>
      <c r="AS391" s="76">
        <f>IF(OR(DataBase2[[#This Row],[sILS]] = "",  DataBase2[[#This Row],[BSHeu]]=""), "", (DataBase2[[#This Row],[sILS]]- DataBase2[[#This Row],[BSHeu]])/ DataBase2[[#This Row],[BSHeu]])</f>
        <v>2.3016830868206134E-2</v>
      </c>
      <c r="AT391" s="76">
        <f>IF(OR(DataBase2[[#This Row],[sSA]] = "",  DataBase2[[#This Row],[BSHeu]]=""), "", (DataBase2[[#This Row],[sSA]]- DataBase2[[#This Row],[BSHeu]])/ DataBase2[[#This Row],[BSHeu]])</f>
        <v>0</v>
      </c>
      <c r="AU391" s="77">
        <f>IF(OR(DataBase2[[#This Row],[sKS]]= "",  DataBase2[[#This Row],[BSHeu]]=""), "", (DataBase2[[#This Row],[sKS]]- DataBase2[[#This Row],[BSHeu]])/ DataBase2[[#This Row],[BSHeu]])</f>
        <v>0</v>
      </c>
      <c r="AV391" s="78">
        <f>IF(AND(DataBase2[[#This Row],[sLBGB]]&lt;=0.0001, DataBase2[[#This Row],[sLBGB]]&lt;&gt;""), 1,"")</f>
        <v>1</v>
      </c>
      <c r="AW391" s="78">
        <f>IF(AND(DataBase2[[#This Row],[sCLGB]]&lt;=0.0001,DataBase2[[#This Row],[sCLGB]]&lt;&gt;""), 1,"")</f>
        <v>1</v>
      </c>
      <c r="AX391" s="78" t="str">
        <f>IF(AND(DataBase2[[#This Row],[sDRCGB]]&lt;=0.0001,DataBase2[[#This Row],[sDRCGB]]&lt;&gt;""), 1,"")</f>
        <v/>
      </c>
      <c r="AY391" s="78" t="str">
        <f>IF(AND(DataBase2[[#This Row],[sABSGB]]&lt;=0.0001,DataBase2[[#This Row],[sABSGB]]&lt;&gt;""), 1,"")</f>
        <v/>
      </c>
      <c r="AZ391" s="78" t="str">
        <f>IF(AND(DataBase2[[#This Row],[sCCJGB]]&lt;=0.0001,DataBase2[[#This Row],[sCCJGB]]&lt;&gt;""), 1,"")</f>
        <v/>
      </c>
      <c r="BA391" s="78" t="str">
        <f>IF(AND(DataBase2[[#This Row],[sILSGB]]&lt;=0.0001,DataBase2[[#This Row],[sILSGB]]&lt;&gt;""), 1,"")</f>
        <v/>
      </c>
      <c r="BB391" s="78">
        <f>IF(AND(DataBase2[[#This Row],[sSAGB]]&lt;=0.0001,DataBase2[[#This Row],[sSAGB]]&lt;&gt;""), 1,"")</f>
        <v>1</v>
      </c>
      <c r="BC391" s="78">
        <f>IF(AND(DataBase2[[#This Row],[sKSGB]]&lt;=0.0001,DataBase2[[#This Row],[sKSGB]]&lt;&gt;""), 1,"")</f>
        <v>1</v>
      </c>
      <c r="BD391" s="79">
        <f>IF(AND(DataBase2[[#This Row],[sLBGKS]]&lt;=0.0001, DataBase2[[#This Row],[sLBGKS]]&lt;&gt;""), 1,"")</f>
        <v>1</v>
      </c>
      <c r="BE391" s="78">
        <f>IF(AND(DataBase2[[#This Row],[sCLGKS]]&lt;=0.0001,DataBase2[[#This Row],[sCLGKS]]&lt;&gt;""), 1,"")</f>
        <v>1</v>
      </c>
      <c r="BF391" s="78" t="str">
        <f>IF(AND(DataBase2[[#This Row],[sDRCGKS]]&lt;=0.0001,DataBase2[[#This Row],[sDRCGKS]]&lt;&gt;""), 1,"")</f>
        <v/>
      </c>
      <c r="BG391" s="78" t="str">
        <f>IF(AND(DataBase2[[#This Row],[sABSGKS]]&lt;=0.0001,DataBase2[[#This Row],[sABSGKS]]&lt;&gt;""), 1,"")</f>
        <v/>
      </c>
      <c r="BH391" s="78" t="str">
        <f>IF(AND(DataBase2[[#This Row],[sCCJGKS]]&lt;=0.0001,DataBase2[[#This Row],[sCCJGKS]]&lt;&gt;""), 1,"")</f>
        <v/>
      </c>
      <c r="BI391" s="78" t="str">
        <f>IF(AND(DataBase2[[#This Row],[sILSGKS]]&lt;=0.0001,DataBase2[[#This Row],[sILSGKS]]&lt;&gt;""), 1,"")</f>
        <v/>
      </c>
      <c r="BJ391" s="78">
        <f>IF(AND(DataBase2[[#This Row],[sSAGKS]]&lt;=0.0001,DataBase2[[#This Row],[sSAGKS]]&lt;&gt;""), 1,"")</f>
        <v>1</v>
      </c>
      <c r="BK391" s="80">
        <f>IF(AND(DataBase2[[#This Row],[sKSGKS]]&lt;=0.0001,DataBase2[[#This Row],[sKSGKS]]&lt;&gt;""), 1,"")</f>
        <v>1</v>
      </c>
    </row>
    <row r="392" spans="1:63" x14ac:dyDescent="0.35">
      <c r="A392" s="88" t="s">
        <v>252</v>
      </c>
      <c r="B392" s="66" t="s">
        <v>80</v>
      </c>
      <c r="C392" s="67" t="s">
        <v>282</v>
      </c>
      <c r="D392" s="67">
        <v>3</v>
      </c>
      <c r="E392" s="67">
        <v>45</v>
      </c>
      <c r="F392" s="68">
        <v>4</v>
      </c>
      <c r="G392" s="69">
        <v>4207.66</v>
      </c>
      <c r="H392" s="70">
        <v>4039.25</v>
      </c>
      <c r="I392" s="73">
        <v>7200</v>
      </c>
      <c r="J392" s="69">
        <v>4207.66</v>
      </c>
      <c r="K392" s="70">
        <v>4207.66</v>
      </c>
      <c r="L392" s="73">
        <v>4172</v>
      </c>
      <c r="M392" s="69">
        <v>4207.66</v>
      </c>
      <c r="N392" s="6">
        <v>4207.66</v>
      </c>
      <c r="O392" s="71">
        <v>138.19999999999999</v>
      </c>
      <c r="P392" s="69">
        <v>4212.6601600000004</v>
      </c>
      <c r="Q392" s="71">
        <v>2384</v>
      </c>
      <c r="R392" s="72">
        <v>4252.8999999999996</v>
      </c>
      <c r="S392" s="71">
        <v>103.7</v>
      </c>
      <c r="T392" s="72">
        <v>4346.66</v>
      </c>
      <c r="U392" s="71">
        <v>150.00899999999999</v>
      </c>
      <c r="V392" s="72">
        <v>4241.54</v>
      </c>
      <c r="W392" s="73">
        <v>150.083</v>
      </c>
      <c r="X392" s="8">
        <v>4207.66</v>
      </c>
      <c r="Y392" s="8">
        <v>358</v>
      </c>
      <c r="Z392" s="74">
        <f t="shared" si="18"/>
        <v>4207.66</v>
      </c>
      <c r="AA392" s="48">
        <f t="shared" si="19"/>
        <v>4207.66</v>
      </c>
      <c r="AB39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MIN(G392,J392,M392),"")</f>
        <v>4207.66</v>
      </c>
      <c r="AC392" s="49">
        <f>IF(OR(DataBase2[[#This Row],[sKS]] = "", DataBase2[[#This Row],[BSOpt]]=""), "", (DataBase2[[#This Row],[sKS]]-DataBase2[[#This Row],[BSOpt]])/DataBase2[[#This Row],[BSOpt]])</f>
        <v>0</v>
      </c>
      <c r="AD392" s="49">
        <f t="shared" si="20"/>
        <v>4207.66</v>
      </c>
      <c r="AE392" s="49">
        <f>IF(OR(DataBase2[[#This Row],[sKS]] = "", DataBase2[[#This Row],[BESTUB]]=""), "", (DataBase2[[#This Row],[sKS]]-DataBase2[[#This Row],[BESTUB]])/DataBase2[[#This Row],[BESTUB]])</f>
        <v>0</v>
      </c>
      <c r="AF392" s="75">
        <f>IF(OR(DataBase2[[#This Row],[sLB]] = "", DataBase2[[#This Row],[BestSol]]=""), "", (DataBase2[[#This Row],[sLB]]-DataBase2[[#This Row],[BestSol]])/DataBase2[[#This Row],[BestSol]])</f>
        <v>0</v>
      </c>
      <c r="AG392" s="76">
        <f>IF(OR(DataBase2[[#This Row],[sCL]] = "", DataBase2[[#This Row],[BestSol]]=""), "", (DataBase2[[#This Row],[sCL]] -DataBase2[[#This Row],[BestSol]])/DataBase2[[#This Row],[BestSol]])</f>
        <v>0</v>
      </c>
      <c r="AH392" s="76">
        <f>IF(OR(DataBase2[[#This Row],[sDRC]]= "", DataBase2[[#This Row],[BestSol]]=""), "", (DataBase2[[#This Row],[sDRC]]-DataBase2[[#This Row],[BestSol]])/DataBase2[[#This Row],[BestSol]])</f>
        <v>0</v>
      </c>
      <c r="AI392" s="76">
        <f>IF(OR(DataBase2[[#This Row],[sABS]]= "", DataBase2[[#This Row],[BestSol]]=""), "", (DataBase2[[#This Row],[sABS]]-DataBase2[[#This Row],[BestSol]])/DataBase2[[#This Row],[BestSol]])</f>
        <v>1.1883469671980403E-3</v>
      </c>
      <c r="AJ392" s="76">
        <f>IF(OR(DataBase2[[#This Row],[sCCJ]]= "", DataBase2[[#This Row],[BestSol]]=""), "", (DataBase2[[#This Row],[sCCJ]]-DataBase2[[#This Row],[BestSol]])/DataBase2[[#This Row],[BestSol]])</f>
        <v>1.0751819300989097E-2</v>
      </c>
      <c r="AK392" s="76">
        <f>IF(OR(DataBase2[[#This Row],[sILS]] = "", DataBase2[[#This Row],[BestSol]]=""), "", (DataBase2[[#This Row],[sILS]]-DataBase2[[#This Row],[BestSol]])/DataBase2[[#This Row],[BestSol]])</f>
        <v>3.3034988568467982E-2</v>
      </c>
      <c r="AL392" s="76">
        <f>IF(OR(DataBase2[[#This Row],[sSA]] = "", DataBase2[[#This Row],[BestSol]]=""), "", (DataBase2[[#This Row],[sSA]]-DataBase2[[#This Row],[BestSol]])/DataBase2[[#This Row],[BestSol]])</f>
        <v>8.051981386328769E-3</v>
      </c>
      <c r="AM392" s="76">
        <f>IF(OR(DataBase2[[#This Row],[sKS]] = "", DataBase2[[#This Row],[BestSol]]=""), "", (DataBase2[[#This Row],[sKS]]-DataBase2[[#This Row],[BestSol]])/DataBase2[[#This Row],[BestSol]])</f>
        <v>0</v>
      </c>
      <c r="AN392" s="75">
        <f>IF(OR(DataBase2[[#This Row],[sLB]] = "", DataBase2[[#This Row],[BSHeu]]=""), "", (DataBase2[[#This Row],[sLB]]-DataBase2[[#This Row],[BSHeu]])/DataBase2[[#This Row],[BSHeu]])</f>
        <v>0</v>
      </c>
      <c r="AO392" s="76">
        <f>IF(OR(DataBase2[[#This Row],[sCL]] = "",  DataBase2[[#This Row],[BSHeu]]=""), "", (DataBase2[[#This Row],[sCL]] - DataBase2[[#This Row],[BSHeu]])/ DataBase2[[#This Row],[BSHeu]])</f>
        <v>0</v>
      </c>
      <c r="AP392" s="76">
        <f>IF(OR(DataBase2[[#This Row],[sDRC]]= "",  DataBase2[[#This Row],[BSHeu]]=""), "", (DataBase2[[#This Row],[sDRC]]- DataBase2[[#This Row],[BSHeu]])/ DataBase2[[#This Row],[BSHeu]])</f>
        <v>0</v>
      </c>
      <c r="AQ392" s="76">
        <f>IF(OR(DataBase2[[#This Row],[sABS]]= "",  DataBase2[[#This Row],[BSHeu]]=""), "", (DataBase2[[#This Row],[sABS]]- DataBase2[[#This Row],[BSHeu]])/ DataBase2[[#This Row],[BSHeu]])</f>
        <v>1.1883469671980403E-3</v>
      </c>
      <c r="AR392" s="76">
        <f>IF(OR(DataBase2[[#This Row],[sCCJ]]= "",  DataBase2[[#This Row],[BSHeu]]=""), "", (DataBase2[[#This Row],[sCCJ]]- DataBase2[[#This Row],[BSHeu]])/ DataBase2[[#This Row],[BSHeu]])</f>
        <v>1.0751819300989097E-2</v>
      </c>
      <c r="AS392" s="76">
        <f>IF(OR(DataBase2[[#This Row],[sILS]] = "",  DataBase2[[#This Row],[BSHeu]]=""), "", (DataBase2[[#This Row],[sILS]]- DataBase2[[#This Row],[BSHeu]])/ DataBase2[[#This Row],[BSHeu]])</f>
        <v>3.3034988568467982E-2</v>
      </c>
      <c r="AT392" s="76">
        <f>IF(OR(DataBase2[[#This Row],[sSA]] = "",  DataBase2[[#This Row],[BSHeu]]=""), "", (DataBase2[[#This Row],[sSA]]- DataBase2[[#This Row],[BSHeu]])/ DataBase2[[#This Row],[BSHeu]])</f>
        <v>8.051981386328769E-3</v>
      </c>
      <c r="AU392" s="77">
        <f>IF(OR(DataBase2[[#This Row],[sKS]]= "",  DataBase2[[#This Row],[BSHeu]]=""), "", (DataBase2[[#This Row],[sKS]]- DataBase2[[#This Row],[BSHeu]])/ DataBase2[[#This Row],[BSHeu]])</f>
        <v>0</v>
      </c>
      <c r="AV392" s="78">
        <f>IF(AND(DataBase2[[#This Row],[sLBGB]]&lt;=0.0001, DataBase2[[#This Row],[sLBGB]]&lt;&gt;""), 1,"")</f>
        <v>1</v>
      </c>
      <c r="AW392" s="78">
        <f>IF(AND(DataBase2[[#This Row],[sCLGB]]&lt;=0.0001,DataBase2[[#This Row],[sCLGB]]&lt;&gt;""), 1,"")</f>
        <v>1</v>
      </c>
      <c r="AX392" s="78">
        <f>IF(AND(DataBase2[[#This Row],[sDRCGB]]&lt;=0.0001,DataBase2[[#This Row],[sDRCGB]]&lt;&gt;""), 1,"")</f>
        <v>1</v>
      </c>
      <c r="AY392" s="78" t="str">
        <f>IF(AND(DataBase2[[#This Row],[sABSGB]]&lt;=0.0001,DataBase2[[#This Row],[sABSGB]]&lt;&gt;""), 1,"")</f>
        <v/>
      </c>
      <c r="AZ392" s="78" t="str">
        <f>IF(AND(DataBase2[[#This Row],[sCCJGB]]&lt;=0.0001,DataBase2[[#This Row],[sCCJGB]]&lt;&gt;""), 1,"")</f>
        <v/>
      </c>
      <c r="BA392" s="78" t="str">
        <f>IF(AND(DataBase2[[#This Row],[sILSGB]]&lt;=0.0001,DataBase2[[#This Row],[sILSGB]]&lt;&gt;""), 1,"")</f>
        <v/>
      </c>
      <c r="BB392" s="78" t="str">
        <f>IF(AND(DataBase2[[#This Row],[sSAGB]]&lt;=0.0001,DataBase2[[#This Row],[sSAGB]]&lt;&gt;""), 1,"")</f>
        <v/>
      </c>
      <c r="BC392" s="78">
        <f>IF(AND(DataBase2[[#This Row],[sKSGB]]&lt;=0.0001,DataBase2[[#This Row],[sKSGB]]&lt;&gt;""), 1,"")</f>
        <v>1</v>
      </c>
      <c r="BD392" s="79">
        <f>IF(AND(DataBase2[[#This Row],[sLBGKS]]&lt;=0.0001, DataBase2[[#This Row],[sLBGKS]]&lt;&gt;""), 1,"")</f>
        <v>1</v>
      </c>
      <c r="BE392" s="78">
        <f>IF(AND(DataBase2[[#This Row],[sCLGKS]]&lt;=0.0001,DataBase2[[#This Row],[sCLGKS]]&lt;&gt;""), 1,"")</f>
        <v>1</v>
      </c>
      <c r="BF392" s="78">
        <f>IF(AND(DataBase2[[#This Row],[sDRCGKS]]&lt;=0.0001,DataBase2[[#This Row],[sDRCGKS]]&lt;&gt;""), 1,"")</f>
        <v>1</v>
      </c>
      <c r="BG392" s="78" t="str">
        <f>IF(AND(DataBase2[[#This Row],[sABSGKS]]&lt;=0.0001,DataBase2[[#This Row],[sABSGKS]]&lt;&gt;""), 1,"")</f>
        <v/>
      </c>
      <c r="BH392" s="78" t="str">
        <f>IF(AND(DataBase2[[#This Row],[sCCJGKS]]&lt;=0.0001,DataBase2[[#This Row],[sCCJGKS]]&lt;&gt;""), 1,"")</f>
        <v/>
      </c>
      <c r="BI392" s="78" t="str">
        <f>IF(AND(DataBase2[[#This Row],[sILSGKS]]&lt;=0.0001,DataBase2[[#This Row],[sILSGKS]]&lt;&gt;""), 1,"")</f>
        <v/>
      </c>
      <c r="BJ392" s="78" t="str">
        <f>IF(AND(DataBase2[[#This Row],[sSAGKS]]&lt;=0.0001,DataBase2[[#This Row],[sSAGKS]]&lt;&gt;""), 1,"")</f>
        <v/>
      </c>
      <c r="BK392" s="80">
        <f>IF(AND(DataBase2[[#This Row],[sKSGKS]]&lt;=0.0001,DataBase2[[#This Row],[sKSGKS]]&lt;&gt;""), 1,"")</f>
        <v>1</v>
      </c>
    </row>
    <row r="393" spans="1:63" x14ac:dyDescent="0.35">
      <c r="A393" s="88" t="s">
        <v>253</v>
      </c>
      <c r="B393" s="66" t="s">
        <v>80</v>
      </c>
      <c r="C393" s="67" t="s">
        <v>282</v>
      </c>
      <c r="D393" s="67">
        <v>3</v>
      </c>
      <c r="E393" s="67">
        <v>45</v>
      </c>
      <c r="F393" s="68">
        <v>5</v>
      </c>
      <c r="G393" s="69">
        <v>4572.82</v>
      </c>
      <c r="H393" s="70">
        <v>4240.38</v>
      </c>
      <c r="I393" s="73">
        <v>7200</v>
      </c>
      <c r="J393" s="69">
        <v>4509.9799999999996</v>
      </c>
      <c r="K393" s="70">
        <v>4449.74</v>
      </c>
      <c r="L393" s="73">
        <v>43073</v>
      </c>
      <c r="M393" s="69">
        <v>4500.78</v>
      </c>
      <c r="N393" s="6">
        <v>4500.78</v>
      </c>
      <c r="O393" s="71">
        <v>1428.5</v>
      </c>
      <c r="P393" s="69">
        <v>4769.5698199999997</v>
      </c>
      <c r="Q393" s="71">
        <v>2363</v>
      </c>
      <c r="R393" s="72">
        <v>4563.68</v>
      </c>
      <c r="S393" s="71">
        <v>105.95</v>
      </c>
      <c r="T393" s="72">
        <v>4547.18</v>
      </c>
      <c r="U393" s="71">
        <v>150.00800000000001</v>
      </c>
      <c r="V393" s="72">
        <v>4509.9799999999996</v>
      </c>
      <c r="W393" s="73">
        <v>150.136</v>
      </c>
      <c r="X393" s="8">
        <v>4598.76</v>
      </c>
      <c r="Y393" s="8">
        <v>959</v>
      </c>
      <c r="Z393" s="74">
        <f t="shared" si="18"/>
        <v>4500.78</v>
      </c>
      <c r="AA393" s="48">
        <f t="shared" si="19"/>
        <v>4509.9799999999996</v>
      </c>
      <c r="AB39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MIN(G393,J393,M393),"")</f>
        <v>4500.78</v>
      </c>
      <c r="AC393" s="49">
        <f>IF(OR(DataBase2[[#This Row],[sKS]] = "", DataBase2[[#This Row],[BSOpt]]=""), "", (DataBase2[[#This Row],[sKS]]-DataBase2[[#This Row],[BSOpt]])/DataBase2[[#This Row],[BSOpt]])</f>
        <v>2.1769559942943328E-2</v>
      </c>
      <c r="AD393" s="49">
        <f t="shared" si="20"/>
        <v>4500.78</v>
      </c>
      <c r="AE393" s="49">
        <f>IF(OR(DataBase2[[#This Row],[sKS]] = "", DataBase2[[#This Row],[BESTUB]]=""), "", (DataBase2[[#This Row],[sKS]]-DataBase2[[#This Row],[BESTUB]])/DataBase2[[#This Row],[BESTUB]])</f>
        <v>2.1769559942943328E-2</v>
      </c>
      <c r="AF393" s="75">
        <f>IF(OR(DataBase2[[#This Row],[sLB]] = "", DataBase2[[#This Row],[BestSol]]=""), "", (DataBase2[[#This Row],[sLB]]-DataBase2[[#This Row],[BestSol]])/DataBase2[[#This Row],[BestSol]])</f>
        <v>1.6006114495709624E-2</v>
      </c>
      <c r="AG393" s="76">
        <f>IF(OR(DataBase2[[#This Row],[sCL]] = "", DataBase2[[#This Row],[BestSol]]=""), "", (DataBase2[[#This Row],[sCL]] -DataBase2[[#This Row],[BestSol]])/DataBase2[[#This Row],[BestSol]])</f>
        <v>2.0440901354875861E-3</v>
      </c>
      <c r="AH393" s="76">
        <f>IF(OR(DataBase2[[#This Row],[sDRC]]= "", DataBase2[[#This Row],[BestSol]]=""), "", (DataBase2[[#This Row],[sDRC]]-DataBase2[[#This Row],[BestSol]])/DataBase2[[#This Row],[BestSol]])</f>
        <v>0</v>
      </c>
      <c r="AI393" s="76">
        <f>IF(OR(DataBase2[[#This Row],[sABS]]= "", DataBase2[[#This Row],[BestSol]]=""), "", (DataBase2[[#This Row],[sABS]]-DataBase2[[#This Row],[BestSol]])/DataBase2[[#This Row],[BestSol]])</f>
        <v>5.972071951972769E-2</v>
      </c>
      <c r="AJ393" s="76">
        <f>IF(OR(DataBase2[[#This Row],[sCCJ]]= "", DataBase2[[#This Row],[BestSol]]=""), "", (DataBase2[[#This Row],[sCCJ]]-DataBase2[[#This Row],[BestSol]])/DataBase2[[#This Row],[BestSol]])</f>
        <v>1.3975355382844874E-2</v>
      </c>
      <c r="AK393" s="76">
        <f>IF(OR(DataBase2[[#This Row],[sILS]] = "", DataBase2[[#This Row],[BestSol]]=""), "", (DataBase2[[#This Row],[sILS]]-DataBase2[[#This Row],[BestSol]])/DataBase2[[#This Row],[BestSol]])</f>
        <v>1.0309324161589891E-2</v>
      </c>
      <c r="AL393" s="76">
        <f>IF(OR(DataBase2[[#This Row],[sSA]] = "", DataBase2[[#This Row],[BestSol]]=""), "", (DataBase2[[#This Row],[sSA]]-DataBase2[[#This Row],[BestSol]])/DataBase2[[#This Row],[BestSol]])</f>
        <v>2.0440901354875861E-3</v>
      </c>
      <c r="AM393" s="76">
        <f>IF(OR(DataBase2[[#This Row],[sKS]] = "", DataBase2[[#This Row],[BestSol]]=""), "", (DataBase2[[#This Row],[sKS]]-DataBase2[[#This Row],[BestSol]])/DataBase2[[#This Row],[BestSol]])</f>
        <v>2.1769559942943328E-2</v>
      </c>
      <c r="AN393" s="75">
        <f>IF(OR(DataBase2[[#This Row],[sLB]] = "", DataBase2[[#This Row],[BSHeu]]=""), "", (DataBase2[[#This Row],[sLB]]-DataBase2[[#This Row],[BSHeu]])/DataBase2[[#This Row],[BSHeu]])</f>
        <v>1.3933542942540799E-2</v>
      </c>
      <c r="AO393" s="76">
        <f>IF(OR(DataBase2[[#This Row],[sCL]] = "",  DataBase2[[#This Row],[BSHeu]]=""), "", (DataBase2[[#This Row],[sCL]] - DataBase2[[#This Row],[BSHeu]])/ DataBase2[[#This Row],[BSHeu]])</f>
        <v>0</v>
      </c>
      <c r="AP393" s="76">
        <f>IF(OR(DataBase2[[#This Row],[sDRC]]= "",  DataBase2[[#This Row],[BSHeu]]=""), "", (DataBase2[[#This Row],[sDRC]]- DataBase2[[#This Row],[BSHeu]])/ DataBase2[[#This Row],[BSHeu]])</f>
        <v>-2.0399203544139485E-3</v>
      </c>
      <c r="AQ393" s="76">
        <f>IF(OR(DataBase2[[#This Row],[sABS]]= "",  DataBase2[[#This Row],[BSHeu]]=""), "", (DataBase2[[#This Row],[sABS]]- DataBase2[[#This Row],[BSHeu]])/ DataBase2[[#This Row],[BSHeu]])</f>
        <v>5.7558973653985199E-2</v>
      </c>
      <c r="AR393" s="76">
        <f>IF(OR(DataBase2[[#This Row],[sCCJ]]= "",  DataBase2[[#This Row],[BSHeu]]=""), "", (DataBase2[[#This Row],[sCCJ]]- DataBase2[[#This Row],[BSHeu]])/ DataBase2[[#This Row],[BSHeu]])</f>
        <v>1.1906926416525292E-2</v>
      </c>
      <c r="AS393" s="76">
        <f>IF(OR(DataBase2[[#This Row],[sILS]] = "",  DataBase2[[#This Row],[BSHeu]]=""), "", (DataBase2[[#This Row],[sILS]]- DataBase2[[#This Row],[BSHeu]])/ DataBase2[[#This Row],[BSHeu]])</f>
        <v>8.2483736069784638E-3</v>
      </c>
      <c r="AT393" s="76">
        <f>IF(OR(DataBase2[[#This Row],[sSA]] = "",  DataBase2[[#This Row],[BSHeu]]=""), "", (DataBase2[[#This Row],[sSA]]- DataBase2[[#This Row],[BSHeu]])/ DataBase2[[#This Row],[BSHeu]])</f>
        <v>0</v>
      </c>
      <c r="AU393" s="77">
        <f>IF(OR(DataBase2[[#This Row],[sKS]]= "",  DataBase2[[#This Row],[BSHeu]]=""), "", (DataBase2[[#This Row],[sKS]]- DataBase2[[#This Row],[BSHeu]])/ DataBase2[[#This Row],[BSHeu]])</f>
        <v>1.9685231420095137E-2</v>
      </c>
      <c r="AV393" s="78" t="str">
        <f>IF(AND(DataBase2[[#This Row],[sLBGB]]&lt;=0.0001, DataBase2[[#This Row],[sLBGB]]&lt;&gt;""), 1,"")</f>
        <v/>
      </c>
      <c r="AW393" s="78" t="str">
        <f>IF(AND(DataBase2[[#This Row],[sCLGB]]&lt;=0.0001,DataBase2[[#This Row],[sCLGB]]&lt;&gt;""), 1,"")</f>
        <v/>
      </c>
      <c r="AX393" s="78">
        <f>IF(AND(DataBase2[[#This Row],[sDRCGB]]&lt;=0.0001,DataBase2[[#This Row],[sDRCGB]]&lt;&gt;""), 1,"")</f>
        <v>1</v>
      </c>
      <c r="AY393" s="78" t="str">
        <f>IF(AND(DataBase2[[#This Row],[sABSGB]]&lt;=0.0001,DataBase2[[#This Row],[sABSGB]]&lt;&gt;""), 1,"")</f>
        <v/>
      </c>
      <c r="AZ393" s="78" t="str">
        <f>IF(AND(DataBase2[[#This Row],[sCCJGB]]&lt;=0.0001,DataBase2[[#This Row],[sCCJGB]]&lt;&gt;""), 1,"")</f>
        <v/>
      </c>
      <c r="BA393" s="78" t="str">
        <f>IF(AND(DataBase2[[#This Row],[sILSGB]]&lt;=0.0001,DataBase2[[#This Row],[sILSGB]]&lt;&gt;""), 1,"")</f>
        <v/>
      </c>
      <c r="BB393" s="78" t="str">
        <f>IF(AND(DataBase2[[#This Row],[sSAGB]]&lt;=0.0001,DataBase2[[#This Row],[sSAGB]]&lt;&gt;""), 1,"")</f>
        <v/>
      </c>
      <c r="BC393" s="78" t="str">
        <f>IF(AND(DataBase2[[#This Row],[sKSGB]]&lt;=0.0001,DataBase2[[#This Row],[sKSGB]]&lt;&gt;""), 1,"")</f>
        <v/>
      </c>
      <c r="BD393" s="79" t="str">
        <f>IF(AND(DataBase2[[#This Row],[sLBGKS]]&lt;=0.0001, DataBase2[[#This Row],[sLBGKS]]&lt;&gt;""), 1,"")</f>
        <v/>
      </c>
      <c r="BE393" s="78">
        <f>IF(AND(DataBase2[[#This Row],[sCLGKS]]&lt;=0.0001,DataBase2[[#This Row],[sCLGKS]]&lt;&gt;""), 1,"")</f>
        <v>1</v>
      </c>
      <c r="BF393" s="78">
        <f>IF(AND(DataBase2[[#This Row],[sDRCGKS]]&lt;=0.0001,DataBase2[[#This Row],[sDRCGKS]]&lt;&gt;""), 1,"")</f>
        <v>1</v>
      </c>
      <c r="BG393" s="78" t="str">
        <f>IF(AND(DataBase2[[#This Row],[sABSGKS]]&lt;=0.0001,DataBase2[[#This Row],[sABSGKS]]&lt;&gt;""), 1,"")</f>
        <v/>
      </c>
      <c r="BH393" s="78" t="str">
        <f>IF(AND(DataBase2[[#This Row],[sCCJGKS]]&lt;=0.0001,DataBase2[[#This Row],[sCCJGKS]]&lt;&gt;""), 1,"")</f>
        <v/>
      </c>
      <c r="BI393" s="78" t="str">
        <f>IF(AND(DataBase2[[#This Row],[sILSGKS]]&lt;=0.0001,DataBase2[[#This Row],[sILSGKS]]&lt;&gt;""), 1,"")</f>
        <v/>
      </c>
      <c r="BJ393" s="78">
        <f>IF(AND(DataBase2[[#This Row],[sSAGKS]]&lt;=0.0001,DataBase2[[#This Row],[sSAGKS]]&lt;&gt;""), 1,"")</f>
        <v>1</v>
      </c>
      <c r="BK393" s="80" t="str">
        <f>IF(AND(DataBase2[[#This Row],[sKSGKS]]&lt;=0.0001,DataBase2[[#This Row],[sKSGKS]]&lt;&gt;""), 1,"")</f>
        <v/>
      </c>
    </row>
    <row r="394" spans="1:63" x14ac:dyDescent="0.35">
      <c r="A394" s="88" t="s">
        <v>254</v>
      </c>
      <c r="B394" s="66" t="s">
        <v>80</v>
      </c>
      <c r="C394" s="67" t="s">
        <v>282</v>
      </c>
      <c r="D394" s="67">
        <v>3</v>
      </c>
      <c r="E394" s="67">
        <v>45</v>
      </c>
      <c r="F394" s="68">
        <v>2</v>
      </c>
      <c r="G394" s="69">
        <v>4238.3</v>
      </c>
      <c r="H394" s="70">
        <v>3969.76</v>
      </c>
      <c r="I394" s="73">
        <v>7200</v>
      </c>
      <c r="J394" s="69">
        <v>4189.42</v>
      </c>
      <c r="K394" s="70">
        <v>4189.42</v>
      </c>
      <c r="L394" s="73">
        <v>2677</v>
      </c>
      <c r="M394" s="69">
        <v>6555.8</v>
      </c>
      <c r="N394" s="6">
        <v>4118.62</v>
      </c>
      <c r="O394" s="71">
        <v>7200.7</v>
      </c>
      <c r="P394" s="69">
        <v>4251.4199200000003</v>
      </c>
      <c r="Q394" s="71">
        <v>6687</v>
      </c>
      <c r="R394" s="72">
        <v>4282.32</v>
      </c>
      <c r="S394" s="71">
        <v>111.01</v>
      </c>
      <c r="T394" s="72">
        <v>4686.9399999999996</v>
      </c>
      <c r="U394" s="71">
        <v>150.00399999999999</v>
      </c>
      <c r="V394" s="72">
        <v>4632.5200000000004</v>
      </c>
      <c r="W394" s="73">
        <v>150.001</v>
      </c>
      <c r="X394" s="8">
        <v>4220.46</v>
      </c>
      <c r="Y394" s="8">
        <v>956</v>
      </c>
      <c r="Z394" s="74">
        <f t="shared" si="18"/>
        <v>4189.42</v>
      </c>
      <c r="AA394" s="48">
        <f t="shared" si="19"/>
        <v>4220.46</v>
      </c>
      <c r="AB39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MIN(G394,J394,M394),"")</f>
        <v>4189.42</v>
      </c>
      <c r="AC394" s="49">
        <f>IF(OR(DataBase2[[#This Row],[sKS]] = "", DataBase2[[#This Row],[BSOpt]]=""), "", (DataBase2[[#This Row],[sKS]]-DataBase2[[#This Row],[BSOpt]])/DataBase2[[#This Row],[BSOpt]])</f>
        <v>7.4091401673739956E-3</v>
      </c>
      <c r="AD394" s="49">
        <f t="shared" si="20"/>
        <v>4189.42</v>
      </c>
      <c r="AE394" s="49">
        <f>IF(OR(DataBase2[[#This Row],[sKS]] = "", DataBase2[[#This Row],[BESTUB]]=""), "", (DataBase2[[#This Row],[sKS]]-DataBase2[[#This Row],[BESTUB]])/DataBase2[[#This Row],[BESTUB]])</f>
        <v>7.4091401673739956E-3</v>
      </c>
      <c r="AF394" s="75">
        <f>IF(OR(DataBase2[[#This Row],[sLB]] = "", DataBase2[[#This Row],[BestSol]]=""), "", (DataBase2[[#This Row],[sLB]]-DataBase2[[#This Row],[BestSol]])/DataBase2[[#This Row],[BestSol]])</f>
        <v>1.1667486191405996E-2</v>
      </c>
      <c r="AG394" s="76">
        <f>IF(OR(DataBase2[[#This Row],[sCL]] = "", DataBase2[[#This Row],[BestSol]]=""), "", (DataBase2[[#This Row],[sCL]] -DataBase2[[#This Row],[BestSol]])/DataBase2[[#This Row],[BestSol]])</f>
        <v>0</v>
      </c>
      <c r="AH394" s="76">
        <f>IF(OR(DataBase2[[#This Row],[sDRC]]= "", DataBase2[[#This Row],[BestSol]]=""), "", (DataBase2[[#This Row],[sDRC]]-DataBase2[[#This Row],[BestSol]])/DataBase2[[#This Row],[BestSol]])</f>
        <v>0.56484668522134329</v>
      </c>
      <c r="AI394" s="76">
        <f>IF(OR(DataBase2[[#This Row],[sABS]]= "", DataBase2[[#This Row],[BestSol]]=""), "", (DataBase2[[#This Row],[sABS]]-DataBase2[[#This Row],[BestSol]])/DataBase2[[#This Row],[BestSol]])</f>
        <v>1.4799165516945115E-2</v>
      </c>
      <c r="AJ394" s="76">
        <f>IF(OR(DataBase2[[#This Row],[sCCJ]]= "", DataBase2[[#This Row],[BestSol]]=""), "", (DataBase2[[#This Row],[sCCJ]]-DataBase2[[#This Row],[BestSol]])/DataBase2[[#This Row],[BestSol]])</f>
        <v>2.2174907266399559E-2</v>
      </c>
      <c r="AK394" s="76">
        <f>IF(OR(DataBase2[[#This Row],[sILS]] = "", DataBase2[[#This Row],[BestSol]]=""), "", (DataBase2[[#This Row],[sILS]]-DataBase2[[#This Row],[BestSol]])/DataBase2[[#This Row],[BestSol]])</f>
        <v>0.11875629562087342</v>
      </c>
      <c r="AL394" s="76">
        <f>IF(OR(DataBase2[[#This Row],[sSA]] = "", DataBase2[[#This Row],[BestSol]]=""), "", (DataBase2[[#This Row],[sSA]]-DataBase2[[#This Row],[BestSol]])/DataBase2[[#This Row],[BestSol]])</f>
        <v>0.10576643067536803</v>
      </c>
      <c r="AM394" s="76">
        <f>IF(OR(DataBase2[[#This Row],[sKS]] = "", DataBase2[[#This Row],[BestSol]]=""), "", (DataBase2[[#This Row],[sKS]]-DataBase2[[#This Row],[BestSol]])/DataBase2[[#This Row],[BestSol]])</f>
        <v>7.4091401673739956E-3</v>
      </c>
      <c r="AN394" s="75">
        <f>IF(OR(DataBase2[[#This Row],[sLB]] = "", DataBase2[[#This Row],[BSHeu]]=""), "", (DataBase2[[#This Row],[sLB]]-DataBase2[[#This Row],[BSHeu]])/DataBase2[[#This Row],[BSHeu]])</f>
        <v>4.2270273856404627E-3</v>
      </c>
      <c r="AO394" s="76">
        <f>IF(OR(DataBase2[[#This Row],[sCL]] = "",  DataBase2[[#This Row],[BSHeu]]=""), "", (DataBase2[[#This Row],[sCL]] - DataBase2[[#This Row],[BSHeu]])/ DataBase2[[#This Row],[BSHeu]])</f>
        <v>-7.3546485454192108E-3</v>
      </c>
      <c r="AP394" s="76">
        <f>IF(OR(DataBase2[[#This Row],[sDRC]]= "",  DataBase2[[#This Row],[BSHeu]]=""), "", (DataBase2[[#This Row],[sDRC]]- DataBase2[[#This Row],[BSHeu]])/ DataBase2[[#This Row],[BSHeu]])</f>
        <v>0.55333778782407606</v>
      </c>
      <c r="AQ394" s="76">
        <f>IF(OR(DataBase2[[#This Row],[sABS]]= "",  DataBase2[[#This Row],[BSHeu]]=""), "", (DataBase2[[#This Row],[sABS]]- DataBase2[[#This Row],[BSHeu]])/ DataBase2[[#This Row],[BSHeu]])</f>
        <v>7.3356743103832845E-3</v>
      </c>
      <c r="AR394" s="76">
        <f>IF(OR(DataBase2[[#This Row],[sCCJ]]= "",  DataBase2[[#This Row],[BSHeu]]=""), "", (DataBase2[[#This Row],[sCCJ]]- DataBase2[[#This Row],[BSHeu]])/ DataBase2[[#This Row],[BSHeu]])</f>
        <v>1.4657170071508714E-2</v>
      </c>
      <c r="AS394" s="76">
        <f>IF(OR(DataBase2[[#This Row],[sILS]] = "",  DataBase2[[#This Row],[BSHeu]]=""), "", (DataBase2[[#This Row],[sILS]]- DataBase2[[#This Row],[BSHeu]])/ DataBase2[[#This Row],[BSHeu]])</f>
        <v>0.11052823625860678</v>
      </c>
      <c r="AT394" s="76">
        <f>IF(OR(DataBase2[[#This Row],[sSA]] = "",  DataBase2[[#This Row],[BSHeu]]=""), "", (DataBase2[[#This Row],[sSA]]- DataBase2[[#This Row],[BSHeu]])/ DataBase2[[#This Row],[BSHeu]])</f>
        <v>9.763390720442805E-2</v>
      </c>
      <c r="AU394" s="77">
        <f>IF(OR(DataBase2[[#This Row],[sKS]]= "",  DataBase2[[#This Row],[BSHeu]]=""), "", (DataBase2[[#This Row],[sKS]]- DataBase2[[#This Row],[BSHeu]])/ DataBase2[[#This Row],[BSHeu]])</f>
        <v>0</v>
      </c>
      <c r="AV394" s="78" t="str">
        <f>IF(AND(DataBase2[[#This Row],[sLBGB]]&lt;=0.0001, DataBase2[[#This Row],[sLBGB]]&lt;&gt;""), 1,"")</f>
        <v/>
      </c>
      <c r="AW394" s="78">
        <f>IF(AND(DataBase2[[#This Row],[sCLGB]]&lt;=0.0001,DataBase2[[#This Row],[sCLGB]]&lt;&gt;""), 1,"")</f>
        <v>1</v>
      </c>
      <c r="AX394" s="78" t="str">
        <f>IF(AND(DataBase2[[#This Row],[sDRCGB]]&lt;=0.0001,DataBase2[[#This Row],[sDRCGB]]&lt;&gt;""), 1,"")</f>
        <v/>
      </c>
      <c r="AY394" s="78" t="str">
        <f>IF(AND(DataBase2[[#This Row],[sABSGB]]&lt;=0.0001,DataBase2[[#This Row],[sABSGB]]&lt;&gt;""), 1,"")</f>
        <v/>
      </c>
      <c r="AZ394" s="78" t="str">
        <f>IF(AND(DataBase2[[#This Row],[sCCJGB]]&lt;=0.0001,DataBase2[[#This Row],[sCCJGB]]&lt;&gt;""), 1,"")</f>
        <v/>
      </c>
      <c r="BA394" s="78" t="str">
        <f>IF(AND(DataBase2[[#This Row],[sILSGB]]&lt;=0.0001,DataBase2[[#This Row],[sILSGB]]&lt;&gt;""), 1,"")</f>
        <v/>
      </c>
      <c r="BB394" s="78" t="str">
        <f>IF(AND(DataBase2[[#This Row],[sSAGB]]&lt;=0.0001,DataBase2[[#This Row],[sSAGB]]&lt;&gt;""), 1,"")</f>
        <v/>
      </c>
      <c r="BC394" s="78" t="str">
        <f>IF(AND(DataBase2[[#This Row],[sKSGB]]&lt;=0.0001,DataBase2[[#This Row],[sKSGB]]&lt;&gt;""), 1,"")</f>
        <v/>
      </c>
      <c r="BD394" s="79" t="str">
        <f>IF(AND(DataBase2[[#This Row],[sLBGKS]]&lt;=0.0001, DataBase2[[#This Row],[sLBGKS]]&lt;&gt;""), 1,"")</f>
        <v/>
      </c>
      <c r="BE394" s="78">
        <f>IF(AND(DataBase2[[#This Row],[sCLGKS]]&lt;=0.0001,DataBase2[[#This Row],[sCLGKS]]&lt;&gt;""), 1,"")</f>
        <v>1</v>
      </c>
      <c r="BF394" s="78" t="str">
        <f>IF(AND(DataBase2[[#This Row],[sDRCGKS]]&lt;=0.0001,DataBase2[[#This Row],[sDRCGKS]]&lt;&gt;""), 1,"")</f>
        <v/>
      </c>
      <c r="BG394" s="78" t="str">
        <f>IF(AND(DataBase2[[#This Row],[sABSGKS]]&lt;=0.0001,DataBase2[[#This Row],[sABSGKS]]&lt;&gt;""), 1,"")</f>
        <v/>
      </c>
      <c r="BH394" s="78" t="str">
        <f>IF(AND(DataBase2[[#This Row],[sCCJGKS]]&lt;=0.0001,DataBase2[[#This Row],[sCCJGKS]]&lt;&gt;""), 1,"")</f>
        <v/>
      </c>
      <c r="BI394" s="78" t="str">
        <f>IF(AND(DataBase2[[#This Row],[sILSGKS]]&lt;=0.0001,DataBase2[[#This Row],[sILSGKS]]&lt;&gt;""), 1,"")</f>
        <v/>
      </c>
      <c r="BJ394" s="78" t="str">
        <f>IF(AND(DataBase2[[#This Row],[sSAGKS]]&lt;=0.0001,DataBase2[[#This Row],[sSAGKS]]&lt;&gt;""), 1,"")</f>
        <v/>
      </c>
      <c r="BK394" s="80">
        <f>IF(AND(DataBase2[[#This Row],[sKSGKS]]&lt;=0.0001,DataBase2[[#This Row],[sKSGKS]]&lt;&gt;""), 1,"")</f>
        <v>1</v>
      </c>
    </row>
    <row r="395" spans="1:63" x14ac:dyDescent="0.35">
      <c r="A395" s="88" t="s">
        <v>255</v>
      </c>
      <c r="B395" s="66" t="s">
        <v>80</v>
      </c>
      <c r="C395" s="67" t="s">
        <v>282</v>
      </c>
      <c r="D395" s="67">
        <v>3</v>
      </c>
      <c r="E395" s="67">
        <v>45</v>
      </c>
      <c r="F395" s="68">
        <v>3</v>
      </c>
      <c r="G395" s="69">
        <v>4946.05</v>
      </c>
      <c r="H395" s="70">
        <v>4300.58</v>
      </c>
      <c r="I395" s="73">
        <v>7200</v>
      </c>
      <c r="J395" s="69">
        <v>4653.32</v>
      </c>
      <c r="K395" s="70">
        <v>4592.32</v>
      </c>
      <c r="L395" s="73">
        <v>43131</v>
      </c>
      <c r="M395" s="69">
        <v>4657.42</v>
      </c>
      <c r="N395" s="6">
        <v>4618.29</v>
      </c>
      <c r="O395" s="71">
        <v>7202.7</v>
      </c>
      <c r="P395" s="69">
        <v>4680.3198199999997</v>
      </c>
      <c r="Q395" s="71">
        <v>5700</v>
      </c>
      <c r="R395" s="72">
        <v>4654.3</v>
      </c>
      <c r="S395" s="71">
        <v>90.41</v>
      </c>
      <c r="T395" s="72">
        <v>5126.24</v>
      </c>
      <c r="U395" s="71">
        <v>150.00749999999999</v>
      </c>
      <c r="V395" s="72">
        <v>5094.34</v>
      </c>
      <c r="W395" s="73">
        <v>150.04650000000001</v>
      </c>
      <c r="X395" s="8">
        <v>4725.32</v>
      </c>
      <c r="Y395" s="8">
        <v>866</v>
      </c>
      <c r="Z395" s="74">
        <f t="shared" si="18"/>
        <v>4653.32</v>
      </c>
      <c r="AA395" s="48">
        <f t="shared" si="19"/>
        <v>4654.3</v>
      </c>
      <c r="AB39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MIN(G395,J395,M395),"")</f>
        <v/>
      </c>
      <c r="AC395" s="49" t="str">
        <f>IF(OR(DataBase2[[#This Row],[sKS]] = "", DataBase2[[#This Row],[BSOpt]]=""), "", (DataBase2[[#This Row],[sKS]]-DataBase2[[#This Row],[BSOpt]])/DataBase2[[#This Row],[BSOpt]])</f>
        <v/>
      </c>
      <c r="AD395" s="49">
        <f t="shared" si="20"/>
        <v>4653.32</v>
      </c>
      <c r="AE395" s="49">
        <f>IF(OR(DataBase2[[#This Row],[sKS]] = "", DataBase2[[#This Row],[BESTUB]]=""), "", (DataBase2[[#This Row],[sKS]]-DataBase2[[#This Row],[BESTUB]])/DataBase2[[#This Row],[BESTUB]])</f>
        <v>1.5472823704365916E-2</v>
      </c>
      <c r="AF395" s="75">
        <f>IF(OR(DataBase2[[#This Row],[sLB]] = "", DataBase2[[#This Row],[BestSol]]=""), "", (DataBase2[[#This Row],[sLB]]-DataBase2[[#This Row],[BestSol]])/DataBase2[[#This Row],[BestSol]])</f>
        <v>6.2907773374708917E-2</v>
      </c>
      <c r="AG395" s="76">
        <f>IF(OR(DataBase2[[#This Row],[sCL]] = "", DataBase2[[#This Row],[BestSol]]=""), "", (DataBase2[[#This Row],[sCL]] -DataBase2[[#This Row],[BestSol]])/DataBase2[[#This Row],[BestSol]])</f>
        <v>0</v>
      </c>
      <c r="AH395" s="76">
        <f>IF(OR(DataBase2[[#This Row],[sDRC]]= "", DataBase2[[#This Row],[BestSol]]=""), "", (DataBase2[[#This Row],[sDRC]]-DataBase2[[#This Row],[BestSol]])/DataBase2[[#This Row],[BestSol]])</f>
        <v>8.8109134983202617E-4</v>
      </c>
      <c r="AI395" s="76">
        <f>IF(OR(DataBase2[[#This Row],[sABS]]= "", DataBase2[[#This Row],[BestSol]]=""), "", (DataBase2[[#This Row],[sABS]]-DataBase2[[#This Row],[BestSol]])/DataBase2[[#This Row],[BestSol]])</f>
        <v>5.8022702070779572E-3</v>
      </c>
      <c r="AJ395" s="76">
        <f>IF(OR(DataBase2[[#This Row],[sCCJ]]= "", DataBase2[[#This Row],[BestSol]]=""), "", (DataBase2[[#This Row],[sCCJ]]-DataBase2[[#This Row],[BestSol]])/DataBase2[[#This Row],[BestSol]])</f>
        <v>2.1060232264285994E-4</v>
      </c>
      <c r="AK395" s="76">
        <f>IF(OR(DataBase2[[#This Row],[sILS]] = "", DataBase2[[#This Row],[BestSol]]=""), "", (DataBase2[[#This Row],[sILS]]-DataBase2[[#This Row],[BestSol]])/DataBase2[[#This Row],[BestSol]])</f>
        <v>0.1016306636981768</v>
      </c>
      <c r="AL395" s="76">
        <f>IF(OR(DataBase2[[#This Row],[sSA]] = "", DataBase2[[#This Row],[BestSol]]=""), "", (DataBase2[[#This Row],[sSA]]-DataBase2[[#This Row],[BestSol]])/DataBase2[[#This Row],[BestSol]])</f>
        <v>9.4775343195825881E-2</v>
      </c>
      <c r="AM395" s="76">
        <f>IF(OR(DataBase2[[#This Row],[sKS]] = "", DataBase2[[#This Row],[BestSol]]=""), "", (DataBase2[[#This Row],[sKS]]-DataBase2[[#This Row],[BestSol]])/DataBase2[[#This Row],[BestSol]])</f>
        <v>1.5472823704365916E-2</v>
      </c>
      <c r="AN395" s="75">
        <f>IF(OR(DataBase2[[#This Row],[sLB]] = "", DataBase2[[#This Row],[BSHeu]]=""), "", (DataBase2[[#This Row],[sLB]]-DataBase2[[#This Row],[BSHeu]])/DataBase2[[#This Row],[BSHeu]])</f>
        <v>6.268396966246266E-2</v>
      </c>
      <c r="AO395" s="76">
        <f>IF(OR(DataBase2[[#This Row],[sCL]] = "",  DataBase2[[#This Row],[BSHeu]]=""), "", (DataBase2[[#This Row],[sCL]] - DataBase2[[#This Row],[BSHeu]])/ DataBase2[[#This Row],[BSHeu]])</f>
        <v>-2.1055797864350662E-4</v>
      </c>
      <c r="AP395" s="76">
        <f>IF(OR(DataBase2[[#This Row],[sDRC]]= "",  DataBase2[[#This Row],[BSHeu]]=""), "", (DataBase2[[#This Row],[sDRC]]- DataBase2[[#This Row],[BSHeu]])/ DataBase2[[#This Row],[BSHeu]])</f>
        <v>6.703478503748986E-4</v>
      </c>
      <c r="AQ395" s="76">
        <f>IF(OR(DataBase2[[#This Row],[sABS]]= "",  DataBase2[[#This Row],[BSHeu]]=""), "", (DataBase2[[#This Row],[sABS]]- DataBase2[[#This Row],[BSHeu]])/ DataBase2[[#This Row],[BSHeu]])</f>
        <v>5.5904905141481052E-3</v>
      </c>
      <c r="AR395" s="76">
        <f>IF(OR(DataBase2[[#This Row],[sCCJ]]= "",  DataBase2[[#This Row],[BSHeu]]=""), "", (DataBase2[[#This Row],[sCCJ]]- DataBase2[[#This Row],[BSHeu]])/ DataBase2[[#This Row],[BSHeu]])</f>
        <v>0</v>
      </c>
      <c r="AS395" s="76">
        <f>IF(OR(DataBase2[[#This Row],[sILS]] = "",  DataBase2[[#This Row],[BSHeu]]=""), "", (DataBase2[[#This Row],[sILS]]- DataBase2[[#This Row],[BSHeu]])/ DataBase2[[#This Row],[BSHeu]])</f>
        <v>0.10139870657241681</v>
      </c>
      <c r="AT395" s="76">
        <f>IF(OR(DataBase2[[#This Row],[sSA]] = "",  DataBase2[[#This Row],[BSHeu]]=""), "", (DataBase2[[#This Row],[sSA]]- DataBase2[[#This Row],[BSHeu]])/ DataBase2[[#This Row],[BSHeu]])</f>
        <v>9.4544829512493808E-2</v>
      </c>
      <c r="AU395" s="77">
        <f>IF(OR(DataBase2[[#This Row],[sKS]]= "",  DataBase2[[#This Row],[BSHeu]]=""), "", (DataBase2[[#This Row],[sKS]]- DataBase2[[#This Row],[BSHeu]])/ DataBase2[[#This Row],[BSHeu]])</f>
        <v>1.5259007799239312E-2</v>
      </c>
      <c r="AV395" s="78" t="str">
        <f>IF(AND(DataBase2[[#This Row],[sLBGB]]&lt;=0.0001, DataBase2[[#This Row],[sLBGB]]&lt;&gt;""), 1,"")</f>
        <v/>
      </c>
      <c r="AW395" s="78">
        <f>IF(AND(DataBase2[[#This Row],[sCLGB]]&lt;=0.0001,DataBase2[[#This Row],[sCLGB]]&lt;&gt;""), 1,"")</f>
        <v>1</v>
      </c>
      <c r="AX395" s="78" t="str">
        <f>IF(AND(DataBase2[[#This Row],[sDRCGB]]&lt;=0.0001,DataBase2[[#This Row],[sDRCGB]]&lt;&gt;""), 1,"")</f>
        <v/>
      </c>
      <c r="AY395" s="78" t="str">
        <f>IF(AND(DataBase2[[#This Row],[sABSGB]]&lt;=0.0001,DataBase2[[#This Row],[sABSGB]]&lt;&gt;""), 1,"")</f>
        <v/>
      </c>
      <c r="AZ395" s="78" t="str">
        <f>IF(AND(DataBase2[[#This Row],[sCCJGB]]&lt;=0.0001,DataBase2[[#This Row],[sCCJGB]]&lt;&gt;""), 1,"")</f>
        <v/>
      </c>
      <c r="BA395" s="78" t="str">
        <f>IF(AND(DataBase2[[#This Row],[sILSGB]]&lt;=0.0001,DataBase2[[#This Row],[sILSGB]]&lt;&gt;""), 1,"")</f>
        <v/>
      </c>
      <c r="BB395" s="78" t="str">
        <f>IF(AND(DataBase2[[#This Row],[sSAGB]]&lt;=0.0001,DataBase2[[#This Row],[sSAGB]]&lt;&gt;""), 1,"")</f>
        <v/>
      </c>
      <c r="BC395" s="78" t="str">
        <f>IF(AND(DataBase2[[#This Row],[sKSGB]]&lt;=0.0001,DataBase2[[#This Row],[sKSGB]]&lt;&gt;""), 1,"")</f>
        <v/>
      </c>
      <c r="BD395" s="79" t="str">
        <f>IF(AND(DataBase2[[#This Row],[sLBGKS]]&lt;=0.0001, DataBase2[[#This Row],[sLBGKS]]&lt;&gt;""), 1,"")</f>
        <v/>
      </c>
      <c r="BE395" s="78">
        <f>IF(AND(DataBase2[[#This Row],[sCLGKS]]&lt;=0.0001,DataBase2[[#This Row],[sCLGKS]]&lt;&gt;""), 1,"")</f>
        <v>1</v>
      </c>
      <c r="BF395" s="78" t="str">
        <f>IF(AND(DataBase2[[#This Row],[sDRCGKS]]&lt;=0.0001,DataBase2[[#This Row],[sDRCGKS]]&lt;&gt;""), 1,"")</f>
        <v/>
      </c>
      <c r="BG395" s="78" t="str">
        <f>IF(AND(DataBase2[[#This Row],[sABSGKS]]&lt;=0.0001,DataBase2[[#This Row],[sABSGKS]]&lt;&gt;""), 1,"")</f>
        <v/>
      </c>
      <c r="BH395" s="78">
        <f>IF(AND(DataBase2[[#This Row],[sCCJGKS]]&lt;=0.0001,DataBase2[[#This Row],[sCCJGKS]]&lt;&gt;""), 1,"")</f>
        <v>1</v>
      </c>
      <c r="BI395" s="78" t="str">
        <f>IF(AND(DataBase2[[#This Row],[sILSGKS]]&lt;=0.0001,DataBase2[[#This Row],[sILSGKS]]&lt;&gt;""), 1,"")</f>
        <v/>
      </c>
      <c r="BJ395" s="78" t="str">
        <f>IF(AND(DataBase2[[#This Row],[sSAGKS]]&lt;=0.0001,DataBase2[[#This Row],[sSAGKS]]&lt;&gt;""), 1,"")</f>
        <v/>
      </c>
      <c r="BK395" s="80" t="str">
        <f>IF(AND(DataBase2[[#This Row],[sKSGKS]]&lt;=0.0001,DataBase2[[#This Row],[sKSGKS]]&lt;&gt;""), 1,"")</f>
        <v/>
      </c>
    </row>
    <row r="396" spans="1:63" x14ac:dyDescent="0.35">
      <c r="A396" s="88" t="s">
        <v>256</v>
      </c>
      <c r="B396" s="66" t="s">
        <v>80</v>
      </c>
      <c r="C396" s="67" t="s">
        <v>282</v>
      </c>
      <c r="D396" s="67">
        <v>3</v>
      </c>
      <c r="E396" s="67">
        <v>45</v>
      </c>
      <c r="F396" s="68">
        <v>4</v>
      </c>
      <c r="G396" s="69">
        <v>5596.76</v>
      </c>
      <c r="H396" s="70">
        <v>4801.53</v>
      </c>
      <c r="I396" s="73">
        <v>7200</v>
      </c>
      <c r="J396" s="69">
        <v>5537.08</v>
      </c>
      <c r="K396" s="70">
        <v>4546.63</v>
      </c>
      <c r="L396" s="73">
        <v>42956</v>
      </c>
      <c r="M396" s="69">
        <v>8109.45</v>
      </c>
      <c r="N396" s="6">
        <v>5124.4399999999996</v>
      </c>
      <c r="O396" s="71">
        <v>7234.2</v>
      </c>
      <c r="P396" s="69">
        <v>5393.4199200000003</v>
      </c>
      <c r="Q396" s="71">
        <v>2335</v>
      </c>
      <c r="R396" s="72">
        <v>5233.37</v>
      </c>
      <c r="S396" s="71">
        <v>124.49</v>
      </c>
      <c r="T396" s="72">
        <v>5449.77</v>
      </c>
      <c r="U396" s="71">
        <v>150.01650000000001</v>
      </c>
      <c r="V396" s="72">
        <v>5544.65</v>
      </c>
      <c r="W396" s="73">
        <v>150.0265</v>
      </c>
      <c r="X396" s="8">
        <v>5581.96</v>
      </c>
      <c r="Y396" s="8">
        <v>622</v>
      </c>
      <c r="Z396" s="74">
        <f t="shared" si="18"/>
        <v>5537.08</v>
      </c>
      <c r="AA396" s="48">
        <f t="shared" si="19"/>
        <v>5233.37</v>
      </c>
      <c r="AB39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MIN(G396,J396,M396),"")</f>
        <v/>
      </c>
      <c r="AC396" s="49" t="str">
        <f>IF(OR(DataBase2[[#This Row],[sKS]] = "", DataBase2[[#This Row],[BSOpt]]=""), "", (DataBase2[[#This Row],[sKS]]-DataBase2[[#This Row],[BSOpt]])/DataBase2[[#This Row],[BSOpt]])</f>
        <v/>
      </c>
      <c r="AD396" s="49">
        <f t="shared" si="20"/>
        <v>5537.08</v>
      </c>
      <c r="AE396" s="49">
        <f>IF(OR(DataBase2[[#This Row],[sKS]] = "", DataBase2[[#This Row],[BESTUB]]=""), "", (DataBase2[[#This Row],[sKS]]-DataBase2[[#This Row],[BESTUB]])/DataBase2[[#This Row],[BESTUB]])</f>
        <v>8.1053551691505476E-3</v>
      </c>
      <c r="AF396" s="75">
        <f>IF(OR(DataBase2[[#This Row],[sLB]] = "", DataBase2[[#This Row],[BestSol]]=""), "", (DataBase2[[#This Row],[sLB]]-DataBase2[[#This Row],[BestSol]])/DataBase2[[#This Row],[BestSol]])</f>
        <v>1.0778244128674373E-2</v>
      </c>
      <c r="AG396" s="76">
        <f>IF(OR(DataBase2[[#This Row],[sCL]] = "", DataBase2[[#This Row],[BestSol]]=""), "", (DataBase2[[#This Row],[sCL]] -DataBase2[[#This Row],[BestSol]])/DataBase2[[#This Row],[BestSol]])</f>
        <v>0</v>
      </c>
      <c r="AH396" s="76">
        <f>IF(OR(DataBase2[[#This Row],[sDRC]]= "", DataBase2[[#This Row],[BestSol]]=""), "", (DataBase2[[#This Row],[sDRC]]-DataBase2[[#This Row],[BestSol]])/DataBase2[[#This Row],[BestSol]])</f>
        <v>0.46457157924393361</v>
      </c>
      <c r="AI396" s="76">
        <f>IF(OR(DataBase2[[#This Row],[sABS]]= "", DataBase2[[#This Row],[BestSol]]=""), "", (DataBase2[[#This Row],[sABS]]-DataBase2[[#This Row],[BestSol]])/DataBase2[[#This Row],[BestSol]])</f>
        <v>-2.5945097415966477E-2</v>
      </c>
      <c r="AJ396" s="76">
        <f>IF(OR(DataBase2[[#This Row],[sCCJ]]= "", DataBase2[[#This Row],[BestSol]]=""), "", (DataBase2[[#This Row],[sCCJ]]-DataBase2[[#This Row],[BestSol]])/DataBase2[[#This Row],[BestSol]])</f>
        <v>-5.4850209857903454E-2</v>
      </c>
      <c r="AK396" s="76">
        <f>IF(OR(DataBase2[[#This Row],[sILS]] = "", DataBase2[[#This Row],[BestSol]]=""), "", (DataBase2[[#This Row],[sILS]]-DataBase2[[#This Row],[BestSol]])/DataBase2[[#This Row],[BestSol]])</f>
        <v>-1.5768238855136552E-2</v>
      </c>
      <c r="AL396" s="76">
        <f>IF(OR(DataBase2[[#This Row],[sSA]] = "", DataBase2[[#This Row],[BestSol]]=""), "", (DataBase2[[#This Row],[sSA]]-DataBase2[[#This Row],[BestSol]])/DataBase2[[#This Row],[BestSol]])</f>
        <v>1.3671465826752926E-3</v>
      </c>
      <c r="AM396" s="76">
        <f>IF(OR(DataBase2[[#This Row],[sKS]] = "", DataBase2[[#This Row],[BestSol]]=""), "", (DataBase2[[#This Row],[sKS]]-DataBase2[[#This Row],[BestSol]])/DataBase2[[#This Row],[BestSol]])</f>
        <v>8.1053551691505476E-3</v>
      </c>
      <c r="AN396" s="75">
        <f>IF(OR(DataBase2[[#This Row],[sLB]] = "", DataBase2[[#This Row],[BSHeu]]=""), "", (DataBase2[[#This Row],[sLB]]-DataBase2[[#This Row],[BSHeu]])/DataBase2[[#This Row],[BSHeu]])</f>
        <v>6.9437093115908163E-2</v>
      </c>
      <c r="AO396" s="76">
        <f>IF(OR(DataBase2[[#This Row],[sCL]] = "",  DataBase2[[#This Row],[BSHeu]]=""), "", (DataBase2[[#This Row],[sCL]] - DataBase2[[#This Row],[BSHeu]])/ DataBase2[[#This Row],[BSHeu]])</f>
        <v>5.8033351358684759E-2</v>
      </c>
      <c r="AP396" s="76">
        <f>IF(OR(DataBase2[[#This Row],[sDRC]]= "",  DataBase2[[#This Row],[BSHeu]]=""), "", (DataBase2[[#This Row],[sDRC]]- DataBase2[[#This Row],[BSHeu]])/ DataBase2[[#This Row],[BSHeu]])</f>
        <v>0.54956557629214065</v>
      </c>
      <c r="AQ396" s="76">
        <f>IF(OR(DataBase2[[#This Row],[sABS]]= "",  DataBase2[[#This Row],[BSHeu]]=""), "", (DataBase2[[#This Row],[sABS]]- DataBase2[[#This Row],[BSHeu]])/ DataBase2[[#This Row],[BSHeu]])</f>
        <v>3.0582572988342195E-2</v>
      </c>
      <c r="AR396" s="76">
        <f>IF(OR(DataBase2[[#This Row],[sCCJ]]= "",  DataBase2[[#This Row],[BSHeu]]=""), "", (DataBase2[[#This Row],[sCCJ]]- DataBase2[[#This Row],[BSHeu]])/ DataBase2[[#This Row],[BSHeu]])</f>
        <v>0</v>
      </c>
      <c r="AS396" s="76">
        <f>IF(OR(DataBase2[[#This Row],[sILS]] = "",  DataBase2[[#This Row],[BSHeu]]=""), "", (DataBase2[[#This Row],[sILS]]- DataBase2[[#This Row],[BSHeu]])/ DataBase2[[#This Row],[BSHeu]])</f>
        <v>4.13500287577604E-2</v>
      </c>
      <c r="AT396" s="76">
        <f>IF(OR(DataBase2[[#This Row],[sSA]] = "",  DataBase2[[#This Row],[BSHeu]]=""), "", (DataBase2[[#This Row],[sSA]]- DataBase2[[#This Row],[BSHeu]])/ DataBase2[[#This Row],[BSHeu]])</f>
        <v>5.9479838039351272E-2</v>
      </c>
      <c r="AU396" s="77">
        <f>IF(OR(DataBase2[[#This Row],[sKS]]= "",  DataBase2[[#This Row],[BSHeu]]=""), "", (DataBase2[[#This Row],[sKS]]- DataBase2[[#This Row],[BSHeu]])/ DataBase2[[#This Row],[BSHeu]])</f>
        <v>6.6609087452253551E-2</v>
      </c>
      <c r="AV396" s="78" t="str">
        <f>IF(AND(DataBase2[[#This Row],[sLBGB]]&lt;=0.0001, DataBase2[[#This Row],[sLBGB]]&lt;&gt;""), 1,"")</f>
        <v/>
      </c>
      <c r="AW396" s="78">
        <f>IF(AND(DataBase2[[#This Row],[sCLGB]]&lt;=0.0001,DataBase2[[#This Row],[sCLGB]]&lt;&gt;""), 1,"")</f>
        <v>1</v>
      </c>
      <c r="AX396" s="78" t="str">
        <f>IF(AND(DataBase2[[#This Row],[sDRCGB]]&lt;=0.0001,DataBase2[[#This Row],[sDRCGB]]&lt;&gt;""), 1,"")</f>
        <v/>
      </c>
      <c r="AY396" s="78">
        <f>IF(AND(DataBase2[[#This Row],[sABSGB]]&lt;=0.0001,DataBase2[[#This Row],[sABSGB]]&lt;&gt;""), 1,"")</f>
        <v>1</v>
      </c>
      <c r="AZ396" s="78">
        <f>IF(AND(DataBase2[[#This Row],[sCCJGB]]&lt;=0.0001,DataBase2[[#This Row],[sCCJGB]]&lt;&gt;""), 1,"")</f>
        <v>1</v>
      </c>
      <c r="BA396" s="78">
        <f>IF(AND(DataBase2[[#This Row],[sILSGB]]&lt;=0.0001,DataBase2[[#This Row],[sILSGB]]&lt;&gt;""), 1,"")</f>
        <v>1</v>
      </c>
      <c r="BB396" s="78" t="str">
        <f>IF(AND(DataBase2[[#This Row],[sSAGB]]&lt;=0.0001,DataBase2[[#This Row],[sSAGB]]&lt;&gt;""), 1,"")</f>
        <v/>
      </c>
      <c r="BC396" s="78" t="str">
        <f>IF(AND(DataBase2[[#This Row],[sKSGB]]&lt;=0.0001,DataBase2[[#This Row],[sKSGB]]&lt;&gt;""), 1,"")</f>
        <v/>
      </c>
      <c r="BD396" s="79" t="str">
        <f>IF(AND(DataBase2[[#This Row],[sLBGKS]]&lt;=0.0001, DataBase2[[#This Row],[sLBGKS]]&lt;&gt;""), 1,"")</f>
        <v/>
      </c>
      <c r="BE396" s="78" t="str">
        <f>IF(AND(DataBase2[[#This Row],[sCLGKS]]&lt;=0.0001,DataBase2[[#This Row],[sCLGKS]]&lt;&gt;""), 1,"")</f>
        <v/>
      </c>
      <c r="BF396" s="78" t="str">
        <f>IF(AND(DataBase2[[#This Row],[sDRCGKS]]&lt;=0.0001,DataBase2[[#This Row],[sDRCGKS]]&lt;&gt;""), 1,"")</f>
        <v/>
      </c>
      <c r="BG396" s="78" t="str">
        <f>IF(AND(DataBase2[[#This Row],[sABSGKS]]&lt;=0.0001,DataBase2[[#This Row],[sABSGKS]]&lt;&gt;""), 1,"")</f>
        <v/>
      </c>
      <c r="BH396" s="78">
        <f>IF(AND(DataBase2[[#This Row],[sCCJGKS]]&lt;=0.0001,DataBase2[[#This Row],[sCCJGKS]]&lt;&gt;""), 1,"")</f>
        <v>1</v>
      </c>
      <c r="BI396" s="78" t="str">
        <f>IF(AND(DataBase2[[#This Row],[sILSGKS]]&lt;=0.0001,DataBase2[[#This Row],[sILSGKS]]&lt;&gt;""), 1,"")</f>
        <v/>
      </c>
      <c r="BJ396" s="78" t="str">
        <f>IF(AND(DataBase2[[#This Row],[sSAGKS]]&lt;=0.0001,DataBase2[[#This Row],[sSAGKS]]&lt;&gt;""), 1,"")</f>
        <v/>
      </c>
      <c r="BK396" s="80" t="str">
        <f>IF(AND(DataBase2[[#This Row],[sKSGKS]]&lt;=0.0001,DataBase2[[#This Row],[sKSGKS]]&lt;&gt;""), 1,"")</f>
        <v/>
      </c>
    </row>
    <row r="397" spans="1:63" x14ac:dyDescent="0.35">
      <c r="A397" s="88" t="s">
        <v>257</v>
      </c>
      <c r="B397" s="66" t="s">
        <v>80</v>
      </c>
      <c r="C397" s="67" t="s">
        <v>282</v>
      </c>
      <c r="D397" s="67">
        <v>3</v>
      </c>
      <c r="E397" s="67">
        <v>45</v>
      </c>
      <c r="F397" s="68">
        <v>5</v>
      </c>
      <c r="G397" s="69">
        <v>6019.43</v>
      </c>
      <c r="H397" s="70">
        <v>5295.58</v>
      </c>
      <c r="I397" s="73">
        <v>7200</v>
      </c>
      <c r="J397" s="69">
        <v>7185.47</v>
      </c>
      <c r="K397" s="70">
        <v>4744.63</v>
      </c>
      <c r="L397" s="73">
        <v>42939</v>
      </c>
      <c r="M397" s="69">
        <v>9227.27</v>
      </c>
      <c r="N397" s="6">
        <v>5735.31</v>
      </c>
      <c r="O397" s="71">
        <v>7201.4</v>
      </c>
      <c r="P397" s="69">
        <v>6209.1899400000002</v>
      </c>
      <c r="Q397" s="71">
        <v>2911</v>
      </c>
      <c r="R397" s="72">
        <v>5884.02</v>
      </c>
      <c r="S397" s="71">
        <v>116.76</v>
      </c>
      <c r="T397" s="72">
        <v>6084.02</v>
      </c>
      <c r="U397" s="71">
        <v>150.00749999999999</v>
      </c>
      <c r="V397" s="72">
        <v>6094.09</v>
      </c>
      <c r="W397" s="73">
        <v>150.065</v>
      </c>
      <c r="X397" s="8">
        <v>6125.15</v>
      </c>
      <c r="Y397" s="8">
        <v>896</v>
      </c>
      <c r="Z397" s="74">
        <f t="shared" si="18"/>
        <v>6019.43</v>
      </c>
      <c r="AA397" s="48">
        <f t="shared" si="19"/>
        <v>5884.02</v>
      </c>
      <c r="AB39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MIN(G397,J397,M397),"")</f>
        <v/>
      </c>
      <c r="AC397" s="49" t="str">
        <f>IF(OR(DataBase2[[#This Row],[sKS]] = "", DataBase2[[#This Row],[BSOpt]]=""), "", (DataBase2[[#This Row],[sKS]]-DataBase2[[#This Row],[BSOpt]])/DataBase2[[#This Row],[BSOpt]])</f>
        <v/>
      </c>
      <c r="AD397" s="49">
        <f t="shared" si="20"/>
        <v>6019.43</v>
      </c>
      <c r="AE397" s="49">
        <f>IF(OR(DataBase2[[#This Row],[sKS]] = "", DataBase2[[#This Row],[BESTUB]]=""), "", (DataBase2[[#This Row],[sKS]]-DataBase2[[#This Row],[BESTUB]])/DataBase2[[#This Row],[BESTUB]])</f>
        <v>1.7563124747691946E-2</v>
      </c>
      <c r="AF397" s="75">
        <f>IF(OR(DataBase2[[#This Row],[sLB]] = "", DataBase2[[#This Row],[BestSol]]=""), "", (DataBase2[[#This Row],[sLB]]-DataBase2[[#This Row],[BestSol]])/DataBase2[[#This Row],[BestSol]])</f>
        <v>0</v>
      </c>
      <c r="AG397" s="76">
        <f>IF(OR(DataBase2[[#This Row],[sCL]] = "", DataBase2[[#This Row],[BestSol]]=""), "", (DataBase2[[#This Row],[sCL]] -DataBase2[[#This Row],[BestSol]])/DataBase2[[#This Row],[BestSol]])</f>
        <v>0.19371269372681466</v>
      </c>
      <c r="AH397" s="76">
        <f>IF(OR(DataBase2[[#This Row],[sDRC]]= "", DataBase2[[#This Row],[BestSol]]=""), "", (DataBase2[[#This Row],[sDRC]]-DataBase2[[#This Row],[BestSol]])/DataBase2[[#This Row],[BestSol]])</f>
        <v>0.53291424603326232</v>
      </c>
      <c r="AI397" s="76">
        <f>IF(OR(DataBase2[[#This Row],[sABS]]= "", DataBase2[[#This Row],[BestSol]]=""), "", (DataBase2[[#This Row],[sABS]]-DataBase2[[#This Row],[BestSol]])/DataBase2[[#This Row],[BestSol]])</f>
        <v>3.1524569602105167E-2</v>
      </c>
      <c r="AJ397" s="76">
        <f>IF(OR(DataBase2[[#This Row],[sCCJ]]= "", DataBase2[[#This Row],[BestSol]]=""), "", (DataBase2[[#This Row],[sCCJ]]-DataBase2[[#This Row],[BestSol]])/DataBase2[[#This Row],[BestSol]])</f>
        <v>-2.2495485452941531E-2</v>
      </c>
      <c r="AK397" s="76">
        <f>IF(OR(DataBase2[[#This Row],[sILS]] = "", DataBase2[[#This Row],[BestSol]]=""), "", (DataBase2[[#This Row],[sILS]]-DataBase2[[#This Row],[BestSol]])/DataBase2[[#This Row],[BestSol]])</f>
        <v>1.0730251867701783E-2</v>
      </c>
      <c r="AL397" s="76">
        <f>IF(OR(DataBase2[[#This Row],[sSA]] = "", DataBase2[[#This Row],[BestSol]]=""), "", (DataBase2[[#This Row],[sSA]]-DataBase2[[#This Row],[BestSol]])/DataBase2[[#This Row],[BestSol]])</f>
        <v>1.2403167741796126E-2</v>
      </c>
      <c r="AM397" s="76">
        <f>IF(OR(DataBase2[[#This Row],[sKS]] = "", DataBase2[[#This Row],[BestSol]]=""), "", (DataBase2[[#This Row],[sKS]]-DataBase2[[#This Row],[BestSol]])/DataBase2[[#This Row],[BestSol]])</f>
        <v>1.7563124747691946E-2</v>
      </c>
      <c r="AN397" s="75">
        <f>IF(OR(DataBase2[[#This Row],[sLB]] = "", DataBase2[[#This Row],[BSHeu]]=""), "", (DataBase2[[#This Row],[sLB]]-DataBase2[[#This Row],[BSHeu]])/DataBase2[[#This Row],[BSHeu]])</f>
        <v>2.3013178065336256E-2</v>
      </c>
      <c r="AO397" s="76">
        <f>IF(OR(DataBase2[[#This Row],[sCL]] = "",  DataBase2[[#This Row],[BSHeu]]=""), "", (DataBase2[[#This Row],[sCL]] - DataBase2[[#This Row],[BSHeu]])/ DataBase2[[#This Row],[BSHeu]])</f>
        <v>0.22118381650640204</v>
      </c>
      <c r="AP397" s="76">
        <f>IF(OR(DataBase2[[#This Row],[sDRC]]= "",  DataBase2[[#This Row],[BSHeu]]=""), "", (DataBase2[[#This Row],[sDRC]]- DataBase2[[#This Row],[BSHeu]])/ DataBase2[[#This Row],[BSHeu]])</f>
        <v>0.5681914745361164</v>
      </c>
      <c r="AQ397" s="76">
        <f>IF(OR(DataBase2[[#This Row],[sABS]]= "",  DataBase2[[#This Row],[BSHeu]]=""), "", (DataBase2[[#This Row],[sABS]]- DataBase2[[#This Row],[BSHeu]])/ DataBase2[[#This Row],[BSHeu]])</f>
        <v>5.5263228201127758E-2</v>
      </c>
      <c r="AR397" s="76">
        <f>IF(OR(DataBase2[[#This Row],[sCCJ]]= "",  DataBase2[[#This Row],[BSHeu]]=""), "", (DataBase2[[#This Row],[sCCJ]]- DataBase2[[#This Row],[BSHeu]])/ DataBase2[[#This Row],[BSHeu]])</f>
        <v>0</v>
      </c>
      <c r="AS397" s="76">
        <f>IF(OR(DataBase2[[#This Row],[sILS]] = "",  DataBase2[[#This Row],[BSHeu]]=""), "", (DataBase2[[#This Row],[sILS]]- DataBase2[[#This Row],[BSHeu]])/ DataBase2[[#This Row],[BSHeu]])</f>
        <v>3.3990367129955366E-2</v>
      </c>
      <c r="AT397" s="76">
        <f>IF(OR(DataBase2[[#This Row],[sSA]] = "",  DataBase2[[#This Row],[BSHeu]]=""), "", (DataBase2[[#This Row],[sSA]]- DataBase2[[#This Row],[BSHeu]])/ DataBase2[[#This Row],[BSHeu]])</f>
        <v>3.5701782114948573E-2</v>
      </c>
      <c r="AU397" s="77">
        <f>IF(OR(DataBase2[[#This Row],[sKS]]= "",  DataBase2[[#This Row],[BSHeu]]=""), "", (DataBase2[[#This Row],[sKS]]- DataBase2[[#This Row],[BSHeu]])/ DataBase2[[#This Row],[BSHeu]])</f>
        <v>4.0980486130230552E-2</v>
      </c>
      <c r="AV397" s="78">
        <f>IF(AND(DataBase2[[#This Row],[sLBGB]]&lt;=0.0001, DataBase2[[#This Row],[sLBGB]]&lt;&gt;""), 1,"")</f>
        <v>1</v>
      </c>
      <c r="AW397" s="78" t="str">
        <f>IF(AND(DataBase2[[#This Row],[sCLGB]]&lt;=0.0001,DataBase2[[#This Row],[sCLGB]]&lt;&gt;""), 1,"")</f>
        <v/>
      </c>
      <c r="AX397" s="78" t="str">
        <f>IF(AND(DataBase2[[#This Row],[sDRCGB]]&lt;=0.0001,DataBase2[[#This Row],[sDRCGB]]&lt;&gt;""), 1,"")</f>
        <v/>
      </c>
      <c r="AY397" s="78" t="str">
        <f>IF(AND(DataBase2[[#This Row],[sABSGB]]&lt;=0.0001,DataBase2[[#This Row],[sABSGB]]&lt;&gt;""), 1,"")</f>
        <v/>
      </c>
      <c r="AZ397" s="78">
        <f>IF(AND(DataBase2[[#This Row],[sCCJGB]]&lt;=0.0001,DataBase2[[#This Row],[sCCJGB]]&lt;&gt;""), 1,"")</f>
        <v>1</v>
      </c>
      <c r="BA397" s="78" t="str">
        <f>IF(AND(DataBase2[[#This Row],[sILSGB]]&lt;=0.0001,DataBase2[[#This Row],[sILSGB]]&lt;&gt;""), 1,"")</f>
        <v/>
      </c>
      <c r="BB397" s="78" t="str">
        <f>IF(AND(DataBase2[[#This Row],[sSAGB]]&lt;=0.0001,DataBase2[[#This Row],[sSAGB]]&lt;&gt;""), 1,"")</f>
        <v/>
      </c>
      <c r="BC397" s="78" t="str">
        <f>IF(AND(DataBase2[[#This Row],[sKSGB]]&lt;=0.0001,DataBase2[[#This Row],[sKSGB]]&lt;&gt;""), 1,"")</f>
        <v/>
      </c>
      <c r="BD397" s="79" t="str">
        <f>IF(AND(DataBase2[[#This Row],[sLBGKS]]&lt;=0.0001, DataBase2[[#This Row],[sLBGKS]]&lt;&gt;""), 1,"")</f>
        <v/>
      </c>
      <c r="BE397" s="78" t="str">
        <f>IF(AND(DataBase2[[#This Row],[sCLGKS]]&lt;=0.0001,DataBase2[[#This Row],[sCLGKS]]&lt;&gt;""), 1,"")</f>
        <v/>
      </c>
      <c r="BF397" s="78" t="str">
        <f>IF(AND(DataBase2[[#This Row],[sDRCGKS]]&lt;=0.0001,DataBase2[[#This Row],[sDRCGKS]]&lt;&gt;""), 1,"")</f>
        <v/>
      </c>
      <c r="BG397" s="78" t="str">
        <f>IF(AND(DataBase2[[#This Row],[sABSGKS]]&lt;=0.0001,DataBase2[[#This Row],[sABSGKS]]&lt;&gt;""), 1,"")</f>
        <v/>
      </c>
      <c r="BH397" s="78">
        <f>IF(AND(DataBase2[[#This Row],[sCCJGKS]]&lt;=0.0001,DataBase2[[#This Row],[sCCJGKS]]&lt;&gt;""), 1,"")</f>
        <v>1</v>
      </c>
      <c r="BI397" s="78" t="str">
        <f>IF(AND(DataBase2[[#This Row],[sILSGKS]]&lt;=0.0001,DataBase2[[#This Row],[sILSGKS]]&lt;&gt;""), 1,"")</f>
        <v/>
      </c>
      <c r="BJ397" s="78" t="str">
        <f>IF(AND(DataBase2[[#This Row],[sSAGKS]]&lt;=0.0001,DataBase2[[#This Row],[sSAGKS]]&lt;&gt;""), 1,"")</f>
        <v/>
      </c>
      <c r="BK397" s="80" t="str">
        <f>IF(AND(DataBase2[[#This Row],[sKSGKS]]&lt;=0.0001,DataBase2[[#This Row],[sKSGKS]]&lt;&gt;""), 1,"")</f>
        <v/>
      </c>
    </row>
    <row r="398" spans="1:63" x14ac:dyDescent="0.35">
      <c r="A398" s="88" t="s">
        <v>258</v>
      </c>
      <c r="B398" s="66" t="s">
        <v>80</v>
      </c>
      <c r="C398" s="67" t="s">
        <v>282</v>
      </c>
      <c r="D398" s="67">
        <v>3</v>
      </c>
      <c r="E398" s="67">
        <v>45</v>
      </c>
      <c r="F398" s="68">
        <v>2</v>
      </c>
      <c r="G398" s="69">
        <v>3650.79</v>
      </c>
      <c r="H398" s="70">
        <v>3418.61</v>
      </c>
      <c r="I398" s="73">
        <v>7200</v>
      </c>
      <c r="J398" s="69">
        <v>3638.09</v>
      </c>
      <c r="K398" s="70">
        <v>3638.09</v>
      </c>
      <c r="L398" s="73">
        <v>16483</v>
      </c>
      <c r="M398" s="69">
        <v>7105.47</v>
      </c>
      <c r="N398" s="6">
        <v>3582.64</v>
      </c>
      <c r="O398" s="71">
        <v>7200.4</v>
      </c>
      <c r="P398" s="69">
        <v>3654.7299800000001</v>
      </c>
      <c r="Q398" s="71">
        <v>7164</v>
      </c>
      <c r="R398" s="72">
        <v>3672</v>
      </c>
      <c r="S398" s="71">
        <v>104.48</v>
      </c>
      <c r="T398" s="72">
        <v>3687.02</v>
      </c>
      <c r="U398" s="71">
        <v>150.001</v>
      </c>
      <c r="V398" s="72">
        <v>3653.27</v>
      </c>
      <c r="W398" s="73">
        <v>150.0385</v>
      </c>
      <c r="X398" s="8">
        <v>3654.73</v>
      </c>
      <c r="Y398" s="8">
        <v>403</v>
      </c>
      <c r="Z398" s="74">
        <f t="shared" si="18"/>
        <v>3638.09</v>
      </c>
      <c r="AA398" s="48">
        <f t="shared" si="19"/>
        <v>3653.27</v>
      </c>
      <c r="AB39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MIN(G398,J398,M398),"")</f>
        <v>3638.09</v>
      </c>
      <c r="AC398" s="49">
        <f>IF(OR(DataBase2[[#This Row],[sKS]] = "", DataBase2[[#This Row],[BSOpt]]=""), "", (DataBase2[[#This Row],[sKS]]-DataBase2[[#This Row],[BSOpt]])/DataBase2[[#This Row],[BSOpt]])</f>
        <v>4.5738285748840382E-3</v>
      </c>
      <c r="AD398" s="49">
        <f t="shared" si="20"/>
        <v>3638.09</v>
      </c>
      <c r="AE398" s="49">
        <f>IF(OR(DataBase2[[#This Row],[sKS]] = "", DataBase2[[#This Row],[BESTUB]]=""), "", (DataBase2[[#This Row],[sKS]]-DataBase2[[#This Row],[BESTUB]])/DataBase2[[#This Row],[BESTUB]])</f>
        <v>4.5738285748840382E-3</v>
      </c>
      <c r="AF398" s="75">
        <f>IF(OR(DataBase2[[#This Row],[sLB]] = "", DataBase2[[#This Row],[BestSol]]=""), "", (DataBase2[[#This Row],[sLB]]-DataBase2[[#This Row],[BestSol]])/DataBase2[[#This Row],[BestSol]])</f>
        <v>3.4908427224174822E-3</v>
      </c>
      <c r="AG398" s="76">
        <f>IF(OR(DataBase2[[#This Row],[sCL]] = "", DataBase2[[#This Row],[BestSol]]=""), "", (DataBase2[[#This Row],[sCL]] -DataBase2[[#This Row],[BestSol]])/DataBase2[[#This Row],[BestSol]])</f>
        <v>0</v>
      </c>
      <c r="AH398" s="76">
        <f>IF(OR(DataBase2[[#This Row],[sDRC]]= "", DataBase2[[#This Row],[BestSol]]=""), "", (DataBase2[[#This Row],[sDRC]]-DataBase2[[#This Row],[BestSol]])/DataBase2[[#This Row],[BestSol]])</f>
        <v>0.9530770266815829</v>
      </c>
      <c r="AI398" s="76">
        <f>IF(OR(DataBase2[[#This Row],[sABS]]= "", DataBase2[[#This Row],[BestSol]]=""), "", (DataBase2[[#This Row],[sABS]]-DataBase2[[#This Row],[BestSol]])/DataBase2[[#This Row],[BestSol]])</f>
        <v>4.5738230774939386E-3</v>
      </c>
      <c r="AJ398" s="76">
        <f>IF(OR(DataBase2[[#This Row],[sCCJ]]= "", DataBase2[[#This Row],[BestSol]]=""), "", (DataBase2[[#This Row],[sCCJ]]-DataBase2[[#This Row],[BestSol]])/DataBase2[[#This Row],[BestSol]])</f>
        <v>9.3208249383604728E-3</v>
      </c>
      <c r="AK398" s="76">
        <f>IF(OR(DataBase2[[#This Row],[sILS]] = "", DataBase2[[#This Row],[BestSol]]=""), "", (DataBase2[[#This Row],[sILS]]-DataBase2[[#This Row],[BestSol]])/DataBase2[[#This Row],[BestSol]])</f>
        <v>1.344936491400703E-2</v>
      </c>
      <c r="AL398" s="76">
        <f>IF(OR(DataBase2[[#This Row],[sSA]] = "", DataBase2[[#This Row],[BestSol]]=""), "", (DataBase2[[#This Row],[sSA]]-DataBase2[[#This Row],[BestSol]])/DataBase2[[#This Row],[BestSol]])</f>
        <v>4.1725190965588637E-3</v>
      </c>
      <c r="AM398" s="76">
        <f>IF(OR(DataBase2[[#This Row],[sKS]] = "", DataBase2[[#This Row],[BestSol]]=""), "", (DataBase2[[#This Row],[sKS]]-DataBase2[[#This Row],[BestSol]])/DataBase2[[#This Row],[BestSol]])</f>
        <v>4.5738285748840382E-3</v>
      </c>
      <c r="AN398" s="75">
        <f>IF(OR(DataBase2[[#This Row],[sLB]] = "", DataBase2[[#This Row],[BSHeu]]=""), "", (DataBase2[[#This Row],[sLB]]-DataBase2[[#This Row],[BSHeu]])/DataBase2[[#This Row],[BSHeu]])</f>
        <v>-6.7884388506735561E-4</v>
      </c>
      <c r="AO398" s="76">
        <f>IF(OR(DataBase2[[#This Row],[sCL]] = "",  DataBase2[[#This Row],[BSHeu]]=""), "", (DataBase2[[#This Row],[sCL]] - DataBase2[[#This Row],[BSHeu]])/ DataBase2[[#This Row],[BSHeu]])</f>
        <v>-4.1551815223073675E-3</v>
      </c>
      <c r="AP398" s="76">
        <f>IF(OR(DataBase2[[#This Row],[sDRC]]= "",  DataBase2[[#This Row],[BSHeu]]=""), "", (DataBase2[[#This Row],[sDRC]]- DataBase2[[#This Row],[BSHeu]])/ DataBase2[[#This Row],[BSHeu]])</f>
        <v>0.94496163710867254</v>
      </c>
      <c r="AQ398" s="76">
        <f>IF(OR(DataBase2[[#This Row],[sABS]]= "",  DataBase2[[#This Row],[BSHeu]]=""), "", (DataBase2[[#This Row],[sABS]]- DataBase2[[#This Row],[BSHeu]])/ DataBase2[[#This Row],[BSHeu]])</f>
        <v>3.9963649004866515E-4</v>
      </c>
      <c r="AR398" s="76">
        <f>IF(OR(DataBase2[[#This Row],[sCCJ]]= "",  DataBase2[[#This Row],[BSHeu]]=""), "", (DataBase2[[#This Row],[sCCJ]]- DataBase2[[#This Row],[BSHeu]])/ DataBase2[[#This Row],[BSHeu]])</f>
        <v>5.1269136964965682E-3</v>
      </c>
      <c r="AS398" s="76">
        <f>IF(OR(DataBase2[[#This Row],[sILS]] = "",  DataBase2[[#This Row],[BSHeu]]=""), "", (DataBase2[[#This Row],[sILS]]- DataBase2[[#This Row],[BSHeu]])/ DataBase2[[#This Row],[BSHeu]])</f>
        <v>9.2382988391222116E-3</v>
      </c>
      <c r="AT398" s="76">
        <f>IF(OR(DataBase2[[#This Row],[sSA]] = "",  DataBase2[[#This Row],[BSHeu]]=""), "", (DataBase2[[#This Row],[sSA]]- DataBase2[[#This Row],[BSHeu]])/ DataBase2[[#This Row],[BSHeu]])</f>
        <v>0</v>
      </c>
      <c r="AU398" s="77">
        <f>IF(OR(DataBase2[[#This Row],[sKS]]= "",  DataBase2[[#This Row],[BSHeu]]=""), "", (DataBase2[[#This Row],[sKS]]- DataBase2[[#This Row],[BSHeu]])/ DataBase2[[#This Row],[BSHeu]])</f>
        <v>3.9964196459611154E-4</v>
      </c>
      <c r="AV398" s="78" t="str">
        <f>IF(AND(DataBase2[[#This Row],[sLBGB]]&lt;=0.0001, DataBase2[[#This Row],[sLBGB]]&lt;&gt;""), 1,"")</f>
        <v/>
      </c>
      <c r="AW398" s="78">
        <f>IF(AND(DataBase2[[#This Row],[sCLGB]]&lt;=0.0001,DataBase2[[#This Row],[sCLGB]]&lt;&gt;""), 1,"")</f>
        <v>1</v>
      </c>
      <c r="AX398" s="78" t="str">
        <f>IF(AND(DataBase2[[#This Row],[sDRCGB]]&lt;=0.0001,DataBase2[[#This Row],[sDRCGB]]&lt;&gt;""), 1,"")</f>
        <v/>
      </c>
      <c r="AY398" s="78" t="str">
        <f>IF(AND(DataBase2[[#This Row],[sABSGB]]&lt;=0.0001,DataBase2[[#This Row],[sABSGB]]&lt;&gt;""), 1,"")</f>
        <v/>
      </c>
      <c r="AZ398" s="78" t="str">
        <f>IF(AND(DataBase2[[#This Row],[sCCJGB]]&lt;=0.0001,DataBase2[[#This Row],[sCCJGB]]&lt;&gt;""), 1,"")</f>
        <v/>
      </c>
      <c r="BA398" s="78" t="str">
        <f>IF(AND(DataBase2[[#This Row],[sILSGB]]&lt;=0.0001,DataBase2[[#This Row],[sILSGB]]&lt;&gt;""), 1,"")</f>
        <v/>
      </c>
      <c r="BB398" s="78" t="str">
        <f>IF(AND(DataBase2[[#This Row],[sSAGB]]&lt;=0.0001,DataBase2[[#This Row],[sSAGB]]&lt;&gt;""), 1,"")</f>
        <v/>
      </c>
      <c r="BC398" s="78" t="str">
        <f>IF(AND(DataBase2[[#This Row],[sKSGB]]&lt;=0.0001,DataBase2[[#This Row],[sKSGB]]&lt;&gt;""), 1,"")</f>
        <v/>
      </c>
      <c r="BD398" s="79">
        <f>IF(AND(DataBase2[[#This Row],[sLBGKS]]&lt;=0.0001, DataBase2[[#This Row],[sLBGKS]]&lt;&gt;""), 1,"")</f>
        <v>1</v>
      </c>
      <c r="BE398" s="78">
        <f>IF(AND(DataBase2[[#This Row],[sCLGKS]]&lt;=0.0001,DataBase2[[#This Row],[sCLGKS]]&lt;&gt;""), 1,"")</f>
        <v>1</v>
      </c>
      <c r="BF398" s="78" t="str">
        <f>IF(AND(DataBase2[[#This Row],[sDRCGKS]]&lt;=0.0001,DataBase2[[#This Row],[sDRCGKS]]&lt;&gt;""), 1,"")</f>
        <v/>
      </c>
      <c r="BG398" s="78" t="str">
        <f>IF(AND(DataBase2[[#This Row],[sABSGKS]]&lt;=0.0001,DataBase2[[#This Row],[sABSGKS]]&lt;&gt;""), 1,"")</f>
        <v/>
      </c>
      <c r="BH398" s="78" t="str">
        <f>IF(AND(DataBase2[[#This Row],[sCCJGKS]]&lt;=0.0001,DataBase2[[#This Row],[sCCJGKS]]&lt;&gt;""), 1,"")</f>
        <v/>
      </c>
      <c r="BI398" s="78" t="str">
        <f>IF(AND(DataBase2[[#This Row],[sILSGKS]]&lt;=0.0001,DataBase2[[#This Row],[sILSGKS]]&lt;&gt;""), 1,"")</f>
        <v/>
      </c>
      <c r="BJ398" s="78">
        <f>IF(AND(DataBase2[[#This Row],[sSAGKS]]&lt;=0.0001,DataBase2[[#This Row],[sSAGKS]]&lt;&gt;""), 1,"")</f>
        <v>1</v>
      </c>
      <c r="BK398" s="80" t="str">
        <f>IF(AND(DataBase2[[#This Row],[sKSGKS]]&lt;=0.0001,DataBase2[[#This Row],[sKSGKS]]&lt;&gt;""), 1,"")</f>
        <v/>
      </c>
    </row>
    <row r="399" spans="1:63" x14ac:dyDescent="0.35">
      <c r="A399" s="88" t="s">
        <v>259</v>
      </c>
      <c r="B399" s="66" t="s">
        <v>80</v>
      </c>
      <c r="C399" s="67" t="s">
        <v>282</v>
      </c>
      <c r="D399" s="67">
        <v>3</v>
      </c>
      <c r="E399" s="67">
        <v>45</v>
      </c>
      <c r="F399" s="68">
        <v>3</v>
      </c>
      <c r="G399" s="69">
        <v>3985.42</v>
      </c>
      <c r="H399" s="70">
        <v>3600.98</v>
      </c>
      <c r="I399" s="73">
        <v>7200</v>
      </c>
      <c r="J399" s="69">
        <v>3866.85</v>
      </c>
      <c r="K399" s="70">
        <v>3793.13</v>
      </c>
      <c r="L399" s="73">
        <v>43203</v>
      </c>
      <c r="M399" s="69">
        <v>6978.43</v>
      </c>
      <c r="N399" s="6">
        <v>3825.25</v>
      </c>
      <c r="O399" s="71">
        <v>7200.6</v>
      </c>
      <c r="P399" s="69">
        <v>3867.1498999999999</v>
      </c>
      <c r="Q399" s="71">
        <v>5041</v>
      </c>
      <c r="R399" s="72">
        <v>3866.85</v>
      </c>
      <c r="S399" s="71">
        <v>108.2</v>
      </c>
      <c r="T399" s="72">
        <v>3945.31</v>
      </c>
      <c r="U399" s="71">
        <v>150.00149999999999</v>
      </c>
      <c r="V399" s="72">
        <v>3866.85</v>
      </c>
      <c r="W399" s="73">
        <v>150.01949999999999</v>
      </c>
      <c r="X399" s="8">
        <v>3867.81</v>
      </c>
      <c r="Y399" s="8">
        <v>923</v>
      </c>
      <c r="Z399" s="74">
        <f t="shared" si="18"/>
        <v>3866.85</v>
      </c>
      <c r="AA399" s="48">
        <f t="shared" si="19"/>
        <v>3866.85</v>
      </c>
      <c r="AB39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MIN(G399,J399,M399),"")</f>
        <v/>
      </c>
      <c r="AC399" s="49" t="str">
        <f>IF(OR(DataBase2[[#This Row],[sKS]] = "", DataBase2[[#This Row],[BSOpt]]=""), "", (DataBase2[[#This Row],[sKS]]-DataBase2[[#This Row],[BSOpt]])/DataBase2[[#This Row],[BSOpt]])</f>
        <v/>
      </c>
      <c r="AD399" s="49">
        <f t="shared" si="20"/>
        <v>3866.85</v>
      </c>
      <c r="AE399" s="49">
        <f>IF(OR(DataBase2[[#This Row],[sKS]] = "", DataBase2[[#This Row],[BESTUB]]=""), "", (DataBase2[[#This Row],[sKS]]-DataBase2[[#This Row],[BESTUB]])/DataBase2[[#This Row],[BESTUB]])</f>
        <v>2.4826409092673272E-4</v>
      </c>
      <c r="AF399" s="75">
        <f>IF(OR(DataBase2[[#This Row],[sLB]] = "", DataBase2[[#This Row],[BestSol]]=""), "", (DataBase2[[#This Row],[sLB]]-DataBase2[[#This Row],[BestSol]])/DataBase2[[#This Row],[BestSol]])</f>
        <v>3.0663201313730858E-2</v>
      </c>
      <c r="AG399" s="76">
        <f>IF(OR(DataBase2[[#This Row],[sCL]] = "", DataBase2[[#This Row],[BestSol]]=""), "", (DataBase2[[#This Row],[sCL]] -DataBase2[[#This Row],[BestSol]])/DataBase2[[#This Row],[BestSol]])</f>
        <v>0</v>
      </c>
      <c r="AH399" s="76">
        <f>IF(OR(DataBase2[[#This Row],[sDRC]]= "", DataBase2[[#This Row],[BestSol]]=""), "", (DataBase2[[#This Row],[sDRC]]-DataBase2[[#This Row],[BestSol]])/DataBase2[[#This Row],[BestSol]])</f>
        <v>0.80468081254768109</v>
      </c>
      <c r="AI399" s="76">
        <f>IF(OR(DataBase2[[#This Row],[sABS]]= "", DataBase2[[#This Row],[BestSol]]=""), "", (DataBase2[[#This Row],[sABS]]-DataBase2[[#This Row],[BestSol]])/DataBase2[[#This Row],[BestSol]])</f>
        <v>7.7556667571790898E-5</v>
      </c>
      <c r="AJ399" s="76">
        <f>IF(OR(DataBase2[[#This Row],[sCCJ]]= "", DataBase2[[#This Row],[BestSol]]=""), "", (DataBase2[[#This Row],[sCCJ]]-DataBase2[[#This Row],[BestSol]])/DataBase2[[#This Row],[BestSol]])</f>
        <v>0</v>
      </c>
      <c r="AK399" s="76">
        <f>IF(OR(DataBase2[[#This Row],[sILS]] = "", DataBase2[[#This Row],[BestSol]]=""), "", (DataBase2[[#This Row],[sILS]]-DataBase2[[#This Row],[BestSol]])/DataBase2[[#This Row],[BestSol]])</f>
        <v>2.0290417264698667E-2</v>
      </c>
      <c r="AL399" s="76">
        <f>IF(OR(DataBase2[[#This Row],[sSA]] = "", DataBase2[[#This Row],[BestSol]]=""), "", (DataBase2[[#This Row],[sSA]]-DataBase2[[#This Row],[BestSol]])/DataBase2[[#This Row],[BestSol]])</f>
        <v>0</v>
      </c>
      <c r="AM399" s="76">
        <f>IF(OR(DataBase2[[#This Row],[sKS]] = "", DataBase2[[#This Row],[BestSol]]=""), "", (DataBase2[[#This Row],[sKS]]-DataBase2[[#This Row],[BestSol]])/DataBase2[[#This Row],[BestSol]])</f>
        <v>2.4826409092673272E-4</v>
      </c>
      <c r="AN399" s="75">
        <f>IF(OR(DataBase2[[#This Row],[sLB]] = "", DataBase2[[#This Row],[BSHeu]]=""), "", (DataBase2[[#This Row],[sLB]]-DataBase2[[#This Row],[BSHeu]])/DataBase2[[#This Row],[BSHeu]])</f>
        <v>3.0663201313730858E-2</v>
      </c>
      <c r="AO399" s="76">
        <f>IF(OR(DataBase2[[#This Row],[sCL]] = "",  DataBase2[[#This Row],[BSHeu]]=""), "", (DataBase2[[#This Row],[sCL]] - DataBase2[[#This Row],[BSHeu]])/ DataBase2[[#This Row],[BSHeu]])</f>
        <v>0</v>
      </c>
      <c r="AP399" s="76">
        <f>IF(OR(DataBase2[[#This Row],[sDRC]]= "",  DataBase2[[#This Row],[BSHeu]]=""), "", (DataBase2[[#This Row],[sDRC]]- DataBase2[[#This Row],[BSHeu]])/ DataBase2[[#This Row],[BSHeu]])</f>
        <v>0.80468081254768109</v>
      </c>
      <c r="AQ399" s="76">
        <f>IF(OR(DataBase2[[#This Row],[sABS]]= "",  DataBase2[[#This Row],[BSHeu]]=""), "", (DataBase2[[#This Row],[sABS]]- DataBase2[[#This Row],[BSHeu]])/ DataBase2[[#This Row],[BSHeu]])</f>
        <v>7.7556667571790898E-5</v>
      </c>
      <c r="AR399" s="76">
        <f>IF(OR(DataBase2[[#This Row],[sCCJ]]= "",  DataBase2[[#This Row],[BSHeu]]=""), "", (DataBase2[[#This Row],[sCCJ]]- DataBase2[[#This Row],[BSHeu]])/ DataBase2[[#This Row],[BSHeu]])</f>
        <v>0</v>
      </c>
      <c r="AS399" s="76">
        <f>IF(OR(DataBase2[[#This Row],[sILS]] = "",  DataBase2[[#This Row],[BSHeu]]=""), "", (DataBase2[[#This Row],[sILS]]- DataBase2[[#This Row],[BSHeu]])/ DataBase2[[#This Row],[BSHeu]])</f>
        <v>2.0290417264698667E-2</v>
      </c>
      <c r="AT399" s="76">
        <f>IF(OR(DataBase2[[#This Row],[sSA]] = "",  DataBase2[[#This Row],[BSHeu]]=""), "", (DataBase2[[#This Row],[sSA]]- DataBase2[[#This Row],[BSHeu]])/ DataBase2[[#This Row],[BSHeu]])</f>
        <v>0</v>
      </c>
      <c r="AU399" s="77">
        <f>IF(OR(DataBase2[[#This Row],[sKS]]= "",  DataBase2[[#This Row],[BSHeu]]=""), "", (DataBase2[[#This Row],[sKS]]- DataBase2[[#This Row],[BSHeu]])/ DataBase2[[#This Row],[BSHeu]])</f>
        <v>2.4826409092673272E-4</v>
      </c>
      <c r="AV399" s="78" t="str">
        <f>IF(AND(DataBase2[[#This Row],[sLBGB]]&lt;=0.0001, DataBase2[[#This Row],[sLBGB]]&lt;&gt;""), 1,"")</f>
        <v/>
      </c>
      <c r="AW399" s="78">
        <f>IF(AND(DataBase2[[#This Row],[sCLGB]]&lt;=0.0001,DataBase2[[#This Row],[sCLGB]]&lt;&gt;""), 1,"")</f>
        <v>1</v>
      </c>
      <c r="AX399" s="78" t="str">
        <f>IF(AND(DataBase2[[#This Row],[sDRCGB]]&lt;=0.0001,DataBase2[[#This Row],[sDRCGB]]&lt;&gt;""), 1,"")</f>
        <v/>
      </c>
      <c r="AY399" s="78">
        <f>IF(AND(DataBase2[[#This Row],[sABSGB]]&lt;=0.0001,DataBase2[[#This Row],[sABSGB]]&lt;&gt;""), 1,"")</f>
        <v>1</v>
      </c>
      <c r="AZ399" s="78">
        <f>IF(AND(DataBase2[[#This Row],[sCCJGB]]&lt;=0.0001,DataBase2[[#This Row],[sCCJGB]]&lt;&gt;""), 1,"")</f>
        <v>1</v>
      </c>
      <c r="BA399" s="78" t="str">
        <f>IF(AND(DataBase2[[#This Row],[sILSGB]]&lt;=0.0001,DataBase2[[#This Row],[sILSGB]]&lt;&gt;""), 1,"")</f>
        <v/>
      </c>
      <c r="BB399" s="78">
        <f>IF(AND(DataBase2[[#This Row],[sSAGB]]&lt;=0.0001,DataBase2[[#This Row],[sSAGB]]&lt;&gt;""), 1,"")</f>
        <v>1</v>
      </c>
      <c r="BC399" s="78" t="str">
        <f>IF(AND(DataBase2[[#This Row],[sKSGB]]&lt;=0.0001,DataBase2[[#This Row],[sKSGB]]&lt;&gt;""), 1,"")</f>
        <v/>
      </c>
      <c r="BD399" s="79" t="str">
        <f>IF(AND(DataBase2[[#This Row],[sLBGKS]]&lt;=0.0001, DataBase2[[#This Row],[sLBGKS]]&lt;&gt;""), 1,"")</f>
        <v/>
      </c>
      <c r="BE399" s="78">
        <f>IF(AND(DataBase2[[#This Row],[sCLGKS]]&lt;=0.0001,DataBase2[[#This Row],[sCLGKS]]&lt;&gt;""), 1,"")</f>
        <v>1</v>
      </c>
      <c r="BF399" s="78" t="str">
        <f>IF(AND(DataBase2[[#This Row],[sDRCGKS]]&lt;=0.0001,DataBase2[[#This Row],[sDRCGKS]]&lt;&gt;""), 1,"")</f>
        <v/>
      </c>
      <c r="BG399" s="78">
        <f>IF(AND(DataBase2[[#This Row],[sABSGKS]]&lt;=0.0001,DataBase2[[#This Row],[sABSGKS]]&lt;&gt;""), 1,"")</f>
        <v>1</v>
      </c>
      <c r="BH399" s="78">
        <f>IF(AND(DataBase2[[#This Row],[sCCJGKS]]&lt;=0.0001,DataBase2[[#This Row],[sCCJGKS]]&lt;&gt;""), 1,"")</f>
        <v>1</v>
      </c>
      <c r="BI399" s="78" t="str">
        <f>IF(AND(DataBase2[[#This Row],[sILSGKS]]&lt;=0.0001,DataBase2[[#This Row],[sILSGKS]]&lt;&gt;""), 1,"")</f>
        <v/>
      </c>
      <c r="BJ399" s="78">
        <f>IF(AND(DataBase2[[#This Row],[sSAGKS]]&lt;=0.0001,DataBase2[[#This Row],[sSAGKS]]&lt;&gt;""), 1,"")</f>
        <v>1</v>
      </c>
      <c r="BK399" s="80" t="str">
        <f>IF(AND(DataBase2[[#This Row],[sKSGKS]]&lt;=0.0001,DataBase2[[#This Row],[sKSGKS]]&lt;&gt;""), 1,"")</f>
        <v/>
      </c>
    </row>
    <row r="400" spans="1:63" x14ac:dyDescent="0.35">
      <c r="A400" s="88" t="s">
        <v>260</v>
      </c>
      <c r="B400" s="66" t="s">
        <v>80</v>
      </c>
      <c r="C400" s="67" t="s">
        <v>282</v>
      </c>
      <c r="D400" s="67">
        <v>3</v>
      </c>
      <c r="E400" s="67">
        <v>45</v>
      </c>
      <c r="F400" s="68">
        <v>4</v>
      </c>
      <c r="G400" s="69">
        <v>4153.1499999999996</v>
      </c>
      <c r="H400" s="70">
        <v>3887.43</v>
      </c>
      <c r="I400" s="73">
        <v>7200</v>
      </c>
      <c r="J400" s="69">
        <v>4174.9399999999996</v>
      </c>
      <c r="K400" s="70">
        <v>3800.16</v>
      </c>
      <c r="L400" s="73">
        <v>43083</v>
      </c>
      <c r="M400" s="69">
        <v>6902.99</v>
      </c>
      <c r="N400" s="6">
        <v>4071.4</v>
      </c>
      <c r="O400" s="71">
        <v>7201.5</v>
      </c>
      <c r="P400" s="69">
        <v>4151.1098599999996</v>
      </c>
      <c r="Q400" s="71">
        <v>2380</v>
      </c>
      <c r="R400" s="72">
        <v>4195.6400000000003</v>
      </c>
      <c r="S400" s="71">
        <v>137.01</v>
      </c>
      <c r="T400" s="72">
        <v>4150.07</v>
      </c>
      <c r="U400" s="71">
        <v>150.00749999999999</v>
      </c>
      <c r="V400" s="72">
        <v>4179.7</v>
      </c>
      <c r="W400" s="73">
        <v>150.00450000000001</v>
      </c>
      <c r="X400" s="8">
        <v>4208.1499999999996</v>
      </c>
      <c r="Y400" s="8">
        <v>727</v>
      </c>
      <c r="Z400" s="74">
        <f t="shared" si="18"/>
        <v>4153.1499999999996</v>
      </c>
      <c r="AA400" s="48">
        <f t="shared" si="19"/>
        <v>4150.07</v>
      </c>
      <c r="AB40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MIN(G400,J400,M400),"")</f>
        <v/>
      </c>
      <c r="AC400" s="49" t="str">
        <f>IF(OR(DataBase2[[#This Row],[sKS]] = "", DataBase2[[#This Row],[BSOpt]]=""), "", (DataBase2[[#This Row],[sKS]]-DataBase2[[#This Row],[BSOpt]])/DataBase2[[#This Row],[BSOpt]])</f>
        <v/>
      </c>
      <c r="AD400" s="49">
        <f t="shared" si="20"/>
        <v>4153.1499999999996</v>
      </c>
      <c r="AE400" s="49">
        <f>IF(OR(DataBase2[[#This Row],[sKS]] = "", DataBase2[[#This Row],[BESTUB]]=""), "", (DataBase2[[#This Row],[sKS]]-DataBase2[[#This Row],[BESTUB]])/DataBase2[[#This Row],[BESTUB]])</f>
        <v>1.3242960162768021E-2</v>
      </c>
      <c r="AF400" s="75">
        <f>IF(OR(DataBase2[[#This Row],[sLB]] = "", DataBase2[[#This Row],[BestSol]]=""), "", (DataBase2[[#This Row],[sLB]]-DataBase2[[#This Row],[BestSol]])/DataBase2[[#This Row],[BestSol]])</f>
        <v>0</v>
      </c>
      <c r="AG400" s="76">
        <f>IF(OR(DataBase2[[#This Row],[sCL]] = "", DataBase2[[#This Row],[BestSol]]=""), "", (DataBase2[[#This Row],[sCL]] -DataBase2[[#This Row],[BestSol]])/DataBase2[[#This Row],[BestSol]])</f>
        <v>5.2466200353948125E-3</v>
      </c>
      <c r="AH400" s="76">
        <f>IF(OR(DataBase2[[#This Row],[sDRC]]= "", DataBase2[[#This Row],[BestSol]]=""), "", (DataBase2[[#This Row],[sDRC]]-DataBase2[[#This Row],[BestSol]])/DataBase2[[#This Row],[BestSol]])</f>
        <v>0.66210948316338214</v>
      </c>
      <c r="AI400" s="76">
        <f>IF(OR(DataBase2[[#This Row],[sABS]]= "", DataBase2[[#This Row],[BestSol]]=""), "", (DataBase2[[#This Row],[sABS]]-DataBase2[[#This Row],[BestSol]])/DataBase2[[#This Row],[BestSol]])</f>
        <v>-4.9122714084491657E-4</v>
      </c>
      <c r="AJ400" s="76">
        <f>IF(OR(DataBase2[[#This Row],[sCCJ]]= "", DataBase2[[#This Row],[BestSol]]=""), "", (DataBase2[[#This Row],[sCCJ]]-DataBase2[[#This Row],[BestSol]])/DataBase2[[#This Row],[BestSol]])</f>
        <v>1.0230788678473133E-2</v>
      </c>
      <c r="AK400" s="76">
        <f>IF(OR(DataBase2[[#This Row],[sILS]] = "", DataBase2[[#This Row],[BestSol]]=""), "", (DataBase2[[#This Row],[sILS]]-DataBase2[[#This Row],[BestSol]])/DataBase2[[#This Row],[BestSol]])</f>
        <v>-7.4160576911499164E-4</v>
      </c>
      <c r="AL400" s="76">
        <f>IF(OR(DataBase2[[#This Row],[sSA]] = "", DataBase2[[#This Row],[BestSol]]=""), "", (DataBase2[[#This Row],[sSA]]-DataBase2[[#This Row],[BestSol]])/DataBase2[[#This Row],[BestSol]])</f>
        <v>6.3927380422089701E-3</v>
      </c>
      <c r="AM400" s="76">
        <f>IF(OR(DataBase2[[#This Row],[sKS]] = "", DataBase2[[#This Row],[BestSol]]=""), "", (DataBase2[[#This Row],[sKS]]-DataBase2[[#This Row],[BestSol]])/DataBase2[[#This Row],[BestSol]])</f>
        <v>1.3242960162768021E-2</v>
      </c>
      <c r="AN400" s="75">
        <f>IF(OR(DataBase2[[#This Row],[sLB]] = "", DataBase2[[#This Row],[BSHeu]]=""), "", (DataBase2[[#This Row],[sLB]]-DataBase2[[#This Row],[BSHeu]])/DataBase2[[#This Row],[BSHeu]])</f>
        <v>7.4215615640216368E-4</v>
      </c>
      <c r="AO400" s="76">
        <f>IF(OR(DataBase2[[#This Row],[sCL]] = "",  DataBase2[[#This Row],[BSHeu]]=""), "", (DataBase2[[#This Row],[sCL]] - DataBase2[[#This Row],[BSHeu]])/ DataBase2[[#This Row],[BSHeu]])</f>
        <v>5.9926700031565474E-3</v>
      </c>
      <c r="AP400" s="76">
        <f>IF(OR(DataBase2[[#This Row],[sDRC]]= "",  DataBase2[[#This Row],[BSHeu]]=""), "", (DataBase2[[#This Row],[sDRC]]- DataBase2[[#This Row],[BSHeu]])/ DataBase2[[#This Row],[BSHeu]])</f>
        <v>0.66334302794892619</v>
      </c>
      <c r="AQ400" s="76">
        <f>IF(OR(DataBase2[[#This Row],[sABS]]= "",  DataBase2[[#This Row],[BSHeu]]=""), "", (DataBase2[[#This Row],[sABS]]- DataBase2[[#This Row],[BSHeu]])/ DataBase2[[#This Row],[BSHeu]])</f>
        <v>2.5056444831047728E-4</v>
      </c>
      <c r="AR400" s="76">
        <f>IF(OR(DataBase2[[#This Row],[sCCJ]]= "",  DataBase2[[#This Row],[BSHeu]]=""), "", (DataBase2[[#This Row],[sCCJ]]- DataBase2[[#This Row],[BSHeu]])/ DataBase2[[#This Row],[BSHeu]])</f>
        <v>1.0980537677677876E-2</v>
      </c>
      <c r="AS400" s="76">
        <f>IF(OR(DataBase2[[#This Row],[sILS]] = "",  DataBase2[[#This Row],[BSHeu]]=""), "", (DataBase2[[#This Row],[sILS]]- DataBase2[[#This Row],[BSHeu]])/ DataBase2[[#This Row],[BSHeu]])</f>
        <v>0</v>
      </c>
      <c r="AT400" s="76">
        <f>IF(OR(DataBase2[[#This Row],[sSA]] = "",  DataBase2[[#This Row],[BSHeu]]=""), "", (DataBase2[[#This Row],[sSA]]- DataBase2[[#This Row],[BSHeu]])/ DataBase2[[#This Row],[BSHeu]])</f>
        <v>7.1396386085054251E-3</v>
      </c>
      <c r="AU400" s="77">
        <f>IF(OR(DataBase2[[#This Row],[sKS]]= "",  DataBase2[[#This Row],[BSHeu]]=""), "", (DataBase2[[#This Row],[sKS]]- DataBase2[[#This Row],[BSHeu]])/ DataBase2[[#This Row],[BSHeu]])</f>
        <v>1.3994944663583971E-2</v>
      </c>
      <c r="AV400" s="78">
        <f>IF(AND(DataBase2[[#This Row],[sLBGB]]&lt;=0.0001, DataBase2[[#This Row],[sLBGB]]&lt;&gt;""), 1,"")</f>
        <v>1</v>
      </c>
      <c r="AW400" s="78" t="str">
        <f>IF(AND(DataBase2[[#This Row],[sCLGB]]&lt;=0.0001,DataBase2[[#This Row],[sCLGB]]&lt;&gt;""), 1,"")</f>
        <v/>
      </c>
      <c r="AX400" s="78" t="str">
        <f>IF(AND(DataBase2[[#This Row],[sDRCGB]]&lt;=0.0001,DataBase2[[#This Row],[sDRCGB]]&lt;&gt;""), 1,"")</f>
        <v/>
      </c>
      <c r="AY400" s="78">
        <f>IF(AND(DataBase2[[#This Row],[sABSGB]]&lt;=0.0001,DataBase2[[#This Row],[sABSGB]]&lt;&gt;""), 1,"")</f>
        <v>1</v>
      </c>
      <c r="AZ400" s="78" t="str">
        <f>IF(AND(DataBase2[[#This Row],[sCCJGB]]&lt;=0.0001,DataBase2[[#This Row],[sCCJGB]]&lt;&gt;""), 1,"")</f>
        <v/>
      </c>
      <c r="BA400" s="78">
        <f>IF(AND(DataBase2[[#This Row],[sILSGB]]&lt;=0.0001,DataBase2[[#This Row],[sILSGB]]&lt;&gt;""), 1,"")</f>
        <v>1</v>
      </c>
      <c r="BB400" s="78" t="str">
        <f>IF(AND(DataBase2[[#This Row],[sSAGB]]&lt;=0.0001,DataBase2[[#This Row],[sSAGB]]&lt;&gt;""), 1,"")</f>
        <v/>
      </c>
      <c r="BC400" s="78" t="str">
        <f>IF(AND(DataBase2[[#This Row],[sKSGB]]&lt;=0.0001,DataBase2[[#This Row],[sKSGB]]&lt;&gt;""), 1,"")</f>
        <v/>
      </c>
      <c r="BD400" s="79" t="str">
        <f>IF(AND(DataBase2[[#This Row],[sLBGKS]]&lt;=0.0001, DataBase2[[#This Row],[sLBGKS]]&lt;&gt;""), 1,"")</f>
        <v/>
      </c>
      <c r="BE400" s="78" t="str">
        <f>IF(AND(DataBase2[[#This Row],[sCLGKS]]&lt;=0.0001,DataBase2[[#This Row],[sCLGKS]]&lt;&gt;""), 1,"")</f>
        <v/>
      </c>
      <c r="BF400" s="78" t="str">
        <f>IF(AND(DataBase2[[#This Row],[sDRCGKS]]&lt;=0.0001,DataBase2[[#This Row],[sDRCGKS]]&lt;&gt;""), 1,"")</f>
        <v/>
      </c>
      <c r="BG400" s="78" t="str">
        <f>IF(AND(DataBase2[[#This Row],[sABSGKS]]&lt;=0.0001,DataBase2[[#This Row],[sABSGKS]]&lt;&gt;""), 1,"")</f>
        <v/>
      </c>
      <c r="BH400" s="78" t="str">
        <f>IF(AND(DataBase2[[#This Row],[sCCJGKS]]&lt;=0.0001,DataBase2[[#This Row],[sCCJGKS]]&lt;&gt;""), 1,"")</f>
        <v/>
      </c>
      <c r="BI400" s="78">
        <f>IF(AND(DataBase2[[#This Row],[sILSGKS]]&lt;=0.0001,DataBase2[[#This Row],[sILSGKS]]&lt;&gt;""), 1,"")</f>
        <v>1</v>
      </c>
      <c r="BJ400" s="78" t="str">
        <f>IF(AND(DataBase2[[#This Row],[sSAGKS]]&lt;=0.0001,DataBase2[[#This Row],[sSAGKS]]&lt;&gt;""), 1,"")</f>
        <v/>
      </c>
      <c r="BK400" s="80" t="str">
        <f>IF(AND(DataBase2[[#This Row],[sKSGKS]]&lt;=0.0001,DataBase2[[#This Row],[sKSGKS]]&lt;&gt;""), 1,"")</f>
        <v/>
      </c>
    </row>
    <row r="401" spans="1:63" x14ac:dyDescent="0.35">
      <c r="A401" s="88" t="s">
        <v>261</v>
      </c>
      <c r="B401" s="66" t="s">
        <v>80</v>
      </c>
      <c r="C401" s="67" t="s">
        <v>282</v>
      </c>
      <c r="D401" s="67">
        <v>3</v>
      </c>
      <c r="E401" s="67">
        <v>45</v>
      </c>
      <c r="F401" s="68">
        <v>5</v>
      </c>
      <c r="G401" s="69">
        <v>4453.37</v>
      </c>
      <c r="H401" s="70">
        <v>4067.02</v>
      </c>
      <c r="I401" s="73">
        <v>7200</v>
      </c>
      <c r="J401" s="69">
        <v>4816</v>
      </c>
      <c r="K401" s="70">
        <v>3868.42</v>
      </c>
      <c r="L401" s="73">
        <v>42864</v>
      </c>
      <c r="M401" s="69">
        <v>4340.57</v>
      </c>
      <c r="N401" s="6">
        <v>4340.57</v>
      </c>
      <c r="O401" s="71">
        <v>7097.8</v>
      </c>
      <c r="P401" s="69">
        <v>4386.5898399999996</v>
      </c>
      <c r="Q401" s="71">
        <v>2195</v>
      </c>
      <c r="R401" s="72">
        <v>4340.57</v>
      </c>
      <c r="S401" s="71">
        <v>99.37</v>
      </c>
      <c r="T401" s="72">
        <v>4380.1000000000004</v>
      </c>
      <c r="U401" s="71">
        <v>150.01050000000001</v>
      </c>
      <c r="V401" s="72">
        <v>4340.57</v>
      </c>
      <c r="W401" s="73">
        <v>150.06299999999999</v>
      </c>
      <c r="X401" s="8">
        <v>4342.3500000000004</v>
      </c>
      <c r="Y401" s="8">
        <v>764</v>
      </c>
      <c r="Z401" s="74">
        <f t="shared" si="18"/>
        <v>4340.57</v>
      </c>
      <c r="AA401" s="48">
        <f t="shared" si="19"/>
        <v>4340.57</v>
      </c>
      <c r="AB40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MIN(G401,J401,M401),"")</f>
        <v>4340.57</v>
      </c>
      <c r="AC401" s="49">
        <f>IF(OR(DataBase2[[#This Row],[sKS]] = "", DataBase2[[#This Row],[BSOpt]]=""), "", (DataBase2[[#This Row],[sKS]]-DataBase2[[#This Row],[BSOpt]])/DataBase2[[#This Row],[BSOpt]])</f>
        <v>4.1008438983835188E-4</v>
      </c>
      <c r="AD401" s="49">
        <f t="shared" si="20"/>
        <v>4340.57</v>
      </c>
      <c r="AE401" s="49">
        <f>IF(OR(DataBase2[[#This Row],[sKS]] = "", DataBase2[[#This Row],[BESTUB]]=""), "", (DataBase2[[#This Row],[sKS]]-DataBase2[[#This Row],[BESTUB]])/DataBase2[[#This Row],[BESTUB]])</f>
        <v>4.1008438983835188E-4</v>
      </c>
      <c r="AF401" s="75">
        <f>IF(OR(DataBase2[[#This Row],[sLB]] = "", DataBase2[[#This Row],[BestSol]]=""), "", (DataBase2[[#This Row],[sLB]]-DataBase2[[#This Row],[BestSol]])/DataBase2[[#This Row],[BestSol]])</f>
        <v>2.5987370322330981E-2</v>
      </c>
      <c r="AG401" s="76">
        <f>IF(OR(DataBase2[[#This Row],[sCL]] = "", DataBase2[[#This Row],[BestSol]]=""), "", (DataBase2[[#This Row],[sCL]] -DataBase2[[#This Row],[BestSol]])/DataBase2[[#This Row],[BestSol]])</f>
        <v>0.10953169744987416</v>
      </c>
      <c r="AH401" s="76">
        <f>IF(OR(DataBase2[[#This Row],[sDRC]]= "", DataBase2[[#This Row],[BestSol]]=""), "", (DataBase2[[#This Row],[sDRC]]-DataBase2[[#This Row],[BestSol]])/DataBase2[[#This Row],[BestSol]])</f>
        <v>0</v>
      </c>
      <c r="AI401" s="76">
        <f>IF(OR(DataBase2[[#This Row],[sABS]]= "", DataBase2[[#This Row],[BestSol]]=""), "", (DataBase2[[#This Row],[sABS]]-DataBase2[[#This Row],[BestSol]])/DataBase2[[#This Row],[BestSol]])</f>
        <v>1.0602257307220005E-2</v>
      </c>
      <c r="AJ401" s="76">
        <f>IF(OR(DataBase2[[#This Row],[sCCJ]]= "", DataBase2[[#This Row],[BestSol]]=""), "", (DataBase2[[#This Row],[sCCJ]]-DataBase2[[#This Row],[BestSol]])/DataBase2[[#This Row],[BestSol]])</f>
        <v>0</v>
      </c>
      <c r="AK401" s="76">
        <f>IF(OR(DataBase2[[#This Row],[sILS]] = "", DataBase2[[#This Row],[BestSol]]=""), "", (DataBase2[[#This Row],[sILS]]-DataBase2[[#This Row],[BestSol]])/DataBase2[[#This Row],[BestSol]])</f>
        <v>9.1070988372496369E-3</v>
      </c>
      <c r="AL401" s="76">
        <f>IF(OR(DataBase2[[#This Row],[sSA]] = "", DataBase2[[#This Row],[BestSol]]=""), "", (DataBase2[[#This Row],[sSA]]-DataBase2[[#This Row],[BestSol]])/DataBase2[[#This Row],[BestSol]])</f>
        <v>0</v>
      </c>
      <c r="AM401" s="76">
        <f>IF(OR(DataBase2[[#This Row],[sKS]] = "", DataBase2[[#This Row],[BestSol]]=""), "", (DataBase2[[#This Row],[sKS]]-DataBase2[[#This Row],[BestSol]])/DataBase2[[#This Row],[BestSol]])</f>
        <v>4.1008438983835188E-4</v>
      </c>
      <c r="AN401" s="75">
        <f>IF(OR(DataBase2[[#This Row],[sLB]] = "", DataBase2[[#This Row],[BSHeu]]=""), "", (DataBase2[[#This Row],[sLB]]-DataBase2[[#This Row],[BSHeu]])/DataBase2[[#This Row],[BSHeu]])</f>
        <v>2.5987370322330981E-2</v>
      </c>
      <c r="AO401" s="76">
        <f>IF(OR(DataBase2[[#This Row],[sCL]] = "",  DataBase2[[#This Row],[BSHeu]]=""), "", (DataBase2[[#This Row],[sCL]] - DataBase2[[#This Row],[BSHeu]])/ DataBase2[[#This Row],[BSHeu]])</f>
        <v>0.10953169744987416</v>
      </c>
      <c r="AP401" s="76">
        <f>IF(OR(DataBase2[[#This Row],[sDRC]]= "",  DataBase2[[#This Row],[BSHeu]]=""), "", (DataBase2[[#This Row],[sDRC]]- DataBase2[[#This Row],[BSHeu]])/ DataBase2[[#This Row],[BSHeu]])</f>
        <v>0</v>
      </c>
      <c r="AQ401" s="76">
        <f>IF(OR(DataBase2[[#This Row],[sABS]]= "",  DataBase2[[#This Row],[BSHeu]]=""), "", (DataBase2[[#This Row],[sABS]]- DataBase2[[#This Row],[BSHeu]])/ DataBase2[[#This Row],[BSHeu]])</f>
        <v>1.0602257307220005E-2</v>
      </c>
      <c r="AR401" s="76">
        <f>IF(OR(DataBase2[[#This Row],[sCCJ]]= "",  DataBase2[[#This Row],[BSHeu]]=""), "", (DataBase2[[#This Row],[sCCJ]]- DataBase2[[#This Row],[BSHeu]])/ DataBase2[[#This Row],[BSHeu]])</f>
        <v>0</v>
      </c>
      <c r="AS401" s="76">
        <f>IF(OR(DataBase2[[#This Row],[sILS]] = "",  DataBase2[[#This Row],[BSHeu]]=""), "", (DataBase2[[#This Row],[sILS]]- DataBase2[[#This Row],[BSHeu]])/ DataBase2[[#This Row],[BSHeu]])</f>
        <v>9.1070988372496369E-3</v>
      </c>
      <c r="AT401" s="76">
        <f>IF(OR(DataBase2[[#This Row],[sSA]] = "",  DataBase2[[#This Row],[BSHeu]]=""), "", (DataBase2[[#This Row],[sSA]]- DataBase2[[#This Row],[BSHeu]])/ DataBase2[[#This Row],[BSHeu]])</f>
        <v>0</v>
      </c>
      <c r="AU401" s="77">
        <f>IF(OR(DataBase2[[#This Row],[sKS]]= "",  DataBase2[[#This Row],[BSHeu]]=""), "", (DataBase2[[#This Row],[sKS]]- DataBase2[[#This Row],[BSHeu]])/ DataBase2[[#This Row],[BSHeu]])</f>
        <v>4.1008438983835188E-4</v>
      </c>
      <c r="AV401" s="78" t="str">
        <f>IF(AND(DataBase2[[#This Row],[sLBGB]]&lt;=0.0001, DataBase2[[#This Row],[sLBGB]]&lt;&gt;""), 1,"")</f>
        <v/>
      </c>
      <c r="AW401" s="78" t="str">
        <f>IF(AND(DataBase2[[#This Row],[sCLGB]]&lt;=0.0001,DataBase2[[#This Row],[sCLGB]]&lt;&gt;""), 1,"")</f>
        <v/>
      </c>
      <c r="AX401" s="78">
        <f>IF(AND(DataBase2[[#This Row],[sDRCGB]]&lt;=0.0001,DataBase2[[#This Row],[sDRCGB]]&lt;&gt;""), 1,"")</f>
        <v>1</v>
      </c>
      <c r="AY401" s="78" t="str">
        <f>IF(AND(DataBase2[[#This Row],[sABSGB]]&lt;=0.0001,DataBase2[[#This Row],[sABSGB]]&lt;&gt;""), 1,"")</f>
        <v/>
      </c>
      <c r="AZ401" s="78">
        <f>IF(AND(DataBase2[[#This Row],[sCCJGB]]&lt;=0.0001,DataBase2[[#This Row],[sCCJGB]]&lt;&gt;""), 1,"")</f>
        <v>1</v>
      </c>
      <c r="BA401" s="78" t="str">
        <f>IF(AND(DataBase2[[#This Row],[sILSGB]]&lt;=0.0001,DataBase2[[#This Row],[sILSGB]]&lt;&gt;""), 1,"")</f>
        <v/>
      </c>
      <c r="BB401" s="78">
        <f>IF(AND(DataBase2[[#This Row],[sSAGB]]&lt;=0.0001,DataBase2[[#This Row],[sSAGB]]&lt;&gt;""), 1,"")</f>
        <v>1</v>
      </c>
      <c r="BC401" s="78" t="str">
        <f>IF(AND(DataBase2[[#This Row],[sKSGB]]&lt;=0.0001,DataBase2[[#This Row],[sKSGB]]&lt;&gt;""), 1,"")</f>
        <v/>
      </c>
      <c r="BD401" s="79" t="str">
        <f>IF(AND(DataBase2[[#This Row],[sLBGKS]]&lt;=0.0001, DataBase2[[#This Row],[sLBGKS]]&lt;&gt;""), 1,"")</f>
        <v/>
      </c>
      <c r="BE401" s="78" t="str">
        <f>IF(AND(DataBase2[[#This Row],[sCLGKS]]&lt;=0.0001,DataBase2[[#This Row],[sCLGKS]]&lt;&gt;""), 1,"")</f>
        <v/>
      </c>
      <c r="BF401" s="78">
        <f>IF(AND(DataBase2[[#This Row],[sDRCGKS]]&lt;=0.0001,DataBase2[[#This Row],[sDRCGKS]]&lt;&gt;""), 1,"")</f>
        <v>1</v>
      </c>
      <c r="BG401" s="78" t="str">
        <f>IF(AND(DataBase2[[#This Row],[sABSGKS]]&lt;=0.0001,DataBase2[[#This Row],[sABSGKS]]&lt;&gt;""), 1,"")</f>
        <v/>
      </c>
      <c r="BH401" s="78">
        <f>IF(AND(DataBase2[[#This Row],[sCCJGKS]]&lt;=0.0001,DataBase2[[#This Row],[sCCJGKS]]&lt;&gt;""), 1,"")</f>
        <v>1</v>
      </c>
      <c r="BI401" s="78" t="str">
        <f>IF(AND(DataBase2[[#This Row],[sILSGKS]]&lt;=0.0001,DataBase2[[#This Row],[sILSGKS]]&lt;&gt;""), 1,"")</f>
        <v/>
      </c>
      <c r="BJ401" s="78">
        <f>IF(AND(DataBase2[[#This Row],[sSAGKS]]&lt;=0.0001,DataBase2[[#This Row],[sSAGKS]]&lt;&gt;""), 1,"")</f>
        <v>1</v>
      </c>
      <c r="BK401" s="80" t="str">
        <f>IF(AND(DataBase2[[#This Row],[sKSGKS]]&lt;=0.0001,DataBase2[[#This Row],[sKSGKS]]&lt;&gt;""), 1,"")</f>
        <v/>
      </c>
    </row>
    <row r="402" spans="1:63" x14ac:dyDescent="0.35">
      <c r="A402" s="65"/>
      <c r="B402" s="66"/>
      <c r="C402" s="67"/>
      <c r="D402" s="67"/>
      <c r="E402" s="67"/>
      <c r="F402" s="68"/>
      <c r="G402" s="69"/>
      <c r="H402" s="70"/>
      <c r="I402" s="71"/>
      <c r="J402" s="69"/>
      <c r="K402" s="70"/>
      <c r="L402" s="71"/>
      <c r="M402" s="69"/>
      <c r="O402" s="73"/>
      <c r="P402" s="69"/>
      <c r="Q402" s="71"/>
      <c r="R402" s="72" t="s">
        <v>101</v>
      </c>
      <c r="S402" s="71"/>
      <c r="T402" s="72"/>
      <c r="U402" s="71"/>
      <c r="V402" s="72"/>
      <c r="W402" s="73"/>
      <c r="X402" s="96"/>
      <c r="Y402" s="96"/>
      <c r="Z402" s="74" t="str">
        <f t="shared" si="18"/>
        <v/>
      </c>
      <c r="AA402" s="48" t="str">
        <f t="shared" si="19"/>
        <v/>
      </c>
      <c r="AB4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MIN(G402,J402,M402),"")</f>
        <v/>
      </c>
      <c r="AC402" s="49" t="str">
        <f>IF(OR(DataBase2[[#This Row],[sKS]] = "", DataBase2[[#This Row],[BSOpt]]=""), "", (DataBase2[[#This Row],[sKS]]-DataBase2[[#This Row],[BSOpt]])/DataBase2[[#This Row],[BSOpt]])</f>
        <v/>
      </c>
      <c r="AD402" s="49" t="str">
        <f t="shared" si="20"/>
        <v/>
      </c>
      <c r="AE402" s="49" t="str">
        <f>IF(OR(DataBase2[[#This Row],[sKS]] = "", DataBase2[[#This Row],[BESTUB]]=""), "", (DataBase2[[#This Row],[sKS]]-DataBase2[[#This Row],[BESTUB]])/DataBase2[[#This Row],[BESTUB]])</f>
        <v/>
      </c>
      <c r="AF402" s="50" t="str">
        <f>IF(OR(DataBase2[[#This Row],[sLB]] = "", DataBase2[[#This Row],[BestSol]]=""), "", (DataBase2[[#This Row],[sLB]]-DataBase2[[#This Row],[BestSol]])/DataBase2[[#This Row],[BestSol]])</f>
        <v/>
      </c>
      <c r="AG402" s="51" t="str">
        <f>IF(OR(DataBase2[[#This Row],[sCL]] = "", DataBase2[[#This Row],[BestSol]]=""), "", (DataBase2[[#This Row],[sCL]] -DataBase2[[#This Row],[BestSol]])/DataBase2[[#This Row],[BestSol]])</f>
        <v/>
      </c>
      <c r="AH402" s="52" t="str">
        <f>IF(OR(DataBase2[[#This Row],[sDRC]]= "", DataBase2[[#This Row],[BestSol]]=""), "", (DataBase2[[#This Row],[sDRC]]-DataBase2[[#This Row],[BestSol]])/DataBase2[[#This Row],[BestSol]])</f>
        <v/>
      </c>
      <c r="AI402" s="52" t="str">
        <f>IF(OR(DataBase2[[#This Row],[sABS]]= "", DataBase2[[#This Row],[BestSol]]=""), "", (DataBase2[[#This Row],[sABS]]-DataBase2[[#This Row],[BestSol]])/DataBase2[[#This Row],[BestSol]])</f>
        <v/>
      </c>
      <c r="AJ402" s="52" t="str">
        <f>IF(OR(DataBase2[[#This Row],[sCCJ]]= "", DataBase2[[#This Row],[BestSol]]=""), "", (DataBase2[[#This Row],[sCCJ]]-DataBase2[[#This Row],[BestSol]])/DataBase2[[#This Row],[BestSol]])</f>
        <v/>
      </c>
      <c r="AK402" s="52" t="str">
        <f>IF(OR(DataBase2[[#This Row],[sILS]] = "", DataBase2[[#This Row],[BestSol]]=""), "", (DataBase2[[#This Row],[sILS]]-DataBase2[[#This Row],[BestSol]])/DataBase2[[#This Row],[BestSol]])</f>
        <v/>
      </c>
      <c r="AL402" s="52" t="str">
        <f>IF(OR(DataBase2[[#This Row],[sSA]] = "", DataBase2[[#This Row],[BestSol]]=""), "", (DataBase2[[#This Row],[sSA]]-DataBase2[[#This Row],[BestSol]])/DataBase2[[#This Row],[BestSol]])</f>
        <v/>
      </c>
      <c r="AM402" s="53" t="str">
        <f>IF(OR(DataBase2[[#This Row],[sKS]] = "", DataBase2[[#This Row],[BestSol]]=""), "", (DataBase2[[#This Row],[sKS]]-DataBase2[[#This Row],[BestSol]])/DataBase2[[#This Row],[BestSol]])</f>
        <v/>
      </c>
      <c r="AN402" s="50" t="str">
        <f>IF(OR(DataBase2[[#This Row],[sLB]] = "", DataBase2[[#This Row],[BSHeu]]=""), "", (DataBase2[[#This Row],[sLB]]-DataBase2[[#This Row],[BSHeu]])/DataBase2[[#This Row],[BSHeu]])</f>
        <v/>
      </c>
      <c r="AO402" s="53" t="str">
        <f>IF(OR(DataBase2[[#This Row],[sCL]] = "",  DataBase2[[#This Row],[BSHeu]]=""), "", (DataBase2[[#This Row],[sCL]] - DataBase2[[#This Row],[BSHeu]])/ DataBase2[[#This Row],[BSHeu]])</f>
        <v/>
      </c>
      <c r="AP402" s="81" t="str">
        <f>IF(OR(DataBase2[[#This Row],[sDRC]]= "",  DataBase2[[#This Row],[BSHeu]]=""), "", (DataBase2[[#This Row],[sDRC]]- DataBase2[[#This Row],[BSHeu]])/ DataBase2[[#This Row],[BSHeu]])</f>
        <v/>
      </c>
      <c r="AQ402" s="81" t="str">
        <f>IF(OR(DataBase2[[#This Row],[sABS]]= "",  DataBase2[[#This Row],[BSHeu]]=""), "", (DataBase2[[#This Row],[sABS]]- DataBase2[[#This Row],[BSHeu]])/ DataBase2[[#This Row],[BSHeu]])</f>
        <v/>
      </c>
      <c r="AR402" s="81" t="str">
        <f>IF(OR(DataBase2[[#This Row],[sCCJ]]= "",  DataBase2[[#This Row],[BSHeu]]=""), "", (DataBase2[[#This Row],[sCCJ]]- DataBase2[[#This Row],[BSHeu]])/ DataBase2[[#This Row],[BSHeu]])</f>
        <v/>
      </c>
      <c r="AS402" s="81" t="str">
        <f>IF(OR(DataBase2[[#This Row],[sILS]] = "",  DataBase2[[#This Row],[BSHeu]]=""), "", (DataBase2[[#This Row],[sILS]]- DataBase2[[#This Row],[BSHeu]])/ DataBase2[[#This Row],[BSHeu]])</f>
        <v/>
      </c>
      <c r="AT402" s="81" t="str">
        <f>IF(OR(DataBase2[[#This Row],[sSA]] = "",  DataBase2[[#This Row],[BSHeu]]=""), "", (DataBase2[[#This Row],[sSA]]- DataBase2[[#This Row],[BSHeu]])/ DataBase2[[#This Row],[BSHeu]])</f>
        <v/>
      </c>
      <c r="AU402" s="82" t="str">
        <f>IF(OR(DataBase2[[#This Row],[sKS]]= "",  DataBase2[[#This Row],[BSHeu]]=""), "", (DataBase2[[#This Row],[sKS]]- DataBase2[[#This Row],[BSHeu]])/ DataBase2[[#This Row],[BSHeu]])</f>
        <v/>
      </c>
      <c r="AV402" s="58" t="str">
        <f>IF(AND(DataBase2[[#This Row],[sLBGB]]&lt;=0.0001, DataBase2[[#This Row],[sLBGB]]&lt;&gt;""), 1,"")</f>
        <v/>
      </c>
      <c r="AW402" s="59" t="str">
        <f>IF(AND(DataBase2[[#This Row],[sCLGB]]&lt;=0.0001,DataBase2[[#This Row],[sCLGB]]&lt;&gt;""), 1,"")</f>
        <v/>
      </c>
      <c r="AX402" s="60" t="str">
        <f>IF(AND(DataBase2[[#This Row],[sDRCGB]]&lt;=0.0001,DataBase2[[#This Row],[sDRCGB]]&lt;&gt;""), 1,"")</f>
        <v/>
      </c>
      <c r="AY402" s="60" t="str">
        <f>IF(AND(DataBase2[[#This Row],[sABSGB]]&lt;=0.0001,DataBase2[[#This Row],[sABSGB]]&lt;&gt;""), 1,"")</f>
        <v/>
      </c>
      <c r="AZ402" s="60" t="str">
        <f>IF(AND(DataBase2[[#This Row],[sCCJGB]]&lt;=0.0001,DataBase2[[#This Row],[sCCJGB]]&lt;&gt;""), 1,"")</f>
        <v/>
      </c>
      <c r="BA402" s="60" t="str">
        <f>IF(AND(DataBase2[[#This Row],[sILSGB]]&lt;=0.0001,DataBase2[[#This Row],[sILSGB]]&lt;&gt;""), 1,"")</f>
        <v/>
      </c>
      <c r="BB402" s="60" t="str">
        <f>IF(AND(DataBase2[[#This Row],[sSAGB]]&lt;=0.0001,DataBase2[[#This Row],[sSAGB]]&lt;&gt;""), 1,"")</f>
        <v/>
      </c>
      <c r="BC402" s="58" t="str">
        <f>IF(AND(DataBase2[[#This Row],[sKSGB]]&lt;=0.0001,DataBase2[[#This Row],[sKSGB]]&lt;&gt;""), 1,"")</f>
        <v/>
      </c>
      <c r="BD402" s="83" t="str">
        <f>IF(AND(DataBase2[[#This Row],[sLBGKS]]&lt;=0.0001, DataBase2[[#This Row],[sLBGKS]]&lt;&gt;""), 1,"")</f>
        <v/>
      </c>
      <c r="BE402" s="58" t="str">
        <f>IF(AND(DataBase2[[#This Row],[sCLGKS]]&lt;=0.0001,DataBase2[[#This Row],[sCLGKS]]&lt;&gt;""), 1,"")</f>
        <v/>
      </c>
      <c r="BF402" s="84" t="str">
        <f>IF(AND(DataBase2[[#This Row],[sDRCGKS]]&lt;=0.0001,DataBase2[[#This Row],[sDRCGKS]]&lt;&gt;""), 1,"")</f>
        <v/>
      </c>
      <c r="BG402" s="84" t="str">
        <f>IF(AND(DataBase2[[#This Row],[sABSGKS]]&lt;=0.0001,DataBase2[[#This Row],[sABSGKS]]&lt;&gt;""), 1,"")</f>
        <v/>
      </c>
      <c r="BH402" s="84" t="str">
        <f>IF(AND(DataBase2[[#This Row],[sCCJGKS]]&lt;=0.0001,DataBase2[[#This Row],[sCCJGKS]]&lt;&gt;""), 1,"")</f>
        <v/>
      </c>
      <c r="BI402" s="84" t="str">
        <f>IF(AND(DataBase2[[#This Row],[sILSGKS]]&lt;=0.0001,DataBase2[[#This Row],[sILSGKS]]&lt;&gt;""), 1,"")</f>
        <v/>
      </c>
      <c r="BJ402" s="84" t="str">
        <f>IF(AND(DataBase2[[#This Row],[sSAGKS]]&lt;=0.0001,DataBase2[[#This Row],[sSAGKS]]&lt;&gt;""), 1,"")</f>
        <v/>
      </c>
      <c r="BK402" s="80" t="str">
        <f>IF(AND(DataBase2[[#This Row],[sKSGKS]]&lt;=0.0001,DataBase2[[#This Row],[sKSGKS]]&lt;&gt;""), 1,"")</f>
        <v/>
      </c>
    </row>
    <row r="403" spans="1:63" x14ac:dyDescent="0.35">
      <c r="A403" s="65" t="s">
        <v>262</v>
      </c>
      <c r="B403" s="66" t="s">
        <v>80</v>
      </c>
      <c r="C403" s="67" t="s">
        <v>282</v>
      </c>
      <c r="D403" s="67">
        <v>3</v>
      </c>
      <c r="E403" s="67">
        <v>50</v>
      </c>
      <c r="F403" s="68">
        <v>2</v>
      </c>
      <c r="G403" s="69">
        <v>4295.2700000000004</v>
      </c>
      <c r="H403" s="70">
        <v>4027.88</v>
      </c>
      <c r="I403" s="73">
        <v>7200</v>
      </c>
      <c r="J403" s="69">
        <v>4272.2299999999996</v>
      </c>
      <c r="K403" s="70">
        <v>4272.2299999999996</v>
      </c>
      <c r="L403" s="73">
        <v>3544</v>
      </c>
      <c r="M403" s="69">
        <v>7378.98</v>
      </c>
      <c r="N403" s="6">
        <v>4162.2700000000004</v>
      </c>
      <c r="O403" s="71">
        <v>7200.2</v>
      </c>
      <c r="P403" s="69">
        <v>4272.2700199999999</v>
      </c>
      <c r="Q403" s="71">
        <v>10826</v>
      </c>
      <c r="R403" s="72">
        <v>4357.21</v>
      </c>
      <c r="S403" s="71">
        <v>139.88</v>
      </c>
      <c r="T403" s="72">
        <v>4287.2299999999996</v>
      </c>
      <c r="U403" s="71">
        <v>150.01849999999999</v>
      </c>
      <c r="V403" s="72">
        <v>4272.2299999999996</v>
      </c>
      <c r="W403" s="73">
        <v>150.06950000000001</v>
      </c>
      <c r="X403" s="8">
        <v>4272.2700000000004</v>
      </c>
      <c r="Y403" s="8">
        <v>893</v>
      </c>
      <c r="Z403" s="74">
        <f t="shared" si="18"/>
        <v>4272.2299999999996</v>
      </c>
      <c r="AA403" s="48">
        <f t="shared" si="19"/>
        <v>4272.2299999999996</v>
      </c>
      <c r="AB40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MIN(G403,J403,M403),"")</f>
        <v>4272.2299999999996</v>
      </c>
      <c r="AC403" s="49">
        <f>IF(OR(DataBase2[[#This Row],[sKS]] = "", DataBase2[[#This Row],[BSOpt]]=""), "", (DataBase2[[#This Row],[sKS]]-DataBase2[[#This Row],[BSOpt]])/DataBase2[[#This Row],[BSOpt]])</f>
        <v>9.3627917974624768E-6</v>
      </c>
      <c r="AD403" s="49">
        <f t="shared" si="20"/>
        <v>4272.2299999999996</v>
      </c>
      <c r="AE403" s="49">
        <f>IF(OR(DataBase2[[#This Row],[sKS]] = "", DataBase2[[#This Row],[BESTUB]]=""), "", (DataBase2[[#This Row],[sKS]]-DataBase2[[#This Row],[BESTUB]])/DataBase2[[#This Row],[BESTUB]])</f>
        <v>9.3627917974624768E-6</v>
      </c>
      <c r="AF403" s="75">
        <f>IF(OR(DataBase2[[#This Row],[sLB]] = "", DataBase2[[#This Row],[BestSol]]=""), "", (DataBase2[[#This Row],[sLB]]-DataBase2[[#This Row],[BestSol]])/DataBase2[[#This Row],[BestSol]])</f>
        <v>5.3929680752208744E-3</v>
      </c>
      <c r="AG403" s="76">
        <f>IF(OR(DataBase2[[#This Row],[sCL]] = "", DataBase2[[#This Row],[BestSol]]=""), "", (DataBase2[[#This Row],[sCL]] -DataBase2[[#This Row],[BestSol]])/DataBase2[[#This Row],[BestSol]])</f>
        <v>0</v>
      </c>
      <c r="AH403" s="76">
        <f>IF(OR(DataBase2[[#This Row],[sDRC]]= "", DataBase2[[#This Row],[BestSol]]=""), "", (DataBase2[[#This Row],[sDRC]]-DataBase2[[#This Row],[BestSol]])/DataBase2[[#This Row],[BestSol]])</f>
        <v>0.72719633540329065</v>
      </c>
      <c r="AI403" s="76">
        <f>IF(OR(DataBase2[[#This Row],[sABS]]= "", DataBase2[[#This Row],[BestSol]]=""), "", (DataBase2[[#This Row],[sABS]]-DataBase2[[#This Row],[BestSol]])/DataBase2[[#This Row],[BestSol]])</f>
        <v>9.3674731932428445E-6</v>
      </c>
      <c r="AJ403" s="76">
        <f>IF(OR(DataBase2[[#This Row],[sCCJ]]= "", DataBase2[[#This Row],[BestSol]]=""), "", (DataBase2[[#This Row],[sCCJ]]-DataBase2[[#This Row],[BestSol]])/DataBase2[[#This Row],[BestSol]])</f>
        <v>1.9891251173274959E-2</v>
      </c>
      <c r="AK403" s="76">
        <f>IF(OR(DataBase2[[#This Row],[sILS]] = "", DataBase2[[#This Row],[BestSol]]=""), "", (DataBase2[[#This Row],[sILS]]-DataBase2[[#This Row],[BestSol]])/DataBase2[[#This Row],[BestSol]])</f>
        <v>3.5110469239717904E-3</v>
      </c>
      <c r="AL403" s="76">
        <f>IF(OR(DataBase2[[#This Row],[sSA]] = "", DataBase2[[#This Row],[BestSol]]=""), "", (DataBase2[[#This Row],[sSA]]-DataBase2[[#This Row],[BestSol]])/DataBase2[[#This Row],[BestSol]])</f>
        <v>0</v>
      </c>
      <c r="AM403" s="76">
        <f>IF(OR(DataBase2[[#This Row],[sKS]] = "", DataBase2[[#This Row],[BestSol]]=""), "", (DataBase2[[#This Row],[sKS]]-DataBase2[[#This Row],[BestSol]])/DataBase2[[#This Row],[BestSol]])</f>
        <v>9.3627917974624768E-6</v>
      </c>
      <c r="AN403" s="75">
        <f>IF(OR(DataBase2[[#This Row],[sLB]] = "", DataBase2[[#This Row],[BSHeu]]=""), "", (DataBase2[[#This Row],[sLB]]-DataBase2[[#This Row],[BSHeu]])/DataBase2[[#This Row],[BSHeu]])</f>
        <v>5.3929680752208744E-3</v>
      </c>
      <c r="AO403" s="76">
        <f>IF(OR(DataBase2[[#This Row],[sCL]] = "",  DataBase2[[#This Row],[BSHeu]]=""), "", (DataBase2[[#This Row],[sCL]] - DataBase2[[#This Row],[BSHeu]])/ DataBase2[[#This Row],[BSHeu]])</f>
        <v>0</v>
      </c>
      <c r="AP403" s="76">
        <f>IF(OR(DataBase2[[#This Row],[sDRC]]= "",  DataBase2[[#This Row],[BSHeu]]=""), "", (DataBase2[[#This Row],[sDRC]]- DataBase2[[#This Row],[BSHeu]])/ DataBase2[[#This Row],[BSHeu]])</f>
        <v>0.72719633540329065</v>
      </c>
      <c r="AQ403" s="76">
        <f>IF(OR(DataBase2[[#This Row],[sABS]]= "",  DataBase2[[#This Row],[BSHeu]]=""), "", (DataBase2[[#This Row],[sABS]]- DataBase2[[#This Row],[BSHeu]])/ DataBase2[[#This Row],[BSHeu]])</f>
        <v>9.3674731932428445E-6</v>
      </c>
      <c r="AR403" s="76">
        <f>IF(OR(DataBase2[[#This Row],[sCCJ]]= "",  DataBase2[[#This Row],[BSHeu]]=""), "", (DataBase2[[#This Row],[sCCJ]]- DataBase2[[#This Row],[BSHeu]])/ DataBase2[[#This Row],[BSHeu]])</f>
        <v>1.9891251173274959E-2</v>
      </c>
      <c r="AS403" s="76">
        <f>IF(OR(DataBase2[[#This Row],[sILS]] = "",  DataBase2[[#This Row],[BSHeu]]=""), "", (DataBase2[[#This Row],[sILS]]- DataBase2[[#This Row],[BSHeu]])/ DataBase2[[#This Row],[BSHeu]])</f>
        <v>3.5110469239717904E-3</v>
      </c>
      <c r="AT403" s="76">
        <f>IF(OR(DataBase2[[#This Row],[sSA]] = "",  DataBase2[[#This Row],[BSHeu]]=""), "", (DataBase2[[#This Row],[sSA]]- DataBase2[[#This Row],[BSHeu]])/ DataBase2[[#This Row],[BSHeu]])</f>
        <v>0</v>
      </c>
      <c r="AU403" s="77">
        <f>IF(OR(DataBase2[[#This Row],[sKS]]= "",  DataBase2[[#This Row],[BSHeu]]=""), "", (DataBase2[[#This Row],[sKS]]- DataBase2[[#This Row],[BSHeu]])/ DataBase2[[#This Row],[BSHeu]])</f>
        <v>9.3627917974624768E-6</v>
      </c>
      <c r="AV403" s="78" t="str">
        <f>IF(AND(DataBase2[[#This Row],[sLBGB]]&lt;=0.0001, DataBase2[[#This Row],[sLBGB]]&lt;&gt;""), 1,"")</f>
        <v/>
      </c>
      <c r="AW403" s="78">
        <f>IF(AND(DataBase2[[#This Row],[sCLGB]]&lt;=0.0001,DataBase2[[#This Row],[sCLGB]]&lt;&gt;""), 1,"")</f>
        <v>1</v>
      </c>
      <c r="AX403" s="78" t="str">
        <f>IF(AND(DataBase2[[#This Row],[sDRCGB]]&lt;=0.0001,DataBase2[[#This Row],[sDRCGB]]&lt;&gt;""), 1,"")</f>
        <v/>
      </c>
      <c r="AY403" s="78">
        <f>IF(AND(DataBase2[[#This Row],[sABSGB]]&lt;=0.0001,DataBase2[[#This Row],[sABSGB]]&lt;&gt;""), 1,"")</f>
        <v>1</v>
      </c>
      <c r="AZ403" s="78" t="str">
        <f>IF(AND(DataBase2[[#This Row],[sCCJGB]]&lt;=0.0001,DataBase2[[#This Row],[sCCJGB]]&lt;&gt;""), 1,"")</f>
        <v/>
      </c>
      <c r="BA403" s="78" t="str">
        <f>IF(AND(DataBase2[[#This Row],[sILSGB]]&lt;=0.0001,DataBase2[[#This Row],[sILSGB]]&lt;&gt;""), 1,"")</f>
        <v/>
      </c>
      <c r="BB403" s="78">
        <f>IF(AND(DataBase2[[#This Row],[sSAGB]]&lt;=0.0001,DataBase2[[#This Row],[sSAGB]]&lt;&gt;""), 1,"")</f>
        <v>1</v>
      </c>
      <c r="BC403" s="78">
        <f>IF(AND(DataBase2[[#This Row],[sKSGB]]&lt;=0.0001,DataBase2[[#This Row],[sKSGB]]&lt;&gt;""), 1,"")</f>
        <v>1</v>
      </c>
      <c r="BD403" s="79" t="str">
        <f>IF(AND(DataBase2[[#This Row],[sLBGKS]]&lt;=0.0001, DataBase2[[#This Row],[sLBGKS]]&lt;&gt;""), 1,"")</f>
        <v/>
      </c>
      <c r="BE403" s="78">
        <f>IF(AND(DataBase2[[#This Row],[sCLGKS]]&lt;=0.0001,DataBase2[[#This Row],[sCLGKS]]&lt;&gt;""), 1,"")</f>
        <v>1</v>
      </c>
      <c r="BF403" s="78" t="str">
        <f>IF(AND(DataBase2[[#This Row],[sDRCGKS]]&lt;=0.0001,DataBase2[[#This Row],[sDRCGKS]]&lt;&gt;""), 1,"")</f>
        <v/>
      </c>
      <c r="BG403" s="78">
        <f>IF(AND(DataBase2[[#This Row],[sABSGKS]]&lt;=0.0001,DataBase2[[#This Row],[sABSGKS]]&lt;&gt;""), 1,"")</f>
        <v>1</v>
      </c>
      <c r="BH403" s="78" t="str">
        <f>IF(AND(DataBase2[[#This Row],[sCCJGKS]]&lt;=0.0001,DataBase2[[#This Row],[sCCJGKS]]&lt;&gt;""), 1,"")</f>
        <v/>
      </c>
      <c r="BI403" s="78" t="str">
        <f>IF(AND(DataBase2[[#This Row],[sILSGKS]]&lt;=0.0001,DataBase2[[#This Row],[sILSGKS]]&lt;&gt;""), 1,"")</f>
        <v/>
      </c>
      <c r="BJ403" s="78">
        <f>IF(AND(DataBase2[[#This Row],[sSAGKS]]&lt;=0.0001,DataBase2[[#This Row],[sSAGKS]]&lt;&gt;""), 1,"")</f>
        <v>1</v>
      </c>
      <c r="BK403" s="80">
        <f>IF(AND(DataBase2[[#This Row],[sKSGKS]]&lt;=0.0001,DataBase2[[#This Row],[sKSGKS]]&lt;&gt;""), 1,"")</f>
        <v>1</v>
      </c>
    </row>
    <row r="404" spans="1:63" x14ac:dyDescent="0.35">
      <c r="A404" s="65" t="s">
        <v>263</v>
      </c>
      <c r="B404" s="66" t="s">
        <v>80</v>
      </c>
      <c r="C404" s="67" t="s">
        <v>282</v>
      </c>
      <c r="D404" s="67">
        <v>3</v>
      </c>
      <c r="E404" s="67">
        <v>50</v>
      </c>
      <c r="F404" s="68">
        <v>3</v>
      </c>
      <c r="G404" s="69">
        <v>5127.07</v>
      </c>
      <c r="H404" s="70">
        <v>4516.34</v>
      </c>
      <c r="I404" s="73">
        <v>7200</v>
      </c>
      <c r="J404" s="69">
        <v>5722.73</v>
      </c>
      <c r="K404" s="70">
        <v>4506.6000000000004</v>
      </c>
      <c r="L404" s="73">
        <v>42832</v>
      </c>
      <c r="M404" s="69">
        <v>8117.49</v>
      </c>
      <c r="N404" s="6">
        <v>4894.6899999999996</v>
      </c>
      <c r="O404" s="71">
        <v>7200.9</v>
      </c>
      <c r="P404" s="69">
        <v>4942.6899400000002</v>
      </c>
      <c r="Q404" s="71">
        <v>6338</v>
      </c>
      <c r="R404" s="72">
        <v>4973.93</v>
      </c>
      <c r="S404" s="71">
        <v>152.88</v>
      </c>
      <c r="T404" s="72">
        <v>4915.25</v>
      </c>
      <c r="U404" s="71">
        <v>150.00649999999999</v>
      </c>
      <c r="V404" s="72">
        <v>5088.8999999999996</v>
      </c>
      <c r="W404" s="73">
        <v>150.09200000000001</v>
      </c>
      <c r="X404" s="8">
        <v>5343.9</v>
      </c>
      <c r="Y404" s="8">
        <v>1614</v>
      </c>
      <c r="Z404" s="74">
        <f t="shared" si="18"/>
        <v>5127.07</v>
      </c>
      <c r="AA404" s="48">
        <f t="shared" si="19"/>
        <v>4915.25</v>
      </c>
      <c r="AB40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MIN(G404,J404,M404),"")</f>
        <v/>
      </c>
      <c r="AC404" s="49" t="str">
        <f>IF(OR(DataBase2[[#This Row],[sKS]] = "", DataBase2[[#This Row],[BSOpt]]=""), "", (DataBase2[[#This Row],[sKS]]-DataBase2[[#This Row],[BSOpt]])/DataBase2[[#This Row],[BSOpt]])</f>
        <v/>
      </c>
      <c r="AD404" s="49">
        <f t="shared" si="20"/>
        <v>5127.07</v>
      </c>
      <c r="AE404" s="49">
        <f>IF(OR(DataBase2[[#This Row],[sKS]] = "", DataBase2[[#This Row],[BESTUB]]=""), "", (DataBase2[[#This Row],[sKS]]-DataBase2[[#This Row],[BESTUB]])/DataBase2[[#This Row],[BESTUB]])</f>
        <v>4.2291211159590163E-2</v>
      </c>
      <c r="AF404" s="75">
        <f>IF(OR(DataBase2[[#This Row],[sLB]] = "", DataBase2[[#This Row],[BestSol]]=""), "", (DataBase2[[#This Row],[sLB]]-DataBase2[[#This Row],[BestSol]])/DataBase2[[#This Row],[BestSol]])</f>
        <v>0</v>
      </c>
      <c r="AG404" s="76">
        <f>IF(OR(DataBase2[[#This Row],[sCL]] = "", DataBase2[[#This Row],[BestSol]]=""), "", (DataBase2[[#This Row],[sCL]] -DataBase2[[#This Row],[BestSol]])/DataBase2[[#This Row],[BestSol]])</f>
        <v>0.11617941631380103</v>
      </c>
      <c r="AH404" s="76">
        <f>IF(OR(DataBase2[[#This Row],[sDRC]]= "", DataBase2[[#This Row],[BestSol]]=""), "", (DataBase2[[#This Row],[sDRC]]-DataBase2[[#This Row],[BestSol]])/DataBase2[[#This Row],[BestSol]])</f>
        <v>0.58326100482341769</v>
      </c>
      <c r="AI404" s="76">
        <f>IF(OR(DataBase2[[#This Row],[sABS]]= "", DataBase2[[#This Row],[BestSol]]=""), "", (DataBase2[[#This Row],[sABS]]-DataBase2[[#This Row],[BestSol]])/DataBase2[[#This Row],[BestSol]])</f>
        <v>-3.5962071904615991E-2</v>
      </c>
      <c r="AJ404" s="76">
        <f>IF(OR(DataBase2[[#This Row],[sCCJ]]= "", DataBase2[[#This Row],[BestSol]]=""), "", (DataBase2[[#This Row],[sCCJ]]-DataBase2[[#This Row],[BestSol]])/DataBase2[[#This Row],[BestSol]])</f>
        <v>-2.9868911483556772E-2</v>
      </c>
      <c r="AK404" s="76">
        <f>IF(OR(DataBase2[[#This Row],[sILS]] = "", DataBase2[[#This Row],[BestSol]]=""), "", (DataBase2[[#This Row],[sILS]]-DataBase2[[#This Row],[BestSol]])/DataBase2[[#This Row],[BestSol]])</f>
        <v>-4.1314044863830557E-2</v>
      </c>
      <c r="AL404" s="76">
        <f>IF(OR(DataBase2[[#This Row],[sSA]] = "", DataBase2[[#This Row],[BestSol]]=""), "", (DataBase2[[#This Row],[sSA]]-DataBase2[[#This Row],[BestSol]])/DataBase2[[#This Row],[BestSol]])</f>
        <v>-7.4447979060165113E-3</v>
      </c>
      <c r="AM404" s="76">
        <f>IF(OR(DataBase2[[#This Row],[sKS]] = "", DataBase2[[#This Row],[BestSol]]=""), "", (DataBase2[[#This Row],[sKS]]-DataBase2[[#This Row],[BestSol]])/DataBase2[[#This Row],[BestSol]])</f>
        <v>4.2291211159590163E-2</v>
      </c>
      <c r="AN404" s="75">
        <f>IF(OR(DataBase2[[#This Row],[sLB]] = "", DataBase2[[#This Row],[BSHeu]]=""), "", (DataBase2[[#This Row],[sLB]]-DataBase2[[#This Row],[BSHeu]])/DataBase2[[#This Row],[BSHeu]])</f>
        <v>4.3094450943492131E-2</v>
      </c>
      <c r="AO404" s="76">
        <f>IF(OR(DataBase2[[#This Row],[sCL]] = "",  DataBase2[[#This Row],[BSHeu]]=""), "", (DataBase2[[#This Row],[sCL]] - DataBase2[[#This Row],[BSHeu]])/ DataBase2[[#This Row],[BSHeu]])</f>
        <v>0.16428055541427183</v>
      </c>
      <c r="AP404" s="76">
        <f>IF(OR(DataBase2[[#This Row],[sDRC]]= "",  DataBase2[[#This Row],[BSHeu]]=""), "", (DataBase2[[#This Row],[sDRC]]- DataBase2[[#This Row],[BSHeu]])/ DataBase2[[#This Row],[BSHeu]])</f>
        <v>0.65149076852652454</v>
      </c>
      <c r="AQ404" s="76">
        <f>IF(OR(DataBase2[[#This Row],[sABS]]= "",  DataBase2[[#This Row],[BSHeu]]=""), "", (DataBase2[[#This Row],[sABS]]- DataBase2[[#This Row],[BSHeu]])/ DataBase2[[#This Row],[BSHeu]])</f>
        <v>5.5826132953563307E-3</v>
      </c>
      <c r="AR404" s="76">
        <f>IF(OR(DataBase2[[#This Row],[sCCJ]]= "",  DataBase2[[#This Row],[BSHeu]]=""), "", (DataBase2[[#This Row],[sCCJ]]- DataBase2[[#This Row],[BSHeu]])/ DataBase2[[#This Row],[BSHeu]])</f>
        <v>1.1938355119271713E-2</v>
      </c>
      <c r="AS404" s="76">
        <f>IF(OR(DataBase2[[#This Row],[sILS]] = "",  DataBase2[[#This Row],[BSHeu]]=""), "", (DataBase2[[#This Row],[sILS]]- DataBase2[[#This Row],[BSHeu]])/ DataBase2[[#This Row],[BSHeu]])</f>
        <v>0</v>
      </c>
      <c r="AT404" s="76">
        <f>IF(OR(DataBase2[[#This Row],[sSA]] = "",  DataBase2[[#This Row],[BSHeu]]=""), "", (DataBase2[[#This Row],[sSA]]- DataBase2[[#This Row],[BSHeu]])/ DataBase2[[#This Row],[BSHeu]])</f>
        <v>3.5328823559330577E-2</v>
      </c>
      <c r="AU404" s="77">
        <f>IF(OR(DataBase2[[#This Row],[sKS]]= "",  DataBase2[[#This Row],[BSHeu]]=""), "", (DataBase2[[#This Row],[sKS]]- DataBase2[[#This Row],[BSHeu]])/ DataBase2[[#This Row],[BSHeu]])</f>
        <v>8.7208178627740121E-2</v>
      </c>
      <c r="AV404" s="78">
        <f>IF(AND(DataBase2[[#This Row],[sLBGB]]&lt;=0.0001, DataBase2[[#This Row],[sLBGB]]&lt;&gt;""), 1,"")</f>
        <v>1</v>
      </c>
      <c r="AW404" s="78" t="str">
        <f>IF(AND(DataBase2[[#This Row],[sCLGB]]&lt;=0.0001,DataBase2[[#This Row],[sCLGB]]&lt;&gt;""), 1,"")</f>
        <v/>
      </c>
      <c r="AX404" s="78" t="str">
        <f>IF(AND(DataBase2[[#This Row],[sDRCGB]]&lt;=0.0001,DataBase2[[#This Row],[sDRCGB]]&lt;&gt;""), 1,"")</f>
        <v/>
      </c>
      <c r="AY404" s="78">
        <f>IF(AND(DataBase2[[#This Row],[sABSGB]]&lt;=0.0001,DataBase2[[#This Row],[sABSGB]]&lt;&gt;""), 1,"")</f>
        <v>1</v>
      </c>
      <c r="AZ404" s="78">
        <f>IF(AND(DataBase2[[#This Row],[sCCJGB]]&lt;=0.0001,DataBase2[[#This Row],[sCCJGB]]&lt;&gt;""), 1,"")</f>
        <v>1</v>
      </c>
      <c r="BA404" s="78">
        <f>IF(AND(DataBase2[[#This Row],[sILSGB]]&lt;=0.0001,DataBase2[[#This Row],[sILSGB]]&lt;&gt;""), 1,"")</f>
        <v>1</v>
      </c>
      <c r="BB404" s="78">
        <f>IF(AND(DataBase2[[#This Row],[sSAGB]]&lt;=0.0001,DataBase2[[#This Row],[sSAGB]]&lt;&gt;""), 1,"")</f>
        <v>1</v>
      </c>
      <c r="BC404" s="78" t="str">
        <f>IF(AND(DataBase2[[#This Row],[sKSGB]]&lt;=0.0001,DataBase2[[#This Row],[sKSGB]]&lt;&gt;""), 1,"")</f>
        <v/>
      </c>
      <c r="BD404" s="79" t="str">
        <f>IF(AND(DataBase2[[#This Row],[sLBGKS]]&lt;=0.0001, DataBase2[[#This Row],[sLBGKS]]&lt;&gt;""), 1,"")</f>
        <v/>
      </c>
      <c r="BE404" s="78" t="str">
        <f>IF(AND(DataBase2[[#This Row],[sCLGKS]]&lt;=0.0001,DataBase2[[#This Row],[sCLGKS]]&lt;&gt;""), 1,"")</f>
        <v/>
      </c>
      <c r="BF404" s="78" t="str">
        <f>IF(AND(DataBase2[[#This Row],[sDRCGKS]]&lt;=0.0001,DataBase2[[#This Row],[sDRCGKS]]&lt;&gt;""), 1,"")</f>
        <v/>
      </c>
      <c r="BG404" s="78" t="str">
        <f>IF(AND(DataBase2[[#This Row],[sABSGKS]]&lt;=0.0001,DataBase2[[#This Row],[sABSGKS]]&lt;&gt;""), 1,"")</f>
        <v/>
      </c>
      <c r="BH404" s="78" t="str">
        <f>IF(AND(DataBase2[[#This Row],[sCCJGKS]]&lt;=0.0001,DataBase2[[#This Row],[sCCJGKS]]&lt;&gt;""), 1,"")</f>
        <v/>
      </c>
      <c r="BI404" s="78">
        <f>IF(AND(DataBase2[[#This Row],[sILSGKS]]&lt;=0.0001,DataBase2[[#This Row],[sILSGKS]]&lt;&gt;""), 1,"")</f>
        <v>1</v>
      </c>
      <c r="BJ404" s="78" t="str">
        <f>IF(AND(DataBase2[[#This Row],[sSAGKS]]&lt;=0.0001,DataBase2[[#This Row],[sSAGKS]]&lt;&gt;""), 1,"")</f>
        <v/>
      </c>
      <c r="BK404" s="80" t="str">
        <f>IF(AND(DataBase2[[#This Row],[sKSGKS]]&lt;=0.0001,DataBase2[[#This Row],[sKSGKS]]&lt;&gt;""), 1,"")</f>
        <v/>
      </c>
    </row>
    <row r="405" spans="1:63" x14ac:dyDescent="0.35">
      <c r="A405" s="65" t="s">
        <v>264</v>
      </c>
      <c r="B405" s="66" t="s">
        <v>80</v>
      </c>
      <c r="C405" s="67" t="s">
        <v>282</v>
      </c>
      <c r="D405" s="67">
        <v>3</v>
      </c>
      <c r="E405" s="67">
        <v>50</v>
      </c>
      <c r="F405" s="68">
        <v>4</v>
      </c>
      <c r="G405" s="69">
        <v>5659.99</v>
      </c>
      <c r="H405" s="70">
        <v>5097.28</v>
      </c>
      <c r="I405" s="73">
        <v>7200</v>
      </c>
      <c r="J405" s="69">
        <v>6623.5</v>
      </c>
      <c r="K405" s="70">
        <v>4662.04</v>
      </c>
      <c r="L405" s="73">
        <v>43024</v>
      </c>
      <c r="M405" s="69">
        <v>8609.83</v>
      </c>
      <c r="N405" s="6">
        <v>5465.47</v>
      </c>
      <c r="O405" s="71">
        <v>7201.5</v>
      </c>
      <c r="P405" s="69">
        <v>5650.0097699999997</v>
      </c>
      <c r="Q405" s="71">
        <v>2604</v>
      </c>
      <c r="R405" s="72">
        <v>5564.05</v>
      </c>
      <c r="S405" s="71">
        <v>126.87</v>
      </c>
      <c r="T405" s="72">
        <v>5686.97</v>
      </c>
      <c r="U405" s="71">
        <v>150.0265</v>
      </c>
      <c r="V405" s="72">
        <v>5791.85</v>
      </c>
      <c r="W405" s="73">
        <v>150.09649999999999</v>
      </c>
      <c r="X405" s="8">
        <v>5604.69</v>
      </c>
      <c r="Y405" s="8">
        <v>799</v>
      </c>
      <c r="Z405" s="74">
        <f t="shared" si="18"/>
        <v>5659.99</v>
      </c>
      <c r="AA405" s="48">
        <f t="shared" si="19"/>
        <v>5564.05</v>
      </c>
      <c r="AB40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MIN(G405,J405,M405),"")</f>
        <v/>
      </c>
      <c r="AC405" s="49" t="str">
        <f>IF(OR(DataBase2[[#This Row],[sKS]] = "", DataBase2[[#This Row],[BSOpt]]=""), "", (DataBase2[[#This Row],[sKS]]-DataBase2[[#This Row],[BSOpt]])/DataBase2[[#This Row],[BSOpt]])</f>
        <v/>
      </c>
      <c r="AD405" s="49">
        <f t="shared" si="20"/>
        <v>5659.99</v>
      </c>
      <c r="AE405" s="49">
        <f>IF(OR(DataBase2[[#This Row],[sKS]] = "", DataBase2[[#This Row],[BESTUB]]=""), "", (DataBase2[[#This Row],[sKS]]-DataBase2[[#This Row],[BESTUB]])/DataBase2[[#This Row],[BESTUB]])</f>
        <v>-9.7703352832779183E-3</v>
      </c>
      <c r="AF405" s="75">
        <f>IF(OR(DataBase2[[#This Row],[sLB]] = "", DataBase2[[#This Row],[BestSol]]=""), "", (DataBase2[[#This Row],[sLB]]-DataBase2[[#This Row],[BestSol]])/DataBase2[[#This Row],[BestSol]])</f>
        <v>0</v>
      </c>
      <c r="AG405" s="76">
        <f>IF(OR(DataBase2[[#This Row],[sCL]] = "", DataBase2[[#This Row],[BestSol]]=""), "", (DataBase2[[#This Row],[sCL]] -DataBase2[[#This Row],[BestSol]])/DataBase2[[#This Row],[BestSol]])</f>
        <v>0.17023174952605927</v>
      </c>
      <c r="AH405" s="76">
        <f>IF(OR(DataBase2[[#This Row],[sDRC]]= "", DataBase2[[#This Row],[BestSol]]=""), "", (DataBase2[[#This Row],[sDRC]]-DataBase2[[#This Row],[BestSol]])/DataBase2[[#This Row],[BestSol]])</f>
        <v>0.52117406567856128</v>
      </c>
      <c r="AI405" s="76">
        <f>IF(OR(DataBase2[[#This Row],[sABS]]= "", DataBase2[[#This Row],[BestSol]]=""), "", (DataBase2[[#This Row],[sABS]]-DataBase2[[#This Row],[BestSol]])/DataBase2[[#This Row],[BestSol]])</f>
        <v>-1.7632946347961957E-3</v>
      </c>
      <c r="AJ405" s="76">
        <f>IF(OR(DataBase2[[#This Row],[sCCJ]]= "", DataBase2[[#This Row],[BestSol]]=""), "", (DataBase2[[#This Row],[sCCJ]]-DataBase2[[#This Row],[BestSol]])/DataBase2[[#This Row],[BestSol]])</f>
        <v>-1.6950559983321456E-2</v>
      </c>
      <c r="AK405" s="76">
        <f>IF(OR(DataBase2[[#This Row],[sILS]] = "", DataBase2[[#This Row],[BestSol]]=""), "", (DataBase2[[#This Row],[sILS]]-DataBase2[[#This Row],[BestSol]])/DataBase2[[#This Row],[BestSol]])</f>
        <v>4.7667928741924413E-3</v>
      </c>
      <c r="AL405" s="76">
        <f>IF(OR(DataBase2[[#This Row],[sSA]] = "", DataBase2[[#This Row],[BestSol]]=""), "", (DataBase2[[#This Row],[sSA]]-DataBase2[[#This Row],[BestSol]])/DataBase2[[#This Row],[BestSol]])</f>
        <v>2.329686094851768E-2</v>
      </c>
      <c r="AM405" s="76">
        <f>IF(OR(DataBase2[[#This Row],[sKS]] = "", DataBase2[[#This Row],[BestSol]]=""), "", (DataBase2[[#This Row],[sKS]]-DataBase2[[#This Row],[BestSol]])/DataBase2[[#This Row],[BestSol]])</f>
        <v>-9.7703352832779183E-3</v>
      </c>
      <c r="AN405" s="75">
        <f>IF(OR(DataBase2[[#This Row],[sLB]] = "", DataBase2[[#This Row],[BSHeu]]=""), "", (DataBase2[[#This Row],[sLB]]-DataBase2[[#This Row],[BSHeu]])/DataBase2[[#This Row],[BSHeu]])</f>
        <v>1.7242835704208193E-2</v>
      </c>
      <c r="AO405" s="76">
        <f>IF(OR(DataBase2[[#This Row],[sCL]] = "",  DataBase2[[#This Row],[BSHeu]]=""), "", (DataBase2[[#This Row],[sCL]] - DataBase2[[#This Row],[BSHeu]])/ DataBase2[[#This Row],[BSHeu]])</f>
        <v>0.19040986331898524</v>
      </c>
      <c r="AP405" s="76">
        <f>IF(OR(DataBase2[[#This Row],[sDRC]]= "",  DataBase2[[#This Row],[BSHeu]]=""), "", (DataBase2[[#This Row],[sDRC]]- DataBase2[[#This Row],[BSHeu]])/ DataBase2[[#This Row],[BSHeu]])</f>
        <v>0.5474034201705591</v>
      </c>
      <c r="AQ405" s="76">
        <f>IF(OR(DataBase2[[#This Row],[sABS]]= "",  DataBase2[[#This Row],[BSHeu]]=""), "", (DataBase2[[#This Row],[sABS]]- DataBase2[[#This Row],[BSHeu]])/ DataBase2[[#This Row],[BSHeu]])</f>
        <v>1.5449136869726095E-2</v>
      </c>
      <c r="AR405" s="76">
        <f>IF(OR(DataBase2[[#This Row],[sCCJ]]= "",  DataBase2[[#This Row],[BSHeu]]=""), "", (DataBase2[[#This Row],[sCCJ]]- DataBase2[[#This Row],[BSHeu]])/ DataBase2[[#This Row],[BSHeu]])</f>
        <v>0</v>
      </c>
      <c r="AS405" s="76">
        <f>IF(OR(DataBase2[[#This Row],[sILS]] = "",  DataBase2[[#This Row],[BSHeu]]=""), "", (DataBase2[[#This Row],[sILS]]- DataBase2[[#This Row],[BSHeu]])/ DataBase2[[#This Row],[BSHeu]])</f>
        <v>2.2091821604766325E-2</v>
      </c>
      <c r="AT405" s="76">
        <f>IF(OR(DataBase2[[#This Row],[sSA]] = "",  DataBase2[[#This Row],[BSHeu]]=""), "", (DataBase2[[#This Row],[sSA]]- DataBase2[[#This Row],[BSHeu]])/ DataBase2[[#This Row],[BSHeu]])</f>
        <v>4.0941400598484945E-2</v>
      </c>
      <c r="AU405" s="77">
        <f>IF(OR(DataBase2[[#This Row],[sKS]]= "",  DataBase2[[#This Row],[BSHeu]]=""), "", (DataBase2[[#This Row],[sKS]]- DataBase2[[#This Row],[BSHeu]])/ DataBase2[[#This Row],[BSHeu]])</f>
        <v>7.3040321348656857E-3</v>
      </c>
      <c r="AV405" s="78">
        <f>IF(AND(DataBase2[[#This Row],[sLBGB]]&lt;=0.0001, DataBase2[[#This Row],[sLBGB]]&lt;&gt;""), 1,"")</f>
        <v>1</v>
      </c>
      <c r="AW405" s="78" t="str">
        <f>IF(AND(DataBase2[[#This Row],[sCLGB]]&lt;=0.0001,DataBase2[[#This Row],[sCLGB]]&lt;&gt;""), 1,"")</f>
        <v/>
      </c>
      <c r="AX405" s="78" t="str">
        <f>IF(AND(DataBase2[[#This Row],[sDRCGB]]&lt;=0.0001,DataBase2[[#This Row],[sDRCGB]]&lt;&gt;""), 1,"")</f>
        <v/>
      </c>
      <c r="AY405" s="78">
        <f>IF(AND(DataBase2[[#This Row],[sABSGB]]&lt;=0.0001,DataBase2[[#This Row],[sABSGB]]&lt;&gt;""), 1,"")</f>
        <v>1</v>
      </c>
      <c r="AZ405" s="78">
        <f>IF(AND(DataBase2[[#This Row],[sCCJGB]]&lt;=0.0001,DataBase2[[#This Row],[sCCJGB]]&lt;&gt;""), 1,"")</f>
        <v>1</v>
      </c>
      <c r="BA405" s="78" t="str">
        <f>IF(AND(DataBase2[[#This Row],[sILSGB]]&lt;=0.0001,DataBase2[[#This Row],[sILSGB]]&lt;&gt;""), 1,"")</f>
        <v/>
      </c>
      <c r="BB405" s="78" t="str">
        <f>IF(AND(DataBase2[[#This Row],[sSAGB]]&lt;=0.0001,DataBase2[[#This Row],[sSAGB]]&lt;&gt;""), 1,"")</f>
        <v/>
      </c>
      <c r="BC405" s="78">
        <f>IF(AND(DataBase2[[#This Row],[sKSGB]]&lt;=0.0001,DataBase2[[#This Row],[sKSGB]]&lt;&gt;""), 1,"")</f>
        <v>1</v>
      </c>
      <c r="BD405" s="79" t="str">
        <f>IF(AND(DataBase2[[#This Row],[sLBGKS]]&lt;=0.0001, DataBase2[[#This Row],[sLBGKS]]&lt;&gt;""), 1,"")</f>
        <v/>
      </c>
      <c r="BE405" s="78" t="str">
        <f>IF(AND(DataBase2[[#This Row],[sCLGKS]]&lt;=0.0001,DataBase2[[#This Row],[sCLGKS]]&lt;&gt;""), 1,"")</f>
        <v/>
      </c>
      <c r="BF405" s="78" t="str">
        <f>IF(AND(DataBase2[[#This Row],[sDRCGKS]]&lt;=0.0001,DataBase2[[#This Row],[sDRCGKS]]&lt;&gt;""), 1,"")</f>
        <v/>
      </c>
      <c r="BG405" s="78" t="str">
        <f>IF(AND(DataBase2[[#This Row],[sABSGKS]]&lt;=0.0001,DataBase2[[#This Row],[sABSGKS]]&lt;&gt;""), 1,"")</f>
        <v/>
      </c>
      <c r="BH405" s="78">
        <f>IF(AND(DataBase2[[#This Row],[sCCJGKS]]&lt;=0.0001,DataBase2[[#This Row],[sCCJGKS]]&lt;&gt;""), 1,"")</f>
        <v>1</v>
      </c>
      <c r="BI405" s="78" t="str">
        <f>IF(AND(DataBase2[[#This Row],[sILSGKS]]&lt;=0.0001,DataBase2[[#This Row],[sILSGKS]]&lt;&gt;""), 1,"")</f>
        <v/>
      </c>
      <c r="BJ405" s="78" t="str">
        <f>IF(AND(DataBase2[[#This Row],[sSAGKS]]&lt;=0.0001,DataBase2[[#This Row],[sSAGKS]]&lt;&gt;""), 1,"")</f>
        <v/>
      </c>
      <c r="BK405" s="80" t="str">
        <f>IF(AND(DataBase2[[#This Row],[sKSGKS]]&lt;=0.0001,DataBase2[[#This Row],[sKSGKS]]&lt;&gt;""), 1,"")</f>
        <v/>
      </c>
    </row>
    <row r="406" spans="1:63" x14ac:dyDescent="0.35">
      <c r="A406" s="65" t="s">
        <v>265</v>
      </c>
      <c r="B406" s="66" t="s">
        <v>80</v>
      </c>
      <c r="C406" s="67" t="s">
        <v>282</v>
      </c>
      <c r="D406" s="67">
        <v>3</v>
      </c>
      <c r="E406" s="67">
        <v>50</v>
      </c>
      <c r="F406" s="68">
        <v>5</v>
      </c>
      <c r="G406" s="69">
        <v>6678.43</v>
      </c>
      <c r="H406" s="70">
        <v>5768.08</v>
      </c>
      <c r="I406" s="73">
        <v>7200</v>
      </c>
      <c r="J406" s="69">
        <v>8550.64</v>
      </c>
      <c r="K406" s="70">
        <v>4886.93</v>
      </c>
      <c r="L406" s="73">
        <v>43168</v>
      </c>
      <c r="M406" s="69">
        <v>10134.26</v>
      </c>
      <c r="N406" s="6">
        <v>6157.78</v>
      </c>
      <c r="O406" s="71">
        <v>7202.4</v>
      </c>
      <c r="P406" s="69">
        <v>6678.3798800000004</v>
      </c>
      <c r="Q406" s="71">
        <v>3696</v>
      </c>
      <c r="R406" s="72">
        <v>6254.21</v>
      </c>
      <c r="S406" s="71">
        <v>159.71</v>
      </c>
      <c r="T406" s="72">
        <v>6196.37</v>
      </c>
      <c r="U406" s="71">
        <v>150.02250000000001</v>
      </c>
      <c r="V406" s="72">
        <v>6224.11</v>
      </c>
      <c r="W406" s="73">
        <v>150.05449999999999</v>
      </c>
      <c r="X406" s="8">
        <v>6627.01</v>
      </c>
      <c r="Y406" s="8">
        <v>1210</v>
      </c>
      <c r="Z406" s="74">
        <f t="shared" si="18"/>
        <v>6678.43</v>
      </c>
      <c r="AA406" s="48">
        <f t="shared" si="19"/>
        <v>6196.37</v>
      </c>
      <c r="AB4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MIN(G406,J406,M406),"")</f>
        <v/>
      </c>
      <c r="AC406" s="49" t="str">
        <f>IF(OR(DataBase2[[#This Row],[sKS]] = "", DataBase2[[#This Row],[BSOpt]]=""), "", (DataBase2[[#This Row],[sKS]]-DataBase2[[#This Row],[BSOpt]])/DataBase2[[#This Row],[BSOpt]])</f>
        <v/>
      </c>
      <c r="AD406" s="49">
        <f t="shared" si="20"/>
        <v>6678.43</v>
      </c>
      <c r="AE406" s="49">
        <f>IF(OR(DataBase2[[#This Row],[sKS]] = "", DataBase2[[#This Row],[BESTUB]]=""), "", (DataBase2[[#This Row],[sKS]]-DataBase2[[#This Row],[BESTUB]])/DataBase2[[#This Row],[BESTUB]])</f>
        <v>-7.6994143833206416E-3</v>
      </c>
      <c r="AF406" s="75">
        <f>IF(OR(DataBase2[[#This Row],[sLB]] = "", DataBase2[[#This Row],[BestSol]]=""), "", (DataBase2[[#This Row],[sLB]]-DataBase2[[#This Row],[BestSol]])/DataBase2[[#This Row],[BestSol]])</f>
        <v>0</v>
      </c>
      <c r="AG406" s="76">
        <f>IF(OR(DataBase2[[#This Row],[sCL]] = "", DataBase2[[#This Row],[BestSol]]=""), "", (DataBase2[[#This Row],[sCL]] -DataBase2[[#This Row],[BestSol]])/DataBase2[[#This Row],[BestSol]])</f>
        <v>0.28033684563587535</v>
      </c>
      <c r="AH406" s="76">
        <f>IF(OR(DataBase2[[#This Row],[sDRC]]= "", DataBase2[[#This Row],[BestSol]]=""), "", (DataBase2[[#This Row],[sDRC]]-DataBase2[[#This Row],[BestSol]])/DataBase2[[#This Row],[BestSol]])</f>
        <v>0.51746143929037214</v>
      </c>
      <c r="AI406" s="76">
        <f>IF(OR(DataBase2[[#This Row],[sABS]]= "", DataBase2[[#This Row],[BestSol]]=""), "", (DataBase2[[#This Row],[sABS]]-DataBase2[[#This Row],[BestSol]])/DataBase2[[#This Row],[BestSol]])</f>
        <v>-7.5047578547471376E-6</v>
      </c>
      <c r="AJ406" s="76">
        <f>IF(OR(DataBase2[[#This Row],[sCCJ]]= "", DataBase2[[#This Row],[BestSol]]=""), "", (DataBase2[[#This Row],[sCCJ]]-DataBase2[[#This Row],[BestSol]])/DataBase2[[#This Row],[BestSol]])</f>
        <v>-6.3520917341351221E-2</v>
      </c>
      <c r="AK406" s="76">
        <f>IF(OR(DataBase2[[#This Row],[sILS]] = "", DataBase2[[#This Row],[BestSol]]=""), "", (DataBase2[[#This Row],[sILS]]-DataBase2[[#This Row],[BestSol]])/DataBase2[[#This Row],[BestSol]])</f>
        <v>-7.2181635504152977E-2</v>
      </c>
      <c r="AL406" s="76">
        <f>IF(OR(DataBase2[[#This Row],[sSA]] = "", DataBase2[[#This Row],[BestSol]]=""), "", (DataBase2[[#This Row],[sSA]]-DataBase2[[#This Row],[BestSol]])/DataBase2[[#This Row],[BestSol]])</f>
        <v>-6.8027964656363932E-2</v>
      </c>
      <c r="AM406" s="76">
        <f>IF(OR(DataBase2[[#This Row],[sKS]] = "", DataBase2[[#This Row],[BestSol]]=""), "", (DataBase2[[#This Row],[sKS]]-DataBase2[[#This Row],[BestSol]])/DataBase2[[#This Row],[BestSol]])</f>
        <v>-7.6994143833206416E-3</v>
      </c>
      <c r="AN406" s="75">
        <f>IF(OR(DataBase2[[#This Row],[sLB]] = "", DataBase2[[#This Row],[BSHeu]]=""), "", (DataBase2[[#This Row],[sLB]]-DataBase2[[#This Row],[BSHeu]])/DataBase2[[#This Row],[BSHeu]])</f>
        <v>7.7797161886717606E-2</v>
      </c>
      <c r="AO406" s="76">
        <f>IF(OR(DataBase2[[#This Row],[sCL]] = "",  DataBase2[[#This Row],[BSHeu]]=""), "", (DataBase2[[#This Row],[sCL]] - DataBase2[[#This Row],[BSHeu]])/ DataBase2[[#This Row],[BSHeu]])</f>
        <v>0.37994341848533891</v>
      </c>
      <c r="AP406" s="76">
        <f>IF(OR(DataBase2[[#This Row],[sDRC]]= "",  DataBase2[[#This Row],[BSHeu]]=""), "", (DataBase2[[#This Row],[sDRC]]- DataBase2[[#This Row],[BSHeu]])/ DataBase2[[#This Row],[BSHeu]])</f>
        <v>0.63551563253969667</v>
      </c>
      <c r="AQ406" s="76">
        <f>IF(OR(DataBase2[[#This Row],[sABS]]= "",  DataBase2[[#This Row],[BSHeu]]=""), "", (DataBase2[[#This Row],[sABS]]- DataBase2[[#This Row],[BSHeu]])/ DataBase2[[#This Row],[BSHeu]])</f>
        <v>7.778907328000112E-2</v>
      </c>
      <c r="AR406" s="76">
        <f>IF(OR(DataBase2[[#This Row],[sCCJ]]= "",  DataBase2[[#This Row],[BSHeu]]=""), "", (DataBase2[[#This Row],[sCCJ]]- DataBase2[[#This Row],[BSHeu]])/ DataBase2[[#This Row],[BSHeu]])</f>
        <v>9.3344974557684809E-3</v>
      </c>
      <c r="AS406" s="76">
        <f>IF(OR(DataBase2[[#This Row],[sILS]] = "",  DataBase2[[#This Row],[BSHeu]]=""), "", (DataBase2[[#This Row],[sILS]]- DataBase2[[#This Row],[BSHeu]])/ DataBase2[[#This Row],[BSHeu]])</f>
        <v>0</v>
      </c>
      <c r="AT406" s="76">
        <f>IF(OR(DataBase2[[#This Row],[sSA]] = "",  DataBase2[[#This Row],[BSHeu]]=""), "", (DataBase2[[#This Row],[sSA]]- DataBase2[[#This Row],[BSHeu]])/ DataBase2[[#This Row],[BSHeu]])</f>
        <v>4.476814651158627E-3</v>
      </c>
      <c r="AU406" s="77">
        <f>IF(OR(DataBase2[[#This Row],[sKS]]= "",  DataBase2[[#This Row],[BSHeu]]=""), "", (DataBase2[[#This Row],[sKS]]- DataBase2[[#This Row],[BSHeu]])/ DataBase2[[#This Row],[BSHeu]])</f>
        <v>6.9498754916184846E-2</v>
      </c>
      <c r="AV406" s="78">
        <f>IF(AND(DataBase2[[#This Row],[sLBGB]]&lt;=0.0001, DataBase2[[#This Row],[sLBGB]]&lt;&gt;""), 1,"")</f>
        <v>1</v>
      </c>
      <c r="AW406" s="78" t="str">
        <f>IF(AND(DataBase2[[#This Row],[sCLGB]]&lt;=0.0001,DataBase2[[#This Row],[sCLGB]]&lt;&gt;""), 1,"")</f>
        <v/>
      </c>
      <c r="AX406" s="78" t="str">
        <f>IF(AND(DataBase2[[#This Row],[sDRCGB]]&lt;=0.0001,DataBase2[[#This Row],[sDRCGB]]&lt;&gt;""), 1,"")</f>
        <v/>
      </c>
      <c r="AY406" s="78">
        <f>IF(AND(DataBase2[[#This Row],[sABSGB]]&lt;=0.0001,DataBase2[[#This Row],[sABSGB]]&lt;&gt;""), 1,"")</f>
        <v>1</v>
      </c>
      <c r="AZ406" s="78">
        <f>IF(AND(DataBase2[[#This Row],[sCCJGB]]&lt;=0.0001,DataBase2[[#This Row],[sCCJGB]]&lt;&gt;""), 1,"")</f>
        <v>1</v>
      </c>
      <c r="BA406" s="78">
        <f>IF(AND(DataBase2[[#This Row],[sILSGB]]&lt;=0.0001,DataBase2[[#This Row],[sILSGB]]&lt;&gt;""), 1,"")</f>
        <v>1</v>
      </c>
      <c r="BB406" s="78">
        <f>IF(AND(DataBase2[[#This Row],[sSAGB]]&lt;=0.0001,DataBase2[[#This Row],[sSAGB]]&lt;&gt;""), 1,"")</f>
        <v>1</v>
      </c>
      <c r="BC406" s="78">
        <f>IF(AND(DataBase2[[#This Row],[sKSGB]]&lt;=0.0001,DataBase2[[#This Row],[sKSGB]]&lt;&gt;""), 1,"")</f>
        <v>1</v>
      </c>
      <c r="BD406" s="79" t="str">
        <f>IF(AND(DataBase2[[#This Row],[sLBGKS]]&lt;=0.0001, DataBase2[[#This Row],[sLBGKS]]&lt;&gt;""), 1,"")</f>
        <v/>
      </c>
      <c r="BE406" s="78" t="str">
        <f>IF(AND(DataBase2[[#This Row],[sCLGKS]]&lt;=0.0001,DataBase2[[#This Row],[sCLGKS]]&lt;&gt;""), 1,"")</f>
        <v/>
      </c>
      <c r="BF406" s="78" t="str">
        <f>IF(AND(DataBase2[[#This Row],[sDRCGKS]]&lt;=0.0001,DataBase2[[#This Row],[sDRCGKS]]&lt;&gt;""), 1,"")</f>
        <v/>
      </c>
      <c r="BG406" s="78" t="str">
        <f>IF(AND(DataBase2[[#This Row],[sABSGKS]]&lt;=0.0001,DataBase2[[#This Row],[sABSGKS]]&lt;&gt;""), 1,"")</f>
        <v/>
      </c>
      <c r="BH406" s="78" t="str">
        <f>IF(AND(DataBase2[[#This Row],[sCCJGKS]]&lt;=0.0001,DataBase2[[#This Row],[sCCJGKS]]&lt;&gt;""), 1,"")</f>
        <v/>
      </c>
      <c r="BI406" s="78">
        <f>IF(AND(DataBase2[[#This Row],[sILSGKS]]&lt;=0.0001,DataBase2[[#This Row],[sILSGKS]]&lt;&gt;""), 1,"")</f>
        <v>1</v>
      </c>
      <c r="BJ406" s="78" t="str">
        <f>IF(AND(DataBase2[[#This Row],[sSAGKS]]&lt;=0.0001,DataBase2[[#This Row],[sSAGKS]]&lt;&gt;""), 1,"")</f>
        <v/>
      </c>
      <c r="BK406" s="80" t="str">
        <f>IF(AND(DataBase2[[#This Row],[sKSGKS]]&lt;=0.0001,DataBase2[[#This Row],[sKSGKS]]&lt;&gt;""), 1,"")</f>
        <v/>
      </c>
    </row>
    <row r="407" spans="1:63" x14ac:dyDescent="0.35">
      <c r="A407" s="65" t="s">
        <v>266</v>
      </c>
      <c r="B407" s="66" t="s">
        <v>80</v>
      </c>
      <c r="C407" s="67" t="s">
        <v>282</v>
      </c>
      <c r="D407" s="67">
        <v>3</v>
      </c>
      <c r="E407" s="67">
        <v>50</v>
      </c>
      <c r="F407" s="68">
        <v>2</v>
      </c>
      <c r="G407" s="69">
        <v>4569.3599999999997</v>
      </c>
      <c r="H407" s="70">
        <v>4216.1400000000003</v>
      </c>
      <c r="I407" s="73">
        <v>7200</v>
      </c>
      <c r="J407" s="69">
        <v>4550.28</v>
      </c>
      <c r="K407" s="70">
        <v>4550.28</v>
      </c>
      <c r="L407" s="73">
        <v>4755</v>
      </c>
      <c r="M407" s="69">
        <v>4650.66</v>
      </c>
      <c r="N407" s="6">
        <v>4477.6099999999997</v>
      </c>
      <c r="O407" s="71">
        <v>7200.4</v>
      </c>
      <c r="P407" s="69">
        <v>4592.9799800000001</v>
      </c>
      <c r="Q407" s="71">
        <v>5857</v>
      </c>
      <c r="R407" s="72">
        <v>4591.3</v>
      </c>
      <c r="S407" s="71">
        <v>178.73</v>
      </c>
      <c r="T407" s="72">
        <v>4632.72</v>
      </c>
      <c r="U407" s="71">
        <v>150.011</v>
      </c>
      <c r="V407" s="72">
        <v>4589.28</v>
      </c>
      <c r="W407" s="73">
        <v>150.00700000000001</v>
      </c>
      <c r="X407" s="8">
        <v>4572.3999999999996</v>
      </c>
      <c r="Y407" s="8">
        <v>121</v>
      </c>
      <c r="Z407" s="74">
        <f t="shared" si="18"/>
        <v>4550.28</v>
      </c>
      <c r="AA407" s="48">
        <f t="shared" si="19"/>
        <v>4572.3999999999996</v>
      </c>
      <c r="AB40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MIN(G407,J407,M407),"")</f>
        <v>4550.28</v>
      </c>
      <c r="AC407" s="49">
        <f>IF(OR(DataBase2[[#This Row],[sKS]] = "", DataBase2[[#This Row],[BSOpt]]=""), "", (DataBase2[[#This Row],[sKS]]-DataBase2[[#This Row],[BSOpt]])/DataBase2[[#This Row],[BSOpt]])</f>
        <v>4.8612393083502315E-3</v>
      </c>
      <c r="AD407" s="49">
        <f t="shared" si="20"/>
        <v>4550.28</v>
      </c>
      <c r="AE407" s="49">
        <f>IF(OR(DataBase2[[#This Row],[sKS]] = "", DataBase2[[#This Row],[BESTUB]]=""), "", (DataBase2[[#This Row],[sKS]]-DataBase2[[#This Row],[BESTUB]])/DataBase2[[#This Row],[BESTUB]])</f>
        <v>4.8612393083502315E-3</v>
      </c>
      <c r="AF407" s="75">
        <f>IF(OR(DataBase2[[#This Row],[sLB]] = "", DataBase2[[#This Row],[BestSol]]=""), "", (DataBase2[[#This Row],[sLB]]-DataBase2[[#This Row],[BestSol]])/DataBase2[[#This Row],[BestSol]])</f>
        <v>4.1931485534955929E-3</v>
      </c>
      <c r="AG407" s="76">
        <f>IF(OR(DataBase2[[#This Row],[sCL]] = "", DataBase2[[#This Row],[BestSol]]=""), "", (DataBase2[[#This Row],[sCL]] -DataBase2[[#This Row],[BestSol]])/DataBase2[[#This Row],[BestSol]])</f>
        <v>0</v>
      </c>
      <c r="AH407" s="76">
        <f>IF(OR(DataBase2[[#This Row],[sDRC]]= "", DataBase2[[#This Row],[BestSol]]=""), "", (DataBase2[[#This Row],[sDRC]]-DataBase2[[#This Row],[BestSol]])/DataBase2[[#This Row],[BestSol]])</f>
        <v>2.2060180911943904E-2</v>
      </c>
      <c r="AI407" s="76">
        <f>IF(OR(DataBase2[[#This Row],[sABS]]= "", DataBase2[[#This Row],[BestSol]]=""), "", (DataBase2[[#This Row],[sABS]]-DataBase2[[#This Row],[BestSol]])/DataBase2[[#This Row],[BestSol]])</f>
        <v>9.3840335100258288E-3</v>
      </c>
      <c r="AJ407" s="76">
        <f>IF(OR(DataBase2[[#This Row],[sCCJ]]= "", DataBase2[[#This Row],[BestSol]]=""), "", (DataBase2[[#This Row],[sCCJ]]-DataBase2[[#This Row],[BestSol]])/DataBase2[[#This Row],[BestSol]])</f>
        <v>9.0148298566243047E-3</v>
      </c>
      <c r="AK407" s="76">
        <f>IF(OR(DataBase2[[#This Row],[sILS]] = "", DataBase2[[#This Row],[BestSol]]=""), "", (DataBase2[[#This Row],[sILS]]-DataBase2[[#This Row],[BestSol]])/DataBase2[[#This Row],[BestSol]])</f>
        <v>1.8117566391518878E-2</v>
      </c>
      <c r="AL407" s="76">
        <f>IF(OR(DataBase2[[#This Row],[sSA]] = "", DataBase2[[#This Row],[BestSol]]=""), "", (DataBase2[[#This Row],[sSA]]-DataBase2[[#This Row],[BestSol]])/DataBase2[[#This Row],[BestSol]])</f>
        <v>8.5709011313589503E-3</v>
      </c>
      <c r="AM407" s="76">
        <f>IF(OR(DataBase2[[#This Row],[sKS]] = "", DataBase2[[#This Row],[BestSol]]=""), "", (DataBase2[[#This Row],[sKS]]-DataBase2[[#This Row],[BestSol]])/DataBase2[[#This Row],[BestSol]])</f>
        <v>4.8612393083502315E-3</v>
      </c>
      <c r="AN407" s="75">
        <f>IF(OR(DataBase2[[#This Row],[sLB]] = "", DataBase2[[#This Row],[BSHeu]]=""), "", (DataBase2[[#This Row],[sLB]]-DataBase2[[#This Row],[BSHeu]])/DataBase2[[#This Row],[BSHeu]])</f>
        <v>-6.6485871752251856E-4</v>
      </c>
      <c r="AO407" s="76">
        <f>IF(OR(DataBase2[[#This Row],[sCL]] = "",  DataBase2[[#This Row],[BSHeu]]=""), "", (DataBase2[[#This Row],[sCL]] - DataBase2[[#This Row],[BSHeu]])/ DataBase2[[#This Row],[BSHeu]])</f>
        <v>-4.8377219840783602E-3</v>
      </c>
      <c r="AP407" s="76">
        <f>IF(OR(DataBase2[[#This Row],[sDRC]]= "",  DataBase2[[#This Row],[BSHeu]]=""), "", (DataBase2[[#This Row],[sDRC]]- DataBase2[[#This Row],[BSHeu]])/ DataBase2[[#This Row],[BSHeu]])</f>
        <v>1.7115737905695087E-2</v>
      </c>
      <c r="AQ407" s="76">
        <f>IF(OR(DataBase2[[#This Row],[sABS]]= "",  DataBase2[[#This Row],[BSHeu]]=""), "", (DataBase2[[#This Row],[sABS]]- DataBase2[[#This Row],[BSHeu]])/ DataBase2[[#This Row],[BSHeu]])</f>
        <v>4.5009141807366886E-3</v>
      </c>
      <c r="AR407" s="76">
        <f>IF(OR(DataBase2[[#This Row],[sCCJ]]= "",  DataBase2[[#This Row],[BSHeu]]=""), "", (DataBase2[[#This Row],[sCCJ]]- DataBase2[[#This Row],[BSHeu]])/ DataBase2[[#This Row],[BSHeu]])</f>
        <v>4.1334966319658273E-3</v>
      </c>
      <c r="AS407" s="76">
        <f>IF(OR(DataBase2[[#This Row],[sILS]] = "",  DataBase2[[#This Row],[BSHeu]]=""), "", (DataBase2[[#This Row],[sILS]]- DataBase2[[#This Row],[BSHeu]])/ DataBase2[[#This Row],[BSHeu]])</f>
        <v>1.3192196658210267E-2</v>
      </c>
      <c r="AT407" s="76">
        <f>IF(OR(DataBase2[[#This Row],[sSA]] = "",  DataBase2[[#This Row],[BSHeu]]=""), "", (DataBase2[[#This Row],[sSA]]- DataBase2[[#This Row],[BSHeu]])/ DataBase2[[#This Row],[BSHeu]])</f>
        <v>3.6917155104540527E-3</v>
      </c>
      <c r="AU407" s="77">
        <f>IF(OR(DataBase2[[#This Row],[sKS]]= "",  DataBase2[[#This Row],[BSHeu]]=""), "", (DataBase2[[#This Row],[sKS]]- DataBase2[[#This Row],[BSHeu]])/ DataBase2[[#This Row],[BSHeu]])</f>
        <v>0</v>
      </c>
      <c r="AV407" s="78" t="str">
        <f>IF(AND(DataBase2[[#This Row],[sLBGB]]&lt;=0.0001, DataBase2[[#This Row],[sLBGB]]&lt;&gt;""), 1,"")</f>
        <v/>
      </c>
      <c r="AW407" s="78">
        <f>IF(AND(DataBase2[[#This Row],[sCLGB]]&lt;=0.0001,DataBase2[[#This Row],[sCLGB]]&lt;&gt;""), 1,"")</f>
        <v>1</v>
      </c>
      <c r="AX407" s="78" t="str">
        <f>IF(AND(DataBase2[[#This Row],[sDRCGB]]&lt;=0.0001,DataBase2[[#This Row],[sDRCGB]]&lt;&gt;""), 1,"")</f>
        <v/>
      </c>
      <c r="AY407" s="78" t="str">
        <f>IF(AND(DataBase2[[#This Row],[sABSGB]]&lt;=0.0001,DataBase2[[#This Row],[sABSGB]]&lt;&gt;""), 1,"")</f>
        <v/>
      </c>
      <c r="AZ407" s="78" t="str">
        <f>IF(AND(DataBase2[[#This Row],[sCCJGB]]&lt;=0.0001,DataBase2[[#This Row],[sCCJGB]]&lt;&gt;""), 1,"")</f>
        <v/>
      </c>
      <c r="BA407" s="78" t="str">
        <f>IF(AND(DataBase2[[#This Row],[sILSGB]]&lt;=0.0001,DataBase2[[#This Row],[sILSGB]]&lt;&gt;""), 1,"")</f>
        <v/>
      </c>
      <c r="BB407" s="78" t="str">
        <f>IF(AND(DataBase2[[#This Row],[sSAGB]]&lt;=0.0001,DataBase2[[#This Row],[sSAGB]]&lt;&gt;""), 1,"")</f>
        <v/>
      </c>
      <c r="BC407" s="78" t="str">
        <f>IF(AND(DataBase2[[#This Row],[sKSGB]]&lt;=0.0001,DataBase2[[#This Row],[sKSGB]]&lt;&gt;""), 1,"")</f>
        <v/>
      </c>
      <c r="BD407" s="79">
        <f>IF(AND(DataBase2[[#This Row],[sLBGKS]]&lt;=0.0001, DataBase2[[#This Row],[sLBGKS]]&lt;&gt;""), 1,"")</f>
        <v>1</v>
      </c>
      <c r="BE407" s="78">
        <f>IF(AND(DataBase2[[#This Row],[sCLGKS]]&lt;=0.0001,DataBase2[[#This Row],[sCLGKS]]&lt;&gt;""), 1,"")</f>
        <v>1</v>
      </c>
      <c r="BF407" s="78" t="str">
        <f>IF(AND(DataBase2[[#This Row],[sDRCGKS]]&lt;=0.0001,DataBase2[[#This Row],[sDRCGKS]]&lt;&gt;""), 1,"")</f>
        <v/>
      </c>
      <c r="BG407" s="78" t="str">
        <f>IF(AND(DataBase2[[#This Row],[sABSGKS]]&lt;=0.0001,DataBase2[[#This Row],[sABSGKS]]&lt;&gt;""), 1,"")</f>
        <v/>
      </c>
      <c r="BH407" s="78" t="str">
        <f>IF(AND(DataBase2[[#This Row],[sCCJGKS]]&lt;=0.0001,DataBase2[[#This Row],[sCCJGKS]]&lt;&gt;""), 1,"")</f>
        <v/>
      </c>
      <c r="BI407" s="78" t="str">
        <f>IF(AND(DataBase2[[#This Row],[sILSGKS]]&lt;=0.0001,DataBase2[[#This Row],[sILSGKS]]&lt;&gt;""), 1,"")</f>
        <v/>
      </c>
      <c r="BJ407" s="78" t="str">
        <f>IF(AND(DataBase2[[#This Row],[sSAGKS]]&lt;=0.0001,DataBase2[[#This Row],[sSAGKS]]&lt;&gt;""), 1,"")</f>
        <v/>
      </c>
      <c r="BK407" s="80">
        <f>IF(AND(DataBase2[[#This Row],[sKSGKS]]&lt;=0.0001,DataBase2[[#This Row],[sKSGKS]]&lt;&gt;""), 1,"")</f>
        <v>1</v>
      </c>
    </row>
    <row r="408" spans="1:63" x14ac:dyDescent="0.35">
      <c r="A408" s="65" t="s">
        <v>267</v>
      </c>
      <c r="B408" s="66" t="s">
        <v>80</v>
      </c>
      <c r="C408" s="67" t="s">
        <v>282</v>
      </c>
      <c r="D408" s="67">
        <v>3</v>
      </c>
      <c r="E408" s="67">
        <v>50</v>
      </c>
      <c r="F408" s="68">
        <v>3</v>
      </c>
      <c r="G408" s="69">
        <v>5498.5</v>
      </c>
      <c r="H408" s="70">
        <v>4612.22</v>
      </c>
      <c r="I408" s="73">
        <v>7200</v>
      </c>
      <c r="J408" s="69">
        <v>5620.41</v>
      </c>
      <c r="K408" s="70">
        <v>4866.24</v>
      </c>
      <c r="L408" s="73">
        <v>43014</v>
      </c>
      <c r="M408" s="69">
        <v>10436.959999999999</v>
      </c>
      <c r="N408" s="6">
        <v>5058.43</v>
      </c>
      <c r="O408" s="71">
        <v>7201.5</v>
      </c>
      <c r="P408" s="69">
        <v>5314.4399400000002</v>
      </c>
      <c r="Q408" s="71">
        <v>9638</v>
      </c>
      <c r="R408" s="72">
        <v>5273.69</v>
      </c>
      <c r="S408" s="71">
        <v>177.33</v>
      </c>
      <c r="T408" s="72">
        <v>5411.38</v>
      </c>
      <c r="U408" s="71">
        <v>150.00899999999999</v>
      </c>
      <c r="V408" s="72">
        <v>5538.16</v>
      </c>
      <c r="W408" s="73">
        <v>150.04150000000001</v>
      </c>
      <c r="X408" s="8">
        <v>5398.79</v>
      </c>
      <c r="Y408" s="8">
        <v>1191</v>
      </c>
      <c r="Z408" s="74">
        <f t="shared" si="18"/>
        <v>5498.5</v>
      </c>
      <c r="AA408" s="48">
        <f t="shared" si="19"/>
        <v>5273.69</v>
      </c>
      <c r="AB40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MIN(G408,J408,M408),"")</f>
        <v/>
      </c>
      <c r="AC408" s="49" t="str">
        <f>IF(OR(DataBase2[[#This Row],[sKS]] = "", DataBase2[[#This Row],[BSOpt]]=""), "", (DataBase2[[#This Row],[sKS]]-DataBase2[[#This Row],[BSOpt]])/DataBase2[[#This Row],[BSOpt]])</f>
        <v/>
      </c>
      <c r="AD408" s="49">
        <f t="shared" si="20"/>
        <v>5498.5</v>
      </c>
      <c r="AE408" s="49">
        <f>IF(OR(DataBase2[[#This Row],[sKS]] = "", DataBase2[[#This Row],[BESTUB]]=""), "", (DataBase2[[#This Row],[sKS]]-DataBase2[[#This Row],[BESTUB]])/DataBase2[[#This Row],[BESTUB]])</f>
        <v>-1.8134036555424213E-2</v>
      </c>
      <c r="AF408" s="75">
        <f>IF(OR(DataBase2[[#This Row],[sLB]] = "", DataBase2[[#This Row],[BestSol]]=""), "", (DataBase2[[#This Row],[sLB]]-DataBase2[[#This Row],[BestSol]])/DataBase2[[#This Row],[BestSol]])</f>
        <v>0</v>
      </c>
      <c r="AG408" s="76">
        <f>IF(OR(DataBase2[[#This Row],[sCL]] = "", DataBase2[[#This Row],[BestSol]]=""), "", (DataBase2[[#This Row],[sCL]] -DataBase2[[#This Row],[BestSol]])/DataBase2[[#This Row],[BestSol]])</f>
        <v>2.2171501318541394E-2</v>
      </c>
      <c r="AH408" s="76">
        <f>IF(OR(DataBase2[[#This Row],[sDRC]]= "", DataBase2[[#This Row],[BestSol]]=""), "", (DataBase2[[#This Row],[sDRC]]-DataBase2[[#This Row],[BestSol]])/DataBase2[[#This Row],[BestSol]])</f>
        <v>0.89814676730017262</v>
      </c>
      <c r="AI408" s="76">
        <f>IF(OR(DataBase2[[#This Row],[sABS]]= "", DataBase2[[#This Row],[BestSol]]=""), "", (DataBase2[[#This Row],[sABS]]-DataBase2[[#This Row],[BestSol]])/DataBase2[[#This Row],[BestSol]])</f>
        <v>-3.3474594889515284E-2</v>
      </c>
      <c r="AJ408" s="76">
        <f>IF(OR(DataBase2[[#This Row],[sCCJ]]= "", DataBase2[[#This Row],[BestSol]]=""), "", (DataBase2[[#This Row],[sCCJ]]-DataBase2[[#This Row],[BestSol]])/DataBase2[[#This Row],[BestSol]])</f>
        <v>-4.0885696098936143E-2</v>
      </c>
      <c r="AK408" s="76">
        <f>IF(OR(DataBase2[[#This Row],[sILS]] = "", DataBase2[[#This Row],[BestSol]]=""), "", (DataBase2[[#This Row],[sILS]]-DataBase2[[#This Row],[BestSol]])/DataBase2[[#This Row],[BestSol]])</f>
        <v>-1.5844321178503207E-2</v>
      </c>
      <c r="AL408" s="76">
        <f>IF(OR(DataBase2[[#This Row],[sSA]] = "", DataBase2[[#This Row],[BestSol]]=""), "", (DataBase2[[#This Row],[sSA]]-DataBase2[[#This Row],[BestSol]])/DataBase2[[#This Row],[BestSol]])</f>
        <v>7.2128762389742388E-3</v>
      </c>
      <c r="AM408" s="76">
        <f>IF(OR(DataBase2[[#This Row],[sKS]] = "", DataBase2[[#This Row],[BestSol]]=""), "", (DataBase2[[#This Row],[sKS]]-DataBase2[[#This Row],[BestSol]])/DataBase2[[#This Row],[BestSol]])</f>
        <v>-1.8134036555424213E-2</v>
      </c>
      <c r="AN408" s="75">
        <f>IF(OR(DataBase2[[#This Row],[sLB]] = "", DataBase2[[#This Row],[BSHeu]]=""), "", (DataBase2[[#This Row],[sLB]]-DataBase2[[#This Row],[BSHeu]])/DataBase2[[#This Row],[BSHeu]])</f>
        <v>4.262859591671115E-2</v>
      </c>
      <c r="AO408" s="76">
        <f>IF(OR(DataBase2[[#This Row],[sCL]] = "",  DataBase2[[#This Row],[BSHeu]]=""), "", (DataBase2[[#This Row],[sCL]] - DataBase2[[#This Row],[BSHeu]])/ DataBase2[[#This Row],[BSHeu]])</f>
        <v>6.5745237205827478E-2</v>
      </c>
      <c r="AP408" s="76">
        <f>IF(OR(DataBase2[[#This Row],[sDRC]]= "",  DataBase2[[#This Row],[BSHeu]]=""), "", (DataBase2[[#This Row],[sDRC]]- DataBase2[[#This Row],[BSHeu]])/ DataBase2[[#This Row],[BSHeu]])</f>
        <v>0.97906209883402318</v>
      </c>
      <c r="AQ408" s="76">
        <f>IF(OR(DataBase2[[#This Row],[sABS]]= "",  DataBase2[[#This Row],[BSHeu]]=""), "", (DataBase2[[#This Row],[sABS]]- DataBase2[[#This Row],[BSHeu]])/ DataBase2[[#This Row],[BSHeu]])</f>
        <v>7.7270260481751129E-3</v>
      </c>
      <c r="AR408" s="76">
        <f>IF(OR(DataBase2[[#This Row],[sCCJ]]= "",  DataBase2[[#This Row],[BSHeu]]=""), "", (DataBase2[[#This Row],[sCCJ]]- DataBase2[[#This Row],[BSHeu]])/ DataBase2[[#This Row],[BSHeu]])</f>
        <v>0</v>
      </c>
      <c r="AS408" s="76">
        <f>IF(OR(DataBase2[[#This Row],[sILS]] = "",  DataBase2[[#This Row],[BSHeu]]=""), "", (DataBase2[[#This Row],[sILS]]- DataBase2[[#This Row],[BSHeu]])/ DataBase2[[#This Row],[BSHeu]])</f>
        <v>2.6108853573114939E-2</v>
      </c>
      <c r="AT408" s="76">
        <f>IF(OR(DataBase2[[#This Row],[sSA]] = "",  DataBase2[[#This Row],[BSHeu]]=""), "", (DataBase2[[#This Row],[sSA]]- DataBase2[[#This Row],[BSHeu]])/ DataBase2[[#This Row],[BSHeu]])</f>
        <v>5.014894694227387E-2</v>
      </c>
      <c r="AU408" s="77">
        <f>IF(OR(DataBase2[[#This Row],[sKS]]= "",  DataBase2[[#This Row],[BSHeu]]=""), "", (DataBase2[[#This Row],[sKS]]- DataBase2[[#This Row],[BSHeu]])/ DataBase2[[#This Row],[BSHeu]])</f>
        <v>2.3721530844626887E-2</v>
      </c>
      <c r="AV408" s="78">
        <f>IF(AND(DataBase2[[#This Row],[sLBGB]]&lt;=0.0001, DataBase2[[#This Row],[sLBGB]]&lt;&gt;""), 1,"")</f>
        <v>1</v>
      </c>
      <c r="AW408" s="78" t="str">
        <f>IF(AND(DataBase2[[#This Row],[sCLGB]]&lt;=0.0001,DataBase2[[#This Row],[sCLGB]]&lt;&gt;""), 1,"")</f>
        <v/>
      </c>
      <c r="AX408" s="78" t="str">
        <f>IF(AND(DataBase2[[#This Row],[sDRCGB]]&lt;=0.0001,DataBase2[[#This Row],[sDRCGB]]&lt;&gt;""), 1,"")</f>
        <v/>
      </c>
      <c r="AY408" s="78">
        <f>IF(AND(DataBase2[[#This Row],[sABSGB]]&lt;=0.0001,DataBase2[[#This Row],[sABSGB]]&lt;&gt;""), 1,"")</f>
        <v>1</v>
      </c>
      <c r="AZ408" s="78">
        <f>IF(AND(DataBase2[[#This Row],[sCCJGB]]&lt;=0.0001,DataBase2[[#This Row],[sCCJGB]]&lt;&gt;""), 1,"")</f>
        <v>1</v>
      </c>
      <c r="BA408" s="78">
        <f>IF(AND(DataBase2[[#This Row],[sILSGB]]&lt;=0.0001,DataBase2[[#This Row],[sILSGB]]&lt;&gt;""), 1,"")</f>
        <v>1</v>
      </c>
      <c r="BB408" s="78" t="str">
        <f>IF(AND(DataBase2[[#This Row],[sSAGB]]&lt;=0.0001,DataBase2[[#This Row],[sSAGB]]&lt;&gt;""), 1,"")</f>
        <v/>
      </c>
      <c r="BC408" s="78">
        <f>IF(AND(DataBase2[[#This Row],[sKSGB]]&lt;=0.0001,DataBase2[[#This Row],[sKSGB]]&lt;&gt;""), 1,"")</f>
        <v>1</v>
      </c>
      <c r="BD408" s="79" t="str">
        <f>IF(AND(DataBase2[[#This Row],[sLBGKS]]&lt;=0.0001, DataBase2[[#This Row],[sLBGKS]]&lt;&gt;""), 1,"")</f>
        <v/>
      </c>
      <c r="BE408" s="78" t="str">
        <f>IF(AND(DataBase2[[#This Row],[sCLGKS]]&lt;=0.0001,DataBase2[[#This Row],[sCLGKS]]&lt;&gt;""), 1,"")</f>
        <v/>
      </c>
      <c r="BF408" s="78" t="str">
        <f>IF(AND(DataBase2[[#This Row],[sDRCGKS]]&lt;=0.0001,DataBase2[[#This Row],[sDRCGKS]]&lt;&gt;""), 1,"")</f>
        <v/>
      </c>
      <c r="BG408" s="78" t="str">
        <f>IF(AND(DataBase2[[#This Row],[sABSGKS]]&lt;=0.0001,DataBase2[[#This Row],[sABSGKS]]&lt;&gt;""), 1,"")</f>
        <v/>
      </c>
      <c r="BH408" s="78">
        <f>IF(AND(DataBase2[[#This Row],[sCCJGKS]]&lt;=0.0001,DataBase2[[#This Row],[sCCJGKS]]&lt;&gt;""), 1,"")</f>
        <v>1</v>
      </c>
      <c r="BI408" s="78" t="str">
        <f>IF(AND(DataBase2[[#This Row],[sILSGKS]]&lt;=0.0001,DataBase2[[#This Row],[sILSGKS]]&lt;&gt;""), 1,"")</f>
        <v/>
      </c>
      <c r="BJ408" s="78" t="str">
        <f>IF(AND(DataBase2[[#This Row],[sSAGKS]]&lt;=0.0001,DataBase2[[#This Row],[sSAGKS]]&lt;&gt;""), 1,"")</f>
        <v/>
      </c>
      <c r="BK408" s="80" t="str">
        <f>IF(AND(DataBase2[[#This Row],[sKSGKS]]&lt;=0.0001,DataBase2[[#This Row],[sKSGKS]]&lt;&gt;""), 1,"")</f>
        <v/>
      </c>
    </row>
    <row r="409" spans="1:63" x14ac:dyDescent="0.35">
      <c r="A409" s="65" t="s">
        <v>268</v>
      </c>
      <c r="B409" s="66" t="s">
        <v>80</v>
      </c>
      <c r="C409" s="67" t="s">
        <v>282</v>
      </c>
      <c r="D409" s="67">
        <v>3</v>
      </c>
      <c r="E409" s="67">
        <v>50</v>
      </c>
      <c r="F409" s="68">
        <v>4</v>
      </c>
      <c r="G409" s="69">
        <v>6213.64</v>
      </c>
      <c r="H409" s="70">
        <v>5159.28</v>
      </c>
      <c r="I409" s="73">
        <v>7200</v>
      </c>
      <c r="J409" s="69">
        <v>6876.41</v>
      </c>
      <c r="K409" s="70">
        <v>5087.22</v>
      </c>
      <c r="L409" s="73">
        <v>43043</v>
      </c>
      <c r="M409" s="69">
        <v>10189.41</v>
      </c>
      <c r="N409" s="6">
        <v>5742.59</v>
      </c>
      <c r="O409" s="71">
        <v>7201.9</v>
      </c>
      <c r="P409" s="69">
        <v>6018.0200199999999</v>
      </c>
      <c r="Q409" s="71">
        <v>2170</v>
      </c>
      <c r="R409" s="72">
        <v>5871.4</v>
      </c>
      <c r="S409" s="71">
        <v>144.06</v>
      </c>
      <c r="T409" s="72">
        <v>6022.52</v>
      </c>
      <c r="U409" s="71">
        <v>150.02449999999999</v>
      </c>
      <c r="V409" s="72">
        <v>5966</v>
      </c>
      <c r="W409" s="73">
        <v>150.05199999999999</v>
      </c>
      <c r="X409" s="8">
        <v>6025.94</v>
      </c>
      <c r="Y409" s="8">
        <v>2124</v>
      </c>
      <c r="Z409" s="74">
        <f t="shared" si="18"/>
        <v>6213.64</v>
      </c>
      <c r="AA409" s="48">
        <f t="shared" si="19"/>
        <v>5871.4</v>
      </c>
      <c r="AB40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MIN(G409,J409,M409),"")</f>
        <v/>
      </c>
      <c r="AC409" s="49" t="str">
        <f>IF(OR(DataBase2[[#This Row],[sKS]] = "", DataBase2[[#This Row],[BSOpt]]=""), "", (DataBase2[[#This Row],[sKS]]-DataBase2[[#This Row],[BSOpt]])/DataBase2[[#This Row],[BSOpt]])</f>
        <v/>
      </c>
      <c r="AD409" s="49">
        <f t="shared" si="20"/>
        <v>6213.64</v>
      </c>
      <c r="AE409" s="49">
        <f>IF(OR(DataBase2[[#This Row],[sKS]] = "", DataBase2[[#This Row],[BESTUB]]=""), "", (DataBase2[[#This Row],[sKS]]-DataBase2[[#This Row],[BESTUB]])/DataBase2[[#This Row],[BESTUB]])</f>
        <v>-3.0207736528025556E-2</v>
      </c>
      <c r="AF409" s="75">
        <f>IF(OR(DataBase2[[#This Row],[sLB]] = "", DataBase2[[#This Row],[BestSol]]=""), "", (DataBase2[[#This Row],[sLB]]-DataBase2[[#This Row],[BestSol]])/DataBase2[[#This Row],[BestSol]])</f>
        <v>0</v>
      </c>
      <c r="AG409" s="76">
        <f>IF(OR(DataBase2[[#This Row],[sCL]] = "", DataBase2[[#This Row],[BestSol]]=""), "", (DataBase2[[#This Row],[sCL]] -DataBase2[[#This Row],[BestSol]])/DataBase2[[#This Row],[BestSol]])</f>
        <v>0.1066637268975994</v>
      </c>
      <c r="AH409" s="76">
        <f>IF(OR(DataBase2[[#This Row],[sDRC]]= "", DataBase2[[#This Row],[BestSol]]=""), "", (DataBase2[[#This Row],[sDRC]]-DataBase2[[#This Row],[BestSol]])/DataBase2[[#This Row],[BestSol]])</f>
        <v>0.63984556556221461</v>
      </c>
      <c r="AI409" s="76">
        <f>IF(OR(DataBase2[[#This Row],[sABS]]= "", DataBase2[[#This Row],[BestSol]]=""), "", (DataBase2[[#This Row],[sABS]]-DataBase2[[#This Row],[BestSol]])/DataBase2[[#This Row],[BestSol]])</f>
        <v>-3.1482348510695889E-2</v>
      </c>
      <c r="AJ409" s="76">
        <f>IF(OR(DataBase2[[#This Row],[sCCJ]]= "", DataBase2[[#This Row],[BestSol]]=""), "", (DataBase2[[#This Row],[sCCJ]]-DataBase2[[#This Row],[BestSol]])/DataBase2[[#This Row],[BestSol]])</f>
        <v>-5.5078826581520759E-2</v>
      </c>
      <c r="AK409" s="76">
        <f>IF(OR(DataBase2[[#This Row],[sILS]] = "", DataBase2[[#This Row],[BestSol]]=""), "", (DataBase2[[#This Row],[sILS]]-DataBase2[[#This Row],[BestSol]])/DataBase2[[#This Row],[BestSol]])</f>
        <v>-3.0758138546809904E-2</v>
      </c>
      <c r="AL409" s="76">
        <f>IF(OR(DataBase2[[#This Row],[sSA]] = "", DataBase2[[#This Row],[BestSol]]=""), "", (DataBase2[[#This Row],[sSA]]-DataBase2[[#This Row],[BestSol]])/DataBase2[[#This Row],[BestSol]])</f>
        <v>-3.9854256120406127E-2</v>
      </c>
      <c r="AM409" s="76">
        <f>IF(OR(DataBase2[[#This Row],[sKS]] = "", DataBase2[[#This Row],[BestSol]]=""), "", (DataBase2[[#This Row],[sKS]]-DataBase2[[#This Row],[BestSol]])/DataBase2[[#This Row],[BestSol]])</f>
        <v>-3.0207736528025556E-2</v>
      </c>
      <c r="AN409" s="75">
        <f>IF(OR(DataBase2[[#This Row],[sLB]] = "", DataBase2[[#This Row],[BSHeu]]=""), "", (DataBase2[[#This Row],[sLB]]-DataBase2[[#This Row],[BSHeu]])/DataBase2[[#This Row],[BSHeu]])</f>
        <v>5.8289334741288397E-2</v>
      </c>
      <c r="AO409" s="76">
        <f>IF(OR(DataBase2[[#This Row],[sCL]] = "",  DataBase2[[#This Row],[BSHeu]]=""), "", (DataBase2[[#This Row],[sCL]] - DataBase2[[#This Row],[BSHeu]])/ DataBase2[[#This Row],[BSHeu]])</f>
        <v>0.17117041932077534</v>
      </c>
      <c r="AP409" s="76">
        <f>IF(OR(DataBase2[[#This Row],[sDRC]]= "",  DataBase2[[#This Row],[BSHeu]]=""), "", (DataBase2[[#This Row],[sDRC]]- DataBase2[[#This Row],[BSHeu]])/ DataBase2[[#This Row],[BSHeu]])</f>
        <v>0.73543107265728791</v>
      </c>
      <c r="AQ409" s="76">
        <f>IF(OR(DataBase2[[#This Row],[sABS]]= "",  DataBase2[[#This Row],[BSHeu]]=""), "", (DataBase2[[#This Row],[sABS]]- DataBase2[[#This Row],[BSHeu]])/ DataBase2[[#This Row],[BSHeu]])</f>
        <v>2.4971901079810659E-2</v>
      </c>
      <c r="AR409" s="76">
        <f>IF(OR(DataBase2[[#This Row],[sCCJ]]= "",  DataBase2[[#This Row],[BSHeu]]=""), "", (DataBase2[[#This Row],[sCCJ]]- DataBase2[[#This Row],[BSHeu]])/ DataBase2[[#This Row],[BSHeu]])</f>
        <v>0</v>
      </c>
      <c r="AS409" s="76">
        <f>IF(OR(DataBase2[[#This Row],[sILS]] = "",  DataBase2[[#This Row],[BSHeu]]=""), "", (DataBase2[[#This Row],[sILS]]- DataBase2[[#This Row],[BSHeu]])/ DataBase2[[#This Row],[BSHeu]])</f>
        <v>2.5738324760704569E-2</v>
      </c>
      <c r="AT409" s="76">
        <f>IF(OR(DataBase2[[#This Row],[sSA]] = "",  DataBase2[[#This Row],[BSHeu]]=""), "", (DataBase2[[#This Row],[sSA]]- DataBase2[[#This Row],[BSHeu]])/ DataBase2[[#This Row],[BSHeu]])</f>
        <v>1.6112000545014882E-2</v>
      </c>
      <c r="AU409" s="77">
        <f>IF(OR(DataBase2[[#This Row],[sKS]]= "",  DataBase2[[#This Row],[BSHeu]]=""), "", (DataBase2[[#This Row],[sKS]]- DataBase2[[#This Row],[BSHeu]])/ DataBase2[[#This Row],[BSHeu]])</f>
        <v>2.6320809347004117E-2</v>
      </c>
      <c r="AV409" s="78">
        <f>IF(AND(DataBase2[[#This Row],[sLBGB]]&lt;=0.0001, DataBase2[[#This Row],[sLBGB]]&lt;&gt;""), 1,"")</f>
        <v>1</v>
      </c>
      <c r="AW409" s="78" t="str">
        <f>IF(AND(DataBase2[[#This Row],[sCLGB]]&lt;=0.0001,DataBase2[[#This Row],[sCLGB]]&lt;&gt;""), 1,"")</f>
        <v/>
      </c>
      <c r="AX409" s="78" t="str">
        <f>IF(AND(DataBase2[[#This Row],[sDRCGB]]&lt;=0.0001,DataBase2[[#This Row],[sDRCGB]]&lt;&gt;""), 1,"")</f>
        <v/>
      </c>
      <c r="AY409" s="78">
        <f>IF(AND(DataBase2[[#This Row],[sABSGB]]&lt;=0.0001,DataBase2[[#This Row],[sABSGB]]&lt;&gt;""), 1,"")</f>
        <v>1</v>
      </c>
      <c r="AZ409" s="78">
        <f>IF(AND(DataBase2[[#This Row],[sCCJGB]]&lt;=0.0001,DataBase2[[#This Row],[sCCJGB]]&lt;&gt;""), 1,"")</f>
        <v>1</v>
      </c>
      <c r="BA409" s="78">
        <f>IF(AND(DataBase2[[#This Row],[sILSGB]]&lt;=0.0001,DataBase2[[#This Row],[sILSGB]]&lt;&gt;""), 1,"")</f>
        <v>1</v>
      </c>
      <c r="BB409" s="78">
        <f>IF(AND(DataBase2[[#This Row],[sSAGB]]&lt;=0.0001,DataBase2[[#This Row],[sSAGB]]&lt;&gt;""), 1,"")</f>
        <v>1</v>
      </c>
      <c r="BC409" s="78">
        <f>IF(AND(DataBase2[[#This Row],[sKSGB]]&lt;=0.0001,DataBase2[[#This Row],[sKSGB]]&lt;&gt;""), 1,"")</f>
        <v>1</v>
      </c>
      <c r="BD409" s="79" t="str">
        <f>IF(AND(DataBase2[[#This Row],[sLBGKS]]&lt;=0.0001, DataBase2[[#This Row],[sLBGKS]]&lt;&gt;""), 1,"")</f>
        <v/>
      </c>
      <c r="BE409" s="78" t="str">
        <f>IF(AND(DataBase2[[#This Row],[sCLGKS]]&lt;=0.0001,DataBase2[[#This Row],[sCLGKS]]&lt;&gt;""), 1,"")</f>
        <v/>
      </c>
      <c r="BF409" s="78" t="str">
        <f>IF(AND(DataBase2[[#This Row],[sDRCGKS]]&lt;=0.0001,DataBase2[[#This Row],[sDRCGKS]]&lt;&gt;""), 1,"")</f>
        <v/>
      </c>
      <c r="BG409" s="78" t="str">
        <f>IF(AND(DataBase2[[#This Row],[sABSGKS]]&lt;=0.0001,DataBase2[[#This Row],[sABSGKS]]&lt;&gt;""), 1,"")</f>
        <v/>
      </c>
      <c r="BH409" s="78">
        <f>IF(AND(DataBase2[[#This Row],[sCCJGKS]]&lt;=0.0001,DataBase2[[#This Row],[sCCJGKS]]&lt;&gt;""), 1,"")</f>
        <v>1</v>
      </c>
      <c r="BI409" s="78" t="str">
        <f>IF(AND(DataBase2[[#This Row],[sILSGKS]]&lt;=0.0001,DataBase2[[#This Row],[sILSGKS]]&lt;&gt;""), 1,"")</f>
        <v/>
      </c>
      <c r="BJ409" s="78" t="str">
        <f>IF(AND(DataBase2[[#This Row],[sSAGKS]]&lt;=0.0001,DataBase2[[#This Row],[sSAGKS]]&lt;&gt;""), 1,"")</f>
        <v/>
      </c>
      <c r="BK409" s="80" t="str">
        <f>IF(AND(DataBase2[[#This Row],[sKSGKS]]&lt;=0.0001,DataBase2[[#This Row],[sKSGKS]]&lt;&gt;""), 1,"")</f>
        <v/>
      </c>
    </row>
    <row r="410" spans="1:63" x14ac:dyDescent="0.35">
      <c r="A410" s="65" t="s">
        <v>269</v>
      </c>
      <c r="B410" s="66" t="s">
        <v>80</v>
      </c>
      <c r="C410" s="67" t="s">
        <v>282</v>
      </c>
      <c r="D410" s="67">
        <v>3</v>
      </c>
      <c r="E410" s="67">
        <v>50</v>
      </c>
      <c r="F410" s="68">
        <v>5</v>
      </c>
      <c r="G410" s="69">
        <v>6837.62</v>
      </c>
      <c r="H410" s="70">
        <v>5751.24</v>
      </c>
      <c r="I410" s="73">
        <v>7200</v>
      </c>
      <c r="J410" s="69">
        <v>7991.92</v>
      </c>
      <c r="K410" s="70">
        <v>5185.17</v>
      </c>
      <c r="L410" s="73">
        <v>43179</v>
      </c>
      <c r="M410" s="69">
        <v>11674.54</v>
      </c>
      <c r="N410" s="6">
        <v>6319.65</v>
      </c>
      <c r="O410" s="71">
        <v>7200.7</v>
      </c>
      <c r="P410" s="69">
        <v>6940.5600599999998</v>
      </c>
      <c r="Q410" s="71">
        <v>2582</v>
      </c>
      <c r="R410" s="72">
        <v>6417.72</v>
      </c>
      <c r="S410" s="71">
        <v>162.93</v>
      </c>
      <c r="T410" s="72">
        <v>6733.99</v>
      </c>
      <c r="U410" s="71">
        <v>150.01949999999999</v>
      </c>
      <c r="V410" s="72">
        <v>6564.5</v>
      </c>
      <c r="W410" s="73">
        <v>150.03100000000001</v>
      </c>
      <c r="X410" s="8">
        <v>6889.98</v>
      </c>
      <c r="Y410" s="8">
        <v>1662</v>
      </c>
      <c r="Z410" s="74">
        <f t="shared" si="18"/>
        <v>6837.62</v>
      </c>
      <c r="AA410" s="48">
        <f t="shared" si="19"/>
        <v>6417.72</v>
      </c>
      <c r="AB4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MIN(G410,J410,M410),"")</f>
        <v/>
      </c>
      <c r="AC410" s="49" t="str">
        <f>IF(OR(DataBase2[[#This Row],[sKS]] = "", DataBase2[[#This Row],[BSOpt]]=""), "", (DataBase2[[#This Row],[sKS]]-DataBase2[[#This Row],[BSOpt]])/DataBase2[[#This Row],[BSOpt]])</f>
        <v/>
      </c>
      <c r="AD410" s="49">
        <f t="shared" si="20"/>
        <v>6837.62</v>
      </c>
      <c r="AE410" s="49">
        <f>IF(OR(DataBase2[[#This Row],[sKS]] = "", DataBase2[[#This Row],[BESTUB]]=""), "", (DataBase2[[#This Row],[sKS]]-DataBase2[[#This Row],[BESTUB]])/DataBase2[[#This Row],[BESTUB]])</f>
        <v>7.6576352590520787E-3</v>
      </c>
      <c r="AF410" s="75">
        <f>IF(OR(DataBase2[[#This Row],[sLB]] = "", DataBase2[[#This Row],[BestSol]]=""), "", (DataBase2[[#This Row],[sLB]]-DataBase2[[#This Row],[BestSol]])/DataBase2[[#This Row],[BestSol]])</f>
        <v>0</v>
      </c>
      <c r="AG410" s="76">
        <f>IF(OR(DataBase2[[#This Row],[sCL]] = "", DataBase2[[#This Row],[BestSol]]=""), "", (DataBase2[[#This Row],[sCL]] -DataBase2[[#This Row],[BestSol]])/DataBase2[[#This Row],[BestSol]])</f>
        <v>0.16881605002910371</v>
      </c>
      <c r="AH410" s="76">
        <f>IF(OR(DataBase2[[#This Row],[sDRC]]= "", DataBase2[[#This Row],[BestSol]]=""), "", (DataBase2[[#This Row],[sDRC]]-DataBase2[[#This Row],[BestSol]])/DataBase2[[#This Row],[BestSol]])</f>
        <v>0.70739818825848777</v>
      </c>
      <c r="AI410" s="76">
        <f>IF(OR(DataBase2[[#This Row],[sABS]]= "", DataBase2[[#This Row],[BestSol]]=""), "", (DataBase2[[#This Row],[sABS]]-DataBase2[[#This Row],[BestSol]])/DataBase2[[#This Row],[BestSol]])</f>
        <v>1.5054954794212008E-2</v>
      </c>
      <c r="AJ410" s="76">
        <f>IF(OR(DataBase2[[#This Row],[sCCJ]]= "", DataBase2[[#This Row],[BestSol]]=""), "", (DataBase2[[#This Row],[sCCJ]]-DataBase2[[#This Row],[BestSol]])/DataBase2[[#This Row],[BestSol]])</f>
        <v>-6.1410256785255635E-2</v>
      </c>
      <c r="AK410" s="76">
        <f>IF(OR(DataBase2[[#This Row],[sILS]] = "", DataBase2[[#This Row],[BestSol]]=""), "", (DataBase2[[#This Row],[sILS]]-DataBase2[[#This Row],[BestSol]])/DataBase2[[#This Row],[BestSol]])</f>
        <v>-1.5155858324972741E-2</v>
      </c>
      <c r="AL410" s="76">
        <f>IF(OR(DataBase2[[#This Row],[sSA]] = "", DataBase2[[#This Row],[BestSol]]=""), "", (DataBase2[[#This Row],[sSA]]-DataBase2[[#This Row],[BestSol]])/DataBase2[[#This Row],[BestSol]])</f>
        <v>-3.9943723108333003E-2</v>
      </c>
      <c r="AM410" s="76">
        <f>IF(OR(DataBase2[[#This Row],[sKS]] = "", DataBase2[[#This Row],[BestSol]]=""), "", (DataBase2[[#This Row],[sKS]]-DataBase2[[#This Row],[BestSol]])/DataBase2[[#This Row],[BestSol]])</f>
        <v>7.6576352590520787E-3</v>
      </c>
      <c r="AN410" s="75">
        <f>IF(OR(DataBase2[[#This Row],[sLB]] = "", DataBase2[[#This Row],[BSHeu]]=""), "", (DataBase2[[#This Row],[sLB]]-DataBase2[[#This Row],[BSHeu]])/DataBase2[[#This Row],[BSHeu]])</f>
        <v>6.5428220614174443E-2</v>
      </c>
      <c r="AO410" s="76">
        <f>IF(OR(DataBase2[[#This Row],[sCL]] = "",  DataBase2[[#This Row],[BSHeu]]=""), "", (DataBase2[[#This Row],[sCL]] - DataBase2[[#This Row],[BSHeu]])/ DataBase2[[#This Row],[BSHeu]])</f>
        <v>0.24528960440779587</v>
      </c>
      <c r="AP410" s="76">
        <f>IF(OR(DataBase2[[#This Row],[sDRC]]= "",  DataBase2[[#This Row],[BSHeu]]=""), "", (DataBase2[[#This Row],[sDRC]]- DataBase2[[#This Row],[BSHeu]])/ DataBase2[[#This Row],[BSHeu]])</f>
        <v>0.81911021359610581</v>
      </c>
      <c r="AQ410" s="76">
        <f>IF(OR(DataBase2[[#This Row],[sABS]]= "",  DataBase2[[#This Row],[BSHeu]]=""), "", (DataBase2[[#This Row],[sABS]]- DataBase2[[#This Row],[BSHeu]])/ DataBase2[[#This Row],[BSHeu]])</f>
        <v>8.1468194311998574E-2</v>
      </c>
      <c r="AR410" s="76">
        <f>IF(OR(DataBase2[[#This Row],[sCCJ]]= "",  DataBase2[[#This Row],[BSHeu]]=""), "", (DataBase2[[#This Row],[sCCJ]]- DataBase2[[#This Row],[BSHeu]])/ DataBase2[[#This Row],[BSHeu]])</f>
        <v>0</v>
      </c>
      <c r="AS410" s="76">
        <f>IF(OR(DataBase2[[#This Row],[sILS]] = "",  DataBase2[[#This Row],[BSHeu]]=""), "", (DataBase2[[#This Row],[sILS]]- DataBase2[[#This Row],[BSHeu]])/ DataBase2[[#This Row],[BSHeu]])</f>
        <v>4.9280741447118213E-2</v>
      </c>
      <c r="AT410" s="76">
        <f>IF(OR(DataBase2[[#This Row],[sSA]] = "",  DataBase2[[#This Row],[BSHeu]]=""), "", (DataBase2[[#This Row],[sSA]]- DataBase2[[#This Row],[BSHeu]])/ DataBase2[[#This Row],[BSHeu]])</f>
        <v>2.2871050778157934E-2</v>
      </c>
      <c r="AU410" s="77">
        <f>IF(OR(DataBase2[[#This Row],[sKS]]= "",  DataBase2[[#This Row],[BSHeu]]=""), "", (DataBase2[[#This Row],[sKS]]- DataBase2[[#This Row],[BSHeu]])/ DataBase2[[#This Row],[BSHeu]])</f>
        <v>7.3586881322338663E-2</v>
      </c>
      <c r="AV410" s="78">
        <f>IF(AND(DataBase2[[#This Row],[sLBGB]]&lt;=0.0001, DataBase2[[#This Row],[sLBGB]]&lt;&gt;""), 1,"")</f>
        <v>1</v>
      </c>
      <c r="AW410" s="78" t="str">
        <f>IF(AND(DataBase2[[#This Row],[sCLGB]]&lt;=0.0001,DataBase2[[#This Row],[sCLGB]]&lt;&gt;""), 1,"")</f>
        <v/>
      </c>
      <c r="AX410" s="78" t="str">
        <f>IF(AND(DataBase2[[#This Row],[sDRCGB]]&lt;=0.0001,DataBase2[[#This Row],[sDRCGB]]&lt;&gt;""), 1,"")</f>
        <v/>
      </c>
      <c r="AY410" s="78" t="str">
        <f>IF(AND(DataBase2[[#This Row],[sABSGB]]&lt;=0.0001,DataBase2[[#This Row],[sABSGB]]&lt;&gt;""), 1,"")</f>
        <v/>
      </c>
      <c r="AZ410" s="78">
        <f>IF(AND(DataBase2[[#This Row],[sCCJGB]]&lt;=0.0001,DataBase2[[#This Row],[sCCJGB]]&lt;&gt;""), 1,"")</f>
        <v>1</v>
      </c>
      <c r="BA410" s="78">
        <f>IF(AND(DataBase2[[#This Row],[sILSGB]]&lt;=0.0001,DataBase2[[#This Row],[sILSGB]]&lt;&gt;""), 1,"")</f>
        <v>1</v>
      </c>
      <c r="BB410" s="78">
        <f>IF(AND(DataBase2[[#This Row],[sSAGB]]&lt;=0.0001,DataBase2[[#This Row],[sSAGB]]&lt;&gt;""), 1,"")</f>
        <v>1</v>
      </c>
      <c r="BC410" s="78" t="str">
        <f>IF(AND(DataBase2[[#This Row],[sKSGB]]&lt;=0.0001,DataBase2[[#This Row],[sKSGB]]&lt;&gt;""), 1,"")</f>
        <v/>
      </c>
      <c r="BD410" s="79" t="str">
        <f>IF(AND(DataBase2[[#This Row],[sLBGKS]]&lt;=0.0001, DataBase2[[#This Row],[sLBGKS]]&lt;&gt;""), 1,"")</f>
        <v/>
      </c>
      <c r="BE410" s="78" t="str">
        <f>IF(AND(DataBase2[[#This Row],[sCLGKS]]&lt;=0.0001,DataBase2[[#This Row],[sCLGKS]]&lt;&gt;""), 1,"")</f>
        <v/>
      </c>
      <c r="BF410" s="78" t="str">
        <f>IF(AND(DataBase2[[#This Row],[sDRCGKS]]&lt;=0.0001,DataBase2[[#This Row],[sDRCGKS]]&lt;&gt;""), 1,"")</f>
        <v/>
      </c>
      <c r="BG410" s="78" t="str">
        <f>IF(AND(DataBase2[[#This Row],[sABSGKS]]&lt;=0.0001,DataBase2[[#This Row],[sABSGKS]]&lt;&gt;""), 1,"")</f>
        <v/>
      </c>
      <c r="BH410" s="78">
        <f>IF(AND(DataBase2[[#This Row],[sCCJGKS]]&lt;=0.0001,DataBase2[[#This Row],[sCCJGKS]]&lt;&gt;""), 1,"")</f>
        <v>1</v>
      </c>
      <c r="BI410" s="78" t="str">
        <f>IF(AND(DataBase2[[#This Row],[sILSGKS]]&lt;=0.0001,DataBase2[[#This Row],[sILSGKS]]&lt;&gt;""), 1,"")</f>
        <v/>
      </c>
      <c r="BJ410" s="78" t="str">
        <f>IF(AND(DataBase2[[#This Row],[sSAGKS]]&lt;=0.0001,DataBase2[[#This Row],[sSAGKS]]&lt;&gt;""), 1,"")</f>
        <v/>
      </c>
      <c r="BK410" s="80" t="str">
        <f>IF(AND(DataBase2[[#This Row],[sKSGKS]]&lt;=0.0001,DataBase2[[#This Row],[sKSGKS]]&lt;&gt;""), 1,"")</f>
        <v/>
      </c>
    </row>
    <row r="411" spans="1:63" x14ac:dyDescent="0.35">
      <c r="A411" s="65" t="s">
        <v>270</v>
      </c>
      <c r="B411" s="66" t="s">
        <v>80</v>
      </c>
      <c r="C411" s="67" t="s">
        <v>282</v>
      </c>
      <c r="D411" s="67">
        <v>3</v>
      </c>
      <c r="E411" s="67">
        <v>50</v>
      </c>
      <c r="F411" s="68">
        <v>2</v>
      </c>
      <c r="G411" s="69">
        <v>4401.96</v>
      </c>
      <c r="H411" s="70">
        <v>4183.53</v>
      </c>
      <c r="I411" s="73">
        <v>7200</v>
      </c>
      <c r="J411" s="69">
        <v>4401.96</v>
      </c>
      <c r="K411" s="70">
        <v>4401.96</v>
      </c>
      <c r="L411" s="73">
        <v>2584</v>
      </c>
      <c r="M411" s="69">
        <v>7751.07</v>
      </c>
      <c r="N411" s="6">
        <v>4341.7299999999996</v>
      </c>
      <c r="O411" s="71">
        <v>7200.2</v>
      </c>
      <c r="P411" s="69">
        <v>4432.6601600000004</v>
      </c>
      <c r="Q411" s="71">
        <v>10620</v>
      </c>
      <c r="R411" s="72">
        <v>4596.8100000000004</v>
      </c>
      <c r="S411" s="71">
        <v>118.34</v>
      </c>
      <c r="T411" s="72">
        <v>4428.96</v>
      </c>
      <c r="U411" s="71">
        <v>150.006</v>
      </c>
      <c r="V411" s="72">
        <v>4405.66</v>
      </c>
      <c r="W411" s="73">
        <v>150.053</v>
      </c>
      <c r="X411" s="8">
        <v>4892.8599999999997</v>
      </c>
      <c r="Y411" s="8">
        <v>259</v>
      </c>
      <c r="Z411" s="74">
        <f t="shared" si="18"/>
        <v>4401.96</v>
      </c>
      <c r="AA411" s="48">
        <f t="shared" si="19"/>
        <v>4405.66</v>
      </c>
      <c r="AB41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MIN(G411,J411,M411),"")</f>
        <v>4401.96</v>
      </c>
      <c r="AC411" s="49">
        <f>IF(OR(DataBase2[[#This Row],[sKS]] = "", DataBase2[[#This Row],[BSOpt]]=""), "", (DataBase2[[#This Row],[sKS]]-DataBase2[[#This Row],[BSOpt]])/DataBase2[[#This Row],[BSOpt]])</f>
        <v>0.11151850539305211</v>
      </c>
      <c r="AD411" s="49">
        <f t="shared" si="20"/>
        <v>4401.96</v>
      </c>
      <c r="AE411" s="49">
        <f>IF(OR(DataBase2[[#This Row],[sKS]] = "", DataBase2[[#This Row],[BESTUB]]=""), "", (DataBase2[[#This Row],[sKS]]-DataBase2[[#This Row],[BESTUB]])/DataBase2[[#This Row],[BESTUB]])</f>
        <v>0.11151850539305211</v>
      </c>
      <c r="AF411" s="75">
        <f>IF(OR(DataBase2[[#This Row],[sLB]] = "", DataBase2[[#This Row],[BestSol]]=""), "", (DataBase2[[#This Row],[sLB]]-DataBase2[[#This Row],[BestSol]])/DataBase2[[#This Row],[BestSol]])</f>
        <v>0</v>
      </c>
      <c r="AG411" s="76">
        <f>IF(OR(DataBase2[[#This Row],[sCL]] = "", DataBase2[[#This Row],[BestSol]]=""), "", (DataBase2[[#This Row],[sCL]] -DataBase2[[#This Row],[BestSol]])/DataBase2[[#This Row],[BestSol]])</f>
        <v>0</v>
      </c>
      <c r="AH411" s="76">
        <f>IF(OR(DataBase2[[#This Row],[sDRC]]= "", DataBase2[[#This Row],[BestSol]]=""), "", (DataBase2[[#This Row],[sDRC]]-DataBase2[[#This Row],[BestSol]])/DataBase2[[#This Row],[BestSol]])</f>
        <v>0.76082245181691788</v>
      </c>
      <c r="AI411" s="76">
        <f>IF(OR(DataBase2[[#This Row],[sABS]]= "", DataBase2[[#This Row],[BestSol]]=""), "", (DataBase2[[#This Row],[sABS]]-DataBase2[[#This Row],[BestSol]])/DataBase2[[#This Row],[BestSol]])</f>
        <v>6.9742024007488305E-3</v>
      </c>
      <c r="AJ411" s="76">
        <f>IF(OR(DataBase2[[#This Row],[sCCJ]]= "", DataBase2[[#This Row],[BestSol]]=""), "", (DataBase2[[#This Row],[sCCJ]]-DataBase2[[#This Row],[BestSol]])/DataBase2[[#This Row],[BestSol]])</f>
        <v>4.42643731428728E-2</v>
      </c>
      <c r="AK411" s="76">
        <f>IF(OR(DataBase2[[#This Row],[sILS]] = "", DataBase2[[#This Row],[BestSol]]=""), "", (DataBase2[[#This Row],[sILS]]-DataBase2[[#This Row],[BestSol]])/DataBase2[[#This Row],[BestSol]])</f>
        <v>6.1336313823842107E-3</v>
      </c>
      <c r="AL411" s="76">
        <f>IF(OR(DataBase2[[#This Row],[sSA]] = "", DataBase2[[#This Row],[BestSol]]=""), "", (DataBase2[[#This Row],[sSA]]-DataBase2[[#This Row],[BestSol]])/DataBase2[[#This Row],[BestSol]])</f>
        <v>8.4053467091927639E-4</v>
      </c>
      <c r="AM411" s="76">
        <f>IF(OR(DataBase2[[#This Row],[sKS]] = "", DataBase2[[#This Row],[BestSol]]=""), "", (DataBase2[[#This Row],[sKS]]-DataBase2[[#This Row],[BestSol]])/DataBase2[[#This Row],[BestSol]])</f>
        <v>0.11151850539305211</v>
      </c>
      <c r="AN411" s="75">
        <f>IF(OR(DataBase2[[#This Row],[sLB]] = "", DataBase2[[#This Row],[BSHeu]]=""), "", (DataBase2[[#This Row],[sLB]]-DataBase2[[#This Row],[BSHeu]])/DataBase2[[#This Row],[BSHeu]])</f>
        <v>-8.3982876572405007E-4</v>
      </c>
      <c r="AO411" s="76">
        <f>IF(OR(DataBase2[[#This Row],[sCL]] = "",  DataBase2[[#This Row],[BSHeu]]=""), "", (DataBase2[[#This Row],[sCL]] - DataBase2[[#This Row],[BSHeu]])/ DataBase2[[#This Row],[BSHeu]])</f>
        <v>-8.3982876572405007E-4</v>
      </c>
      <c r="AP411" s="76">
        <f>IF(OR(DataBase2[[#This Row],[sDRC]]= "",  DataBase2[[#This Row],[BSHeu]]=""), "", (DataBase2[[#This Row],[sDRC]]- DataBase2[[#This Row],[BSHeu]])/ DataBase2[[#This Row],[BSHeu]])</f>
        <v>0.75934366247054919</v>
      </c>
      <c r="AQ411" s="76">
        <f>IF(OR(DataBase2[[#This Row],[sABS]]= "",  DataBase2[[#This Row],[BSHeu]]=""), "", (DataBase2[[#This Row],[sABS]]- DataBase2[[#This Row],[BSHeu]])/ DataBase2[[#This Row],[BSHeu]])</f>
        <v>6.1285164992306504E-3</v>
      </c>
      <c r="AR411" s="76">
        <f>IF(OR(DataBase2[[#This Row],[sCCJ]]= "",  DataBase2[[#This Row],[BSHeu]]=""), "", (DataBase2[[#This Row],[sCCJ]]- DataBase2[[#This Row],[BSHeu]])/ DataBase2[[#This Row],[BSHeu]])</f>
        <v>4.3387369883286626E-2</v>
      </c>
      <c r="AS411" s="76">
        <f>IF(OR(DataBase2[[#This Row],[sILS]] = "",  DataBase2[[#This Row],[BSHeu]]=""), "", (DataBase2[[#This Row],[sILS]]- DataBase2[[#This Row],[BSHeu]])/ DataBase2[[#This Row],[BSHeu]])</f>
        <v>5.2886514165868866E-3</v>
      </c>
      <c r="AT411" s="76">
        <f>IF(OR(DataBase2[[#This Row],[sSA]] = "",  DataBase2[[#This Row],[BSHeu]]=""), "", (DataBase2[[#This Row],[sSA]]- DataBase2[[#This Row],[BSHeu]])/ DataBase2[[#This Row],[BSHeu]])</f>
        <v>0</v>
      </c>
      <c r="AU411" s="77">
        <f>IF(OR(DataBase2[[#This Row],[sKS]]= "",  DataBase2[[#This Row],[BSHeu]]=""), "", (DataBase2[[#This Row],[sKS]]- DataBase2[[#This Row],[BSHeu]])/ DataBase2[[#This Row],[BSHeu]])</f>
        <v>0.11058502017858841</v>
      </c>
      <c r="AV411" s="78">
        <f>IF(AND(DataBase2[[#This Row],[sLBGB]]&lt;=0.0001, DataBase2[[#This Row],[sLBGB]]&lt;&gt;""), 1,"")</f>
        <v>1</v>
      </c>
      <c r="AW411" s="78">
        <f>IF(AND(DataBase2[[#This Row],[sCLGB]]&lt;=0.0001,DataBase2[[#This Row],[sCLGB]]&lt;&gt;""), 1,"")</f>
        <v>1</v>
      </c>
      <c r="AX411" s="78" t="str">
        <f>IF(AND(DataBase2[[#This Row],[sDRCGB]]&lt;=0.0001,DataBase2[[#This Row],[sDRCGB]]&lt;&gt;""), 1,"")</f>
        <v/>
      </c>
      <c r="AY411" s="78" t="str">
        <f>IF(AND(DataBase2[[#This Row],[sABSGB]]&lt;=0.0001,DataBase2[[#This Row],[sABSGB]]&lt;&gt;""), 1,"")</f>
        <v/>
      </c>
      <c r="AZ411" s="78" t="str">
        <f>IF(AND(DataBase2[[#This Row],[sCCJGB]]&lt;=0.0001,DataBase2[[#This Row],[sCCJGB]]&lt;&gt;""), 1,"")</f>
        <v/>
      </c>
      <c r="BA411" s="78" t="str">
        <f>IF(AND(DataBase2[[#This Row],[sILSGB]]&lt;=0.0001,DataBase2[[#This Row],[sILSGB]]&lt;&gt;""), 1,"")</f>
        <v/>
      </c>
      <c r="BB411" s="78" t="str">
        <f>IF(AND(DataBase2[[#This Row],[sSAGB]]&lt;=0.0001,DataBase2[[#This Row],[sSAGB]]&lt;&gt;""), 1,"")</f>
        <v/>
      </c>
      <c r="BC411" s="78" t="str">
        <f>IF(AND(DataBase2[[#This Row],[sKSGB]]&lt;=0.0001,DataBase2[[#This Row],[sKSGB]]&lt;&gt;""), 1,"")</f>
        <v/>
      </c>
      <c r="BD411" s="79">
        <f>IF(AND(DataBase2[[#This Row],[sLBGKS]]&lt;=0.0001, DataBase2[[#This Row],[sLBGKS]]&lt;&gt;""), 1,"")</f>
        <v>1</v>
      </c>
      <c r="BE411" s="78">
        <f>IF(AND(DataBase2[[#This Row],[sCLGKS]]&lt;=0.0001,DataBase2[[#This Row],[sCLGKS]]&lt;&gt;""), 1,"")</f>
        <v>1</v>
      </c>
      <c r="BF411" s="78" t="str">
        <f>IF(AND(DataBase2[[#This Row],[sDRCGKS]]&lt;=0.0001,DataBase2[[#This Row],[sDRCGKS]]&lt;&gt;""), 1,"")</f>
        <v/>
      </c>
      <c r="BG411" s="78" t="str">
        <f>IF(AND(DataBase2[[#This Row],[sABSGKS]]&lt;=0.0001,DataBase2[[#This Row],[sABSGKS]]&lt;&gt;""), 1,"")</f>
        <v/>
      </c>
      <c r="BH411" s="78" t="str">
        <f>IF(AND(DataBase2[[#This Row],[sCCJGKS]]&lt;=0.0001,DataBase2[[#This Row],[sCCJGKS]]&lt;&gt;""), 1,"")</f>
        <v/>
      </c>
      <c r="BI411" s="78" t="str">
        <f>IF(AND(DataBase2[[#This Row],[sILSGKS]]&lt;=0.0001,DataBase2[[#This Row],[sILSGKS]]&lt;&gt;""), 1,"")</f>
        <v/>
      </c>
      <c r="BJ411" s="78">
        <f>IF(AND(DataBase2[[#This Row],[sSAGKS]]&lt;=0.0001,DataBase2[[#This Row],[sSAGKS]]&lt;&gt;""), 1,"")</f>
        <v>1</v>
      </c>
      <c r="BK411" s="80" t="str">
        <f>IF(AND(DataBase2[[#This Row],[sKSGKS]]&lt;=0.0001,DataBase2[[#This Row],[sKSGKS]]&lt;&gt;""), 1,"")</f>
        <v/>
      </c>
    </row>
    <row r="412" spans="1:63" x14ac:dyDescent="0.35">
      <c r="A412" s="65" t="s">
        <v>271</v>
      </c>
      <c r="B412" s="66" t="s">
        <v>80</v>
      </c>
      <c r="C412" s="67" t="s">
        <v>282</v>
      </c>
      <c r="D412" s="67">
        <v>3</v>
      </c>
      <c r="E412" s="67">
        <v>50</v>
      </c>
      <c r="F412" s="68">
        <v>3</v>
      </c>
      <c r="G412" s="69">
        <v>4824.96</v>
      </c>
      <c r="H412" s="70">
        <v>4482.99</v>
      </c>
      <c r="I412" s="73">
        <v>7200</v>
      </c>
      <c r="J412" s="69">
        <v>5076.57</v>
      </c>
      <c r="K412" s="70">
        <v>4602.8599999999997</v>
      </c>
      <c r="L412" s="73">
        <v>42842</v>
      </c>
      <c r="M412" s="69">
        <v>8613.56</v>
      </c>
      <c r="N412" s="6">
        <v>4737.2299999999996</v>
      </c>
      <c r="O412" s="71">
        <v>7200.7</v>
      </c>
      <c r="P412" s="69">
        <v>4920.4897499999997</v>
      </c>
      <c r="Q412" s="71">
        <v>10816</v>
      </c>
      <c r="R412" s="72">
        <v>4864.4399999999996</v>
      </c>
      <c r="S412" s="71">
        <v>142.68</v>
      </c>
      <c r="T412" s="72">
        <v>4923.4799999999996</v>
      </c>
      <c r="U412" s="71">
        <v>150.01050000000001</v>
      </c>
      <c r="V412" s="72">
        <v>4909.66</v>
      </c>
      <c r="W412" s="73">
        <v>150.11099999999999</v>
      </c>
      <c r="X412" s="8">
        <v>5222.09</v>
      </c>
      <c r="Y412" s="8">
        <v>1726</v>
      </c>
      <c r="Z412" s="74">
        <f t="shared" si="18"/>
        <v>4824.96</v>
      </c>
      <c r="AA412" s="48">
        <f t="shared" si="19"/>
        <v>4864.4399999999996</v>
      </c>
      <c r="AB41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MIN(G412,J412,M412),"")</f>
        <v/>
      </c>
      <c r="AC412" s="49" t="str">
        <f>IF(OR(DataBase2[[#This Row],[sKS]] = "", DataBase2[[#This Row],[BSOpt]]=""), "", (DataBase2[[#This Row],[sKS]]-DataBase2[[#This Row],[BSOpt]])/DataBase2[[#This Row],[BSOpt]])</f>
        <v/>
      </c>
      <c r="AD412" s="49">
        <f t="shared" si="20"/>
        <v>4824.96</v>
      </c>
      <c r="AE412" s="49">
        <f>IF(OR(DataBase2[[#This Row],[sKS]] = "", DataBase2[[#This Row],[BESTUB]]=""), "", (DataBase2[[#This Row],[sKS]]-DataBase2[[#This Row],[BESTUB]])/DataBase2[[#This Row],[BESTUB]])</f>
        <v>8.2307418092585252E-2</v>
      </c>
      <c r="AF412" s="75">
        <f>IF(OR(DataBase2[[#This Row],[sLB]] = "", DataBase2[[#This Row],[BestSol]]=""), "", (DataBase2[[#This Row],[sLB]]-DataBase2[[#This Row],[BestSol]])/DataBase2[[#This Row],[BestSol]])</f>
        <v>0</v>
      </c>
      <c r="AG412" s="76">
        <f>IF(OR(DataBase2[[#This Row],[sCL]] = "", DataBase2[[#This Row],[BestSol]]=""), "", (DataBase2[[#This Row],[sCL]] -DataBase2[[#This Row],[BestSol]])/DataBase2[[#This Row],[BestSol]])</f>
        <v>5.2147582570632643E-2</v>
      </c>
      <c r="AH412" s="76">
        <f>IF(OR(DataBase2[[#This Row],[sDRC]]= "", DataBase2[[#This Row],[BestSol]]=""), "", (DataBase2[[#This Row],[sDRC]]-DataBase2[[#This Row],[BestSol]])/DataBase2[[#This Row],[BestSol]])</f>
        <v>0.78520858204005828</v>
      </c>
      <c r="AI412" s="76">
        <f>IF(OR(DataBase2[[#This Row],[sABS]]= "", DataBase2[[#This Row],[BestSol]]=""), "", (DataBase2[[#This Row],[sABS]]-DataBase2[[#This Row],[BestSol]])/DataBase2[[#This Row],[BestSol]])</f>
        <v>1.9799076054516449E-2</v>
      </c>
      <c r="AJ412" s="76">
        <f>IF(OR(DataBase2[[#This Row],[sCCJ]]= "", DataBase2[[#This Row],[BestSol]]=""), "", (DataBase2[[#This Row],[sCCJ]]-DataBase2[[#This Row],[BestSol]])/DataBase2[[#This Row],[BestSol]])</f>
        <v>8.1824512534818036E-3</v>
      </c>
      <c r="AK412" s="76">
        <f>IF(OR(DataBase2[[#This Row],[sILS]] = "", DataBase2[[#This Row],[BestSol]]=""), "", (DataBase2[[#This Row],[sILS]]-DataBase2[[#This Row],[BestSol]])/DataBase2[[#This Row],[BestSol]])</f>
        <v>2.0418822124950161E-2</v>
      </c>
      <c r="AL412" s="76">
        <f>IF(OR(DataBase2[[#This Row],[sSA]] = "", DataBase2[[#This Row],[BestSol]]=""), "", (DataBase2[[#This Row],[sSA]]-DataBase2[[#This Row],[BestSol]])/DataBase2[[#This Row],[BestSol]])</f>
        <v>1.7554549675023175E-2</v>
      </c>
      <c r="AM412" s="76">
        <f>IF(OR(DataBase2[[#This Row],[sKS]] = "", DataBase2[[#This Row],[BestSol]]=""), "", (DataBase2[[#This Row],[sKS]]-DataBase2[[#This Row],[BestSol]])/DataBase2[[#This Row],[BestSol]])</f>
        <v>8.2307418092585252E-2</v>
      </c>
      <c r="AN412" s="75">
        <f>IF(OR(DataBase2[[#This Row],[sLB]] = "", DataBase2[[#This Row],[BSHeu]]=""), "", (DataBase2[[#This Row],[sLB]]-DataBase2[[#This Row],[BSHeu]])/DataBase2[[#This Row],[BSHeu]])</f>
        <v>-8.1160421343463105E-3</v>
      </c>
      <c r="AO412" s="76">
        <f>IF(OR(DataBase2[[#This Row],[sCL]] = "",  DataBase2[[#This Row],[BSHeu]]=""), "", (DataBase2[[#This Row],[sCL]] - DataBase2[[#This Row],[BSHeu]])/ DataBase2[[#This Row],[BSHeu]])</f>
        <v>4.3608308458938774E-2</v>
      </c>
      <c r="AP412" s="76">
        <f>IF(OR(DataBase2[[#This Row],[sDRC]]= "",  DataBase2[[#This Row],[BSHeu]]=""), "", (DataBase2[[#This Row],[sDRC]]- DataBase2[[#This Row],[BSHeu]])/ DataBase2[[#This Row],[BSHeu]])</f>
        <v>0.77071975396962455</v>
      </c>
      <c r="AQ412" s="76">
        <f>IF(OR(DataBase2[[#This Row],[sABS]]= "",  DataBase2[[#This Row],[BSHeu]]=""), "", (DataBase2[[#This Row],[sABS]]- DataBase2[[#This Row],[BSHeu]])/ DataBase2[[#This Row],[BSHeu]])</f>
        <v>1.1522343784690558E-2</v>
      </c>
      <c r="AR412" s="76">
        <f>IF(OR(DataBase2[[#This Row],[sCCJ]]= "",  DataBase2[[#This Row],[BSHeu]]=""), "", (DataBase2[[#This Row],[sCCJ]]- DataBase2[[#This Row],[BSHeu]])/ DataBase2[[#This Row],[BSHeu]])</f>
        <v>0</v>
      </c>
      <c r="AS412" s="76">
        <f>IF(OR(DataBase2[[#This Row],[sILS]] = "",  DataBase2[[#This Row],[BSHeu]]=""), "", (DataBase2[[#This Row],[sILS]]- DataBase2[[#This Row],[BSHeu]])/ DataBase2[[#This Row],[BSHeu]])</f>
        <v>1.2137059969904032E-2</v>
      </c>
      <c r="AT412" s="76">
        <f>IF(OR(DataBase2[[#This Row],[sSA]] = "",  DataBase2[[#This Row],[BSHeu]]=""), "", (DataBase2[[#This Row],[sSA]]- DataBase2[[#This Row],[BSHeu]])/ DataBase2[[#This Row],[BSHeu]])</f>
        <v>9.2960340758649011E-3</v>
      </c>
      <c r="AU412" s="77">
        <f>IF(OR(DataBase2[[#This Row],[sKS]]= "",  DataBase2[[#This Row],[BSHeu]]=""), "", (DataBase2[[#This Row],[sKS]]- DataBase2[[#This Row],[BSHeu]])/ DataBase2[[#This Row],[BSHeu]])</f>
        <v>7.3523365485030259E-2</v>
      </c>
      <c r="AV412" s="78">
        <f>IF(AND(DataBase2[[#This Row],[sLBGB]]&lt;=0.0001, DataBase2[[#This Row],[sLBGB]]&lt;&gt;""), 1,"")</f>
        <v>1</v>
      </c>
      <c r="AW412" s="78" t="str">
        <f>IF(AND(DataBase2[[#This Row],[sCLGB]]&lt;=0.0001,DataBase2[[#This Row],[sCLGB]]&lt;&gt;""), 1,"")</f>
        <v/>
      </c>
      <c r="AX412" s="78" t="str">
        <f>IF(AND(DataBase2[[#This Row],[sDRCGB]]&lt;=0.0001,DataBase2[[#This Row],[sDRCGB]]&lt;&gt;""), 1,"")</f>
        <v/>
      </c>
      <c r="AY412" s="78" t="str">
        <f>IF(AND(DataBase2[[#This Row],[sABSGB]]&lt;=0.0001,DataBase2[[#This Row],[sABSGB]]&lt;&gt;""), 1,"")</f>
        <v/>
      </c>
      <c r="AZ412" s="78" t="str">
        <f>IF(AND(DataBase2[[#This Row],[sCCJGB]]&lt;=0.0001,DataBase2[[#This Row],[sCCJGB]]&lt;&gt;""), 1,"")</f>
        <v/>
      </c>
      <c r="BA412" s="78" t="str">
        <f>IF(AND(DataBase2[[#This Row],[sILSGB]]&lt;=0.0001,DataBase2[[#This Row],[sILSGB]]&lt;&gt;""), 1,"")</f>
        <v/>
      </c>
      <c r="BB412" s="78" t="str">
        <f>IF(AND(DataBase2[[#This Row],[sSAGB]]&lt;=0.0001,DataBase2[[#This Row],[sSAGB]]&lt;&gt;""), 1,"")</f>
        <v/>
      </c>
      <c r="BC412" s="78" t="str">
        <f>IF(AND(DataBase2[[#This Row],[sKSGB]]&lt;=0.0001,DataBase2[[#This Row],[sKSGB]]&lt;&gt;""), 1,"")</f>
        <v/>
      </c>
      <c r="BD412" s="79">
        <f>IF(AND(DataBase2[[#This Row],[sLBGKS]]&lt;=0.0001, DataBase2[[#This Row],[sLBGKS]]&lt;&gt;""), 1,"")</f>
        <v>1</v>
      </c>
      <c r="BE412" s="78" t="str">
        <f>IF(AND(DataBase2[[#This Row],[sCLGKS]]&lt;=0.0001,DataBase2[[#This Row],[sCLGKS]]&lt;&gt;""), 1,"")</f>
        <v/>
      </c>
      <c r="BF412" s="78" t="str">
        <f>IF(AND(DataBase2[[#This Row],[sDRCGKS]]&lt;=0.0001,DataBase2[[#This Row],[sDRCGKS]]&lt;&gt;""), 1,"")</f>
        <v/>
      </c>
      <c r="BG412" s="78" t="str">
        <f>IF(AND(DataBase2[[#This Row],[sABSGKS]]&lt;=0.0001,DataBase2[[#This Row],[sABSGKS]]&lt;&gt;""), 1,"")</f>
        <v/>
      </c>
      <c r="BH412" s="78">
        <f>IF(AND(DataBase2[[#This Row],[sCCJGKS]]&lt;=0.0001,DataBase2[[#This Row],[sCCJGKS]]&lt;&gt;""), 1,"")</f>
        <v>1</v>
      </c>
      <c r="BI412" s="78" t="str">
        <f>IF(AND(DataBase2[[#This Row],[sILSGKS]]&lt;=0.0001,DataBase2[[#This Row],[sILSGKS]]&lt;&gt;""), 1,"")</f>
        <v/>
      </c>
      <c r="BJ412" s="78" t="str">
        <f>IF(AND(DataBase2[[#This Row],[sSAGKS]]&lt;=0.0001,DataBase2[[#This Row],[sSAGKS]]&lt;&gt;""), 1,"")</f>
        <v/>
      </c>
      <c r="BK412" s="80" t="str">
        <f>IF(AND(DataBase2[[#This Row],[sKSGKS]]&lt;=0.0001,DataBase2[[#This Row],[sKSGKS]]&lt;&gt;""), 1,"")</f>
        <v/>
      </c>
    </row>
    <row r="413" spans="1:63" x14ac:dyDescent="0.35">
      <c r="A413" s="65" t="s">
        <v>272</v>
      </c>
      <c r="B413" s="66" t="s">
        <v>80</v>
      </c>
      <c r="C413" s="67" t="s">
        <v>282</v>
      </c>
      <c r="D413" s="67">
        <v>3</v>
      </c>
      <c r="E413" s="67">
        <v>50</v>
      </c>
      <c r="F413" s="68">
        <v>4</v>
      </c>
      <c r="G413" s="69">
        <v>5240.43</v>
      </c>
      <c r="H413" s="70">
        <v>4879.2700000000004</v>
      </c>
      <c r="I413" s="73">
        <v>7200</v>
      </c>
      <c r="J413" s="69">
        <v>5479.48</v>
      </c>
      <c r="K413" s="70">
        <v>4704.83</v>
      </c>
      <c r="L413" s="73">
        <v>42870</v>
      </c>
      <c r="M413" s="69">
        <v>8390.0400000000009</v>
      </c>
      <c r="N413" s="6">
        <v>5142.37</v>
      </c>
      <c r="O413" s="71">
        <v>7200.7</v>
      </c>
      <c r="P413" s="69">
        <v>5410.9799800000001</v>
      </c>
      <c r="Q413" s="71">
        <v>2178</v>
      </c>
      <c r="R413" s="72">
        <v>5305.53</v>
      </c>
      <c r="S413" s="71">
        <v>253.26</v>
      </c>
      <c r="T413" s="72">
        <v>5221.5200000000004</v>
      </c>
      <c r="U413" s="71">
        <v>150.00899999999999</v>
      </c>
      <c r="V413" s="72">
        <v>5201.5200000000004</v>
      </c>
      <c r="W413" s="73">
        <v>150.14599999999999</v>
      </c>
      <c r="X413" s="8">
        <v>5642.64</v>
      </c>
      <c r="Y413" s="8">
        <v>1199</v>
      </c>
      <c r="Z413" s="74">
        <f t="shared" si="18"/>
        <v>5240.43</v>
      </c>
      <c r="AA413" s="48">
        <f t="shared" si="19"/>
        <v>5201.5200000000004</v>
      </c>
      <c r="AB41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MIN(G413,J413,M413),"")</f>
        <v/>
      </c>
      <c r="AC413" s="49" t="str">
        <f>IF(OR(DataBase2[[#This Row],[sKS]] = "", DataBase2[[#This Row],[BSOpt]]=""), "", (DataBase2[[#This Row],[sKS]]-DataBase2[[#This Row],[BSOpt]])/DataBase2[[#This Row],[BSOpt]])</f>
        <v/>
      </c>
      <c r="AD413" s="49">
        <f t="shared" si="20"/>
        <v>5240.43</v>
      </c>
      <c r="AE413" s="49">
        <f>IF(OR(DataBase2[[#This Row],[sKS]] = "", DataBase2[[#This Row],[BESTUB]]=""), "", (DataBase2[[#This Row],[sKS]]-DataBase2[[#This Row],[BESTUB]])/DataBase2[[#This Row],[BESTUB]])</f>
        <v>7.6751335291187939E-2</v>
      </c>
      <c r="AF413" s="75">
        <f>IF(OR(DataBase2[[#This Row],[sLB]] = "", DataBase2[[#This Row],[BestSol]]=""), "", (DataBase2[[#This Row],[sLB]]-DataBase2[[#This Row],[BestSol]])/DataBase2[[#This Row],[BestSol]])</f>
        <v>0</v>
      </c>
      <c r="AG413" s="76">
        <f>IF(OR(DataBase2[[#This Row],[sCL]] = "", DataBase2[[#This Row],[BestSol]]=""), "", (DataBase2[[#This Row],[sCL]] -DataBase2[[#This Row],[BestSol]])/DataBase2[[#This Row],[BestSol]])</f>
        <v>4.5616485670068915E-2</v>
      </c>
      <c r="AH413" s="76">
        <f>IF(OR(DataBase2[[#This Row],[sDRC]]= "", DataBase2[[#This Row],[BestSol]]=""), "", (DataBase2[[#This Row],[sDRC]]-DataBase2[[#This Row],[BestSol]])/DataBase2[[#This Row],[BestSol]])</f>
        <v>0.60102129023763329</v>
      </c>
      <c r="AI413" s="76">
        <f>IF(OR(DataBase2[[#This Row],[sABS]]= "", DataBase2[[#This Row],[BestSol]]=""), "", (DataBase2[[#This Row],[sABS]]-DataBase2[[#This Row],[BestSol]])/DataBase2[[#This Row],[BestSol]])</f>
        <v>3.2545035426482134E-2</v>
      </c>
      <c r="AJ413" s="76">
        <f>IF(OR(DataBase2[[#This Row],[sCCJ]]= "", DataBase2[[#This Row],[BestSol]]=""), "", (DataBase2[[#This Row],[sCCJ]]-DataBase2[[#This Row],[BestSol]])/DataBase2[[#This Row],[BestSol]])</f>
        <v>1.2422644706636564E-2</v>
      </c>
      <c r="AK413" s="76">
        <f>IF(OR(DataBase2[[#This Row],[sILS]] = "", DataBase2[[#This Row],[BestSol]]=""), "", (DataBase2[[#This Row],[sILS]]-DataBase2[[#This Row],[BestSol]])/DataBase2[[#This Row],[BestSol]])</f>
        <v>-3.6084825100230044E-3</v>
      </c>
      <c r="AL413" s="76">
        <f>IF(OR(DataBase2[[#This Row],[sSA]] = "", DataBase2[[#This Row],[BestSol]]=""), "", (DataBase2[[#This Row],[sSA]]-DataBase2[[#This Row],[BestSol]])/DataBase2[[#This Row],[BestSol]])</f>
        <v>-7.4249632186671423E-3</v>
      </c>
      <c r="AM413" s="76">
        <f>IF(OR(DataBase2[[#This Row],[sKS]] = "", DataBase2[[#This Row],[BestSol]]=""), "", (DataBase2[[#This Row],[sKS]]-DataBase2[[#This Row],[BestSol]])/DataBase2[[#This Row],[BestSol]])</f>
        <v>7.6751335291187939E-2</v>
      </c>
      <c r="AN413" s="75">
        <f>IF(OR(DataBase2[[#This Row],[sLB]] = "", DataBase2[[#This Row],[BSHeu]]=""), "", (DataBase2[[#This Row],[sLB]]-DataBase2[[#This Row],[BSHeu]])/DataBase2[[#This Row],[BSHeu]])</f>
        <v>7.4805056983343046E-3</v>
      </c>
      <c r="AO413" s="76">
        <f>IF(OR(DataBase2[[#This Row],[sCL]] = "",  DataBase2[[#This Row],[BSHeu]]=""), "", (DataBase2[[#This Row],[sCL]] - DataBase2[[#This Row],[BSHeu]])/ DataBase2[[#This Row],[BSHeu]])</f>
        <v>5.3438225749396155E-2</v>
      </c>
      <c r="AP413" s="76">
        <f>IF(OR(DataBase2[[#This Row],[sDRC]]= "",  DataBase2[[#This Row],[BSHeu]]=""), "", (DataBase2[[#This Row],[sDRC]]- DataBase2[[#This Row],[BSHeu]])/ DataBase2[[#This Row],[BSHeu]])</f>
        <v>0.6129977391224104</v>
      </c>
      <c r="AQ413" s="76">
        <f>IF(OR(DataBase2[[#This Row],[sABS]]= "",  DataBase2[[#This Row],[BSHeu]]=""), "", (DataBase2[[#This Row],[sABS]]- DataBase2[[#This Row],[BSHeu]])/ DataBase2[[#This Row],[BSHeu]])</f>
        <v>4.0268994447776728E-2</v>
      </c>
      <c r="AR413" s="76">
        <f>IF(OR(DataBase2[[#This Row],[sCCJ]]= "",  DataBase2[[#This Row],[BSHeu]]=""), "", (DataBase2[[#This Row],[sCCJ]]- DataBase2[[#This Row],[BSHeu]])/ DataBase2[[#This Row],[BSHeu]])</f>
        <v>1.9996078069487246E-2</v>
      </c>
      <c r="AS413" s="76">
        <f>IF(OR(DataBase2[[#This Row],[sILS]] = "",  DataBase2[[#This Row],[BSHeu]]=""), "", (DataBase2[[#This Row],[sILS]]- DataBase2[[#This Row],[BSHeu]])/ DataBase2[[#This Row],[BSHeu]])</f>
        <v>3.845029914332733E-3</v>
      </c>
      <c r="AT413" s="76">
        <f>IF(OR(DataBase2[[#This Row],[sSA]] = "",  DataBase2[[#This Row],[BSHeu]]=""), "", (DataBase2[[#This Row],[sSA]]- DataBase2[[#This Row],[BSHeu]])/ DataBase2[[#This Row],[BSHeu]])</f>
        <v>0</v>
      </c>
      <c r="AU413" s="77">
        <f>IF(OR(DataBase2[[#This Row],[sKS]]= "",  DataBase2[[#This Row],[BSHeu]]=""), "", (DataBase2[[#This Row],[sKS]]- DataBase2[[#This Row],[BSHeu]])/ DataBase2[[#This Row],[BSHeu]])</f>
        <v>8.4805979790522748E-2</v>
      </c>
      <c r="AV413" s="78">
        <f>IF(AND(DataBase2[[#This Row],[sLBGB]]&lt;=0.0001, DataBase2[[#This Row],[sLBGB]]&lt;&gt;""), 1,"")</f>
        <v>1</v>
      </c>
      <c r="AW413" s="78" t="str">
        <f>IF(AND(DataBase2[[#This Row],[sCLGB]]&lt;=0.0001,DataBase2[[#This Row],[sCLGB]]&lt;&gt;""), 1,"")</f>
        <v/>
      </c>
      <c r="AX413" s="78" t="str">
        <f>IF(AND(DataBase2[[#This Row],[sDRCGB]]&lt;=0.0001,DataBase2[[#This Row],[sDRCGB]]&lt;&gt;""), 1,"")</f>
        <v/>
      </c>
      <c r="AY413" s="78" t="str">
        <f>IF(AND(DataBase2[[#This Row],[sABSGB]]&lt;=0.0001,DataBase2[[#This Row],[sABSGB]]&lt;&gt;""), 1,"")</f>
        <v/>
      </c>
      <c r="AZ413" s="78" t="str">
        <f>IF(AND(DataBase2[[#This Row],[sCCJGB]]&lt;=0.0001,DataBase2[[#This Row],[sCCJGB]]&lt;&gt;""), 1,"")</f>
        <v/>
      </c>
      <c r="BA413" s="78">
        <f>IF(AND(DataBase2[[#This Row],[sILSGB]]&lt;=0.0001,DataBase2[[#This Row],[sILSGB]]&lt;&gt;""), 1,"")</f>
        <v>1</v>
      </c>
      <c r="BB413" s="78">
        <f>IF(AND(DataBase2[[#This Row],[sSAGB]]&lt;=0.0001,DataBase2[[#This Row],[sSAGB]]&lt;&gt;""), 1,"")</f>
        <v>1</v>
      </c>
      <c r="BC413" s="78" t="str">
        <f>IF(AND(DataBase2[[#This Row],[sKSGB]]&lt;=0.0001,DataBase2[[#This Row],[sKSGB]]&lt;&gt;""), 1,"")</f>
        <v/>
      </c>
      <c r="BD413" s="79" t="str">
        <f>IF(AND(DataBase2[[#This Row],[sLBGKS]]&lt;=0.0001, DataBase2[[#This Row],[sLBGKS]]&lt;&gt;""), 1,"")</f>
        <v/>
      </c>
      <c r="BE413" s="78" t="str">
        <f>IF(AND(DataBase2[[#This Row],[sCLGKS]]&lt;=0.0001,DataBase2[[#This Row],[sCLGKS]]&lt;&gt;""), 1,"")</f>
        <v/>
      </c>
      <c r="BF413" s="78" t="str">
        <f>IF(AND(DataBase2[[#This Row],[sDRCGKS]]&lt;=0.0001,DataBase2[[#This Row],[sDRCGKS]]&lt;&gt;""), 1,"")</f>
        <v/>
      </c>
      <c r="BG413" s="78" t="str">
        <f>IF(AND(DataBase2[[#This Row],[sABSGKS]]&lt;=0.0001,DataBase2[[#This Row],[sABSGKS]]&lt;&gt;""), 1,"")</f>
        <v/>
      </c>
      <c r="BH413" s="78" t="str">
        <f>IF(AND(DataBase2[[#This Row],[sCCJGKS]]&lt;=0.0001,DataBase2[[#This Row],[sCCJGKS]]&lt;&gt;""), 1,"")</f>
        <v/>
      </c>
      <c r="BI413" s="78" t="str">
        <f>IF(AND(DataBase2[[#This Row],[sILSGKS]]&lt;=0.0001,DataBase2[[#This Row],[sILSGKS]]&lt;&gt;""), 1,"")</f>
        <v/>
      </c>
      <c r="BJ413" s="78">
        <f>IF(AND(DataBase2[[#This Row],[sSAGKS]]&lt;=0.0001,DataBase2[[#This Row],[sSAGKS]]&lt;&gt;""), 1,"")</f>
        <v>1</v>
      </c>
      <c r="BK413" s="80" t="str">
        <f>IF(AND(DataBase2[[#This Row],[sKSGKS]]&lt;=0.0001,DataBase2[[#This Row],[sKSGKS]]&lt;&gt;""), 1,"")</f>
        <v/>
      </c>
    </row>
    <row r="414" spans="1:63" x14ac:dyDescent="0.35">
      <c r="A414" s="65" t="s">
        <v>273</v>
      </c>
      <c r="B414" s="66" t="s">
        <v>80</v>
      </c>
      <c r="C414" s="67" t="s">
        <v>282</v>
      </c>
      <c r="D414" s="67">
        <v>3</v>
      </c>
      <c r="E414" s="67">
        <v>50</v>
      </c>
      <c r="F414" s="68">
        <v>5</v>
      </c>
      <c r="G414" s="69">
        <v>5887.65</v>
      </c>
      <c r="H414" s="70">
        <v>5291.09</v>
      </c>
      <c r="I414" s="73">
        <v>7200</v>
      </c>
      <c r="J414" s="69">
        <v>6257.84</v>
      </c>
      <c r="K414" s="70">
        <v>4820.1099999999997</v>
      </c>
      <c r="L414" s="73">
        <v>42854</v>
      </c>
      <c r="M414" s="69">
        <v>9741.27</v>
      </c>
      <c r="N414" s="6">
        <v>5631.34</v>
      </c>
      <c r="O414" s="71">
        <v>7204.3</v>
      </c>
      <c r="P414" s="69">
        <v>5946.9399400000002</v>
      </c>
      <c r="Q414" s="71">
        <v>2629</v>
      </c>
      <c r="R414" s="72">
        <v>5788.75</v>
      </c>
      <c r="S414" s="71">
        <v>213.17</v>
      </c>
      <c r="T414" s="72">
        <v>5804.88</v>
      </c>
      <c r="U414" s="71">
        <v>150.01300000000001</v>
      </c>
      <c r="V414" s="72">
        <v>5799.15</v>
      </c>
      <c r="W414" s="73">
        <v>150.09549999999999</v>
      </c>
      <c r="X414" s="8">
        <v>5947.09</v>
      </c>
      <c r="Y414" s="8">
        <v>1533</v>
      </c>
      <c r="Z414" s="74">
        <f t="shared" si="18"/>
        <v>5887.65</v>
      </c>
      <c r="AA414" s="48">
        <f t="shared" si="19"/>
        <v>5788.75</v>
      </c>
      <c r="AB41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MIN(G414,J414,M414),"")</f>
        <v/>
      </c>
      <c r="AC414" s="49" t="str">
        <f>IF(OR(DataBase2[[#This Row],[sKS]] = "", DataBase2[[#This Row],[BSOpt]]=""), "", (DataBase2[[#This Row],[sKS]]-DataBase2[[#This Row],[BSOpt]])/DataBase2[[#This Row],[BSOpt]])</f>
        <v/>
      </c>
      <c r="AD414" s="49">
        <f t="shared" si="20"/>
        <v>5887.65</v>
      </c>
      <c r="AE414" s="49">
        <f>IF(OR(DataBase2[[#This Row],[sKS]] = "", DataBase2[[#This Row],[BESTUB]]=""), "", (DataBase2[[#This Row],[sKS]]-DataBase2[[#This Row],[BESTUB]])/DataBase2[[#This Row],[BESTUB]])</f>
        <v>1.0095708814212888E-2</v>
      </c>
      <c r="AF414" s="75">
        <f>IF(OR(DataBase2[[#This Row],[sLB]] = "", DataBase2[[#This Row],[BestSol]]=""), "", (DataBase2[[#This Row],[sLB]]-DataBase2[[#This Row],[BestSol]])/DataBase2[[#This Row],[BestSol]])</f>
        <v>0</v>
      </c>
      <c r="AG414" s="76">
        <f>IF(OR(DataBase2[[#This Row],[sCL]] = "", DataBase2[[#This Row],[BestSol]]=""), "", (DataBase2[[#This Row],[sCL]] -DataBase2[[#This Row],[BestSol]])/DataBase2[[#This Row],[BestSol]])</f>
        <v>6.2875680449755084E-2</v>
      </c>
      <c r="AH414" s="76">
        <f>IF(OR(DataBase2[[#This Row],[sDRC]]= "", DataBase2[[#This Row],[BestSol]]=""), "", (DataBase2[[#This Row],[sDRC]]-DataBase2[[#This Row],[BestSol]])/DataBase2[[#This Row],[BestSol]])</f>
        <v>0.6545259993375967</v>
      </c>
      <c r="AI414" s="76">
        <f>IF(OR(DataBase2[[#This Row],[sABS]]= "", DataBase2[[#This Row],[BestSol]]=""), "", (DataBase2[[#This Row],[sABS]]-DataBase2[[#This Row],[BestSol]])/DataBase2[[#This Row],[BestSol]])</f>
        <v>1.0070221565480382E-2</v>
      </c>
      <c r="AJ414" s="76">
        <f>IF(OR(DataBase2[[#This Row],[sCCJ]]= "", DataBase2[[#This Row],[BestSol]]=""), "", (DataBase2[[#This Row],[sCCJ]]-DataBase2[[#This Row],[BestSol]])/DataBase2[[#This Row],[BestSol]])</f>
        <v>-1.6797873514899773E-2</v>
      </c>
      <c r="AK414" s="76">
        <f>IF(OR(DataBase2[[#This Row],[sILS]] = "", DataBase2[[#This Row],[BestSol]]=""), "", (DataBase2[[#This Row],[sILS]]-DataBase2[[#This Row],[BestSol]])/DataBase2[[#This Row],[BestSol]])</f>
        <v>-1.4058240554380701E-2</v>
      </c>
      <c r="AL414" s="76">
        <f>IF(OR(DataBase2[[#This Row],[sSA]] = "", DataBase2[[#This Row],[BestSol]]=""), "", (DataBase2[[#This Row],[sSA]]-DataBase2[[#This Row],[BestSol]])/DataBase2[[#This Row],[BestSol]])</f>
        <v>-1.5031464166518051E-2</v>
      </c>
      <c r="AM414" s="76">
        <f>IF(OR(DataBase2[[#This Row],[sKS]] = "", DataBase2[[#This Row],[BestSol]]=""), "", (DataBase2[[#This Row],[sKS]]-DataBase2[[#This Row],[BestSol]])/DataBase2[[#This Row],[BestSol]])</f>
        <v>1.0095708814212888E-2</v>
      </c>
      <c r="AN414" s="75">
        <f>IF(OR(DataBase2[[#This Row],[sLB]] = "", DataBase2[[#This Row],[BSHeu]]=""), "", (DataBase2[[#This Row],[sLB]]-DataBase2[[#This Row],[BSHeu]])/DataBase2[[#This Row],[BSHeu]])</f>
        <v>1.7084862880587283E-2</v>
      </c>
      <c r="AO414" s="76">
        <f>IF(OR(DataBase2[[#This Row],[sCL]] = "",  DataBase2[[#This Row],[BSHeu]]=""), "", (DataBase2[[#This Row],[sCL]] - DataBase2[[#This Row],[BSHeu]])/ DataBase2[[#This Row],[BSHeu]])</f>
        <v>8.103476570935006E-2</v>
      </c>
      <c r="AP414" s="76">
        <f>IF(OR(DataBase2[[#This Row],[sDRC]]= "",  DataBase2[[#This Row],[BSHeu]]=""), "", (DataBase2[[#This Row],[sDRC]]- DataBase2[[#This Row],[BSHeu]])/ DataBase2[[#This Row],[BSHeu]])</f>
        <v>0.6827933491686462</v>
      </c>
      <c r="AQ414" s="76">
        <f>IF(OR(DataBase2[[#This Row],[sABS]]= "",  DataBase2[[#This Row],[BSHeu]]=""), "", (DataBase2[[#This Row],[sABS]]- DataBase2[[#This Row],[BSHeu]])/ DataBase2[[#This Row],[BSHeu]])</f>
        <v>2.7327132800691031E-2</v>
      </c>
      <c r="AR414" s="76">
        <f>IF(OR(DataBase2[[#This Row],[sCCJ]]= "",  DataBase2[[#This Row],[BSHeu]]=""), "", (DataBase2[[#This Row],[sCCJ]]- DataBase2[[#This Row],[BSHeu]])/ DataBase2[[#This Row],[BSHeu]])</f>
        <v>0</v>
      </c>
      <c r="AS414" s="76">
        <f>IF(OR(DataBase2[[#This Row],[sILS]] = "",  DataBase2[[#This Row],[BSHeu]]=""), "", (DataBase2[[#This Row],[sILS]]- DataBase2[[#This Row],[BSHeu]])/ DataBase2[[#This Row],[BSHeu]])</f>
        <v>2.7864392139926772E-3</v>
      </c>
      <c r="AT414" s="76">
        <f>IF(OR(DataBase2[[#This Row],[sSA]] = "",  DataBase2[[#This Row],[BSHeu]]=""), "", (DataBase2[[#This Row],[sSA]]- DataBase2[[#This Row],[BSHeu]])/ DataBase2[[#This Row],[BSHeu]])</f>
        <v>1.7965882098898097E-3</v>
      </c>
      <c r="AU414" s="77">
        <f>IF(OR(DataBase2[[#This Row],[sKS]]= "",  DataBase2[[#This Row],[BSHeu]]=""), "", (DataBase2[[#This Row],[sKS]]- DataBase2[[#This Row],[BSHeu]])/ DataBase2[[#This Row],[BSHeu]])</f>
        <v>2.7353055495573337E-2</v>
      </c>
      <c r="AV414" s="78">
        <f>IF(AND(DataBase2[[#This Row],[sLBGB]]&lt;=0.0001, DataBase2[[#This Row],[sLBGB]]&lt;&gt;""), 1,"")</f>
        <v>1</v>
      </c>
      <c r="AW414" s="78" t="str">
        <f>IF(AND(DataBase2[[#This Row],[sCLGB]]&lt;=0.0001,DataBase2[[#This Row],[sCLGB]]&lt;&gt;""), 1,"")</f>
        <v/>
      </c>
      <c r="AX414" s="78" t="str">
        <f>IF(AND(DataBase2[[#This Row],[sDRCGB]]&lt;=0.0001,DataBase2[[#This Row],[sDRCGB]]&lt;&gt;""), 1,"")</f>
        <v/>
      </c>
      <c r="AY414" s="78" t="str">
        <f>IF(AND(DataBase2[[#This Row],[sABSGB]]&lt;=0.0001,DataBase2[[#This Row],[sABSGB]]&lt;&gt;""), 1,"")</f>
        <v/>
      </c>
      <c r="AZ414" s="78">
        <f>IF(AND(DataBase2[[#This Row],[sCCJGB]]&lt;=0.0001,DataBase2[[#This Row],[sCCJGB]]&lt;&gt;""), 1,"")</f>
        <v>1</v>
      </c>
      <c r="BA414" s="78">
        <f>IF(AND(DataBase2[[#This Row],[sILSGB]]&lt;=0.0001,DataBase2[[#This Row],[sILSGB]]&lt;&gt;""), 1,"")</f>
        <v>1</v>
      </c>
      <c r="BB414" s="78">
        <f>IF(AND(DataBase2[[#This Row],[sSAGB]]&lt;=0.0001,DataBase2[[#This Row],[sSAGB]]&lt;&gt;""), 1,"")</f>
        <v>1</v>
      </c>
      <c r="BC414" s="78" t="str">
        <f>IF(AND(DataBase2[[#This Row],[sKSGB]]&lt;=0.0001,DataBase2[[#This Row],[sKSGB]]&lt;&gt;""), 1,"")</f>
        <v/>
      </c>
      <c r="BD414" s="79" t="str">
        <f>IF(AND(DataBase2[[#This Row],[sLBGKS]]&lt;=0.0001, DataBase2[[#This Row],[sLBGKS]]&lt;&gt;""), 1,"")</f>
        <v/>
      </c>
      <c r="BE414" s="78" t="str">
        <f>IF(AND(DataBase2[[#This Row],[sCLGKS]]&lt;=0.0001,DataBase2[[#This Row],[sCLGKS]]&lt;&gt;""), 1,"")</f>
        <v/>
      </c>
      <c r="BF414" s="78" t="str">
        <f>IF(AND(DataBase2[[#This Row],[sDRCGKS]]&lt;=0.0001,DataBase2[[#This Row],[sDRCGKS]]&lt;&gt;""), 1,"")</f>
        <v/>
      </c>
      <c r="BG414" s="78" t="str">
        <f>IF(AND(DataBase2[[#This Row],[sABSGKS]]&lt;=0.0001,DataBase2[[#This Row],[sABSGKS]]&lt;&gt;""), 1,"")</f>
        <v/>
      </c>
      <c r="BH414" s="78">
        <f>IF(AND(DataBase2[[#This Row],[sCCJGKS]]&lt;=0.0001,DataBase2[[#This Row],[sCCJGKS]]&lt;&gt;""), 1,"")</f>
        <v>1</v>
      </c>
      <c r="BI414" s="78" t="str">
        <f>IF(AND(DataBase2[[#This Row],[sILSGKS]]&lt;=0.0001,DataBase2[[#This Row],[sILSGKS]]&lt;&gt;""), 1,"")</f>
        <v/>
      </c>
      <c r="BJ414" s="78" t="str">
        <f>IF(AND(DataBase2[[#This Row],[sSAGKS]]&lt;=0.0001,DataBase2[[#This Row],[sSAGKS]]&lt;&gt;""), 1,"")</f>
        <v/>
      </c>
      <c r="BK414" s="80" t="str">
        <f>IF(AND(DataBase2[[#This Row],[sKSGKS]]&lt;=0.0001,DataBase2[[#This Row],[sKSGKS]]&lt;&gt;""), 1,"")</f>
        <v/>
      </c>
    </row>
    <row r="415" spans="1:63" x14ac:dyDescent="0.35">
      <c r="A415" s="65" t="s">
        <v>274</v>
      </c>
      <c r="B415" s="66" t="s">
        <v>80</v>
      </c>
      <c r="C415" s="67" t="s">
        <v>282</v>
      </c>
      <c r="D415" s="67">
        <v>3</v>
      </c>
      <c r="E415" s="67">
        <v>50</v>
      </c>
      <c r="F415" s="68">
        <v>2</v>
      </c>
      <c r="G415" s="69">
        <v>4319.84</v>
      </c>
      <c r="H415" s="70">
        <v>4217.3100000000004</v>
      </c>
      <c r="I415" s="73">
        <v>7200</v>
      </c>
      <c r="J415" s="69">
        <v>4319.84</v>
      </c>
      <c r="K415" s="70">
        <v>4319.84</v>
      </c>
      <c r="L415" s="73">
        <v>147</v>
      </c>
      <c r="M415" s="69">
        <v>5944.6</v>
      </c>
      <c r="N415" s="6">
        <v>4293.68</v>
      </c>
      <c r="O415" s="71">
        <v>7201.6</v>
      </c>
      <c r="P415" s="69">
        <v>4321.7397499999997</v>
      </c>
      <c r="Q415" s="71">
        <v>3858</v>
      </c>
      <c r="R415" s="72">
        <v>4584.84</v>
      </c>
      <c r="S415" s="71">
        <v>111.38</v>
      </c>
      <c r="T415" s="72">
        <v>4335.87</v>
      </c>
      <c r="U415" s="71">
        <v>150.0275</v>
      </c>
      <c r="V415" s="72">
        <v>4319.84</v>
      </c>
      <c r="W415" s="73">
        <v>150.04750000000001</v>
      </c>
      <c r="X415" s="8">
        <v>4319.84</v>
      </c>
      <c r="Y415" s="8">
        <v>78</v>
      </c>
      <c r="Z415" s="74">
        <f t="shared" si="18"/>
        <v>4319.84</v>
      </c>
      <c r="AA415" s="48">
        <f t="shared" si="19"/>
        <v>4319.84</v>
      </c>
      <c r="AB41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MIN(G415,J415,M415),"")</f>
        <v>4319.84</v>
      </c>
      <c r="AC415" s="49">
        <f>IF(OR(DataBase2[[#This Row],[sKS]] = "", DataBase2[[#This Row],[BSOpt]]=""), "", (DataBase2[[#This Row],[sKS]]-DataBase2[[#This Row],[BSOpt]])/DataBase2[[#This Row],[BSOpt]])</f>
        <v>0</v>
      </c>
      <c r="AD415" s="49">
        <f t="shared" si="20"/>
        <v>4319.84</v>
      </c>
      <c r="AE415" s="49">
        <f>IF(OR(DataBase2[[#This Row],[sKS]] = "", DataBase2[[#This Row],[BESTUB]]=""), "", (DataBase2[[#This Row],[sKS]]-DataBase2[[#This Row],[BESTUB]])/DataBase2[[#This Row],[BESTUB]])</f>
        <v>0</v>
      </c>
      <c r="AF415" s="75">
        <f>IF(OR(DataBase2[[#This Row],[sLB]] = "", DataBase2[[#This Row],[BestSol]]=""), "", (DataBase2[[#This Row],[sLB]]-DataBase2[[#This Row],[BestSol]])/DataBase2[[#This Row],[BestSol]])</f>
        <v>0</v>
      </c>
      <c r="AG415" s="76">
        <f>IF(OR(DataBase2[[#This Row],[sCL]] = "", DataBase2[[#This Row],[BestSol]]=""), "", (DataBase2[[#This Row],[sCL]] -DataBase2[[#This Row],[BestSol]])/DataBase2[[#This Row],[BestSol]])</f>
        <v>0</v>
      </c>
      <c r="AH415" s="76">
        <f>IF(OR(DataBase2[[#This Row],[sDRC]]= "", DataBase2[[#This Row],[BestSol]]=""), "", (DataBase2[[#This Row],[sDRC]]-DataBase2[[#This Row],[BestSol]])/DataBase2[[#This Row],[BestSol]])</f>
        <v>0.37611578206600249</v>
      </c>
      <c r="AI415" s="76">
        <f>IF(OR(DataBase2[[#This Row],[sABS]]= "", DataBase2[[#This Row],[BestSol]]=""), "", (DataBase2[[#This Row],[sABS]]-DataBase2[[#This Row],[BestSol]])/DataBase2[[#This Row],[BestSol]])</f>
        <v>4.3977323234184256E-4</v>
      </c>
      <c r="AJ415" s="76">
        <f>IF(OR(DataBase2[[#This Row],[sCCJ]]= "", DataBase2[[#This Row],[BestSol]]=""), "", (DataBase2[[#This Row],[sCCJ]]-DataBase2[[#This Row],[BestSol]])/DataBase2[[#This Row],[BestSol]])</f>
        <v>6.1344864624615726E-2</v>
      </c>
      <c r="AK415" s="76">
        <f>IF(OR(DataBase2[[#This Row],[sILS]] = "", DataBase2[[#This Row],[BestSol]]=""), "", (DataBase2[[#This Row],[sILS]]-DataBase2[[#This Row],[BestSol]])/DataBase2[[#This Row],[BestSol]])</f>
        <v>3.7107855846512244E-3</v>
      </c>
      <c r="AL415" s="76">
        <f>IF(OR(DataBase2[[#This Row],[sSA]] = "", DataBase2[[#This Row],[BestSol]]=""), "", (DataBase2[[#This Row],[sSA]]-DataBase2[[#This Row],[BestSol]])/DataBase2[[#This Row],[BestSol]])</f>
        <v>0</v>
      </c>
      <c r="AM415" s="76">
        <f>IF(OR(DataBase2[[#This Row],[sKS]] = "", DataBase2[[#This Row],[BestSol]]=""), "", (DataBase2[[#This Row],[sKS]]-DataBase2[[#This Row],[BestSol]])/DataBase2[[#This Row],[BestSol]])</f>
        <v>0</v>
      </c>
      <c r="AN415" s="75">
        <f>IF(OR(DataBase2[[#This Row],[sLB]] = "", DataBase2[[#This Row],[BSHeu]]=""), "", (DataBase2[[#This Row],[sLB]]-DataBase2[[#This Row],[BSHeu]])/DataBase2[[#This Row],[BSHeu]])</f>
        <v>0</v>
      </c>
      <c r="AO415" s="76">
        <f>IF(OR(DataBase2[[#This Row],[sCL]] = "",  DataBase2[[#This Row],[BSHeu]]=""), "", (DataBase2[[#This Row],[sCL]] - DataBase2[[#This Row],[BSHeu]])/ DataBase2[[#This Row],[BSHeu]])</f>
        <v>0</v>
      </c>
      <c r="AP415" s="76">
        <f>IF(OR(DataBase2[[#This Row],[sDRC]]= "",  DataBase2[[#This Row],[BSHeu]]=""), "", (DataBase2[[#This Row],[sDRC]]- DataBase2[[#This Row],[BSHeu]])/ DataBase2[[#This Row],[BSHeu]])</f>
        <v>0.37611578206600249</v>
      </c>
      <c r="AQ415" s="76">
        <f>IF(OR(DataBase2[[#This Row],[sABS]]= "",  DataBase2[[#This Row],[BSHeu]]=""), "", (DataBase2[[#This Row],[sABS]]- DataBase2[[#This Row],[BSHeu]])/ DataBase2[[#This Row],[BSHeu]])</f>
        <v>4.3977323234184256E-4</v>
      </c>
      <c r="AR415" s="76">
        <f>IF(OR(DataBase2[[#This Row],[sCCJ]]= "",  DataBase2[[#This Row],[BSHeu]]=""), "", (DataBase2[[#This Row],[sCCJ]]- DataBase2[[#This Row],[BSHeu]])/ DataBase2[[#This Row],[BSHeu]])</f>
        <v>6.1344864624615726E-2</v>
      </c>
      <c r="AS415" s="76">
        <f>IF(OR(DataBase2[[#This Row],[sILS]] = "",  DataBase2[[#This Row],[BSHeu]]=""), "", (DataBase2[[#This Row],[sILS]]- DataBase2[[#This Row],[BSHeu]])/ DataBase2[[#This Row],[BSHeu]])</f>
        <v>3.7107855846512244E-3</v>
      </c>
      <c r="AT415" s="76">
        <f>IF(OR(DataBase2[[#This Row],[sSA]] = "",  DataBase2[[#This Row],[BSHeu]]=""), "", (DataBase2[[#This Row],[sSA]]- DataBase2[[#This Row],[BSHeu]])/ DataBase2[[#This Row],[BSHeu]])</f>
        <v>0</v>
      </c>
      <c r="AU415" s="77">
        <f>IF(OR(DataBase2[[#This Row],[sKS]]= "",  DataBase2[[#This Row],[BSHeu]]=""), "", (DataBase2[[#This Row],[sKS]]- DataBase2[[#This Row],[BSHeu]])/ DataBase2[[#This Row],[BSHeu]])</f>
        <v>0</v>
      </c>
      <c r="AV415" s="78">
        <f>IF(AND(DataBase2[[#This Row],[sLBGB]]&lt;=0.0001, DataBase2[[#This Row],[sLBGB]]&lt;&gt;""), 1,"")</f>
        <v>1</v>
      </c>
      <c r="AW415" s="78">
        <f>IF(AND(DataBase2[[#This Row],[sCLGB]]&lt;=0.0001,DataBase2[[#This Row],[sCLGB]]&lt;&gt;""), 1,"")</f>
        <v>1</v>
      </c>
      <c r="AX415" s="78" t="str">
        <f>IF(AND(DataBase2[[#This Row],[sDRCGB]]&lt;=0.0001,DataBase2[[#This Row],[sDRCGB]]&lt;&gt;""), 1,"")</f>
        <v/>
      </c>
      <c r="AY415" s="78" t="str">
        <f>IF(AND(DataBase2[[#This Row],[sABSGB]]&lt;=0.0001,DataBase2[[#This Row],[sABSGB]]&lt;&gt;""), 1,"")</f>
        <v/>
      </c>
      <c r="AZ415" s="78" t="str">
        <f>IF(AND(DataBase2[[#This Row],[sCCJGB]]&lt;=0.0001,DataBase2[[#This Row],[sCCJGB]]&lt;&gt;""), 1,"")</f>
        <v/>
      </c>
      <c r="BA415" s="78" t="str">
        <f>IF(AND(DataBase2[[#This Row],[sILSGB]]&lt;=0.0001,DataBase2[[#This Row],[sILSGB]]&lt;&gt;""), 1,"")</f>
        <v/>
      </c>
      <c r="BB415" s="78">
        <f>IF(AND(DataBase2[[#This Row],[sSAGB]]&lt;=0.0001,DataBase2[[#This Row],[sSAGB]]&lt;&gt;""), 1,"")</f>
        <v>1</v>
      </c>
      <c r="BC415" s="78">
        <f>IF(AND(DataBase2[[#This Row],[sKSGB]]&lt;=0.0001,DataBase2[[#This Row],[sKSGB]]&lt;&gt;""), 1,"")</f>
        <v>1</v>
      </c>
      <c r="BD415" s="79">
        <f>IF(AND(DataBase2[[#This Row],[sLBGKS]]&lt;=0.0001, DataBase2[[#This Row],[sLBGKS]]&lt;&gt;""), 1,"")</f>
        <v>1</v>
      </c>
      <c r="BE415" s="78">
        <f>IF(AND(DataBase2[[#This Row],[sCLGKS]]&lt;=0.0001,DataBase2[[#This Row],[sCLGKS]]&lt;&gt;""), 1,"")</f>
        <v>1</v>
      </c>
      <c r="BF415" s="78" t="str">
        <f>IF(AND(DataBase2[[#This Row],[sDRCGKS]]&lt;=0.0001,DataBase2[[#This Row],[sDRCGKS]]&lt;&gt;""), 1,"")</f>
        <v/>
      </c>
      <c r="BG415" s="78" t="str">
        <f>IF(AND(DataBase2[[#This Row],[sABSGKS]]&lt;=0.0001,DataBase2[[#This Row],[sABSGKS]]&lt;&gt;""), 1,"")</f>
        <v/>
      </c>
      <c r="BH415" s="78" t="str">
        <f>IF(AND(DataBase2[[#This Row],[sCCJGKS]]&lt;=0.0001,DataBase2[[#This Row],[sCCJGKS]]&lt;&gt;""), 1,"")</f>
        <v/>
      </c>
      <c r="BI415" s="78" t="str">
        <f>IF(AND(DataBase2[[#This Row],[sILSGKS]]&lt;=0.0001,DataBase2[[#This Row],[sILSGKS]]&lt;&gt;""), 1,"")</f>
        <v/>
      </c>
      <c r="BJ415" s="78">
        <f>IF(AND(DataBase2[[#This Row],[sSAGKS]]&lt;=0.0001,DataBase2[[#This Row],[sSAGKS]]&lt;&gt;""), 1,"")</f>
        <v>1</v>
      </c>
      <c r="BK415" s="80">
        <f>IF(AND(DataBase2[[#This Row],[sKSGKS]]&lt;=0.0001,DataBase2[[#This Row],[sKSGKS]]&lt;&gt;""), 1,"")</f>
        <v>1</v>
      </c>
    </row>
    <row r="416" spans="1:63" x14ac:dyDescent="0.35">
      <c r="A416" s="65" t="s">
        <v>275</v>
      </c>
      <c r="B416" s="66" t="s">
        <v>80</v>
      </c>
      <c r="C416" s="67" t="s">
        <v>282</v>
      </c>
      <c r="D416" s="67">
        <v>3</v>
      </c>
      <c r="E416" s="67">
        <v>50</v>
      </c>
      <c r="F416" s="68">
        <v>3</v>
      </c>
      <c r="G416" s="69">
        <v>4971.8599999999997</v>
      </c>
      <c r="H416" s="70">
        <v>4591.3599999999997</v>
      </c>
      <c r="I416" s="73">
        <v>7200</v>
      </c>
      <c r="J416" s="69">
        <v>5034.1400000000003</v>
      </c>
      <c r="K416" s="70">
        <v>4641.34</v>
      </c>
      <c r="L416" s="73">
        <v>42936</v>
      </c>
      <c r="M416" s="69">
        <v>7211.99</v>
      </c>
      <c r="N416" s="6">
        <v>4870.18</v>
      </c>
      <c r="O416" s="71">
        <v>7203.8</v>
      </c>
      <c r="P416" s="69">
        <v>4943.4399400000002</v>
      </c>
      <c r="Q416" s="71">
        <v>4349</v>
      </c>
      <c r="R416" s="72">
        <v>4951.84</v>
      </c>
      <c r="S416" s="71">
        <v>115.94</v>
      </c>
      <c r="T416" s="72">
        <v>4992.07</v>
      </c>
      <c r="U416" s="71">
        <v>150.001</v>
      </c>
      <c r="V416" s="72">
        <v>4951.8599999999997</v>
      </c>
      <c r="W416" s="73">
        <v>150.0745</v>
      </c>
      <c r="X416" s="8">
        <v>4949.2</v>
      </c>
      <c r="Y416" s="8">
        <v>997</v>
      </c>
      <c r="Z416" s="74">
        <f t="shared" si="18"/>
        <v>4971.8599999999997</v>
      </c>
      <c r="AA416" s="48">
        <f t="shared" si="19"/>
        <v>4943.4399400000002</v>
      </c>
      <c r="AB41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MIN(G416,J416,M416),"")</f>
        <v/>
      </c>
      <c r="AC416" s="49" t="str">
        <f>IF(OR(DataBase2[[#This Row],[sKS]] = "", DataBase2[[#This Row],[BSOpt]]=""), "", (DataBase2[[#This Row],[sKS]]-DataBase2[[#This Row],[BSOpt]])/DataBase2[[#This Row],[BSOpt]])</f>
        <v/>
      </c>
      <c r="AD416" s="49">
        <f t="shared" si="20"/>
        <v>4971.8599999999997</v>
      </c>
      <c r="AE416" s="49">
        <f>IF(OR(DataBase2[[#This Row],[sKS]] = "", DataBase2[[#This Row],[BESTUB]]=""), "", (DataBase2[[#This Row],[sKS]]-DataBase2[[#This Row],[BESTUB]])/DataBase2[[#This Row],[BESTUB]])</f>
        <v>-4.5576504567706767E-3</v>
      </c>
      <c r="AF416" s="75">
        <f>IF(OR(DataBase2[[#This Row],[sLB]] = "", DataBase2[[#This Row],[BestSol]]=""), "", (DataBase2[[#This Row],[sLB]]-DataBase2[[#This Row],[BestSol]])/DataBase2[[#This Row],[BestSol]])</f>
        <v>0</v>
      </c>
      <c r="AG416" s="76">
        <f>IF(OR(DataBase2[[#This Row],[sCL]] = "", DataBase2[[#This Row],[BestSol]]=""), "", (DataBase2[[#This Row],[sCL]] -DataBase2[[#This Row],[BestSol]])/DataBase2[[#This Row],[BestSol]])</f>
        <v>1.2526499137143978E-2</v>
      </c>
      <c r="AH416" s="76">
        <f>IF(OR(DataBase2[[#This Row],[sDRC]]= "", DataBase2[[#This Row],[BestSol]]=""), "", (DataBase2[[#This Row],[sDRC]]-DataBase2[[#This Row],[BestSol]])/DataBase2[[#This Row],[BestSol]])</f>
        <v>0.45056176159425249</v>
      </c>
      <c r="AI416" s="76">
        <f>IF(OR(DataBase2[[#This Row],[sABS]]= "", DataBase2[[#This Row],[BestSol]]=""), "", (DataBase2[[#This Row],[sABS]]-DataBase2[[#This Row],[BestSol]])/DataBase2[[#This Row],[BestSol]])</f>
        <v>-5.7161826761009896E-3</v>
      </c>
      <c r="AJ416" s="76">
        <f>IF(OR(DataBase2[[#This Row],[sCCJ]]= "", DataBase2[[#This Row],[BestSol]]=""), "", (DataBase2[[#This Row],[sCCJ]]-DataBase2[[#This Row],[BestSol]])/DataBase2[[#This Row],[BestSol]])</f>
        <v>-4.0266620540400427E-3</v>
      </c>
      <c r="AK416" s="76">
        <f>IF(OR(DataBase2[[#This Row],[sILS]] = "", DataBase2[[#This Row],[BestSol]]=""), "", (DataBase2[[#This Row],[sILS]]-DataBase2[[#This Row],[BestSol]])/DataBase2[[#This Row],[BestSol]])</f>
        <v>4.0648771284790882E-3</v>
      </c>
      <c r="AL416" s="76">
        <f>IF(OR(DataBase2[[#This Row],[sSA]] = "", DataBase2[[#This Row],[BestSol]]=""), "", (DataBase2[[#This Row],[sSA]]-DataBase2[[#This Row],[BestSol]])/DataBase2[[#This Row],[BestSol]])</f>
        <v>-4.0226394146255125E-3</v>
      </c>
      <c r="AM416" s="76">
        <f>IF(OR(DataBase2[[#This Row],[sKS]] = "", DataBase2[[#This Row],[BestSol]]=""), "", (DataBase2[[#This Row],[sKS]]-DataBase2[[#This Row],[BestSol]])/DataBase2[[#This Row],[BestSol]])</f>
        <v>-4.5576504567706767E-3</v>
      </c>
      <c r="AN416" s="75">
        <f>IF(OR(DataBase2[[#This Row],[sLB]] = "", DataBase2[[#This Row],[BSHeu]]=""), "", (DataBase2[[#This Row],[sLB]]-DataBase2[[#This Row],[BSHeu]])/DataBase2[[#This Row],[BSHeu]])</f>
        <v>5.7490452690721807E-3</v>
      </c>
      <c r="AO416" s="76">
        <f>IF(OR(DataBase2[[#This Row],[sCL]] = "",  DataBase2[[#This Row],[BSHeu]]=""), "", (DataBase2[[#This Row],[sCL]] - DataBase2[[#This Row],[BSHeu]])/ DataBase2[[#This Row],[BSHeu]])</f>
        <v>1.8347559816818595E-2</v>
      </c>
      <c r="AP416" s="76">
        <f>IF(OR(DataBase2[[#This Row],[sDRC]]= "",  DataBase2[[#This Row],[BSHeu]]=""), "", (DataBase2[[#This Row],[sDRC]]- DataBase2[[#This Row],[BSHeu]])/ DataBase2[[#This Row],[BSHeu]])</f>
        <v>0.45890110682724294</v>
      </c>
      <c r="AQ416" s="76">
        <f>IF(OR(DataBase2[[#This Row],[sABS]]= "",  DataBase2[[#This Row],[BSHeu]]=""), "", (DataBase2[[#This Row],[sABS]]- DataBase2[[#This Row],[BSHeu]])/ DataBase2[[#This Row],[BSHeu]])</f>
        <v>0</v>
      </c>
      <c r="AR416" s="76">
        <f>IF(OR(DataBase2[[#This Row],[sCCJ]]= "",  DataBase2[[#This Row],[BSHeu]]=""), "", (DataBase2[[#This Row],[sCCJ]]- DataBase2[[#This Row],[BSHeu]])/ DataBase2[[#This Row],[BSHeu]])</f>
        <v>1.6992337526002064E-3</v>
      </c>
      <c r="AS416" s="76">
        <f>IF(OR(DataBase2[[#This Row],[sILS]] = "",  DataBase2[[#This Row],[BSHeu]]=""), "", (DataBase2[[#This Row],[sILS]]- DataBase2[[#This Row],[BSHeu]])/ DataBase2[[#This Row],[BSHeu]])</f>
        <v>9.8372915601761118E-3</v>
      </c>
      <c r="AT416" s="76">
        <f>IF(OR(DataBase2[[#This Row],[sSA]] = "",  DataBase2[[#This Row],[BSHeu]]=""), "", (DataBase2[[#This Row],[sSA]]- DataBase2[[#This Row],[BSHeu]])/ DataBase2[[#This Row],[BSHeu]])</f>
        <v>1.7032795183508321E-3</v>
      </c>
      <c r="AU416" s="77">
        <f>IF(OR(DataBase2[[#This Row],[sKS]]= "",  DataBase2[[#This Row],[BSHeu]]=""), "", (DataBase2[[#This Row],[sKS]]- DataBase2[[#This Row],[BSHeu]])/ DataBase2[[#This Row],[BSHeu]])</f>
        <v>1.1651926735049222E-3</v>
      </c>
      <c r="AV416" s="78">
        <f>IF(AND(DataBase2[[#This Row],[sLBGB]]&lt;=0.0001, DataBase2[[#This Row],[sLBGB]]&lt;&gt;""), 1,"")</f>
        <v>1</v>
      </c>
      <c r="AW416" s="78" t="str">
        <f>IF(AND(DataBase2[[#This Row],[sCLGB]]&lt;=0.0001,DataBase2[[#This Row],[sCLGB]]&lt;&gt;""), 1,"")</f>
        <v/>
      </c>
      <c r="AX416" s="78" t="str">
        <f>IF(AND(DataBase2[[#This Row],[sDRCGB]]&lt;=0.0001,DataBase2[[#This Row],[sDRCGB]]&lt;&gt;""), 1,"")</f>
        <v/>
      </c>
      <c r="AY416" s="78">
        <f>IF(AND(DataBase2[[#This Row],[sABSGB]]&lt;=0.0001,DataBase2[[#This Row],[sABSGB]]&lt;&gt;""), 1,"")</f>
        <v>1</v>
      </c>
      <c r="AZ416" s="78">
        <f>IF(AND(DataBase2[[#This Row],[sCCJGB]]&lt;=0.0001,DataBase2[[#This Row],[sCCJGB]]&lt;&gt;""), 1,"")</f>
        <v>1</v>
      </c>
      <c r="BA416" s="78" t="str">
        <f>IF(AND(DataBase2[[#This Row],[sILSGB]]&lt;=0.0001,DataBase2[[#This Row],[sILSGB]]&lt;&gt;""), 1,"")</f>
        <v/>
      </c>
      <c r="BB416" s="78">
        <f>IF(AND(DataBase2[[#This Row],[sSAGB]]&lt;=0.0001,DataBase2[[#This Row],[sSAGB]]&lt;&gt;""), 1,"")</f>
        <v>1</v>
      </c>
      <c r="BC416" s="78">
        <f>IF(AND(DataBase2[[#This Row],[sKSGB]]&lt;=0.0001,DataBase2[[#This Row],[sKSGB]]&lt;&gt;""), 1,"")</f>
        <v>1</v>
      </c>
      <c r="BD416" s="79" t="str">
        <f>IF(AND(DataBase2[[#This Row],[sLBGKS]]&lt;=0.0001, DataBase2[[#This Row],[sLBGKS]]&lt;&gt;""), 1,"")</f>
        <v/>
      </c>
      <c r="BE416" s="78" t="str">
        <f>IF(AND(DataBase2[[#This Row],[sCLGKS]]&lt;=0.0001,DataBase2[[#This Row],[sCLGKS]]&lt;&gt;""), 1,"")</f>
        <v/>
      </c>
      <c r="BF416" s="78" t="str">
        <f>IF(AND(DataBase2[[#This Row],[sDRCGKS]]&lt;=0.0001,DataBase2[[#This Row],[sDRCGKS]]&lt;&gt;""), 1,"")</f>
        <v/>
      </c>
      <c r="BG416" s="78">
        <f>IF(AND(DataBase2[[#This Row],[sABSGKS]]&lt;=0.0001,DataBase2[[#This Row],[sABSGKS]]&lt;&gt;""), 1,"")</f>
        <v>1</v>
      </c>
      <c r="BH416" s="78" t="str">
        <f>IF(AND(DataBase2[[#This Row],[sCCJGKS]]&lt;=0.0001,DataBase2[[#This Row],[sCCJGKS]]&lt;&gt;""), 1,"")</f>
        <v/>
      </c>
      <c r="BI416" s="78" t="str">
        <f>IF(AND(DataBase2[[#This Row],[sILSGKS]]&lt;=0.0001,DataBase2[[#This Row],[sILSGKS]]&lt;&gt;""), 1,"")</f>
        <v/>
      </c>
      <c r="BJ416" s="78" t="str">
        <f>IF(AND(DataBase2[[#This Row],[sSAGKS]]&lt;=0.0001,DataBase2[[#This Row],[sSAGKS]]&lt;&gt;""), 1,"")</f>
        <v/>
      </c>
      <c r="BK416" s="80" t="str">
        <f>IF(AND(DataBase2[[#This Row],[sKSGKS]]&lt;=0.0001,DataBase2[[#This Row],[sKSGKS]]&lt;&gt;""), 1,"")</f>
        <v/>
      </c>
    </row>
    <row r="417" spans="1:63" x14ac:dyDescent="0.35">
      <c r="A417" s="65" t="s">
        <v>276</v>
      </c>
      <c r="B417" s="66" t="s">
        <v>80</v>
      </c>
      <c r="C417" s="67" t="s">
        <v>282</v>
      </c>
      <c r="D417" s="67">
        <v>3</v>
      </c>
      <c r="E417" s="67">
        <v>50</v>
      </c>
      <c r="F417" s="68">
        <v>4</v>
      </c>
      <c r="G417" s="69">
        <v>5771.42</v>
      </c>
      <c r="H417" s="70">
        <v>5112.62</v>
      </c>
      <c r="I417" s="73">
        <v>7200</v>
      </c>
      <c r="J417" s="69">
        <v>6505.93</v>
      </c>
      <c r="K417" s="70">
        <v>4641.1099999999997</v>
      </c>
      <c r="L417" s="73">
        <v>43154</v>
      </c>
      <c r="M417" s="69">
        <v>8382.6299999999992</v>
      </c>
      <c r="N417" s="6">
        <v>5581.86</v>
      </c>
      <c r="O417" s="71">
        <v>7202.7</v>
      </c>
      <c r="P417" s="69">
        <v>5767.6401400000004</v>
      </c>
      <c r="Q417" s="71">
        <v>2042</v>
      </c>
      <c r="R417" s="72">
        <v>5621.01</v>
      </c>
      <c r="S417" s="71">
        <v>115.16</v>
      </c>
      <c r="T417" s="72">
        <v>5722.86</v>
      </c>
      <c r="U417" s="71">
        <v>150.02950000000001</v>
      </c>
      <c r="V417" s="72">
        <v>5620.96</v>
      </c>
      <c r="W417" s="73">
        <v>150.0445</v>
      </c>
      <c r="X417" s="8">
        <v>5670.82</v>
      </c>
      <c r="Y417" s="8">
        <v>1137</v>
      </c>
      <c r="Z417" s="74">
        <f t="shared" si="18"/>
        <v>5771.42</v>
      </c>
      <c r="AA417" s="48">
        <f t="shared" si="19"/>
        <v>5620.96</v>
      </c>
      <c r="AB41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MIN(G417,J417,M417),"")</f>
        <v/>
      </c>
      <c r="AC417" s="49" t="str">
        <f>IF(OR(DataBase2[[#This Row],[sKS]] = "", DataBase2[[#This Row],[BSOpt]]=""), "", (DataBase2[[#This Row],[sKS]]-DataBase2[[#This Row],[BSOpt]])/DataBase2[[#This Row],[BSOpt]])</f>
        <v/>
      </c>
      <c r="AD417" s="49">
        <f t="shared" si="20"/>
        <v>5771.42</v>
      </c>
      <c r="AE417" s="49">
        <f>IF(OR(DataBase2[[#This Row],[sKS]] = "", DataBase2[[#This Row],[BESTUB]]=""), "", (DataBase2[[#This Row],[sKS]]-DataBase2[[#This Row],[BESTUB]])/DataBase2[[#This Row],[BESTUB]])</f>
        <v>-1.7430718956513363E-2</v>
      </c>
      <c r="AF417" s="75">
        <f>IF(OR(DataBase2[[#This Row],[sLB]] = "", DataBase2[[#This Row],[BestSol]]=""), "", (DataBase2[[#This Row],[sLB]]-DataBase2[[#This Row],[BestSol]])/DataBase2[[#This Row],[BestSol]])</f>
        <v>0</v>
      </c>
      <c r="AG417" s="76">
        <f>IF(OR(DataBase2[[#This Row],[sCL]] = "", DataBase2[[#This Row],[BestSol]]=""), "", (DataBase2[[#This Row],[sCL]] -DataBase2[[#This Row],[BestSol]])/DataBase2[[#This Row],[BestSol]])</f>
        <v>0.12726677316847504</v>
      </c>
      <c r="AH417" s="76">
        <f>IF(OR(DataBase2[[#This Row],[sDRC]]= "", DataBase2[[#This Row],[BestSol]]=""), "", (DataBase2[[#This Row],[sDRC]]-DataBase2[[#This Row],[BestSol]])/DataBase2[[#This Row],[BestSol]])</f>
        <v>0.45243804817531891</v>
      </c>
      <c r="AI417" s="76">
        <f>IF(OR(DataBase2[[#This Row],[sABS]]= "", DataBase2[[#This Row],[BestSol]]=""), "", (DataBase2[[#This Row],[sABS]]-DataBase2[[#This Row],[BestSol]])/DataBase2[[#This Row],[BestSol]])</f>
        <v>-6.5492721028787438E-4</v>
      </c>
      <c r="AJ417" s="76">
        <f>IF(OR(DataBase2[[#This Row],[sCCJ]]= "", DataBase2[[#This Row],[BestSol]]=""), "", (DataBase2[[#This Row],[sCCJ]]-DataBase2[[#This Row],[BestSol]])/DataBase2[[#This Row],[BestSol]])</f>
        <v>-2.606117731858015E-2</v>
      </c>
      <c r="AK417" s="76">
        <f>IF(OR(DataBase2[[#This Row],[sILS]] = "", DataBase2[[#This Row],[BestSol]]=""), "", (DataBase2[[#This Row],[sILS]]-DataBase2[[#This Row],[BestSol]])/DataBase2[[#This Row],[BestSol]])</f>
        <v>-8.4138738819909825E-3</v>
      </c>
      <c r="AL417" s="76">
        <f>IF(OR(DataBase2[[#This Row],[sSA]] = "", DataBase2[[#This Row],[BestSol]]=""), "", (DataBase2[[#This Row],[sSA]]-DataBase2[[#This Row],[BestSol]])/DataBase2[[#This Row],[BestSol]])</f>
        <v>-2.606984069778322E-2</v>
      </c>
      <c r="AM417" s="76">
        <f>IF(OR(DataBase2[[#This Row],[sKS]] = "", DataBase2[[#This Row],[BestSol]]=""), "", (DataBase2[[#This Row],[sKS]]-DataBase2[[#This Row],[BestSol]])/DataBase2[[#This Row],[BestSol]])</f>
        <v>-1.7430718956513363E-2</v>
      </c>
      <c r="AN417" s="75">
        <f>IF(OR(DataBase2[[#This Row],[sLB]] = "", DataBase2[[#This Row],[BSHeu]]=""), "", (DataBase2[[#This Row],[sLB]]-DataBase2[[#This Row],[BSHeu]])/DataBase2[[#This Row],[BSHeu]])</f>
        <v>2.6767669579573602E-2</v>
      </c>
      <c r="AO417" s="76">
        <f>IF(OR(DataBase2[[#This Row],[sCL]] = "",  DataBase2[[#This Row],[BSHeu]]=""), "", (DataBase2[[#This Row],[sCL]] - DataBase2[[#This Row],[BSHeu]])/ DataBase2[[#This Row],[BSHeu]])</f>
        <v>0.15744107768068091</v>
      </c>
      <c r="AP417" s="76">
        <f>IF(OR(DataBase2[[#This Row],[sDRC]]= "",  DataBase2[[#This Row],[BSHeu]]=""), "", (DataBase2[[#This Row],[sDRC]]- DataBase2[[#This Row],[BSHeu]])/ DataBase2[[#This Row],[BSHeu]])</f>
        <v>0.49131642993367663</v>
      </c>
      <c r="AQ417" s="76">
        <f>IF(OR(DataBase2[[#This Row],[sABS]]= "",  DataBase2[[#This Row],[BSHeu]]=""), "", (DataBase2[[#This Row],[sABS]]- DataBase2[[#This Row],[BSHeu]])/ DataBase2[[#This Row],[BSHeu]])</f>
        <v>2.609521149412207E-2</v>
      </c>
      <c r="AR417" s="76">
        <f>IF(OR(DataBase2[[#This Row],[sCCJ]]= "",  DataBase2[[#This Row],[BSHeu]]=""), "", (DataBase2[[#This Row],[sCCJ]]- DataBase2[[#This Row],[BSHeu]])/ DataBase2[[#This Row],[BSHeu]])</f>
        <v>8.8952776750202625E-6</v>
      </c>
      <c r="AS417" s="76">
        <f>IF(OR(DataBase2[[#This Row],[sILS]] = "",  DataBase2[[#This Row],[BSHeu]]=""), "", (DataBase2[[#This Row],[sILS]]- DataBase2[[#This Row],[BSHeu]])/ DataBase2[[#This Row],[BSHeu]])</f>
        <v>1.8128575901625279E-2</v>
      </c>
      <c r="AT417" s="76">
        <f>IF(OR(DataBase2[[#This Row],[sSA]] = "",  DataBase2[[#This Row],[BSHeu]]=""), "", (DataBase2[[#This Row],[sSA]]- DataBase2[[#This Row],[BSHeu]])/ DataBase2[[#This Row],[BSHeu]])</f>
        <v>0</v>
      </c>
      <c r="AU417" s="77">
        <f>IF(OR(DataBase2[[#This Row],[sKS]]= "",  DataBase2[[#This Row],[BSHeu]]=""), "", (DataBase2[[#This Row],[sKS]]- DataBase2[[#This Row],[BSHeu]])/ DataBase2[[#This Row],[BSHeu]])</f>
        <v>8.8703708974978788E-3</v>
      </c>
      <c r="AV417" s="78">
        <f>IF(AND(DataBase2[[#This Row],[sLBGB]]&lt;=0.0001, DataBase2[[#This Row],[sLBGB]]&lt;&gt;""), 1,"")</f>
        <v>1</v>
      </c>
      <c r="AW417" s="78" t="str">
        <f>IF(AND(DataBase2[[#This Row],[sCLGB]]&lt;=0.0001,DataBase2[[#This Row],[sCLGB]]&lt;&gt;""), 1,"")</f>
        <v/>
      </c>
      <c r="AX417" s="78" t="str">
        <f>IF(AND(DataBase2[[#This Row],[sDRCGB]]&lt;=0.0001,DataBase2[[#This Row],[sDRCGB]]&lt;&gt;""), 1,"")</f>
        <v/>
      </c>
      <c r="AY417" s="78">
        <f>IF(AND(DataBase2[[#This Row],[sABSGB]]&lt;=0.0001,DataBase2[[#This Row],[sABSGB]]&lt;&gt;""), 1,"")</f>
        <v>1</v>
      </c>
      <c r="AZ417" s="78">
        <f>IF(AND(DataBase2[[#This Row],[sCCJGB]]&lt;=0.0001,DataBase2[[#This Row],[sCCJGB]]&lt;&gt;""), 1,"")</f>
        <v>1</v>
      </c>
      <c r="BA417" s="78">
        <f>IF(AND(DataBase2[[#This Row],[sILSGB]]&lt;=0.0001,DataBase2[[#This Row],[sILSGB]]&lt;&gt;""), 1,"")</f>
        <v>1</v>
      </c>
      <c r="BB417" s="78">
        <f>IF(AND(DataBase2[[#This Row],[sSAGB]]&lt;=0.0001,DataBase2[[#This Row],[sSAGB]]&lt;&gt;""), 1,"")</f>
        <v>1</v>
      </c>
      <c r="BC417" s="78">
        <f>IF(AND(DataBase2[[#This Row],[sKSGB]]&lt;=0.0001,DataBase2[[#This Row],[sKSGB]]&lt;&gt;""), 1,"")</f>
        <v>1</v>
      </c>
      <c r="BD417" s="79" t="str">
        <f>IF(AND(DataBase2[[#This Row],[sLBGKS]]&lt;=0.0001, DataBase2[[#This Row],[sLBGKS]]&lt;&gt;""), 1,"")</f>
        <v/>
      </c>
      <c r="BE417" s="78" t="str">
        <f>IF(AND(DataBase2[[#This Row],[sCLGKS]]&lt;=0.0001,DataBase2[[#This Row],[sCLGKS]]&lt;&gt;""), 1,"")</f>
        <v/>
      </c>
      <c r="BF417" s="78" t="str">
        <f>IF(AND(DataBase2[[#This Row],[sDRCGKS]]&lt;=0.0001,DataBase2[[#This Row],[sDRCGKS]]&lt;&gt;""), 1,"")</f>
        <v/>
      </c>
      <c r="BG417" s="78" t="str">
        <f>IF(AND(DataBase2[[#This Row],[sABSGKS]]&lt;=0.0001,DataBase2[[#This Row],[sABSGKS]]&lt;&gt;""), 1,"")</f>
        <v/>
      </c>
      <c r="BH417" s="78">
        <f>IF(AND(DataBase2[[#This Row],[sCCJGKS]]&lt;=0.0001,DataBase2[[#This Row],[sCCJGKS]]&lt;&gt;""), 1,"")</f>
        <v>1</v>
      </c>
      <c r="BI417" s="78" t="str">
        <f>IF(AND(DataBase2[[#This Row],[sILSGKS]]&lt;=0.0001,DataBase2[[#This Row],[sILSGKS]]&lt;&gt;""), 1,"")</f>
        <v/>
      </c>
      <c r="BJ417" s="78">
        <f>IF(AND(DataBase2[[#This Row],[sSAGKS]]&lt;=0.0001,DataBase2[[#This Row],[sSAGKS]]&lt;&gt;""), 1,"")</f>
        <v>1</v>
      </c>
      <c r="BK417" s="80" t="str">
        <f>IF(AND(DataBase2[[#This Row],[sKSGKS]]&lt;=0.0001,DataBase2[[#This Row],[sKSGKS]]&lt;&gt;""), 1,"")</f>
        <v/>
      </c>
    </row>
    <row r="418" spans="1:63" x14ac:dyDescent="0.35">
      <c r="A418" s="65" t="s">
        <v>277</v>
      </c>
      <c r="B418" s="66" t="s">
        <v>80</v>
      </c>
      <c r="C418" s="67" t="s">
        <v>282</v>
      </c>
      <c r="D418" s="67">
        <v>3</v>
      </c>
      <c r="E418" s="67">
        <v>50</v>
      </c>
      <c r="F418" s="68">
        <v>5</v>
      </c>
      <c r="G418" s="69">
        <v>6606.58</v>
      </c>
      <c r="H418" s="70">
        <v>5697.29</v>
      </c>
      <c r="I418" s="73">
        <v>7200</v>
      </c>
      <c r="J418" s="69">
        <v>7490.3</v>
      </c>
      <c r="K418" s="70">
        <v>4748.0600000000004</v>
      </c>
      <c r="L418" s="73">
        <v>43141</v>
      </c>
      <c r="M418" s="69">
        <v>9398.39</v>
      </c>
      <c r="N418" s="6">
        <v>6258.09</v>
      </c>
      <c r="O418" s="71">
        <v>7202.3</v>
      </c>
      <c r="P418" s="69">
        <v>6412.0200199999999</v>
      </c>
      <c r="Q418" s="71">
        <v>2697</v>
      </c>
      <c r="R418" s="72">
        <v>6339.18</v>
      </c>
      <c r="S418" s="71">
        <v>111.89</v>
      </c>
      <c r="T418" s="72">
        <v>6472.9</v>
      </c>
      <c r="U418" s="71">
        <v>150.02950000000001</v>
      </c>
      <c r="V418" s="72">
        <v>6421.58</v>
      </c>
      <c r="W418" s="73">
        <v>150.07550000000001</v>
      </c>
      <c r="X418" s="8">
        <v>6487.01</v>
      </c>
      <c r="Y418" s="8">
        <v>1400</v>
      </c>
      <c r="Z418" s="74">
        <f t="shared" si="18"/>
        <v>6606.58</v>
      </c>
      <c r="AA418" s="48">
        <f t="shared" si="19"/>
        <v>6339.18</v>
      </c>
      <c r="AB41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MIN(G418,J418,M418),"")</f>
        <v/>
      </c>
      <c r="AC418" s="49" t="str">
        <f>IF(OR(DataBase2[[#This Row],[sKS]] = "", DataBase2[[#This Row],[BSOpt]]=""), "", (DataBase2[[#This Row],[sKS]]-DataBase2[[#This Row],[BSOpt]])/DataBase2[[#This Row],[BSOpt]])</f>
        <v/>
      </c>
      <c r="AD418" s="49">
        <f t="shared" si="20"/>
        <v>6606.58</v>
      </c>
      <c r="AE418" s="49">
        <f>IF(OR(DataBase2[[#This Row],[sKS]] = "", DataBase2[[#This Row],[BESTUB]]=""), "", (DataBase2[[#This Row],[sKS]]-DataBase2[[#This Row],[BESTUB]])/DataBase2[[#This Row],[BESTUB]])</f>
        <v>-1.8098622888090315E-2</v>
      </c>
      <c r="AF418" s="75">
        <f>IF(OR(DataBase2[[#This Row],[sLB]] = "", DataBase2[[#This Row],[BestSol]]=""), "", (DataBase2[[#This Row],[sLB]]-DataBase2[[#This Row],[BestSol]])/DataBase2[[#This Row],[BestSol]])</f>
        <v>0</v>
      </c>
      <c r="AG418" s="76">
        <f>IF(OR(DataBase2[[#This Row],[sCL]] = "", DataBase2[[#This Row],[BestSol]]=""), "", (DataBase2[[#This Row],[sCL]] -DataBase2[[#This Row],[BestSol]])/DataBase2[[#This Row],[BestSol]])</f>
        <v>0.13376361142981699</v>
      </c>
      <c r="AH418" s="76">
        <f>IF(OR(DataBase2[[#This Row],[sDRC]]= "", DataBase2[[#This Row],[BestSol]]=""), "", (DataBase2[[#This Row],[sDRC]]-DataBase2[[#This Row],[BestSol]])/DataBase2[[#This Row],[BestSol]])</f>
        <v>0.42258021548214048</v>
      </c>
      <c r="AI418" s="76">
        <f>IF(OR(DataBase2[[#This Row],[sABS]]= "", DataBase2[[#This Row],[BestSol]]=""), "", (DataBase2[[#This Row],[sABS]]-DataBase2[[#This Row],[BestSol]])/DataBase2[[#This Row],[BestSol]])</f>
        <v>-2.9449424664501147E-2</v>
      </c>
      <c r="AJ418" s="76">
        <f>IF(OR(DataBase2[[#This Row],[sCCJ]]= "", DataBase2[[#This Row],[BestSol]]=""), "", (DataBase2[[#This Row],[sCCJ]]-DataBase2[[#This Row],[BestSol]])/DataBase2[[#This Row],[BestSol]])</f>
        <v>-4.047479936669194E-2</v>
      </c>
      <c r="AK418" s="76">
        <f>IF(OR(DataBase2[[#This Row],[sILS]] = "", DataBase2[[#This Row],[BestSol]]=""), "", (DataBase2[[#This Row],[sILS]]-DataBase2[[#This Row],[BestSol]])/DataBase2[[#This Row],[BestSol]])</f>
        <v>-2.0234372398427066E-2</v>
      </c>
      <c r="AL418" s="76">
        <f>IF(OR(DataBase2[[#This Row],[sSA]] = "", DataBase2[[#This Row],[BestSol]]=""), "", (DataBase2[[#This Row],[sSA]]-DataBase2[[#This Row],[BestSol]])/DataBase2[[#This Row],[BestSol]])</f>
        <v>-2.8002385500516154E-2</v>
      </c>
      <c r="AM418" s="76">
        <f>IF(OR(DataBase2[[#This Row],[sKS]] = "", DataBase2[[#This Row],[BestSol]]=""), "", (DataBase2[[#This Row],[sKS]]-DataBase2[[#This Row],[BestSol]])/DataBase2[[#This Row],[BestSol]])</f>
        <v>-1.8098622888090315E-2</v>
      </c>
      <c r="AN418" s="75">
        <f>IF(OR(DataBase2[[#This Row],[sLB]] = "", DataBase2[[#This Row],[BSHeu]]=""), "", (DataBase2[[#This Row],[sLB]]-DataBase2[[#This Row],[BSHeu]])/DataBase2[[#This Row],[BSHeu]])</f>
        <v>4.2182111881978367E-2</v>
      </c>
      <c r="AO418" s="76">
        <f>IF(OR(DataBase2[[#This Row],[sCL]] = "",  DataBase2[[#This Row],[BSHeu]]=""), "", (DataBase2[[#This Row],[sCL]] - DataBase2[[#This Row],[BSHeu]])/ DataBase2[[#This Row],[BSHeu]])</f>
        <v>0.18158815493486535</v>
      </c>
      <c r="AP418" s="76">
        <f>IF(OR(DataBase2[[#This Row],[sDRC]]= "",  DataBase2[[#This Row],[BSHeu]]=""), "", (DataBase2[[#This Row],[sDRC]]- DataBase2[[#This Row],[BSHeu]])/ DataBase2[[#This Row],[BSHeu]])</f>
        <v>0.48258765329269698</v>
      </c>
      <c r="AQ418" s="76">
        <f>IF(OR(DataBase2[[#This Row],[sABS]]= "",  DataBase2[[#This Row],[BSHeu]]=""), "", (DataBase2[[#This Row],[sABS]]- DataBase2[[#This Row],[BSHeu]])/ DataBase2[[#This Row],[BSHeu]])</f>
        <v>1.1490448291419337E-2</v>
      </c>
      <c r="AR418" s="76">
        <f>IF(OR(DataBase2[[#This Row],[sCCJ]]= "",  DataBase2[[#This Row],[BSHeu]]=""), "", (DataBase2[[#This Row],[sCCJ]]- DataBase2[[#This Row],[BSHeu]])/ DataBase2[[#This Row],[BSHeu]])</f>
        <v>0</v>
      </c>
      <c r="AS418" s="76">
        <f>IF(OR(DataBase2[[#This Row],[sILS]] = "",  DataBase2[[#This Row],[BSHeu]]=""), "", (DataBase2[[#This Row],[sILS]]- DataBase2[[#This Row],[BSHeu]])/ DataBase2[[#This Row],[BSHeu]])</f>
        <v>2.1094210923179233E-2</v>
      </c>
      <c r="AT418" s="76">
        <f>IF(OR(DataBase2[[#This Row],[sSA]] = "",  DataBase2[[#This Row],[BSHeu]]=""), "", (DataBase2[[#This Row],[sSA]]- DataBase2[[#This Row],[BSHeu]])/ DataBase2[[#This Row],[BSHeu]])</f>
        <v>1.2998526623317153E-2</v>
      </c>
      <c r="AU418" s="77">
        <f>IF(OR(DataBase2[[#This Row],[sKS]]= "",  DataBase2[[#This Row],[BSHeu]]=""), "", (DataBase2[[#This Row],[sKS]]- DataBase2[[#This Row],[BSHeu]])/ DataBase2[[#This Row],[BSHeu]])</f>
        <v>2.3320050858312891E-2</v>
      </c>
      <c r="AV418" s="78">
        <f>IF(AND(DataBase2[[#This Row],[sLBGB]]&lt;=0.0001, DataBase2[[#This Row],[sLBGB]]&lt;&gt;""), 1,"")</f>
        <v>1</v>
      </c>
      <c r="AW418" s="78" t="str">
        <f>IF(AND(DataBase2[[#This Row],[sCLGB]]&lt;=0.0001,DataBase2[[#This Row],[sCLGB]]&lt;&gt;""), 1,"")</f>
        <v/>
      </c>
      <c r="AX418" s="78" t="str">
        <f>IF(AND(DataBase2[[#This Row],[sDRCGB]]&lt;=0.0001,DataBase2[[#This Row],[sDRCGB]]&lt;&gt;""), 1,"")</f>
        <v/>
      </c>
      <c r="AY418" s="78">
        <f>IF(AND(DataBase2[[#This Row],[sABSGB]]&lt;=0.0001,DataBase2[[#This Row],[sABSGB]]&lt;&gt;""), 1,"")</f>
        <v>1</v>
      </c>
      <c r="AZ418" s="78">
        <f>IF(AND(DataBase2[[#This Row],[sCCJGB]]&lt;=0.0001,DataBase2[[#This Row],[sCCJGB]]&lt;&gt;""), 1,"")</f>
        <v>1</v>
      </c>
      <c r="BA418" s="78">
        <f>IF(AND(DataBase2[[#This Row],[sILSGB]]&lt;=0.0001,DataBase2[[#This Row],[sILSGB]]&lt;&gt;""), 1,"")</f>
        <v>1</v>
      </c>
      <c r="BB418" s="78">
        <f>IF(AND(DataBase2[[#This Row],[sSAGB]]&lt;=0.0001,DataBase2[[#This Row],[sSAGB]]&lt;&gt;""), 1,"")</f>
        <v>1</v>
      </c>
      <c r="BC418" s="78">
        <f>IF(AND(DataBase2[[#This Row],[sKSGB]]&lt;=0.0001,DataBase2[[#This Row],[sKSGB]]&lt;&gt;""), 1,"")</f>
        <v>1</v>
      </c>
      <c r="BD418" s="79" t="str">
        <f>IF(AND(DataBase2[[#This Row],[sLBGKS]]&lt;=0.0001, DataBase2[[#This Row],[sLBGKS]]&lt;&gt;""), 1,"")</f>
        <v/>
      </c>
      <c r="BE418" s="78" t="str">
        <f>IF(AND(DataBase2[[#This Row],[sCLGKS]]&lt;=0.0001,DataBase2[[#This Row],[sCLGKS]]&lt;&gt;""), 1,"")</f>
        <v/>
      </c>
      <c r="BF418" s="78" t="str">
        <f>IF(AND(DataBase2[[#This Row],[sDRCGKS]]&lt;=0.0001,DataBase2[[#This Row],[sDRCGKS]]&lt;&gt;""), 1,"")</f>
        <v/>
      </c>
      <c r="BG418" s="78" t="str">
        <f>IF(AND(DataBase2[[#This Row],[sABSGKS]]&lt;=0.0001,DataBase2[[#This Row],[sABSGKS]]&lt;&gt;""), 1,"")</f>
        <v/>
      </c>
      <c r="BH418" s="78">
        <f>IF(AND(DataBase2[[#This Row],[sCCJGKS]]&lt;=0.0001,DataBase2[[#This Row],[sCCJGKS]]&lt;&gt;""), 1,"")</f>
        <v>1</v>
      </c>
      <c r="BI418" s="78" t="str">
        <f>IF(AND(DataBase2[[#This Row],[sILSGKS]]&lt;=0.0001,DataBase2[[#This Row],[sILSGKS]]&lt;&gt;""), 1,"")</f>
        <v/>
      </c>
      <c r="BJ418" s="78" t="str">
        <f>IF(AND(DataBase2[[#This Row],[sSAGKS]]&lt;=0.0001,DataBase2[[#This Row],[sSAGKS]]&lt;&gt;""), 1,"")</f>
        <v/>
      </c>
      <c r="BK418" s="80" t="str">
        <f>IF(AND(DataBase2[[#This Row],[sKSGKS]]&lt;=0.0001,DataBase2[[#This Row],[sKSGKS]]&lt;&gt;""), 1,"")</f>
        <v/>
      </c>
    </row>
    <row r="419" spans="1:63" x14ac:dyDescent="0.35">
      <c r="A419" s="65" t="s">
        <v>278</v>
      </c>
      <c r="B419" s="66" t="s">
        <v>80</v>
      </c>
      <c r="C419" s="67" t="s">
        <v>282</v>
      </c>
      <c r="D419" s="67">
        <v>3</v>
      </c>
      <c r="E419" s="67">
        <v>50</v>
      </c>
      <c r="F419" s="68">
        <v>2</v>
      </c>
      <c r="G419" s="69">
        <v>4261.13</v>
      </c>
      <c r="H419" s="70">
        <v>4032.9</v>
      </c>
      <c r="I419" s="73">
        <v>7200</v>
      </c>
      <c r="J419" s="69">
        <v>4246.17</v>
      </c>
      <c r="K419" s="70">
        <v>4213.01</v>
      </c>
      <c r="L419" s="73">
        <v>42953</v>
      </c>
      <c r="M419" s="69">
        <v>7071.69</v>
      </c>
      <c r="N419" s="6">
        <v>4210.08</v>
      </c>
      <c r="O419" s="71">
        <v>7200.3</v>
      </c>
      <c r="P419" s="69">
        <v>4246.1699200000003</v>
      </c>
      <c r="Q419" s="71">
        <v>8401</v>
      </c>
      <c r="R419" s="72">
        <v>4265.76</v>
      </c>
      <c r="S419" s="71">
        <v>130.38999999999999</v>
      </c>
      <c r="T419" s="72">
        <v>4365.74</v>
      </c>
      <c r="U419" s="71">
        <v>150.01499999999999</v>
      </c>
      <c r="V419" s="72">
        <v>4369.78</v>
      </c>
      <c r="W419" s="73">
        <v>150.0735</v>
      </c>
      <c r="X419" s="8">
        <v>4272.29</v>
      </c>
      <c r="Y419" s="8">
        <v>268</v>
      </c>
      <c r="Z419" s="74">
        <f t="shared" si="18"/>
        <v>4246.17</v>
      </c>
      <c r="AA419" s="48">
        <f t="shared" si="19"/>
        <v>4246.1699200000003</v>
      </c>
      <c r="AB41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MIN(G419,J419,M419),"")</f>
        <v/>
      </c>
      <c r="AC419" s="49" t="str">
        <f>IF(OR(DataBase2[[#This Row],[sKS]] = "", DataBase2[[#This Row],[BSOpt]]=""), "", (DataBase2[[#This Row],[sKS]]-DataBase2[[#This Row],[BSOpt]])/DataBase2[[#This Row],[BSOpt]])</f>
        <v/>
      </c>
      <c r="AD419" s="49">
        <f t="shared" si="20"/>
        <v>4246.17</v>
      </c>
      <c r="AE419" s="49">
        <f>IF(OR(DataBase2[[#This Row],[sKS]] = "", DataBase2[[#This Row],[BESTUB]]=""), "", (DataBase2[[#This Row],[sKS]]-DataBase2[[#This Row],[BESTUB]])/DataBase2[[#This Row],[BESTUB]])</f>
        <v>6.1514258731986448E-3</v>
      </c>
      <c r="AF419" s="75">
        <f>IF(OR(DataBase2[[#This Row],[sLB]] = "", DataBase2[[#This Row],[BestSol]]=""), "", (DataBase2[[#This Row],[sLB]]-DataBase2[[#This Row],[BestSol]])/DataBase2[[#This Row],[BestSol]])</f>
        <v>3.5231750024139487E-3</v>
      </c>
      <c r="AG419" s="76">
        <f>IF(OR(DataBase2[[#This Row],[sCL]] = "", DataBase2[[#This Row],[BestSol]]=""), "", (DataBase2[[#This Row],[sCL]] -DataBase2[[#This Row],[BestSol]])/DataBase2[[#This Row],[BestSol]])</f>
        <v>0</v>
      </c>
      <c r="AH419" s="76">
        <f>IF(OR(DataBase2[[#This Row],[sDRC]]= "", DataBase2[[#This Row],[BestSol]]=""), "", (DataBase2[[#This Row],[sDRC]]-DataBase2[[#This Row],[BestSol]])/DataBase2[[#This Row],[BestSol]])</f>
        <v>0.66542790326341139</v>
      </c>
      <c r="AI419" s="76">
        <f>IF(OR(DataBase2[[#This Row],[sABS]]= "", DataBase2[[#This Row],[BestSol]]=""), "", (DataBase2[[#This Row],[sABS]]-DataBase2[[#This Row],[BestSol]])/DataBase2[[#This Row],[BestSol]])</f>
        <v>-1.8840507986731436E-8</v>
      </c>
      <c r="AJ419" s="76">
        <f>IF(OR(DataBase2[[#This Row],[sCCJ]]= "", DataBase2[[#This Row],[BestSol]]=""), "", (DataBase2[[#This Row],[sCCJ]]-DataBase2[[#This Row],[BestSol]])/DataBase2[[#This Row],[BestSol]])</f>
        <v>4.6135694048990376E-3</v>
      </c>
      <c r="AK419" s="76">
        <f>IF(OR(DataBase2[[#This Row],[sILS]] = "", DataBase2[[#This Row],[BestSol]]=""), "", (DataBase2[[#This Row],[sILS]]-DataBase2[[#This Row],[BestSol]])/DataBase2[[#This Row],[BestSol]])</f>
        <v>2.815949432076429E-2</v>
      </c>
      <c r="AL419" s="76">
        <f>IF(OR(DataBase2[[#This Row],[sSA]] = "", DataBase2[[#This Row],[BestSol]]=""), "", (DataBase2[[#This Row],[sSA]]-DataBase2[[#This Row],[BestSol]])/DataBase2[[#This Row],[BestSol]])</f>
        <v>2.911093997649639E-2</v>
      </c>
      <c r="AM419" s="76">
        <f>IF(OR(DataBase2[[#This Row],[sKS]] = "", DataBase2[[#This Row],[BestSol]]=""), "", (DataBase2[[#This Row],[sKS]]-DataBase2[[#This Row],[BestSol]])/DataBase2[[#This Row],[BestSol]])</f>
        <v>6.1514258731986448E-3</v>
      </c>
      <c r="AN419" s="75">
        <f>IF(OR(DataBase2[[#This Row],[sLB]] = "", DataBase2[[#This Row],[BSHeu]]=""), "", (DataBase2[[#This Row],[sLB]]-DataBase2[[#This Row],[BSHeu]])/DataBase2[[#This Row],[BSHeu]])</f>
        <v>3.5231939093006985E-3</v>
      </c>
      <c r="AO419" s="76">
        <f>IF(OR(DataBase2[[#This Row],[sCL]] = "",  DataBase2[[#This Row],[BSHeu]]=""), "", (DataBase2[[#This Row],[sCL]] - DataBase2[[#This Row],[BSHeu]])/ DataBase2[[#This Row],[BSHeu]])</f>
        <v>1.8840508341696183E-8</v>
      </c>
      <c r="AP419" s="76">
        <f>IF(OR(DataBase2[[#This Row],[sDRC]]= "",  DataBase2[[#This Row],[BSHeu]]=""), "", (DataBase2[[#This Row],[sDRC]]- DataBase2[[#This Row],[BSHeu]])/ DataBase2[[#This Row],[BSHeu]])</f>
        <v>0.66542793464091965</v>
      </c>
      <c r="AQ419" s="76">
        <f>IF(OR(DataBase2[[#This Row],[sABS]]= "",  DataBase2[[#This Row],[BSHeu]]=""), "", (DataBase2[[#This Row],[sABS]]- DataBase2[[#This Row],[BSHeu]])/ DataBase2[[#This Row],[BSHeu]])</f>
        <v>0</v>
      </c>
      <c r="AR419" s="76">
        <f>IF(OR(DataBase2[[#This Row],[sCCJ]]= "",  DataBase2[[#This Row],[BSHeu]]=""), "", (DataBase2[[#This Row],[sCCJ]]- DataBase2[[#This Row],[BSHeu]])/ DataBase2[[#This Row],[BSHeu]])</f>
        <v>4.6135883323293716E-3</v>
      </c>
      <c r="AS419" s="76">
        <f>IF(OR(DataBase2[[#This Row],[sILS]] = "",  DataBase2[[#This Row],[BSHeu]]=""), "", (DataBase2[[#This Row],[sILS]]- DataBase2[[#This Row],[BSHeu]])/ DataBase2[[#This Row],[BSHeu]])</f>
        <v>2.815951369181182E-2</v>
      </c>
      <c r="AT419" s="76">
        <f>IF(OR(DataBase2[[#This Row],[sSA]] = "",  DataBase2[[#This Row],[BSHeu]]=""), "", (DataBase2[[#This Row],[sSA]]- DataBase2[[#This Row],[BSHeu]])/ DataBase2[[#This Row],[BSHeu]])</f>
        <v>2.9110959365469639E-2</v>
      </c>
      <c r="AU419" s="77">
        <f>IF(OR(DataBase2[[#This Row],[sKS]]= "",  DataBase2[[#This Row],[BSHeu]]=""), "", (DataBase2[[#This Row],[sKS]]- DataBase2[[#This Row],[BSHeu]])/ DataBase2[[#This Row],[BSHeu]])</f>
        <v>6.1514448296029773E-3</v>
      </c>
      <c r="AV419" s="78" t="str">
        <f>IF(AND(DataBase2[[#This Row],[sLBGB]]&lt;=0.0001, DataBase2[[#This Row],[sLBGB]]&lt;&gt;""), 1,"")</f>
        <v/>
      </c>
      <c r="AW419" s="78">
        <f>IF(AND(DataBase2[[#This Row],[sCLGB]]&lt;=0.0001,DataBase2[[#This Row],[sCLGB]]&lt;&gt;""), 1,"")</f>
        <v>1</v>
      </c>
      <c r="AX419" s="78" t="str">
        <f>IF(AND(DataBase2[[#This Row],[sDRCGB]]&lt;=0.0001,DataBase2[[#This Row],[sDRCGB]]&lt;&gt;""), 1,"")</f>
        <v/>
      </c>
      <c r="AY419" s="78">
        <f>IF(AND(DataBase2[[#This Row],[sABSGB]]&lt;=0.0001,DataBase2[[#This Row],[sABSGB]]&lt;&gt;""), 1,"")</f>
        <v>1</v>
      </c>
      <c r="AZ419" s="78" t="str">
        <f>IF(AND(DataBase2[[#This Row],[sCCJGB]]&lt;=0.0001,DataBase2[[#This Row],[sCCJGB]]&lt;&gt;""), 1,"")</f>
        <v/>
      </c>
      <c r="BA419" s="78" t="str">
        <f>IF(AND(DataBase2[[#This Row],[sILSGB]]&lt;=0.0001,DataBase2[[#This Row],[sILSGB]]&lt;&gt;""), 1,"")</f>
        <v/>
      </c>
      <c r="BB419" s="78" t="str">
        <f>IF(AND(DataBase2[[#This Row],[sSAGB]]&lt;=0.0001,DataBase2[[#This Row],[sSAGB]]&lt;&gt;""), 1,"")</f>
        <v/>
      </c>
      <c r="BC419" s="78" t="str">
        <f>IF(AND(DataBase2[[#This Row],[sKSGB]]&lt;=0.0001,DataBase2[[#This Row],[sKSGB]]&lt;&gt;""), 1,"")</f>
        <v/>
      </c>
      <c r="BD419" s="79" t="str">
        <f>IF(AND(DataBase2[[#This Row],[sLBGKS]]&lt;=0.0001, DataBase2[[#This Row],[sLBGKS]]&lt;&gt;""), 1,"")</f>
        <v/>
      </c>
      <c r="BE419" s="78">
        <f>IF(AND(DataBase2[[#This Row],[sCLGKS]]&lt;=0.0001,DataBase2[[#This Row],[sCLGKS]]&lt;&gt;""), 1,"")</f>
        <v>1</v>
      </c>
      <c r="BF419" s="78" t="str">
        <f>IF(AND(DataBase2[[#This Row],[sDRCGKS]]&lt;=0.0001,DataBase2[[#This Row],[sDRCGKS]]&lt;&gt;""), 1,"")</f>
        <v/>
      </c>
      <c r="BG419" s="78">
        <f>IF(AND(DataBase2[[#This Row],[sABSGKS]]&lt;=0.0001,DataBase2[[#This Row],[sABSGKS]]&lt;&gt;""), 1,"")</f>
        <v>1</v>
      </c>
      <c r="BH419" s="78" t="str">
        <f>IF(AND(DataBase2[[#This Row],[sCCJGKS]]&lt;=0.0001,DataBase2[[#This Row],[sCCJGKS]]&lt;&gt;""), 1,"")</f>
        <v/>
      </c>
      <c r="BI419" s="78" t="str">
        <f>IF(AND(DataBase2[[#This Row],[sILSGKS]]&lt;=0.0001,DataBase2[[#This Row],[sILSGKS]]&lt;&gt;""), 1,"")</f>
        <v/>
      </c>
      <c r="BJ419" s="78" t="str">
        <f>IF(AND(DataBase2[[#This Row],[sSAGKS]]&lt;=0.0001,DataBase2[[#This Row],[sSAGKS]]&lt;&gt;""), 1,"")</f>
        <v/>
      </c>
      <c r="BK419" s="80" t="str">
        <f>IF(AND(DataBase2[[#This Row],[sKSGKS]]&lt;=0.0001,DataBase2[[#This Row],[sKSGKS]]&lt;&gt;""), 1,"")</f>
        <v/>
      </c>
    </row>
    <row r="420" spans="1:63" x14ac:dyDescent="0.35">
      <c r="A420" s="65" t="s">
        <v>279</v>
      </c>
      <c r="B420" s="66" t="s">
        <v>80</v>
      </c>
      <c r="C420" s="67" t="s">
        <v>282</v>
      </c>
      <c r="D420" s="67">
        <v>3</v>
      </c>
      <c r="E420" s="67">
        <v>50</v>
      </c>
      <c r="F420" s="68">
        <v>3</v>
      </c>
      <c r="G420" s="69">
        <v>4845.8599999999997</v>
      </c>
      <c r="H420" s="70">
        <v>4460.45</v>
      </c>
      <c r="I420" s="73">
        <v>7200</v>
      </c>
      <c r="J420" s="69">
        <v>5068.74</v>
      </c>
      <c r="K420" s="70">
        <v>4372.99</v>
      </c>
      <c r="L420" s="73">
        <v>43028</v>
      </c>
      <c r="M420" s="69">
        <v>8601.94</v>
      </c>
      <c r="N420" s="6">
        <v>4733.6499999999996</v>
      </c>
      <c r="O420" s="71">
        <v>7202.6</v>
      </c>
      <c r="P420" s="69">
        <v>4767</v>
      </c>
      <c r="Q420" s="71">
        <v>8482</v>
      </c>
      <c r="R420" s="72">
        <v>4871.0200000000004</v>
      </c>
      <c r="S420" s="71">
        <v>173.7</v>
      </c>
      <c r="T420" s="72">
        <v>4916.55</v>
      </c>
      <c r="U420" s="71">
        <v>150.0215</v>
      </c>
      <c r="V420" s="72">
        <v>4871.0200000000004</v>
      </c>
      <c r="W420" s="73">
        <v>150.0685</v>
      </c>
      <c r="X420" s="8">
        <v>4809.3599999999997</v>
      </c>
      <c r="Y420" s="8">
        <v>910</v>
      </c>
      <c r="Z420" s="74">
        <f t="shared" si="18"/>
        <v>4845.8599999999997</v>
      </c>
      <c r="AA420" s="48">
        <f t="shared" si="19"/>
        <v>4767</v>
      </c>
      <c r="AB42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MIN(G420,J420,M420),"")</f>
        <v/>
      </c>
      <c r="AC420" s="49" t="str">
        <f>IF(OR(DataBase2[[#This Row],[sKS]] = "", DataBase2[[#This Row],[BSOpt]]=""), "", (DataBase2[[#This Row],[sKS]]-DataBase2[[#This Row],[BSOpt]])/DataBase2[[#This Row],[BSOpt]])</f>
        <v/>
      </c>
      <c r="AD420" s="49">
        <f t="shared" si="20"/>
        <v>4845.8599999999997</v>
      </c>
      <c r="AE420" s="49">
        <f>IF(OR(DataBase2[[#This Row],[sKS]] = "", DataBase2[[#This Row],[BESTUB]]=""), "", (DataBase2[[#This Row],[sKS]]-DataBase2[[#This Row],[BESTUB]])/DataBase2[[#This Row],[BESTUB]])</f>
        <v>-7.5322027462617581E-3</v>
      </c>
      <c r="AF420" s="75">
        <f>IF(OR(DataBase2[[#This Row],[sLB]] = "", DataBase2[[#This Row],[BestSol]]=""), "", (DataBase2[[#This Row],[sLB]]-DataBase2[[#This Row],[BestSol]])/DataBase2[[#This Row],[BestSol]])</f>
        <v>0</v>
      </c>
      <c r="AG420" s="76">
        <f>IF(OR(DataBase2[[#This Row],[sCL]] = "", DataBase2[[#This Row],[BestSol]]=""), "", (DataBase2[[#This Row],[sCL]] -DataBase2[[#This Row],[BestSol]])/DataBase2[[#This Row],[BestSol]])</f>
        <v>4.5993899947584148E-2</v>
      </c>
      <c r="AH420" s="76">
        <f>IF(OR(DataBase2[[#This Row],[sDRC]]= "", DataBase2[[#This Row],[BestSol]]=""), "", (DataBase2[[#This Row],[sDRC]]-DataBase2[[#This Row],[BestSol]])/DataBase2[[#This Row],[BestSol]])</f>
        <v>0.7751111257857225</v>
      </c>
      <c r="AI420" s="76">
        <f>IF(OR(DataBase2[[#This Row],[sABS]]= "", DataBase2[[#This Row],[BestSol]]=""), "", (DataBase2[[#This Row],[sABS]]-DataBase2[[#This Row],[BestSol]])/DataBase2[[#This Row],[BestSol]])</f>
        <v>-1.6273685166306843E-2</v>
      </c>
      <c r="AJ420" s="76">
        <f>IF(OR(DataBase2[[#This Row],[sCCJ]]= "", DataBase2[[#This Row],[BestSol]]=""), "", (DataBase2[[#This Row],[sCCJ]]-DataBase2[[#This Row],[BestSol]])/DataBase2[[#This Row],[BestSol]])</f>
        <v>5.1920608519438792E-3</v>
      </c>
      <c r="AK420" s="76">
        <f>IF(OR(DataBase2[[#This Row],[sILS]] = "", DataBase2[[#This Row],[BestSol]]=""), "", (DataBase2[[#This Row],[sILS]]-DataBase2[[#This Row],[BestSol]])/DataBase2[[#This Row],[BestSol]])</f>
        <v>1.4587709921458835E-2</v>
      </c>
      <c r="AL420" s="76">
        <f>IF(OR(DataBase2[[#This Row],[sSA]] = "", DataBase2[[#This Row],[BestSol]]=""), "", (DataBase2[[#This Row],[sSA]]-DataBase2[[#This Row],[BestSol]])/DataBase2[[#This Row],[BestSol]])</f>
        <v>5.1920608519438792E-3</v>
      </c>
      <c r="AM420" s="76">
        <f>IF(OR(DataBase2[[#This Row],[sKS]] = "", DataBase2[[#This Row],[BestSol]]=""), "", (DataBase2[[#This Row],[sKS]]-DataBase2[[#This Row],[BestSol]])/DataBase2[[#This Row],[BestSol]])</f>
        <v>-7.5322027462617581E-3</v>
      </c>
      <c r="AN420" s="75">
        <f>IF(OR(DataBase2[[#This Row],[sLB]] = "", DataBase2[[#This Row],[BSHeu]]=""), "", (DataBase2[[#This Row],[sLB]]-DataBase2[[#This Row],[BSHeu]])/DataBase2[[#This Row],[BSHeu]])</f>
        <v>1.6542899097965108E-2</v>
      </c>
      <c r="AO420" s="76">
        <f>IF(OR(DataBase2[[#This Row],[sCL]] = "",  DataBase2[[#This Row],[BSHeu]]=""), "", (DataBase2[[#This Row],[sCL]] - DataBase2[[#This Row],[BSHeu]])/ DataBase2[[#This Row],[BSHeu]])</f>
        <v>6.3297671491504046E-2</v>
      </c>
      <c r="AP420" s="76">
        <f>IF(OR(DataBase2[[#This Row],[sDRC]]= "",  DataBase2[[#This Row],[BSHeu]]=""), "", (DataBase2[[#This Row],[sDRC]]- DataBase2[[#This Row],[BSHeu]])/ DataBase2[[#This Row],[BSHeu]])</f>
        <v>0.80447661002727089</v>
      </c>
      <c r="AQ420" s="76">
        <f>IF(OR(DataBase2[[#This Row],[sABS]]= "",  DataBase2[[#This Row],[BSHeu]]=""), "", (DataBase2[[#This Row],[sABS]]- DataBase2[[#This Row],[BSHeu]])/ DataBase2[[#This Row],[BSHeu]])</f>
        <v>0</v>
      </c>
      <c r="AR420" s="76">
        <f>IF(OR(DataBase2[[#This Row],[sCCJ]]= "",  DataBase2[[#This Row],[BSHeu]]=""), "", (DataBase2[[#This Row],[sCCJ]]- DataBase2[[#This Row],[BSHeu]])/ DataBase2[[#This Row],[BSHeu]])</f>
        <v>2.1820851688693192E-2</v>
      </c>
      <c r="AS420" s="76">
        <f>IF(OR(DataBase2[[#This Row],[sILS]] = "",  DataBase2[[#This Row],[BSHeu]]=""), "", (DataBase2[[#This Row],[sILS]]- DataBase2[[#This Row],[BSHeu]])/ DataBase2[[#This Row],[BSHeu]])</f>
        <v>3.1371932032725022E-2</v>
      </c>
      <c r="AT420" s="76">
        <f>IF(OR(DataBase2[[#This Row],[sSA]] = "",  DataBase2[[#This Row],[BSHeu]]=""), "", (DataBase2[[#This Row],[sSA]]- DataBase2[[#This Row],[BSHeu]])/ DataBase2[[#This Row],[BSHeu]])</f>
        <v>2.1820851688693192E-2</v>
      </c>
      <c r="AU420" s="77">
        <f>IF(OR(DataBase2[[#This Row],[sKS]]= "",  DataBase2[[#This Row],[BSHeu]]=""), "", (DataBase2[[#This Row],[sKS]]- DataBase2[[#This Row],[BSHeu]])/ DataBase2[[#This Row],[BSHeu]])</f>
        <v>8.8860918816865263E-3</v>
      </c>
      <c r="AV420" s="78">
        <f>IF(AND(DataBase2[[#This Row],[sLBGB]]&lt;=0.0001, DataBase2[[#This Row],[sLBGB]]&lt;&gt;""), 1,"")</f>
        <v>1</v>
      </c>
      <c r="AW420" s="78" t="str">
        <f>IF(AND(DataBase2[[#This Row],[sCLGB]]&lt;=0.0001,DataBase2[[#This Row],[sCLGB]]&lt;&gt;""), 1,"")</f>
        <v/>
      </c>
      <c r="AX420" s="78" t="str">
        <f>IF(AND(DataBase2[[#This Row],[sDRCGB]]&lt;=0.0001,DataBase2[[#This Row],[sDRCGB]]&lt;&gt;""), 1,"")</f>
        <v/>
      </c>
      <c r="AY420" s="78">
        <f>IF(AND(DataBase2[[#This Row],[sABSGB]]&lt;=0.0001,DataBase2[[#This Row],[sABSGB]]&lt;&gt;""), 1,"")</f>
        <v>1</v>
      </c>
      <c r="AZ420" s="78" t="str">
        <f>IF(AND(DataBase2[[#This Row],[sCCJGB]]&lt;=0.0001,DataBase2[[#This Row],[sCCJGB]]&lt;&gt;""), 1,"")</f>
        <v/>
      </c>
      <c r="BA420" s="78" t="str">
        <f>IF(AND(DataBase2[[#This Row],[sILSGB]]&lt;=0.0001,DataBase2[[#This Row],[sILSGB]]&lt;&gt;""), 1,"")</f>
        <v/>
      </c>
      <c r="BB420" s="78" t="str">
        <f>IF(AND(DataBase2[[#This Row],[sSAGB]]&lt;=0.0001,DataBase2[[#This Row],[sSAGB]]&lt;&gt;""), 1,"")</f>
        <v/>
      </c>
      <c r="BC420" s="78">
        <f>IF(AND(DataBase2[[#This Row],[sKSGB]]&lt;=0.0001,DataBase2[[#This Row],[sKSGB]]&lt;&gt;""), 1,"")</f>
        <v>1</v>
      </c>
      <c r="BD420" s="79" t="str">
        <f>IF(AND(DataBase2[[#This Row],[sLBGKS]]&lt;=0.0001, DataBase2[[#This Row],[sLBGKS]]&lt;&gt;""), 1,"")</f>
        <v/>
      </c>
      <c r="BE420" s="78" t="str">
        <f>IF(AND(DataBase2[[#This Row],[sCLGKS]]&lt;=0.0001,DataBase2[[#This Row],[sCLGKS]]&lt;&gt;""), 1,"")</f>
        <v/>
      </c>
      <c r="BF420" s="78" t="str">
        <f>IF(AND(DataBase2[[#This Row],[sDRCGKS]]&lt;=0.0001,DataBase2[[#This Row],[sDRCGKS]]&lt;&gt;""), 1,"")</f>
        <v/>
      </c>
      <c r="BG420" s="78">
        <f>IF(AND(DataBase2[[#This Row],[sABSGKS]]&lt;=0.0001,DataBase2[[#This Row],[sABSGKS]]&lt;&gt;""), 1,"")</f>
        <v>1</v>
      </c>
      <c r="BH420" s="78" t="str">
        <f>IF(AND(DataBase2[[#This Row],[sCCJGKS]]&lt;=0.0001,DataBase2[[#This Row],[sCCJGKS]]&lt;&gt;""), 1,"")</f>
        <v/>
      </c>
      <c r="BI420" s="78" t="str">
        <f>IF(AND(DataBase2[[#This Row],[sILSGKS]]&lt;=0.0001,DataBase2[[#This Row],[sILSGKS]]&lt;&gt;""), 1,"")</f>
        <v/>
      </c>
      <c r="BJ420" s="78" t="str">
        <f>IF(AND(DataBase2[[#This Row],[sSAGKS]]&lt;=0.0001,DataBase2[[#This Row],[sSAGKS]]&lt;&gt;""), 1,"")</f>
        <v/>
      </c>
      <c r="BK420" s="80" t="str">
        <f>IF(AND(DataBase2[[#This Row],[sKSGKS]]&lt;=0.0001,DataBase2[[#This Row],[sKSGKS]]&lt;&gt;""), 1,"")</f>
        <v/>
      </c>
    </row>
    <row r="421" spans="1:63" x14ac:dyDescent="0.35">
      <c r="A421" s="65" t="s">
        <v>280</v>
      </c>
      <c r="B421" s="66" t="s">
        <v>80</v>
      </c>
      <c r="C421" s="67" t="s">
        <v>282</v>
      </c>
      <c r="D421" s="67">
        <v>3</v>
      </c>
      <c r="E421" s="67">
        <v>50</v>
      </c>
      <c r="F421" s="68">
        <v>4</v>
      </c>
      <c r="G421" s="69">
        <v>5695.19</v>
      </c>
      <c r="H421" s="70">
        <v>5006.01</v>
      </c>
      <c r="I421" s="73">
        <v>7200</v>
      </c>
      <c r="J421" s="69">
        <v>7711.16</v>
      </c>
      <c r="K421" s="70">
        <v>4418.3999999999996</v>
      </c>
      <c r="L421" s="73">
        <v>42902</v>
      </c>
      <c r="M421" s="69">
        <v>8930.4599999999991</v>
      </c>
      <c r="N421" s="6">
        <v>5379.27</v>
      </c>
      <c r="O421" s="71">
        <v>7201.6</v>
      </c>
      <c r="P421" s="69">
        <v>5483.9399400000002</v>
      </c>
      <c r="Q421" s="71">
        <v>1939</v>
      </c>
      <c r="R421" s="72">
        <v>5524.12</v>
      </c>
      <c r="S421" s="71">
        <v>211.26</v>
      </c>
      <c r="T421" s="72">
        <v>5693.83</v>
      </c>
      <c r="U421" s="71">
        <v>150.01599999999999</v>
      </c>
      <c r="V421" s="72">
        <v>5520.29</v>
      </c>
      <c r="W421" s="73">
        <v>150.053</v>
      </c>
      <c r="X421" s="8">
        <v>5532.84</v>
      </c>
      <c r="Y421" s="8">
        <v>1538</v>
      </c>
      <c r="Z421" s="74">
        <f t="shared" si="18"/>
        <v>5695.19</v>
      </c>
      <c r="AA421" s="48">
        <f t="shared" si="19"/>
        <v>5483.9399400000002</v>
      </c>
      <c r="AB42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MIN(G421,J421,M421),"")</f>
        <v/>
      </c>
      <c r="AC421" s="49" t="str">
        <f>IF(OR(DataBase2[[#This Row],[sKS]] = "", DataBase2[[#This Row],[BSOpt]]=""), "", (DataBase2[[#This Row],[sKS]]-DataBase2[[#This Row],[BSOpt]])/DataBase2[[#This Row],[BSOpt]])</f>
        <v/>
      </c>
      <c r="AD421" s="49">
        <f t="shared" si="20"/>
        <v>5695.19</v>
      </c>
      <c r="AE421" s="49">
        <f>IF(OR(DataBase2[[#This Row],[sKS]] = "", DataBase2[[#This Row],[BESTUB]]=""), "", (DataBase2[[#This Row],[sKS]]-DataBase2[[#This Row],[BESTUB]])/DataBase2[[#This Row],[BESTUB]])</f>
        <v>-2.8506511635257026E-2</v>
      </c>
      <c r="AF421" s="75">
        <f>IF(OR(DataBase2[[#This Row],[sLB]] = "", DataBase2[[#This Row],[BestSol]]=""), "", (DataBase2[[#This Row],[sLB]]-DataBase2[[#This Row],[BestSol]])/DataBase2[[#This Row],[BestSol]])</f>
        <v>0</v>
      </c>
      <c r="AG421" s="76">
        <f>IF(OR(DataBase2[[#This Row],[sCL]] = "", DataBase2[[#This Row],[BestSol]]=""), "", (DataBase2[[#This Row],[sCL]] -DataBase2[[#This Row],[BestSol]])/DataBase2[[#This Row],[BestSol]])</f>
        <v>0.35397765482802163</v>
      </c>
      <c r="AH421" s="76">
        <f>IF(OR(DataBase2[[#This Row],[sDRC]]= "", DataBase2[[#This Row],[BestSol]]=""), "", (DataBase2[[#This Row],[sDRC]]-DataBase2[[#This Row],[BestSol]])/DataBase2[[#This Row],[BestSol]])</f>
        <v>0.56807059992730702</v>
      </c>
      <c r="AI421" s="76">
        <f>IF(OR(DataBase2[[#This Row],[sABS]]= "", DataBase2[[#This Row],[BestSol]]=""), "", (DataBase2[[#This Row],[sABS]]-DataBase2[[#This Row],[BestSol]])/DataBase2[[#This Row],[BestSol]])</f>
        <v>-3.7092715080620557E-2</v>
      </c>
      <c r="AJ421" s="76">
        <f>IF(OR(DataBase2[[#This Row],[sCCJ]]= "", DataBase2[[#This Row],[BestSol]]=""), "", (DataBase2[[#This Row],[sCCJ]]-DataBase2[[#This Row],[BestSol]])/DataBase2[[#This Row],[BestSol]])</f>
        <v>-3.0037628244184957E-2</v>
      </c>
      <c r="AK421" s="76">
        <f>IF(OR(DataBase2[[#This Row],[sILS]] = "", DataBase2[[#This Row],[BestSol]]=""), "", (DataBase2[[#This Row],[sILS]]-DataBase2[[#This Row],[BestSol]])/DataBase2[[#This Row],[BestSol]])</f>
        <v>-2.387980032272273E-4</v>
      </c>
      <c r="AL421" s="76">
        <f>IF(OR(DataBase2[[#This Row],[sSA]] = "", DataBase2[[#This Row],[BestSol]]=""), "", (DataBase2[[#This Row],[sSA]]-DataBase2[[#This Row],[BestSol]])/DataBase2[[#This Row],[BestSol]])</f>
        <v>-3.0710125562097075E-2</v>
      </c>
      <c r="AM421" s="76">
        <f>IF(OR(DataBase2[[#This Row],[sKS]] = "", DataBase2[[#This Row],[BestSol]]=""), "", (DataBase2[[#This Row],[sKS]]-DataBase2[[#This Row],[BestSol]])/DataBase2[[#This Row],[BestSol]])</f>
        <v>-2.8506511635257026E-2</v>
      </c>
      <c r="AN421" s="75">
        <f>IF(OR(DataBase2[[#This Row],[sLB]] = "", DataBase2[[#This Row],[BSHeu]]=""), "", (DataBase2[[#This Row],[sLB]]-DataBase2[[#This Row],[BSHeu]])/DataBase2[[#This Row],[BSHeu]])</f>
        <v>3.8521585267397983E-2</v>
      </c>
      <c r="AO421" s="76">
        <f>IF(OR(DataBase2[[#This Row],[sCL]] = "",  DataBase2[[#This Row],[BSHeu]]=""), "", (DataBase2[[#This Row],[sCL]] - DataBase2[[#This Row],[BSHeu]])/ DataBase2[[#This Row],[BSHeu]])</f>
        <v>0.40613502050863082</v>
      </c>
      <c r="AP421" s="76">
        <f>IF(OR(DataBase2[[#This Row],[sDRC]]= "",  DataBase2[[#This Row],[BSHeu]]=""), "", (DataBase2[[#This Row],[sDRC]]- DataBase2[[#This Row],[BSHeu]])/ DataBase2[[#This Row],[BSHeu]])</f>
        <v>0.62847516524770675</v>
      </c>
      <c r="AQ421" s="76">
        <f>IF(OR(DataBase2[[#This Row],[sABS]]= "",  DataBase2[[#This Row],[BSHeu]]=""), "", (DataBase2[[#This Row],[sABS]]- DataBase2[[#This Row],[BSHeu]])/ DataBase2[[#This Row],[BSHeu]])</f>
        <v>0</v>
      </c>
      <c r="AR421" s="76">
        <f>IF(OR(DataBase2[[#This Row],[sCCJ]]= "",  DataBase2[[#This Row],[BSHeu]]=""), "", (DataBase2[[#This Row],[sCCJ]]- DataBase2[[#This Row],[BSHeu]])/ DataBase2[[#This Row],[BSHeu]])</f>
        <v>7.3268599655742549E-3</v>
      </c>
      <c r="AS421" s="76">
        <f>IF(OR(DataBase2[[#This Row],[sILS]] = "",  DataBase2[[#This Row],[BSHeu]]=""), "", (DataBase2[[#This Row],[sILS]]- DataBase2[[#This Row],[BSHeu]])/ DataBase2[[#This Row],[BSHeu]])</f>
        <v>3.8273588386527752E-2</v>
      </c>
      <c r="AT421" s="76">
        <f>IF(OR(DataBase2[[#This Row],[sSA]] = "",  DataBase2[[#This Row],[BSHeu]]=""), "", (DataBase2[[#This Row],[sSA]]- DataBase2[[#This Row],[BSHeu]])/ DataBase2[[#This Row],[BSHeu]])</f>
        <v>6.6284569848880873E-3</v>
      </c>
      <c r="AU421" s="77">
        <f>IF(OR(DataBase2[[#This Row],[sKS]]= "",  DataBase2[[#This Row],[BSHeu]]=""), "", (DataBase2[[#This Row],[sKS]]- DataBase2[[#This Row],[BSHeu]])/ DataBase2[[#This Row],[BSHeu]])</f>
        <v>8.9169576135073314E-3</v>
      </c>
      <c r="AV421" s="78">
        <f>IF(AND(DataBase2[[#This Row],[sLBGB]]&lt;=0.0001, DataBase2[[#This Row],[sLBGB]]&lt;&gt;""), 1,"")</f>
        <v>1</v>
      </c>
      <c r="AW421" s="78" t="str">
        <f>IF(AND(DataBase2[[#This Row],[sCLGB]]&lt;=0.0001,DataBase2[[#This Row],[sCLGB]]&lt;&gt;""), 1,"")</f>
        <v/>
      </c>
      <c r="AX421" s="78" t="str">
        <f>IF(AND(DataBase2[[#This Row],[sDRCGB]]&lt;=0.0001,DataBase2[[#This Row],[sDRCGB]]&lt;&gt;""), 1,"")</f>
        <v/>
      </c>
      <c r="AY421" s="78">
        <f>IF(AND(DataBase2[[#This Row],[sABSGB]]&lt;=0.0001,DataBase2[[#This Row],[sABSGB]]&lt;&gt;""), 1,"")</f>
        <v>1</v>
      </c>
      <c r="AZ421" s="78">
        <f>IF(AND(DataBase2[[#This Row],[sCCJGB]]&lt;=0.0001,DataBase2[[#This Row],[sCCJGB]]&lt;&gt;""), 1,"")</f>
        <v>1</v>
      </c>
      <c r="BA421" s="78">
        <f>IF(AND(DataBase2[[#This Row],[sILSGB]]&lt;=0.0001,DataBase2[[#This Row],[sILSGB]]&lt;&gt;""), 1,"")</f>
        <v>1</v>
      </c>
      <c r="BB421" s="78">
        <f>IF(AND(DataBase2[[#This Row],[sSAGB]]&lt;=0.0001,DataBase2[[#This Row],[sSAGB]]&lt;&gt;""), 1,"")</f>
        <v>1</v>
      </c>
      <c r="BC421" s="78">
        <f>IF(AND(DataBase2[[#This Row],[sKSGB]]&lt;=0.0001,DataBase2[[#This Row],[sKSGB]]&lt;&gt;""), 1,"")</f>
        <v>1</v>
      </c>
      <c r="BD421" s="79" t="str">
        <f>IF(AND(DataBase2[[#This Row],[sLBGKS]]&lt;=0.0001, DataBase2[[#This Row],[sLBGKS]]&lt;&gt;""), 1,"")</f>
        <v/>
      </c>
      <c r="BE421" s="78" t="str">
        <f>IF(AND(DataBase2[[#This Row],[sCLGKS]]&lt;=0.0001,DataBase2[[#This Row],[sCLGKS]]&lt;&gt;""), 1,"")</f>
        <v/>
      </c>
      <c r="BF421" s="78" t="str">
        <f>IF(AND(DataBase2[[#This Row],[sDRCGKS]]&lt;=0.0001,DataBase2[[#This Row],[sDRCGKS]]&lt;&gt;""), 1,"")</f>
        <v/>
      </c>
      <c r="BG421" s="78">
        <f>IF(AND(DataBase2[[#This Row],[sABSGKS]]&lt;=0.0001,DataBase2[[#This Row],[sABSGKS]]&lt;&gt;""), 1,"")</f>
        <v>1</v>
      </c>
      <c r="BH421" s="78" t="str">
        <f>IF(AND(DataBase2[[#This Row],[sCCJGKS]]&lt;=0.0001,DataBase2[[#This Row],[sCCJGKS]]&lt;&gt;""), 1,"")</f>
        <v/>
      </c>
      <c r="BI421" s="78" t="str">
        <f>IF(AND(DataBase2[[#This Row],[sILSGKS]]&lt;=0.0001,DataBase2[[#This Row],[sILSGKS]]&lt;&gt;""), 1,"")</f>
        <v/>
      </c>
      <c r="BJ421" s="78" t="str">
        <f>IF(AND(DataBase2[[#This Row],[sSAGKS]]&lt;=0.0001,DataBase2[[#This Row],[sSAGKS]]&lt;&gt;""), 1,"")</f>
        <v/>
      </c>
      <c r="BK421" s="80" t="str">
        <f>IF(AND(DataBase2[[#This Row],[sKSGKS]]&lt;=0.0001,DataBase2[[#This Row],[sKSGKS]]&lt;&gt;""), 1,"")</f>
        <v/>
      </c>
    </row>
    <row r="422" spans="1:63" x14ac:dyDescent="0.35">
      <c r="A422" s="65" t="s">
        <v>281</v>
      </c>
      <c r="B422" s="66" t="s">
        <v>80</v>
      </c>
      <c r="C422" s="67" t="s">
        <v>282</v>
      </c>
      <c r="D422" s="67">
        <v>3</v>
      </c>
      <c r="E422" s="67">
        <v>50</v>
      </c>
      <c r="F422" s="68">
        <v>5</v>
      </c>
      <c r="G422" s="69">
        <v>6144.52</v>
      </c>
      <c r="H422" s="70">
        <v>5575.26</v>
      </c>
      <c r="I422" s="73">
        <v>7200</v>
      </c>
      <c r="J422" s="69">
        <v>8434.11</v>
      </c>
      <c r="K422" s="70">
        <v>4607.1099999999997</v>
      </c>
      <c r="L422" s="73">
        <v>42875</v>
      </c>
      <c r="M422" s="69">
        <v>5912.51</v>
      </c>
      <c r="N422" s="6">
        <v>5912.51</v>
      </c>
      <c r="O422" s="71">
        <v>3743.7</v>
      </c>
      <c r="P422" s="69">
        <v>6113.0400399999999</v>
      </c>
      <c r="Q422" s="71">
        <v>4052</v>
      </c>
      <c r="R422" s="72">
        <v>5912.49</v>
      </c>
      <c r="S422" s="71">
        <v>113.63</v>
      </c>
      <c r="T422" s="72">
        <v>6056.79</v>
      </c>
      <c r="U422" s="71">
        <v>150.0215</v>
      </c>
      <c r="V422" s="72">
        <v>5912.51</v>
      </c>
      <c r="W422" s="73">
        <v>150.0215</v>
      </c>
      <c r="X422" s="8">
        <v>6419.36</v>
      </c>
      <c r="Y422" s="8">
        <v>1304</v>
      </c>
      <c r="Z422" s="74">
        <f t="shared" si="18"/>
        <v>5912.51</v>
      </c>
      <c r="AA422" s="48">
        <f t="shared" si="19"/>
        <v>5912.49</v>
      </c>
      <c r="AB42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MIN(G422,J422,M422),"")</f>
        <v>5912.51</v>
      </c>
      <c r="AC422" s="49">
        <f>IF(OR(DataBase2[[#This Row],[sKS]] = "", DataBase2[[#This Row],[BSOpt]]=""), "", (DataBase2[[#This Row],[sKS]]-DataBase2[[#This Row],[BSOpt]])/DataBase2[[#This Row],[BSOpt]])</f>
        <v>8.5725013572915634E-2</v>
      </c>
      <c r="AD422" s="49">
        <f t="shared" si="20"/>
        <v>5912.51</v>
      </c>
      <c r="AE422" s="49">
        <f>IF(OR(DataBase2[[#This Row],[sKS]] = "", DataBase2[[#This Row],[BESTUB]]=""), "", (DataBase2[[#This Row],[sKS]]-DataBase2[[#This Row],[BESTUB]])/DataBase2[[#This Row],[BESTUB]])</f>
        <v>8.5725013572915634E-2</v>
      </c>
      <c r="AF422" s="75">
        <f>IF(OR(DataBase2[[#This Row],[sLB]] = "", DataBase2[[#This Row],[BestSol]]=""), "", (DataBase2[[#This Row],[sLB]]-DataBase2[[#This Row],[BestSol]])/DataBase2[[#This Row],[BestSol]])</f>
        <v>3.9240525597419744E-2</v>
      </c>
      <c r="AG422" s="76">
        <f>IF(OR(DataBase2[[#This Row],[sCL]] = "", DataBase2[[#This Row],[BestSol]]=""), "", (DataBase2[[#This Row],[sCL]] -DataBase2[[#This Row],[BestSol]])/DataBase2[[#This Row],[BestSol]])</f>
        <v>0.42648553659951532</v>
      </c>
      <c r="AH422" s="76">
        <f>IF(OR(DataBase2[[#This Row],[sDRC]]= "", DataBase2[[#This Row],[BestSol]]=""), "", (DataBase2[[#This Row],[sDRC]]-DataBase2[[#This Row],[BestSol]])/DataBase2[[#This Row],[BestSol]])</f>
        <v>0</v>
      </c>
      <c r="AI422" s="76">
        <f>IF(OR(DataBase2[[#This Row],[sABS]]= "", DataBase2[[#This Row],[BestSol]]=""), "", (DataBase2[[#This Row],[sABS]]-DataBase2[[#This Row],[BestSol]])/DataBase2[[#This Row],[BestSol]])</f>
        <v>3.3916228471495127E-2</v>
      </c>
      <c r="AJ422" s="76">
        <f>IF(OR(DataBase2[[#This Row],[sCCJ]]= "", DataBase2[[#This Row],[BestSol]]=""), "", (DataBase2[[#This Row],[sCCJ]]-DataBase2[[#This Row],[BestSol]])/DataBase2[[#This Row],[BestSol]])</f>
        <v>-3.382658126656286E-6</v>
      </c>
      <c r="AK422" s="76">
        <f>IF(OR(DataBase2[[#This Row],[sILS]] = "", DataBase2[[#This Row],[BestSol]]=""), "", (DataBase2[[#This Row],[sILS]]-DataBase2[[#This Row],[BestSol]])/DataBase2[[#This Row],[BestSol]])</f>
        <v>2.440249572516575E-2</v>
      </c>
      <c r="AL422" s="76">
        <f>IF(OR(DataBase2[[#This Row],[sSA]] = "", DataBase2[[#This Row],[BestSol]]=""), "", (DataBase2[[#This Row],[sSA]]-DataBase2[[#This Row],[BestSol]])/DataBase2[[#This Row],[BestSol]])</f>
        <v>0</v>
      </c>
      <c r="AM422" s="76">
        <f>IF(OR(DataBase2[[#This Row],[sKS]] = "", DataBase2[[#This Row],[BestSol]]=""), "", (DataBase2[[#This Row],[sKS]]-DataBase2[[#This Row],[BestSol]])/DataBase2[[#This Row],[BestSol]])</f>
        <v>8.5725013572915634E-2</v>
      </c>
      <c r="AN422" s="75">
        <f>IF(OR(DataBase2[[#This Row],[sLB]] = "", DataBase2[[#This Row],[BSHeu]]=""), "", (DataBase2[[#This Row],[sLB]]-DataBase2[[#This Row],[BSHeu]])/DataBase2[[#This Row],[BSHeu]])</f>
        <v>3.9244041004720627E-2</v>
      </c>
      <c r="AO422" s="76">
        <f>IF(OR(DataBase2[[#This Row],[sCL]] = "",  DataBase2[[#This Row],[BSHeu]]=""), "", (DataBase2[[#This Row],[sCL]] - DataBase2[[#This Row],[BSHeu]])/ DataBase2[[#This Row],[BSHeu]])</f>
        <v>0.42649036192873069</v>
      </c>
      <c r="AP422" s="76">
        <f>IF(OR(DataBase2[[#This Row],[sDRC]]= "",  DataBase2[[#This Row],[BSHeu]]=""), "", (DataBase2[[#This Row],[sDRC]]- DataBase2[[#This Row],[BSHeu]])/ DataBase2[[#This Row],[BSHeu]])</f>
        <v>3.3826695690709935E-6</v>
      </c>
      <c r="AQ422" s="76">
        <f>IF(OR(DataBase2[[#This Row],[sABS]]= "",  DataBase2[[#This Row],[BSHeu]]=""), "", (DataBase2[[#This Row],[sABS]]- DataBase2[[#This Row],[BSHeu]])/ DataBase2[[#This Row],[BSHeu]])</f>
        <v>3.3919725868458143E-2</v>
      </c>
      <c r="AR422" s="76">
        <f>IF(OR(DataBase2[[#This Row],[sCCJ]]= "",  DataBase2[[#This Row],[BSHeu]]=""), "", (DataBase2[[#This Row],[sCCJ]]- DataBase2[[#This Row],[BSHeu]])/ DataBase2[[#This Row],[BSHeu]])</f>
        <v>0</v>
      </c>
      <c r="AS422" s="76">
        <f>IF(OR(DataBase2[[#This Row],[sILS]] = "",  DataBase2[[#This Row],[BSHeu]]=""), "", (DataBase2[[#This Row],[sILS]]- DataBase2[[#This Row],[BSHeu]])/ DataBase2[[#This Row],[BSHeu]])</f>
        <v>2.4405960940314518E-2</v>
      </c>
      <c r="AT422" s="76">
        <f>IF(OR(DataBase2[[#This Row],[sSA]] = "",  DataBase2[[#This Row],[BSHeu]]=""), "", (DataBase2[[#This Row],[sSA]]- DataBase2[[#This Row],[BSHeu]])/ DataBase2[[#This Row],[BSHeu]])</f>
        <v>3.3826695690709935E-6</v>
      </c>
      <c r="AU422" s="77">
        <f>IF(OR(DataBase2[[#This Row],[sKS]]= "",  DataBase2[[#This Row],[BSHeu]]=""), "", (DataBase2[[#This Row],[sKS]]- DataBase2[[#This Row],[BSHeu]])/ DataBase2[[#This Row],[BSHeu]])</f>
        <v>8.572868622187943E-2</v>
      </c>
      <c r="AV422" s="78" t="str">
        <f>IF(AND(DataBase2[[#This Row],[sLBGB]]&lt;=0.0001, DataBase2[[#This Row],[sLBGB]]&lt;&gt;""), 1,"")</f>
        <v/>
      </c>
      <c r="AW422" s="78" t="str">
        <f>IF(AND(DataBase2[[#This Row],[sCLGB]]&lt;=0.0001,DataBase2[[#This Row],[sCLGB]]&lt;&gt;""), 1,"")</f>
        <v/>
      </c>
      <c r="AX422" s="78">
        <f>IF(AND(DataBase2[[#This Row],[sDRCGB]]&lt;=0.0001,DataBase2[[#This Row],[sDRCGB]]&lt;&gt;""), 1,"")</f>
        <v>1</v>
      </c>
      <c r="AY422" s="78" t="str">
        <f>IF(AND(DataBase2[[#This Row],[sABSGB]]&lt;=0.0001,DataBase2[[#This Row],[sABSGB]]&lt;&gt;""), 1,"")</f>
        <v/>
      </c>
      <c r="AZ422" s="78">
        <f>IF(AND(DataBase2[[#This Row],[sCCJGB]]&lt;=0.0001,DataBase2[[#This Row],[sCCJGB]]&lt;&gt;""), 1,"")</f>
        <v>1</v>
      </c>
      <c r="BA422" s="78" t="str">
        <f>IF(AND(DataBase2[[#This Row],[sILSGB]]&lt;=0.0001,DataBase2[[#This Row],[sILSGB]]&lt;&gt;""), 1,"")</f>
        <v/>
      </c>
      <c r="BB422" s="78">
        <f>IF(AND(DataBase2[[#This Row],[sSAGB]]&lt;=0.0001,DataBase2[[#This Row],[sSAGB]]&lt;&gt;""), 1,"")</f>
        <v>1</v>
      </c>
      <c r="BC422" s="78" t="str">
        <f>IF(AND(DataBase2[[#This Row],[sKSGB]]&lt;=0.0001,DataBase2[[#This Row],[sKSGB]]&lt;&gt;""), 1,"")</f>
        <v/>
      </c>
      <c r="BD422" s="79" t="str">
        <f>IF(AND(DataBase2[[#This Row],[sLBGKS]]&lt;=0.0001, DataBase2[[#This Row],[sLBGKS]]&lt;&gt;""), 1,"")</f>
        <v/>
      </c>
      <c r="BE422" s="78" t="str">
        <f>IF(AND(DataBase2[[#This Row],[sCLGKS]]&lt;=0.0001,DataBase2[[#This Row],[sCLGKS]]&lt;&gt;""), 1,"")</f>
        <v/>
      </c>
      <c r="BF422" s="78">
        <f>IF(AND(DataBase2[[#This Row],[sDRCGKS]]&lt;=0.0001,DataBase2[[#This Row],[sDRCGKS]]&lt;&gt;""), 1,"")</f>
        <v>1</v>
      </c>
      <c r="BG422" s="78" t="str">
        <f>IF(AND(DataBase2[[#This Row],[sABSGKS]]&lt;=0.0001,DataBase2[[#This Row],[sABSGKS]]&lt;&gt;""), 1,"")</f>
        <v/>
      </c>
      <c r="BH422" s="78">
        <f>IF(AND(DataBase2[[#This Row],[sCCJGKS]]&lt;=0.0001,DataBase2[[#This Row],[sCCJGKS]]&lt;&gt;""), 1,"")</f>
        <v>1</v>
      </c>
      <c r="BI422" s="78" t="str">
        <f>IF(AND(DataBase2[[#This Row],[sILSGKS]]&lt;=0.0001,DataBase2[[#This Row],[sILSGKS]]&lt;&gt;""), 1,"")</f>
        <v/>
      </c>
      <c r="BJ422" s="78">
        <f>IF(AND(DataBase2[[#This Row],[sSAGKS]]&lt;=0.0001,DataBase2[[#This Row],[sSAGKS]]&lt;&gt;""), 1,"")</f>
        <v>1</v>
      </c>
      <c r="BK422" s="80" t="str">
        <f>IF(AND(DataBase2[[#This Row],[sKSGKS]]&lt;=0.0001,DataBase2[[#This Row],[sKSGKS]]&lt;&gt;""), 1,"")</f>
        <v/>
      </c>
    </row>
    <row r="423" spans="1:63" x14ac:dyDescent="0.35">
      <c r="A423" s="65"/>
      <c r="B423" s="66"/>
      <c r="C423" s="67"/>
      <c r="D423" s="67"/>
      <c r="E423" s="67"/>
      <c r="F423" s="68"/>
      <c r="G423" s="89"/>
      <c r="H423" s="90"/>
      <c r="I423" s="91"/>
      <c r="J423" s="89"/>
      <c r="K423" s="90"/>
      <c r="L423" s="91"/>
      <c r="M423" s="89"/>
      <c r="N423" s="92"/>
      <c r="O423" s="93"/>
      <c r="P423" s="89"/>
      <c r="Q423" s="91"/>
      <c r="R423" s="94" t="s">
        <v>101</v>
      </c>
      <c r="S423" s="91"/>
      <c r="T423" s="94"/>
      <c r="U423" s="91"/>
      <c r="V423" s="94"/>
      <c r="W423" s="93"/>
      <c r="X423" s="95"/>
      <c r="Y423" s="91"/>
      <c r="Z423" s="74" t="str">
        <f t="shared" si="18"/>
        <v/>
      </c>
      <c r="AA423" s="48" t="str">
        <f t="shared" si="19"/>
        <v/>
      </c>
      <c r="AB42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MIN(G423,J423,M423),"")</f>
        <v/>
      </c>
      <c r="AC423" s="49" t="str">
        <f>IF(OR(DataBase2[[#This Row],[sKS]] = "", DataBase2[[#This Row],[BSOpt]]=""), "", (DataBase2[[#This Row],[sKS]]-DataBase2[[#This Row],[BSOpt]])/DataBase2[[#This Row],[BSOpt]])</f>
        <v/>
      </c>
      <c r="AD423" s="49" t="str">
        <f t="shared" si="20"/>
        <v/>
      </c>
      <c r="AE423" s="49" t="str">
        <f>IF(OR(DataBase2[[#This Row],[sKS]] = "", DataBase2[[#This Row],[BESTUB]]=""), "", (DataBase2[[#This Row],[sKS]]-DataBase2[[#This Row],[BESTUB]])/DataBase2[[#This Row],[BESTUB]])</f>
        <v/>
      </c>
      <c r="AF423" s="50" t="str">
        <f>IF(OR(DataBase2[[#This Row],[sLB]] = "", DataBase2[[#This Row],[BestSol]]=""), "", (DataBase2[[#This Row],[sLB]]-DataBase2[[#This Row],[BestSol]])/DataBase2[[#This Row],[BestSol]])</f>
        <v/>
      </c>
      <c r="AG423" s="51" t="str">
        <f>IF(OR(DataBase2[[#This Row],[sCL]] = "", DataBase2[[#This Row],[BestSol]]=""), "", (DataBase2[[#This Row],[sCL]] -DataBase2[[#This Row],[BestSol]])/DataBase2[[#This Row],[BestSol]])</f>
        <v/>
      </c>
      <c r="AH423" s="52" t="str">
        <f>IF(OR(DataBase2[[#This Row],[sDRC]]= "", DataBase2[[#This Row],[BestSol]]=""), "", (DataBase2[[#This Row],[sDRC]]-DataBase2[[#This Row],[BestSol]])/DataBase2[[#This Row],[BestSol]])</f>
        <v/>
      </c>
      <c r="AI423" s="52" t="str">
        <f>IF(OR(DataBase2[[#This Row],[sABS]]= "", DataBase2[[#This Row],[BestSol]]=""), "", (DataBase2[[#This Row],[sABS]]-DataBase2[[#This Row],[BestSol]])/DataBase2[[#This Row],[BestSol]])</f>
        <v/>
      </c>
      <c r="AJ423" s="52" t="str">
        <f>IF(OR(DataBase2[[#This Row],[sCCJ]]= "", DataBase2[[#This Row],[BestSol]]=""), "", (DataBase2[[#This Row],[sCCJ]]-DataBase2[[#This Row],[BestSol]])/DataBase2[[#This Row],[BestSol]])</f>
        <v/>
      </c>
      <c r="AK423" s="52" t="str">
        <f>IF(OR(DataBase2[[#This Row],[sILS]] = "", DataBase2[[#This Row],[BestSol]]=""), "", (DataBase2[[#This Row],[sILS]]-DataBase2[[#This Row],[BestSol]])/DataBase2[[#This Row],[BestSol]])</f>
        <v/>
      </c>
      <c r="AL423" s="52" t="str">
        <f>IF(OR(DataBase2[[#This Row],[sSA]] = "", DataBase2[[#This Row],[BestSol]]=""), "", (DataBase2[[#This Row],[sSA]]-DataBase2[[#This Row],[BestSol]])/DataBase2[[#This Row],[BestSol]])</f>
        <v/>
      </c>
      <c r="AM423" s="53" t="str">
        <f>IF(OR(DataBase2[[#This Row],[sKS]] = "", DataBase2[[#This Row],[BestSol]]=""), "", (DataBase2[[#This Row],[sKS]]-DataBase2[[#This Row],[BestSol]])/DataBase2[[#This Row],[BestSol]])</f>
        <v/>
      </c>
      <c r="AN423" s="50" t="str">
        <f>IF(OR(DataBase2[[#This Row],[sLB]] = "", DataBase2[[#This Row],[BSHeu]]=""), "", (DataBase2[[#This Row],[sLB]]-DataBase2[[#This Row],[BSHeu]])/DataBase2[[#This Row],[BSHeu]])</f>
        <v/>
      </c>
      <c r="AO423" s="53" t="str">
        <f>IF(OR(DataBase2[[#This Row],[sCL]] = "",  DataBase2[[#This Row],[BSHeu]]=""), "", (DataBase2[[#This Row],[sCL]] - DataBase2[[#This Row],[BSHeu]])/ DataBase2[[#This Row],[BSHeu]])</f>
        <v/>
      </c>
      <c r="AP423" s="81" t="str">
        <f>IF(OR(DataBase2[[#This Row],[sDRC]]= "",  DataBase2[[#This Row],[BSHeu]]=""), "", (DataBase2[[#This Row],[sDRC]]- DataBase2[[#This Row],[BSHeu]])/ DataBase2[[#This Row],[BSHeu]])</f>
        <v/>
      </c>
      <c r="AQ423" s="81" t="str">
        <f>IF(OR(DataBase2[[#This Row],[sABS]]= "",  DataBase2[[#This Row],[BSHeu]]=""), "", (DataBase2[[#This Row],[sABS]]- DataBase2[[#This Row],[BSHeu]])/ DataBase2[[#This Row],[BSHeu]])</f>
        <v/>
      </c>
      <c r="AR423" s="81" t="str">
        <f>IF(OR(DataBase2[[#This Row],[sCCJ]]= "",  DataBase2[[#This Row],[BSHeu]]=""), "", (DataBase2[[#This Row],[sCCJ]]- DataBase2[[#This Row],[BSHeu]])/ DataBase2[[#This Row],[BSHeu]])</f>
        <v/>
      </c>
      <c r="AS423" s="81" t="str">
        <f>IF(OR(DataBase2[[#This Row],[sILS]] = "",  DataBase2[[#This Row],[BSHeu]]=""), "", (DataBase2[[#This Row],[sILS]]- DataBase2[[#This Row],[BSHeu]])/ DataBase2[[#This Row],[BSHeu]])</f>
        <v/>
      </c>
      <c r="AT423" s="81" t="str">
        <f>IF(OR(DataBase2[[#This Row],[sSA]] = "",  DataBase2[[#This Row],[BSHeu]]=""), "", (DataBase2[[#This Row],[sSA]]- DataBase2[[#This Row],[BSHeu]])/ DataBase2[[#This Row],[BSHeu]])</f>
        <v/>
      </c>
      <c r="AU423" s="82" t="str">
        <f>IF(OR(DataBase2[[#This Row],[sKS]]= "",  DataBase2[[#This Row],[BSHeu]]=""), "", (DataBase2[[#This Row],[sKS]]- DataBase2[[#This Row],[BSHeu]])/ DataBase2[[#This Row],[BSHeu]])</f>
        <v/>
      </c>
      <c r="AV423" s="58" t="str">
        <f>IF(AND(DataBase2[[#This Row],[sLBGB]]&lt;=0.0001, DataBase2[[#This Row],[sLBGB]]&lt;&gt;""), 1,"")</f>
        <v/>
      </c>
      <c r="AW423" s="59" t="str">
        <f>IF(AND(DataBase2[[#This Row],[sCLGB]]&lt;=0.0001,DataBase2[[#This Row],[sCLGB]]&lt;&gt;""), 1,"")</f>
        <v/>
      </c>
      <c r="AX423" s="60" t="str">
        <f>IF(AND(DataBase2[[#This Row],[sDRCGB]]&lt;=0.0001,DataBase2[[#This Row],[sDRCGB]]&lt;&gt;""), 1,"")</f>
        <v/>
      </c>
      <c r="AY423" s="60" t="str">
        <f>IF(AND(DataBase2[[#This Row],[sABSGB]]&lt;=0.0001,DataBase2[[#This Row],[sABSGB]]&lt;&gt;""), 1,"")</f>
        <v/>
      </c>
      <c r="AZ423" s="60" t="str">
        <f>IF(AND(DataBase2[[#This Row],[sCCJGB]]&lt;=0.0001,DataBase2[[#This Row],[sCCJGB]]&lt;&gt;""), 1,"")</f>
        <v/>
      </c>
      <c r="BA423" s="60" t="str">
        <f>IF(AND(DataBase2[[#This Row],[sILSGB]]&lt;=0.0001,DataBase2[[#This Row],[sILSGB]]&lt;&gt;""), 1,"")</f>
        <v/>
      </c>
      <c r="BB423" s="60" t="str">
        <f>IF(AND(DataBase2[[#This Row],[sSAGB]]&lt;=0.0001,DataBase2[[#This Row],[sSAGB]]&lt;&gt;""), 1,"")</f>
        <v/>
      </c>
      <c r="BC423" s="58" t="str">
        <f>IF(AND(DataBase2[[#This Row],[sKSGB]]&lt;=0.0001,DataBase2[[#This Row],[sKSGB]]&lt;&gt;""), 1,"")</f>
        <v/>
      </c>
      <c r="BD423" s="83" t="str">
        <f>IF(AND(DataBase2[[#This Row],[sLBGKS]]&lt;=0.0001, DataBase2[[#This Row],[sLBGKS]]&lt;&gt;""), 1,"")</f>
        <v/>
      </c>
      <c r="BE423" s="58" t="str">
        <f>IF(AND(DataBase2[[#This Row],[sCLGKS]]&lt;=0.0001,DataBase2[[#This Row],[sCLGKS]]&lt;&gt;""), 1,"")</f>
        <v/>
      </c>
      <c r="BF423" s="84" t="str">
        <f>IF(AND(DataBase2[[#This Row],[sDRCGKS]]&lt;=0.0001,DataBase2[[#This Row],[sDRCGKS]]&lt;&gt;""), 1,"")</f>
        <v/>
      </c>
      <c r="BG423" s="84" t="str">
        <f>IF(AND(DataBase2[[#This Row],[sABSGKS]]&lt;=0.0001,DataBase2[[#This Row],[sABSGKS]]&lt;&gt;""), 1,"")</f>
        <v/>
      </c>
      <c r="BH423" s="84" t="str">
        <f>IF(AND(DataBase2[[#This Row],[sCCJGKS]]&lt;=0.0001,DataBase2[[#This Row],[sCCJGKS]]&lt;&gt;""), 1,"")</f>
        <v/>
      </c>
      <c r="BI423" s="84" t="str">
        <f>IF(AND(DataBase2[[#This Row],[sILSGKS]]&lt;=0.0001,DataBase2[[#This Row],[sILSGKS]]&lt;&gt;""), 1,"")</f>
        <v/>
      </c>
      <c r="BJ423" s="84" t="str">
        <f>IF(AND(DataBase2[[#This Row],[sSAGKS]]&lt;=0.0001,DataBase2[[#This Row],[sSAGKS]]&lt;&gt;""), 1,"")</f>
        <v/>
      </c>
      <c r="BK423" s="80" t="str">
        <f>IF(AND(DataBase2[[#This Row],[sKSGKS]]&lt;=0.0001,DataBase2[[#This Row],[sKSGKS]]&lt;&gt;""), 1,"")</f>
        <v/>
      </c>
    </row>
    <row r="424" spans="1:63" x14ac:dyDescent="0.35">
      <c r="A424" s="65" t="s">
        <v>79</v>
      </c>
      <c r="B424" s="66" t="s">
        <v>80</v>
      </c>
      <c r="C424" s="67" t="s">
        <v>81</v>
      </c>
      <c r="D424" s="67">
        <v>6</v>
      </c>
      <c r="E424" s="67">
        <v>5</v>
      </c>
      <c r="F424" s="68">
        <v>2</v>
      </c>
      <c r="G424" s="69">
        <v>5973.34</v>
      </c>
      <c r="H424" s="70">
        <v>5972.74</v>
      </c>
      <c r="I424" s="71">
        <v>769</v>
      </c>
      <c r="J424" s="69">
        <v>5972.87</v>
      </c>
      <c r="K424" s="70">
        <v>5972.87</v>
      </c>
      <c r="L424" s="71">
        <v>8</v>
      </c>
      <c r="M424" s="69">
        <v>5972.87</v>
      </c>
      <c r="N424" s="6">
        <v>5972.87</v>
      </c>
      <c r="O424" s="71">
        <v>1.2</v>
      </c>
      <c r="P424" s="69">
        <v>5973.34033</v>
      </c>
      <c r="Q424" s="71">
        <v>11</v>
      </c>
      <c r="R424" s="72">
        <v>6128.07</v>
      </c>
      <c r="S424" s="71">
        <v>3.61</v>
      </c>
      <c r="T424" s="72">
        <v>5979.95</v>
      </c>
      <c r="U424" s="71">
        <v>150.00550000000001</v>
      </c>
      <c r="V424" s="72">
        <v>5987.85</v>
      </c>
      <c r="W424" s="73">
        <v>150.066</v>
      </c>
      <c r="X424" s="7">
        <v>5973.34</v>
      </c>
      <c r="Y424" s="71">
        <v>73</v>
      </c>
      <c r="Z424" s="74">
        <f t="shared" si="18"/>
        <v>5972.87</v>
      </c>
      <c r="AA424" s="48">
        <f t="shared" si="19"/>
        <v>5973.34</v>
      </c>
      <c r="AB42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MIN(G424,J424,M424),"")</f>
        <v>5972.87</v>
      </c>
      <c r="AC424" s="49">
        <f>IF(OR(DataBase2[[#This Row],[sKS]] = "", DataBase2[[#This Row],[BSOpt]]=""), "", (DataBase2[[#This Row],[sKS]]-DataBase2[[#This Row],[BSOpt]])/DataBase2[[#This Row],[BSOpt]])</f>
        <v>7.8689139391993247E-5</v>
      </c>
      <c r="AD424" s="49">
        <f t="shared" si="20"/>
        <v>5972.87</v>
      </c>
      <c r="AE424" s="49">
        <f>IF(OR(DataBase2[[#This Row],[sKS]] = "", DataBase2[[#This Row],[BESTUB]]=""), "", (DataBase2[[#This Row],[sKS]]-DataBase2[[#This Row],[BESTUB]])/DataBase2[[#This Row],[BESTUB]])</f>
        <v>7.8689139391993247E-5</v>
      </c>
      <c r="AF424" s="75">
        <f>IF(OR(DataBase2[[#This Row],[sLB]] = "", DataBase2[[#This Row],[BestSol]]=""), "", (DataBase2[[#This Row],[sLB]]-DataBase2[[#This Row],[BestSol]])/DataBase2[[#This Row],[BestSol]])</f>
        <v>7.8689139391993247E-5</v>
      </c>
      <c r="AG424" s="76">
        <f>IF(OR(DataBase2[[#This Row],[sCL]] = "", DataBase2[[#This Row],[BestSol]]=""), "", (DataBase2[[#This Row],[sCL]] -DataBase2[[#This Row],[BestSol]])/DataBase2[[#This Row],[BestSol]])</f>
        <v>0</v>
      </c>
      <c r="AH424" s="76">
        <f>IF(OR(DataBase2[[#This Row],[sDRC]]= "", DataBase2[[#This Row],[BestSol]]=""), "", (DataBase2[[#This Row],[sDRC]]-DataBase2[[#This Row],[BestSol]])/DataBase2[[#This Row],[BestSol]])</f>
        <v>0</v>
      </c>
      <c r="AI424" s="76">
        <f>IF(OR(DataBase2[[#This Row],[sABS]]= "", DataBase2[[#This Row],[BestSol]]=""), "", (DataBase2[[#This Row],[sABS]]-DataBase2[[#This Row],[BestSol]])/DataBase2[[#This Row],[BestSol]])</f>
        <v>7.8744389213243154E-5</v>
      </c>
      <c r="AJ424" s="76">
        <f>IF(OR(DataBase2[[#This Row],[sCCJ]]= "", DataBase2[[#This Row],[BestSol]]=""), "", (DataBase2[[#This Row],[sCCJ]]-DataBase2[[#This Row],[BestSol]])/DataBase2[[#This Row],[BestSol]])</f>
        <v>2.5984158369427062E-2</v>
      </c>
      <c r="AK424" s="76">
        <f>IF(OR(DataBase2[[#This Row],[sILS]] = "", DataBase2[[#This Row],[BestSol]]=""), "", (DataBase2[[#This Row],[sILS]]-DataBase2[[#This Row],[BestSol]])/DataBase2[[#This Row],[BestSol]])</f>
        <v>1.185359801904265E-3</v>
      </c>
      <c r="AL424" s="76">
        <f>IF(OR(DataBase2[[#This Row],[sSA]] = "", DataBase2[[#This Row],[BestSol]]=""), "", (DataBase2[[#This Row],[sSA]]-DataBase2[[#This Row],[BestSol]])/DataBase2[[#This Row],[BestSol]])</f>
        <v>2.5080070384924623E-3</v>
      </c>
      <c r="AM424" s="76">
        <f>IF(OR(DataBase2[[#This Row],[sKS]] = "", DataBase2[[#This Row],[BestSol]]=""), "", (DataBase2[[#This Row],[sKS]]-DataBase2[[#This Row],[BestSol]])/DataBase2[[#This Row],[BestSol]])</f>
        <v>7.8689139391993247E-5</v>
      </c>
      <c r="AN424" s="75">
        <f>IF(OR(DataBase2[[#This Row],[sLB]] = "", DataBase2[[#This Row],[BSHeu]]=""), "", (DataBase2[[#This Row],[sLB]]-DataBase2[[#This Row],[BSHeu]])/DataBase2[[#This Row],[BSHeu]])</f>
        <v>0</v>
      </c>
      <c r="AO424" s="76">
        <f>IF(OR(DataBase2[[#This Row],[sCL]] = "",  DataBase2[[#This Row],[BSHeu]]=""), "", (DataBase2[[#This Row],[sCL]] - DataBase2[[#This Row],[BSHeu]])/ DataBase2[[#This Row],[BSHeu]])</f>
        <v>-7.8682947898538284E-5</v>
      </c>
      <c r="AP424" s="76">
        <f>IF(OR(DataBase2[[#This Row],[sDRC]]= "",  DataBase2[[#This Row],[BSHeu]]=""), "", (DataBase2[[#This Row],[sDRC]]- DataBase2[[#This Row],[BSHeu]])/ DataBase2[[#This Row],[BSHeu]])</f>
        <v>-7.8682947898538284E-5</v>
      </c>
      <c r="AQ424" s="76">
        <f>IF(OR(DataBase2[[#This Row],[sABS]]= "",  DataBase2[[#This Row],[BSHeu]]=""), "", (DataBase2[[#This Row],[sABS]]- DataBase2[[#This Row],[BSHeu]])/ DataBase2[[#This Row],[BSHeu]])</f>
        <v>5.5245474031103389E-8</v>
      </c>
      <c r="AR424" s="76">
        <f>IF(OR(DataBase2[[#This Row],[sCCJ]]= "",  DataBase2[[#This Row],[BSHeu]]=""), "", (DataBase2[[#This Row],[sCCJ]]- DataBase2[[#This Row],[BSHeu]])/ DataBase2[[#This Row],[BSHeu]])</f>
        <v>2.5903430911349355E-2</v>
      </c>
      <c r="AS424" s="76">
        <f>IF(OR(DataBase2[[#This Row],[sILS]] = "",  DataBase2[[#This Row],[BSHeu]]=""), "", (DataBase2[[#This Row],[sILS]]- DataBase2[[#This Row],[BSHeu]])/ DataBase2[[#This Row],[BSHeu]])</f>
        <v>1.1065835864021924E-3</v>
      </c>
      <c r="AT424" s="76">
        <f>IF(OR(DataBase2[[#This Row],[sSA]] = "",  DataBase2[[#This Row],[BSHeu]]=""), "", (DataBase2[[#This Row],[sSA]]- DataBase2[[#This Row],[BSHeu]])/ DataBase2[[#This Row],[BSHeu]])</f>
        <v>2.4291267532067853E-3</v>
      </c>
      <c r="AU424" s="77">
        <f>IF(OR(DataBase2[[#This Row],[sKS]]= "",  DataBase2[[#This Row],[BSHeu]]=""), "", (DataBase2[[#This Row],[sKS]]- DataBase2[[#This Row],[BSHeu]])/ DataBase2[[#This Row],[BSHeu]])</f>
        <v>0</v>
      </c>
      <c r="AV424" s="78">
        <f>IF(AND(DataBase2[[#This Row],[sLBGB]]&lt;=0.0001, DataBase2[[#This Row],[sLBGB]]&lt;&gt;""), 1,"")</f>
        <v>1</v>
      </c>
      <c r="AW424" s="78">
        <f>IF(AND(DataBase2[[#This Row],[sCLGB]]&lt;=0.0001,DataBase2[[#This Row],[sCLGB]]&lt;&gt;""), 1,"")</f>
        <v>1</v>
      </c>
      <c r="AX424" s="78">
        <f>IF(AND(DataBase2[[#This Row],[sDRCGB]]&lt;=0.0001,DataBase2[[#This Row],[sDRCGB]]&lt;&gt;""), 1,"")</f>
        <v>1</v>
      </c>
      <c r="AY424" s="78">
        <f>IF(AND(DataBase2[[#This Row],[sABSGB]]&lt;=0.0001,DataBase2[[#This Row],[sABSGB]]&lt;&gt;""), 1,"")</f>
        <v>1</v>
      </c>
      <c r="AZ424" s="78" t="str">
        <f>IF(AND(DataBase2[[#This Row],[sCCJGB]]&lt;=0.0001,DataBase2[[#This Row],[sCCJGB]]&lt;&gt;""), 1,"")</f>
        <v/>
      </c>
      <c r="BA424" s="78" t="str">
        <f>IF(AND(DataBase2[[#This Row],[sILSGB]]&lt;=0.0001,DataBase2[[#This Row],[sILSGB]]&lt;&gt;""), 1,"")</f>
        <v/>
      </c>
      <c r="BB424" s="78" t="str">
        <f>IF(AND(DataBase2[[#This Row],[sSAGB]]&lt;=0.0001,DataBase2[[#This Row],[sSAGB]]&lt;&gt;""), 1,"")</f>
        <v/>
      </c>
      <c r="BC424" s="78">
        <f>IF(AND(DataBase2[[#This Row],[sKSGB]]&lt;=0.0001,DataBase2[[#This Row],[sKSGB]]&lt;&gt;""), 1,"")</f>
        <v>1</v>
      </c>
      <c r="BD424" s="79">
        <f>IF(AND(DataBase2[[#This Row],[sLBGKS]]&lt;=0.0001, DataBase2[[#This Row],[sLBGKS]]&lt;&gt;""), 1,"")</f>
        <v>1</v>
      </c>
      <c r="BE424" s="78">
        <f>IF(AND(DataBase2[[#This Row],[sCLGKS]]&lt;=0.0001,DataBase2[[#This Row],[sCLGKS]]&lt;&gt;""), 1,"")</f>
        <v>1</v>
      </c>
      <c r="BF424" s="78">
        <f>IF(AND(DataBase2[[#This Row],[sDRCGKS]]&lt;=0.0001,DataBase2[[#This Row],[sDRCGKS]]&lt;&gt;""), 1,"")</f>
        <v>1</v>
      </c>
      <c r="BG424" s="78">
        <f>IF(AND(DataBase2[[#This Row],[sABSGKS]]&lt;=0.0001,DataBase2[[#This Row],[sABSGKS]]&lt;&gt;""), 1,"")</f>
        <v>1</v>
      </c>
      <c r="BH424" s="78" t="str">
        <f>IF(AND(DataBase2[[#This Row],[sCCJGKS]]&lt;=0.0001,DataBase2[[#This Row],[sCCJGKS]]&lt;&gt;""), 1,"")</f>
        <v/>
      </c>
      <c r="BI424" s="78" t="str">
        <f>IF(AND(DataBase2[[#This Row],[sILSGKS]]&lt;=0.0001,DataBase2[[#This Row],[sILSGKS]]&lt;&gt;""), 1,"")</f>
        <v/>
      </c>
      <c r="BJ424" s="78" t="str">
        <f>IF(AND(DataBase2[[#This Row],[sSAGKS]]&lt;=0.0001,DataBase2[[#This Row],[sSAGKS]]&lt;&gt;""), 1,"")</f>
        <v/>
      </c>
      <c r="BK424" s="80">
        <f>IF(AND(DataBase2[[#This Row],[sKSGKS]]&lt;=0.0001,DataBase2[[#This Row],[sKSGKS]]&lt;&gt;""), 1,"")</f>
        <v>1</v>
      </c>
    </row>
    <row r="425" spans="1:63" x14ac:dyDescent="0.35">
      <c r="A425" s="65" t="s">
        <v>82</v>
      </c>
      <c r="B425" s="66" t="s">
        <v>80</v>
      </c>
      <c r="C425" s="67" t="s">
        <v>81</v>
      </c>
      <c r="D425" s="67">
        <v>6</v>
      </c>
      <c r="E425" s="67">
        <v>5</v>
      </c>
      <c r="F425" s="68">
        <v>3</v>
      </c>
      <c r="G425" s="69">
        <v>6852.36</v>
      </c>
      <c r="H425" s="70">
        <v>6806.56</v>
      </c>
      <c r="I425" s="71">
        <v>7200</v>
      </c>
      <c r="J425" s="69">
        <v>6852.36</v>
      </c>
      <c r="K425" s="70">
        <v>6852.36</v>
      </c>
      <c r="L425" s="71">
        <v>34</v>
      </c>
      <c r="M425" s="69">
        <v>6852.36</v>
      </c>
      <c r="N425" s="6">
        <v>6852.36</v>
      </c>
      <c r="O425" s="71">
        <v>2.2999999999999998</v>
      </c>
      <c r="P425" s="69">
        <v>6852.3598599999996</v>
      </c>
      <c r="Q425" s="71">
        <v>55</v>
      </c>
      <c r="R425" s="72">
        <v>7182.25</v>
      </c>
      <c r="S425" s="71">
        <v>6.94</v>
      </c>
      <c r="T425" s="72">
        <v>6972.83</v>
      </c>
      <c r="U425" s="71">
        <v>150.00049999999999</v>
      </c>
      <c r="V425" s="72">
        <v>6977.01</v>
      </c>
      <c r="W425" s="73">
        <v>150.04300000000001</v>
      </c>
      <c r="X425" s="7">
        <v>6852.36</v>
      </c>
      <c r="Y425" s="71">
        <v>92</v>
      </c>
      <c r="Z425" s="74">
        <f t="shared" si="18"/>
        <v>6852.36</v>
      </c>
      <c r="AA425" s="48">
        <f t="shared" si="19"/>
        <v>6852.3598599999996</v>
      </c>
      <c r="AB42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MIN(G425,J425,M425),"")</f>
        <v>6852.36</v>
      </c>
      <c r="AC425" s="49">
        <f>IF(OR(DataBase2[[#This Row],[sKS]] = "", DataBase2[[#This Row],[BSOpt]]=""), "", (DataBase2[[#This Row],[sKS]]-DataBase2[[#This Row],[BSOpt]])/DataBase2[[#This Row],[BSOpt]])</f>
        <v>0</v>
      </c>
      <c r="AD425" s="49">
        <f t="shared" si="20"/>
        <v>6852.36</v>
      </c>
      <c r="AE425" s="49">
        <f>IF(OR(DataBase2[[#This Row],[sKS]] = "", DataBase2[[#This Row],[BESTUB]]=""), "", (DataBase2[[#This Row],[sKS]]-DataBase2[[#This Row],[BESTUB]])/DataBase2[[#This Row],[BESTUB]])</f>
        <v>0</v>
      </c>
      <c r="AF425" s="75">
        <f>IF(OR(DataBase2[[#This Row],[sLB]] = "", DataBase2[[#This Row],[BestSol]]=""), "", (DataBase2[[#This Row],[sLB]]-DataBase2[[#This Row],[BestSol]])/DataBase2[[#This Row],[BestSol]])</f>
        <v>0</v>
      </c>
      <c r="AG425" s="76">
        <f>IF(OR(DataBase2[[#This Row],[sCL]] = "", DataBase2[[#This Row],[BestSol]]=""), "", (DataBase2[[#This Row],[sCL]] -DataBase2[[#This Row],[BestSol]])/DataBase2[[#This Row],[BestSol]])</f>
        <v>0</v>
      </c>
      <c r="AH425" s="76">
        <f>IF(OR(DataBase2[[#This Row],[sDRC]]= "", DataBase2[[#This Row],[BestSol]]=""), "", (DataBase2[[#This Row],[sDRC]]-DataBase2[[#This Row],[BestSol]])/DataBase2[[#This Row],[BestSol]])</f>
        <v>0</v>
      </c>
      <c r="AI425" s="76">
        <f>IF(OR(DataBase2[[#This Row],[sABS]]= "", DataBase2[[#This Row],[BestSol]]=""), "", (DataBase2[[#This Row],[sABS]]-DataBase2[[#This Row],[BestSol]])/DataBase2[[#This Row],[BestSol]])</f>
        <v>-2.0430917246216096E-8</v>
      </c>
      <c r="AJ425" s="76">
        <f>IF(OR(DataBase2[[#This Row],[sCCJ]]= "", DataBase2[[#This Row],[BestSol]]=""), "", (DataBase2[[#This Row],[sCCJ]]-DataBase2[[#This Row],[BestSol]])/DataBase2[[#This Row],[BestSol]])</f>
        <v>4.8142537753416391E-2</v>
      </c>
      <c r="AK425" s="76">
        <f>IF(OR(DataBase2[[#This Row],[sILS]] = "", DataBase2[[#This Row],[BestSol]]=""), "", (DataBase2[[#This Row],[sILS]]-DataBase2[[#This Row],[BestSol]])/DataBase2[[#This Row],[BestSol]])</f>
        <v>1.7580804277650366E-2</v>
      </c>
      <c r="AL425" s="76">
        <f>IF(OR(DataBase2[[#This Row],[sSA]] = "", DataBase2[[#This Row],[BestSol]]=""), "", (DataBase2[[#This Row],[sSA]]-DataBase2[[#This Row],[BestSol]])/DataBase2[[#This Row],[BestSol]])</f>
        <v>1.8190813092131844E-2</v>
      </c>
      <c r="AM425" s="76">
        <f>IF(OR(DataBase2[[#This Row],[sKS]] = "", DataBase2[[#This Row],[BestSol]]=""), "", (DataBase2[[#This Row],[sKS]]-DataBase2[[#This Row],[BestSol]])/DataBase2[[#This Row],[BestSol]])</f>
        <v>0</v>
      </c>
      <c r="AN425" s="75">
        <f>IF(OR(DataBase2[[#This Row],[sLB]] = "", DataBase2[[#This Row],[BSHeu]]=""), "", (DataBase2[[#This Row],[sLB]]-DataBase2[[#This Row],[BSHeu]])/DataBase2[[#This Row],[BSHeu]])</f>
        <v>2.0430917663638485E-8</v>
      </c>
      <c r="AO425" s="76">
        <f>IF(OR(DataBase2[[#This Row],[sCL]] = "",  DataBase2[[#This Row],[BSHeu]]=""), "", (DataBase2[[#This Row],[sCL]] - DataBase2[[#This Row],[BSHeu]])/ DataBase2[[#This Row],[BSHeu]])</f>
        <v>2.0430917663638485E-8</v>
      </c>
      <c r="AP425" s="76">
        <f>IF(OR(DataBase2[[#This Row],[sDRC]]= "",  DataBase2[[#This Row],[BSHeu]]=""), "", (DataBase2[[#This Row],[sDRC]]- DataBase2[[#This Row],[BSHeu]])/ DataBase2[[#This Row],[BSHeu]])</f>
        <v>2.0430917663638485E-8</v>
      </c>
      <c r="AQ425" s="76">
        <f>IF(OR(DataBase2[[#This Row],[sABS]]= "",  DataBase2[[#This Row],[BSHeu]]=""), "", (DataBase2[[#This Row],[sABS]]- DataBase2[[#This Row],[BSHeu]])/ DataBase2[[#This Row],[BSHeu]])</f>
        <v>0</v>
      </c>
      <c r="AR425" s="76">
        <f>IF(OR(DataBase2[[#This Row],[sCCJ]]= "",  DataBase2[[#This Row],[BSHeu]]=""), "", (DataBase2[[#This Row],[sCCJ]]- DataBase2[[#This Row],[BSHeu]])/ DataBase2[[#This Row],[BSHeu]])</f>
        <v>4.8142559167930282E-2</v>
      </c>
      <c r="AS425" s="76">
        <f>IF(OR(DataBase2[[#This Row],[sILS]] = "",  DataBase2[[#This Row],[BSHeu]]=""), "", (DataBase2[[#This Row],[sILS]]- DataBase2[[#This Row],[BSHeu]])/ DataBase2[[#This Row],[BSHeu]])</f>
        <v>1.7580825067759993E-2</v>
      </c>
      <c r="AT425" s="76">
        <f>IF(OR(DataBase2[[#This Row],[sSA]] = "",  DataBase2[[#This Row],[BSHeu]]=""), "", (DataBase2[[#This Row],[sSA]]- DataBase2[[#This Row],[BSHeu]])/ DataBase2[[#This Row],[BSHeu]])</f>
        <v>1.8190833894704512E-2</v>
      </c>
      <c r="AU425" s="77">
        <f>IF(OR(DataBase2[[#This Row],[sKS]]= "",  DataBase2[[#This Row],[BSHeu]]=""), "", (DataBase2[[#This Row],[sKS]]- DataBase2[[#This Row],[BSHeu]])/ DataBase2[[#This Row],[BSHeu]])</f>
        <v>2.0430917663638485E-8</v>
      </c>
      <c r="AV425" s="78">
        <f>IF(AND(DataBase2[[#This Row],[sLBGB]]&lt;=0.0001, DataBase2[[#This Row],[sLBGB]]&lt;&gt;""), 1,"")</f>
        <v>1</v>
      </c>
      <c r="AW425" s="78">
        <f>IF(AND(DataBase2[[#This Row],[sCLGB]]&lt;=0.0001,DataBase2[[#This Row],[sCLGB]]&lt;&gt;""), 1,"")</f>
        <v>1</v>
      </c>
      <c r="AX425" s="78">
        <f>IF(AND(DataBase2[[#This Row],[sDRCGB]]&lt;=0.0001,DataBase2[[#This Row],[sDRCGB]]&lt;&gt;""), 1,"")</f>
        <v>1</v>
      </c>
      <c r="AY425" s="78">
        <f>IF(AND(DataBase2[[#This Row],[sABSGB]]&lt;=0.0001,DataBase2[[#This Row],[sABSGB]]&lt;&gt;""), 1,"")</f>
        <v>1</v>
      </c>
      <c r="AZ425" s="78" t="str">
        <f>IF(AND(DataBase2[[#This Row],[sCCJGB]]&lt;=0.0001,DataBase2[[#This Row],[sCCJGB]]&lt;&gt;""), 1,"")</f>
        <v/>
      </c>
      <c r="BA425" s="78" t="str">
        <f>IF(AND(DataBase2[[#This Row],[sILSGB]]&lt;=0.0001,DataBase2[[#This Row],[sILSGB]]&lt;&gt;""), 1,"")</f>
        <v/>
      </c>
      <c r="BB425" s="78" t="str">
        <f>IF(AND(DataBase2[[#This Row],[sSAGB]]&lt;=0.0001,DataBase2[[#This Row],[sSAGB]]&lt;&gt;""), 1,"")</f>
        <v/>
      </c>
      <c r="BC425" s="78">
        <f>IF(AND(DataBase2[[#This Row],[sKSGB]]&lt;=0.0001,DataBase2[[#This Row],[sKSGB]]&lt;&gt;""), 1,"")</f>
        <v>1</v>
      </c>
      <c r="BD425" s="79">
        <f>IF(AND(DataBase2[[#This Row],[sLBGKS]]&lt;=0.0001, DataBase2[[#This Row],[sLBGKS]]&lt;&gt;""), 1,"")</f>
        <v>1</v>
      </c>
      <c r="BE425" s="78">
        <f>IF(AND(DataBase2[[#This Row],[sCLGKS]]&lt;=0.0001,DataBase2[[#This Row],[sCLGKS]]&lt;&gt;""), 1,"")</f>
        <v>1</v>
      </c>
      <c r="BF425" s="78">
        <f>IF(AND(DataBase2[[#This Row],[sDRCGKS]]&lt;=0.0001,DataBase2[[#This Row],[sDRCGKS]]&lt;&gt;""), 1,"")</f>
        <v>1</v>
      </c>
      <c r="BG425" s="78">
        <f>IF(AND(DataBase2[[#This Row],[sABSGKS]]&lt;=0.0001,DataBase2[[#This Row],[sABSGKS]]&lt;&gt;""), 1,"")</f>
        <v>1</v>
      </c>
      <c r="BH425" s="78" t="str">
        <f>IF(AND(DataBase2[[#This Row],[sCCJGKS]]&lt;=0.0001,DataBase2[[#This Row],[sCCJGKS]]&lt;&gt;""), 1,"")</f>
        <v/>
      </c>
      <c r="BI425" s="78" t="str">
        <f>IF(AND(DataBase2[[#This Row],[sILSGKS]]&lt;=0.0001,DataBase2[[#This Row],[sILSGKS]]&lt;&gt;""), 1,"")</f>
        <v/>
      </c>
      <c r="BJ425" s="78" t="str">
        <f>IF(AND(DataBase2[[#This Row],[sSAGKS]]&lt;=0.0001,DataBase2[[#This Row],[sSAGKS]]&lt;&gt;""), 1,"")</f>
        <v/>
      </c>
      <c r="BK425" s="80">
        <f>IF(AND(DataBase2[[#This Row],[sKSGKS]]&lt;=0.0001,DataBase2[[#This Row],[sKSGKS]]&lt;&gt;""), 1,"")</f>
        <v>1</v>
      </c>
    </row>
    <row r="426" spans="1:63" x14ac:dyDescent="0.35">
      <c r="A426" s="65" t="s">
        <v>83</v>
      </c>
      <c r="B426" s="66" t="s">
        <v>80</v>
      </c>
      <c r="C426" s="67" t="s">
        <v>81</v>
      </c>
      <c r="D426" s="67">
        <v>6</v>
      </c>
      <c r="E426" s="67">
        <v>5</v>
      </c>
      <c r="F426" s="68">
        <v>4</v>
      </c>
      <c r="G426" s="69">
        <v>7711.75</v>
      </c>
      <c r="H426" s="70">
        <v>7686.64</v>
      </c>
      <c r="I426" s="71">
        <v>7200</v>
      </c>
      <c r="J426" s="69">
        <v>7704.62</v>
      </c>
      <c r="K426" s="70">
        <v>7704.62</v>
      </c>
      <c r="L426" s="71">
        <v>70</v>
      </c>
      <c r="M426" s="69">
        <v>7704.62</v>
      </c>
      <c r="N426" s="6">
        <v>7704.62</v>
      </c>
      <c r="O426" s="71">
        <v>1.9</v>
      </c>
      <c r="P426" s="69">
        <v>7711.75</v>
      </c>
      <c r="Q426" s="71">
        <v>423</v>
      </c>
      <c r="R426" s="72">
        <v>7933.74</v>
      </c>
      <c r="S426" s="71">
        <v>53.59</v>
      </c>
      <c r="T426" s="72">
        <v>7718.68</v>
      </c>
      <c r="U426" s="71">
        <v>150</v>
      </c>
      <c r="V426" s="72">
        <v>7708.91</v>
      </c>
      <c r="W426" s="73">
        <v>150.14750000000001</v>
      </c>
      <c r="X426" s="7">
        <v>7711.75</v>
      </c>
      <c r="Y426" s="71">
        <v>93</v>
      </c>
      <c r="Z426" s="74">
        <f t="shared" si="18"/>
        <v>7704.62</v>
      </c>
      <c r="AA426" s="48">
        <f t="shared" si="19"/>
        <v>7708.91</v>
      </c>
      <c r="AB42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MIN(G426,J426,M426),"")</f>
        <v>7704.62</v>
      </c>
      <c r="AC426" s="49">
        <f>IF(OR(DataBase2[[#This Row],[sKS]] = "", DataBase2[[#This Row],[BSOpt]]=""), "", (DataBase2[[#This Row],[sKS]]-DataBase2[[#This Row],[BSOpt]])/DataBase2[[#This Row],[BSOpt]])</f>
        <v>9.2541877470921465E-4</v>
      </c>
      <c r="AD426" s="49">
        <f t="shared" si="20"/>
        <v>7704.62</v>
      </c>
      <c r="AE426" s="49">
        <f>IF(OR(DataBase2[[#This Row],[sKS]] = "", DataBase2[[#This Row],[BESTUB]]=""), "", (DataBase2[[#This Row],[sKS]]-DataBase2[[#This Row],[BESTUB]])/DataBase2[[#This Row],[BESTUB]])</f>
        <v>9.2541877470921465E-4</v>
      </c>
      <c r="AF426" s="75">
        <f>IF(OR(DataBase2[[#This Row],[sLB]] = "", DataBase2[[#This Row],[BestSol]]=""), "", (DataBase2[[#This Row],[sLB]]-DataBase2[[#This Row],[BestSol]])/DataBase2[[#This Row],[BestSol]])</f>
        <v>9.2541877470921465E-4</v>
      </c>
      <c r="AG426" s="76">
        <f>IF(OR(DataBase2[[#This Row],[sCL]] = "", DataBase2[[#This Row],[BestSol]]=""), "", (DataBase2[[#This Row],[sCL]] -DataBase2[[#This Row],[BestSol]])/DataBase2[[#This Row],[BestSol]])</f>
        <v>0</v>
      </c>
      <c r="AH426" s="76">
        <f>IF(OR(DataBase2[[#This Row],[sDRC]]= "", DataBase2[[#This Row],[BestSol]]=""), "", (DataBase2[[#This Row],[sDRC]]-DataBase2[[#This Row],[BestSol]])/DataBase2[[#This Row],[BestSol]])</f>
        <v>0</v>
      </c>
      <c r="AI426" s="76">
        <f>IF(OR(DataBase2[[#This Row],[sABS]]= "", DataBase2[[#This Row],[BestSol]]=""), "", (DataBase2[[#This Row],[sABS]]-DataBase2[[#This Row],[BestSol]])/DataBase2[[#This Row],[BestSol]])</f>
        <v>9.2541877470921465E-4</v>
      </c>
      <c r="AJ426" s="76">
        <f>IF(OR(DataBase2[[#This Row],[sCCJ]]= "", DataBase2[[#This Row],[BestSol]]=""), "", (DataBase2[[#This Row],[sCCJ]]-DataBase2[[#This Row],[BestSol]])/DataBase2[[#This Row],[BestSol]])</f>
        <v>2.9738001355031123E-2</v>
      </c>
      <c r="AK426" s="76">
        <f>IF(OR(DataBase2[[#This Row],[sILS]] = "", DataBase2[[#This Row],[BestSol]]=""), "", (DataBase2[[#This Row],[sILS]]-DataBase2[[#This Row],[BestSol]])/DataBase2[[#This Row],[BestSol]])</f>
        <v>1.8248790985149689E-3</v>
      </c>
      <c r="AL426" s="76">
        <f>IF(OR(DataBase2[[#This Row],[sSA]] = "", DataBase2[[#This Row],[BestSol]]=""), "", (DataBase2[[#This Row],[sSA]]-DataBase2[[#This Row],[BestSol]])/DataBase2[[#This Row],[BestSol]])</f>
        <v>5.5680877187972463E-4</v>
      </c>
      <c r="AM426" s="76">
        <f>IF(OR(DataBase2[[#This Row],[sKS]] = "", DataBase2[[#This Row],[BestSol]]=""), "", (DataBase2[[#This Row],[sKS]]-DataBase2[[#This Row],[BestSol]])/DataBase2[[#This Row],[BestSol]])</f>
        <v>9.2541877470921465E-4</v>
      </c>
      <c r="AN426" s="75">
        <f>IF(OR(DataBase2[[#This Row],[sLB]] = "", DataBase2[[#This Row],[BSHeu]]=""), "", (DataBase2[[#This Row],[sLB]]-DataBase2[[#This Row],[BSHeu]])/DataBase2[[#This Row],[BSHeu]])</f>
        <v>3.6840487176528791E-4</v>
      </c>
      <c r="AO426" s="76">
        <f>IF(OR(DataBase2[[#This Row],[sCL]] = "",  DataBase2[[#This Row],[BSHeu]]=""), "", (DataBase2[[#This Row],[sCL]] - DataBase2[[#This Row],[BSHeu]])/ DataBase2[[#This Row],[BSHeu]])</f>
        <v>-5.564989084059827E-4</v>
      </c>
      <c r="AP426" s="76">
        <f>IF(OR(DataBase2[[#This Row],[sDRC]]= "",  DataBase2[[#This Row],[BSHeu]]=""), "", (DataBase2[[#This Row],[sDRC]]- DataBase2[[#This Row],[BSHeu]])/ DataBase2[[#This Row],[BSHeu]])</f>
        <v>-5.564989084059827E-4</v>
      </c>
      <c r="AQ426" s="76">
        <f>IF(OR(DataBase2[[#This Row],[sABS]]= "",  DataBase2[[#This Row],[BSHeu]]=""), "", (DataBase2[[#This Row],[sABS]]- DataBase2[[#This Row],[BSHeu]])/ DataBase2[[#This Row],[BSHeu]])</f>
        <v>3.6840487176528791E-4</v>
      </c>
      <c r="AR426" s="76">
        <f>IF(OR(DataBase2[[#This Row],[sCCJ]]= "",  DataBase2[[#This Row],[BSHeu]]=""), "", (DataBase2[[#This Row],[sCCJ]]- DataBase2[[#This Row],[BSHeu]])/ DataBase2[[#This Row],[BSHeu]])</f>
        <v>2.9164953281332891E-2</v>
      </c>
      <c r="AS426" s="76">
        <f>IF(OR(DataBase2[[#This Row],[sILS]] = "",  DataBase2[[#This Row],[BSHeu]]=""), "", (DataBase2[[#This Row],[sILS]]- DataBase2[[#This Row],[BSHeu]])/ DataBase2[[#This Row],[BSHeu]])</f>
        <v>1.2673646468826898E-3</v>
      </c>
      <c r="AT426" s="76">
        <f>IF(OR(DataBase2[[#This Row],[sSA]] = "",  DataBase2[[#This Row],[BSHeu]]=""), "", (DataBase2[[#This Row],[sSA]]- DataBase2[[#This Row],[BSHeu]])/ DataBase2[[#This Row],[BSHeu]])</f>
        <v>0</v>
      </c>
      <c r="AU426" s="77">
        <f>IF(OR(DataBase2[[#This Row],[sKS]]= "",  DataBase2[[#This Row],[BSHeu]]=""), "", (DataBase2[[#This Row],[sKS]]- DataBase2[[#This Row],[BSHeu]])/ DataBase2[[#This Row],[BSHeu]])</f>
        <v>3.6840487176528791E-4</v>
      </c>
      <c r="AV426" s="78" t="str">
        <f>IF(AND(DataBase2[[#This Row],[sLBGB]]&lt;=0.0001, DataBase2[[#This Row],[sLBGB]]&lt;&gt;""), 1,"")</f>
        <v/>
      </c>
      <c r="AW426" s="78">
        <f>IF(AND(DataBase2[[#This Row],[sCLGB]]&lt;=0.0001,DataBase2[[#This Row],[sCLGB]]&lt;&gt;""), 1,"")</f>
        <v>1</v>
      </c>
      <c r="AX426" s="78">
        <f>IF(AND(DataBase2[[#This Row],[sDRCGB]]&lt;=0.0001,DataBase2[[#This Row],[sDRCGB]]&lt;&gt;""), 1,"")</f>
        <v>1</v>
      </c>
      <c r="AY426" s="78" t="str">
        <f>IF(AND(DataBase2[[#This Row],[sABSGB]]&lt;=0.0001,DataBase2[[#This Row],[sABSGB]]&lt;&gt;""), 1,"")</f>
        <v/>
      </c>
      <c r="AZ426" s="78" t="str">
        <f>IF(AND(DataBase2[[#This Row],[sCCJGB]]&lt;=0.0001,DataBase2[[#This Row],[sCCJGB]]&lt;&gt;""), 1,"")</f>
        <v/>
      </c>
      <c r="BA426" s="78" t="str">
        <f>IF(AND(DataBase2[[#This Row],[sILSGB]]&lt;=0.0001,DataBase2[[#This Row],[sILSGB]]&lt;&gt;""), 1,"")</f>
        <v/>
      </c>
      <c r="BB426" s="78" t="str">
        <f>IF(AND(DataBase2[[#This Row],[sSAGB]]&lt;=0.0001,DataBase2[[#This Row],[sSAGB]]&lt;&gt;""), 1,"")</f>
        <v/>
      </c>
      <c r="BC426" s="78" t="str">
        <f>IF(AND(DataBase2[[#This Row],[sKSGB]]&lt;=0.0001,DataBase2[[#This Row],[sKSGB]]&lt;&gt;""), 1,"")</f>
        <v/>
      </c>
      <c r="BD426" s="79" t="str">
        <f>IF(AND(DataBase2[[#This Row],[sLBGKS]]&lt;=0.0001, DataBase2[[#This Row],[sLBGKS]]&lt;&gt;""), 1,"")</f>
        <v/>
      </c>
      <c r="BE426" s="78">
        <f>IF(AND(DataBase2[[#This Row],[sCLGKS]]&lt;=0.0001,DataBase2[[#This Row],[sCLGKS]]&lt;&gt;""), 1,"")</f>
        <v>1</v>
      </c>
      <c r="BF426" s="78">
        <f>IF(AND(DataBase2[[#This Row],[sDRCGKS]]&lt;=0.0001,DataBase2[[#This Row],[sDRCGKS]]&lt;&gt;""), 1,"")</f>
        <v>1</v>
      </c>
      <c r="BG426" s="78" t="str">
        <f>IF(AND(DataBase2[[#This Row],[sABSGKS]]&lt;=0.0001,DataBase2[[#This Row],[sABSGKS]]&lt;&gt;""), 1,"")</f>
        <v/>
      </c>
      <c r="BH426" s="78" t="str">
        <f>IF(AND(DataBase2[[#This Row],[sCCJGKS]]&lt;=0.0001,DataBase2[[#This Row],[sCCJGKS]]&lt;&gt;""), 1,"")</f>
        <v/>
      </c>
      <c r="BI426" s="78" t="str">
        <f>IF(AND(DataBase2[[#This Row],[sILSGKS]]&lt;=0.0001,DataBase2[[#This Row],[sILSGKS]]&lt;&gt;""), 1,"")</f>
        <v/>
      </c>
      <c r="BJ426" s="78">
        <f>IF(AND(DataBase2[[#This Row],[sSAGKS]]&lt;=0.0001,DataBase2[[#This Row],[sSAGKS]]&lt;&gt;""), 1,"")</f>
        <v>1</v>
      </c>
      <c r="BK426" s="80" t="str">
        <f>IF(AND(DataBase2[[#This Row],[sKSGKS]]&lt;=0.0001,DataBase2[[#This Row],[sKSGKS]]&lt;&gt;""), 1,"")</f>
        <v/>
      </c>
    </row>
    <row r="427" spans="1:63" x14ac:dyDescent="0.35">
      <c r="A427" s="65" t="s">
        <v>84</v>
      </c>
      <c r="B427" s="66" t="s">
        <v>80</v>
      </c>
      <c r="C427" s="67" t="s">
        <v>81</v>
      </c>
      <c r="D427" s="67">
        <v>6</v>
      </c>
      <c r="E427" s="67">
        <v>5</v>
      </c>
      <c r="F427" s="68">
        <v>5</v>
      </c>
      <c r="G427" s="69">
        <v>8636.2900000000009</v>
      </c>
      <c r="H427" s="70">
        <v>8612.39</v>
      </c>
      <c r="I427" s="71">
        <v>7200</v>
      </c>
      <c r="J427" s="69">
        <v>8636.2900000000009</v>
      </c>
      <c r="K427" s="70">
        <v>8636.2900000000009</v>
      </c>
      <c r="L427" s="71">
        <v>152</v>
      </c>
      <c r="M427" s="69">
        <v>8636.2900000000009</v>
      </c>
      <c r="N427" s="6">
        <v>8636.2900000000009</v>
      </c>
      <c r="O427" s="71">
        <v>1.8</v>
      </c>
      <c r="P427" s="69">
        <v>8636.2900399999999</v>
      </c>
      <c r="Q427" s="71">
        <v>1904</v>
      </c>
      <c r="R427" s="72">
        <v>9026.25</v>
      </c>
      <c r="S427" s="71">
        <v>7.12</v>
      </c>
      <c r="T427" s="72">
        <v>8667.17</v>
      </c>
      <c r="U427" s="71">
        <v>150</v>
      </c>
      <c r="V427" s="72">
        <v>8636.2900000000009</v>
      </c>
      <c r="W427" s="73">
        <v>150.01750000000001</v>
      </c>
      <c r="X427" s="7">
        <v>8636.2900000000009</v>
      </c>
      <c r="Y427" s="71">
        <v>101</v>
      </c>
      <c r="Z427" s="74">
        <f t="shared" si="18"/>
        <v>8636.2900000000009</v>
      </c>
      <c r="AA427" s="48">
        <f t="shared" si="19"/>
        <v>8636.2900000000009</v>
      </c>
      <c r="AB42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MIN(G427,J427,M427),"")</f>
        <v>8636.2900000000009</v>
      </c>
      <c r="AC427" s="49">
        <f>IF(OR(DataBase2[[#This Row],[sKS]] = "", DataBase2[[#This Row],[BSOpt]]=""), "", (DataBase2[[#This Row],[sKS]]-DataBase2[[#This Row],[BSOpt]])/DataBase2[[#This Row],[BSOpt]])</f>
        <v>0</v>
      </c>
      <c r="AD427" s="49">
        <f t="shared" si="20"/>
        <v>8636.2900000000009</v>
      </c>
      <c r="AE427" s="49">
        <f>IF(OR(DataBase2[[#This Row],[sKS]] = "", DataBase2[[#This Row],[BESTUB]]=""), "", (DataBase2[[#This Row],[sKS]]-DataBase2[[#This Row],[BESTUB]])/DataBase2[[#This Row],[BESTUB]])</f>
        <v>0</v>
      </c>
      <c r="AF427" s="75">
        <f>IF(OR(DataBase2[[#This Row],[sLB]] = "", DataBase2[[#This Row],[BestSol]]=""), "", (DataBase2[[#This Row],[sLB]]-DataBase2[[#This Row],[BestSol]])/DataBase2[[#This Row],[BestSol]])</f>
        <v>0</v>
      </c>
      <c r="AG427" s="76">
        <f>IF(OR(DataBase2[[#This Row],[sCL]] = "", DataBase2[[#This Row],[BestSol]]=""), "", (DataBase2[[#This Row],[sCL]] -DataBase2[[#This Row],[BestSol]])/DataBase2[[#This Row],[BestSol]])</f>
        <v>0</v>
      </c>
      <c r="AH427" s="76">
        <f>IF(OR(DataBase2[[#This Row],[sDRC]]= "", DataBase2[[#This Row],[BestSol]]=""), "", (DataBase2[[#This Row],[sDRC]]-DataBase2[[#This Row],[BestSol]])/DataBase2[[#This Row],[BestSol]])</f>
        <v>0</v>
      </c>
      <c r="AI427" s="76">
        <f>IF(OR(DataBase2[[#This Row],[sABS]]= "", DataBase2[[#This Row],[BestSol]]=""), "", (DataBase2[[#This Row],[sABS]]-DataBase2[[#This Row],[BestSol]])/DataBase2[[#This Row],[BestSol]])</f>
        <v>4.6316183210053166E-9</v>
      </c>
      <c r="AJ427" s="76">
        <f>IF(OR(DataBase2[[#This Row],[sCCJ]]= "", DataBase2[[#This Row],[BestSol]]=""), "", (DataBase2[[#This Row],[sCCJ]]-DataBase2[[#This Row],[BestSol]])/DataBase2[[#This Row],[BestSol]])</f>
        <v>4.5153648152157826E-2</v>
      </c>
      <c r="AK427" s="76">
        <f>IF(OR(DataBase2[[#This Row],[sILS]] = "", DataBase2[[#This Row],[BestSol]]=""), "", (DataBase2[[#This Row],[sILS]]-DataBase2[[#This Row],[BestSol]])/DataBase2[[#This Row],[BestSol]])</f>
        <v>3.5756094341435033E-3</v>
      </c>
      <c r="AL427" s="76">
        <f>IF(OR(DataBase2[[#This Row],[sSA]] = "", DataBase2[[#This Row],[BestSol]]=""), "", (DataBase2[[#This Row],[sSA]]-DataBase2[[#This Row],[BestSol]])/DataBase2[[#This Row],[BestSol]])</f>
        <v>0</v>
      </c>
      <c r="AM427" s="76">
        <f>IF(OR(DataBase2[[#This Row],[sKS]] = "", DataBase2[[#This Row],[BestSol]]=""), "", (DataBase2[[#This Row],[sKS]]-DataBase2[[#This Row],[BestSol]])/DataBase2[[#This Row],[BestSol]])</f>
        <v>0</v>
      </c>
      <c r="AN427" s="75">
        <f>IF(OR(DataBase2[[#This Row],[sLB]] = "", DataBase2[[#This Row],[BSHeu]]=""), "", (DataBase2[[#This Row],[sLB]]-DataBase2[[#This Row],[BSHeu]])/DataBase2[[#This Row],[BSHeu]])</f>
        <v>0</v>
      </c>
      <c r="AO427" s="76">
        <f>IF(OR(DataBase2[[#This Row],[sCL]] = "",  DataBase2[[#This Row],[BSHeu]]=""), "", (DataBase2[[#This Row],[sCL]] - DataBase2[[#This Row],[BSHeu]])/ DataBase2[[#This Row],[BSHeu]])</f>
        <v>0</v>
      </c>
      <c r="AP427" s="76">
        <f>IF(OR(DataBase2[[#This Row],[sDRC]]= "",  DataBase2[[#This Row],[BSHeu]]=""), "", (DataBase2[[#This Row],[sDRC]]- DataBase2[[#This Row],[BSHeu]])/ DataBase2[[#This Row],[BSHeu]])</f>
        <v>0</v>
      </c>
      <c r="AQ427" s="76">
        <f>IF(OR(DataBase2[[#This Row],[sABS]]= "",  DataBase2[[#This Row],[BSHeu]]=""), "", (DataBase2[[#This Row],[sABS]]- DataBase2[[#This Row],[BSHeu]])/ DataBase2[[#This Row],[BSHeu]])</f>
        <v>4.6316183210053166E-9</v>
      </c>
      <c r="AR427" s="76">
        <f>IF(OR(DataBase2[[#This Row],[sCCJ]]= "",  DataBase2[[#This Row],[BSHeu]]=""), "", (DataBase2[[#This Row],[sCCJ]]- DataBase2[[#This Row],[BSHeu]])/ DataBase2[[#This Row],[BSHeu]])</f>
        <v>4.5153648152157826E-2</v>
      </c>
      <c r="AS427" s="76">
        <f>IF(OR(DataBase2[[#This Row],[sILS]] = "",  DataBase2[[#This Row],[BSHeu]]=""), "", (DataBase2[[#This Row],[sILS]]- DataBase2[[#This Row],[BSHeu]])/ DataBase2[[#This Row],[BSHeu]])</f>
        <v>3.5756094341435033E-3</v>
      </c>
      <c r="AT427" s="76">
        <f>IF(OR(DataBase2[[#This Row],[sSA]] = "",  DataBase2[[#This Row],[BSHeu]]=""), "", (DataBase2[[#This Row],[sSA]]- DataBase2[[#This Row],[BSHeu]])/ DataBase2[[#This Row],[BSHeu]])</f>
        <v>0</v>
      </c>
      <c r="AU427" s="77">
        <f>IF(OR(DataBase2[[#This Row],[sKS]]= "",  DataBase2[[#This Row],[BSHeu]]=""), "", (DataBase2[[#This Row],[sKS]]- DataBase2[[#This Row],[BSHeu]])/ DataBase2[[#This Row],[BSHeu]])</f>
        <v>0</v>
      </c>
      <c r="AV427" s="78">
        <f>IF(AND(DataBase2[[#This Row],[sLBGB]]&lt;=0.0001, DataBase2[[#This Row],[sLBGB]]&lt;&gt;""), 1,"")</f>
        <v>1</v>
      </c>
      <c r="AW427" s="78">
        <f>IF(AND(DataBase2[[#This Row],[sCLGB]]&lt;=0.0001,DataBase2[[#This Row],[sCLGB]]&lt;&gt;""), 1,"")</f>
        <v>1</v>
      </c>
      <c r="AX427" s="78">
        <f>IF(AND(DataBase2[[#This Row],[sDRCGB]]&lt;=0.0001,DataBase2[[#This Row],[sDRCGB]]&lt;&gt;""), 1,"")</f>
        <v>1</v>
      </c>
      <c r="AY427" s="78">
        <f>IF(AND(DataBase2[[#This Row],[sABSGB]]&lt;=0.0001,DataBase2[[#This Row],[sABSGB]]&lt;&gt;""), 1,"")</f>
        <v>1</v>
      </c>
      <c r="AZ427" s="78" t="str">
        <f>IF(AND(DataBase2[[#This Row],[sCCJGB]]&lt;=0.0001,DataBase2[[#This Row],[sCCJGB]]&lt;&gt;""), 1,"")</f>
        <v/>
      </c>
      <c r="BA427" s="78" t="str">
        <f>IF(AND(DataBase2[[#This Row],[sILSGB]]&lt;=0.0001,DataBase2[[#This Row],[sILSGB]]&lt;&gt;""), 1,"")</f>
        <v/>
      </c>
      <c r="BB427" s="78">
        <f>IF(AND(DataBase2[[#This Row],[sSAGB]]&lt;=0.0001,DataBase2[[#This Row],[sSAGB]]&lt;&gt;""), 1,"")</f>
        <v>1</v>
      </c>
      <c r="BC427" s="78">
        <f>IF(AND(DataBase2[[#This Row],[sKSGB]]&lt;=0.0001,DataBase2[[#This Row],[sKSGB]]&lt;&gt;""), 1,"")</f>
        <v>1</v>
      </c>
      <c r="BD427" s="79">
        <f>IF(AND(DataBase2[[#This Row],[sLBGKS]]&lt;=0.0001, DataBase2[[#This Row],[sLBGKS]]&lt;&gt;""), 1,"")</f>
        <v>1</v>
      </c>
      <c r="BE427" s="78">
        <f>IF(AND(DataBase2[[#This Row],[sCLGKS]]&lt;=0.0001,DataBase2[[#This Row],[sCLGKS]]&lt;&gt;""), 1,"")</f>
        <v>1</v>
      </c>
      <c r="BF427" s="78">
        <f>IF(AND(DataBase2[[#This Row],[sDRCGKS]]&lt;=0.0001,DataBase2[[#This Row],[sDRCGKS]]&lt;&gt;""), 1,"")</f>
        <v>1</v>
      </c>
      <c r="BG427" s="78">
        <f>IF(AND(DataBase2[[#This Row],[sABSGKS]]&lt;=0.0001,DataBase2[[#This Row],[sABSGKS]]&lt;&gt;""), 1,"")</f>
        <v>1</v>
      </c>
      <c r="BH427" s="78" t="str">
        <f>IF(AND(DataBase2[[#This Row],[sCCJGKS]]&lt;=0.0001,DataBase2[[#This Row],[sCCJGKS]]&lt;&gt;""), 1,"")</f>
        <v/>
      </c>
      <c r="BI427" s="78" t="str">
        <f>IF(AND(DataBase2[[#This Row],[sILSGKS]]&lt;=0.0001,DataBase2[[#This Row],[sILSGKS]]&lt;&gt;""), 1,"")</f>
        <v/>
      </c>
      <c r="BJ427" s="78">
        <f>IF(AND(DataBase2[[#This Row],[sSAGKS]]&lt;=0.0001,DataBase2[[#This Row],[sSAGKS]]&lt;&gt;""), 1,"")</f>
        <v>1</v>
      </c>
      <c r="BK427" s="80">
        <f>IF(AND(DataBase2[[#This Row],[sKSGKS]]&lt;=0.0001,DataBase2[[#This Row],[sKSGKS]]&lt;&gt;""), 1,"")</f>
        <v>1</v>
      </c>
    </row>
    <row r="428" spans="1:63" x14ac:dyDescent="0.35">
      <c r="A428" s="65" t="s">
        <v>85</v>
      </c>
      <c r="B428" s="66" t="s">
        <v>80</v>
      </c>
      <c r="C428" s="67" t="s">
        <v>81</v>
      </c>
      <c r="D428" s="67">
        <v>6</v>
      </c>
      <c r="E428" s="67">
        <v>5</v>
      </c>
      <c r="F428" s="68">
        <v>2</v>
      </c>
      <c r="G428" s="69">
        <v>5141.16</v>
      </c>
      <c r="H428" s="70">
        <v>5140.6499999999996</v>
      </c>
      <c r="I428" s="71">
        <v>819</v>
      </c>
      <c r="J428" s="69">
        <v>5139.71</v>
      </c>
      <c r="K428" s="70">
        <v>5139.71</v>
      </c>
      <c r="L428" s="71">
        <v>8</v>
      </c>
      <c r="M428" s="69">
        <v>5139.71</v>
      </c>
      <c r="N428" s="6">
        <v>5139.71</v>
      </c>
      <c r="O428" s="71">
        <v>7.7</v>
      </c>
      <c r="P428" s="69">
        <v>5141.1601600000004</v>
      </c>
      <c r="Q428" s="71">
        <v>14</v>
      </c>
      <c r="R428" s="72">
        <v>5473.81</v>
      </c>
      <c r="S428" s="71">
        <v>3.78</v>
      </c>
      <c r="T428" s="72">
        <v>5154.0600000000004</v>
      </c>
      <c r="U428" s="71">
        <v>150.001</v>
      </c>
      <c r="V428" s="72">
        <v>5141.87</v>
      </c>
      <c r="W428" s="73">
        <v>150.04400000000001</v>
      </c>
      <c r="X428" s="7">
        <v>5141.16</v>
      </c>
      <c r="Y428" s="71">
        <v>99</v>
      </c>
      <c r="Z428" s="74">
        <f t="shared" si="18"/>
        <v>5139.71</v>
      </c>
      <c r="AA428" s="48">
        <f t="shared" si="19"/>
        <v>5141.16</v>
      </c>
      <c r="AB42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MIN(G428,J428,M428),"")</f>
        <v>5139.71</v>
      </c>
      <c r="AC428" s="49">
        <f>IF(OR(DataBase2[[#This Row],[sKS]] = "", DataBase2[[#This Row],[BSOpt]]=""), "", (DataBase2[[#This Row],[sKS]]-DataBase2[[#This Row],[BSOpt]])/DataBase2[[#This Row],[BSOpt]])</f>
        <v>2.82117084426907E-4</v>
      </c>
      <c r="AD428" s="49">
        <f t="shared" si="20"/>
        <v>5139.71</v>
      </c>
      <c r="AE428" s="49">
        <f>IF(OR(DataBase2[[#This Row],[sKS]] = "", DataBase2[[#This Row],[BESTUB]]=""), "", (DataBase2[[#This Row],[sKS]]-DataBase2[[#This Row],[BESTUB]])/DataBase2[[#This Row],[BESTUB]])</f>
        <v>2.82117084426907E-4</v>
      </c>
      <c r="AF428" s="75">
        <f>IF(OR(DataBase2[[#This Row],[sLB]] = "", DataBase2[[#This Row],[BestSol]]=""), "", (DataBase2[[#This Row],[sLB]]-DataBase2[[#This Row],[BestSol]])/DataBase2[[#This Row],[BestSol]])</f>
        <v>2.82117084426907E-4</v>
      </c>
      <c r="AG428" s="76">
        <f>IF(OR(DataBase2[[#This Row],[sCL]] = "", DataBase2[[#This Row],[BestSol]]=""), "", (DataBase2[[#This Row],[sCL]] -DataBase2[[#This Row],[BestSol]])/DataBase2[[#This Row],[BestSol]])</f>
        <v>0</v>
      </c>
      <c r="AH428" s="76">
        <f>IF(OR(DataBase2[[#This Row],[sDRC]]= "", DataBase2[[#This Row],[BestSol]]=""), "", (DataBase2[[#This Row],[sDRC]]-DataBase2[[#This Row],[BestSol]])/DataBase2[[#This Row],[BestSol]])</f>
        <v>0</v>
      </c>
      <c r="AI428" s="76">
        <f>IF(OR(DataBase2[[#This Row],[sABS]]= "", DataBase2[[#This Row],[BestSol]]=""), "", (DataBase2[[#This Row],[sABS]]-DataBase2[[#This Row],[BestSol]])/DataBase2[[#This Row],[BestSol]])</f>
        <v>2.8214821458804554E-4</v>
      </c>
      <c r="AJ428" s="76">
        <f>IF(OR(DataBase2[[#This Row],[sCCJ]]= "", DataBase2[[#This Row],[BestSol]]=""), "", (DataBase2[[#This Row],[sCCJ]]-DataBase2[[#This Row],[BestSol]])/DataBase2[[#This Row],[BestSol]])</f>
        <v>6.5003667522097616E-2</v>
      </c>
      <c r="AK428" s="76">
        <f>IF(OR(DataBase2[[#This Row],[sILS]] = "", DataBase2[[#This Row],[BestSol]]=""), "", (DataBase2[[#This Row],[sILS]]-DataBase2[[#This Row],[BestSol]])/DataBase2[[#This Row],[BestSol]])</f>
        <v>2.7919863182942935E-3</v>
      </c>
      <c r="AL428" s="76">
        <f>IF(OR(DataBase2[[#This Row],[sSA]] = "", DataBase2[[#This Row],[BestSol]]=""), "", (DataBase2[[#This Row],[sSA]]-DataBase2[[#This Row],[BestSol]])/DataBase2[[#This Row],[BestSol]])</f>
        <v>4.2025717404286513E-4</v>
      </c>
      <c r="AM428" s="76">
        <f>IF(OR(DataBase2[[#This Row],[sKS]] = "", DataBase2[[#This Row],[BestSol]]=""), "", (DataBase2[[#This Row],[sKS]]-DataBase2[[#This Row],[BestSol]])/DataBase2[[#This Row],[BestSol]])</f>
        <v>2.82117084426907E-4</v>
      </c>
      <c r="AN428" s="75">
        <f>IF(OR(DataBase2[[#This Row],[sLB]] = "", DataBase2[[#This Row],[BSHeu]]=""), "", (DataBase2[[#This Row],[sLB]]-DataBase2[[#This Row],[BSHeu]])/DataBase2[[#This Row],[BSHeu]])</f>
        <v>0</v>
      </c>
      <c r="AO428" s="76">
        <f>IF(OR(DataBase2[[#This Row],[sCL]] = "",  DataBase2[[#This Row],[BSHeu]]=""), "", (DataBase2[[#This Row],[sCL]] - DataBase2[[#This Row],[BSHeu]])/ DataBase2[[#This Row],[BSHeu]])</f>
        <v>-2.8203751682496131E-4</v>
      </c>
      <c r="AP428" s="76">
        <f>IF(OR(DataBase2[[#This Row],[sDRC]]= "",  DataBase2[[#This Row],[BSHeu]]=""), "", (DataBase2[[#This Row],[sDRC]]- DataBase2[[#This Row],[BSHeu]])/ DataBase2[[#This Row],[BSHeu]])</f>
        <v>-2.8203751682496131E-4</v>
      </c>
      <c r="AQ428" s="76">
        <f>IF(OR(DataBase2[[#This Row],[sABS]]= "",  DataBase2[[#This Row],[BSHeu]]=""), "", (DataBase2[[#This Row],[sABS]]- DataBase2[[#This Row],[BSHeu]])/ DataBase2[[#This Row],[BSHeu]])</f>
        <v>3.1121381265226825E-8</v>
      </c>
      <c r="AR428" s="76">
        <f>IF(OR(DataBase2[[#This Row],[sCCJ]]= "",  DataBase2[[#This Row],[BSHeu]]=""), "", (DataBase2[[#This Row],[sCCJ]]- DataBase2[[#This Row],[BSHeu]])/ DataBase2[[#This Row],[BSHeu]])</f>
        <v>6.4703296532300211E-2</v>
      </c>
      <c r="AS428" s="76">
        <f>IF(OR(DataBase2[[#This Row],[sILS]] = "",  DataBase2[[#This Row],[BSHeu]]=""), "", (DataBase2[[#This Row],[sILS]]- DataBase2[[#This Row],[BSHeu]])/ DataBase2[[#This Row],[BSHeu]])</f>
        <v>2.5091613565811112E-3</v>
      </c>
      <c r="AT428" s="76">
        <f>IF(OR(DataBase2[[#This Row],[sSA]] = "",  DataBase2[[#This Row],[BSHeu]]=""), "", (DataBase2[[#This Row],[sSA]]- DataBase2[[#This Row],[BSHeu]])/ DataBase2[[#This Row],[BSHeu]])</f>
        <v>1.381011289281089E-4</v>
      </c>
      <c r="AU428" s="77">
        <f>IF(OR(DataBase2[[#This Row],[sKS]]= "",  DataBase2[[#This Row],[BSHeu]]=""), "", (DataBase2[[#This Row],[sKS]]- DataBase2[[#This Row],[BSHeu]])/ DataBase2[[#This Row],[BSHeu]])</f>
        <v>0</v>
      </c>
      <c r="AV428" s="78" t="str">
        <f>IF(AND(DataBase2[[#This Row],[sLBGB]]&lt;=0.0001, DataBase2[[#This Row],[sLBGB]]&lt;&gt;""), 1,"")</f>
        <v/>
      </c>
      <c r="AW428" s="78">
        <f>IF(AND(DataBase2[[#This Row],[sCLGB]]&lt;=0.0001,DataBase2[[#This Row],[sCLGB]]&lt;&gt;""), 1,"")</f>
        <v>1</v>
      </c>
      <c r="AX428" s="78">
        <f>IF(AND(DataBase2[[#This Row],[sDRCGB]]&lt;=0.0001,DataBase2[[#This Row],[sDRCGB]]&lt;&gt;""), 1,"")</f>
        <v>1</v>
      </c>
      <c r="AY428" s="78" t="str">
        <f>IF(AND(DataBase2[[#This Row],[sABSGB]]&lt;=0.0001,DataBase2[[#This Row],[sABSGB]]&lt;&gt;""), 1,"")</f>
        <v/>
      </c>
      <c r="AZ428" s="78" t="str">
        <f>IF(AND(DataBase2[[#This Row],[sCCJGB]]&lt;=0.0001,DataBase2[[#This Row],[sCCJGB]]&lt;&gt;""), 1,"")</f>
        <v/>
      </c>
      <c r="BA428" s="78" t="str">
        <f>IF(AND(DataBase2[[#This Row],[sILSGB]]&lt;=0.0001,DataBase2[[#This Row],[sILSGB]]&lt;&gt;""), 1,"")</f>
        <v/>
      </c>
      <c r="BB428" s="78" t="str">
        <f>IF(AND(DataBase2[[#This Row],[sSAGB]]&lt;=0.0001,DataBase2[[#This Row],[sSAGB]]&lt;&gt;""), 1,"")</f>
        <v/>
      </c>
      <c r="BC428" s="78" t="str">
        <f>IF(AND(DataBase2[[#This Row],[sKSGB]]&lt;=0.0001,DataBase2[[#This Row],[sKSGB]]&lt;&gt;""), 1,"")</f>
        <v/>
      </c>
      <c r="BD428" s="79">
        <f>IF(AND(DataBase2[[#This Row],[sLBGKS]]&lt;=0.0001, DataBase2[[#This Row],[sLBGKS]]&lt;&gt;""), 1,"")</f>
        <v>1</v>
      </c>
      <c r="BE428" s="78">
        <f>IF(AND(DataBase2[[#This Row],[sCLGKS]]&lt;=0.0001,DataBase2[[#This Row],[sCLGKS]]&lt;&gt;""), 1,"")</f>
        <v>1</v>
      </c>
      <c r="BF428" s="78">
        <f>IF(AND(DataBase2[[#This Row],[sDRCGKS]]&lt;=0.0001,DataBase2[[#This Row],[sDRCGKS]]&lt;&gt;""), 1,"")</f>
        <v>1</v>
      </c>
      <c r="BG428" s="78">
        <f>IF(AND(DataBase2[[#This Row],[sABSGKS]]&lt;=0.0001,DataBase2[[#This Row],[sABSGKS]]&lt;&gt;""), 1,"")</f>
        <v>1</v>
      </c>
      <c r="BH428" s="78" t="str">
        <f>IF(AND(DataBase2[[#This Row],[sCCJGKS]]&lt;=0.0001,DataBase2[[#This Row],[sCCJGKS]]&lt;&gt;""), 1,"")</f>
        <v/>
      </c>
      <c r="BI428" s="78" t="str">
        <f>IF(AND(DataBase2[[#This Row],[sILSGKS]]&lt;=0.0001,DataBase2[[#This Row],[sILSGKS]]&lt;&gt;""), 1,"")</f>
        <v/>
      </c>
      <c r="BJ428" s="78" t="str">
        <f>IF(AND(DataBase2[[#This Row],[sSAGKS]]&lt;=0.0001,DataBase2[[#This Row],[sSAGKS]]&lt;&gt;""), 1,"")</f>
        <v/>
      </c>
      <c r="BK428" s="80">
        <f>IF(AND(DataBase2[[#This Row],[sKSGKS]]&lt;=0.0001,DataBase2[[#This Row],[sKSGKS]]&lt;&gt;""), 1,"")</f>
        <v>1</v>
      </c>
    </row>
    <row r="429" spans="1:63" x14ac:dyDescent="0.35">
      <c r="A429" s="65" t="s">
        <v>86</v>
      </c>
      <c r="B429" s="66" t="s">
        <v>80</v>
      </c>
      <c r="C429" s="67" t="s">
        <v>81</v>
      </c>
      <c r="D429" s="67">
        <v>6</v>
      </c>
      <c r="E429" s="67">
        <v>5</v>
      </c>
      <c r="F429" s="68">
        <v>3</v>
      </c>
      <c r="G429" s="69">
        <v>6171.42</v>
      </c>
      <c r="H429" s="70">
        <v>5959.68</v>
      </c>
      <c r="I429" s="71">
        <v>7200</v>
      </c>
      <c r="J429" s="69">
        <v>6171.42</v>
      </c>
      <c r="K429" s="70">
        <v>6171.42</v>
      </c>
      <c r="L429" s="71">
        <v>72</v>
      </c>
      <c r="M429" s="69">
        <v>6171.42</v>
      </c>
      <c r="N429" s="6">
        <v>6171.42</v>
      </c>
      <c r="O429" s="71">
        <v>1683.1</v>
      </c>
      <c r="P429" s="69">
        <v>6171.4199200000003</v>
      </c>
      <c r="Q429" s="71">
        <v>577</v>
      </c>
      <c r="R429" s="72">
        <v>6396.26</v>
      </c>
      <c r="S429" s="71">
        <v>3.41</v>
      </c>
      <c r="T429" s="72">
        <v>6173.03</v>
      </c>
      <c r="U429" s="71">
        <v>150.00550000000001</v>
      </c>
      <c r="V429" s="72">
        <v>6173.07</v>
      </c>
      <c r="W429" s="73">
        <v>150.08449999999999</v>
      </c>
      <c r="X429" s="7">
        <v>6171.42</v>
      </c>
      <c r="Y429" s="71">
        <v>130</v>
      </c>
      <c r="Z429" s="74">
        <f t="shared" si="18"/>
        <v>6171.42</v>
      </c>
      <c r="AA429" s="48">
        <f t="shared" si="19"/>
        <v>6171.4199200000003</v>
      </c>
      <c r="AB42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MIN(G429,J429,M429),"")</f>
        <v>6171.42</v>
      </c>
      <c r="AC429" s="49">
        <f>IF(OR(DataBase2[[#This Row],[sKS]] = "", DataBase2[[#This Row],[BSOpt]]=""), "", (DataBase2[[#This Row],[sKS]]-DataBase2[[#This Row],[BSOpt]])/DataBase2[[#This Row],[BSOpt]])</f>
        <v>0</v>
      </c>
      <c r="AD429" s="49">
        <f t="shared" si="20"/>
        <v>6171.42</v>
      </c>
      <c r="AE429" s="49">
        <f>IF(OR(DataBase2[[#This Row],[sKS]] = "", DataBase2[[#This Row],[BESTUB]]=""), "", (DataBase2[[#This Row],[sKS]]-DataBase2[[#This Row],[BESTUB]])/DataBase2[[#This Row],[BESTUB]])</f>
        <v>0</v>
      </c>
      <c r="AF429" s="75">
        <f>IF(OR(DataBase2[[#This Row],[sLB]] = "", DataBase2[[#This Row],[BestSol]]=""), "", (DataBase2[[#This Row],[sLB]]-DataBase2[[#This Row],[BestSol]])/DataBase2[[#This Row],[BestSol]])</f>
        <v>0</v>
      </c>
      <c r="AG429" s="76">
        <f>IF(OR(DataBase2[[#This Row],[sCL]] = "", DataBase2[[#This Row],[BestSol]]=""), "", (DataBase2[[#This Row],[sCL]] -DataBase2[[#This Row],[BestSol]])/DataBase2[[#This Row],[BestSol]])</f>
        <v>0</v>
      </c>
      <c r="AH429" s="76">
        <f>IF(OR(DataBase2[[#This Row],[sDRC]]= "", DataBase2[[#This Row],[BestSol]]=""), "", (DataBase2[[#This Row],[sDRC]]-DataBase2[[#This Row],[BestSol]])/DataBase2[[#This Row],[BestSol]])</f>
        <v>0</v>
      </c>
      <c r="AI429" s="76">
        <f>IF(OR(DataBase2[[#This Row],[sABS]]= "", DataBase2[[#This Row],[BestSol]]=""), "", (DataBase2[[#This Row],[sABS]]-DataBase2[[#This Row],[BestSol]])/DataBase2[[#This Row],[BestSol]])</f>
        <v>-1.2962980934374814E-8</v>
      </c>
      <c r="AJ429" s="76">
        <f>IF(OR(DataBase2[[#This Row],[sCCJ]]= "", DataBase2[[#This Row],[BestSol]]=""), "", (DataBase2[[#This Row],[sCCJ]]-DataBase2[[#This Row],[BestSol]])/DataBase2[[#This Row],[BestSol]])</f>
        <v>3.6432458008043553E-2</v>
      </c>
      <c r="AK429" s="76">
        <f>IF(OR(DataBase2[[#This Row],[sILS]] = "", DataBase2[[#This Row],[BestSol]]=""), "", (DataBase2[[#This Row],[sILS]]-DataBase2[[#This Row],[BestSol]])/DataBase2[[#This Row],[BestSol]])</f>
        <v>2.6087999196289875E-4</v>
      </c>
      <c r="AL429" s="76">
        <f>IF(OR(DataBase2[[#This Row],[sSA]] = "", DataBase2[[#This Row],[BestSol]]=""), "", (DataBase2[[#This Row],[sSA]]-DataBase2[[#This Row],[BestSol]])/DataBase2[[#This Row],[BestSol]])</f>
        <v>2.6736148244644442E-4</v>
      </c>
      <c r="AM429" s="76">
        <f>IF(OR(DataBase2[[#This Row],[sKS]] = "", DataBase2[[#This Row],[BestSol]]=""), "", (DataBase2[[#This Row],[sKS]]-DataBase2[[#This Row],[BestSol]])/DataBase2[[#This Row],[BestSol]])</f>
        <v>0</v>
      </c>
      <c r="AN429" s="75">
        <f>IF(OR(DataBase2[[#This Row],[sLB]] = "", DataBase2[[#This Row],[BSHeu]]=""), "", (DataBase2[[#This Row],[sLB]]-DataBase2[[#This Row],[BSHeu]])/DataBase2[[#This Row],[BSHeu]])</f>
        <v>1.296298110241369E-8</v>
      </c>
      <c r="AO429" s="76">
        <f>IF(OR(DataBase2[[#This Row],[sCL]] = "",  DataBase2[[#This Row],[BSHeu]]=""), "", (DataBase2[[#This Row],[sCL]] - DataBase2[[#This Row],[BSHeu]])/ DataBase2[[#This Row],[BSHeu]])</f>
        <v>1.296298110241369E-8</v>
      </c>
      <c r="AP429" s="76">
        <f>IF(OR(DataBase2[[#This Row],[sDRC]]= "",  DataBase2[[#This Row],[BSHeu]]=""), "", (DataBase2[[#This Row],[sDRC]]- DataBase2[[#This Row],[BSHeu]])/ DataBase2[[#This Row],[BSHeu]])</f>
        <v>1.296298110241369E-8</v>
      </c>
      <c r="AQ429" s="76">
        <f>IF(OR(DataBase2[[#This Row],[sABS]]= "",  DataBase2[[#This Row],[BSHeu]]=""), "", (DataBase2[[#This Row],[sABS]]- DataBase2[[#This Row],[BSHeu]])/ DataBase2[[#This Row],[BSHeu]])</f>
        <v>0</v>
      </c>
      <c r="AR429" s="76">
        <f>IF(OR(DataBase2[[#This Row],[sCCJ]]= "",  DataBase2[[#This Row],[BSHeu]]=""), "", (DataBase2[[#This Row],[sCCJ]]- DataBase2[[#This Row],[BSHeu]])/ DataBase2[[#This Row],[BSHeu]])</f>
        <v>3.643247144329792E-2</v>
      </c>
      <c r="AS429" s="76">
        <f>IF(OR(DataBase2[[#This Row],[sILS]] = "",  DataBase2[[#This Row],[BSHeu]]=""), "", (DataBase2[[#This Row],[sILS]]- DataBase2[[#This Row],[BSHeu]])/ DataBase2[[#This Row],[BSHeu]])</f>
        <v>2.6089295832578356E-4</v>
      </c>
      <c r="AT429" s="76">
        <f>IF(OR(DataBase2[[#This Row],[sSA]] = "",  DataBase2[[#This Row],[BSHeu]]=""), "", (DataBase2[[#This Row],[sSA]]- DataBase2[[#This Row],[BSHeu]])/ DataBase2[[#This Row],[BSHeu]])</f>
        <v>2.6737444889334873E-4</v>
      </c>
      <c r="AU429" s="77">
        <f>IF(OR(DataBase2[[#This Row],[sKS]]= "",  DataBase2[[#This Row],[BSHeu]]=""), "", (DataBase2[[#This Row],[sKS]]- DataBase2[[#This Row],[BSHeu]])/ DataBase2[[#This Row],[BSHeu]])</f>
        <v>1.296298110241369E-8</v>
      </c>
      <c r="AV429" s="78">
        <f>IF(AND(DataBase2[[#This Row],[sLBGB]]&lt;=0.0001, DataBase2[[#This Row],[sLBGB]]&lt;&gt;""), 1,"")</f>
        <v>1</v>
      </c>
      <c r="AW429" s="78">
        <f>IF(AND(DataBase2[[#This Row],[sCLGB]]&lt;=0.0001,DataBase2[[#This Row],[sCLGB]]&lt;&gt;""), 1,"")</f>
        <v>1</v>
      </c>
      <c r="AX429" s="78">
        <f>IF(AND(DataBase2[[#This Row],[sDRCGB]]&lt;=0.0001,DataBase2[[#This Row],[sDRCGB]]&lt;&gt;""), 1,"")</f>
        <v>1</v>
      </c>
      <c r="AY429" s="78">
        <f>IF(AND(DataBase2[[#This Row],[sABSGB]]&lt;=0.0001,DataBase2[[#This Row],[sABSGB]]&lt;&gt;""), 1,"")</f>
        <v>1</v>
      </c>
      <c r="AZ429" s="78" t="str">
        <f>IF(AND(DataBase2[[#This Row],[sCCJGB]]&lt;=0.0001,DataBase2[[#This Row],[sCCJGB]]&lt;&gt;""), 1,"")</f>
        <v/>
      </c>
      <c r="BA429" s="78" t="str">
        <f>IF(AND(DataBase2[[#This Row],[sILSGB]]&lt;=0.0001,DataBase2[[#This Row],[sILSGB]]&lt;&gt;""), 1,"")</f>
        <v/>
      </c>
      <c r="BB429" s="78" t="str">
        <f>IF(AND(DataBase2[[#This Row],[sSAGB]]&lt;=0.0001,DataBase2[[#This Row],[sSAGB]]&lt;&gt;""), 1,"")</f>
        <v/>
      </c>
      <c r="BC429" s="78">
        <f>IF(AND(DataBase2[[#This Row],[sKSGB]]&lt;=0.0001,DataBase2[[#This Row],[sKSGB]]&lt;&gt;""), 1,"")</f>
        <v>1</v>
      </c>
      <c r="BD429" s="79">
        <f>IF(AND(DataBase2[[#This Row],[sLBGKS]]&lt;=0.0001, DataBase2[[#This Row],[sLBGKS]]&lt;&gt;""), 1,"")</f>
        <v>1</v>
      </c>
      <c r="BE429" s="78">
        <f>IF(AND(DataBase2[[#This Row],[sCLGKS]]&lt;=0.0001,DataBase2[[#This Row],[sCLGKS]]&lt;&gt;""), 1,"")</f>
        <v>1</v>
      </c>
      <c r="BF429" s="78">
        <f>IF(AND(DataBase2[[#This Row],[sDRCGKS]]&lt;=0.0001,DataBase2[[#This Row],[sDRCGKS]]&lt;&gt;""), 1,"")</f>
        <v>1</v>
      </c>
      <c r="BG429" s="78">
        <f>IF(AND(DataBase2[[#This Row],[sABSGKS]]&lt;=0.0001,DataBase2[[#This Row],[sABSGKS]]&lt;&gt;""), 1,"")</f>
        <v>1</v>
      </c>
      <c r="BH429" s="78" t="str">
        <f>IF(AND(DataBase2[[#This Row],[sCCJGKS]]&lt;=0.0001,DataBase2[[#This Row],[sCCJGKS]]&lt;&gt;""), 1,"")</f>
        <v/>
      </c>
      <c r="BI429" s="78" t="str">
        <f>IF(AND(DataBase2[[#This Row],[sILSGKS]]&lt;=0.0001,DataBase2[[#This Row],[sILSGKS]]&lt;&gt;""), 1,"")</f>
        <v/>
      </c>
      <c r="BJ429" s="78" t="str">
        <f>IF(AND(DataBase2[[#This Row],[sSAGKS]]&lt;=0.0001,DataBase2[[#This Row],[sSAGKS]]&lt;&gt;""), 1,"")</f>
        <v/>
      </c>
      <c r="BK429" s="80">
        <f>IF(AND(DataBase2[[#This Row],[sKSGKS]]&lt;=0.0001,DataBase2[[#This Row],[sKSGKS]]&lt;&gt;""), 1,"")</f>
        <v>1</v>
      </c>
    </row>
    <row r="430" spans="1:63" x14ac:dyDescent="0.35">
      <c r="A430" s="65" t="s">
        <v>87</v>
      </c>
      <c r="B430" s="66" t="s">
        <v>80</v>
      </c>
      <c r="C430" s="67" t="s">
        <v>81</v>
      </c>
      <c r="D430" s="67">
        <v>6</v>
      </c>
      <c r="E430" s="67">
        <v>5</v>
      </c>
      <c r="F430" s="68">
        <v>4</v>
      </c>
      <c r="G430" s="69">
        <v>7052.4</v>
      </c>
      <c r="H430" s="70">
        <v>6867.73</v>
      </c>
      <c r="I430" s="71">
        <v>7200</v>
      </c>
      <c r="J430" s="69">
        <v>7052.4</v>
      </c>
      <c r="K430" s="70">
        <v>7052.4</v>
      </c>
      <c r="L430" s="71">
        <v>82</v>
      </c>
      <c r="M430" s="69">
        <v>7052.4</v>
      </c>
      <c r="N430" s="6">
        <v>7052.4</v>
      </c>
      <c r="O430" s="71">
        <v>486.5</v>
      </c>
      <c r="P430" s="69">
        <v>7052.3999000000003</v>
      </c>
      <c r="Q430" s="71">
        <v>1684</v>
      </c>
      <c r="R430" s="72">
        <v>7559.15</v>
      </c>
      <c r="S430" s="71">
        <v>6.35</v>
      </c>
      <c r="T430" s="72">
        <v>7068.8</v>
      </c>
      <c r="U430" s="71">
        <v>150.00200000000001</v>
      </c>
      <c r="V430" s="72">
        <v>7063.53</v>
      </c>
      <c r="W430" s="73">
        <v>150.08199999999999</v>
      </c>
      <c r="X430" s="7">
        <v>7052.4</v>
      </c>
      <c r="Y430" s="71">
        <v>90</v>
      </c>
      <c r="Z430" s="74">
        <f t="shared" si="18"/>
        <v>7052.4</v>
      </c>
      <c r="AA430" s="48">
        <f t="shared" si="19"/>
        <v>7052.3999000000003</v>
      </c>
      <c r="AB43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MIN(G430,J430,M430),"")</f>
        <v>7052.4</v>
      </c>
      <c r="AC430" s="49">
        <f>IF(OR(DataBase2[[#This Row],[sKS]] = "", DataBase2[[#This Row],[BSOpt]]=""), "", (DataBase2[[#This Row],[sKS]]-DataBase2[[#This Row],[BSOpt]])/DataBase2[[#This Row],[BSOpt]])</f>
        <v>0</v>
      </c>
      <c r="AD430" s="49">
        <f t="shared" si="20"/>
        <v>7052.4</v>
      </c>
      <c r="AE430" s="49">
        <f>IF(OR(DataBase2[[#This Row],[sKS]] = "", DataBase2[[#This Row],[BESTUB]]=""), "", (DataBase2[[#This Row],[sKS]]-DataBase2[[#This Row],[BESTUB]])/DataBase2[[#This Row],[BESTUB]])</f>
        <v>0</v>
      </c>
      <c r="AF430" s="75">
        <f>IF(OR(DataBase2[[#This Row],[sLB]] = "", DataBase2[[#This Row],[BestSol]]=""), "", (DataBase2[[#This Row],[sLB]]-DataBase2[[#This Row],[BestSol]])/DataBase2[[#This Row],[BestSol]])</f>
        <v>0</v>
      </c>
      <c r="AG430" s="76">
        <f>IF(OR(DataBase2[[#This Row],[sCL]] = "", DataBase2[[#This Row],[BestSol]]=""), "", (DataBase2[[#This Row],[sCL]] -DataBase2[[#This Row],[BestSol]])/DataBase2[[#This Row],[BestSol]])</f>
        <v>0</v>
      </c>
      <c r="AH430" s="76">
        <f>IF(OR(DataBase2[[#This Row],[sDRC]]= "", DataBase2[[#This Row],[BestSol]]=""), "", (DataBase2[[#This Row],[sDRC]]-DataBase2[[#This Row],[BestSol]])/DataBase2[[#This Row],[BestSol]])</f>
        <v>0</v>
      </c>
      <c r="AI430" s="76">
        <f>IF(OR(DataBase2[[#This Row],[sABS]]= "", DataBase2[[#This Row],[BestSol]]=""), "", (DataBase2[[#This Row],[sABS]]-DataBase2[[#This Row],[BestSol]])/DataBase2[[#This Row],[BestSol]])</f>
        <v>-1.4179569975154122E-8</v>
      </c>
      <c r="AJ430" s="76">
        <f>IF(OR(DataBase2[[#This Row],[sCCJ]]= "", DataBase2[[#This Row],[BestSol]]=""), "", (DataBase2[[#This Row],[sCCJ]]-DataBase2[[#This Row],[BestSol]])/DataBase2[[#This Row],[BestSol]])</f>
        <v>7.1854971357268455E-2</v>
      </c>
      <c r="AK430" s="76">
        <f>IF(OR(DataBase2[[#This Row],[sILS]] = "", DataBase2[[#This Row],[BestSol]]=""), "", (DataBase2[[#This Row],[sILS]]-DataBase2[[#This Row],[BestSol]])/DataBase2[[#This Row],[BestSol]])</f>
        <v>2.3254494923714689E-3</v>
      </c>
      <c r="AL430" s="76">
        <f>IF(OR(DataBase2[[#This Row],[sSA]] = "", DataBase2[[#This Row],[BestSol]]=""), "", (DataBase2[[#This Row],[sSA]]-DataBase2[[#This Row],[BestSol]])/DataBase2[[#This Row],[BestSol]])</f>
        <v>1.578186149395966E-3</v>
      </c>
      <c r="AM430" s="76">
        <f>IF(OR(DataBase2[[#This Row],[sKS]] = "", DataBase2[[#This Row],[BestSol]]=""), "", (DataBase2[[#This Row],[sKS]]-DataBase2[[#This Row],[BestSol]])/DataBase2[[#This Row],[BestSol]])</f>
        <v>0</v>
      </c>
      <c r="AN430" s="75">
        <f>IF(OR(DataBase2[[#This Row],[sLB]] = "", DataBase2[[#This Row],[BSHeu]]=""), "", (DataBase2[[#This Row],[sLB]]-DataBase2[[#This Row],[BSHeu]])/DataBase2[[#This Row],[BSHeu]])</f>
        <v>1.4179570176214329E-8</v>
      </c>
      <c r="AO430" s="76">
        <f>IF(OR(DataBase2[[#This Row],[sCL]] = "",  DataBase2[[#This Row],[BSHeu]]=""), "", (DataBase2[[#This Row],[sCL]] - DataBase2[[#This Row],[BSHeu]])/ DataBase2[[#This Row],[BSHeu]])</f>
        <v>1.4179570176214329E-8</v>
      </c>
      <c r="AP430" s="76">
        <f>IF(OR(DataBase2[[#This Row],[sDRC]]= "",  DataBase2[[#This Row],[BSHeu]]=""), "", (DataBase2[[#This Row],[sDRC]]- DataBase2[[#This Row],[BSHeu]])/ DataBase2[[#This Row],[BSHeu]])</f>
        <v>1.4179570176214329E-8</v>
      </c>
      <c r="AQ430" s="76">
        <f>IF(OR(DataBase2[[#This Row],[sABS]]= "",  DataBase2[[#This Row],[BSHeu]]=""), "", (DataBase2[[#This Row],[sABS]]- DataBase2[[#This Row],[BSHeu]])/ DataBase2[[#This Row],[BSHeu]])</f>
        <v>0</v>
      </c>
      <c r="AR430" s="76">
        <f>IF(OR(DataBase2[[#This Row],[sCCJ]]= "",  DataBase2[[#This Row],[BSHeu]]=""), "", (DataBase2[[#This Row],[sCCJ]]- DataBase2[[#This Row],[BSHeu]])/ DataBase2[[#This Row],[BSHeu]])</f>
        <v>7.1854986555711237E-2</v>
      </c>
      <c r="AS430" s="76">
        <f>IF(OR(DataBase2[[#This Row],[sILS]] = "",  DataBase2[[#This Row],[BSHeu]]=""), "", (DataBase2[[#This Row],[sILS]]- DataBase2[[#This Row],[BSHeu]])/ DataBase2[[#This Row],[BSHeu]])</f>
        <v>2.3254637049155195E-3</v>
      </c>
      <c r="AT430" s="76">
        <f>IF(OR(DataBase2[[#This Row],[sSA]] = "",  DataBase2[[#This Row],[BSHeu]]=""), "", (DataBase2[[#This Row],[sSA]]- DataBase2[[#This Row],[BSHeu]])/ DataBase2[[#This Row],[BSHeu]])</f>
        <v>1.5782003513441433E-3</v>
      </c>
      <c r="AU430" s="77">
        <f>IF(OR(DataBase2[[#This Row],[sKS]]= "",  DataBase2[[#This Row],[BSHeu]]=""), "", (DataBase2[[#This Row],[sKS]]- DataBase2[[#This Row],[BSHeu]])/ DataBase2[[#This Row],[BSHeu]])</f>
        <v>1.4179570176214329E-8</v>
      </c>
      <c r="AV430" s="78">
        <f>IF(AND(DataBase2[[#This Row],[sLBGB]]&lt;=0.0001, DataBase2[[#This Row],[sLBGB]]&lt;&gt;""), 1,"")</f>
        <v>1</v>
      </c>
      <c r="AW430" s="78">
        <f>IF(AND(DataBase2[[#This Row],[sCLGB]]&lt;=0.0001,DataBase2[[#This Row],[sCLGB]]&lt;&gt;""), 1,"")</f>
        <v>1</v>
      </c>
      <c r="AX430" s="78">
        <f>IF(AND(DataBase2[[#This Row],[sDRCGB]]&lt;=0.0001,DataBase2[[#This Row],[sDRCGB]]&lt;&gt;""), 1,"")</f>
        <v>1</v>
      </c>
      <c r="AY430" s="78">
        <f>IF(AND(DataBase2[[#This Row],[sABSGB]]&lt;=0.0001,DataBase2[[#This Row],[sABSGB]]&lt;&gt;""), 1,"")</f>
        <v>1</v>
      </c>
      <c r="AZ430" s="78" t="str">
        <f>IF(AND(DataBase2[[#This Row],[sCCJGB]]&lt;=0.0001,DataBase2[[#This Row],[sCCJGB]]&lt;&gt;""), 1,"")</f>
        <v/>
      </c>
      <c r="BA430" s="78" t="str">
        <f>IF(AND(DataBase2[[#This Row],[sILSGB]]&lt;=0.0001,DataBase2[[#This Row],[sILSGB]]&lt;&gt;""), 1,"")</f>
        <v/>
      </c>
      <c r="BB430" s="78" t="str">
        <f>IF(AND(DataBase2[[#This Row],[sSAGB]]&lt;=0.0001,DataBase2[[#This Row],[sSAGB]]&lt;&gt;""), 1,"")</f>
        <v/>
      </c>
      <c r="BC430" s="78">
        <f>IF(AND(DataBase2[[#This Row],[sKSGB]]&lt;=0.0001,DataBase2[[#This Row],[sKSGB]]&lt;&gt;""), 1,"")</f>
        <v>1</v>
      </c>
      <c r="BD430" s="79">
        <f>IF(AND(DataBase2[[#This Row],[sLBGKS]]&lt;=0.0001, DataBase2[[#This Row],[sLBGKS]]&lt;&gt;""), 1,"")</f>
        <v>1</v>
      </c>
      <c r="BE430" s="78">
        <f>IF(AND(DataBase2[[#This Row],[sCLGKS]]&lt;=0.0001,DataBase2[[#This Row],[sCLGKS]]&lt;&gt;""), 1,"")</f>
        <v>1</v>
      </c>
      <c r="BF430" s="78">
        <f>IF(AND(DataBase2[[#This Row],[sDRCGKS]]&lt;=0.0001,DataBase2[[#This Row],[sDRCGKS]]&lt;&gt;""), 1,"")</f>
        <v>1</v>
      </c>
      <c r="BG430" s="78">
        <f>IF(AND(DataBase2[[#This Row],[sABSGKS]]&lt;=0.0001,DataBase2[[#This Row],[sABSGKS]]&lt;&gt;""), 1,"")</f>
        <v>1</v>
      </c>
      <c r="BH430" s="78" t="str">
        <f>IF(AND(DataBase2[[#This Row],[sCCJGKS]]&lt;=0.0001,DataBase2[[#This Row],[sCCJGKS]]&lt;&gt;""), 1,"")</f>
        <v/>
      </c>
      <c r="BI430" s="78" t="str">
        <f>IF(AND(DataBase2[[#This Row],[sILSGKS]]&lt;=0.0001,DataBase2[[#This Row],[sILSGKS]]&lt;&gt;""), 1,"")</f>
        <v/>
      </c>
      <c r="BJ430" s="78" t="str">
        <f>IF(AND(DataBase2[[#This Row],[sSAGKS]]&lt;=0.0001,DataBase2[[#This Row],[sSAGKS]]&lt;&gt;""), 1,"")</f>
        <v/>
      </c>
      <c r="BK430" s="80">
        <f>IF(AND(DataBase2[[#This Row],[sKSGKS]]&lt;=0.0001,DataBase2[[#This Row],[sKSGKS]]&lt;&gt;""), 1,"")</f>
        <v>1</v>
      </c>
    </row>
    <row r="431" spans="1:63" x14ac:dyDescent="0.35">
      <c r="A431" s="65" t="s">
        <v>88</v>
      </c>
      <c r="B431" s="66" t="s">
        <v>80</v>
      </c>
      <c r="C431" s="67" t="s">
        <v>81</v>
      </c>
      <c r="D431" s="67">
        <v>6</v>
      </c>
      <c r="E431" s="67">
        <v>5</v>
      </c>
      <c r="F431" s="68">
        <v>5</v>
      </c>
      <c r="G431" s="69">
        <v>7939.93</v>
      </c>
      <c r="H431" s="70">
        <v>7888.97</v>
      </c>
      <c r="I431" s="71">
        <v>7200</v>
      </c>
      <c r="J431" s="69">
        <v>7939.93</v>
      </c>
      <c r="K431" s="70">
        <v>7939.93</v>
      </c>
      <c r="L431" s="71">
        <v>103</v>
      </c>
      <c r="M431" s="69">
        <v>7939.93</v>
      </c>
      <c r="N431" s="6">
        <v>7939.93</v>
      </c>
      <c r="O431" s="71">
        <v>305.60000000000002</v>
      </c>
      <c r="P431" s="69">
        <v>7939.9301800000003</v>
      </c>
      <c r="Q431" s="71">
        <v>1781</v>
      </c>
      <c r="R431" s="72">
        <v>8425.93</v>
      </c>
      <c r="S431" s="71">
        <v>5.53</v>
      </c>
      <c r="T431" s="72">
        <v>8008.7</v>
      </c>
      <c r="U431" s="71">
        <v>150.00299999999999</v>
      </c>
      <c r="V431" s="72">
        <v>7947.69</v>
      </c>
      <c r="W431" s="73">
        <v>150.02549999999999</v>
      </c>
      <c r="X431" s="7">
        <v>7939.93</v>
      </c>
      <c r="Y431" s="71">
        <v>128</v>
      </c>
      <c r="Z431" s="74">
        <f t="shared" si="18"/>
        <v>7939.93</v>
      </c>
      <c r="AA431" s="48">
        <f t="shared" si="19"/>
        <v>7939.93</v>
      </c>
      <c r="AB43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MIN(G431,J431,M431),"")</f>
        <v>7939.93</v>
      </c>
      <c r="AC431" s="49">
        <f>IF(OR(DataBase2[[#This Row],[sKS]] = "", DataBase2[[#This Row],[BSOpt]]=""), "", (DataBase2[[#This Row],[sKS]]-DataBase2[[#This Row],[BSOpt]])/DataBase2[[#This Row],[BSOpt]])</f>
        <v>0</v>
      </c>
      <c r="AD431" s="49">
        <f t="shared" si="20"/>
        <v>7939.93</v>
      </c>
      <c r="AE431" s="49">
        <f>IF(OR(DataBase2[[#This Row],[sKS]] = "", DataBase2[[#This Row],[BESTUB]]=""), "", (DataBase2[[#This Row],[sKS]]-DataBase2[[#This Row],[BESTUB]])/DataBase2[[#This Row],[BESTUB]])</f>
        <v>0</v>
      </c>
      <c r="AF431" s="75">
        <f>IF(OR(DataBase2[[#This Row],[sLB]] = "", DataBase2[[#This Row],[BestSol]]=""), "", (DataBase2[[#This Row],[sLB]]-DataBase2[[#This Row],[BestSol]])/DataBase2[[#This Row],[BestSol]])</f>
        <v>0</v>
      </c>
      <c r="AG431" s="76">
        <f>IF(OR(DataBase2[[#This Row],[sCL]] = "", DataBase2[[#This Row],[BestSol]]=""), "", (DataBase2[[#This Row],[sCL]] -DataBase2[[#This Row],[BestSol]])/DataBase2[[#This Row],[BestSol]])</f>
        <v>0</v>
      </c>
      <c r="AH431" s="76">
        <f>IF(OR(DataBase2[[#This Row],[sDRC]]= "", DataBase2[[#This Row],[BestSol]]=""), "", (DataBase2[[#This Row],[sDRC]]-DataBase2[[#This Row],[BestSol]])/DataBase2[[#This Row],[BestSol]])</f>
        <v>0</v>
      </c>
      <c r="AI431" s="76">
        <f>IF(OR(DataBase2[[#This Row],[sABS]]= "", DataBase2[[#This Row],[BestSol]]=""), "", (DataBase2[[#This Row],[sABS]]-DataBase2[[#This Row],[BestSol]])/DataBase2[[#This Row],[BestSol]])</f>
        <v>2.2670225052398576E-8</v>
      </c>
      <c r="AJ431" s="76">
        <f>IF(OR(DataBase2[[#This Row],[sCCJ]]= "", DataBase2[[#This Row],[BestSol]]=""), "", (DataBase2[[#This Row],[sCCJ]]-DataBase2[[#This Row],[BestSol]])/DataBase2[[#This Row],[BestSol]])</f>
        <v>6.1209607641377187E-2</v>
      </c>
      <c r="AK431" s="76">
        <f>IF(OR(DataBase2[[#This Row],[sILS]] = "", DataBase2[[#This Row],[BestSol]]=""), "", (DataBase2[[#This Row],[sILS]]-DataBase2[[#This Row],[BestSol]])/DataBase2[[#This Row],[BestSol]])</f>
        <v>8.6612854269495481E-3</v>
      </c>
      <c r="AL431" s="76">
        <f>IF(OR(DataBase2[[#This Row],[sSA]] = "", DataBase2[[#This Row],[BestSol]]=""), "", (DataBase2[[#This Row],[sSA]]-DataBase2[[#This Row],[BestSol]])/DataBase2[[#This Row],[BestSol]])</f>
        <v>9.7733859114618247E-4</v>
      </c>
      <c r="AM431" s="76">
        <f>IF(OR(DataBase2[[#This Row],[sKS]] = "", DataBase2[[#This Row],[BestSol]]=""), "", (DataBase2[[#This Row],[sKS]]-DataBase2[[#This Row],[BestSol]])/DataBase2[[#This Row],[BestSol]])</f>
        <v>0</v>
      </c>
      <c r="AN431" s="75">
        <f>IF(OR(DataBase2[[#This Row],[sLB]] = "", DataBase2[[#This Row],[BSHeu]]=""), "", (DataBase2[[#This Row],[sLB]]-DataBase2[[#This Row],[BSHeu]])/DataBase2[[#This Row],[BSHeu]])</f>
        <v>0</v>
      </c>
      <c r="AO431" s="76">
        <f>IF(OR(DataBase2[[#This Row],[sCL]] = "",  DataBase2[[#This Row],[BSHeu]]=""), "", (DataBase2[[#This Row],[sCL]] - DataBase2[[#This Row],[BSHeu]])/ DataBase2[[#This Row],[BSHeu]])</f>
        <v>0</v>
      </c>
      <c r="AP431" s="76">
        <f>IF(OR(DataBase2[[#This Row],[sDRC]]= "",  DataBase2[[#This Row],[BSHeu]]=""), "", (DataBase2[[#This Row],[sDRC]]- DataBase2[[#This Row],[BSHeu]])/ DataBase2[[#This Row],[BSHeu]])</f>
        <v>0</v>
      </c>
      <c r="AQ431" s="76">
        <f>IF(OR(DataBase2[[#This Row],[sABS]]= "",  DataBase2[[#This Row],[BSHeu]]=""), "", (DataBase2[[#This Row],[sABS]]- DataBase2[[#This Row],[BSHeu]])/ DataBase2[[#This Row],[BSHeu]])</f>
        <v>2.2670225052398576E-8</v>
      </c>
      <c r="AR431" s="76">
        <f>IF(OR(DataBase2[[#This Row],[sCCJ]]= "",  DataBase2[[#This Row],[BSHeu]]=""), "", (DataBase2[[#This Row],[sCCJ]]- DataBase2[[#This Row],[BSHeu]])/ DataBase2[[#This Row],[BSHeu]])</f>
        <v>6.1209607641377187E-2</v>
      </c>
      <c r="AS431" s="76">
        <f>IF(OR(DataBase2[[#This Row],[sILS]] = "",  DataBase2[[#This Row],[BSHeu]]=""), "", (DataBase2[[#This Row],[sILS]]- DataBase2[[#This Row],[BSHeu]])/ DataBase2[[#This Row],[BSHeu]])</f>
        <v>8.6612854269495481E-3</v>
      </c>
      <c r="AT431" s="76">
        <f>IF(OR(DataBase2[[#This Row],[sSA]] = "",  DataBase2[[#This Row],[BSHeu]]=""), "", (DataBase2[[#This Row],[sSA]]- DataBase2[[#This Row],[BSHeu]])/ DataBase2[[#This Row],[BSHeu]])</f>
        <v>9.7733859114618247E-4</v>
      </c>
      <c r="AU431" s="77">
        <f>IF(OR(DataBase2[[#This Row],[sKS]]= "",  DataBase2[[#This Row],[BSHeu]]=""), "", (DataBase2[[#This Row],[sKS]]- DataBase2[[#This Row],[BSHeu]])/ DataBase2[[#This Row],[BSHeu]])</f>
        <v>0</v>
      </c>
      <c r="AV431" s="78">
        <f>IF(AND(DataBase2[[#This Row],[sLBGB]]&lt;=0.0001, DataBase2[[#This Row],[sLBGB]]&lt;&gt;""), 1,"")</f>
        <v>1</v>
      </c>
      <c r="AW431" s="78">
        <f>IF(AND(DataBase2[[#This Row],[sCLGB]]&lt;=0.0001,DataBase2[[#This Row],[sCLGB]]&lt;&gt;""), 1,"")</f>
        <v>1</v>
      </c>
      <c r="AX431" s="78">
        <f>IF(AND(DataBase2[[#This Row],[sDRCGB]]&lt;=0.0001,DataBase2[[#This Row],[sDRCGB]]&lt;&gt;""), 1,"")</f>
        <v>1</v>
      </c>
      <c r="AY431" s="78">
        <f>IF(AND(DataBase2[[#This Row],[sABSGB]]&lt;=0.0001,DataBase2[[#This Row],[sABSGB]]&lt;&gt;""), 1,"")</f>
        <v>1</v>
      </c>
      <c r="AZ431" s="78" t="str">
        <f>IF(AND(DataBase2[[#This Row],[sCCJGB]]&lt;=0.0001,DataBase2[[#This Row],[sCCJGB]]&lt;&gt;""), 1,"")</f>
        <v/>
      </c>
      <c r="BA431" s="78" t="str">
        <f>IF(AND(DataBase2[[#This Row],[sILSGB]]&lt;=0.0001,DataBase2[[#This Row],[sILSGB]]&lt;&gt;""), 1,"")</f>
        <v/>
      </c>
      <c r="BB431" s="78" t="str">
        <f>IF(AND(DataBase2[[#This Row],[sSAGB]]&lt;=0.0001,DataBase2[[#This Row],[sSAGB]]&lt;&gt;""), 1,"")</f>
        <v/>
      </c>
      <c r="BC431" s="78">
        <f>IF(AND(DataBase2[[#This Row],[sKSGB]]&lt;=0.0001,DataBase2[[#This Row],[sKSGB]]&lt;&gt;""), 1,"")</f>
        <v>1</v>
      </c>
      <c r="BD431" s="79">
        <f>IF(AND(DataBase2[[#This Row],[sLBGKS]]&lt;=0.0001, DataBase2[[#This Row],[sLBGKS]]&lt;&gt;""), 1,"")</f>
        <v>1</v>
      </c>
      <c r="BE431" s="78">
        <f>IF(AND(DataBase2[[#This Row],[sCLGKS]]&lt;=0.0001,DataBase2[[#This Row],[sCLGKS]]&lt;&gt;""), 1,"")</f>
        <v>1</v>
      </c>
      <c r="BF431" s="78">
        <f>IF(AND(DataBase2[[#This Row],[sDRCGKS]]&lt;=0.0001,DataBase2[[#This Row],[sDRCGKS]]&lt;&gt;""), 1,"")</f>
        <v>1</v>
      </c>
      <c r="BG431" s="78">
        <f>IF(AND(DataBase2[[#This Row],[sABSGKS]]&lt;=0.0001,DataBase2[[#This Row],[sABSGKS]]&lt;&gt;""), 1,"")</f>
        <v>1</v>
      </c>
      <c r="BH431" s="78" t="str">
        <f>IF(AND(DataBase2[[#This Row],[sCCJGKS]]&lt;=0.0001,DataBase2[[#This Row],[sCCJGKS]]&lt;&gt;""), 1,"")</f>
        <v/>
      </c>
      <c r="BI431" s="78" t="str">
        <f>IF(AND(DataBase2[[#This Row],[sILSGKS]]&lt;=0.0001,DataBase2[[#This Row],[sILSGKS]]&lt;&gt;""), 1,"")</f>
        <v/>
      </c>
      <c r="BJ431" s="78" t="str">
        <f>IF(AND(DataBase2[[#This Row],[sSAGKS]]&lt;=0.0001,DataBase2[[#This Row],[sSAGKS]]&lt;&gt;""), 1,"")</f>
        <v/>
      </c>
      <c r="BK431" s="80">
        <f>IF(AND(DataBase2[[#This Row],[sKSGKS]]&lt;=0.0001,DataBase2[[#This Row],[sKSGKS]]&lt;&gt;""), 1,"")</f>
        <v>1</v>
      </c>
    </row>
    <row r="432" spans="1:63" x14ac:dyDescent="0.35">
      <c r="A432" s="65" t="s">
        <v>89</v>
      </c>
      <c r="B432" s="66" t="s">
        <v>80</v>
      </c>
      <c r="C432" s="67" t="s">
        <v>81</v>
      </c>
      <c r="D432" s="67">
        <v>6</v>
      </c>
      <c r="E432" s="67">
        <v>5</v>
      </c>
      <c r="F432" s="68">
        <v>2</v>
      </c>
      <c r="G432" s="69">
        <v>7746.36</v>
      </c>
      <c r="H432" s="70">
        <v>7545.94</v>
      </c>
      <c r="I432" s="71">
        <v>7200</v>
      </c>
      <c r="J432" s="69">
        <v>7746.36</v>
      </c>
      <c r="K432" s="70">
        <v>7746.36</v>
      </c>
      <c r="L432" s="71">
        <v>12</v>
      </c>
      <c r="M432" s="69">
        <v>7746.36</v>
      </c>
      <c r="N432" s="6">
        <v>7746.36</v>
      </c>
      <c r="O432" s="71">
        <v>69.8</v>
      </c>
      <c r="P432" s="69">
        <v>7746.3598599999996</v>
      </c>
      <c r="Q432" s="71">
        <v>19</v>
      </c>
      <c r="R432" s="72">
        <v>7815.44</v>
      </c>
      <c r="S432" s="71">
        <v>4.1399999999999997</v>
      </c>
      <c r="T432" s="72">
        <v>7783.72</v>
      </c>
      <c r="U432" s="71">
        <v>150.00550000000001</v>
      </c>
      <c r="V432" s="72">
        <v>7794.4</v>
      </c>
      <c r="W432" s="73">
        <v>150.04650000000001</v>
      </c>
      <c r="X432" s="7">
        <v>7746.36</v>
      </c>
      <c r="Y432" s="71">
        <v>123</v>
      </c>
      <c r="Z432" s="74">
        <f t="shared" si="18"/>
        <v>7746.36</v>
      </c>
      <c r="AA432" s="48">
        <f t="shared" si="19"/>
        <v>7746.3598599999996</v>
      </c>
      <c r="AB43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MIN(G432,J432,M432),"")</f>
        <v>7746.36</v>
      </c>
      <c r="AC432" s="49">
        <f>IF(OR(DataBase2[[#This Row],[sKS]] = "", DataBase2[[#This Row],[BSOpt]]=""), "", (DataBase2[[#This Row],[sKS]]-DataBase2[[#This Row],[BSOpt]])/DataBase2[[#This Row],[BSOpt]])</f>
        <v>0</v>
      </c>
      <c r="AD432" s="49">
        <f t="shared" si="20"/>
        <v>7746.36</v>
      </c>
      <c r="AE432" s="49">
        <f>IF(OR(DataBase2[[#This Row],[sKS]] = "", DataBase2[[#This Row],[BESTUB]]=""), "", (DataBase2[[#This Row],[sKS]]-DataBase2[[#This Row],[BESTUB]])/DataBase2[[#This Row],[BESTUB]])</f>
        <v>0</v>
      </c>
      <c r="AF432" s="75">
        <f>IF(OR(DataBase2[[#This Row],[sLB]] = "", DataBase2[[#This Row],[BestSol]]=""), "", (DataBase2[[#This Row],[sLB]]-DataBase2[[#This Row],[BestSol]])/DataBase2[[#This Row],[BestSol]])</f>
        <v>0</v>
      </c>
      <c r="AG432" s="76">
        <f>IF(OR(DataBase2[[#This Row],[sCL]] = "", DataBase2[[#This Row],[BestSol]]=""), "", (DataBase2[[#This Row],[sCL]] -DataBase2[[#This Row],[BestSol]])/DataBase2[[#This Row],[BestSol]])</f>
        <v>0</v>
      </c>
      <c r="AH432" s="76">
        <f>IF(OR(DataBase2[[#This Row],[sDRC]]= "", DataBase2[[#This Row],[BestSol]]=""), "", (DataBase2[[#This Row],[sDRC]]-DataBase2[[#This Row],[BestSol]])/DataBase2[[#This Row],[BestSol]])</f>
        <v>0</v>
      </c>
      <c r="AI432" s="76">
        <f>IF(OR(DataBase2[[#This Row],[sABS]]= "", DataBase2[[#This Row],[BestSol]]=""), "", (DataBase2[[#This Row],[sABS]]-DataBase2[[#This Row],[BestSol]])/DataBase2[[#This Row],[BestSol]])</f>
        <v>-1.8073004624272736E-8</v>
      </c>
      <c r="AJ432" s="76">
        <f>IF(OR(DataBase2[[#This Row],[sCCJ]]= "", DataBase2[[#This Row],[BestSol]]=""), "", (DataBase2[[#This Row],[sCCJ]]-DataBase2[[#This Row],[BestSol]])/DataBase2[[#This Row],[BestSol]])</f>
        <v>8.9177368467254214E-3</v>
      </c>
      <c r="AK432" s="76">
        <f>IF(OR(DataBase2[[#This Row],[sILS]] = "", DataBase2[[#This Row],[BestSol]]=""), "", (DataBase2[[#This Row],[sILS]]-DataBase2[[#This Row],[BestSol]])/DataBase2[[#This Row],[BestSol]])</f>
        <v>4.8229103733883503E-3</v>
      </c>
      <c r="AL432" s="76">
        <f>IF(OR(DataBase2[[#This Row],[sSA]] = "", DataBase2[[#This Row],[BestSol]]=""), "", (DataBase2[[#This Row],[sSA]]-DataBase2[[#This Row],[BestSol]])/DataBase2[[#This Row],[BestSol]])</f>
        <v>6.201622439442521E-3</v>
      </c>
      <c r="AM432" s="76">
        <f>IF(OR(DataBase2[[#This Row],[sKS]] = "", DataBase2[[#This Row],[BestSol]]=""), "", (DataBase2[[#This Row],[sKS]]-DataBase2[[#This Row],[BestSol]])/DataBase2[[#This Row],[BestSol]])</f>
        <v>0</v>
      </c>
      <c r="AN432" s="75">
        <f>IF(OR(DataBase2[[#This Row],[sLB]] = "", DataBase2[[#This Row],[BSHeu]]=""), "", (DataBase2[[#This Row],[sLB]]-DataBase2[[#This Row],[BSHeu]])/DataBase2[[#This Row],[BSHeu]])</f>
        <v>1.8073004950906236E-8</v>
      </c>
      <c r="AO432" s="76">
        <f>IF(OR(DataBase2[[#This Row],[sCL]] = "",  DataBase2[[#This Row],[BSHeu]]=""), "", (DataBase2[[#This Row],[sCL]] - DataBase2[[#This Row],[BSHeu]])/ DataBase2[[#This Row],[BSHeu]])</f>
        <v>1.8073004950906236E-8</v>
      </c>
      <c r="AP432" s="76">
        <f>IF(OR(DataBase2[[#This Row],[sDRC]]= "",  DataBase2[[#This Row],[BSHeu]]=""), "", (DataBase2[[#This Row],[sDRC]]- DataBase2[[#This Row],[BSHeu]])/ DataBase2[[#This Row],[BSHeu]])</f>
        <v>1.8073004950906236E-8</v>
      </c>
      <c r="AQ432" s="76">
        <f>IF(OR(DataBase2[[#This Row],[sABS]]= "",  DataBase2[[#This Row],[BSHeu]]=""), "", (DataBase2[[#This Row],[sABS]]- DataBase2[[#This Row],[BSHeu]])/ DataBase2[[#This Row],[BSHeu]])</f>
        <v>0</v>
      </c>
      <c r="AR432" s="76">
        <f>IF(OR(DataBase2[[#This Row],[sCCJ]]= "",  DataBase2[[#This Row],[BSHeu]]=""), "", (DataBase2[[#This Row],[sCCJ]]- DataBase2[[#This Row],[BSHeu]])/ DataBase2[[#This Row],[BSHeu]])</f>
        <v>8.9177550809006745E-3</v>
      </c>
      <c r="AS432" s="76">
        <f>IF(OR(DataBase2[[#This Row],[sILS]] = "",  DataBase2[[#This Row],[BSHeu]]=""), "", (DataBase2[[#This Row],[sILS]]- DataBase2[[#This Row],[BSHeu]])/ DataBase2[[#This Row],[BSHeu]])</f>
        <v>4.8229285335577845E-3</v>
      </c>
      <c r="AT432" s="76">
        <f>IF(OR(DataBase2[[#This Row],[sSA]] = "",  DataBase2[[#This Row],[BSHeu]]=""), "", (DataBase2[[#This Row],[sSA]]- DataBase2[[#This Row],[BSHeu]])/ DataBase2[[#This Row],[BSHeu]])</f>
        <v>6.2016406245294252E-3</v>
      </c>
      <c r="AU432" s="77">
        <f>IF(OR(DataBase2[[#This Row],[sKS]]= "",  DataBase2[[#This Row],[BSHeu]]=""), "", (DataBase2[[#This Row],[sKS]]- DataBase2[[#This Row],[BSHeu]])/ DataBase2[[#This Row],[BSHeu]])</f>
        <v>1.8073004950906236E-8</v>
      </c>
      <c r="AV432" s="78">
        <f>IF(AND(DataBase2[[#This Row],[sLBGB]]&lt;=0.0001, DataBase2[[#This Row],[sLBGB]]&lt;&gt;""), 1,"")</f>
        <v>1</v>
      </c>
      <c r="AW432" s="78">
        <f>IF(AND(DataBase2[[#This Row],[sCLGB]]&lt;=0.0001,DataBase2[[#This Row],[sCLGB]]&lt;&gt;""), 1,"")</f>
        <v>1</v>
      </c>
      <c r="AX432" s="78">
        <f>IF(AND(DataBase2[[#This Row],[sDRCGB]]&lt;=0.0001,DataBase2[[#This Row],[sDRCGB]]&lt;&gt;""), 1,"")</f>
        <v>1</v>
      </c>
      <c r="AY432" s="78">
        <f>IF(AND(DataBase2[[#This Row],[sABSGB]]&lt;=0.0001,DataBase2[[#This Row],[sABSGB]]&lt;&gt;""), 1,"")</f>
        <v>1</v>
      </c>
      <c r="AZ432" s="78" t="str">
        <f>IF(AND(DataBase2[[#This Row],[sCCJGB]]&lt;=0.0001,DataBase2[[#This Row],[sCCJGB]]&lt;&gt;""), 1,"")</f>
        <v/>
      </c>
      <c r="BA432" s="78" t="str">
        <f>IF(AND(DataBase2[[#This Row],[sILSGB]]&lt;=0.0001,DataBase2[[#This Row],[sILSGB]]&lt;&gt;""), 1,"")</f>
        <v/>
      </c>
      <c r="BB432" s="78" t="str">
        <f>IF(AND(DataBase2[[#This Row],[sSAGB]]&lt;=0.0001,DataBase2[[#This Row],[sSAGB]]&lt;&gt;""), 1,"")</f>
        <v/>
      </c>
      <c r="BC432" s="78">
        <f>IF(AND(DataBase2[[#This Row],[sKSGB]]&lt;=0.0001,DataBase2[[#This Row],[sKSGB]]&lt;&gt;""), 1,"")</f>
        <v>1</v>
      </c>
      <c r="BD432" s="79">
        <f>IF(AND(DataBase2[[#This Row],[sLBGKS]]&lt;=0.0001, DataBase2[[#This Row],[sLBGKS]]&lt;&gt;""), 1,"")</f>
        <v>1</v>
      </c>
      <c r="BE432" s="78">
        <f>IF(AND(DataBase2[[#This Row],[sCLGKS]]&lt;=0.0001,DataBase2[[#This Row],[sCLGKS]]&lt;&gt;""), 1,"")</f>
        <v>1</v>
      </c>
      <c r="BF432" s="78">
        <f>IF(AND(DataBase2[[#This Row],[sDRCGKS]]&lt;=0.0001,DataBase2[[#This Row],[sDRCGKS]]&lt;&gt;""), 1,"")</f>
        <v>1</v>
      </c>
      <c r="BG432" s="78">
        <f>IF(AND(DataBase2[[#This Row],[sABSGKS]]&lt;=0.0001,DataBase2[[#This Row],[sABSGKS]]&lt;&gt;""), 1,"")</f>
        <v>1</v>
      </c>
      <c r="BH432" s="78" t="str">
        <f>IF(AND(DataBase2[[#This Row],[sCCJGKS]]&lt;=0.0001,DataBase2[[#This Row],[sCCJGKS]]&lt;&gt;""), 1,"")</f>
        <v/>
      </c>
      <c r="BI432" s="78" t="str">
        <f>IF(AND(DataBase2[[#This Row],[sILSGKS]]&lt;=0.0001,DataBase2[[#This Row],[sILSGKS]]&lt;&gt;""), 1,"")</f>
        <v/>
      </c>
      <c r="BJ432" s="78" t="str">
        <f>IF(AND(DataBase2[[#This Row],[sSAGKS]]&lt;=0.0001,DataBase2[[#This Row],[sSAGKS]]&lt;&gt;""), 1,"")</f>
        <v/>
      </c>
      <c r="BK432" s="80">
        <f>IF(AND(DataBase2[[#This Row],[sKSGKS]]&lt;=0.0001,DataBase2[[#This Row],[sKSGKS]]&lt;&gt;""), 1,"")</f>
        <v>1</v>
      </c>
    </row>
    <row r="433" spans="1:63" ht="19.95" customHeight="1" x14ac:dyDescent="0.35">
      <c r="A433" s="65" t="s">
        <v>90</v>
      </c>
      <c r="B433" s="66" t="s">
        <v>80</v>
      </c>
      <c r="C433" s="67" t="s">
        <v>81</v>
      </c>
      <c r="D433" s="67">
        <v>6</v>
      </c>
      <c r="E433" s="67">
        <v>5</v>
      </c>
      <c r="F433" s="68">
        <v>3</v>
      </c>
      <c r="G433" s="69">
        <v>9501.2199999999993</v>
      </c>
      <c r="H433" s="70">
        <v>9446.7800000000007</v>
      </c>
      <c r="I433" s="71">
        <v>7200</v>
      </c>
      <c r="J433" s="69">
        <v>9501.2199999999993</v>
      </c>
      <c r="K433" s="70">
        <v>9501.2199999999993</v>
      </c>
      <c r="L433" s="71">
        <v>20</v>
      </c>
      <c r="M433" s="69">
        <v>9501.2199999999993</v>
      </c>
      <c r="N433" s="6">
        <v>9501.2199999999993</v>
      </c>
      <c r="O433" s="71">
        <v>47.9</v>
      </c>
      <c r="P433" s="69">
        <v>9501.2197300000007</v>
      </c>
      <c r="Q433" s="71">
        <v>107</v>
      </c>
      <c r="R433" s="98"/>
      <c r="S433" s="99"/>
      <c r="T433" s="72">
        <v>10002.33</v>
      </c>
      <c r="U433" s="71">
        <v>150.00649999999999</v>
      </c>
      <c r="V433" s="72">
        <v>9591.35</v>
      </c>
      <c r="W433" s="73">
        <v>150.06200000000001</v>
      </c>
      <c r="X433" s="7">
        <v>9501.2199999999993</v>
      </c>
      <c r="Y433" s="71">
        <v>112</v>
      </c>
      <c r="Z433" s="74">
        <f t="shared" si="18"/>
        <v>9501.2199999999993</v>
      </c>
      <c r="AA433" s="48">
        <f t="shared" si="19"/>
        <v>9501.2197300000007</v>
      </c>
      <c r="AB43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MIN(G433,J433,M433),"")</f>
        <v>9501.2199999999993</v>
      </c>
      <c r="AC433" s="49">
        <f>IF(OR(DataBase2[[#This Row],[sKS]] = "", DataBase2[[#This Row],[BSOpt]]=""), "", (DataBase2[[#This Row],[sKS]]-DataBase2[[#This Row],[BSOpt]])/DataBase2[[#This Row],[BSOpt]])</f>
        <v>0</v>
      </c>
      <c r="AD433" s="49">
        <f t="shared" si="20"/>
        <v>9501.2199999999993</v>
      </c>
      <c r="AE433" s="49">
        <f>IF(OR(DataBase2[[#This Row],[sKS]] = "", DataBase2[[#This Row],[BESTUB]]=""), "", (DataBase2[[#This Row],[sKS]]-DataBase2[[#This Row],[BESTUB]])/DataBase2[[#This Row],[BESTUB]])</f>
        <v>0</v>
      </c>
      <c r="AF433" s="75">
        <f>IF(OR(DataBase2[[#This Row],[sLB]] = "", DataBase2[[#This Row],[BestSol]]=""), "", (DataBase2[[#This Row],[sLB]]-DataBase2[[#This Row],[BestSol]])/DataBase2[[#This Row],[BestSol]])</f>
        <v>0</v>
      </c>
      <c r="AG433" s="76">
        <f>IF(OR(DataBase2[[#This Row],[sCL]] = "", DataBase2[[#This Row],[BestSol]]=""), "", (DataBase2[[#This Row],[sCL]] -DataBase2[[#This Row],[BestSol]])/DataBase2[[#This Row],[BestSol]])</f>
        <v>0</v>
      </c>
      <c r="AH433" s="76">
        <f>IF(OR(DataBase2[[#This Row],[sDRC]]= "", DataBase2[[#This Row],[BestSol]]=""), "", (DataBase2[[#This Row],[sDRC]]-DataBase2[[#This Row],[BestSol]])/DataBase2[[#This Row],[BestSol]])</f>
        <v>0</v>
      </c>
      <c r="AI433" s="76">
        <f>IF(OR(DataBase2[[#This Row],[sABS]]= "", DataBase2[[#This Row],[BestSol]]=""), "", (DataBase2[[#This Row],[sABS]]-DataBase2[[#This Row],[BestSol]])/DataBase2[[#This Row],[BestSol]])</f>
        <v>-2.8417403095201936E-8</v>
      </c>
      <c r="AJ433" s="100" t="str">
        <f>IF(OR(DataBase2[[#This Row],[sCCJ]]= "", DataBase2[[#This Row],[BestSol]]=""), "", (DataBase2[[#This Row],[sCCJ]]-DataBase2[[#This Row],[BestSol]])/DataBase2[[#This Row],[BestSol]])</f>
        <v/>
      </c>
      <c r="AK433" s="76">
        <f>IF(OR(DataBase2[[#This Row],[sILS]] = "", DataBase2[[#This Row],[BestSol]]=""), "", (DataBase2[[#This Row],[sILS]]-DataBase2[[#This Row],[BestSol]])/DataBase2[[#This Row],[BestSol]])</f>
        <v>5.2741647914688917E-2</v>
      </c>
      <c r="AL433" s="76">
        <f>IF(OR(DataBase2[[#This Row],[sSA]] = "", DataBase2[[#This Row],[BestSol]]=""), "", (DataBase2[[#This Row],[sSA]]-DataBase2[[#This Row],[BestSol]])/DataBase2[[#This Row],[BestSol]])</f>
        <v>9.4861501996586772E-3</v>
      </c>
      <c r="AM433" s="76">
        <f>IF(OR(DataBase2[[#This Row],[sKS]] = "", DataBase2[[#This Row],[BestSol]]=""), "", (DataBase2[[#This Row],[sKS]]-DataBase2[[#This Row],[BestSol]])/DataBase2[[#This Row],[BestSol]])</f>
        <v>0</v>
      </c>
      <c r="AN433" s="75">
        <f>IF(OR(DataBase2[[#This Row],[sLB]] = "", DataBase2[[#This Row],[BSHeu]]=""), "", (DataBase2[[#This Row],[sLB]]-DataBase2[[#This Row],[BSHeu]])/DataBase2[[#This Row],[BSHeu]])</f>
        <v>2.8417403902750756E-8</v>
      </c>
      <c r="AO433" s="76">
        <f>IF(OR(DataBase2[[#This Row],[sCL]] = "",  DataBase2[[#This Row],[BSHeu]]=""), "", (DataBase2[[#This Row],[sCL]] - DataBase2[[#This Row],[BSHeu]])/ DataBase2[[#This Row],[BSHeu]])</f>
        <v>2.8417403902750756E-8</v>
      </c>
      <c r="AP433" s="76">
        <f>IF(OR(DataBase2[[#This Row],[sDRC]]= "",  DataBase2[[#This Row],[BSHeu]]=""), "", (DataBase2[[#This Row],[sDRC]]- DataBase2[[#This Row],[BSHeu]])/ DataBase2[[#This Row],[BSHeu]])</f>
        <v>2.8417403902750756E-8</v>
      </c>
      <c r="AQ433" s="76">
        <f>IF(OR(DataBase2[[#This Row],[sABS]]= "",  DataBase2[[#This Row],[BSHeu]]=""), "", (DataBase2[[#This Row],[sABS]]- DataBase2[[#This Row],[BSHeu]])/ DataBase2[[#This Row],[BSHeu]])</f>
        <v>0</v>
      </c>
      <c r="AR433" s="100" t="str">
        <f>IF(OR(DataBase2[[#This Row],[sCCJ]]= "",  DataBase2[[#This Row],[BSHeu]]=""), "", (DataBase2[[#This Row],[sCCJ]]- DataBase2[[#This Row],[BSHeu]])/ DataBase2[[#This Row],[BSHeu]])</f>
        <v/>
      </c>
      <c r="AS433" s="76">
        <f>IF(OR(DataBase2[[#This Row],[sILS]] = "",  DataBase2[[#This Row],[BSHeu]]=""), "", (DataBase2[[#This Row],[sILS]]- DataBase2[[#This Row],[BSHeu]])/ DataBase2[[#This Row],[BSHeu]])</f>
        <v>5.274167783087353E-2</v>
      </c>
      <c r="AT433" s="76">
        <f>IF(OR(DataBase2[[#This Row],[sSA]] = "",  DataBase2[[#This Row],[BSHeu]]=""), "", (DataBase2[[#This Row],[sSA]]- DataBase2[[#This Row],[BSHeu]])/ DataBase2[[#This Row],[BSHeu]])</f>
        <v>9.486178886634342E-3</v>
      </c>
      <c r="AU433" s="77">
        <f>IF(OR(DataBase2[[#This Row],[sKS]]= "",  DataBase2[[#This Row],[BSHeu]]=""), "", (DataBase2[[#This Row],[sKS]]- DataBase2[[#This Row],[BSHeu]])/ DataBase2[[#This Row],[BSHeu]])</f>
        <v>2.8417403902750756E-8</v>
      </c>
      <c r="AV433" s="78">
        <f>IF(AND(DataBase2[[#This Row],[sLBGB]]&lt;=0.0001, DataBase2[[#This Row],[sLBGB]]&lt;&gt;""), 1,"")</f>
        <v>1</v>
      </c>
      <c r="AW433" s="78">
        <f>IF(AND(DataBase2[[#This Row],[sCLGB]]&lt;=0.0001,DataBase2[[#This Row],[sCLGB]]&lt;&gt;""), 1,"")</f>
        <v>1</v>
      </c>
      <c r="AX433" s="78">
        <f>IF(AND(DataBase2[[#This Row],[sDRCGB]]&lt;=0.0001,DataBase2[[#This Row],[sDRCGB]]&lt;&gt;""), 1,"")</f>
        <v>1</v>
      </c>
      <c r="AY433" s="78">
        <f>IF(AND(DataBase2[[#This Row],[sABSGB]]&lt;=0.0001,DataBase2[[#This Row],[sABSGB]]&lt;&gt;""), 1,"")</f>
        <v>1</v>
      </c>
      <c r="AZ433" s="101" t="str">
        <f>IF(AND(DataBase2[[#This Row],[sCCJGB]]&lt;=0.0001,DataBase2[[#This Row],[sCCJGB]]&lt;&gt;""), 1,"")</f>
        <v/>
      </c>
      <c r="BA433" s="78" t="str">
        <f>IF(AND(DataBase2[[#This Row],[sILSGB]]&lt;=0.0001,DataBase2[[#This Row],[sILSGB]]&lt;&gt;""), 1,"")</f>
        <v/>
      </c>
      <c r="BB433" s="78" t="str">
        <f>IF(AND(DataBase2[[#This Row],[sSAGB]]&lt;=0.0001,DataBase2[[#This Row],[sSAGB]]&lt;&gt;""), 1,"")</f>
        <v/>
      </c>
      <c r="BC433" s="78">
        <f>IF(AND(DataBase2[[#This Row],[sKSGB]]&lt;=0.0001,DataBase2[[#This Row],[sKSGB]]&lt;&gt;""), 1,"")</f>
        <v>1</v>
      </c>
      <c r="BD433" s="79">
        <f>IF(AND(DataBase2[[#This Row],[sLBGKS]]&lt;=0.0001, DataBase2[[#This Row],[sLBGKS]]&lt;&gt;""), 1,"")</f>
        <v>1</v>
      </c>
      <c r="BE433" s="78">
        <f>IF(AND(DataBase2[[#This Row],[sCLGKS]]&lt;=0.0001,DataBase2[[#This Row],[sCLGKS]]&lt;&gt;""), 1,"")</f>
        <v>1</v>
      </c>
      <c r="BF433" s="78">
        <f>IF(AND(DataBase2[[#This Row],[sDRCGKS]]&lt;=0.0001,DataBase2[[#This Row],[sDRCGKS]]&lt;&gt;""), 1,"")</f>
        <v>1</v>
      </c>
      <c r="BG433" s="78">
        <f>IF(AND(DataBase2[[#This Row],[sABSGKS]]&lt;=0.0001,DataBase2[[#This Row],[sABSGKS]]&lt;&gt;""), 1,"")</f>
        <v>1</v>
      </c>
      <c r="BH433" s="101" t="str">
        <f>IF(AND(DataBase2[[#This Row],[sCCJGKS]]&lt;=0.0001,DataBase2[[#This Row],[sCCJGKS]]&lt;&gt;""), 1,"")</f>
        <v/>
      </c>
      <c r="BI433" s="78" t="str">
        <f>IF(AND(DataBase2[[#This Row],[sILSGKS]]&lt;=0.0001,DataBase2[[#This Row],[sILSGKS]]&lt;&gt;""), 1,"")</f>
        <v/>
      </c>
      <c r="BJ433" s="78" t="str">
        <f>IF(AND(DataBase2[[#This Row],[sSAGKS]]&lt;=0.0001,DataBase2[[#This Row],[sSAGKS]]&lt;&gt;""), 1,"")</f>
        <v/>
      </c>
      <c r="BK433" s="80">
        <f>IF(AND(DataBase2[[#This Row],[sKSGKS]]&lt;=0.0001,DataBase2[[#This Row],[sKSGKS]]&lt;&gt;""), 1,"")</f>
        <v>1</v>
      </c>
    </row>
    <row r="434" spans="1:63" x14ac:dyDescent="0.35">
      <c r="A434" s="65" t="s">
        <v>91</v>
      </c>
      <c r="B434" s="66" t="s">
        <v>80</v>
      </c>
      <c r="C434" s="67" t="s">
        <v>81</v>
      </c>
      <c r="D434" s="67">
        <v>6</v>
      </c>
      <c r="E434" s="67">
        <v>5</v>
      </c>
      <c r="F434" s="68">
        <v>4</v>
      </c>
      <c r="G434" s="69">
        <v>11116.6</v>
      </c>
      <c r="H434" s="70">
        <v>11115.5</v>
      </c>
      <c r="I434" s="71">
        <v>4928</v>
      </c>
      <c r="J434" s="69">
        <v>11113.63</v>
      </c>
      <c r="K434" s="70">
        <v>11113.63</v>
      </c>
      <c r="L434" s="71">
        <v>33</v>
      </c>
      <c r="M434" s="69">
        <v>11113.6</v>
      </c>
      <c r="N434" s="6">
        <v>11113.6</v>
      </c>
      <c r="O434" s="71">
        <v>5</v>
      </c>
      <c r="P434" s="69">
        <v>11116.589840000001</v>
      </c>
      <c r="Q434" s="71">
        <v>161</v>
      </c>
      <c r="R434" s="72">
        <v>11175.63</v>
      </c>
      <c r="S434" s="71">
        <v>6.73</v>
      </c>
      <c r="T434" s="72">
        <v>12388.03</v>
      </c>
      <c r="U434" s="71">
        <v>150.005</v>
      </c>
      <c r="V434" s="72">
        <v>11118.53</v>
      </c>
      <c r="W434" s="73">
        <v>150.08199999999999</v>
      </c>
      <c r="X434" s="7">
        <v>11121.2</v>
      </c>
      <c r="Y434" s="71">
        <v>90</v>
      </c>
      <c r="Z434" s="74">
        <f t="shared" si="18"/>
        <v>11113.6</v>
      </c>
      <c r="AA434" s="48">
        <f t="shared" si="19"/>
        <v>11116.589840000001</v>
      </c>
      <c r="AB43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MIN(G434,J434,M434),"")</f>
        <v>11113.6</v>
      </c>
      <c r="AC434" s="49">
        <f>IF(OR(DataBase2[[#This Row],[sKS]] = "", DataBase2[[#This Row],[BSOpt]]=""), "", (DataBase2[[#This Row],[sKS]]-DataBase2[[#This Row],[BSOpt]])/DataBase2[[#This Row],[BSOpt]])</f>
        <v>6.8384681831273062E-4</v>
      </c>
      <c r="AD434" s="49">
        <f t="shared" si="20"/>
        <v>11113.6</v>
      </c>
      <c r="AE434" s="49">
        <f>IF(OR(DataBase2[[#This Row],[sKS]] = "", DataBase2[[#This Row],[BESTUB]]=""), "", (DataBase2[[#This Row],[sKS]]-DataBase2[[#This Row],[BESTUB]])/DataBase2[[#This Row],[BESTUB]])</f>
        <v>6.8384681831273062E-4</v>
      </c>
      <c r="AF434" s="75">
        <f>IF(OR(DataBase2[[#This Row],[sLB]] = "", DataBase2[[#This Row],[BestSol]]=""), "", (DataBase2[[#This Row],[sLB]]-DataBase2[[#This Row],[BestSol]])/DataBase2[[#This Row],[BestSol]])</f>
        <v>2.6993953354448601E-4</v>
      </c>
      <c r="AG434" s="76">
        <f>IF(OR(DataBase2[[#This Row],[sCL]] = "", DataBase2[[#This Row],[BestSol]]=""), "", (DataBase2[[#This Row],[sCL]] -DataBase2[[#This Row],[BestSol]])/DataBase2[[#This Row],[BestSol]])</f>
        <v>2.69939533534011E-6</v>
      </c>
      <c r="AH434" s="76">
        <f>IF(OR(DataBase2[[#This Row],[sDRC]]= "", DataBase2[[#This Row],[BestSol]]=""), "", (DataBase2[[#This Row],[sDRC]]-DataBase2[[#This Row],[BestSol]])/DataBase2[[#This Row],[BestSol]])</f>
        <v>0</v>
      </c>
      <c r="AI434" s="76">
        <f>IF(OR(DataBase2[[#This Row],[sABS]]= "", DataBase2[[#This Row],[BestSol]]=""), "", (DataBase2[[#This Row],[sABS]]-DataBase2[[#This Row],[BestSol]])/DataBase2[[#This Row],[BestSol]])</f>
        <v>2.6902533832423207E-4</v>
      </c>
      <c r="AJ434" s="76">
        <f>IF(OR(DataBase2[[#This Row],[sCCJ]]= "", DataBase2[[#This Row],[BestSol]]=""), "", (DataBase2[[#This Row],[sCCJ]]-DataBase2[[#This Row],[BestSol]])/DataBase2[[#This Row],[BestSol]])</f>
        <v>5.5814497552547178E-3</v>
      </c>
      <c r="AK434" s="76">
        <f>IF(OR(DataBase2[[#This Row],[sILS]] = "", DataBase2[[#This Row],[BestSol]]=""), "", (DataBase2[[#This Row],[sILS]]-DataBase2[[#This Row],[BestSol]])/DataBase2[[#This Row],[BestSol]])</f>
        <v>0.11467301324503314</v>
      </c>
      <c r="AL434" s="76">
        <f>IF(OR(DataBase2[[#This Row],[sSA]] = "", DataBase2[[#This Row],[BestSol]]=""), "", (DataBase2[[#This Row],[sSA]]-DataBase2[[#This Row],[BestSol]])/DataBase2[[#This Row],[BestSol]])</f>
        <v>4.4360063345813154E-4</v>
      </c>
      <c r="AM434" s="76">
        <f>IF(OR(DataBase2[[#This Row],[sKS]] = "", DataBase2[[#This Row],[BestSol]]=""), "", (DataBase2[[#This Row],[sKS]]-DataBase2[[#This Row],[BestSol]])/DataBase2[[#This Row],[BestSol]])</f>
        <v>6.8384681831273062E-4</v>
      </c>
      <c r="AN434" s="75">
        <f>IF(OR(DataBase2[[#This Row],[sLB]] = "", DataBase2[[#This Row],[BSHeu]]=""), "", (DataBase2[[#This Row],[sLB]]-DataBase2[[#This Row],[BSHeu]])/DataBase2[[#This Row],[BSHeu]])</f>
        <v>9.1394934472227654E-7</v>
      </c>
      <c r="AO434" s="76">
        <f>IF(OR(DataBase2[[#This Row],[sCL]] = "",  DataBase2[[#This Row],[BSHeu]]=""), "", (DataBase2[[#This Row],[sCL]] - DataBase2[[#This Row],[BSHeu]])/ DataBase2[[#This Row],[BSHeu]])</f>
        <v>-2.6625431383203301E-4</v>
      </c>
      <c r="AP434" s="76">
        <f>IF(OR(DataBase2[[#This Row],[sDRC]]= "",  DataBase2[[#This Row],[BSHeu]]=""), "", (DataBase2[[#This Row],[sDRC]]- DataBase2[[#This Row],[BSHeu]])/ DataBase2[[#This Row],[BSHeu]])</f>
        <v>-2.6895298315694494E-4</v>
      </c>
      <c r="AQ434" s="76">
        <f>IF(OR(DataBase2[[#This Row],[sABS]]= "",  DataBase2[[#This Row],[BSHeu]]=""), "", (DataBase2[[#This Row],[sABS]]- DataBase2[[#This Row],[BSHeu]])/ DataBase2[[#This Row],[BSHeu]])</f>
        <v>0</v>
      </c>
      <c r="AR434" s="76">
        <f>IF(OR(DataBase2[[#This Row],[sCCJ]]= "",  DataBase2[[#This Row],[BSHeu]]=""), "", (DataBase2[[#This Row],[sCCJ]]- DataBase2[[#This Row],[BSHeu]])/ DataBase2[[#This Row],[BSHeu]])</f>
        <v>5.3109956245357571E-3</v>
      </c>
      <c r="AS434" s="76">
        <f>IF(OR(DataBase2[[#This Row],[sILS]] = "",  DataBase2[[#This Row],[BSHeu]]=""), "", (DataBase2[[#This Row],[sILS]]- DataBase2[[#This Row],[BSHeu]])/ DataBase2[[#This Row],[BSHeu]])</f>
        <v>0.11437321861287635</v>
      </c>
      <c r="AT434" s="76">
        <f>IF(OR(DataBase2[[#This Row],[sSA]] = "",  DataBase2[[#This Row],[BSHeu]]=""), "", (DataBase2[[#This Row],[sSA]]- DataBase2[[#This Row],[BSHeu]])/ DataBase2[[#This Row],[BSHeu]])</f>
        <v>1.7452834258748772E-4</v>
      </c>
      <c r="AU434" s="77">
        <f>IF(OR(DataBase2[[#This Row],[sKS]]= "",  DataBase2[[#This Row],[BSHeu]]=""), "", (DataBase2[[#This Row],[sKS]]- DataBase2[[#This Row],[BSHeu]])/ DataBase2[[#This Row],[BSHeu]])</f>
        <v>4.1470991251397809E-4</v>
      </c>
      <c r="AV434" s="78" t="str">
        <f>IF(AND(DataBase2[[#This Row],[sLBGB]]&lt;=0.0001, DataBase2[[#This Row],[sLBGB]]&lt;&gt;""), 1,"")</f>
        <v/>
      </c>
      <c r="AW434" s="78">
        <f>IF(AND(DataBase2[[#This Row],[sCLGB]]&lt;=0.0001,DataBase2[[#This Row],[sCLGB]]&lt;&gt;""), 1,"")</f>
        <v>1</v>
      </c>
      <c r="AX434" s="78">
        <f>IF(AND(DataBase2[[#This Row],[sDRCGB]]&lt;=0.0001,DataBase2[[#This Row],[sDRCGB]]&lt;&gt;""), 1,"")</f>
        <v>1</v>
      </c>
      <c r="AY434" s="78" t="str">
        <f>IF(AND(DataBase2[[#This Row],[sABSGB]]&lt;=0.0001,DataBase2[[#This Row],[sABSGB]]&lt;&gt;""), 1,"")</f>
        <v/>
      </c>
      <c r="AZ434" s="78" t="str">
        <f>IF(AND(DataBase2[[#This Row],[sCCJGB]]&lt;=0.0001,DataBase2[[#This Row],[sCCJGB]]&lt;&gt;""), 1,"")</f>
        <v/>
      </c>
      <c r="BA434" s="78" t="str">
        <f>IF(AND(DataBase2[[#This Row],[sILSGB]]&lt;=0.0001,DataBase2[[#This Row],[sILSGB]]&lt;&gt;""), 1,"")</f>
        <v/>
      </c>
      <c r="BB434" s="78" t="str">
        <f>IF(AND(DataBase2[[#This Row],[sSAGB]]&lt;=0.0001,DataBase2[[#This Row],[sSAGB]]&lt;&gt;""), 1,"")</f>
        <v/>
      </c>
      <c r="BC434" s="78" t="str">
        <f>IF(AND(DataBase2[[#This Row],[sKSGB]]&lt;=0.0001,DataBase2[[#This Row],[sKSGB]]&lt;&gt;""), 1,"")</f>
        <v/>
      </c>
      <c r="BD434" s="79">
        <f>IF(AND(DataBase2[[#This Row],[sLBGKS]]&lt;=0.0001, DataBase2[[#This Row],[sLBGKS]]&lt;&gt;""), 1,"")</f>
        <v>1</v>
      </c>
      <c r="BE434" s="78">
        <f>IF(AND(DataBase2[[#This Row],[sCLGKS]]&lt;=0.0001,DataBase2[[#This Row],[sCLGKS]]&lt;&gt;""), 1,"")</f>
        <v>1</v>
      </c>
      <c r="BF434" s="78">
        <f>IF(AND(DataBase2[[#This Row],[sDRCGKS]]&lt;=0.0001,DataBase2[[#This Row],[sDRCGKS]]&lt;&gt;""), 1,"")</f>
        <v>1</v>
      </c>
      <c r="BG434" s="78">
        <f>IF(AND(DataBase2[[#This Row],[sABSGKS]]&lt;=0.0001,DataBase2[[#This Row],[sABSGKS]]&lt;&gt;""), 1,"")</f>
        <v>1</v>
      </c>
      <c r="BH434" s="78" t="str">
        <f>IF(AND(DataBase2[[#This Row],[sCCJGKS]]&lt;=0.0001,DataBase2[[#This Row],[sCCJGKS]]&lt;&gt;""), 1,"")</f>
        <v/>
      </c>
      <c r="BI434" s="78" t="str">
        <f>IF(AND(DataBase2[[#This Row],[sILSGKS]]&lt;=0.0001,DataBase2[[#This Row],[sILSGKS]]&lt;&gt;""), 1,"")</f>
        <v/>
      </c>
      <c r="BJ434" s="78" t="str">
        <f>IF(AND(DataBase2[[#This Row],[sSAGKS]]&lt;=0.0001,DataBase2[[#This Row],[sSAGKS]]&lt;&gt;""), 1,"")</f>
        <v/>
      </c>
      <c r="BK434" s="80" t="str">
        <f>IF(AND(DataBase2[[#This Row],[sKSGKS]]&lt;=0.0001,DataBase2[[#This Row],[sKSGKS]]&lt;&gt;""), 1,"")</f>
        <v/>
      </c>
    </row>
    <row r="435" spans="1:63" x14ac:dyDescent="0.35">
      <c r="A435" s="65" t="s">
        <v>92</v>
      </c>
      <c r="B435" s="66" t="s">
        <v>80</v>
      </c>
      <c r="C435" s="67" t="s">
        <v>81</v>
      </c>
      <c r="D435" s="67">
        <v>6</v>
      </c>
      <c r="E435" s="67">
        <v>5</v>
      </c>
      <c r="F435" s="68">
        <v>5</v>
      </c>
      <c r="G435" s="69">
        <v>13232.4</v>
      </c>
      <c r="H435" s="70">
        <v>13138.1</v>
      </c>
      <c r="I435" s="71">
        <v>7200</v>
      </c>
      <c r="J435" s="69">
        <v>13037.43</v>
      </c>
      <c r="K435" s="70">
        <v>13037.43</v>
      </c>
      <c r="L435" s="71">
        <v>180</v>
      </c>
      <c r="M435" s="69">
        <v>13037.46</v>
      </c>
      <c r="N435" s="6">
        <v>13037.46</v>
      </c>
      <c r="O435" s="71">
        <v>10.7</v>
      </c>
      <c r="P435" s="69">
        <v>13232.37012</v>
      </c>
      <c r="Q435" s="71">
        <v>2404</v>
      </c>
      <c r="R435" s="72">
        <v>13593.03</v>
      </c>
      <c r="S435" s="71">
        <v>5.91</v>
      </c>
      <c r="T435" s="72">
        <v>13302.33</v>
      </c>
      <c r="U435" s="71">
        <v>150.01150000000001</v>
      </c>
      <c r="V435" s="72">
        <v>13037.43</v>
      </c>
      <c r="W435" s="73">
        <v>150.0675</v>
      </c>
      <c r="X435" s="7">
        <v>13232.4</v>
      </c>
      <c r="Y435" s="71">
        <v>92</v>
      </c>
      <c r="Z435" s="74">
        <f t="shared" si="18"/>
        <v>13037.43</v>
      </c>
      <c r="AA435" s="48">
        <f t="shared" si="19"/>
        <v>13037.43</v>
      </c>
      <c r="AB43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MIN(G435,J435,M435),"")</f>
        <v>13037.43</v>
      </c>
      <c r="AC435" s="49">
        <f>IF(OR(DataBase2[[#This Row],[sKS]] = "", DataBase2[[#This Row],[BSOpt]]=""), "", (DataBase2[[#This Row],[sKS]]-DataBase2[[#This Row],[BSOpt]])/DataBase2[[#This Row],[BSOpt]])</f>
        <v>1.4954634464000907E-2</v>
      </c>
      <c r="AD435" s="49">
        <f t="shared" si="20"/>
        <v>13037.43</v>
      </c>
      <c r="AE435" s="49">
        <f>IF(OR(DataBase2[[#This Row],[sKS]] = "", DataBase2[[#This Row],[BESTUB]]=""), "", (DataBase2[[#This Row],[sKS]]-DataBase2[[#This Row],[BESTUB]])/DataBase2[[#This Row],[BESTUB]])</f>
        <v>1.4954634464000907E-2</v>
      </c>
      <c r="AF435" s="75">
        <f>IF(OR(DataBase2[[#This Row],[sLB]] = "", DataBase2[[#This Row],[BestSol]]=""), "", (DataBase2[[#This Row],[sLB]]-DataBase2[[#This Row],[BestSol]])/DataBase2[[#This Row],[BestSol]])</f>
        <v>1.4954634464000907E-2</v>
      </c>
      <c r="AG435" s="76">
        <f>IF(OR(DataBase2[[#This Row],[sCL]] = "", DataBase2[[#This Row],[BestSol]]=""), "", (DataBase2[[#This Row],[sCL]] -DataBase2[[#This Row],[BestSol]])/DataBase2[[#This Row],[BestSol]])</f>
        <v>0</v>
      </c>
      <c r="AH435" s="76">
        <f>IF(OR(DataBase2[[#This Row],[sDRC]]= "", DataBase2[[#This Row],[BestSol]]=""), "", (DataBase2[[#This Row],[sDRC]]-DataBase2[[#This Row],[BestSol]])/DataBase2[[#This Row],[BestSol]])</f>
        <v>2.3010670046808189E-6</v>
      </c>
      <c r="AI435" s="76">
        <f>IF(OR(DataBase2[[#This Row],[sABS]]= "", DataBase2[[#This Row],[BestSol]]=""), "", (DataBase2[[#This Row],[sABS]]-DataBase2[[#This Row],[BestSol]])/DataBase2[[#This Row],[BestSol]])</f>
        <v>1.4952342601264152E-2</v>
      </c>
      <c r="AJ435" s="76">
        <f>IF(OR(DataBase2[[#This Row],[sCCJ]]= "", DataBase2[[#This Row],[BestSol]]=""), "", (DataBase2[[#This Row],[sCCJ]]-DataBase2[[#This Row],[BestSol]])/DataBase2[[#This Row],[BestSol]])</f>
        <v>4.2615760928342503E-2</v>
      </c>
      <c r="AK435" s="76">
        <f>IF(OR(DataBase2[[#This Row],[sILS]] = "", DataBase2[[#This Row],[BestSol]]=""), "", (DataBase2[[#This Row],[sILS]]-DataBase2[[#This Row],[BestSol]])/DataBase2[[#This Row],[BestSol]])</f>
        <v>2.0318421652120059E-2</v>
      </c>
      <c r="AL435" s="76">
        <f>IF(OR(DataBase2[[#This Row],[sSA]] = "", DataBase2[[#This Row],[BestSol]]=""), "", (DataBase2[[#This Row],[sSA]]-DataBase2[[#This Row],[BestSol]])/DataBase2[[#This Row],[BestSol]])</f>
        <v>0</v>
      </c>
      <c r="AM435" s="76">
        <f>IF(OR(DataBase2[[#This Row],[sKS]] = "", DataBase2[[#This Row],[BestSol]]=""), "", (DataBase2[[#This Row],[sKS]]-DataBase2[[#This Row],[BestSol]])/DataBase2[[#This Row],[BestSol]])</f>
        <v>1.4954634464000907E-2</v>
      </c>
      <c r="AN435" s="75">
        <f>IF(OR(DataBase2[[#This Row],[sLB]] = "", DataBase2[[#This Row],[BSHeu]]=""), "", (DataBase2[[#This Row],[sLB]]-DataBase2[[#This Row],[BSHeu]])/DataBase2[[#This Row],[BSHeu]])</f>
        <v>1.4954634464000907E-2</v>
      </c>
      <c r="AO435" s="76">
        <f>IF(OR(DataBase2[[#This Row],[sCL]] = "",  DataBase2[[#This Row],[BSHeu]]=""), "", (DataBase2[[#This Row],[sCL]] - DataBase2[[#This Row],[BSHeu]])/ DataBase2[[#This Row],[BSHeu]])</f>
        <v>0</v>
      </c>
      <c r="AP435" s="76">
        <f>IF(OR(DataBase2[[#This Row],[sDRC]]= "",  DataBase2[[#This Row],[BSHeu]]=""), "", (DataBase2[[#This Row],[sDRC]]- DataBase2[[#This Row],[BSHeu]])/ DataBase2[[#This Row],[BSHeu]])</f>
        <v>2.3010670046808189E-6</v>
      </c>
      <c r="AQ435" s="76">
        <f>IF(OR(DataBase2[[#This Row],[sABS]]= "",  DataBase2[[#This Row],[BSHeu]]=""), "", (DataBase2[[#This Row],[sABS]]- DataBase2[[#This Row],[BSHeu]])/ DataBase2[[#This Row],[BSHeu]])</f>
        <v>1.4952342601264152E-2</v>
      </c>
      <c r="AR435" s="76">
        <f>IF(OR(DataBase2[[#This Row],[sCCJ]]= "",  DataBase2[[#This Row],[BSHeu]]=""), "", (DataBase2[[#This Row],[sCCJ]]- DataBase2[[#This Row],[BSHeu]])/ DataBase2[[#This Row],[BSHeu]])</f>
        <v>4.2615760928342503E-2</v>
      </c>
      <c r="AS435" s="76">
        <f>IF(OR(DataBase2[[#This Row],[sILS]] = "",  DataBase2[[#This Row],[BSHeu]]=""), "", (DataBase2[[#This Row],[sILS]]- DataBase2[[#This Row],[BSHeu]])/ DataBase2[[#This Row],[BSHeu]])</f>
        <v>2.0318421652120059E-2</v>
      </c>
      <c r="AT435" s="76">
        <f>IF(OR(DataBase2[[#This Row],[sSA]] = "",  DataBase2[[#This Row],[BSHeu]]=""), "", (DataBase2[[#This Row],[sSA]]- DataBase2[[#This Row],[BSHeu]])/ DataBase2[[#This Row],[BSHeu]])</f>
        <v>0</v>
      </c>
      <c r="AU435" s="77">
        <f>IF(OR(DataBase2[[#This Row],[sKS]]= "",  DataBase2[[#This Row],[BSHeu]]=""), "", (DataBase2[[#This Row],[sKS]]- DataBase2[[#This Row],[BSHeu]])/ DataBase2[[#This Row],[BSHeu]])</f>
        <v>1.4954634464000907E-2</v>
      </c>
      <c r="AV435" s="78" t="str">
        <f>IF(AND(DataBase2[[#This Row],[sLBGB]]&lt;=0.0001, DataBase2[[#This Row],[sLBGB]]&lt;&gt;""), 1,"")</f>
        <v/>
      </c>
      <c r="AW435" s="78">
        <f>IF(AND(DataBase2[[#This Row],[sCLGB]]&lt;=0.0001,DataBase2[[#This Row],[sCLGB]]&lt;&gt;""), 1,"")</f>
        <v>1</v>
      </c>
      <c r="AX435" s="78">
        <f>IF(AND(DataBase2[[#This Row],[sDRCGB]]&lt;=0.0001,DataBase2[[#This Row],[sDRCGB]]&lt;&gt;""), 1,"")</f>
        <v>1</v>
      </c>
      <c r="AY435" s="78" t="str">
        <f>IF(AND(DataBase2[[#This Row],[sABSGB]]&lt;=0.0001,DataBase2[[#This Row],[sABSGB]]&lt;&gt;""), 1,"")</f>
        <v/>
      </c>
      <c r="AZ435" s="78" t="str">
        <f>IF(AND(DataBase2[[#This Row],[sCCJGB]]&lt;=0.0001,DataBase2[[#This Row],[sCCJGB]]&lt;&gt;""), 1,"")</f>
        <v/>
      </c>
      <c r="BA435" s="78" t="str">
        <f>IF(AND(DataBase2[[#This Row],[sILSGB]]&lt;=0.0001,DataBase2[[#This Row],[sILSGB]]&lt;&gt;""), 1,"")</f>
        <v/>
      </c>
      <c r="BB435" s="78">
        <f>IF(AND(DataBase2[[#This Row],[sSAGB]]&lt;=0.0001,DataBase2[[#This Row],[sSAGB]]&lt;&gt;""), 1,"")</f>
        <v>1</v>
      </c>
      <c r="BC435" s="78" t="str">
        <f>IF(AND(DataBase2[[#This Row],[sKSGB]]&lt;=0.0001,DataBase2[[#This Row],[sKSGB]]&lt;&gt;""), 1,"")</f>
        <v/>
      </c>
      <c r="BD435" s="79" t="str">
        <f>IF(AND(DataBase2[[#This Row],[sLBGKS]]&lt;=0.0001, DataBase2[[#This Row],[sLBGKS]]&lt;&gt;""), 1,"")</f>
        <v/>
      </c>
      <c r="BE435" s="78">
        <f>IF(AND(DataBase2[[#This Row],[sCLGKS]]&lt;=0.0001,DataBase2[[#This Row],[sCLGKS]]&lt;&gt;""), 1,"")</f>
        <v>1</v>
      </c>
      <c r="BF435" s="78">
        <f>IF(AND(DataBase2[[#This Row],[sDRCGKS]]&lt;=0.0001,DataBase2[[#This Row],[sDRCGKS]]&lt;&gt;""), 1,"")</f>
        <v>1</v>
      </c>
      <c r="BG435" s="78" t="str">
        <f>IF(AND(DataBase2[[#This Row],[sABSGKS]]&lt;=0.0001,DataBase2[[#This Row],[sABSGKS]]&lt;&gt;""), 1,"")</f>
        <v/>
      </c>
      <c r="BH435" s="78" t="str">
        <f>IF(AND(DataBase2[[#This Row],[sCCJGKS]]&lt;=0.0001,DataBase2[[#This Row],[sCCJGKS]]&lt;&gt;""), 1,"")</f>
        <v/>
      </c>
      <c r="BI435" s="78" t="str">
        <f>IF(AND(DataBase2[[#This Row],[sILSGKS]]&lt;=0.0001,DataBase2[[#This Row],[sILSGKS]]&lt;&gt;""), 1,"")</f>
        <v/>
      </c>
      <c r="BJ435" s="78">
        <f>IF(AND(DataBase2[[#This Row],[sSAGKS]]&lt;=0.0001,DataBase2[[#This Row],[sSAGKS]]&lt;&gt;""), 1,"")</f>
        <v>1</v>
      </c>
      <c r="BK435" s="80" t="str">
        <f>IF(AND(DataBase2[[#This Row],[sKSGKS]]&lt;=0.0001,DataBase2[[#This Row],[sKSGKS]]&lt;&gt;""), 1,"")</f>
        <v/>
      </c>
    </row>
    <row r="436" spans="1:63" x14ac:dyDescent="0.35">
      <c r="A436" s="65" t="s">
        <v>93</v>
      </c>
      <c r="B436" s="66" t="s">
        <v>80</v>
      </c>
      <c r="C436" s="67" t="s">
        <v>81</v>
      </c>
      <c r="D436" s="67">
        <v>6</v>
      </c>
      <c r="E436" s="67">
        <v>5</v>
      </c>
      <c r="F436" s="68">
        <v>2</v>
      </c>
      <c r="G436" s="69">
        <v>5419.55</v>
      </c>
      <c r="H436" s="70">
        <v>5328.45</v>
      </c>
      <c r="I436" s="71">
        <v>7200</v>
      </c>
      <c r="J436" s="69">
        <v>5419.55</v>
      </c>
      <c r="K436" s="70">
        <v>5419.55</v>
      </c>
      <c r="L436" s="71">
        <v>9</v>
      </c>
      <c r="M436" s="69">
        <v>5419.55</v>
      </c>
      <c r="N436" s="6">
        <v>5419.55</v>
      </c>
      <c r="O436" s="71">
        <v>6.8</v>
      </c>
      <c r="P436" s="69">
        <v>5419.5502900000001</v>
      </c>
      <c r="Q436" s="71">
        <v>11</v>
      </c>
      <c r="R436" s="72">
        <v>5572.15</v>
      </c>
      <c r="S436" s="71">
        <v>4.53</v>
      </c>
      <c r="T436" s="72">
        <v>5427.41</v>
      </c>
      <c r="U436" s="71">
        <v>150.00450000000001</v>
      </c>
      <c r="V436" s="72">
        <v>5427.21</v>
      </c>
      <c r="W436" s="73">
        <v>150.041</v>
      </c>
      <c r="X436" s="7">
        <v>5419.55</v>
      </c>
      <c r="Y436" s="71">
        <v>71</v>
      </c>
      <c r="Z436" s="74">
        <f t="shared" si="18"/>
        <v>5419.55</v>
      </c>
      <c r="AA436" s="48">
        <f t="shared" si="19"/>
        <v>5419.55</v>
      </c>
      <c r="AB43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MIN(G436,J436,M436),"")</f>
        <v>5419.55</v>
      </c>
      <c r="AC436" s="49">
        <f>IF(OR(DataBase2[[#This Row],[sKS]] = "", DataBase2[[#This Row],[BSOpt]]=""), "", (DataBase2[[#This Row],[sKS]]-DataBase2[[#This Row],[BSOpt]])/DataBase2[[#This Row],[BSOpt]])</f>
        <v>0</v>
      </c>
      <c r="AD436" s="49">
        <f t="shared" si="20"/>
        <v>5419.55</v>
      </c>
      <c r="AE436" s="49">
        <f>IF(OR(DataBase2[[#This Row],[sKS]] = "", DataBase2[[#This Row],[BESTUB]]=""), "", (DataBase2[[#This Row],[sKS]]-DataBase2[[#This Row],[BESTUB]])/DataBase2[[#This Row],[BESTUB]])</f>
        <v>0</v>
      </c>
      <c r="AF436" s="75">
        <f>IF(OR(DataBase2[[#This Row],[sLB]] = "", DataBase2[[#This Row],[BestSol]]=""), "", (DataBase2[[#This Row],[sLB]]-DataBase2[[#This Row],[BestSol]])/DataBase2[[#This Row],[BestSol]])</f>
        <v>0</v>
      </c>
      <c r="AG436" s="76">
        <f>IF(OR(DataBase2[[#This Row],[sCL]] = "", DataBase2[[#This Row],[BestSol]]=""), "", (DataBase2[[#This Row],[sCL]] -DataBase2[[#This Row],[BestSol]])/DataBase2[[#This Row],[BestSol]])</f>
        <v>0</v>
      </c>
      <c r="AH436" s="76">
        <f>IF(OR(DataBase2[[#This Row],[sDRC]]= "", DataBase2[[#This Row],[BestSol]]=""), "", (DataBase2[[#This Row],[sDRC]]-DataBase2[[#This Row],[BestSol]])/DataBase2[[#This Row],[BestSol]])</f>
        <v>0</v>
      </c>
      <c r="AI436" s="76">
        <f>IF(OR(DataBase2[[#This Row],[sABS]]= "", DataBase2[[#This Row],[BestSol]]=""), "", (DataBase2[[#This Row],[sABS]]-DataBase2[[#This Row],[BestSol]])/DataBase2[[#This Row],[BestSol]])</f>
        <v>5.350997775644498E-8</v>
      </c>
      <c r="AJ436" s="76">
        <f>IF(OR(DataBase2[[#This Row],[sCCJ]]= "", DataBase2[[#This Row],[BestSol]]=""), "", (DataBase2[[#This Row],[sCCJ]]-DataBase2[[#This Row],[BestSol]])/DataBase2[[#This Row],[BestSol]])</f>
        <v>2.8157319334631004E-2</v>
      </c>
      <c r="AK436" s="76">
        <f>IF(OR(DataBase2[[#This Row],[sILS]] = "", DataBase2[[#This Row],[BestSol]]=""), "", (DataBase2[[#This Row],[sILS]]-DataBase2[[#This Row],[BestSol]])/DataBase2[[#This Row],[BestSol]])</f>
        <v>1.4503049146146216E-3</v>
      </c>
      <c r="AL436" s="76">
        <f>IF(OR(DataBase2[[#This Row],[sSA]] = "", DataBase2[[#This Row],[BestSol]]=""), "", (DataBase2[[#This Row],[sSA]]-DataBase2[[#This Row],[BestSol]])/DataBase2[[#This Row],[BestSol]])</f>
        <v>1.4134014816728057E-3</v>
      </c>
      <c r="AM436" s="76">
        <f>IF(OR(DataBase2[[#This Row],[sKS]] = "", DataBase2[[#This Row],[BestSol]]=""), "", (DataBase2[[#This Row],[sKS]]-DataBase2[[#This Row],[BestSol]])/DataBase2[[#This Row],[BestSol]])</f>
        <v>0</v>
      </c>
      <c r="AN436" s="75">
        <f>IF(OR(DataBase2[[#This Row],[sLB]] = "", DataBase2[[#This Row],[BSHeu]]=""), "", (DataBase2[[#This Row],[sLB]]-DataBase2[[#This Row],[BSHeu]])/DataBase2[[#This Row],[BSHeu]])</f>
        <v>0</v>
      </c>
      <c r="AO436" s="76">
        <f>IF(OR(DataBase2[[#This Row],[sCL]] = "",  DataBase2[[#This Row],[BSHeu]]=""), "", (DataBase2[[#This Row],[sCL]] - DataBase2[[#This Row],[BSHeu]])/ DataBase2[[#This Row],[BSHeu]])</f>
        <v>0</v>
      </c>
      <c r="AP436" s="76">
        <f>IF(OR(DataBase2[[#This Row],[sDRC]]= "",  DataBase2[[#This Row],[BSHeu]]=""), "", (DataBase2[[#This Row],[sDRC]]- DataBase2[[#This Row],[BSHeu]])/ DataBase2[[#This Row],[BSHeu]])</f>
        <v>0</v>
      </c>
      <c r="AQ436" s="76">
        <f>IF(OR(DataBase2[[#This Row],[sABS]]= "",  DataBase2[[#This Row],[BSHeu]]=""), "", (DataBase2[[#This Row],[sABS]]- DataBase2[[#This Row],[BSHeu]])/ DataBase2[[#This Row],[BSHeu]])</f>
        <v>5.350997775644498E-8</v>
      </c>
      <c r="AR436" s="76">
        <f>IF(OR(DataBase2[[#This Row],[sCCJ]]= "",  DataBase2[[#This Row],[BSHeu]]=""), "", (DataBase2[[#This Row],[sCCJ]]- DataBase2[[#This Row],[BSHeu]])/ DataBase2[[#This Row],[BSHeu]])</f>
        <v>2.8157319334631004E-2</v>
      </c>
      <c r="AS436" s="76">
        <f>IF(OR(DataBase2[[#This Row],[sILS]] = "",  DataBase2[[#This Row],[BSHeu]]=""), "", (DataBase2[[#This Row],[sILS]]- DataBase2[[#This Row],[BSHeu]])/ DataBase2[[#This Row],[BSHeu]])</f>
        <v>1.4503049146146216E-3</v>
      </c>
      <c r="AT436" s="76">
        <f>IF(OR(DataBase2[[#This Row],[sSA]] = "",  DataBase2[[#This Row],[BSHeu]]=""), "", (DataBase2[[#This Row],[sSA]]- DataBase2[[#This Row],[BSHeu]])/ DataBase2[[#This Row],[BSHeu]])</f>
        <v>1.4134014816728057E-3</v>
      </c>
      <c r="AU436" s="77">
        <f>IF(OR(DataBase2[[#This Row],[sKS]]= "",  DataBase2[[#This Row],[BSHeu]]=""), "", (DataBase2[[#This Row],[sKS]]- DataBase2[[#This Row],[BSHeu]])/ DataBase2[[#This Row],[BSHeu]])</f>
        <v>0</v>
      </c>
      <c r="AV436" s="78">
        <f>IF(AND(DataBase2[[#This Row],[sLBGB]]&lt;=0.0001, DataBase2[[#This Row],[sLBGB]]&lt;&gt;""), 1,"")</f>
        <v>1</v>
      </c>
      <c r="AW436" s="78">
        <f>IF(AND(DataBase2[[#This Row],[sCLGB]]&lt;=0.0001,DataBase2[[#This Row],[sCLGB]]&lt;&gt;""), 1,"")</f>
        <v>1</v>
      </c>
      <c r="AX436" s="78">
        <f>IF(AND(DataBase2[[#This Row],[sDRCGB]]&lt;=0.0001,DataBase2[[#This Row],[sDRCGB]]&lt;&gt;""), 1,"")</f>
        <v>1</v>
      </c>
      <c r="AY436" s="78">
        <f>IF(AND(DataBase2[[#This Row],[sABSGB]]&lt;=0.0001,DataBase2[[#This Row],[sABSGB]]&lt;&gt;""), 1,"")</f>
        <v>1</v>
      </c>
      <c r="AZ436" s="78" t="str">
        <f>IF(AND(DataBase2[[#This Row],[sCCJGB]]&lt;=0.0001,DataBase2[[#This Row],[sCCJGB]]&lt;&gt;""), 1,"")</f>
        <v/>
      </c>
      <c r="BA436" s="78" t="str">
        <f>IF(AND(DataBase2[[#This Row],[sILSGB]]&lt;=0.0001,DataBase2[[#This Row],[sILSGB]]&lt;&gt;""), 1,"")</f>
        <v/>
      </c>
      <c r="BB436" s="78" t="str">
        <f>IF(AND(DataBase2[[#This Row],[sSAGB]]&lt;=0.0001,DataBase2[[#This Row],[sSAGB]]&lt;&gt;""), 1,"")</f>
        <v/>
      </c>
      <c r="BC436" s="78">
        <f>IF(AND(DataBase2[[#This Row],[sKSGB]]&lt;=0.0001,DataBase2[[#This Row],[sKSGB]]&lt;&gt;""), 1,"")</f>
        <v>1</v>
      </c>
      <c r="BD436" s="79">
        <f>IF(AND(DataBase2[[#This Row],[sLBGKS]]&lt;=0.0001, DataBase2[[#This Row],[sLBGKS]]&lt;&gt;""), 1,"")</f>
        <v>1</v>
      </c>
      <c r="BE436" s="78">
        <f>IF(AND(DataBase2[[#This Row],[sCLGKS]]&lt;=0.0001,DataBase2[[#This Row],[sCLGKS]]&lt;&gt;""), 1,"")</f>
        <v>1</v>
      </c>
      <c r="BF436" s="78">
        <f>IF(AND(DataBase2[[#This Row],[sDRCGKS]]&lt;=0.0001,DataBase2[[#This Row],[sDRCGKS]]&lt;&gt;""), 1,"")</f>
        <v>1</v>
      </c>
      <c r="BG436" s="78">
        <f>IF(AND(DataBase2[[#This Row],[sABSGKS]]&lt;=0.0001,DataBase2[[#This Row],[sABSGKS]]&lt;&gt;""), 1,"")</f>
        <v>1</v>
      </c>
      <c r="BH436" s="78" t="str">
        <f>IF(AND(DataBase2[[#This Row],[sCCJGKS]]&lt;=0.0001,DataBase2[[#This Row],[sCCJGKS]]&lt;&gt;""), 1,"")</f>
        <v/>
      </c>
      <c r="BI436" s="78" t="str">
        <f>IF(AND(DataBase2[[#This Row],[sILSGKS]]&lt;=0.0001,DataBase2[[#This Row],[sILSGKS]]&lt;&gt;""), 1,"")</f>
        <v/>
      </c>
      <c r="BJ436" s="78" t="str">
        <f>IF(AND(DataBase2[[#This Row],[sSAGKS]]&lt;=0.0001,DataBase2[[#This Row],[sSAGKS]]&lt;&gt;""), 1,"")</f>
        <v/>
      </c>
      <c r="BK436" s="80">
        <f>IF(AND(DataBase2[[#This Row],[sKSGKS]]&lt;=0.0001,DataBase2[[#This Row],[sKSGKS]]&lt;&gt;""), 1,"")</f>
        <v>1</v>
      </c>
    </row>
    <row r="437" spans="1:63" x14ac:dyDescent="0.35">
      <c r="A437" s="65" t="s">
        <v>94</v>
      </c>
      <c r="B437" s="66" t="s">
        <v>80</v>
      </c>
      <c r="C437" s="67" t="s">
        <v>81</v>
      </c>
      <c r="D437" s="67">
        <v>6</v>
      </c>
      <c r="E437" s="67">
        <v>5</v>
      </c>
      <c r="F437" s="68">
        <v>3</v>
      </c>
      <c r="G437" s="69">
        <v>6107.27</v>
      </c>
      <c r="H437" s="70">
        <v>6088.94</v>
      </c>
      <c r="I437" s="71">
        <v>7200</v>
      </c>
      <c r="J437" s="69">
        <v>6107.27</v>
      </c>
      <c r="K437" s="70">
        <v>6107.27</v>
      </c>
      <c r="L437" s="71">
        <v>26</v>
      </c>
      <c r="M437" s="69">
        <v>6107.27</v>
      </c>
      <c r="N437" s="6">
        <v>6107.27</v>
      </c>
      <c r="O437" s="71">
        <v>6.3</v>
      </c>
      <c r="P437" s="69">
        <v>6107.2700199999999</v>
      </c>
      <c r="Q437" s="71">
        <v>95</v>
      </c>
      <c r="R437" s="72">
        <v>6469.65</v>
      </c>
      <c r="S437" s="71">
        <v>4.88</v>
      </c>
      <c r="T437" s="72">
        <v>6362.79</v>
      </c>
      <c r="U437" s="71">
        <v>150.00700000000001</v>
      </c>
      <c r="V437" s="72">
        <v>6249.03</v>
      </c>
      <c r="W437" s="73">
        <v>150.08799999999999</v>
      </c>
      <c r="X437" s="7">
        <v>6107.27</v>
      </c>
      <c r="Y437" s="71">
        <v>94</v>
      </c>
      <c r="Z437" s="74">
        <f t="shared" si="18"/>
        <v>6107.27</v>
      </c>
      <c r="AA437" s="48">
        <f t="shared" si="19"/>
        <v>6107.27</v>
      </c>
      <c r="AB43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MIN(G437,J437,M437),"")</f>
        <v>6107.27</v>
      </c>
      <c r="AC437" s="49">
        <f>IF(OR(DataBase2[[#This Row],[sKS]] = "", DataBase2[[#This Row],[BSOpt]]=""), "", (DataBase2[[#This Row],[sKS]]-DataBase2[[#This Row],[BSOpt]])/DataBase2[[#This Row],[BSOpt]])</f>
        <v>0</v>
      </c>
      <c r="AD437" s="49">
        <f t="shared" si="20"/>
        <v>6107.27</v>
      </c>
      <c r="AE437" s="49">
        <f>IF(OR(DataBase2[[#This Row],[sKS]] = "", DataBase2[[#This Row],[BESTUB]]=""), "", (DataBase2[[#This Row],[sKS]]-DataBase2[[#This Row],[BESTUB]])/DataBase2[[#This Row],[BESTUB]])</f>
        <v>0</v>
      </c>
      <c r="AF437" s="75">
        <f>IF(OR(DataBase2[[#This Row],[sLB]] = "", DataBase2[[#This Row],[BestSol]]=""), "", (DataBase2[[#This Row],[sLB]]-DataBase2[[#This Row],[BestSol]])/DataBase2[[#This Row],[BestSol]])</f>
        <v>0</v>
      </c>
      <c r="AG437" s="76">
        <f>IF(OR(DataBase2[[#This Row],[sCL]] = "", DataBase2[[#This Row],[BestSol]]=""), "", (DataBase2[[#This Row],[sCL]] -DataBase2[[#This Row],[BestSol]])/DataBase2[[#This Row],[BestSol]])</f>
        <v>0</v>
      </c>
      <c r="AH437" s="76">
        <f>IF(OR(DataBase2[[#This Row],[sDRC]]= "", DataBase2[[#This Row],[BestSol]]=""), "", (DataBase2[[#This Row],[sDRC]]-DataBase2[[#This Row],[BestSol]])/DataBase2[[#This Row],[BestSol]])</f>
        <v>0</v>
      </c>
      <c r="AI437" s="76">
        <f>IF(OR(DataBase2[[#This Row],[sABS]]= "", DataBase2[[#This Row],[BestSol]]=""), "", (DataBase2[[#This Row],[sABS]]-DataBase2[[#This Row],[BestSol]])/DataBase2[[#This Row],[BestSol]])</f>
        <v>3.2747855416180228E-9</v>
      </c>
      <c r="AJ437" s="76">
        <f>IF(OR(DataBase2[[#This Row],[sCCJ]]= "", DataBase2[[#This Row],[BestSol]]=""), "", (DataBase2[[#This Row],[sCCJ]]-DataBase2[[#This Row],[BestSol]])/DataBase2[[#This Row],[BestSol]])</f>
        <v>5.9335840727526241E-2</v>
      </c>
      <c r="AK437" s="76">
        <f>IF(OR(DataBase2[[#This Row],[sILS]] = "", DataBase2[[#This Row],[BestSol]]=""), "", (DataBase2[[#This Row],[sILS]]-DataBase2[[#This Row],[BestSol]])/DataBase2[[#This Row],[BestSol]])</f>
        <v>4.1838661136645264E-2</v>
      </c>
      <c r="AL437" s="76">
        <f>IF(OR(DataBase2[[#This Row],[sSA]] = "", DataBase2[[#This Row],[BestSol]]=""), "", (DataBase2[[#This Row],[sSA]]-DataBase2[[#This Row],[BestSol]])/DataBase2[[#This Row],[BestSol]])</f>
        <v>2.3211680505364804E-2</v>
      </c>
      <c r="AM437" s="76">
        <f>IF(OR(DataBase2[[#This Row],[sKS]] = "", DataBase2[[#This Row],[BestSol]]=""), "", (DataBase2[[#This Row],[sKS]]-DataBase2[[#This Row],[BestSol]])/DataBase2[[#This Row],[BestSol]])</f>
        <v>0</v>
      </c>
      <c r="AN437" s="75">
        <f>IF(OR(DataBase2[[#This Row],[sLB]] = "", DataBase2[[#This Row],[BSHeu]]=""), "", (DataBase2[[#This Row],[sLB]]-DataBase2[[#This Row],[BSHeu]])/DataBase2[[#This Row],[BSHeu]])</f>
        <v>0</v>
      </c>
      <c r="AO437" s="76">
        <f>IF(OR(DataBase2[[#This Row],[sCL]] = "",  DataBase2[[#This Row],[BSHeu]]=""), "", (DataBase2[[#This Row],[sCL]] - DataBase2[[#This Row],[BSHeu]])/ DataBase2[[#This Row],[BSHeu]])</f>
        <v>0</v>
      </c>
      <c r="AP437" s="76">
        <f>IF(OR(DataBase2[[#This Row],[sDRC]]= "",  DataBase2[[#This Row],[BSHeu]]=""), "", (DataBase2[[#This Row],[sDRC]]- DataBase2[[#This Row],[BSHeu]])/ DataBase2[[#This Row],[BSHeu]])</f>
        <v>0</v>
      </c>
      <c r="AQ437" s="76">
        <f>IF(OR(DataBase2[[#This Row],[sABS]]= "",  DataBase2[[#This Row],[BSHeu]]=""), "", (DataBase2[[#This Row],[sABS]]- DataBase2[[#This Row],[BSHeu]])/ DataBase2[[#This Row],[BSHeu]])</f>
        <v>3.2747855416180228E-9</v>
      </c>
      <c r="AR437" s="76">
        <f>IF(OR(DataBase2[[#This Row],[sCCJ]]= "",  DataBase2[[#This Row],[BSHeu]]=""), "", (DataBase2[[#This Row],[sCCJ]]- DataBase2[[#This Row],[BSHeu]])/ DataBase2[[#This Row],[BSHeu]])</f>
        <v>5.9335840727526241E-2</v>
      </c>
      <c r="AS437" s="76">
        <f>IF(OR(DataBase2[[#This Row],[sILS]] = "",  DataBase2[[#This Row],[BSHeu]]=""), "", (DataBase2[[#This Row],[sILS]]- DataBase2[[#This Row],[BSHeu]])/ DataBase2[[#This Row],[BSHeu]])</f>
        <v>4.1838661136645264E-2</v>
      </c>
      <c r="AT437" s="76">
        <f>IF(OR(DataBase2[[#This Row],[sSA]] = "",  DataBase2[[#This Row],[BSHeu]]=""), "", (DataBase2[[#This Row],[sSA]]- DataBase2[[#This Row],[BSHeu]])/ DataBase2[[#This Row],[BSHeu]])</f>
        <v>2.3211680505364804E-2</v>
      </c>
      <c r="AU437" s="77">
        <f>IF(OR(DataBase2[[#This Row],[sKS]]= "",  DataBase2[[#This Row],[BSHeu]]=""), "", (DataBase2[[#This Row],[sKS]]- DataBase2[[#This Row],[BSHeu]])/ DataBase2[[#This Row],[BSHeu]])</f>
        <v>0</v>
      </c>
      <c r="AV437" s="78">
        <f>IF(AND(DataBase2[[#This Row],[sLBGB]]&lt;=0.0001, DataBase2[[#This Row],[sLBGB]]&lt;&gt;""), 1,"")</f>
        <v>1</v>
      </c>
      <c r="AW437" s="78">
        <f>IF(AND(DataBase2[[#This Row],[sCLGB]]&lt;=0.0001,DataBase2[[#This Row],[sCLGB]]&lt;&gt;""), 1,"")</f>
        <v>1</v>
      </c>
      <c r="AX437" s="78">
        <f>IF(AND(DataBase2[[#This Row],[sDRCGB]]&lt;=0.0001,DataBase2[[#This Row],[sDRCGB]]&lt;&gt;""), 1,"")</f>
        <v>1</v>
      </c>
      <c r="AY437" s="78">
        <f>IF(AND(DataBase2[[#This Row],[sABSGB]]&lt;=0.0001,DataBase2[[#This Row],[sABSGB]]&lt;&gt;""), 1,"")</f>
        <v>1</v>
      </c>
      <c r="AZ437" s="78" t="str">
        <f>IF(AND(DataBase2[[#This Row],[sCCJGB]]&lt;=0.0001,DataBase2[[#This Row],[sCCJGB]]&lt;&gt;""), 1,"")</f>
        <v/>
      </c>
      <c r="BA437" s="78" t="str">
        <f>IF(AND(DataBase2[[#This Row],[sILSGB]]&lt;=0.0001,DataBase2[[#This Row],[sILSGB]]&lt;&gt;""), 1,"")</f>
        <v/>
      </c>
      <c r="BB437" s="78" t="str">
        <f>IF(AND(DataBase2[[#This Row],[sSAGB]]&lt;=0.0001,DataBase2[[#This Row],[sSAGB]]&lt;&gt;""), 1,"")</f>
        <v/>
      </c>
      <c r="BC437" s="78">
        <f>IF(AND(DataBase2[[#This Row],[sKSGB]]&lt;=0.0001,DataBase2[[#This Row],[sKSGB]]&lt;&gt;""), 1,"")</f>
        <v>1</v>
      </c>
      <c r="BD437" s="79">
        <f>IF(AND(DataBase2[[#This Row],[sLBGKS]]&lt;=0.0001, DataBase2[[#This Row],[sLBGKS]]&lt;&gt;""), 1,"")</f>
        <v>1</v>
      </c>
      <c r="BE437" s="78">
        <f>IF(AND(DataBase2[[#This Row],[sCLGKS]]&lt;=0.0001,DataBase2[[#This Row],[sCLGKS]]&lt;&gt;""), 1,"")</f>
        <v>1</v>
      </c>
      <c r="BF437" s="78">
        <f>IF(AND(DataBase2[[#This Row],[sDRCGKS]]&lt;=0.0001,DataBase2[[#This Row],[sDRCGKS]]&lt;&gt;""), 1,"")</f>
        <v>1</v>
      </c>
      <c r="BG437" s="78">
        <f>IF(AND(DataBase2[[#This Row],[sABSGKS]]&lt;=0.0001,DataBase2[[#This Row],[sABSGKS]]&lt;&gt;""), 1,"")</f>
        <v>1</v>
      </c>
      <c r="BH437" s="78" t="str">
        <f>IF(AND(DataBase2[[#This Row],[sCCJGKS]]&lt;=0.0001,DataBase2[[#This Row],[sCCJGKS]]&lt;&gt;""), 1,"")</f>
        <v/>
      </c>
      <c r="BI437" s="78" t="str">
        <f>IF(AND(DataBase2[[#This Row],[sILSGKS]]&lt;=0.0001,DataBase2[[#This Row],[sILSGKS]]&lt;&gt;""), 1,"")</f>
        <v/>
      </c>
      <c r="BJ437" s="78" t="str">
        <f>IF(AND(DataBase2[[#This Row],[sSAGKS]]&lt;=0.0001,DataBase2[[#This Row],[sSAGKS]]&lt;&gt;""), 1,"")</f>
        <v/>
      </c>
      <c r="BK437" s="80">
        <f>IF(AND(DataBase2[[#This Row],[sKSGKS]]&lt;=0.0001,DataBase2[[#This Row],[sKSGKS]]&lt;&gt;""), 1,"")</f>
        <v>1</v>
      </c>
    </row>
    <row r="438" spans="1:63" x14ac:dyDescent="0.35">
      <c r="A438" s="65" t="s">
        <v>95</v>
      </c>
      <c r="B438" s="66" t="s">
        <v>80</v>
      </c>
      <c r="C438" s="67" t="s">
        <v>81</v>
      </c>
      <c r="D438" s="67">
        <v>6</v>
      </c>
      <c r="E438" s="67">
        <v>5</v>
      </c>
      <c r="F438" s="68">
        <v>4</v>
      </c>
      <c r="G438" s="69">
        <v>6691.25</v>
      </c>
      <c r="H438" s="70">
        <v>6690.58</v>
      </c>
      <c r="I438" s="71">
        <v>54</v>
      </c>
      <c r="J438" s="69">
        <v>6686.93</v>
      </c>
      <c r="K438" s="70">
        <v>6686.93</v>
      </c>
      <c r="L438" s="71">
        <v>19</v>
      </c>
      <c r="M438" s="69">
        <v>6686.93</v>
      </c>
      <c r="N438" s="6">
        <v>6686.93</v>
      </c>
      <c r="O438" s="71">
        <v>0.2</v>
      </c>
      <c r="P438" s="69">
        <v>6691.25</v>
      </c>
      <c r="Q438" s="71">
        <v>25</v>
      </c>
      <c r="R438" s="72">
        <v>6934.92</v>
      </c>
      <c r="S438" s="71">
        <v>5.65</v>
      </c>
      <c r="T438" s="72">
        <v>6804.7</v>
      </c>
      <c r="U438" s="71">
        <v>150.001</v>
      </c>
      <c r="V438" s="72">
        <v>6694.43</v>
      </c>
      <c r="W438" s="73">
        <v>150.00200000000001</v>
      </c>
      <c r="X438" s="7">
        <v>6691.25</v>
      </c>
      <c r="Y438" s="71">
        <v>63</v>
      </c>
      <c r="Z438" s="74">
        <f t="shared" si="18"/>
        <v>6686.93</v>
      </c>
      <c r="AA438" s="48">
        <f t="shared" si="19"/>
        <v>6691.25</v>
      </c>
      <c r="AB43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MIN(G438,J438,M438),"")</f>
        <v>6686.93</v>
      </c>
      <c r="AC438" s="49">
        <f>IF(OR(DataBase2[[#This Row],[sKS]] = "", DataBase2[[#This Row],[BSOpt]]=""), "", (DataBase2[[#This Row],[sKS]]-DataBase2[[#This Row],[BSOpt]])/DataBase2[[#This Row],[BSOpt]])</f>
        <v>6.4603637244590702E-4</v>
      </c>
      <c r="AD438" s="49">
        <f t="shared" si="20"/>
        <v>6686.93</v>
      </c>
      <c r="AE438" s="49">
        <f>IF(OR(DataBase2[[#This Row],[sKS]] = "", DataBase2[[#This Row],[BESTUB]]=""), "", (DataBase2[[#This Row],[sKS]]-DataBase2[[#This Row],[BESTUB]])/DataBase2[[#This Row],[BESTUB]])</f>
        <v>6.4603637244590702E-4</v>
      </c>
      <c r="AF438" s="75">
        <f>IF(OR(DataBase2[[#This Row],[sLB]] = "", DataBase2[[#This Row],[BestSol]]=""), "", (DataBase2[[#This Row],[sLB]]-DataBase2[[#This Row],[BestSol]])/DataBase2[[#This Row],[BestSol]])</f>
        <v>6.4603637244590702E-4</v>
      </c>
      <c r="AG438" s="76">
        <f>IF(OR(DataBase2[[#This Row],[sCL]] = "", DataBase2[[#This Row],[BestSol]]=""), "", (DataBase2[[#This Row],[sCL]] -DataBase2[[#This Row],[BestSol]])/DataBase2[[#This Row],[BestSol]])</f>
        <v>0</v>
      </c>
      <c r="AH438" s="76">
        <f>IF(OR(DataBase2[[#This Row],[sDRC]]= "", DataBase2[[#This Row],[BestSol]]=""), "", (DataBase2[[#This Row],[sDRC]]-DataBase2[[#This Row],[BestSol]])/DataBase2[[#This Row],[BestSol]])</f>
        <v>0</v>
      </c>
      <c r="AI438" s="76">
        <f>IF(OR(DataBase2[[#This Row],[sABS]]= "", DataBase2[[#This Row],[BestSol]]=""), "", (DataBase2[[#This Row],[sABS]]-DataBase2[[#This Row],[BestSol]])/DataBase2[[#This Row],[BestSol]])</f>
        <v>6.4603637244590702E-4</v>
      </c>
      <c r="AJ438" s="76">
        <f>IF(OR(DataBase2[[#This Row],[sCCJ]]= "", DataBase2[[#This Row],[BestSol]]=""), "", (DataBase2[[#This Row],[sCCJ]]-DataBase2[[#This Row],[BestSol]])/DataBase2[[#This Row],[BestSol]])</f>
        <v>3.7085777778442387E-2</v>
      </c>
      <c r="AK438" s="76">
        <f>IF(OR(DataBase2[[#This Row],[sILS]] = "", DataBase2[[#This Row],[BestSol]]=""), "", (DataBase2[[#This Row],[sILS]]-DataBase2[[#This Row],[BestSol]])/DataBase2[[#This Row],[BestSol]])</f>
        <v>1.7611968421981317E-2</v>
      </c>
      <c r="AL438" s="76">
        <f>IF(OR(DataBase2[[#This Row],[sSA]] = "", DataBase2[[#This Row],[BestSol]]=""), "", (DataBase2[[#This Row],[sSA]]-DataBase2[[#This Row],[BestSol]])/DataBase2[[#This Row],[BestSol]])</f>
        <v>1.1215909243853307E-3</v>
      </c>
      <c r="AM438" s="76">
        <f>IF(OR(DataBase2[[#This Row],[sKS]] = "", DataBase2[[#This Row],[BestSol]]=""), "", (DataBase2[[#This Row],[sKS]]-DataBase2[[#This Row],[BestSol]])/DataBase2[[#This Row],[BestSol]])</f>
        <v>6.4603637244590702E-4</v>
      </c>
      <c r="AN438" s="75">
        <f>IF(OR(DataBase2[[#This Row],[sLB]] = "", DataBase2[[#This Row],[BSHeu]]=""), "", (DataBase2[[#This Row],[sLB]]-DataBase2[[#This Row],[BSHeu]])/DataBase2[[#This Row],[BSHeu]])</f>
        <v>0</v>
      </c>
      <c r="AO438" s="76">
        <f>IF(OR(DataBase2[[#This Row],[sCL]] = "",  DataBase2[[#This Row],[BSHeu]]=""), "", (DataBase2[[#This Row],[sCL]] - DataBase2[[#This Row],[BSHeu]])/ DataBase2[[#This Row],[BSHeu]])</f>
        <v>-6.4561927890897952E-4</v>
      </c>
      <c r="AP438" s="76">
        <f>IF(OR(DataBase2[[#This Row],[sDRC]]= "",  DataBase2[[#This Row],[BSHeu]]=""), "", (DataBase2[[#This Row],[sDRC]]- DataBase2[[#This Row],[BSHeu]])/ DataBase2[[#This Row],[BSHeu]])</f>
        <v>-6.4561927890897952E-4</v>
      </c>
      <c r="AQ438" s="76">
        <f>IF(OR(DataBase2[[#This Row],[sABS]]= "",  DataBase2[[#This Row],[BSHeu]]=""), "", (DataBase2[[#This Row],[sABS]]- DataBase2[[#This Row],[BSHeu]])/ DataBase2[[#This Row],[BSHeu]])</f>
        <v>0</v>
      </c>
      <c r="AR438" s="76">
        <f>IF(OR(DataBase2[[#This Row],[sCCJ]]= "",  DataBase2[[#This Row],[BSHeu]]=""), "", (DataBase2[[#This Row],[sCCJ]]- DataBase2[[#This Row],[BSHeu]])/ DataBase2[[#This Row],[BSHeu]])</f>
        <v>3.6416215206426315E-2</v>
      </c>
      <c r="AS438" s="76">
        <f>IF(OR(DataBase2[[#This Row],[sILS]] = "",  DataBase2[[#This Row],[BSHeu]]=""), "", (DataBase2[[#This Row],[sILS]]- DataBase2[[#This Row],[BSHeu]])/ DataBase2[[#This Row],[BSHeu]])</f>
        <v>1.6954978516719569E-2</v>
      </c>
      <c r="AT438" s="76">
        <f>IF(OR(DataBase2[[#This Row],[sSA]] = "",  DataBase2[[#This Row],[BSHeu]]=""), "", (DataBase2[[#This Row],[sSA]]- DataBase2[[#This Row],[BSHeu]])/ DataBase2[[#This Row],[BSHeu]])</f>
        <v>4.7524752475251877E-4</v>
      </c>
      <c r="AU438" s="77">
        <f>IF(OR(DataBase2[[#This Row],[sKS]]= "",  DataBase2[[#This Row],[BSHeu]]=""), "", (DataBase2[[#This Row],[sKS]]- DataBase2[[#This Row],[BSHeu]])/ DataBase2[[#This Row],[BSHeu]])</f>
        <v>0</v>
      </c>
      <c r="AV438" s="78" t="str">
        <f>IF(AND(DataBase2[[#This Row],[sLBGB]]&lt;=0.0001, DataBase2[[#This Row],[sLBGB]]&lt;&gt;""), 1,"")</f>
        <v/>
      </c>
      <c r="AW438" s="78">
        <f>IF(AND(DataBase2[[#This Row],[sCLGB]]&lt;=0.0001,DataBase2[[#This Row],[sCLGB]]&lt;&gt;""), 1,"")</f>
        <v>1</v>
      </c>
      <c r="AX438" s="78">
        <f>IF(AND(DataBase2[[#This Row],[sDRCGB]]&lt;=0.0001,DataBase2[[#This Row],[sDRCGB]]&lt;&gt;""), 1,"")</f>
        <v>1</v>
      </c>
      <c r="AY438" s="78" t="str">
        <f>IF(AND(DataBase2[[#This Row],[sABSGB]]&lt;=0.0001,DataBase2[[#This Row],[sABSGB]]&lt;&gt;""), 1,"")</f>
        <v/>
      </c>
      <c r="AZ438" s="78" t="str">
        <f>IF(AND(DataBase2[[#This Row],[sCCJGB]]&lt;=0.0001,DataBase2[[#This Row],[sCCJGB]]&lt;&gt;""), 1,"")</f>
        <v/>
      </c>
      <c r="BA438" s="78" t="str">
        <f>IF(AND(DataBase2[[#This Row],[sILSGB]]&lt;=0.0001,DataBase2[[#This Row],[sILSGB]]&lt;&gt;""), 1,"")</f>
        <v/>
      </c>
      <c r="BB438" s="78" t="str">
        <f>IF(AND(DataBase2[[#This Row],[sSAGB]]&lt;=0.0001,DataBase2[[#This Row],[sSAGB]]&lt;&gt;""), 1,"")</f>
        <v/>
      </c>
      <c r="BC438" s="78" t="str">
        <f>IF(AND(DataBase2[[#This Row],[sKSGB]]&lt;=0.0001,DataBase2[[#This Row],[sKSGB]]&lt;&gt;""), 1,"")</f>
        <v/>
      </c>
      <c r="BD438" s="79">
        <f>IF(AND(DataBase2[[#This Row],[sLBGKS]]&lt;=0.0001, DataBase2[[#This Row],[sLBGKS]]&lt;&gt;""), 1,"")</f>
        <v>1</v>
      </c>
      <c r="BE438" s="78">
        <f>IF(AND(DataBase2[[#This Row],[sCLGKS]]&lt;=0.0001,DataBase2[[#This Row],[sCLGKS]]&lt;&gt;""), 1,"")</f>
        <v>1</v>
      </c>
      <c r="BF438" s="78">
        <f>IF(AND(DataBase2[[#This Row],[sDRCGKS]]&lt;=0.0001,DataBase2[[#This Row],[sDRCGKS]]&lt;&gt;""), 1,"")</f>
        <v>1</v>
      </c>
      <c r="BG438" s="78">
        <f>IF(AND(DataBase2[[#This Row],[sABSGKS]]&lt;=0.0001,DataBase2[[#This Row],[sABSGKS]]&lt;&gt;""), 1,"")</f>
        <v>1</v>
      </c>
      <c r="BH438" s="78" t="str">
        <f>IF(AND(DataBase2[[#This Row],[sCCJGKS]]&lt;=0.0001,DataBase2[[#This Row],[sCCJGKS]]&lt;&gt;""), 1,"")</f>
        <v/>
      </c>
      <c r="BI438" s="78" t="str">
        <f>IF(AND(DataBase2[[#This Row],[sILSGKS]]&lt;=0.0001,DataBase2[[#This Row],[sILSGKS]]&lt;&gt;""), 1,"")</f>
        <v/>
      </c>
      <c r="BJ438" s="78" t="str">
        <f>IF(AND(DataBase2[[#This Row],[sSAGKS]]&lt;=0.0001,DataBase2[[#This Row],[sSAGKS]]&lt;&gt;""), 1,"")</f>
        <v/>
      </c>
      <c r="BK438" s="80">
        <f>IF(AND(DataBase2[[#This Row],[sKSGKS]]&lt;=0.0001,DataBase2[[#This Row],[sKSGKS]]&lt;&gt;""), 1,"")</f>
        <v>1</v>
      </c>
    </row>
    <row r="439" spans="1:63" x14ac:dyDescent="0.35">
      <c r="A439" s="65" t="s">
        <v>96</v>
      </c>
      <c r="B439" s="66" t="s">
        <v>80</v>
      </c>
      <c r="C439" s="67" t="s">
        <v>81</v>
      </c>
      <c r="D439" s="67">
        <v>6</v>
      </c>
      <c r="E439" s="67">
        <v>5</v>
      </c>
      <c r="F439" s="68">
        <v>5</v>
      </c>
      <c r="G439" s="69">
        <v>7881.11</v>
      </c>
      <c r="H439" s="70">
        <v>7880.32</v>
      </c>
      <c r="I439" s="71">
        <v>3437</v>
      </c>
      <c r="J439" s="69">
        <v>7881.11</v>
      </c>
      <c r="K439" s="70">
        <v>7881.11</v>
      </c>
      <c r="L439" s="71">
        <v>110</v>
      </c>
      <c r="M439" s="69">
        <v>7881.11</v>
      </c>
      <c r="N439" s="6">
        <v>7881.11</v>
      </c>
      <c r="O439" s="71">
        <v>0.4</v>
      </c>
      <c r="P439" s="69">
        <v>7881.1098599999996</v>
      </c>
      <c r="Q439" s="71">
        <v>576</v>
      </c>
      <c r="R439" s="72">
        <v>8409.51</v>
      </c>
      <c r="S439" s="71">
        <v>9.0399999999999991</v>
      </c>
      <c r="T439" s="72">
        <v>7887.79</v>
      </c>
      <c r="U439" s="71">
        <v>150.00399999999999</v>
      </c>
      <c r="V439" s="72">
        <v>8145.49</v>
      </c>
      <c r="W439" s="73">
        <v>150.0085</v>
      </c>
      <c r="X439" s="7">
        <v>7881.11</v>
      </c>
      <c r="Y439" s="71">
        <v>119</v>
      </c>
      <c r="Z439" s="74">
        <f t="shared" si="18"/>
        <v>7881.11</v>
      </c>
      <c r="AA439" s="48">
        <f t="shared" si="19"/>
        <v>7881.1098599999996</v>
      </c>
      <c r="AB43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MIN(G439,J439,M439),"")</f>
        <v>7881.11</v>
      </c>
      <c r="AC439" s="49">
        <f>IF(OR(DataBase2[[#This Row],[sKS]] = "", DataBase2[[#This Row],[BSOpt]]=""), "", (DataBase2[[#This Row],[sKS]]-DataBase2[[#This Row],[BSOpt]])/DataBase2[[#This Row],[BSOpt]])</f>
        <v>0</v>
      </c>
      <c r="AD439" s="49">
        <f t="shared" si="20"/>
        <v>7881.11</v>
      </c>
      <c r="AE439" s="49">
        <f>IF(OR(DataBase2[[#This Row],[sKS]] = "", DataBase2[[#This Row],[BESTUB]]=""), "", (DataBase2[[#This Row],[sKS]]-DataBase2[[#This Row],[BESTUB]])/DataBase2[[#This Row],[BESTUB]])</f>
        <v>0</v>
      </c>
      <c r="AF439" s="75">
        <f>IF(OR(DataBase2[[#This Row],[sLB]] = "", DataBase2[[#This Row],[BestSol]]=""), "", (DataBase2[[#This Row],[sLB]]-DataBase2[[#This Row],[BestSol]])/DataBase2[[#This Row],[BestSol]])</f>
        <v>0</v>
      </c>
      <c r="AG439" s="76">
        <f>IF(OR(DataBase2[[#This Row],[sCL]] = "", DataBase2[[#This Row],[BestSol]]=""), "", (DataBase2[[#This Row],[sCL]] -DataBase2[[#This Row],[BestSol]])/DataBase2[[#This Row],[BestSol]])</f>
        <v>0</v>
      </c>
      <c r="AH439" s="76">
        <f>IF(OR(DataBase2[[#This Row],[sDRC]]= "", DataBase2[[#This Row],[BestSol]]=""), "", (DataBase2[[#This Row],[sDRC]]-DataBase2[[#This Row],[BestSol]])/DataBase2[[#This Row],[BestSol]])</f>
        <v>0</v>
      </c>
      <c r="AI439" s="76">
        <f>IF(OR(DataBase2[[#This Row],[sABS]]= "", DataBase2[[#This Row],[BestSol]]=""), "", (DataBase2[[#This Row],[sABS]]-DataBase2[[#This Row],[BestSol]])/DataBase2[[#This Row],[BestSol]])</f>
        <v>-1.7763995186119891E-8</v>
      </c>
      <c r="AJ439" s="76">
        <f>IF(OR(DataBase2[[#This Row],[sCCJ]]= "", DataBase2[[#This Row],[BestSol]]=""), "", (DataBase2[[#This Row],[sCCJ]]-DataBase2[[#This Row],[BestSol]])/DataBase2[[#This Row],[BestSol]])</f>
        <v>6.7046393211108654E-2</v>
      </c>
      <c r="AK439" s="76">
        <f>IF(OR(DataBase2[[#This Row],[sILS]] = "", DataBase2[[#This Row],[BestSol]]=""), "", (DataBase2[[#This Row],[sILS]]-DataBase2[[#This Row],[BestSol]])/DataBase2[[#This Row],[BestSol]])</f>
        <v>8.4759634112457395E-4</v>
      </c>
      <c r="AL439" s="76">
        <f>IF(OR(DataBase2[[#This Row],[sSA]] = "", DataBase2[[#This Row],[BestSol]]=""), "", (DataBase2[[#This Row],[sSA]]-DataBase2[[#This Row],[BestSol]])/DataBase2[[#This Row],[BestSol]])</f>
        <v>3.3546036027919938E-2</v>
      </c>
      <c r="AM439" s="76">
        <f>IF(OR(DataBase2[[#This Row],[sKS]] = "", DataBase2[[#This Row],[BestSol]]=""), "", (DataBase2[[#This Row],[sKS]]-DataBase2[[#This Row],[BestSol]])/DataBase2[[#This Row],[BestSol]])</f>
        <v>0</v>
      </c>
      <c r="AN439" s="75">
        <f>IF(OR(DataBase2[[#This Row],[sLB]] = "", DataBase2[[#This Row],[BSHeu]]=""), "", (DataBase2[[#This Row],[sLB]]-DataBase2[[#This Row],[BSHeu]])/DataBase2[[#This Row],[BSHeu]])</f>
        <v>1.7763995501679421E-8</v>
      </c>
      <c r="AO439" s="76">
        <f>IF(OR(DataBase2[[#This Row],[sCL]] = "",  DataBase2[[#This Row],[BSHeu]]=""), "", (DataBase2[[#This Row],[sCL]] - DataBase2[[#This Row],[BSHeu]])/ DataBase2[[#This Row],[BSHeu]])</f>
        <v>1.7763995501679421E-8</v>
      </c>
      <c r="AP439" s="76">
        <f>IF(OR(DataBase2[[#This Row],[sDRC]]= "",  DataBase2[[#This Row],[BSHeu]]=""), "", (DataBase2[[#This Row],[sDRC]]- DataBase2[[#This Row],[BSHeu]])/ DataBase2[[#This Row],[BSHeu]])</f>
        <v>1.7763995501679421E-8</v>
      </c>
      <c r="AQ439" s="76">
        <f>IF(OR(DataBase2[[#This Row],[sABS]]= "",  DataBase2[[#This Row],[BSHeu]]=""), "", (DataBase2[[#This Row],[sABS]]- DataBase2[[#This Row],[BSHeu]])/ DataBase2[[#This Row],[BSHeu]])</f>
        <v>0</v>
      </c>
      <c r="AR439" s="76">
        <f>IF(OR(DataBase2[[#This Row],[sCCJ]]= "",  DataBase2[[#This Row],[BSHeu]]=""), "", (DataBase2[[#This Row],[sCCJ]]- DataBase2[[#This Row],[BSHeu]])/ DataBase2[[#This Row],[BSHeu]])</f>
        <v>6.7046412166115982E-2</v>
      </c>
      <c r="AS439" s="76">
        <f>IF(OR(DataBase2[[#This Row],[sILS]] = "",  DataBase2[[#This Row],[BSHeu]]=""), "", (DataBase2[[#This Row],[sILS]]- DataBase2[[#This Row],[BSHeu]])/ DataBase2[[#This Row],[BSHeu]])</f>
        <v>8.4761412017677327E-4</v>
      </c>
      <c r="AT439" s="76">
        <f>IF(OR(DataBase2[[#This Row],[sSA]] = "",  DataBase2[[#This Row],[BSHeu]]=""), "", (DataBase2[[#This Row],[sSA]]- DataBase2[[#This Row],[BSHeu]])/ DataBase2[[#This Row],[BSHeu]])</f>
        <v>3.3546054387827075E-2</v>
      </c>
      <c r="AU439" s="77">
        <f>IF(OR(DataBase2[[#This Row],[sKS]]= "",  DataBase2[[#This Row],[BSHeu]]=""), "", (DataBase2[[#This Row],[sKS]]- DataBase2[[#This Row],[BSHeu]])/ DataBase2[[#This Row],[BSHeu]])</f>
        <v>1.7763995501679421E-8</v>
      </c>
      <c r="AV439" s="78">
        <f>IF(AND(DataBase2[[#This Row],[sLBGB]]&lt;=0.0001, DataBase2[[#This Row],[sLBGB]]&lt;&gt;""), 1,"")</f>
        <v>1</v>
      </c>
      <c r="AW439" s="78">
        <f>IF(AND(DataBase2[[#This Row],[sCLGB]]&lt;=0.0001,DataBase2[[#This Row],[sCLGB]]&lt;&gt;""), 1,"")</f>
        <v>1</v>
      </c>
      <c r="AX439" s="78">
        <f>IF(AND(DataBase2[[#This Row],[sDRCGB]]&lt;=0.0001,DataBase2[[#This Row],[sDRCGB]]&lt;&gt;""), 1,"")</f>
        <v>1</v>
      </c>
      <c r="AY439" s="78">
        <f>IF(AND(DataBase2[[#This Row],[sABSGB]]&lt;=0.0001,DataBase2[[#This Row],[sABSGB]]&lt;&gt;""), 1,"")</f>
        <v>1</v>
      </c>
      <c r="AZ439" s="78" t="str">
        <f>IF(AND(DataBase2[[#This Row],[sCCJGB]]&lt;=0.0001,DataBase2[[#This Row],[sCCJGB]]&lt;&gt;""), 1,"")</f>
        <v/>
      </c>
      <c r="BA439" s="78" t="str">
        <f>IF(AND(DataBase2[[#This Row],[sILSGB]]&lt;=0.0001,DataBase2[[#This Row],[sILSGB]]&lt;&gt;""), 1,"")</f>
        <v/>
      </c>
      <c r="BB439" s="78" t="str">
        <f>IF(AND(DataBase2[[#This Row],[sSAGB]]&lt;=0.0001,DataBase2[[#This Row],[sSAGB]]&lt;&gt;""), 1,"")</f>
        <v/>
      </c>
      <c r="BC439" s="78">
        <f>IF(AND(DataBase2[[#This Row],[sKSGB]]&lt;=0.0001,DataBase2[[#This Row],[sKSGB]]&lt;&gt;""), 1,"")</f>
        <v>1</v>
      </c>
      <c r="BD439" s="79">
        <f>IF(AND(DataBase2[[#This Row],[sLBGKS]]&lt;=0.0001, DataBase2[[#This Row],[sLBGKS]]&lt;&gt;""), 1,"")</f>
        <v>1</v>
      </c>
      <c r="BE439" s="78">
        <f>IF(AND(DataBase2[[#This Row],[sCLGKS]]&lt;=0.0001,DataBase2[[#This Row],[sCLGKS]]&lt;&gt;""), 1,"")</f>
        <v>1</v>
      </c>
      <c r="BF439" s="78">
        <f>IF(AND(DataBase2[[#This Row],[sDRCGKS]]&lt;=0.0001,DataBase2[[#This Row],[sDRCGKS]]&lt;&gt;""), 1,"")</f>
        <v>1</v>
      </c>
      <c r="BG439" s="78">
        <f>IF(AND(DataBase2[[#This Row],[sABSGKS]]&lt;=0.0001,DataBase2[[#This Row],[sABSGKS]]&lt;&gt;""), 1,"")</f>
        <v>1</v>
      </c>
      <c r="BH439" s="78" t="str">
        <f>IF(AND(DataBase2[[#This Row],[sCCJGKS]]&lt;=0.0001,DataBase2[[#This Row],[sCCJGKS]]&lt;&gt;""), 1,"")</f>
        <v/>
      </c>
      <c r="BI439" s="78" t="str">
        <f>IF(AND(DataBase2[[#This Row],[sILSGKS]]&lt;=0.0001,DataBase2[[#This Row],[sILSGKS]]&lt;&gt;""), 1,"")</f>
        <v/>
      </c>
      <c r="BJ439" s="78" t="str">
        <f>IF(AND(DataBase2[[#This Row],[sSAGKS]]&lt;=0.0001,DataBase2[[#This Row],[sSAGKS]]&lt;&gt;""), 1,"")</f>
        <v/>
      </c>
      <c r="BK439" s="80">
        <f>IF(AND(DataBase2[[#This Row],[sKSGKS]]&lt;=0.0001,DataBase2[[#This Row],[sKSGKS]]&lt;&gt;""), 1,"")</f>
        <v>1</v>
      </c>
    </row>
    <row r="440" spans="1:63" x14ac:dyDescent="0.35">
      <c r="A440" s="65" t="s">
        <v>97</v>
      </c>
      <c r="B440" s="66" t="s">
        <v>80</v>
      </c>
      <c r="C440" s="67" t="s">
        <v>81</v>
      </c>
      <c r="D440" s="67">
        <v>6</v>
      </c>
      <c r="E440" s="67">
        <v>5</v>
      </c>
      <c r="F440" s="68">
        <v>2</v>
      </c>
      <c r="G440" s="69">
        <v>4638.1099999999997</v>
      </c>
      <c r="H440" s="70">
        <v>4637.6499999999996</v>
      </c>
      <c r="I440" s="71">
        <v>3300</v>
      </c>
      <c r="J440" s="69">
        <v>4637.08</v>
      </c>
      <c r="K440" s="70">
        <v>4637.08</v>
      </c>
      <c r="L440" s="71">
        <v>8</v>
      </c>
      <c r="M440" s="69">
        <v>4637.08</v>
      </c>
      <c r="N440" s="6">
        <v>4637.08</v>
      </c>
      <c r="O440" s="71">
        <v>0.1</v>
      </c>
      <c r="P440" s="69">
        <v>4638.1098599999996</v>
      </c>
      <c r="Q440" s="71">
        <v>11</v>
      </c>
      <c r="R440" s="72">
        <v>4784.1099999999997</v>
      </c>
      <c r="S440" s="71">
        <v>4.2300000000000004</v>
      </c>
      <c r="T440" s="72">
        <v>4640.7299999999996</v>
      </c>
      <c r="U440" s="71">
        <v>150.005</v>
      </c>
      <c r="V440" s="72">
        <v>4645.8500000000004</v>
      </c>
      <c r="W440" s="73">
        <v>150.03899999999999</v>
      </c>
      <c r="X440" s="7">
        <v>4638.1099999999997</v>
      </c>
      <c r="Y440" s="71">
        <v>73</v>
      </c>
      <c r="Z440" s="74">
        <f t="shared" si="18"/>
        <v>4637.08</v>
      </c>
      <c r="AA440" s="48">
        <f t="shared" si="19"/>
        <v>4638.1098599999996</v>
      </c>
      <c r="AB44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MIN(G440,J440,M440),"")</f>
        <v>4637.08</v>
      </c>
      <c r="AC440" s="49">
        <f>IF(OR(DataBase2[[#This Row],[sKS]] = "", DataBase2[[#This Row],[BSOpt]]=""), "", (DataBase2[[#This Row],[sKS]]-DataBase2[[#This Row],[BSOpt]])/DataBase2[[#This Row],[BSOpt]])</f>
        <v>2.2212254263453409E-4</v>
      </c>
      <c r="AD440" s="49">
        <f t="shared" si="20"/>
        <v>4637.08</v>
      </c>
      <c r="AE440" s="49">
        <f>IF(OR(DataBase2[[#This Row],[sKS]] = "", DataBase2[[#This Row],[BESTUB]]=""), "", (DataBase2[[#This Row],[sKS]]-DataBase2[[#This Row],[BESTUB]])/DataBase2[[#This Row],[BESTUB]])</f>
        <v>2.2212254263453409E-4</v>
      </c>
      <c r="AF440" s="75">
        <f>IF(OR(DataBase2[[#This Row],[sLB]] = "", DataBase2[[#This Row],[BestSol]]=""), "", (DataBase2[[#This Row],[sLB]]-DataBase2[[#This Row],[BestSol]])/DataBase2[[#This Row],[BestSol]])</f>
        <v>2.2212254263453409E-4</v>
      </c>
      <c r="AG440" s="76">
        <f>IF(OR(DataBase2[[#This Row],[sCL]] = "", DataBase2[[#This Row],[BestSol]]=""), "", (DataBase2[[#This Row],[sCL]] -DataBase2[[#This Row],[BestSol]])/DataBase2[[#This Row],[BestSol]])</f>
        <v>0</v>
      </c>
      <c r="AH440" s="76">
        <f>IF(OR(DataBase2[[#This Row],[sDRC]]= "", DataBase2[[#This Row],[BestSol]]=""), "", (DataBase2[[#This Row],[sDRC]]-DataBase2[[#This Row],[BestSol]])/DataBase2[[#This Row],[BestSol]])</f>
        <v>0</v>
      </c>
      <c r="AI440" s="76">
        <f>IF(OR(DataBase2[[#This Row],[sABS]]= "", DataBase2[[#This Row],[BestSol]]=""), "", (DataBase2[[#This Row],[sABS]]-DataBase2[[#This Row],[BestSol]])/DataBase2[[#This Row],[BestSol]])</f>
        <v>2.2209235122095026E-4</v>
      </c>
      <c r="AJ440" s="76">
        <f>IF(OR(DataBase2[[#This Row],[sCCJ]]= "", DataBase2[[#This Row],[BestSol]]=""), "", (DataBase2[[#This Row],[sCCJ]]-DataBase2[[#This Row],[BestSol]])/DataBase2[[#This Row],[BestSol]])</f>
        <v>3.1707453828702492E-2</v>
      </c>
      <c r="AK440" s="76">
        <f>IF(OR(DataBase2[[#This Row],[sILS]] = "", DataBase2[[#This Row],[BestSol]]=""), "", (DataBase2[[#This Row],[sILS]]-DataBase2[[#This Row],[BestSol]])/DataBase2[[#This Row],[BestSol]])</f>
        <v>7.8713328215162051E-4</v>
      </c>
      <c r="AL440" s="76">
        <f>IF(OR(DataBase2[[#This Row],[sSA]] = "", DataBase2[[#This Row],[BestSol]]=""), "", (DataBase2[[#This Row],[sSA]]-DataBase2[[#This Row],[BestSol]])/DataBase2[[#This Row],[BestSol]])</f>
        <v>1.8912764067043131E-3</v>
      </c>
      <c r="AM440" s="76">
        <f>IF(OR(DataBase2[[#This Row],[sKS]] = "", DataBase2[[#This Row],[BestSol]]=""), "", (DataBase2[[#This Row],[sKS]]-DataBase2[[#This Row],[BestSol]])/DataBase2[[#This Row],[BestSol]])</f>
        <v>2.2212254263453409E-4</v>
      </c>
      <c r="AN440" s="75">
        <f>IF(OR(DataBase2[[#This Row],[sLB]] = "", DataBase2[[#This Row],[BSHeu]]=""), "", (DataBase2[[#This Row],[sLB]]-DataBase2[[#This Row],[BSHeu]])/DataBase2[[#This Row],[BSHeu]])</f>
        <v>3.0184709790656259E-8</v>
      </c>
      <c r="AO440" s="76">
        <f>IF(OR(DataBase2[[#This Row],[sCL]] = "",  DataBase2[[#This Row],[BSHeu]]=""), "", (DataBase2[[#This Row],[sCL]] - DataBase2[[#This Row],[BSHeu]])/ DataBase2[[#This Row],[BSHeu]])</f>
        <v>-2.22043037160755E-4</v>
      </c>
      <c r="AP440" s="76">
        <f>IF(OR(DataBase2[[#This Row],[sDRC]]= "",  DataBase2[[#This Row],[BSHeu]]=""), "", (DataBase2[[#This Row],[sDRC]]- DataBase2[[#This Row],[BSHeu]])/ DataBase2[[#This Row],[BSHeu]])</f>
        <v>-2.22043037160755E-4</v>
      </c>
      <c r="AQ440" s="76">
        <f>IF(OR(DataBase2[[#This Row],[sABS]]= "",  DataBase2[[#This Row],[BSHeu]]=""), "", (DataBase2[[#This Row],[sABS]]- DataBase2[[#This Row],[BSHeu]])/ DataBase2[[#This Row],[BSHeu]])</f>
        <v>0</v>
      </c>
      <c r="AR440" s="76">
        <f>IF(OR(DataBase2[[#This Row],[sCCJ]]= "",  DataBase2[[#This Row],[BSHeu]]=""), "", (DataBase2[[#This Row],[sCCJ]]- DataBase2[[#This Row],[BSHeu]])/ DataBase2[[#This Row],[BSHeu]])</f>
        <v>3.1478370372192976E-2</v>
      </c>
      <c r="AS440" s="76">
        <f>IF(OR(DataBase2[[#This Row],[sILS]] = "",  DataBase2[[#This Row],[BSHeu]]=""), "", (DataBase2[[#This Row],[sILS]]- DataBase2[[#This Row],[BSHeu]])/ DataBase2[[#This Row],[BSHeu]])</f>
        <v>5.6491546752624627E-4</v>
      </c>
      <c r="AT440" s="76">
        <f>IF(OR(DataBase2[[#This Row],[sSA]] = "",  DataBase2[[#This Row],[BSHeu]]=""), "", (DataBase2[[#This Row],[sSA]]- DataBase2[[#This Row],[BSHeu]])/ DataBase2[[#This Row],[BSHeu]])</f>
        <v>1.6688134247861031E-3</v>
      </c>
      <c r="AU440" s="77">
        <f>IF(OR(DataBase2[[#This Row],[sKS]]= "",  DataBase2[[#This Row],[BSHeu]]=""), "", (DataBase2[[#This Row],[sKS]]- DataBase2[[#This Row],[BSHeu]])/ DataBase2[[#This Row],[BSHeu]])</f>
        <v>3.0184709790656259E-8</v>
      </c>
      <c r="AV440" s="78" t="str">
        <f>IF(AND(DataBase2[[#This Row],[sLBGB]]&lt;=0.0001, DataBase2[[#This Row],[sLBGB]]&lt;&gt;""), 1,"")</f>
        <v/>
      </c>
      <c r="AW440" s="78">
        <f>IF(AND(DataBase2[[#This Row],[sCLGB]]&lt;=0.0001,DataBase2[[#This Row],[sCLGB]]&lt;&gt;""), 1,"")</f>
        <v>1</v>
      </c>
      <c r="AX440" s="78">
        <f>IF(AND(DataBase2[[#This Row],[sDRCGB]]&lt;=0.0001,DataBase2[[#This Row],[sDRCGB]]&lt;&gt;""), 1,"")</f>
        <v>1</v>
      </c>
      <c r="AY440" s="78" t="str">
        <f>IF(AND(DataBase2[[#This Row],[sABSGB]]&lt;=0.0001,DataBase2[[#This Row],[sABSGB]]&lt;&gt;""), 1,"")</f>
        <v/>
      </c>
      <c r="AZ440" s="78" t="str">
        <f>IF(AND(DataBase2[[#This Row],[sCCJGB]]&lt;=0.0001,DataBase2[[#This Row],[sCCJGB]]&lt;&gt;""), 1,"")</f>
        <v/>
      </c>
      <c r="BA440" s="78" t="str">
        <f>IF(AND(DataBase2[[#This Row],[sILSGB]]&lt;=0.0001,DataBase2[[#This Row],[sILSGB]]&lt;&gt;""), 1,"")</f>
        <v/>
      </c>
      <c r="BB440" s="78" t="str">
        <f>IF(AND(DataBase2[[#This Row],[sSAGB]]&lt;=0.0001,DataBase2[[#This Row],[sSAGB]]&lt;&gt;""), 1,"")</f>
        <v/>
      </c>
      <c r="BC440" s="78" t="str">
        <f>IF(AND(DataBase2[[#This Row],[sKSGB]]&lt;=0.0001,DataBase2[[#This Row],[sKSGB]]&lt;&gt;""), 1,"")</f>
        <v/>
      </c>
      <c r="BD440" s="79">
        <f>IF(AND(DataBase2[[#This Row],[sLBGKS]]&lt;=0.0001, DataBase2[[#This Row],[sLBGKS]]&lt;&gt;""), 1,"")</f>
        <v>1</v>
      </c>
      <c r="BE440" s="78">
        <f>IF(AND(DataBase2[[#This Row],[sCLGKS]]&lt;=0.0001,DataBase2[[#This Row],[sCLGKS]]&lt;&gt;""), 1,"")</f>
        <v>1</v>
      </c>
      <c r="BF440" s="78">
        <f>IF(AND(DataBase2[[#This Row],[sDRCGKS]]&lt;=0.0001,DataBase2[[#This Row],[sDRCGKS]]&lt;&gt;""), 1,"")</f>
        <v>1</v>
      </c>
      <c r="BG440" s="78">
        <f>IF(AND(DataBase2[[#This Row],[sABSGKS]]&lt;=0.0001,DataBase2[[#This Row],[sABSGKS]]&lt;&gt;""), 1,"")</f>
        <v>1</v>
      </c>
      <c r="BH440" s="78" t="str">
        <f>IF(AND(DataBase2[[#This Row],[sCCJGKS]]&lt;=0.0001,DataBase2[[#This Row],[sCCJGKS]]&lt;&gt;""), 1,"")</f>
        <v/>
      </c>
      <c r="BI440" s="78" t="str">
        <f>IF(AND(DataBase2[[#This Row],[sILSGKS]]&lt;=0.0001,DataBase2[[#This Row],[sILSGKS]]&lt;&gt;""), 1,"")</f>
        <v/>
      </c>
      <c r="BJ440" s="78" t="str">
        <f>IF(AND(DataBase2[[#This Row],[sSAGKS]]&lt;=0.0001,DataBase2[[#This Row],[sSAGKS]]&lt;&gt;""), 1,"")</f>
        <v/>
      </c>
      <c r="BK440" s="80">
        <f>IF(AND(DataBase2[[#This Row],[sKSGKS]]&lt;=0.0001,DataBase2[[#This Row],[sKSGKS]]&lt;&gt;""), 1,"")</f>
        <v>1</v>
      </c>
    </row>
    <row r="441" spans="1:63" x14ac:dyDescent="0.35">
      <c r="A441" s="65" t="s">
        <v>98</v>
      </c>
      <c r="B441" s="66" t="s">
        <v>80</v>
      </c>
      <c r="C441" s="67" t="s">
        <v>81</v>
      </c>
      <c r="D441" s="67">
        <v>6</v>
      </c>
      <c r="E441" s="67">
        <v>5</v>
      </c>
      <c r="F441" s="68">
        <v>3</v>
      </c>
      <c r="G441" s="69">
        <v>5610.62</v>
      </c>
      <c r="H441" s="70">
        <v>5491.44</v>
      </c>
      <c r="I441" s="71">
        <v>7200</v>
      </c>
      <c r="J441" s="69">
        <v>5610.62</v>
      </c>
      <c r="K441" s="70">
        <v>5610.62</v>
      </c>
      <c r="L441" s="71">
        <v>38</v>
      </c>
      <c r="M441" s="69">
        <v>5610.62</v>
      </c>
      <c r="N441" s="6">
        <v>5610.62</v>
      </c>
      <c r="O441" s="71">
        <v>271</v>
      </c>
      <c r="P441" s="69">
        <v>5610.6201199999996</v>
      </c>
      <c r="Q441" s="71">
        <v>367</v>
      </c>
      <c r="R441" s="72">
        <v>5738.5</v>
      </c>
      <c r="S441" s="71">
        <v>4.13</v>
      </c>
      <c r="T441" s="72">
        <v>5777.89</v>
      </c>
      <c r="U441" s="71">
        <v>150</v>
      </c>
      <c r="V441" s="72">
        <v>5635.67</v>
      </c>
      <c r="W441" s="73">
        <v>150.00399999999999</v>
      </c>
      <c r="X441" s="7">
        <v>5610.62</v>
      </c>
      <c r="Y441" s="71">
        <v>90</v>
      </c>
      <c r="Z441" s="74">
        <f t="shared" si="18"/>
        <v>5610.62</v>
      </c>
      <c r="AA441" s="48">
        <f t="shared" si="19"/>
        <v>5610.62</v>
      </c>
      <c r="AB44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MIN(G441,J441,M441),"")</f>
        <v>5610.62</v>
      </c>
      <c r="AC441" s="49">
        <f>IF(OR(DataBase2[[#This Row],[sKS]] = "", DataBase2[[#This Row],[BSOpt]]=""), "", (DataBase2[[#This Row],[sKS]]-DataBase2[[#This Row],[BSOpt]])/DataBase2[[#This Row],[BSOpt]])</f>
        <v>0</v>
      </c>
      <c r="AD441" s="49">
        <f t="shared" si="20"/>
        <v>5610.62</v>
      </c>
      <c r="AE441" s="49">
        <f>IF(OR(DataBase2[[#This Row],[sKS]] = "", DataBase2[[#This Row],[BESTUB]]=""), "", (DataBase2[[#This Row],[sKS]]-DataBase2[[#This Row],[BESTUB]])/DataBase2[[#This Row],[BESTUB]])</f>
        <v>0</v>
      </c>
      <c r="AF441" s="75">
        <f>IF(OR(DataBase2[[#This Row],[sLB]] = "", DataBase2[[#This Row],[BestSol]]=""), "", (DataBase2[[#This Row],[sLB]]-DataBase2[[#This Row],[BestSol]])/DataBase2[[#This Row],[BestSol]])</f>
        <v>0</v>
      </c>
      <c r="AG441" s="76">
        <f>IF(OR(DataBase2[[#This Row],[sCL]] = "", DataBase2[[#This Row],[BestSol]]=""), "", (DataBase2[[#This Row],[sCL]] -DataBase2[[#This Row],[BestSol]])/DataBase2[[#This Row],[BestSol]])</f>
        <v>0</v>
      </c>
      <c r="AH441" s="76">
        <f>IF(OR(DataBase2[[#This Row],[sDRC]]= "", DataBase2[[#This Row],[BestSol]]=""), "", (DataBase2[[#This Row],[sDRC]]-DataBase2[[#This Row],[BestSol]])/DataBase2[[#This Row],[BestSol]])</f>
        <v>0</v>
      </c>
      <c r="AI441" s="76">
        <f>IF(OR(DataBase2[[#This Row],[sABS]]= "", DataBase2[[#This Row],[BestSol]]=""), "", (DataBase2[[#This Row],[sABS]]-DataBase2[[#This Row],[BestSol]])/DataBase2[[#This Row],[BestSol]])</f>
        <v>2.1388010540195046E-8</v>
      </c>
      <c r="AJ441" s="76">
        <f>IF(OR(DataBase2[[#This Row],[sCCJ]]= "", DataBase2[[#This Row],[BestSol]]=""), "", (DataBase2[[#This Row],[sCCJ]]-DataBase2[[#This Row],[BestSol]])/DataBase2[[#This Row],[BestSol]])</f>
        <v>2.2792489956546712E-2</v>
      </c>
      <c r="AK441" s="76">
        <f>IF(OR(DataBase2[[#This Row],[sILS]] = "", DataBase2[[#This Row],[BestSol]]=""), "", (DataBase2[[#This Row],[sILS]]-DataBase2[[#This Row],[BestSol]])/DataBase2[[#This Row],[BestSol]])</f>
        <v>2.9813104434091141E-2</v>
      </c>
      <c r="AL441" s="76">
        <f>IF(OR(DataBase2[[#This Row],[sSA]] = "", DataBase2[[#This Row],[BestSol]]=""), "", (DataBase2[[#This Row],[sSA]]-DataBase2[[#This Row],[BestSol]])/DataBase2[[#This Row],[BestSol]])</f>
        <v>4.4647472115381514E-3</v>
      </c>
      <c r="AM441" s="76">
        <f>IF(OR(DataBase2[[#This Row],[sKS]] = "", DataBase2[[#This Row],[BestSol]]=""), "", (DataBase2[[#This Row],[sKS]]-DataBase2[[#This Row],[BestSol]])/DataBase2[[#This Row],[BestSol]])</f>
        <v>0</v>
      </c>
      <c r="AN441" s="75">
        <f>IF(OR(DataBase2[[#This Row],[sLB]] = "", DataBase2[[#This Row],[BSHeu]]=""), "", (DataBase2[[#This Row],[sLB]]-DataBase2[[#This Row],[BSHeu]])/DataBase2[[#This Row],[BSHeu]])</f>
        <v>0</v>
      </c>
      <c r="AO441" s="76">
        <f>IF(OR(DataBase2[[#This Row],[sCL]] = "",  DataBase2[[#This Row],[BSHeu]]=""), "", (DataBase2[[#This Row],[sCL]] - DataBase2[[#This Row],[BSHeu]])/ DataBase2[[#This Row],[BSHeu]])</f>
        <v>0</v>
      </c>
      <c r="AP441" s="76">
        <f>IF(OR(DataBase2[[#This Row],[sDRC]]= "",  DataBase2[[#This Row],[BSHeu]]=""), "", (DataBase2[[#This Row],[sDRC]]- DataBase2[[#This Row],[BSHeu]])/ DataBase2[[#This Row],[BSHeu]])</f>
        <v>0</v>
      </c>
      <c r="AQ441" s="76">
        <f>IF(OR(DataBase2[[#This Row],[sABS]]= "",  DataBase2[[#This Row],[BSHeu]]=""), "", (DataBase2[[#This Row],[sABS]]- DataBase2[[#This Row],[BSHeu]])/ DataBase2[[#This Row],[BSHeu]])</f>
        <v>2.1388010540195046E-8</v>
      </c>
      <c r="AR441" s="76">
        <f>IF(OR(DataBase2[[#This Row],[sCCJ]]= "",  DataBase2[[#This Row],[BSHeu]]=""), "", (DataBase2[[#This Row],[sCCJ]]- DataBase2[[#This Row],[BSHeu]])/ DataBase2[[#This Row],[BSHeu]])</f>
        <v>2.2792489956546712E-2</v>
      </c>
      <c r="AS441" s="76">
        <f>IF(OR(DataBase2[[#This Row],[sILS]] = "",  DataBase2[[#This Row],[BSHeu]]=""), "", (DataBase2[[#This Row],[sILS]]- DataBase2[[#This Row],[BSHeu]])/ DataBase2[[#This Row],[BSHeu]])</f>
        <v>2.9813104434091141E-2</v>
      </c>
      <c r="AT441" s="76">
        <f>IF(OR(DataBase2[[#This Row],[sSA]] = "",  DataBase2[[#This Row],[BSHeu]]=""), "", (DataBase2[[#This Row],[sSA]]- DataBase2[[#This Row],[BSHeu]])/ DataBase2[[#This Row],[BSHeu]])</f>
        <v>4.4647472115381514E-3</v>
      </c>
      <c r="AU441" s="77">
        <f>IF(OR(DataBase2[[#This Row],[sKS]]= "",  DataBase2[[#This Row],[BSHeu]]=""), "", (DataBase2[[#This Row],[sKS]]- DataBase2[[#This Row],[BSHeu]])/ DataBase2[[#This Row],[BSHeu]])</f>
        <v>0</v>
      </c>
      <c r="AV441" s="78">
        <f>IF(AND(DataBase2[[#This Row],[sLBGB]]&lt;=0.0001, DataBase2[[#This Row],[sLBGB]]&lt;&gt;""), 1,"")</f>
        <v>1</v>
      </c>
      <c r="AW441" s="78">
        <f>IF(AND(DataBase2[[#This Row],[sCLGB]]&lt;=0.0001,DataBase2[[#This Row],[sCLGB]]&lt;&gt;""), 1,"")</f>
        <v>1</v>
      </c>
      <c r="AX441" s="78">
        <f>IF(AND(DataBase2[[#This Row],[sDRCGB]]&lt;=0.0001,DataBase2[[#This Row],[sDRCGB]]&lt;&gt;""), 1,"")</f>
        <v>1</v>
      </c>
      <c r="AY441" s="78">
        <f>IF(AND(DataBase2[[#This Row],[sABSGB]]&lt;=0.0001,DataBase2[[#This Row],[sABSGB]]&lt;&gt;""), 1,"")</f>
        <v>1</v>
      </c>
      <c r="AZ441" s="78" t="str">
        <f>IF(AND(DataBase2[[#This Row],[sCCJGB]]&lt;=0.0001,DataBase2[[#This Row],[sCCJGB]]&lt;&gt;""), 1,"")</f>
        <v/>
      </c>
      <c r="BA441" s="78" t="str">
        <f>IF(AND(DataBase2[[#This Row],[sILSGB]]&lt;=0.0001,DataBase2[[#This Row],[sILSGB]]&lt;&gt;""), 1,"")</f>
        <v/>
      </c>
      <c r="BB441" s="78" t="str">
        <f>IF(AND(DataBase2[[#This Row],[sSAGB]]&lt;=0.0001,DataBase2[[#This Row],[sSAGB]]&lt;&gt;""), 1,"")</f>
        <v/>
      </c>
      <c r="BC441" s="78">
        <f>IF(AND(DataBase2[[#This Row],[sKSGB]]&lt;=0.0001,DataBase2[[#This Row],[sKSGB]]&lt;&gt;""), 1,"")</f>
        <v>1</v>
      </c>
      <c r="BD441" s="79">
        <f>IF(AND(DataBase2[[#This Row],[sLBGKS]]&lt;=0.0001, DataBase2[[#This Row],[sLBGKS]]&lt;&gt;""), 1,"")</f>
        <v>1</v>
      </c>
      <c r="BE441" s="78">
        <f>IF(AND(DataBase2[[#This Row],[sCLGKS]]&lt;=0.0001,DataBase2[[#This Row],[sCLGKS]]&lt;&gt;""), 1,"")</f>
        <v>1</v>
      </c>
      <c r="BF441" s="78">
        <f>IF(AND(DataBase2[[#This Row],[sDRCGKS]]&lt;=0.0001,DataBase2[[#This Row],[sDRCGKS]]&lt;&gt;""), 1,"")</f>
        <v>1</v>
      </c>
      <c r="BG441" s="78">
        <f>IF(AND(DataBase2[[#This Row],[sABSGKS]]&lt;=0.0001,DataBase2[[#This Row],[sABSGKS]]&lt;&gt;""), 1,"")</f>
        <v>1</v>
      </c>
      <c r="BH441" s="78" t="str">
        <f>IF(AND(DataBase2[[#This Row],[sCCJGKS]]&lt;=0.0001,DataBase2[[#This Row],[sCCJGKS]]&lt;&gt;""), 1,"")</f>
        <v/>
      </c>
      <c r="BI441" s="78" t="str">
        <f>IF(AND(DataBase2[[#This Row],[sILSGKS]]&lt;=0.0001,DataBase2[[#This Row],[sILSGKS]]&lt;&gt;""), 1,"")</f>
        <v/>
      </c>
      <c r="BJ441" s="78" t="str">
        <f>IF(AND(DataBase2[[#This Row],[sSAGKS]]&lt;=0.0001,DataBase2[[#This Row],[sSAGKS]]&lt;&gt;""), 1,"")</f>
        <v/>
      </c>
      <c r="BK441" s="80">
        <f>IF(AND(DataBase2[[#This Row],[sKSGKS]]&lt;=0.0001,DataBase2[[#This Row],[sKSGKS]]&lt;&gt;""), 1,"")</f>
        <v>1</v>
      </c>
    </row>
    <row r="442" spans="1:63" x14ac:dyDescent="0.35">
      <c r="A442" s="65" t="s">
        <v>99</v>
      </c>
      <c r="B442" s="66" t="s">
        <v>80</v>
      </c>
      <c r="C442" s="67" t="s">
        <v>81</v>
      </c>
      <c r="D442" s="67">
        <v>6</v>
      </c>
      <c r="E442" s="67">
        <v>5</v>
      </c>
      <c r="F442" s="68">
        <v>4</v>
      </c>
      <c r="G442" s="69">
        <v>6634.2</v>
      </c>
      <c r="H442" s="70">
        <v>6585.52</v>
      </c>
      <c r="I442" s="71">
        <v>7200</v>
      </c>
      <c r="J442" s="69">
        <v>6634.2</v>
      </c>
      <c r="K442" s="70">
        <v>6634.2</v>
      </c>
      <c r="L442" s="71">
        <v>52</v>
      </c>
      <c r="M442" s="69">
        <v>6634.2</v>
      </c>
      <c r="N442" s="6">
        <v>6634.2</v>
      </c>
      <c r="O442" s="71">
        <v>57.5</v>
      </c>
      <c r="P442" s="69">
        <v>6634.2002000000002</v>
      </c>
      <c r="Q442" s="71">
        <v>516</v>
      </c>
      <c r="R442" s="72">
        <v>6771.68</v>
      </c>
      <c r="S442" s="71">
        <v>4.38</v>
      </c>
      <c r="T442" s="72">
        <v>6642.62</v>
      </c>
      <c r="U442" s="71">
        <v>150.006</v>
      </c>
      <c r="V442" s="72">
        <v>6634.35</v>
      </c>
      <c r="W442" s="73">
        <v>150.04300000000001</v>
      </c>
      <c r="X442" s="7">
        <v>6634.2</v>
      </c>
      <c r="Y442" s="71">
        <v>83</v>
      </c>
      <c r="Z442" s="74">
        <f t="shared" si="18"/>
        <v>6634.2</v>
      </c>
      <c r="AA442" s="48">
        <f t="shared" si="19"/>
        <v>6634.2</v>
      </c>
      <c r="AB44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MIN(G442,J442,M442),"")</f>
        <v>6634.2</v>
      </c>
      <c r="AC442" s="49">
        <f>IF(OR(DataBase2[[#This Row],[sKS]] = "", DataBase2[[#This Row],[BSOpt]]=""), "", (DataBase2[[#This Row],[sKS]]-DataBase2[[#This Row],[BSOpt]])/DataBase2[[#This Row],[BSOpt]])</f>
        <v>0</v>
      </c>
      <c r="AD442" s="49">
        <f t="shared" si="20"/>
        <v>6634.2</v>
      </c>
      <c r="AE442" s="49">
        <f>IF(OR(DataBase2[[#This Row],[sKS]] = "", DataBase2[[#This Row],[BESTUB]]=""), "", (DataBase2[[#This Row],[sKS]]-DataBase2[[#This Row],[BESTUB]])/DataBase2[[#This Row],[BESTUB]])</f>
        <v>0</v>
      </c>
      <c r="AF442" s="75">
        <f>IF(OR(DataBase2[[#This Row],[sLB]] = "", DataBase2[[#This Row],[BestSol]]=""), "", (DataBase2[[#This Row],[sLB]]-DataBase2[[#This Row],[BestSol]])/DataBase2[[#This Row],[BestSol]])</f>
        <v>0</v>
      </c>
      <c r="AG442" s="76">
        <f>IF(OR(DataBase2[[#This Row],[sCL]] = "", DataBase2[[#This Row],[BestSol]]=""), "", (DataBase2[[#This Row],[sCL]] -DataBase2[[#This Row],[BestSol]])/DataBase2[[#This Row],[BestSol]])</f>
        <v>0</v>
      </c>
      <c r="AH442" s="76">
        <f>IF(OR(DataBase2[[#This Row],[sDRC]]= "", DataBase2[[#This Row],[BestSol]]=""), "", (DataBase2[[#This Row],[sDRC]]-DataBase2[[#This Row],[BestSol]])/DataBase2[[#This Row],[BestSol]])</f>
        <v>0</v>
      </c>
      <c r="AI442" s="76">
        <f>IF(OR(DataBase2[[#This Row],[sABS]]= "", DataBase2[[#This Row],[BestSol]]=""), "", (DataBase2[[#This Row],[sABS]]-DataBase2[[#This Row],[BestSol]])/DataBase2[[#This Row],[BestSol]])</f>
        <v>3.0146815049974867E-8</v>
      </c>
      <c r="AJ442" s="76">
        <f>IF(OR(DataBase2[[#This Row],[sCCJ]]= "", DataBase2[[#This Row],[BestSol]]=""), "", (DataBase2[[#This Row],[sCCJ]]-DataBase2[[#This Row],[BestSol]])/DataBase2[[#This Row],[BestSol]])</f>
        <v>2.0722920623436204E-2</v>
      </c>
      <c r="AK442" s="76">
        <f>IF(OR(DataBase2[[#This Row],[sILS]] = "", DataBase2[[#This Row],[BestSol]]=""), "", (DataBase2[[#This Row],[sILS]]-DataBase2[[#This Row],[BestSol]])/DataBase2[[#This Row],[BestSol]])</f>
        <v>1.2691809110367599E-3</v>
      </c>
      <c r="AL442" s="76">
        <f>IF(OR(DataBase2[[#This Row],[sSA]] = "", DataBase2[[#This Row],[BestSol]]=""), "", (DataBase2[[#This Row],[sSA]]-DataBase2[[#This Row],[BestSol]])/DataBase2[[#This Row],[BestSol]])</f>
        <v>2.2610111241829566E-5</v>
      </c>
      <c r="AM442" s="76">
        <f>IF(OR(DataBase2[[#This Row],[sKS]] = "", DataBase2[[#This Row],[BestSol]]=""), "", (DataBase2[[#This Row],[sKS]]-DataBase2[[#This Row],[BestSol]])/DataBase2[[#This Row],[BestSol]])</f>
        <v>0</v>
      </c>
      <c r="AN442" s="75">
        <f>IF(OR(DataBase2[[#This Row],[sLB]] = "", DataBase2[[#This Row],[BSHeu]]=""), "", (DataBase2[[#This Row],[sLB]]-DataBase2[[#This Row],[BSHeu]])/DataBase2[[#This Row],[BSHeu]])</f>
        <v>0</v>
      </c>
      <c r="AO442" s="76">
        <f>IF(OR(DataBase2[[#This Row],[sCL]] = "",  DataBase2[[#This Row],[BSHeu]]=""), "", (DataBase2[[#This Row],[sCL]] - DataBase2[[#This Row],[BSHeu]])/ DataBase2[[#This Row],[BSHeu]])</f>
        <v>0</v>
      </c>
      <c r="AP442" s="76">
        <f>IF(OR(DataBase2[[#This Row],[sDRC]]= "",  DataBase2[[#This Row],[BSHeu]]=""), "", (DataBase2[[#This Row],[sDRC]]- DataBase2[[#This Row],[BSHeu]])/ DataBase2[[#This Row],[BSHeu]])</f>
        <v>0</v>
      </c>
      <c r="AQ442" s="76">
        <f>IF(OR(DataBase2[[#This Row],[sABS]]= "",  DataBase2[[#This Row],[BSHeu]]=""), "", (DataBase2[[#This Row],[sABS]]- DataBase2[[#This Row],[BSHeu]])/ DataBase2[[#This Row],[BSHeu]])</f>
        <v>3.0146815049974867E-8</v>
      </c>
      <c r="AR442" s="76">
        <f>IF(OR(DataBase2[[#This Row],[sCCJ]]= "",  DataBase2[[#This Row],[BSHeu]]=""), "", (DataBase2[[#This Row],[sCCJ]]- DataBase2[[#This Row],[BSHeu]])/ DataBase2[[#This Row],[BSHeu]])</f>
        <v>2.0722920623436204E-2</v>
      </c>
      <c r="AS442" s="76">
        <f>IF(OR(DataBase2[[#This Row],[sILS]] = "",  DataBase2[[#This Row],[BSHeu]]=""), "", (DataBase2[[#This Row],[sILS]]- DataBase2[[#This Row],[BSHeu]])/ DataBase2[[#This Row],[BSHeu]])</f>
        <v>1.2691809110367599E-3</v>
      </c>
      <c r="AT442" s="76">
        <f>IF(OR(DataBase2[[#This Row],[sSA]] = "",  DataBase2[[#This Row],[BSHeu]]=""), "", (DataBase2[[#This Row],[sSA]]- DataBase2[[#This Row],[BSHeu]])/ DataBase2[[#This Row],[BSHeu]])</f>
        <v>2.2610111241829566E-5</v>
      </c>
      <c r="AU442" s="77">
        <f>IF(OR(DataBase2[[#This Row],[sKS]]= "",  DataBase2[[#This Row],[BSHeu]]=""), "", (DataBase2[[#This Row],[sKS]]- DataBase2[[#This Row],[BSHeu]])/ DataBase2[[#This Row],[BSHeu]])</f>
        <v>0</v>
      </c>
      <c r="AV442" s="78">
        <f>IF(AND(DataBase2[[#This Row],[sLBGB]]&lt;=0.0001, DataBase2[[#This Row],[sLBGB]]&lt;&gt;""), 1,"")</f>
        <v>1</v>
      </c>
      <c r="AW442" s="78">
        <f>IF(AND(DataBase2[[#This Row],[sCLGB]]&lt;=0.0001,DataBase2[[#This Row],[sCLGB]]&lt;&gt;""), 1,"")</f>
        <v>1</v>
      </c>
      <c r="AX442" s="78">
        <f>IF(AND(DataBase2[[#This Row],[sDRCGB]]&lt;=0.0001,DataBase2[[#This Row],[sDRCGB]]&lt;&gt;""), 1,"")</f>
        <v>1</v>
      </c>
      <c r="AY442" s="78">
        <f>IF(AND(DataBase2[[#This Row],[sABSGB]]&lt;=0.0001,DataBase2[[#This Row],[sABSGB]]&lt;&gt;""), 1,"")</f>
        <v>1</v>
      </c>
      <c r="AZ442" s="78" t="str">
        <f>IF(AND(DataBase2[[#This Row],[sCCJGB]]&lt;=0.0001,DataBase2[[#This Row],[sCCJGB]]&lt;&gt;""), 1,"")</f>
        <v/>
      </c>
      <c r="BA442" s="78" t="str">
        <f>IF(AND(DataBase2[[#This Row],[sILSGB]]&lt;=0.0001,DataBase2[[#This Row],[sILSGB]]&lt;&gt;""), 1,"")</f>
        <v/>
      </c>
      <c r="BB442" s="78">
        <f>IF(AND(DataBase2[[#This Row],[sSAGB]]&lt;=0.0001,DataBase2[[#This Row],[sSAGB]]&lt;&gt;""), 1,"")</f>
        <v>1</v>
      </c>
      <c r="BC442" s="78">
        <f>IF(AND(DataBase2[[#This Row],[sKSGB]]&lt;=0.0001,DataBase2[[#This Row],[sKSGB]]&lt;&gt;""), 1,"")</f>
        <v>1</v>
      </c>
      <c r="BD442" s="79">
        <f>IF(AND(DataBase2[[#This Row],[sLBGKS]]&lt;=0.0001, DataBase2[[#This Row],[sLBGKS]]&lt;&gt;""), 1,"")</f>
        <v>1</v>
      </c>
      <c r="BE442" s="78">
        <f>IF(AND(DataBase2[[#This Row],[sCLGKS]]&lt;=0.0001,DataBase2[[#This Row],[sCLGKS]]&lt;&gt;""), 1,"")</f>
        <v>1</v>
      </c>
      <c r="BF442" s="78">
        <f>IF(AND(DataBase2[[#This Row],[sDRCGKS]]&lt;=0.0001,DataBase2[[#This Row],[sDRCGKS]]&lt;&gt;""), 1,"")</f>
        <v>1</v>
      </c>
      <c r="BG442" s="78">
        <f>IF(AND(DataBase2[[#This Row],[sABSGKS]]&lt;=0.0001,DataBase2[[#This Row],[sABSGKS]]&lt;&gt;""), 1,"")</f>
        <v>1</v>
      </c>
      <c r="BH442" s="78" t="str">
        <f>IF(AND(DataBase2[[#This Row],[sCCJGKS]]&lt;=0.0001,DataBase2[[#This Row],[sCCJGKS]]&lt;&gt;""), 1,"")</f>
        <v/>
      </c>
      <c r="BI442" s="78" t="str">
        <f>IF(AND(DataBase2[[#This Row],[sILSGKS]]&lt;=0.0001,DataBase2[[#This Row],[sILSGKS]]&lt;&gt;""), 1,"")</f>
        <v/>
      </c>
      <c r="BJ442" s="78">
        <f>IF(AND(DataBase2[[#This Row],[sSAGKS]]&lt;=0.0001,DataBase2[[#This Row],[sSAGKS]]&lt;&gt;""), 1,"")</f>
        <v>1</v>
      </c>
      <c r="BK442" s="80">
        <f>IF(AND(DataBase2[[#This Row],[sKSGKS]]&lt;=0.0001,DataBase2[[#This Row],[sKSGKS]]&lt;&gt;""), 1,"")</f>
        <v>1</v>
      </c>
    </row>
    <row r="443" spans="1:63" x14ac:dyDescent="0.35">
      <c r="A443" s="102" t="s">
        <v>100</v>
      </c>
      <c r="B443" s="103" t="s">
        <v>80</v>
      </c>
      <c r="C443" s="104" t="s">
        <v>81</v>
      </c>
      <c r="D443" s="104">
        <v>6</v>
      </c>
      <c r="E443" s="104">
        <v>5</v>
      </c>
      <c r="F443" s="105">
        <v>5</v>
      </c>
      <c r="G443" s="106"/>
      <c r="H443" s="107"/>
      <c r="I443" s="108"/>
      <c r="J443" s="106"/>
      <c r="K443" s="107">
        <v>8179.58</v>
      </c>
      <c r="L443" s="108">
        <v>110</v>
      </c>
      <c r="M443" s="106"/>
      <c r="N443" s="109"/>
      <c r="O443" s="108"/>
      <c r="P443" s="106"/>
      <c r="Q443" s="108"/>
      <c r="R443" s="110" t="s">
        <v>101</v>
      </c>
      <c r="S443" s="108"/>
      <c r="T443" s="110"/>
      <c r="U443" s="108"/>
      <c r="V443" s="110"/>
      <c r="W443" s="111"/>
      <c r="X443" s="112"/>
      <c r="Y443" s="113"/>
      <c r="Z443" s="74" t="str">
        <f t="shared" si="18"/>
        <v/>
      </c>
      <c r="AA443" s="48" t="str">
        <f t="shared" si="19"/>
        <v/>
      </c>
      <c r="AB44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MIN(G443,J443,M443),"")</f>
        <v/>
      </c>
      <c r="AC443" s="49" t="str">
        <f>IF(OR(DataBase2[[#This Row],[sKS]] = "", DataBase2[[#This Row],[BSOpt]]=""), "", (DataBase2[[#This Row],[sKS]]-DataBase2[[#This Row],[BSOpt]])/DataBase2[[#This Row],[BSOpt]])</f>
        <v/>
      </c>
      <c r="AD443" s="49" t="str">
        <f t="shared" si="20"/>
        <v/>
      </c>
      <c r="AE443" s="49" t="str">
        <f>IF(OR(DataBase2[[#This Row],[sKS]] = "", DataBase2[[#This Row],[BESTUB]]=""), "", (DataBase2[[#This Row],[sKS]]-DataBase2[[#This Row],[BESTUB]])/DataBase2[[#This Row],[BESTUB]])</f>
        <v/>
      </c>
      <c r="AF443" s="114" t="str">
        <f>IF(OR(DataBase2[[#This Row],[sLB]] = "", DataBase2[[#This Row],[BestSol]]=""), "", (DataBase2[[#This Row],[sLB]]-DataBase2[[#This Row],[BestSol]])/DataBase2[[#This Row],[BestSol]])</f>
        <v/>
      </c>
      <c r="AG443" s="115" t="str">
        <f>IF(OR(DataBase2[[#This Row],[sCL]] = "", DataBase2[[#This Row],[BestSol]]=""), "", (DataBase2[[#This Row],[sCL]] -DataBase2[[#This Row],[BestSol]])/DataBase2[[#This Row],[BestSol]])</f>
        <v/>
      </c>
      <c r="AH443" s="115" t="str">
        <f>IF(OR(DataBase2[[#This Row],[sDRC]]= "", DataBase2[[#This Row],[BestSol]]=""), "", (DataBase2[[#This Row],[sDRC]]-DataBase2[[#This Row],[BestSol]])/DataBase2[[#This Row],[BestSol]])</f>
        <v/>
      </c>
      <c r="AI443" s="115" t="str">
        <f>IF(OR(DataBase2[[#This Row],[sABS]]= "", DataBase2[[#This Row],[BestSol]]=""), "", (DataBase2[[#This Row],[sABS]]-DataBase2[[#This Row],[BestSol]])/DataBase2[[#This Row],[BestSol]])</f>
        <v/>
      </c>
      <c r="AJ443" s="115" t="str">
        <f>IF(OR(DataBase2[[#This Row],[sCCJ]]= "", DataBase2[[#This Row],[BestSol]]=""), "", (DataBase2[[#This Row],[sCCJ]]-DataBase2[[#This Row],[BestSol]])/DataBase2[[#This Row],[BestSol]])</f>
        <v/>
      </c>
      <c r="AK443" s="115" t="str">
        <f>IF(OR(DataBase2[[#This Row],[sILS]] = "", DataBase2[[#This Row],[BestSol]]=""), "", (DataBase2[[#This Row],[sILS]]-DataBase2[[#This Row],[BestSol]])/DataBase2[[#This Row],[BestSol]])</f>
        <v/>
      </c>
      <c r="AL443" s="115" t="str">
        <f>IF(OR(DataBase2[[#This Row],[sSA]] = "", DataBase2[[#This Row],[BestSol]]=""), "", (DataBase2[[#This Row],[sSA]]-DataBase2[[#This Row],[BestSol]])/DataBase2[[#This Row],[BestSol]])</f>
        <v/>
      </c>
      <c r="AM443" s="115" t="str">
        <f>IF(OR(DataBase2[[#This Row],[sKS]] = "", DataBase2[[#This Row],[BestSol]]=""), "", (DataBase2[[#This Row],[sKS]]-DataBase2[[#This Row],[BestSol]])/DataBase2[[#This Row],[BestSol]])</f>
        <v/>
      </c>
      <c r="AN443" s="114" t="str">
        <f>IF(OR(DataBase2[[#This Row],[sLB]] = "", DataBase2[[#This Row],[BSHeu]]=""), "", (DataBase2[[#This Row],[sLB]]-DataBase2[[#This Row],[BSHeu]])/DataBase2[[#This Row],[BSHeu]])</f>
        <v/>
      </c>
      <c r="AO443" s="115" t="str">
        <f>IF(OR(DataBase2[[#This Row],[sCL]] = "",  DataBase2[[#This Row],[BSHeu]]=""), "", (DataBase2[[#This Row],[sCL]] - DataBase2[[#This Row],[BSHeu]])/ DataBase2[[#This Row],[BSHeu]])</f>
        <v/>
      </c>
      <c r="AP443" s="115" t="str">
        <f>IF(OR(DataBase2[[#This Row],[sDRC]]= "",  DataBase2[[#This Row],[BSHeu]]=""), "", (DataBase2[[#This Row],[sDRC]]- DataBase2[[#This Row],[BSHeu]])/ DataBase2[[#This Row],[BSHeu]])</f>
        <v/>
      </c>
      <c r="AQ443" s="115" t="str">
        <f>IF(OR(DataBase2[[#This Row],[sABS]]= "",  DataBase2[[#This Row],[BSHeu]]=""), "", (DataBase2[[#This Row],[sABS]]- DataBase2[[#This Row],[BSHeu]])/ DataBase2[[#This Row],[BSHeu]])</f>
        <v/>
      </c>
      <c r="AR443" s="115" t="str">
        <f>IF(OR(DataBase2[[#This Row],[sCCJ]]= "",  DataBase2[[#This Row],[BSHeu]]=""), "", (DataBase2[[#This Row],[sCCJ]]- DataBase2[[#This Row],[BSHeu]])/ DataBase2[[#This Row],[BSHeu]])</f>
        <v/>
      </c>
      <c r="AS443" s="115" t="str">
        <f>IF(OR(DataBase2[[#This Row],[sILS]] = "",  DataBase2[[#This Row],[BSHeu]]=""), "", (DataBase2[[#This Row],[sILS]]- DataBase2[[#This Row],[BSHeu]])/ DataBase2[[#This Row],[BSHeu]])</f>
        <v/>
      </c>
      <c r="AT443" s="115" t="str">
        <f>IF(OR(DataBase2[[#This Row],[sSA]] = "",  DataBase2[[#This Row],[BSHeu]]=""), "", (DataBase2[[#This Row],[sSA]]- DataBase2[[#This Row],[BSHeu]])/ DataBase2[[#This Row],[BSHeu]])</f>
        <v/>
      </c>
      <c r="AU443" s="116" t="str">
        <f>IF(OR(DataBase2[[#This Row],[sKS]]= "",  DataBase2[[#This Row],[BSHeu]]=""), "", (DataBase2[[#This Row],[sKS]]- DataBase2[[#This Row],[BSHeu]])/ DataBase2[[#This Row],[BSHeu]])</f>
        <v/>
      </c>
      <c r="AV443" s="117" t="str">
        <f>IF(AND(DataBase2[[#This Row],[sLBGB]]&lt;=0.0001, DataBase2[[#This Row],[sLBGB]]&lt;&gt;""), 1,"")</f>
        <v/>
      </c>
      <c r="AW443" s="117" t="str">
        <f>IF(AND(DataBase2[[#This Row],[sCLGB]]&lt;=0.0001,DataBase2[[#This Row],[sCLGB]]&lt;&gt;""), 1,"")</f>
        <v/>
      </c>
      <c r="AX443" s="117" t="str">
        <f>IF(AND(DataBase2[[#This Row],[sDRCGB]]&lt;=0.0001,DataBase2[[#This Row],[sDRCGB]]&lt;&gt;""), 1,"")</f>
        <v/>
      </c>
      <c r="AY443" s="117" t="str">
        <f>IF(AND(DataBase2[[#This Row],[sABSGB]]&lt;=0.0001,DataBase2[[#This Row],[sABSGB]]&lt;&gt;""), 1,"")</f>
        <v/>
      </c>
      <c r="AZ443" s="117" t="str">
        <f>IF(AND(DataBase2[[#This Row],[sCCJGB]]&lt;=0.0001,DataBase2[[#This Row],[sCCJGB]]&lt;&gt;""), 1,"")</f>
        <v/>
      </c>
      <c r="BA443" s="117" t="str">
        <f>IF(AND(DataBase2[[#This Row],[sILSGB]]&lt;=0.0001,DataBase2[[#This Row],[sILSGB]]&lt;&gt;""), 1,"")</f>
        <v/>
      </c>
      <c r="BB443" s="117" t="str">
        <f>IF(AND(DataBase2[[#This Row],[sSAGB]]&lt;=0.0001,DataBase2[[#This Row],[sSAGB]]&lt;&gt;""), 1,"")</f>
        <v/>
      </c>
      <c r="BC443" s="117" t="str">
        <f>IF(AND(DataBase2[[#This Row],[sKSGB]]&lt;=0.0001,DataBase2[[#This Row],[sKSGB]]&lt;&gt;""), 1,"")</f>
        <v/>
      </c>
      <c r="BD443" s="118" t="str">
        <f>IF(AND(DataBase2[[#This Row],[sLBGKS]]&lt;=0.0001, DataBase2[[#This Row],[sLBGKS]]&lt;&gt;""), 1,"")</f>
        <v/>
      </c>
      <c r="BE443" s="117" t="str">
        <f>IF(AND(DataBase2[[#This Row],[sCLGKS]]&lt;=0.0001,DataBase2[[#This Row],[sCLGKS]]&lt;&gt;""), 1,"")</f>
        <v/>
      </c>
      <c r="BF443" s="117" t="str">
        <f>IF(AND(DataBase2[[#This Row],[sDRCGKS]]&lt;=0.0001,DataBase2[[#This Row],[sDRCGKS]]&lt;&gt;""), 1,"")</f>
        <v/>
      </c>
      <c r="BG443" s="117" t="str">
        <f>IF(AND(DataBase2[[#This Row],[sABSGKS]]&lt;=0.0001,DataBase2[[#This Row],[sABSGKS]]&lt;&gt;""), 1,"")</f>
        <v/>
      </c>
      <c r="BH443" s="117" t="str">
        <f>IF(AND(DataBase2[[#This Row],[sCCJGKS]]&lt;=0.0001,DataBase2[[#This Row],[sCCJGKS]]&lt;&gt;""), 1,"")</f>
        <v/>
      </c>
      <c r="BI443" s="117" t="str">
        <f>IF(AND(DataBase2[[#This Row],[sILSGKS]]&lt;=0.0001,DataBase2[[#This Row],[sILSGKS]]&lt;&gt;""), 1,"")</f>
        <v/>
      </c>
      <c r="BJ443" s="117" t="str">
        <f>IF(AND(DataBase2[[#This Row],[sSAGKS]]&lt;=0.0001,DataBase2[[#This Row],[sSAGKS]]&lt;&gt;""), 1,"")</f>
        <v/>
      </c>
      <c r="BK443" s="119" t="str">
        <f>IF(AND(DataBase2[[#This Row],[sKSGKS]]&lt;=0.0001,DataBase2[[#This Row],[sKSGKS]]&lt;&gt;""), 1,"")</f>
        <v/>
      </c>
    </row>
    <row r="444" spans="1:63" x14ac:dyDescent="0.35">
      <c r="A444" s="65"/>
      <c r="B444" s="66"/>
      <c r="C444" s="67"/>
      <c r="D444" s="67"/>
      <c r="E444" s="67"/>
      <c r="F444" s="68"/>
      <c r="G444" s="69"/>
      <c r="H444" s="70"/>
      <c r="I444" s="71"/>
      <c r="J444" s="69"/>
      <c r="K444" s="70"/>
      <c r="L444" s="71"/>
      <c r="M444" s="69"/>
      <c r="O444" s="73"/>
      <c r="P444" s="69"/>
      <c r="Q444" s="71"/>
      <c r="R444" s="72" t="s">
        <v>101</v>
      </c>
      <c r="S444" s="71"/>
      <c r="T444" s="72"/>
      <c r="U444" s="71"/>
      <c r="V444" s="72"/>
      <c r="W444" s="73"/>
      <c r="Y444" s="71"/>
      <c r="Z444" s="74" t="str">
        <f t="shared" si="18"/>
        <v/>
      </c>
      <c r="AA444" s="48" t="str">
        <f t="shared" si="19"/>
        <v/>
      </c>
      <c r="AB44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MIN(G444,J444,M444),"")</f>
        <v/>
      </c>
      <c r="AC444" s="49" t="str">
        <f>IF(OR(DataBase2[[#This Row],[sKS]] = "", DataBase2[[#This Row],[BSOpt]]=""), "", (DataBase2[[#This Row],[sKS]]-DataBase2[[#This Row],[BSOpt]])/DataBase2[[#This Row],[BSOpt]])</f>
        <v/>
      </c>
      <c r="AD444" s="49" t="str">
        <f t="shared" si="20"/>
        <v/>
      </c>
      <c r="AE444" s="49" t="str">
        <f>IF(OR(DataBase2[[#This Row],[sKS]] = "", DataBase2[[#This Row],[BESTUB]]=""), "", (DataBase2[[#This Row],[sKS]]-DataBase2[[#This Row],[BESTUB]])/DataBase2[[#This Row],[BESTUB]])</f>
        <v/>
      </c>
      <c r="AF444" s="50" t="str">
        <f>IF(OR(DataBase2[[#This Row],[sLB]] = "", DataBase2[[#This Row],[BestSol]]=""), "", (DataBase2[[#This Row],[sLB]]-DataBase2[[#This Row],[BestSol]])/DataBase2[[#This Row],[BestSol]])</f>
        <v/>
      </c>
      <c r="AG444" s="51" t="str">
        <f>IF(OR(DataBase2[[#This Row],[sCL]] = "", DataBase2[[#This Row],[BestSol]]=""), "", (DataBase2[[#This Row],[sCL]] -DataBase2[[#This Row],[BestSol]])/DataBase2[[#This Row],[BestSol]])</f>
        <v/>
      </c>
      <c r="AH444" s="52" t="str">
        <f>IF(OR(DataBase2[[#This Row],[sDRC]]= "", DataBase2[[#This Row],[BestSol]]=""), "", (DataBase2[[#This Row],[sDRC]]-DataBase2[[#This Row],[BestSol]])/DataBase2[[#This Row],[BestSol]])</f>
        <v/>
      </c>
      <c r="AI444" s="52" t="str">
        <f>IF(OR(DataBase2[[#This Row],[sABS]]= "", DataBase2[[#This Row],[BestSol]]=""), "", (DataBase2[[#This Row],[sABS]]-DataBase2[[#This Row],[BestSol]])/DataBase2[[#This Row],[BestSol]])</f>
        <v/>
      </c>
      <c r="AJ444" s="52" t="str">
        <f>IF(OR(DataBase2[[#This Row],[sCCJ]]= "", DataBase2[[#This Row],[BestSol]]=""), "", (DataBase2[[#This Row],[sCCJ]]-DataBase2[[#This Row],[BestSol]])/DataBase2[[#This Row],[BestSol]])</f>
        <v/>
      </c>
      <c r="AK444" s="52" t="str">
        <f>IF(OR(DataBase2[[#This Row],[sILS]] = "", DataBase2[[#This Row],[BestSol]]=""), "", (DataBase2[[#This Row],[sILS]]-DataBase2[[#This Row],[BestSol]])/DataBase2[[#This Row],[BestSol]])</f>
        <v/>
      </c>
      <c r="AL444" s="52" t="str">
        <f>IF(OR(DataBase2[[#This Row],[sSA]] = "", DataBase2[[#This Row],[BestSol]]=""), "", (DataBase2[[#This Row],[sSA]]-DataBase2[[#This Row],[BestSol]])/DataBase2[[#This Row],[BestSol]])</f>
        <v/>
      </c>
      <c r="AM444" s="53" t="str">
        <f>IF(OR(DataBase2[[#This Row],[sKS]] = "", DataBase2[[#This Row],[BestSol]]=""), "", (DataBase2[[#This Row],[sKS]]-DataBase2[[#This Row],[BestSol]])/DataBase2[[#This Row],[BestSol]])</f>
        <v/>
      </c>
      <c r="AN444" s="50" t="str">
        <f>IF(OR(DataBase2[[#This Row],[sLB]] = "", DataBase2[[#This Row],[BSHeu]]=""), "", (DataBase2[[#This Row],[sLB]]-DataBase2[[#This Row],[BSHeu]])/DataBase2[[#This Row],[BSHeu]])</f>
        <v/>
      </c>
      <c r="AO444" s="53" t="str">
        <f>IF(OR(DataBase2[[#This Row],[sCL]] = "",  DataBase2[[#This Row],[BSHeu]]=""), "", (DataBase2[[#This Row],[sCL]] - DataBase2[[#This Row],[BSHeu]])/ DataBase2[[#This Row],[BSHeu]])</f>
        <v/>
      </c>
      <c r="AP444" s="81" t="str">
        <f>IF(OR(DataBase2[[#This Row],[sDRC]]= "",  DataBase2[[#This Row],[BSHeu]]=""), "", (DataBase2[[#This Row],[sDRC]]- DataBase2[[#This Row],[BSHeu]])/ DataBase2[[#This Row],[BSHeu]])</f>
        <v/>
      </c>
      <c r="AQ444" s="81" t="str">
        <f>IF(OR(DataBase2[[#This Row],[sABS]]= "",  DataBase2[[#This Row],[BSHeu]]=""), "", (DataBase2[[#This Row],[sABS]]- DataBase2[[#This Row],[BSHeu]])/ DataBase2[[#This Row],[BSHeu]])</f>
        <v/>
      </c>
      <c r="AR444" s="81" t="str">
        <f>IF(OR(DataBase2[[#This Row],[sCCJ]]= "",  DataBase2[[#This Row],[BSHeu]]=""), "", (DataBase2[[#This Row],[sCCJ]]- DataBase2[[#This Row],[BSHeu]])/ DataBase2[[#This Row],[BSHeu]])</f>
        <v/>
      </c>
      <c r="AS444" s="81" t="str">
        <f>IF(OR(DataBase2[[#This Row],[sILS]] = "",  DataBase2[[#This Row],[BSHeu]]=""), "", (DataBase2[[#This Row],[sILS]]- DataBase2[[#This Row],[BSHeu]])/ DataBase2[[#This Row],[BSHeu]])</f>
        <v/>
      </c>
      <c r="AT444" s="81" t="str">
        <f>IF(OR(DataBase2[[#This Row],[sSA]] = "",  DataBase2[[#This Row],[BSHeu]]=""), "", (DataBase2[[#This Row],[sSA]]- DataBase2[[#This Row],[BSHeu]])/ DataBase2[[#This Row],[BSHeu]])</f>
        <v/>
      </c>
      <c r="AU444" s="82" t="str">
        <f>IF(OR(DataBase2[[#This Row],[sKS]]= "",  DataBase2[[#This Row],[BSHeu]]=""), "", (DataBase2[[#This Row],[sKS]]- DataBase2[[#This Row],[BSHeu]])/ DataBase2[[#This Row],[BSHeu]])</f>
        <v/>
      </c>
      <c r="AV444" s="58" t="str">
        <f>IF(AND(DataBase2[[#This Row],[sLBGB]]&lt;=0.0001, DataBase2[[#This Row],[sLBGB]]&lt;&gt;""), 1,"")</f>
        <v/>
      </c>
      <c r="AW444" s="59" t="str">
        <f>IF(AND(DataBase2[[#This Row],[sCLGB]]&lt;=0.0001,DataBase2[[#This Row],[sCLGB]]&lt;&gt;""), 1,"")</f>
        <v/>
      </c>
      <c r="AX444" s="60" t="str">
        <f>IF(AND(DataBase2[[#This Row],[sDRCGB]]&lt;=0.0001,DataBase2[[#This Row],[sDRCGB]]&lt;&gt;""), 1,"")</f>
        <v/>
      </c>
      <c r="AY444" s="60" t="str">
        <f>IF(AND(DataBase2[[#This Row],[sABSGB]]&lt;=0.0001,DataBase2[[#This Row],[sABSGB]]&lt;&gt;""), 1,"")</f>
        <v/>
      </c>
      <c r="AZ444" s="60" t="str">
        <f>IF(AND(DataBase2[[#This Row],[sCCJGB]]&lt;=0.0001,DataBase2[[#This Row],[sCCJGB]]&lt;&gt;""), 1,"")</f>
        <v/>
      </c>
      <c r="BA444" s="60" t="str">
        <f>IF(AND(DataBase2[[#This Row],[sILSGB]]&lt;=0.0001,DataBase2[[#This Row],[sILSGB]]&lt;&gt;""), 1,"")</f>
        <v/>
      </c>
      <c r="BB444" s="60" t="str">
        <f>IF(AND(DataBase2[[#This Row],[sSAGB]]&lt;=0.0001,DataBase2[[#This Row],[sSAGB]]&lt;&gt;""), 1,"")</f>
        <v/>
      </c>
      <c r="BC444" s="58" t="str">
        <f>IF(AND(DataBase2[[#This Row],[sKSGB]]&lt;=0.0001,DataBase2[[#This Row],[sKSGB]]&lt;&gt;""), 1,"")</f>
        <v/>
      </c>
      <c r="BD444" s="83" t="str">
        <f>IF(AND(DataBase2[[#This Row],[sLBGKS]]&lt;=0.0001, DataBase2[[#This Row],[sLBGKS]]&lt;&gt;""), 1,"")</f>
        <v/>
      </c>
      <c r="BE444" s="58" t="str">
        <f>IF(AND(DataBase2[[#This Row],[sCLGKS]]&lt;=0.0001,DataBase2[[#This Row],[sCLGKS]]&lt;&gt;""), 1,"")</f>
        <v/>
      </c>
      <c r="BF444" s="84" t="str">
        <f>IF(AND(DataBase2[[#This Row],[sDRCGKS]]&lt;=0.0001,DataBase2[[#This Row],[sDRCGKS]]&lt;&gt;""), 1,"")</f>
        <v/>
      </c>
      <c r="BG444" s="84" t="str">
        <f>IF(AND(DataBase2[[#This Row],[sABSGKS]]&lt;=0.0001,DataBase2[[#This Row],[sABSGKS]]&lt;&gt;""), 1,"")</f>
        <v/>
      </c>
      <c r="BH444" s="84" t="str">
        <f>IF(AND(DataBase2[[#This Row],[sCCJGKS]]&lt;=0.0001,DataBase2[[#This Row],[sCCJGKS]]&lt;&gt;""), 1,"")</f>
        <v/>
      </c>
      <c r="BI444" s="84" t="str">
        <f>IF(AND(DataBase2[[#This Row],[sILSGKS]]&lt;=0.0001,DataBase2[[#This Row],[sILSGKS]]&lt;&gt;""), 1,"")</f>
        <v/>
      </c>
      <c r="BJ444" s="84" t="str">
        <f>IF(AND(DataBase2[[#This Row],[sSAGKS]]&lt;=0.0001,DataBase2[[#This Row],[sSAGKS]]&lt;&gt;""), 1,"")</f>
        <v/>
      </c>
      <c r="BK444" s="80" t="str">
        <f>IF(AND(DataBase2[[#This Row],[sKSGKS]]&lt;=0.0001,DataBase2[[#This Row],[sKSGKS]]&lt;&gt;""), 1,"")</f>
        <v/>
      </c>
    </row>
    <row r="445" spans="1:63" x14ac:dyDescent="0.35">
      <c r="A445" s="65" t="s">
        <v>102</v>
      </c>
      <c r="B445" s="66" t="s">
        <v>80</v>
      </c>
      <c r="C445" s="67" t="s">
        <v>81</v>
      </c>
      <c r="D445" s="67">
        <v>6</v>
      </c>
      <c r="E445" s="67">
        <v>10</v>
      </c>
      <c r="F445" s="68">
        <v>2</v>
      </c>
      <c r="G445" s="69">
        <v>9300.75</v>
      </c>
      <c r="H445" s="70">
        <v>9002.5</v>
      </c>
      <c r="I445" s="71">
        <v>7200</v>
      </c>
      <c r="J445" s="69">
        <v>9299.9500000000007</v>
      </c>
      <c r="K445" s="70">
        <v>9299.9500000000007</v>
      </c>
      <c r="L445" s="71">
        <v>78</v>
      </c>
      <c r="M445" s="69">
        <v>9344.89</v>
      </c>
      <c r="N445" s="6">
        <v>9290.81</v>
      </c>
      <c r="O445" s="71">
        <v>7200</v>
      </c>
      <c r="P445" s="69">
        <v>9300.75</v>
      </c>
      <c r="Q445" s="71">
        <v>707</v>
      </c>
      <c r="R445" s="72">
        <v>9842.59</v>
      </c>
      <c r="S445" s="71">
        <v>14.48</v>
      </c>
      <c r="T445" s="72">
        <v>9511.7900000000009</v>
      </c>
      <c r="U445" s="71">
        <v>150.00399999999999</v>
      </c>
      <c r="V445" s="72">
        <v>9387.69</v>
      </c>
      <c r="W445" s="73">
        <v>150.047</v>
      </c>
      <c r="X445" s="7">
        <v>9305.68</v>
      </c>
      <c r="Y445" s="71">
        <v>92</v>
      </c>
      <c r="Z445" s="74">
        <f t="shared" si="18"/>
        <v>9299.9500000000007</v>
      </c>
      <c r="AA445" s="48">
        <f t="shared" si="19"/>
        <v>9300.75</v>
      </c>
      <c r="AB44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MIN(G445,J445,M445),"")</f>
        <v>9299.9500000000007</v>
      </c>
      <c r="AC445" s="49">
        <f>IF(OR(DataBase2[[#This Row],[sKS]] = "", DataBase2[[#This Row],[BSOpt]]=""), "", (DataBase2[[#This Row],[sKS]]-DataBase2[[#This Row],[BSOpt]])/DataBase2[[#This Row],[BSOpt]])</f>
        <v>6.1613234479750568E-4</v>
      </c>
      <c r="AD445" s="49">
        <f t="shared" si="20"/>
        <v>9299.9500000000007</v>
      </c>
      <c r="AE445" s="49">
        <f>IF(OR(DataBase2[[#This Row],[sKS]] = "", DataBase2[[#This Row],[BESTUB]]=""), "", (DataBase2[[#This Row],[sKS]]-DataBase2[[#This Row],[BESTUB]])/DataBase2[[#This Row],[BESTUB]])</f>
        <v>6.1613234479750568E-4</v>
      </c>
      <c r="AF445" s="75">
        <f>IF(OR(DataBase2[[#This Row],[sLB]] = "", DataBase2[[#This Row],[BestSol]]=""), "", (DataBase2[[#This Row],[sLB]]-DataBase2[[#This Row],[BestSol]])/DataBase2[[#This Row],[BestSol]])</f>
        <v>8.6021967859964017E-5</v>
      </c>
      <c r="AG445" s="76">
        <f>IF(OR(DataBase2[[#This Row],[sCL]] = "", DataBase2[[#This Row],[BestSol]]=""), "", (DataBase2[[#This Row],[sCL]] -DataBase2[[#This Row],[BestSol]])/DataBase2[[#This Row],[BestSol]])</f>
        <v>0</v>
      </c>
      <c r="AH445" s="76">
        <f>IF(OR(DataBase2[[#This Row],[sDRC]]= "", DataBase2[[#This Row],[BestSol]]=""), "", (DataBase2[[#This Row],[sDRC]]-DataBase2[[#This Row],[BestSol]])/DataBase2[[#This Row],[BestSol]])</f>
        <v>4.8322840445377329E-3</v>
      </c>
      <c r="AI445" s="76">
        <f>IF(OR(DataBase2[[#This Row],[sABS]]= "", DataBase2[[#This Row],[BestSol]]=""), "", (DataBase2[[#This Row],[sABS]]-DataBase2[[#This Row],[BestSol]])/DataBase2[[#This Row],[BestSol]])</f>
        <v>8.6021967859964017E-5</v>
      </c>
      <c r="AJ445" s="76">
        <f>IF(OR(DataBase2[[#This Row],[sCCJ]]= "", DataBase2[[#This Row],[BestSol]]=""), "", (DataBase2[[#This Row],[sCCJ]]-DataBase2[[#This Row],[BestSol]])/DataBase2[[#This Row],[BestSol]])</f>
        <v>5.8348700799466593E-2</v>
      </c>
      <c r="AK445" s="76">
        <f>IF(OR(DataBase2[[#This Row],[sILS]] = "", DataBase2[[#This Row],[BestSol]]=""), "", (DataBase2[[#This Row],[sILS]]-DataBase2[[#This Row],[BestSol]])/DataBase2[[#This Row],[BestSol]])</f>
        <v>2.2778617089339204E-2</v>
      </c>
      <c r="AL445" s="76">
        <f>IF(OR(DataBase2[[#This Row],[sSA]] = "", DataBase2[[#This Row],[BestSol]]=""), "", (DataBase2[[#This Row],[sSA]]-DataBase2[[#This Row],[BestSol]])/DataBase2[[#This Row],[BestSol]])</f>
        <v>9.434459325050111E-3</v>
      </c>
      <c r="AM445" s="76">
        <f>IF(OR(DataBase2[[#This Row],[sKS]] = "", DataBase2[[#This Row],[BestSol]]=""), "", (DataBase2[[#This Row],[sKS]]-DataBase2[[#This Row],[BestSol]])/DataBase2[[#This Row],[BestSol]])</f>
        <v>6.1613234479750568E-4</v>
      </c>
      <c r="AN445" s="75">
        <f>IF(OR(DataBase2[[#This Row],[sLB]] = "", DataBase2[[#This Row],[BSHeu]]=""), "", (DataBase2[[#This Row],[sLB]]-DataBase2[[#This Row],[BSHeu]])/DataBase2[[#This Row],[BSHeu]])</f>
        <v>0</v>
      </c>
      <c r="AO445" s="76">
        <f>IF(OR(DataBase2[[#This Row],[sCL]] = "",  DataBase2[[#This Row],[BSHeu]]=""), "", (DataBase2[[#This Row],[sCL]] - DataBase2[[#This Row],[BSHeu]])/ DataBase2[[#This Row],[BSHeu]])</f>
        <v>-8.6014568717498313E-5</v>
      </c>
      <c r="AP445" s="76">
        <f>IF(OR(DataBase2[[#This Row],[sDRC]]= "",  DataBase2[[#This Row],[BSHeu]]=""), "", (DataBase2[[#This Row],[sDRC]]- DataBase2[[#This Row],[BSHeu]])/ DataBase2[[#This Row],[BSHeu]])</f>
        <v>4.7458538289922234E-3</v>
      </c>
      <c r="AQ445" s="76">
        <f>IF(OR(DataBase2[[#This Row],[sABS]]= "",  DataBase2[[#This Row],[BSHeu]]=""), "", (DataBase2[[#This Row],[sABS]]- DataBase2[[#This Row],[BSHeu]])/ DataBase2[[#This Row],[BSHeu]])</f>
        <v>0</v>
      </c>
      <c r="AR445" s="76">
        <f>IF(OR(DataBase2[[#This Row],[sCCJ]]= "",  DataBase2[[#This Row],[BSHeu]]=""), "", (DataBase2[[#This Row],[sCCJ]]- DataBase2[[#This Row],[BSHeu]])/ DataBase2[[#This Row],[BSHeu]])</f>
        <v>5.8257667392414607E-2</v>
      </c>
      <c r="AS445" s="76">
        <f>IF(OR(DataBase2[[#This Row],[sILS]] = "",  DataBase2[[#This Row],[BSHeu]]=""), "", (DataBase2[[#This Row],[sILS]]- DataBase2[[#This Row],[BSHeu]])/ DataBase2[[#This Row],[BSHeu]])</f>
        <v>2.2690643227696785E-2</v>
      </c>
      <c r="AT445" s="76">
        <f>IF(OR(DataBase2[[#This Row],[sSA]] = "",  DataBase2[[#This Row],[BSHeu]]=""), "", (DataBase2[[#This Row],[sSA]]- DataBase2[[#This Row],[BSHeu]])/ DataBase2[[#This Row],[BSHeu]])</f>
        <v>9.3476332553826848E-3</v>
      </c>
      <c r="AU445" s="77">
        <f>IF(OR(DataBase2[[#This Row],[sKS]]= "",  DataBase2[[#This Row],[BSHeu]]=""), "", (DataBase2[[#This Row],[sKS]]- DataBase2[[#This Row],[BSHeu]])/ DataBase2[[#This Row],[BSHeu]])</f>
        <v>5.3006477972209669E-4</v>
      </c>
      <c r="AV445" s="78">
        <f>IF(AND(DataBase2[[#This Row],[sLBGB]]&lt;=0.0001, DataBase2[[#This Row],[sLBGB]]&lt;&gt;""), 1,"")</f>
        <v>1</v>
      </c>
      <c r="AW445" s="78">
        <f>IF(AND(DataBase2[[#This Row],[sCLGB]]&lt;=0.0001,DataBase2[[#This Row],[sCLGB]]&lt;&gt;""), 1,"")</f>
        <v>1</v>
      </c>
      <c r="AX445" s="78" t="str">
        <f>IF(AND(DataBase2[[#This Row],[sDRCGB]]&lt;=0.0001,DataBase2[[#This Row],[sDRCGB]]&lt;&gt;""), 1,"")</f>
        <v/>
      </c>
      <c r="AY445" s="78">
        <f>IF(AND(DataBase2[[#This Row],[sABSGB]]&lt;=0.0001,DataBase2[[#This Row],[sABSGB]]&lt;&gt;""), 1,"")</f>
        <v>1</v>
      </c>
      <c r="AZ445" s="78" t="str">
        <f>IF(AND(DataBase2[[#This Row],[sCCJGB]]&lt;=0.0001,DataBase2[[#This Row],[sCCJGB]]&lt;&gt;""), 1,"")</f>
        <v/>
      </c>
      <c r="BA445" s="78" t="str">
        <f>IF(AND(DataBase2[[#This Row],[sILSGB]]&lt;=0.0001,DataBase2[[#This Row],[sILSGB]]&lt;&gt;""), 1,"")</f>
        <v/>
      </c>
      <c r="BB445" s="78" t="str">
        <f>IF(AND(DataBase2[[#This Row],[sSAGB]]&lt;=0.0001,DataBase2[[#This Row],[sSAGB]]&lt;&gt;""), 1,"")</f>
        <v/>
      </c>
      <c r="BC445" s="78" t="str">
        <f>IF(AND(DataBase2[[#This Row],[sKSGB]]&lt;=0.0001,DataBase2[[#This Row],[sKSGB]]&lt;&gt;""), 1,"")</f>
        <v/>
      </c>
      <c r="BD445" s="79">
        <f>IF(AND(DataBase2[[#This Row],[sLBGKS]]&lt;=0.0001, DataBase2[[#This Row],[sLBGKS]]&lt;&gt;""), 1,"")</f>
        <v>1</v>
      </c>
      <c r="BE445" s="78">
        <f>IF(AND(DataBase2[[#This Row],[sCLGKS]]&lt;=0.0001,DataBase2[[#This Row],[sCLGKS]]&lt;&gt;""), 1,"")</f>
        <v>1</v>
      </c>
      <c r="BF445" s="78" t="str">
        <f>IF(AND(DataBase2[[#This Row],[sDRCGKS]]&lt;=0.0001,DataBase2[[#This Row],[sDRCGKS]]&lt;&gt;""), 1,"")</f>
        <v/>
      </c>
      <c r="BG445" s="78">
        <f>IF(AND(DataBase2[[#This Row],[sABSGKS]]&lt;=0.0001,DataBase2[[#This Row],[sABSGKS]]&lt;&gt;""), 1,"")</f>
        <v>1</v>
      </c>
      <c r="BH445" s="78" t="str">
        <f>IF(AND(DataBase2[[#This Row],[sCCJGKS]]&lt;=0.0001,DataBase2[[#This Row],[sCCJGKS]]&lt;&gt;""), 1,"")</f>
        <v/>
      </c>
      <c r="BI445" s="78" t="str">
        <f>IF(AND(DataBase2[[#This Row],[sILSGKS]]&lt;=0.0001,DataBase2[[#This Row],[sILSGKS]]&lt;&gt;""), 1,"")</f>
        <v/>
      </c>
      <c r="BJ445" s="78" t="str">
        <f>IF(AND(DataBase2[[#This Row],[sSAGKS]]&lt;=0.0001,DataBase2[[#This Row],[sSAGKS]]&lt;&gt;""), 1,"")</f>
        <v/>
      </c>
      <c r="BK445" s="80" t="str">
        <f>IF(AND(DataBase2[[#This Row],[sKSGKS]]&lt;=0.0001,DataBase2[[#This Row],[sKSGKS]]&lt;&gt;""), 1,"")</f>
        <v/>
      </c>
    </row>
    <row r="446" spans="1:63" x14ac:dyDescent="0.35">
      <c r="A446" s="65" t="s">
        <v>103</v>
      </c>
      <c r="B446" s="66" t="s">
        <v>80</v>
      </c>
      <c r="C446" s="67" t="s">
        <v>81</v>
      </c>
      <c r="D446" s="67">
        <v>6</v>
      </c>
      <c r="E446" s="67">
        <v>10</v>
      </c>
      <c r="F446" s="68">
        <v>3</v>
      </c>
      <c r="G446" s="69">
        <v>10743.9</v>
      </c>
      <c r="H446" s="70">
        <v>10428.299999999999</v>
      </c>
      <c r="I446" s="71">
        <v>7200</v>
      </c>
      <c r="J446" s="69">
        <v>10743.89</v>
      </c>
      <c r="K446" s="70">
        <v>10743.89</v>
      </c>
      <c r="L446" s="71">
        <v>27693</v>
      </c>
      <c r="M446" s="69">
        <v>10743.86</v>
      </c>
      <c r="N446" s="6">
        <v>10743.86</v>
      </c>
      <c r="O446" s="71">
        <v>5718.5</v>
      </c>
      <c r="P446" s="69">
        <v>10783.58008</v>
      </c>
      <c r="Q446" s="71">
        <v>1870</v>
      </c>
      <c r="R446" s="72">
        <v>11596.89</v>
      </c>
      <c r="S446" s="71">
        <v>11.37</v>
      </c>
      <c r="T446" s="72">
        <v>11031.79</v>
      </c>
      <c r="U446" s="71">
        <v>150.00700000000001</v>
      </c>
      <c r="V446" s="72">
        <v>11033.19</v>
      </c>
      <c r="W446" s="73">
        <v>150.03299999999999</v>
      </c>
      <c r="X446" s="7">
        <v>10755.4</v>
      </c>
      <c r="Y446" s="71">
        <v>135</v>
      </c>
      <c r="Z446" s="74">
        <f t="shared" si="18"/>
        <v>10743.86</v>
      </c>
      <c r="AA446" s="48">
        <f t="shared" si="19"/>
        <v>10755.4</v>
      </c>
      <c r="AB44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MIN(G446,J446,M446),"")</f>
        <v>10743.86</v>
      </c>
      <c r="AC446" s="49">
        <f>IF(OR(DataBase2[[#This Row],[sKS]] = "", DataBase2[[#This Row],[BSOpt]]=""), "", (DataBase2[[#This Row],[sKS]]-DataBase2[[#This Row],[BSOpt]])/DataBase2[[#This Row],[BSOpt]])</f>
        <v>1.074101859108277E-3</v>
      </c>
      <c r="AD446" s="49">
        <f t="shared" si="20"/>
        <v>10743.86</v>
      </c>
      <c r="AE446" s="49">
        <f>IF(OR(DataBase2[[#This Row],[sKS]] = "", DataBase2[[#This Row],[BESTUB]]=""), "", (DataBase2[[#This Row],[sKS]]-DataBase2[[#This Row],[BESTUB]])/DataBase2[[#This Row],[BESTUB]])</f>
        <v>1.074101859108277E-3</v>
      </c>
      <c r="AF446" s="75">
        <f>IF(OR(DataBase2[[#This Row],[sLB]] = "", DataBase2[[#This Row],[BestSol]]=""), "", (DataBase2[[#This Row],[sLB]]-DataBase2[[#This Row],[BestSol]])/DataBase2[[#This Row],[BestSol]])</f>
        <v>3.7230567039270917E-6</v>
      </c>
      <c r="AG446" s="76">
        <f>IF(OR(DataBase2[[#This Row],[sCL]] = "", DataBase2[[#This Row],[BestSol]]=""), "", (DataBase2[[#This Row],[sCL]] -DataBase2[[#This Row],[BestSol]])/DataBase2[[#This Row],[BestSol]])</f>
        <v>2.7922925279029926E-6</v>
      </c>
      <c r="AH446" s="76">
        <f>IF(OR(DataBase2[[#This Row],[sDRC]]= "", DataBase2[[#This Row],[BestSol]]=""), "", (DataBase2[[#This Row],[sDRC]]-DataBase2[[#This Row],[BestSol]])/DataBase2[[#This Row],[BestSol]])</f>
        <v>0</v>
      </c>
      <c r="AI446" s="76">
        <f>IF(OR(DataBase2[[#This Row],[sABS]]= "", DataBase2[[#This Row],[BestSol]]=""), "", (DataBase2[[#This Row],[sABS]]-DataBase2[[#This Row],[BestSol]])/DataBase2[[#This Row],[BestSol]])</f>
        <v>3.6970027532003528E-3</v>
      </c>
      <c r="AJ446" s="76">
        <f>IF(OR(DataBase2[[#This Row],[sCCJ]]= "", DataBase2[[#This Row],[BestSol]]=""), "", (DataBase2[[#This Row],[sCCJ]]-DataBase2[[#This Row],[BestSol]])/DataBase2[[#This Row],[BestSol]])</f>
        <v>7.9396976505650557E-2</v>
      </c>
      <c r="AK446" s="76">
        <f>IF(OR(DataBase2[[#This Row],[sILS]] = "", DataBase2[[#This Row],[BestSol]]=""), "", (DataBase2[[#This Row],[sILS]]-DataBase2[[#This Row],[BestSol]])/DataBase2[[#This Row],[BestSol]])</f>
        <v>2.679949291967694E-2</v>
      </c>
      <c r="AL446" s="76">
        <f>IF(OR(DataBase2[[#This Row],[sSA]] = "", DataBase2[[#This Row],[BestSol]]=""), "", (DataBase2[[#This Row],[sSA]]-DataBase2[[#This Row],[BestSol]])/DataBase2[[#This Row],[BestSol]])</f>
        <v>2.6929799904317434E-2</v>
      </c>
      <c r="AM446" s="76">
        <f>IF(OR(DataBase2[[#This Row],[sKS]] = "", DataBase2[[#This Row],[BestSol]]=""), "", (DataBase2[[#This Row],[sKS]]-DataBase2[[#This Row],[BestSol]])/DataBase2[[#This Row],[BestSol]])</f>
        <v>1.074101859108277E-3</v>
      </c>
      <c r="AN446" s="75">
        <f>IF(OR(DataBase2[[#This Row],[sLB]] = "", DataBase2[[#This Row],[BSHeu]]=""), "", (DataBase2[[#This Row],[sLB]]-DataBase2[[#This Row],[BSHeu]])/DataBase2[[#This Row],[BSHeu]])</f>
        <v>-1.0692303401082248E-3</v>
      </c>
      <c r="AO446" s="76">
        <f>IF(OR(DataBase2[[#This Row],[sCL]] = "",  DataBase2[[#This Row],[BSHeu]]=""), "", (DataBase2[[#This Row],[sCL]] - DataBase2[[#This Row],[BSHeu]])/ DataBase2[[#This Row],[BSHeu]])</f>
        <v>-1.0701601056213826E-3</v>
      </c>
      <c r="AP446" s="76">
        <f>IF(OR(DataBase2[[#This Row],[sDRC]]= "",  DataBase2[[#This Row],[BSHeu]]=""), "", (DataBase2[[#This Row],[sDRC]]- DataBase2[[#This Row],[BSHeu]])/ DataBase2[[#This Row],[BSHeu]])</f>
        <v>-1.072949402160687E-3</v>
      </c>
      <c r="AQ446" s="76">
        <f>IF(OR(DataBase2[[#This Row],[sABS]]= "",  DataBase2[[#This Row],[BSHeu]]=""), "", (DataBase2[[#This Row],[sABS]]- DataBase2[[#This Row],[BSHeu]])/ DataBase2[[#This Row],[BSHeu]])</f>
        <v>2.6200866541458328E-3</v>
      </c>
      <c r="AR446" s="76">
        <f>IF(OR(DataBase2[[#This Row],[sCCJ]]= "",  DataBase2[[#This Row],[BSHeu]]=""), "", (DataBase2[[#This Row],[sCCJ]]- DataBase2[[#This Row],[BSHeu]])/ DataBase2[[#This Row],[BSHeu]])</f>
        <v>7.8238838165014771E-2</v>
      </c>
      <c r="AS446" s="76">
        <f>IF(OR(DataBase2[[#This Row],[sILS]] = "",  DataBase2[[#This Row],[BSHeu]]=""), "", (DataBase2[[#This Row],[sILS]]- DataBase2[[#This Row],[BSHeu]])/ DataBase2[[#This Row],[BSHeu]])</f>
        <v>2.5697789017609874E-2</v>
      </c>
      <c r="AT446" s="76">
        <f>IF(OR(DataBase2[[#This Row],[sSA]] = "",  DataBase2[[#This Row],[BSHeu]]=""), "", (DataBase2[[#This Row],[sSA]]- DataBase2[[#This Row],[BSHeu]])/ DataBase2[[#This Row],[BSHeu]])</f>
        <v>2.5827956189449101E-2</v>
      </c>
      <c r="AU446" s="77">
        <f>IF(OR(DataBase2[[#This Row],[sKS]]= "",  DataBase2[[#This Row],[BSHeu]]=""), "", (DataBase2[[#This Row],[sKS]]- DataBase2[[#This Row],[BSHeu]])/ DataBase2[[#This Row],[BSHeu]])</f>
        <v>0</v>
      </c>
      <c r="AV446" s="78">
        <f>IF(AND(DataBase2[[#This Row],[sLBGB]]&lt;=0.0001, DataBase2[[#This Row],[sLBGB]]&lt;&gt;""), 1,"")</f>
        <v>1</v>
      </c>
      <c r="AW446" s="78">
        <f>IF(AND(DataBase2[[#This Row],[sCLGB]]&lt;=0.0001,DataBase2[[#This Row],[sCLGB]]&lt;&gt;""), 1,"")</f>
        <v>1</v>
      </c>
      <c r="AX446" s="78">
        <f>IF(AND(DataBase2[[#This Row],[sDRCGB]]&lt;=0.0001,DataBase2[[#This Row],[sDRCGB]]&lt;&gt;""), 1,"")</f>
        <v>1</v>
      </c>
      <c r="AY446" s="78" t="str">
        <f>IF(AND(DataBase2[[#This Row],[sABSGB]]&lt;=0.0001,DataBase2[[#This Row],[sABSGB]]&lt;&gt;""), 1,"")</f>
        <v/>
      </c>
      <c r="AZ446" s="78" t="str">
        <f>IF(AND(DataBase2[[#This Row],[sCCJGB]]&lt;=0.0001,DataBase2[[#This Row],[sCCJGB]]&lt;&gt;""), 1,"")</f>
        <v/>
      </c>
      <c r="BA446" s="78" t="str">
        <f>IF(AND(DataBase2[[#This Row],[sILSGB]]&lt;=0.0001,DataBase2[[#This Row],[sILSGB]]&lt;&gt;""), 1,"")</f>
        <v/>
      </c>
      <c r="BB446" s="78" t="str">
        <f>IF(AND(DataBase2[[#This Row],[sSAGB]]&lt;=0.0001,DataBase2[[#This Row],[sSAGB]]&lt;&gt;""), 1,"")</f>
        <v/>
      </c>
      <c r="BC446" s="78" t="str">
        <f>IF(AND(DataBase2[[#This Row],[sKSGB]]&lt;=0.0001,DataBase2[[#This Row],[sKSGB]]&lt;&gt;""), 1,"")</f>
        <v/>
      </c>
      <c r="BD446" s="79">
        <f>IF(AND(DataBase2[[#This Row],[sLBGKS]]&lt;=0.0001, DataBase2[[#This Row],[sLBGKS]]&lt;&gt;""), 1,"")</f>
        <v>1</v>
      </c>
      <c r="BE446" s="78">
        <f>IF(AND(DataBase2[[#This Row],[sCLGKS]]&lt;=0.0001,DataBase2[[#This Row],[sCLGKS]]&lt;&gt;""), 1,"")</f>
        <v>1</v>
      </c>
      <c r="BF446" s="78">
        <f>IF(AND(DataBase2[[#This Row],[sDRCGKS]]&lt;=0.0001,DataBase2[[#This Row],[sDRCGKS]]&lt;&gt;""), 1,"")</f>
        <v>1</v>
      </c>
      <c r="BG446" s="78" t="str">
        <f>IF(AND(DataBase2[[#This Row],[sABSGKS]]&lt;=0.0001,DataBase2[[#This Row],[sABSGKS]]&lt;&gt;""), 1,"")</f>
        <v/>
      </c>
      <c r="BH446" s="78" t="str">
        <f>IF(AND(DataBase2[[#This Row],[sCCJGKS]]&lt;=0.0001,DataBase2[[#This Row],[sCCJGKS]]&lt;&gt;""), 1,"")</f>
        <v/>
      </c>
      <c r="BI446" s="78" t="str">
        <f>IF(AND(DataBase2[[#This Row],[sILSGKS]]&lt;=0.0001,DataBase2[[#This Row],[sILSGKS]]&lt;&gt;""), 1,"")</f>
        <v/>
      </c>
      <c r="BJ446" s="78" t="str">
        <f>IF(AND(DataBase2[[#This Row],[sSAGKS]]&lt;=0.0001,DataBase2[[#This Row],[sSAGKS]]&lt;&gt;""), 1,"")</f>
        <v/>
      </c>
      <c r="BK446" s="80">
        <f>IF(AND(DataBase2[[#This Row],[sKSGKS]]&lt;=0.0001,DataBase2[[#This Row],[sKSGKS]]&lt;&gt;""), 1,"")</f>
        <v>1</v>
      </c>
    </row>
    <row r="447" spans="1:63" x14ac:dyDescent="0.35">
      <c r="A447" s="65" t="s">
        <v>104</v>
      </c>
      <c r="B447" s="66" t="s">
        <v>80</v>
      </c>
      <c r="C447" s="67" t="s">
        <v>81</v>
      </c>
      <c r="D447" s="67">
        <v>6</v>
      </c>
      <c r="E447" s="67">
        <v>10</v>
      </c>
      <c r="F447" s="68">
        <v>4</v>
      </c>
      <c r="G447" s="69">
        <v>12089.7</v>
      </c>
      <c r="H447" s="70">
        <v>11818.7</v>
      </c>
      <c r="I447" s="71">
        <v>7200</v>
      </c>
      <c r="J447" s="69">
        <v>12055.39</v>
      </c>
      <c r="K447" s="70">
        <v>11136.49</v>
      </c>
      <c r="L447" s="71">
        <v>29909</v>
      </c>
      <c r="M447" s="69">
        <v>19727.900000000001</v>
      </c>
      <c r="N447" s="6">
        <v>12009.76</v>
      </c>
      <c r="O447" s="71">
        <v>7200.1</v>
      </c>
      <c r="P447" s="69">
        <v>12390.049800000001</v>
      </c>
      <c r="Q447" s="71">
        <v>2428</v>
      </c>
      <c r="R447" s="72">
        <v>13090.19</v>
      </c>
      <c r="S447" s="71">
        <v>7.53</v>
      </c>
      <c r="T447" s="72">
        <v>12413.09</v>
      </c>
      <c r="U447" s="71">
        <v>150.01650000000001</v>
      </c>
      <c r="V447" s="72">
        <v>12434.99</v>
      </c>
      <c r="W447" s="73">
        <v>150.03399999999999</v>
      </c>
      <c r="X447" s="7">
        <v>12134.8</v>
      </c>
      <c r="Y447" s="71">
        <v>210</v>
      </c>
      <c r="Z447" s="74">
        <f t="shared" si="18"/>
        <v>12055.39</v>
      </c>
      <c r="AA447" s="48">
        <f t="shared" si="19"/>
        <v>12134.8</v>
      </c>
      <c r="AB44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MIN(G447,J447,M447),"")</f>
        <v/>
      </c>
      <c r="AC447" s="49" t="str">
        <f>IF(OR(DataBase2[[#This Row],[sKS]] = "", DataBase2[[#This Row],[BSOpt]]=""), "", (DataBase2[[#This Row],[sKS]]-DataBase2[[#This Row],[BSOpt]])/DataBase2[[#This Row],[BSOpt]])</f>
        <v/>
      </c>
      <c r="AD447" s="49">
        <f t="shared" si="20"/>
        <v>12055.39</v>
      </c>
      <c r="AE447" s="49">
        <f>IF(OR(DataBase2[[#This Row],[sKS]] = "", DataBase2[[#This Row],[BESTUB]]=""), "", (DataBase2[[#This Row],[sKS]]-DataBase2[[#This Row],[BESTUB]])/DataBase2[[#This Row],[BESTUB]])</f>
        <v>6.5870950670198023E-3</v>
      </c>
      <c r="AF447" s="75">
        <f>IF(OR(DataBase2[[#This Row],[sLB]] = "", DataBase2[[#This Row],[BestSol]]=""), "", (DataBase2[[#This Row],[sLB]]-DataBase2[[#This Row],[BestSol]])/DataBase2[[#This Row],[BestSol]])</f>
        <v>2.8460298671383762E-3</v>
      </c>
      <c r="AG447" s="76">
        <f>IF(OR(DataBase2[[#This Row],[sCL]] = "", DataBase2[[#This Row],[BestSol]]=""), "", (DataBase2[[#This Row],[sCL]] -DataBase2[[#This Row],[BestSol]])/DataBase2[[#This Row],[BestSol]])</f>
        <v>0</v>
      </c>
      <c r="AH447" s="76">
        <f>IF(OR(DataBase2[[#This Row],[sDRC]]= "", DataBase2[[#This Row],[BestSol]]=""), "", (DataBase2[[#This Row],[sDRC]]-DataBase2[[#This Row],[BestSol]])/DataBase2[[#This Row],[BestSol]])</f>
        <v>0.6364381409477422</v>
      </c>
      <c r="AI447" s="76">
        <f>IF(OR(DataBase2[[#This Row],[sABS]]= "", DataBase2[[#This Row],[BestSol]]=""), "", (DataBase2[[#This Row],[sABS]]-DataBase2[[#This Row],[BestSol]])/DataBase2[[#This Row],[BestSol]])</f>
        <v>2.7760180301093642E-2</v>
      </c>
      <c r="AJ447" s="76">
        <f>IF(OR(DataBase2[[#This Row],[sCCJ]]= "", DataBase2[[#This Row],[BestSol]]=""), "", (DataBase2[[#This Row],[sCCJ]]-DataBase2[[#This Row],[BestSol]])/DataBase2[[#This Row],[BestSol]])</f>
        <v>8.5837123477548308E-2</v>
      </c>
      <c r="AK447" s="76">
        <f>IF(OR(DataBase2[[#This Row],[sILS]] = "", DataBase2[[#This Row],[BestSol]]=""), "", (DataBase2[[#This Row],[sILS]]-DataBase2[[#This Row],[BestSol]])/DataBase2[[#This Row],[BestSol]])</f>
        <v>2.967137521059051E-2</v>
      </c>
      <c r="AL447" s="76">
        <f>IF(OR(DataBase2[[#This Row],[sSA]] = "", DataBase2[[#This Row],[BestSol]]=""), "", (DataBase2[[#This Row],[sSA]]-DataBase2[[#This Row],[BestSol]])/DataBase2[[#This Row],[BestSol]])</f>
        <v>3.148799001940214E-2</v>
      </c>
      <c r="AM447" s="76">
        <f>IF(OR(DataBase2[[#This Row],[sKS]] = "", DataBase2[[#This Row],[BestSol]]=""), "", (DataBase2[[#This Row],[sKS]]-DataBase2[[#This Row],[BestSol]])/DataBase2[[#This Row],[BestSol]])</f>
        <v>6.5870950670198023E-3</v>
      </c>
      <c r="AN447" s="75">
        <f>IF(OR(DataBase2[[#This Row],[sLB]] = "", DataBase2[[#This Row],[BSHeu]]=""), "", (DataBase2[[#This Row],[sLB]]-DataBase2[[#This Row],[BSHeu]])/DataBase2[[#This Row],[BSHeu]])</f>
        <v>-3.7165837096613499E-3</v>
      </c>
      <c r="AO447" s="76">
        <f>IF(OR(DataBase2[[#This Row],[sCL]] = "",  DataBase2[[#This Row],[BSHeu]]=""), "", (DataBase2[[#This Row],[sCL]] - DataBase2[[#This Row],[BSHeu]])/ DataBase2[[#This Row],[BSHeu]])</f>
        <v>-6.5439891881201055E-3</v>
      </c>
      <c r="AP447" s="76">
        <f>IF(OR(DataBase2[[#This Row],[sDRC]]= "",  DataBase2[[#This Row],[BSHeu]]=""), "", (DataBase2[[#This Row],[sDRC]]- DataBase2[[#This Row],[BSHeu]])/ DataBase2[[#This Row],[BSHeu]])</f>
        <v>0.62572930744635291</v>
      </c>
      <c r="AQ447" s="76">
        <f>IF(OR(DataBase2[[#This Row],[sABS]]= "",  DataBase2[[#This Row],[BSHeu]]=""), "", (DataBase2[[#This Row],[sABS]]- DataBase2[[#This Row],[BSHeu]])/ DataBase2[[#This Row],[BSHeu]])</f>
        <v>2.1034528793222915E-2</v>
      </c>
      <c r="AR447" s="76">
        <f>IF(OR(DataBase2[[#This Row],[sCCJ]]= "",  DataBase2[[#This Row],[BSHeu]]=""), "", (DataBase2[[#This Row],[sCCJ]]- DataBase2[[#This Row],[BSHeu]])/ DataBase2[[#This Row],[BSHeu]])</f>
        <v>7.8731417081451802E-2</v>
      </c>
      <c r="AS447" s="76">
        <f>IF(OR(DataBase2[[#This Row],[sILS]] = "",  DataBase2[[#This Row],[BSHeu]]=""), "", (DataBase2[[#This Row],[sILS]]- DataBase2[[#This Row],[BSHeu]])/ DataBase2[[#This Row],[BSHeu]])</f>
        <v>2.2933216863895645E-2</v>
      </c>
      <c r="AT447" s="76">
        <f>IF(OR(DataBase2[[#This Row],[sSA]] = "",  DataBase2[[#This Row],[BSHeu]]=""), "", (DataBase2[[#This Row],[sSA]]- DataBase2[[#This Row],[BSHeu]])/ DataBase2[[#This Row],[BSHeu]])</f>
        <v>2.4737943765039433E-2</v>
      </c>
      <c r="AU447" s="77">
        <f>IF(OR(DataBase2[[#This Row],[sKS]]= "",  DataBase2[[#This Row],[BSHeu]]=""), "", (DataBase2[[#This Row],[sKS]]- DataBase2[[#This Row],[BSHeu]])/ DataBase2[[#This Row],[BSHeu]])</f>
        <v>0</v>
      </c>
      <c r="AV447" s="78" t="str">
        <f>IF(AND(DataBase2[[#This Row],[sLBGB]]&lt;=0.0001, DataBase2[[#This Row],[sLBGB]]&lt;&gt;""), 1,"")</f>
        <v/>
      </c>
      <c r="AW447" s="78">
        <f>IF(AND(DataBase2[[#This Row],[sCLGB]]&lt;=0.0001,DataBase2[[#This Row],[sCLGB]]&lt;&gt;""), 1,"")</f>
        <v>1</v>
      </c>
      <c r="AX447" s="78" t="str">
        <f>IF(AND(DataBase2[[#This Row],[sDRCGB]]&lt;=0.0001,DataBase2[[#This Row],[sDRCGB]]&lt;&gt;""), 1,"")</f>
        <v/>
      </c>
      <c r="AY447" s="78" t="str">
        <f>IF(AND(DataBase2[[#This Row],[sABSGB]]&lt;=0.0001,DataBase2[[#This Row],[sABSGB]]&lt;&gt;""), 1,"")</f>
        <v/>
      </c>
      <c r="AZ447" s="78" t="str">
        <f>IF(AND(DataBase2[[#This Row],[sCCJGB]]&lt;=0.0001,DataBase2[[#This Row],[sCCJGB]]&lt;&gt;""), 1,"")</f>
        <v/>
      </c>
      <c r="BA447" s="78" t="str">
        <f>IF(AND(DataBase2[[#This Row],[sILSGB]]&lt;=0.0001,DataBase2[[#This Row],[sILSGB]]&lt;&gt;""), 1,"")</f>
        <v/>
      </c>
      <c r="BB447" s="78" t="str">
        <f>IF(AND(DataBase2[[#This Row],[sSAGB]]&lt;=0.0001,DataBase2[[#This Row],[sSAGB]]&lt;&gt;""), 1,"")</f>
        <v/>
      </c>
      <c r="BC447" s="78" t="str">
        <f>IF(AND(DataBase2[[#This Row],[sKSGB]]&lt;=0.0001,DataBase2[[#This Row],[sKSGB]]&lt;&gt;""), 1,"")</f>
        <v/>
      </c>
      <c r="BD447" s="79">
        <f>IF(AND(DataBase2[[#This Row],[sLBGKS]]&lt;=0.0001, DataBase2[[#This Row],[sLBGKS]]&lt;&gt;""), 1,"")</f>
        <v>1</v>
      </c>
      <c r="BE447" s="78">
        <f>IF(AND(DataBase2[[#This Row],[sCLGKS]]&lt;=0.0001,DataBase2[[#This Row],[sCLGKS]]&lt;&gt;""), 1,"")</f>
        <v>1</v>
      </c>
      <c r="BF447" s="78" t="str">
        <f>IF(AND(DataBase2[[#This Row],[sDRCGKS]]&lt;=0.0001,DataBase2[[#This Row],[sDRCGKS]]&lt;&gt;""), 1,"")</f>
        <v/>
      </c>
      <c r="BG447" s="78" t="str">
        <f>IF(AND(DataBase2[[#This Row],[sABSGKS]]&lt;=0.0001,DataBase2[[#This Row],[sABSGKS]]&lt;&gt;""), 1,"")</f>
        <v/>
      </c>
      <c r="BH447" s="78" t="str">
        <f>IF(AND(DataBase2[[#This Row],[sCCJGKS]]&lt;=0.0001,DataBase2[[#This Row],[sCCJGKS]]&lt;&gt;""), 1,"")</f>
        <v/>
      </c>
      <c r="BI447" s="78" t="str">
        <f>IF(AND(DataBase2[[#This Row],[sILSGKS]]&lt;=0.0001,DataBase2[[#This Row],[sILSGKS]]&lt;&gt;""), 1,"")</f>
        <v/>
      </c>
      <c r="BJ447" s="78" t="str">
        <f>IF(AND(DataBase2[[#This Row],[sSAGKS]]&lt;=0.0001,DataBase2[[#This Row],[sSAGKS]]&lt;&gt;""), 1,"")</f>
        <v/>
      </c>
      <c r="BK447" s="80">
        <f>IF(AND(DataBase2[[#This Row],[sKSGKS]]&lt;=0.0001,DataBase2[[#This Row],[sKSGKS]]&lt;&gt;""), 1,"")</f>
        <v>1</v>
      </c>
    </row>
    <row r="448" spans="1:63" x14ac:dyDescent="0.35">
      <c r="A448" s="65" t="s">
        <v>105</v>
      </c>
      <c r="B448" s="66" t="s">
        <v>80</v>
      </c>
      <c r="C448" s="67" t="s">
        <v>81</v>
      </c>
      <c r="D448" s="67">
        <v>6</v>
      </c>
      <c r="E448" s="67">
        <v>10</v>
      </c>
      <c r="F448" s="68">
        <v>5</v>
      </c>
      <c r="G448" s="69">
        <v>13488.2</v>
      </c>
      <c r="H448" s="70">
        <v>13239.8</v>
      </c>
      <c r="I448" s="71">
        <v>7200</v>
      </c>
      <c r="J448" s="69">
        <v>13541.79</v>
      </c>
      <c r="K448" s="70">
        <v>11927.99</v>
      </c>
      <c r="L448" s="71">
        <v>27262</v>
      </c>
      <c r="M448" s="69">
        <v>13449.08</v>
      </c>
      <c r="N448" s="6">
        <v>13440.15</v>
      </c>
      <c r="O448" s="71">
        <v>7200.1</v>
      </c>
      <c r="P448" s="69">
        <v>14015.37988</v>
      </c>
      <c r="Q448" s="71">
        <v>2434</v>
      </c>
      <c r="R448" s="72">
        <v>14911.89</v>
      </c>
      <c r="S448" s="71">
        <v>8.65</v>
      </c>
      <c r="T448" s="72">
        <v>13873.19</v>
      </c>
      <c r="U448" s="71">
        <v>150.006</v>
      </c>
      <c r="V448" s="72">
        <v>13711.89</v>
      </c>
      <c r="W448" s="73">
        <v>150.06049999999999</v>
      </c>
      <c r="X448" s="7">
        <v>13488.5</v>
      </c>
      <c r="Y448" s="71">
        <v>145</v>
      </c>
      <c r="Z448" s="74">
        <f t="shared" si="18"/>
        <v>13449.08</v>
      </c>
      <c r="AA448" s="48">
        <f t="shared" si="19"/>
        <v>13488.5</v>
      </c>
      <c r="AB44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MIN(G448,J448,M448),"")</f>
        <v/>
      </c>
      <c r="AC448" s="49" t="str">
        <f>IF(OR(DataBase2[[#This Row],[sKS]] = "", DataBase2[[#This Row],[BSOpt]]=""), "", (DataBase2[[#This Row],[sKS]]-DataBase2[[#This Row],[BSOpt]])/DataBase2[[#This Row],[BSOpt]])</f>
        <v/>
      </c>
      <c r="AD448" s="49">
        <f t="shared" si="20"/>
        <v>13449.08</v>
      </c>
      <c r="AE448" s="49">
        <f>IF(OR(DataBase2[[#This Row],[sKS]] = "", DataBase2[[#This Row],[BESTUB]]=""), "", (DataBase2[[#This Row],[sKS]]-DataBase2[[#This Row],[BESTUB]])/DataBase2[[#This Row],[BESTUB]])</f>
        <v>2.9310555071425013E-3</v>
      </c>
      <c r="AF448" s="75">
        <f>IF(OR(DataBase2[[#This Row],[sLB]] = "", DataBase2[[#This Row],[BestSol]]=""), "", (DataBase2[[#This Row],[sLB]]-DataBase2[[#This Row],[BestSol]])/DataBase2[[#This Row],[BestSol]])</f>
        <v>2.90874914864071E-3</v>
      </c>
      <c r="AG448" s="76">
        <f>IF(OR(DataBase2[[#This Row],[sCL]] = "", DataBase2[[#This Row],[BestSol]]=""), "", (DataBase2[[#This Row],[sCL]] -DataBase2[[#This Row],[BestSol]])/DataBase2[[#This Row],[BestSol]])</f>
        <v>6.8934083223537185E-3</v>
      </c>
      <c r="AH448" s="76">
        <f>IF(OR(DataBase2[[#This Row],[sDRC]]= "", DataBase2[[#This Row],[BestSol]]=""), "", (DataBase2[[#This Row],[sDRC]]-DataBase2[[#This Row],[BestSol]])/DataBase2[[#This Row],[BestSol]])</f>
        <v>0</v>
      </c>
      <c r="AI448" s="76">
        <f>IF(OR(DataBase2[[#This Row],[sABS]]= "", DataBase2[[#This Row],[BestSol]]=""), "", (DataBase2[[#This Row],[sABS]]-DataBase2[[#This Row],[BestSol]])/DataBase2[[#This Row],[BestSol]])</f>
        <v>4.2106960476106951E-2</v>
      </c>
      <c r="AJ448" s="76">
        <f>IF(OR(DataBase2[[#This Row],[sCCJ]]= "", DataBase2[[#This Row],[BestSol]]=""), "", (DataBase2[[#This Row],[sCCJ]]-DataBase2[[#This Row],[BestSol]])/DataBase2[[#This Row],[BestSol]])</f>
        <v>0.10876654760028191</v>
      </c>
      <c r="AK448" s="76">
        <f>IF(OR(DataBase2[[#This Row],[sILS]] = "", DataBase2[[#This Row],[BestSol]]=""), "", (DataBase2[[#This Row],[sILS]]-DataBase2[[#This Row],[BestSol]])/DataBase2[[#This Row],[BestSol]])</f>
        <v>3.1534499014058998E-2</v>
      </c>
      <c r="AL448" s="76">
        <f>IF(OR(DataBase2[[#This Row],[sSA]] = "", DataBase2[[#This Row],[BestSol]]=""), "", (DataBase2[[#This Row],[sSA]]-DataBase2[[#This Row],[BestSol]])/DataBase2[[#This Row],[BestSol]])</f>
        <v>1.9541113592899995E-2</v>
      </c>
      <c r="AM448" s="76">
        <f>IF(OR(DataBase2[[#This Row],[sKS]] = "", DataBase2[[#This Row],[BestSol]]=""), "", (DataBase2[[#This Row],[sKS]]-DataBase2[[#This Row],[BestSol]])/DataBase2[[#This Row],[BestSol]])</f>
        <v>2.9310555071425013E-3</v>
      </c>
      <c r="AN448" s="75">
        <f>IF(OR(DataBase2[[#This Row],[sLB]] = "", DataBase2[[#This Row],[BSHeu]]=""), "", (DataBase2[[#This Row],[sLB]]-DataBase2[[#This Row],[BSHeu]])/DataBase2[[#This Row],[BSHeu]])</f>
        <v>-2.2241168402659482E-5</v>
      </c>
      <c r="AO448" s="76">
        <f>IF(OR(DataBase2[[#This Row],[sCL]] = "",  DataBase2[[#This Row],[BSHeu]]=""), "", (DataBase2[[#This Row],[sCL]] - DataBase2[[#This Row],[BSHeu]])/ DataBase2[[#This Row],[BSHeu]])</f>
        <v>3.9507728806020591E-3</v>
      </c>
      <c r="AP448" s="76">
        <f>IF(OR(DataBase2[[#This Row],[sDRC]]= "",  DataBase2[[#This Row],[BSHeu]]=""), "", (DataBase2[[#This Row],[sDRC]]- DataBase2[[#This Row],[BSHeu]])/ DataBase2[[#This Row],[BSHeu]])</f>
        <v>-2.9224895281165491E-3</v>
      </c>
      <c r="AQ448" s="76">
        <f>IF(OR(DataBase2[[#This Row],[sABS]]= "",  DataBase2[[#This Row],[BSHeu]]=""), "", (DataBase2[[#This Row],[sABS]]- DataBase2[[#This Row],[BSHeu]])/ DataBase2[[#This Row],[BSHeu]])</f>
        <v>3.9061413796938164E-2</v>
      </c>
      <c r="AR448" s="76">
        <f>IF(OR(DataBase2[[#This Row],[sCCJ]]= "",  DataBase2[[#This Row],[BSHeu]]=""), "", (DataBase2[[#This Row],[sCCJ]]- DataBase2[[#This Row],[BSHeu]])/ DataBase2[[#This Row],[BSHeu]])</f>
        <v>0.10552618897579415</v>
      </c>
      <c r="AS448" s="76">
        <f>IF(OR(DataBase2[[#This Row],[sILS]] = "",  DataBase2[[#This Row],[BSHeu]]=""), "", (DataBase2[[#This Row],[sILS]]- DataBase2[[#This Row],[BSHeu]])/ DataBase2[[#This Row],[BSHeu]])</f>
        <v>2.851985024279946E-2</v>
      </c>
      <c r="AT448" s="76">
        <f>IF(OR(DataBase2[[#This Row],[sSA]] = "",  DataBase2[[#This Row],[BSHeu]]=""), "", (DataBase2[[#This Row],[sSA]]- DataBase2[[#This Row],[BSHeu]])/ DataBase2[[#This Row],[BSHeu]])</f>
        <v>1.6561515364940462E-2</v>
      </c>
      <c r="AU448" s="77">
        <f>IF(OR(DataBase2[[#This Row],[sKS]]= "",  DataBase2[[#This Row],[BSHeu]]=""), "", (DataBase2[[#This Row],[sKS]]- DataBase2[[#This Row],[BSHeu]])/ DataBase2[[#This Row],[BSHeu]])</f>
        <v>0</v>
      </c>
      <c r="AV448" s="78" t="str">
        <f>IF(AND(DataBase2[[#This Row],[sLBGB]]&lt;=0.0001, DataBase2[[#This Row],[sLBGB]]&lt;&gt;""), 1,"")</f>
        <v/>
      </c>
      <c r="AW448" s="78" t="str">
        <f>IF(AND(DataBase2[[#This Row],[sCLGB]]&lt;=0.0001,DataBase2[[#This Row],[sCLGB]]&lt;&gt;""), 1,"")</f>
        <v/>
      </c>
      <c r="AX448" s="78">
        <f>IF(AND(DataBase2[[#This Row],[sDRCGB]]&lt;=0.0001,DataBase2[[#This Row],[sDRCGB]]&lt;&gt;""), 1,"")</f>
        <v>1</v>
      </c>
      <c r="AY448" s="78" t="str">
        <f>IF(AND(DataBase2[[#This Row],[sABSGB]]&lt;=0.0001,DataBase2[[#This Row],[sABSGB]]&lt;&gt;""), 1,"")</f>
        <v/>
      </c>
      <c r="AZ448" s="78" t="str">
        <f>IF(AND(DataBase2[[#This Row],[sCCJGB]]&lt;=0.0001,DataBase2[[#This Row],[sCCJGB]]&lt;&gt;""), 1,"")</f>
        <v/>
      </c>
      <c r="BA448" s="78" t="str">
        <f>IF(AND(DataBase2[[#This Row],[sILSGB]]&lt;=0.0001,DataBase2[[#This Row],[sILSGB]]&lt;&gt;""), 1,"")</f>
        <v/>
      </c>
      <c r="BB448" s="78" t="str">
        <f>IF(AND(DataBase2[[#This Row],[sSAGB]]&lt;=0.0001,DataBase2[[#This Row],[sSAGB]]&lt;&gt;""), 1,"")</f>
        <v/>
      </c>
      <c r="BC448" s="78" t="str">
        <f>IF(AND(DataBase2[[#This Row],[sKSGB]]&lt;=0.0001,DataBase2[[#This Row],[sKSGB]]&lt;&gt;""), 1,"")</f>
        <v/>
      </c>
      <c r="BD448" s="79">
        <f>IF(AND(DataBase2[[#This Row],[sLBGKS]]&lt;=0.0001, DataBase2[[#This Row],[sLBGKS]]&lt;&gt;""), 1,"")</f>
        <v>1</v>
      </c>
      <c r="BE448" s="78" t="str">
        <f>IF(AND(DataBase2[[#This Row],[sCLGKS]]&lt;=0.0001,DataBase2[[#This Row],[sCLGKS]]&lt;&gt;""), 1,"")</f>
        <v/>
      </c>
      <c r="BF448" s="78">
        <f>IF(AND(DataBase2[[#This Row],[sDRCGKS]]&lt;=0.0001,DataBase2[[#This Row],[sDRCGKS]]&lt;&gt;""), 1,"")</f>
        <v>1</v>
      </c>
      <c r="BG448" s="78" t="str">
        <f>IF(AND(DataBase2[[#This Row],[sABSGKS]]&lt;=0.0001,DataBase2[[#This Row],[sABSGKS]]&lt;&gt;""), 1,"")</f>
        <v/>
      </c>
      <c r="BH448" s="78" t="str">
        <f>IF(AND(DataBase2[[#This Row],[sCCJGKS]]&lt;=0.0001,DataBase2[[#This Row],[sCCJGKS]]&lt;&gt;""), 1,"")</f>
        <v/>
      </c>
      <c r="BI448" s="78" t="str">
        <f>IF(AND(DataBase2[[#This Row],[sILSGKS]]&lt;=0.0001,DataBase2[[#This Row],[sILSGKS]]&lt;&gt;""), 1,"")</f>
        <v/>
      </c>
      <c r="BJ448" s="78" t="str">
        <f>IF(AND(DataBase2[[#This Row],[sSAGKS]]&lt;=0.0001,DataBase2[[#This Row],[sSAGKS]]&lt;&gt;""), 1,"")</f>
        <v/>
      </c>
      <c r="BK448" s="80">
        <f>IF(AND(DataBase2[[#This Row],[sKSGKS]]&lt;=0.0001,DataBase2[[#This Row],[sKSGKS]]&lt;&gt;""), 1,"")</f>
        <v>1</v>
      </c>
    </row>
    <row r="449" spans="1:63" x14ac:dyDescent="0.35">
      <c r="A449" s="65" t="s">
        <v>106</v>
      </c>
      <c r="B449" s="66" t="s">
        <v>80</v>
      </c>
      <c r="C449" s="67" t="s">
        <v>81</v>
      </c>
      <c r="D449" s="67">
        <v>6</v>
      </c>
      <c r="E449" s="67">
        <v>10</v>
      </c>
      <c r="F449" s="68">
        <v>2</v>
      </c>
      <c r="G449" s="69">
        <v>9280.7099999999991</v>
      </c>
      <c r="H449" s="70">
        <v>8983.81</v>
      </c>
      <c r="I449" s="71">
        <v>7200</v>
      </c>
      <c r="J449" s="69">
        <v>9280.42</v>
      </c>
      <c r="K449" s="70">
        <v>9280.42</v>
      </c>
      <c r="L449" s="71">
        <v>109</v>
      </c>
      <c r="M449" s="69">
        <v>9280.42</v>
      </c>
      <c r="N449" s="6">
        <v>9280.42</v>
      </c>
      <c r="O449" s="71">
        <v>2725</v>
      </c>
      <c r="P449" s="69">
        <v>9280.7099600000001</v>
      </c>
      <c r="Q449" s="71">
        <v>715</v>
      </c>
      <c r="R449" s="72">
        <v>9808.18</v>
      </c>
      <c r="S449" s="71">
        <v>14.38</v>
      </c>
      <c r="T449" s="72">
        <v>9333.3799999999992</v>
      </c>
      <c r="U449" s="71">
        <v>150.0035</v>
      </c>
      <c r="V449" s="72">
        <v>9327.39</v>
      </c>
      <c r="W449" s="73">
        <v>150.01249999999999</v>
      </c>
      <c r="X449" s="7">
        <v>9280.7099999999991</v>
      </c>
      <c r="Y449" s="71">
        <v>125</v>
      </c>
      <c r="Z449" s="74">
        <f t="shared" si="18"/>
        <v>9280.42</v>
      </c>
      <c r="AA449" s="48">
        <f t="shared" si="19"/>
        <v>9280.7099600000001</v>
      </c>
      <c r="AB44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MIN(G449,J449,M449),"")</f>
        <v>9280.42</v>
      </c>
      <c r="AC449" s="49">
        <f>IF(OR(DataBase2[[#This Row],[sKS]] = "", DataBase2[[#This Row],[BSOpt]]=""), "", (DataBase2[[#This Row],[sKS]]-DataBase2[[#This Row],[BSOpt]])/DataBase2[[#This Row],[BSOpt]])</f>
        <v>3.1248585732009339E-5</v>
      </c>
      <c r="AD449" s="49">
        <f t="shared" si="20"/>
        <v>9280.42</v>
      </c>
      <c r="AE449" s="49">
        <f>IF(OR(DataBase2[[#This Row],[sKS]] = "", DataBase2[[#This Row],[BESTUB]]=""), "", (DataBase2[[#This Row],[sKS]]-DataBase2[[#This Row],[BESTUB]])/DataBase2[[#This Row],[BESTUB]])</f>
        <v>3.1248585732009339E-5</v>
      </c>
      <c r="AF449" s="75">
        <f>IF(OR(DataBase2[[#This Row],[sLB]] = "", DataBase2[[#This Row],[BestSol]]=""), "", (DataBase2[[#This Row],[sLB]]-DataBase2[[#This Row],[BestSol]])/DataBase2[[#This Row],[BestSol]])</f>
        <v>3.1248585732009339E-5</v>
      </c>
      <c r="AG449" s="76">
        <f>IF(OR(DataBase2[[#This Row],[sCL]] = "", DataBase2[[#This Row],[BestSol]]=""), "", (DataBase2[[#This Row],[sCL]] -DataBase2[[#This Row],[BestSol]])/DataBase2[[#This Row],[BestSol]])</f>
        <v>0</v>
      </c>
      <c r="AH449" s="76">
        <f>IF(OR(DataBase2[[#This Row],[sDRC]]= "", DataBase2[[#This Row],[BestSol]]=""), "", (DataBase2[[#This Row],[sDRC]]-DataBase2[[#This Row],[BestSol]])/DataBase2[[#This Row],[BestSol]])</f>
        <v>0</v>
      </c>
      <c r="AI449" s="76">
        <f>IF(OR(DataBase2[[#This Row],[sABS]]= "", DataBase2[[#This Row],[BestSol]]=""), "", (DataBase2[[#This Row],[sABS]]-DataBase2[[#This Row],[BestSol]])/DataBase2[[#This Row],[BestSol]])</f>
        <v>3.1244275582362073E-5</v>
      </c>
      <c r="AJ449" s="76">
        <f>IF(OR(DataBase2[[#This Row],[sCCJ]]= "", DataBase2[[#This Row],[BestSol]]=""), "", (DataBase2[[#This Row],[sCCJ]]-DataBase2[[#This Row],[BestSol]])/DataBase2[[#This Row],[BestSol]])</f>
        <v>5.6868115882686365E-2</v>
      </c>
      <c r="AK449" s="76">
        <f>IF(OR(DataBase2[[#This Row],[sILS]] = "", DataBase2[[#This Row],[BestSol]]=""), "", (DataBase2[[#This Row],[sILS]]-DataBase2[[#This Row],[BestSol]])/DataBase2[[#This Row],[BestSol]])</f>
        <v>5.7066382771468454E-3</v>
      </c>
      <c r="AL449" s="76">
        <f>IF(OR(DataBase2[[#This Row],[sSA]] = "", DataBase2[[#This Row],[BestSol]]=""), "", (DataBase2[[#This Row],[sSA]]-DataBase2[[#This Row],[BestSol]])/DataBase2[[#This Row],[BestSol]])</f>
        <v>5.0611933511629159E-3</v>
      </c>
      <c r="AM449" s="76">
        <f>IF(OR(DataBase2[[#This Row],[sKS]] = "", DataBase2[[#This Row],[BestSol]]=""), "", (DataBase2[[#This Row],[sKS]]-DataBase2[[#This Row],[BestSol]])/DataBase2[[#This Row],[BestSol]])</f>
        <v>3.1248585732009339E-5</v>
      </c>
      <c r="AN449" s="75">
        <f>IF(OR(DataBase2[[#This Row],[sLB]] = "", DataBase2[[#This Row],[BSHeu]]=""), "", (DataBase2[[#This Row],[sLB]]-DataBase2[[#This Row],[BSHeu]])/DataBase2[[#This Row],[BSHeu]])</f>
        <v>4.3100149839738132E-9</v>
      </c>
      <c r="AO449" s="76">
        <f>IF(OR(DataBase2[[#This Row],[sCL]] = "",  DataBase2[[#This Row],[BSHeu]]=""), "", (DataBase2[[#This Row],[sCL]] - DataBase2[[#This Row],[BSHeu]])/ DataBase2[[#This Row],[BSHeu]])</f>
        <v>-3.1243299408105262E-5</v>
      </c>
      <c r="AP449" s="76">
        <f>IF(OR(DataBase2[[#This Row],[sDRC]]= "",  DataBase2[[#This Row],[BSHeu]]=""), "", (DataBase2[[#This Row],[sDRC]]- DataBase2[[#This Row],[BSHeu]])/ DataBase2[[#This Row],[BSHeu]])</f>
        <v>-3.1243299408105262E-5</v>
      </c>
      <c r="AQ449" s="76">
        <f>IF(OR(DataBase2[[#This Row],[sABS]]= "",  DataBase2[[#This Row],[BSHeu]]=""), "", (DataBase2[[#This Row],[sABS]]- DataBase2[[#This Row],[BSHeu]])/ DataBase2[[#This Row],[BSHeu]])</f>
        <v>0</v>
      </c>
      <c r="AR449" s="76">
        <f>IF(OR(DataBase2[[#This Row],[sCCJ]]= "",  DataBase2[[#This Row],[BSHeu]]=""), "", (DataBase2[[#This Row],[sCCJ]]- DataBase2[[#This Row],[BSHeu]])/ DataBase2[[#This Row],[BSHeu]])</f>
        <v>5.6835095835706964E-2</v>
      </c>
      <c r="AS449" s="76">
        <f>IF(OR(DataBase2[[#This Row],[sILS]] = "",  DataBase2[[#This Row],[BSHeu]]=""), "", (DataBase2[[#This Row],[sILS]]- DataBase2[[#This Row],[BSHeu]])/ DataBase2[[#This Row],[BSHeu]])</f>
        <v>5.6752166835304331E-3</v>
      </c>
      <c r="AT449" s="76">
        <f>IF(OR(DataBase2[[#This Row],[sSA]] = "",  DataBase2[[#This Row],[BSHeu]]=""), "", (DataBase2[[#This Row],[sSA]]- DataBase2[[#This Row],[BSHeu]])/ DataBase2[[#This Row],[BSHeu]])</f>
        <v>5.0297919233755779E-3</v>
      </c>
      <c r="AU449" s="77">
        <f>IF(OR(DataBase2[[#This Row],[sKS]]= "",  DataBase2[[#This Row],[BSHeu]]=""), "", (DataBase2[[#This Row],[sKS]]- DataBase2[[#This Row],[BSHeu]])/ DataBase2[[#This Row],[BSHeu]])</f>
        <v>4.3100149839738132E-9</v>
      </c>
      <c r="AV449" s="78">
        <f>IF(AND(DataBase2[[#This Row],[sLBGB]]&lt;=0.0001, DataBase2[[#This Row],[sLBGB]]&lt;&gt;""), 1,"")</f>
        <v>1</v>
      </c>
      <c r="AW449" s="78">
        <f>IF(AND(DataBase2[[#This Row],[sCLGB]]&lt;=0.0001,DataBase2[[#This Row],[sCLGB]]&lt;&gt;""), 1,"")</f>
        <v>1</v>
      </c>
      <c r="AX449" s="78">
        <f>IF(AND(DataBase2[[#This Row],[sDRCGB]]&lt;=0.0001,DataBase2[[#This Row],[sDRCGB]]&lt;&gt;""), 1,"")</f>
        <v>1</v>
      </c>
      <c r="AY449" s="78">
        <f>IF(AND(DataBase2[[#This Row],[sABSGB]]&lt;=0.0001,DataBase2[[#This Row],[sABSGB]]&lt;&gt;""), 1,"")</f>
        <v>1</v>
      </c>
      <c r="AZ449" s="78" t="str">
        <f>IF(AND(DataBase2[[#This Row],[sCCJGB]]&lt;=0.0001,DataBase2[[#This Row],[sCCJGB]]&lt;&gt;""), 1,"")</f>
        <v/>
      </c>
      <c r="BA449" s="78" t="str">
        <f>IF(AND(DataBase2[[#This Row],[sILSGB]]&lt;=0.0001,DataBase2[[#This Row],[sILSGB]]&lt;&gt;""), 1,"")</f>
        <v/>
      </c>
      <c r="BB449" s="78" t="str">
        <f>IF(AND(DataBase2[[#This Row],[sSAGB]]&lt;=0.0001,DataBase2[[#This Row],[sSAGB]]&lt;&gt;""), 1,"")</f>
        <v/>
      </c>
      <c r="BC449" s="78">
        <f>IF(AND(DataBase2[[#This Row],[sKSGB]]&lt;=0.0001,DataBase2[[#This Row],[sKSGB]]&lt;&gt;""), 1,"")</f>
        <v>1</v>
      </c>
      <c r="BD449" s="79">
        <f>IF(AND(DataBase2[[#This Row],[sLBGKS]]&lt;=0.0001, DataBase2[[#This Row],[sLBGKS]]&lt;&gt;""), 1,"")</f>
        <v>1</v>
      </c>
      <c r="BE449" s="78">
        <f>IF(AND(DataBase2[[#This Row],[sCLGKS]]&lt;=0.0001,DataBase2[[#This Row],[sCLGKS]]&lt;&gt;""), 1,"")</f>
        <v>1</v>
      </c>
      <c r="BF449" s="78">
        <f>IF(AND(DataBase2[[#This Row],[sDRCGKS]]&lt;=0.0001,DataBase2[[#This Row],[sDRCGKS]]&lt;&gt;""), 1,"")</f>
        <v>1</v>
      </c>
      <c r="BG449" s="78">
        <f>IF(AND(DataBase2[[#This Row],[sABSGKS]]&lt;=0.0001,DataBase2[[#This Row],[sABSGKS]]&lt;&gt;""), 1,"")</f>
        <v>1</v>
      </c>
      <c r="BH449" s="78" t="str">
        <f>IF(AND(DataBase2[[#This Row],[sCCJGKS]]&lt;=0.0001,DataBase2[[#This Row],[sCCJGKS]]&lt;&gt;""), 1,"")</f>
        <v/>
      </c>
      <c r="BI449" s="78" t="str">
        <f>IF(AND(DataBase2[[#This Row],[sILSGKS]]&lt;=0.0001,DataBase2[[#This Row],[sILSGKS]]&lt;&gt;""), 1,"")</f>
        <v/>
      </c>
      <c r="BJ449" s="78" t="str">
        <f>IF(AND(DataBase2[[#This Row],[sSAGKS]]&lt;=0.0001,DataBase2[[#This Row],[sSAGKS]]&lt;&gt;""), 1,"")</f>
        <v/>
      </c>
      <c r="BK449" s="80">
        <f>IF(AND(DataBase2[[#This Row],[sKSGKS]]&lt;=0.0001,DataBase2[[#This Row],[sKSGKS]]&lt;&gt;""), 1,"")</f>
        <v>1</v>
      </c>
    </row>
    <row r="450" spans="1:63" x14ac:dyDescent="0.35">
      <c r="A450" s="65" t="s">
        <v>107</v>
      </c>
      <c r="B450" s="66" t="s">
        <v>80</v>
      </c>
      <c r="C450" s="67" t="s">
        <v>81</v>
      </c>
      <c r="D450" s="67">
        <v>6</v>
      </c>
      <c r="E450" s="67">
        <v>10</v>
      </c>
      <c r="F450" s="68">
        <v>3</v>
      </c>
      <c r="G450" s="69">
        <v>11051.2</v>
      </c>
      <c r="H450" s="70">
        <v>10586.6</v>
      </c>
      <c r="I450" s="71">
        <v>7200</v>
      </c>
      <c r="J450" s="69">
        <v>11051.18</v>
      </c>
      <c r="K450" s="70">
        <v>10637.48</v>
      </c>
      <c r="L450" s="71">
        <v>42840</v>
      </c>
      <c r="M450" s="69">
        <v>11063.33</v>
      </c>
      <c r="N450" s="6">
        <v>10952.91</v>
      </c>
      <c r="O450" s="71">
        <v>7200</v>
      </c>
      <c r="P450" s="69">
        <v>11178.62012</v>
      </c>
      <c r="Q450" s="71">
        <v>2428</v>
      </c>
      <c r="R450" s="72">
        <v>11704.18</v>
      </c>
      <c r="S450" s="71">
        <v>9.0399999999999991</v>
      </c>
      <c r="T450" s="72">
        <v>11074.58</v>
      </c>
      <c r="U450" s="71">
        <v>150.011</v>
      </c>
      <c r="V450" s="72">
        <v>11097.08</v>
      </c>
      <c r="W450" s="73">
        <v>150.01</v>
      </c>
      <c r="X450" s="7">
        <v>11054</v>
      </c>
      <c r="Y450" s="71">
        <v>164</v>
      </c>
      <c r="Z450" s="74">
        <f t="shared" si="18"/>
        <v>11051.18</v>
      </c>
      <c r="AA450" s="48">
        <f t="shared" si="19"/>
        <v>11054</v>
      </c>
      <c r="AB45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MIN(G450,J450,M450),"")</f>
        <v/>
      </c>
      <c r="AC450" s="49" t="str">
        <f>IF(OR(DataBase2[[#This Row],[sKS]] = "", DataBase2[[#This Row],[BSOpt]]=""), "", (DataBase2[[#This Row],[sKS]]-DataBase2[[#This Row],[BSOpt]])/DataBase2[[#This Row],[BSOpt]])</f>
        <v/>
      </c>
      <c r="AD450" s="49">
        <f t="shared" si="20"/>
        <v>11051.18</v>
      </c>
      <c r="AE450" s="49">
        <f>IF(OR(DataBase2[[#This Row],[sKS]] = "", DataBase2[[#This Row],[BESTUB]]=""), "", (DataBase2[[#This Row],[sKS]]-DataBase2[[#This Row],[BESTUB]])/DataBase2[[#This Row],[BESTUB]])</f>
        <v>2.55176370306131E-4</v>
      </c>
      <c r="AF450" s="75">
        <f>IF(OR(DataBase2[[#This Row],[sLB]] = "", DataBase2[[#This Row],[BestSol]]=""), "", (DataBase2[[#This Row],[sLB]]-DataBase2[[#This Row],[BestSol]])/DataBase2[[#This Row],[BestSol]])</f>
        <v>1.8097614915725341E-6</v>
      </c>
      <c r="AG450" s="76">
        <f>IF(OR(DataBase2[[#This Row],[sCL]] = "", DataBase2[[#This Row],[BestSol]]=""), "", (DataBase2[[#This Row],[sCL]] -DataBase2[[#This Row],[BestSol]])/DataBase2[[#This Row],[BestSol]])</f>
        <v>0</v>
      </c>
      <c r="AH450" s="76">
        <f>IF(OR(DataBase2[[#This Row],[sDRC]]= "", DataBase2[[#This Row],[BestSol]]=""), "", (DataBase2[[#This Row],[sDRC]]-DataBase2[[#This Row],[BestSol]])/DataBase2[[#This Row],[BestSol]])</f>
        <v>1.0994301061062832E-3</v>
      </c>
      <c r="AI450" s="76">
        <f>IF(OR(DataBase2[[#This Row],[sABS]]= "", DataBase2[[#This Row],[BestSol]]=""), "", (DataBase2[[#This Row],[sABS]]-DataBase2[[#This Row],[BestSol]])/DataBase2[[#This Row],[BestSol]])</f>
        <v>1.1531811082617359E-2</v>
      </c>
      <c r="AJ450" s="76">
        <f>IF(OR(DataBase2[[#This Row],[sCCJ]]= "", DataBase2[[#This Row],[BestSol]]=""), "", (DataBase2[[#This Row],[sCCJ]]-DataBase2[[#This Row],[BestSol]])/DataBase2[[#This Row],[BestSol]])</f>
        <v>5.9088712698553453E-2</v>
      </c>
      <c r="AK450" s="76">
        <f>IF(OR(DataBase2[[#This Row],[sILS]] = "", DataBase2[[#This Row],[BestSol]]=""), "", (DataBase2[[#This Row],[sILS]]-DataBase2[[#This Row],[BestSol]])/DataBase2[[#This Row],[BestSol]])</f>
        <v>2.1174209450936132E-3</v>
      </c>
      <c r="AL450" s="76">
        <f>IF(OR(DataBase2[[#This Row],[sSA]] = "", DataBase2[[#This Row],[BestSol]]=""), "", (DataBase2[[#This Row],[sSA]]-DataBase2[[#This Row],[BestSol]])/DataBase2[[#This Row],[BestSol]])</f>
        <v>4.1534026230682728E-3</v>
      </c>
      <c r="AM450" s="76">
        <f>IF(OR(DataBase2[[#This Row],[sKS]] = "", DataBase2[[#This Row],[BestSol]]=""), "", (DataBase2[[#This Row],[sKS]]-DataBase2[[#This Row],[BestSol]])/DataBase2[[#This Row],[BestSol]])</f>
        <v>2.55176370306131E-4</v>
      </c>
      <c r="AN450" s="75">
        <f>IF(OR(DataBase2[[#This Row],[sLB]] = "", DataBase2[[#This Row],[BSHeu]]=""), "", (DataBase2[[#This Row],[sLB]]-DataBase2[[#This Row],[BSHeu]])/DataBase2[[#This Row],[BSHeu]])</f>
        <v>-2.5330197213671726E-4</v>
      </c>
      <c r="AO450" s="76">
        <f>IF(OR(DataBase2[[#This Row],[sCL]] = "",  DataBase2[[#This Row],[BSHeu]]=""), "", (DataBase2[[#This Row],[sCL]] - DataBase2[[#This Row],[BSHeu]])/ DataBase2[[#This Row],[BSHeu]])</f>
        <v>-2.5511127193773376E-4</v>
      </c>
      <c r="AP450" s="76">
        <f>IF(OR(DataBase2[[#This Row],[sDRC]]= "",  DataBase2[[#This Row],[BSHeu]]=""), "", (DataBase2[[#This Row],[sDRC]]- DataBase2[[#This Row],[BSHeu]])/ DataBase2[[#This Row],[BSHeu]])</f>
        <v>8.4403835715577411E-4</v>
      </c>
      <c r="AQ450" s="76">
        <f>IF(OR(DataBase2[[#This Row],[sABS]]= "",  DataBase2[[#This Row],[BSHeu]]=""), "", (DataBase2[[#This Row],[sABS]]- DataBase2[[#This Row],[BSHeu]])/ DataBase2[[#This Row],[BSHeu]])</f>
        <v>1.1273757915686591E-2</v>
      </c>
      <c r="AR450" s="76">
        <f>IF(OR(DataBase2[[#This Row],[sCCJ]]= "",  DataBase2[[#This Row],[BSHeu]]=""), "", (DataBase2[[#This Row],[sCCJ]]- DataBase2[[#This Row],[BSHeu]])/ DataBase2[[#This Row],[BSHeu]])</f>
        <v>5.8818527229962031E-2</v>
      </c>
      <c r="AS450" s="76">
        <f>IF(OR(DataBase2[[#This Row],[sILS]] = "",  DataBase2[[#This Row],[BSHeu]]=""), "", (DataBase2[[#This Row],[sILS]]- DataBase2[[#This Row],[BSHeu]])/ DataBase2[[#This Row],[BSHeu]])</f>
        <v>1.861769495205349E-3</v>
      </c>
      <c r="AT450" s="76">
        <f>IF(OR(DataBase2[[#This Row],[sSA]] = "",  DataBase2[[#This Row],[BSHeu]]=""), "", (DataBase2[[#This Row],[sSA]]- DataBase2[[#This Row],[BSHeu]])/ DataBase2[[#This Row],[BSHeu]])</f>
        <v>3.8972317713044987E-3</v>
      </c>
      <c r="AU450" s="77">
        <f>IF(OR(DataBase2[[#This Row],[sKS]]= "",  DataBase2[[#This Row],[BSHeu]]=""), "", (DataBase2[[#This Row],[sKS]]- DataBase2[[#This Row],[BSHeu]])/ DataBase2[[#This Row],[BSHeu]])</f>
        <v>0</v>
      </c>
      <c r="AV450" s="78">
        <f>IF(AND(DataBase2[[#This Row],[sLBGB]]&lt;=0.0001, DataBase2[[#This Row],[sLBGB]]&lt;&gt;""), 1,"")</f>
        <v>1</v>
      </c>
      <c r="AW450" s="78">
        <f>IF(AND(DataBase2[[#This Row],[sCLGB]]&lt;=0.0001,DataBase2[[#This Row],[sCLGB]]&lt;&gt;""), 1,"")</f>
        <v>1</v>
      </c>
      <c r="AX450" s="78" t="str">
        <f>IF(AND(DataBase2[[#This Row],[sDRCGB]]&lt;=0.0001,DataBase2[[#This Row],[sDRCGB]]&lt;&gt;""), 1,"")</f>
        <v/>
      </c>
      <c r="AY450" s="78" t="str">
        <f>IF(AND(DataBase2[[#This Row],[sABSGB]]&lt;=0.0001,DataBase2[[#This Row],[sABSGB]]&lt;&gt;""), 1,"")</f>
        <v/>
      </c>
      <c r="AZ450" s="78" t="str">
        <f>IF(AND(DataBase2[[#This Row],[sCCJGB]]&lt;=0.0001,DataBase2[[#This Row],[sCCJGB]]&lt;&gt;""), 1,"")</f>
        <v/>
      </c>
      <c r="BA450" s="78" t="str">
        <f>IF(AND(DataBase2[[#This Row],[sILSGB]]&lt;=0.0001,DataBase2[[#This Row],[sILSGB]]&lt;&gt;""), 1,"")</f>
        <v/>
      </c>
      <c r="BB450" s="78" t="str">
        <f>IF(AND(DataBase2[[#This Row],[sSAGB]]&lt;=0.0001,DataBase2[[#This Row],[sSAGB]]&lt;&gt;""), 1,"")</f>
        <v/>
      </c>
      <c r="BC450" s="78" t="str">
        <f>IF(AND(DataBase2[[#This Row],[sKSGB]]&lt;=0.0001,DataBase2[[#This Row],[sKSGB]]&lt;&gt;""), 1,"")</f>
        <v/>
      </c>
      <c r="BD450" s="79">
        <f>IF(AND(DataBase2[[#This Row],[sLBGKS]]&lt;=0.0001, DataBase2[[#This Row],[sLBGKS]]&lt;&gt;""), 1,"")</f>
        <v>1</v>
      </c>
      <c r="BE450" s="78">
        <f>IF(AND(DataBase2[[#This Row],[sCLGKS]]&lt;=0.0001,DataBase2[[#This Row],[sCLGKS]]&lt;&gt;""), 1,"")</f>
        <v>1</v>
      </c>
      <c r="BF450" s="78" t="str">
        <f>IF(AND(DataBase2[[#This Row],[sDRCGKS]]&lt;=0.0001,DataBase2[[#This Row],[sDRCGKS]]&lt;&gt;""), 1,"")</f>
        <v/>
      </c>
      <c r="BG450" s="78" t="str">
        <f>IF(AND(DataBase2[[#This Row],[sABSGKS]]&lt;=0.0001,DataBase2[[#This Row],[sABSGKS]]&lt;&gt;""), 1,"")</f>
        <v/>
      </c>
      <c r="BH450" s="78" t="str">
        <f>IF(AND(DataBase2[[#This Row],[sCCJGKS]]&lt;=0.0001,DataBase2[[#This Row],[sCCJGKS]]&lt;&gt;""), 1,"")</f>
        <v/>
      </c>
      <c r="BI450" s="78" t="str">
        <f>IF(AND(DataBase2[[#This Row],[sILSGKS]]&lt;=0.0001,DataBase2[[#This Row],[sILSGKS]]&lt;&gt;""), 1,"")</f>
        <v/>
      </c>
      <c r="BJ450" s="78" t="str">
        <f>IF(AND(DataBase2[[#This Row],[sSAGKS]]&lt;=0.0001,DataBase2[[#This Row],[sSAGKS]]&lt;&gt;""), 1,"")</f>
        <v/>
      </c>
      <c r="BK450" s="80">
        <f>IF(AND(DataBase2[[#This Row],[sKSGKS]]&lt;=0.0001,DataBase2[[#This Row],[sKSGKS]]&lt;&gt;""), 1,"")</f>
        <v>1</v>
      </c>
    </row>
    <row r="451" spans="1:63" x14ac:dyDescent="0.35">
      <c r="A451" s="65" t="s">
        <v>108</v>
      </c>
      <c r="B451" s="66" t="s">
        <v>80</v>
      </c>
      <c r="C451" s="67" t="s">
        <v>81</v>
      </c>
      <c r="D451" s="67">
        <v>6</v>
      </c>
      <c r="E451" s="67">
        <v>10</v>
      </c>
      <c r="F451" s="68">
        <v>4</v>
      </c>
      <c r="G451" s="69">
        <v>12680.6</v>
      </c>
      <c r="H451" s="70">
        <v>12263.8</v>
      </c>
      <c r="I451" s="71">
        <v>7200</v>
      </c>
      <c r="J451" s="69">
        <v>12719.58</v>
      </c>
      <c r="K451" s="70">
        <v>11654.38</v>
      </c>
      <c r="L451" s="71">
        <v>29270</v>
      </c>
      <c r="M451" s="69">
        <v>12656.78</v>
      </c>
      <c r="N451" s="6">
        <v>12632.91</v>
      </c>
      <c r="O451" s="71">
        <v>7200.1</v>
      </c>
      <c r="P451" s="69">
        <v>12809.87012</v>
      </c>
      <c r="Q451" s="71">
        <v>2428</v>
      </c>
      <c r="R451" s="72">
        <v>13690.98</v>
      </c>
      <c r="S451" s="71">
        <v>7.92</v>
      </c>
      <c r="T451" s="72">
        <v>12790.28</v>
      </c>
      <c r="U451" s="71">
        <v>150.0145</v>
      </c>
      <c r="V451" s="72">
        <v>12878.98</v>
      </c>
      <c r="W451" s="73">
        <v>150.0625</v>
      </c>
      <c r="X451" s="7">
        <v>12692.2</v>
      </c>
      <c r="Y451" s="71">
        <v>122</v>
      </c>
      <c r="Z451" s="74">
        <f t="shared" ref="Z451:Z514" si="21">IF(MIN(G451,J451,M451)&gt;0, MIN(G451,J451,M451),"")</f>
        <v>12656.78</v>
      </c>
      <c r="AA451" s="48">
        <f t="shared" ref="AA451:AA514" si="22">IF(MIN(P451,R451,T451,V451,X451)&gt;0, MIN(P451,R451,T451,V451,X451),"")</f>
        <v>12692.2</v>
      </c>
      <c r="AB45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MIN(G451,J451,M451),"")</f>
        <v/>
      </c>
      <c r="AC451" s="49" t="str">
        <f>IF(OR(DataBase2[[#This Row],[sKS]] = "", DataBase2[[#This Row],[BSOpt]]=""), "", (DataBase2[[#This Row],[sKS]]-DataBase2[[#This Row],[BSOpt]])/DataBase2[[#This Row],[BSOpt]])</f>
        <v/>
      </c>
      <c r="AD451" s="49">
        <f t="shared" ref="AD451:AD514" si="23">IF(MIN(G451,J451,M451)&gt;0, MIN(G451,J451,M451),"")</f>
        <v>12656.78</v>
      </c>
      <c r="AE451" s="49">
        <f>IF(OR(DataBase2[[#This Row],[sKS]] = "", DataBase2[[#This Row],[BESTUB]]=""), "", (DataBase2[[#This Row],[sKS]]-DataBase2[[#This Row],[BESTUB]])/DataBase2[[#This Row],[BESTUB]])</f>
        <v>2.7985000924405788E-3</v>
      </c>
      <c r="AF451" s="75">
        <f>IF(OR(DataBase2[[#This Row],[sLB]] = "", DataBase2[[#This Row],[BestSol]]=""), "", (DataBase2[[#This Row],[sLB]]-DataBase2[[#This Row],[BestSol]])/DataBase2[[#This Row],[BestSol]])</f>
        <v>1.8819952626181152E-3</v>
      </c>
      <c r="AG451" s="76">
        <f>IF(OR(DataBase2[[#This Row],[sCL]] = "", DataBase2[[#This Row],[BestSol]]=""), "", (DataBase2[[#This Row],[sCL]] -DataBase2[[#This Row],[BestSol]])/DataBase2[[#This Row],[BestSol]])</f>
        <v>4.9617675269696768E-3</v>
      </c>
      <c r="AH451" s="76">
        <f>IF(OR(DataBase2[[#This Row],[sDRC]]= "", DataBase2[[#This Row],[BestSol]]=""), "", (DataBase2[[#This Row],[sDRC]]-DataBase2[[#This Row],[BestSol]])/DataBase2[[#This Row],[BestSol]])</f>
        <v>0</v>
      </c>
      <c r="AI451" s="76">
        <f>IF(OR(DataBase2[[#This Row],[sABS]]= "", DataBase2[[#This Row],[BestSol]]=""), "", (DataBase2[[#This Row],[sABS]]-DataBase2[[#This Row],[BestSol]])/DataBase2[[#This Row],[BestSol]])</f>
        <v>1.2095502963628895E-2</v>
      </c>
      <c r="AJ451" s="76">
        <f>IF(OR(DataBase2[[#This Row],[sCCJ]]= "", DataBase2[[#This Row],[BestSol]]=""), "", (DataBase2[[#This Row],[sCCJ]]-DataBase2[[#This Row],[BestSol]])/DataBase2[[#This Row],[BestSol]])</f>
        <v>8.171114612089321E-2</v>
      </c>
      <c r="AK451" s="76">
        <f>IF(OR(DataBase2[[#This Row],[sILS]] = "", DataBase2[[#This Row],[BestSol]]=""), "", (DataBase2[[#This Row],[sILS]]-DataBase2[[#This Row],[BestSol]])/DataBase2[[#This Row],[BestSol]])</f>
        <v>1.0547706446663368E-2</v>
      </c>
      <c r="AL451" s="76">
        <f>IF(OR(DataBase2[[#This Row],[sSA]] = "", DataBase2[[#This Row],[BestSol]]=""), "", (DataBase2[[#This Row],[sSA]]-DataBase2[[#This Row],[BestSol]])/DataBase2[[#This Row],[BestSol]])</f>
        <v>1.7555808033322764E-2</v>
      </c>
      <c r="AM451" s="76">
        <f>IF(OR(DataBase2[[#This Row],[sKS]] = "", DataBase2[[#This Row],[BestSol]]=""), "", (DataBase2[[#This Row],[sKS]]-DataBase2[[#This Row],[BestSol]])/DataBase2[[#This Row],[BestSol]])</f>
        <v>2.7985000924405788E-3</v>
      </c>
      <c r="AN451" s="75">
        <f>IF(OR(DataBase2[[#This Row],[sLB]] = "", DataBase2[[#This Row],[BSHeu]]=""), "", (DataBase2[[#This Row],[sLB]]-DataBase2[[#This Row],[BSHeu]])/DataBase2[[#This Row],[BSHeu]])</f>
        <v>-9.1394714864250198E-4</v>
      </c>
      <c r="AO451" s="76">
        <f>IF(OR(DataBase2[[#This Row],[sCL]] = "",  DataBase2[[#This Row],[BSHeu]]=""), "", (DataBase2[[#This Row],[sCL]] - DataBase2[[#This Row],[BSHeu]])/ DataBase2[[#This Row],[BSHeu]])</f>
        <v>2.1572304249853611E-3</v>
      </c>
      <c r="AP451" s="76">
        <f>IF(OR(DataBase2[[#This Row],[sDRC]]= "",  DataBase2[[#This Row],[BSHeu]]=""), "", (DataBase2[[#This Row],[sDRC]]- DataBase2[[#This Row],[BSHeu]])/ DataBase2[[#This Row],[BSHeu]])</f>
        <v>-2.7906903452514197E-3</v>
      </c>
      <c r="AQ451" s="76">
        <f>IF(OR(DataBase2[[#This Row],[sABS]]= "",  DataBase2[[#This Row],[BSHeu]]=""), "", (DataBase2[[#This Row],[sABS]]- DataBase2[[#This Row],[BSHeu]])/ DataBase2[[#This Row],[BSHeu]])</f>
        <v>9.2710578150359164E-3</v>
      </c>
      <c r="AR451" s="76">
        <f>IF(OR(DataBase2[[#This Row],[sCCJ]]= "",  DataBase2[[#This Row],[BSHeu]]=""), "", (DataBase2[[#This Row],[sCCJ]]- DataBase2[[#This Row],[BSHeu]])/ DataBase2[[#This Row],[BSHeu]])</f>
        <v>7.8692425269062796E-2</v>
      </c>
      <c r="AS451" s="76">
        <f>IF(OR(DataBase2[[#This Row],[sILS]] = "",  DataBase2[[#This Row],[BSHeu]]=""), "", (DataBase2[[#This Row],[sILS]]- DataBase2[[#This Row],[BSHeu]])/ DataBase2[[#This Row],[BSHeu]])</f>
        <v>7.7275807188666992E-3</v>
      </c>
      <c r="AT451" s="76">
        <f>IF(OR(DataBase2[[#This Row],[sSA]] = "",  DataBase2[[#This Row],[BSHeu]]=""), "", (DataBase2[[#This Row],[sSA]]- DataBase2[[#This Row],[BSHeu]])/ DataBase2[[#This Row],[BSHeu]])</f>
        <v>1.4716124864089663E-2</v>
      </c>
      <c r="AU451" s="77">
        <f>IF(OR(DataBase2[[#This Row],[sKS]]= "",  DataBase2[[#This Row],[BSHeu]]=""), "", (DataBase2[[#This Row],[sKS]]- DataBase2[[#This Row],[BSHeu]])/ DataBase2[[#This Row],[BSHeu]])</f>
        <v>0</v>
      </c>
      <c r="AV451" s="78" t="str">
        <f>IF(AND(DataBase2[[#This Row],[sLBGB]]&lt;=0.0001, DataBase2[[#This Row],[sLBGB]]&lt;&gt;""), 1,"")</f>
        <v/>
      </c>
      <c r="AW451" s="78" t="str">
        <f>IF(AND(DataBase2[[#This Row],[sCLGB]]&lt;=0.0001,DataBase2[[#This Row],[sCLGB]]&lt;&gt;""), 1,"")</f>
        <v/>
      </c>
      <c r="AX451" s="78">
        <f>IF(AND(DataBase2[[#This Row],[sDRCGB]]&lt;=0.0001,DataBase2[[#This Row],[sDRCGB]]&lt;&gt;""), 1,"")</f>
        <v>1</v>
      </c>
      <c r="AY451" s="78" t="str">
        <f>IF(AND(DataBase2[[#This Row],[sABSGB]]&lt;=0.0001,DataBase2[[#This Row],[sABSGB]]&lt;&gt;""), 1,"")</f>
        <v/>
      </c>
      <c r="AZ451" s="78" t="str">
        <f>IF(AND(DataBase2[[#This Row],[sCCJGB]]&lt;=0.0001,DataBase2[[#This Row],[sCCJGB]]&lt;&gt;""), 1,"")</f>
        <v/>
      </c>
      <c r="BA451" s="78" t="str">
        <f>IF(AND(DataBase2[[#This Row],[sILSGB]]&lt;=0.0001,DataBase2[[#This Row],[sILSGB]]&lt;&gt;""), 1,"")</f>
        <v/>
      </c>
      <c r="BB451" s="78" t="str">
        <f>IF(AND(DataBase2[[#This Row],[sSAGB]]&lt;=0.0001,DataBase2[[#This Row],[sSAGB]]&lt;&gt;""), 1,"")</f>
        <v/>
      </c>
      <c r="BC451" s="78" t="str">
        <f>IF(AND(DataBase2[[#This Row],[sKSGB]]&lt;=0.0001,DataBase2[[#This Row],[sKSGB]]&lt;&gt;""), 1,"")</f>
        <v/>
      </c>
      <c r="BD451" s="79">
        <f>IF(AND(DataBase2[[#This Row],[sLBGKS]]&lt;=0.0001, DataBase2[[#This Row],[sLBGKS]]&lt;&gt;""), 1,"")</f>
        <v>1</v>
      </c>
      <c r="BE451" s="78" t="str">
        <f>IF(AND(DataBase2[[#This Row],[sCLGKS]]&lt;=0.0001,DataBase2[[#This Row],[sCLGKS]]&lt;&gt;""), 1,"")</f>
        <v/>
      </c>
      <c r="BF451" s="78">
        <f>IF(AND(DataBase2[[#This Row],[sDRCGKS]]&lt;=0.0001,DataBase2[[#This Row],[sDRCGKS]]&lt;&gt;""), 1,"")</f>
        <v>1</v>
      </c>
      <c r="BG451" s="78" t="str">
        <f>IF(AND(DataBase2[[#This Row],[sABSGKS]]&lt;=0.0001,DataBase2[[#This Row],[sABSGKS]]&lt;&gt;""), 1,"")</f>
        <v/>
      </c>
      <c r="BH451" s="78" t="str">
        <f>IF(AND(DataBase2[[#This Row],[sCCJGKS]]&lt;=0.0001,DataBase2[[#This Row],[sCCJGKS]]&lt;&gt;""), 1,"")</f>
        <v/>
      </c>
      <c r="BI451" s="78" t="str">
        <f>IF(AND(DataBase2[[#This Row],[sILSGKS]]&lt;=0.0001,DataBase2[[#This Row],[sILSGKS]]&lt;&gt;""), 1,"")</f>
        <v/>
      </c>
      <c r="BJ451" s="78" t="str">
        <f>IF(AND(DataBase2[[#This Row],[sSAGKS]]&lt;=0.0001,DataBase2[[#This Row],[sSAGKS]]&lt;&gt;""), 1,"")</f>
        <v/>
      </c>
      <c r="BK451" s="80">
        <f>IF(AND(DataBase2[[#This Row],[sKSGKS]]&lt;=0.0001,DataBase2[[#This Row],[sKSGKS]]&lt;&gt;""), 1,"")</f>
        <v>1</v>
      </c>
    </row>
    <row r="452" spans="1:63" x14ac:dyDescent="0.35">
      <c r="A452" s="65" t="s">
        <v>109</v>
      </c>
      <c r="B452" s="66" t="s">
        <v>80</v>
      </c>
      <c r="C452" s="67" t="s">
        <v>81</v>
      </c>
      <c r="D452" s="67">
        <v>6</v>
      </c>
      <c r="E452" s="67">
        <v>10</v>
      </c>
      <c r="F452" s="68">
        <v>5</v>
      </c>
      <c r="G452" s="69">
        <v>14399.4</v>
      </c>
      <c r="H452" s="70">
        <v>13918.5</v>
      </c>
      <c r="I452" s="71">
        <v>7200</v>
      </c>
      <c r="J452" s="69">
        <v>14415.98</v>
      </c>
      <c r="K452" s="70">
        <v>13031.98</v>
      </c>
      <c r="L452" s="71">
        <v>31894</v>
      </c>
      <c r="M452" s="69">
        <v>14415.86</v>
      </c>
      <c r="N452" s="6">
        <v>14378.15</v>
      </c>
      <c r="O452" s="71">
        <v>7200.2</v>
      </c>
      <c r="P452" s="69">
        <v>14701.440430000001</v>
      </c>
      <c r="Q452" s="71">
        <v>2432</v>
      </c>
      <c r="R452" s="72">
        <v>15697.08</v>
      </c>
      <c r="S452" s="71">
        <v>9.8000000000000007</v>
      </c>
      <c r="T452" s="72">
        <v>14759.38</v>
      </c>
      <c r="U452" s="71">
        <v>150.01499999999999</v>
      </c>
      <c r="V452" s="72">
        <v>14759.88</v>
      </c>
      <c r="W452" s="73">
        <v>150.11799999999999</v>
      </c>
      <c r="X452" s="7">
        <v>14403</v>
      </c>
      <c r="Y452" s="71">
        <v>166</v>
      </c>
      <c r="Z452" s="74">
        <f t="shared" si="21"/>
        <v>14399.4</v>
      </c>
      <c r="AA452" s="48">
        <f t="shared" si="22"/>
        <v>14403</v>
      </c>
      <c r="AB45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MIN(G452,J452,M452),"")</f>
        <v/>
      </c>
      <c r="AC452" s="49" t="str">
        <f>IF(OR(DataBase2[[#This Row],[sKS]] = "", DataBase2[[#This Row],[BSOpt]]=""), "", (DataBase2[[#This Row],[sKS]]-DataBase2[[#This Row],[BSOpt]])/DataBase2[[#This Row],[BSOpt]])</f>
        <v/>
      </c>
      <c r="AD452" s="49">
        <f t="shared" si="23"/>
        <v>14399.4</v>
      </c>
      <c r="AE452" s="49">
        <f>IF(OR(DataBase2[[#This Row],[sKS]] = "", DataBase2[[#This Row],[BESTUB]]=""), "", (DataBase2[[#This Row],[sKS]]-DataBase2[[#This Row],[BESTUB]])/DataBase2[[#This Row],[BESTUB]])</f>
        <v>2.5001041710073779E-4</v>
      </c>
      <c r="AF452" s="75">
        <f>IF(OR(DataBase2[[#This Row],[sLB]] = "", DataBase2[[#This Row],[BestSol]]=""), "", (DataBase2[[#This Row],[sLB]]-DataBase2[[#This Row],[BestSol]])/DataBase2[[#This Row],[BestSol]])</f>
        <v>0</v>
      </c>
      <c r="AG452" s="76">
        <f>IF(OR(DataBase2[[#This Row],[sCL]] = "", DataBase2[[#This Row],[BestSol]]=""), "", (DataBase2[[#This Row],[sCL]] -DataBase2[[#This Row],[BestSol]])/DataBase2[[#This Row],[BestSol]])</f>
        <v>1.1514368654249433E-3</v>
      </c>
      <c r="AH452" s="76">
        <f>IF(OR(DataBase2[[#This Row],[sDRC]]= "", DataBase2[[#This Row],[BestSol]]=""), "", (DataBase2[[#This Row],[sDRC]]-DataBase2[[#This Row],[BestSol]])/DataBase2[[#This Row],[BestSol]])</f>
        <v>1.1431031848549902E-3</v>
      </c>
      <c r="AI452" s="76">
        <f>IF(OR(DataBase2[[#This Row],[sABS]]= "", DataBase2[[#This Row],[BestSol]]=""), "", (DataBase2[[#This Row],[sABS]]-DataBase2[[#This Row],[BestSol]])/DataBase2[[#This Row],[BestSol]])</f>
        <v>2.0975903857105221E-2</v>
      </c>
      <c r="AJ452" s="76">
        <f>IF(OR(DataBase2[[#This Row],[sCCJ]]= "", DataBase2[[#This Row],[BestSol]]=""), "", (DataBase2[[#This Row],[sCCJ]]-DataBase2[[#This Row],[BestSol]])/DataBase2[[#This Row],[BestSol]])</f>
        <v>9.0120421684236868E-2</v>
      </c>
      <c r="AK452" s="76">
        <f>IF(OR(DataBase2[[#This Row],[sILS]] = "", DataBase2[[#This Row],[BestSol]]=""), "", (DataBase2[[#This Row],[sILS]]-DataBase2[[#This Row],[BestSol]])/DataBase2[[#This Row],[BestSol]])</f>
        <v>2.4999652763309552E-2</v>
      </c>
      <c r="AL452" s="76">
        <f>IF(OR(DataBase2[[#This Row],[sSA]] = "", DataBase2[[#This Row],[BestSol]]=""), "", (DataBase2[[#This Row],[sSA]]-DataBase2[[#This Row],[BestSol]])/DataBase2[[#This Row],[BestSol]])</f>
        <v>2.5034376432351318E-2</v>
      </c>
      <c r="AM452" s="76">
        <f>IF(OR(DataBase2[[#This Row],[sKS]] = "", DataBase2[[#This Row],[BestSol]]=""), "", (DataBase2[[#This Row],[sKS]]-DataBase2[[#This Row],[BestSol]])/DataBase2[[#This Row],[BestSol]])</f>
        <v>2.5001041710073779E-4</v>
      </c>
      <c r="AN452" s="75">
        <f>IF(OR(DataBase2[[#This Row],[sLB]] = "", DataBase2[[#This Row],[BSHeu]]=""), "", (DataBase2[[#This Row],[sLB]]-DataBase2[[#This Row],[BSHeu]])/DataBase2[[#This Row],[BSHeu]])</f>
        <v>-2.4994792751512626E-4</v>
      </c>
      <c r="AO452" s="76">
        <f>IF(OR(DataBase2[[#This Row],[sCL]] = "",  DataBase2[[#This Row],[BSHeu]]=""), "", (DataBase2[[#This Row],[sCL]] - DataBase2[[#This Row],[BSHeu]])/ DataBase2[[#This Row],[BSHeu]])</f>
        <v>9.0120113865163945E-4</v>
      </c>
      <c r="AP452" s="76">
        <f>IF(OR(DataBase2[[#This Row],[sDRC]]= "",  DataBase2[[#This Row],[BSHeu]]=""), "", (DataBase2[[#This Row],[sDRC]]- DataBase2[[#This Row],[BSHeu]])/ DataBase2[[#This Row],[BSHeu]])</f>
        <v>8.9286954106787347E-4</v>
      </c>
      <c r="AQ452" s="76">
        <f>IF(OR(DataBase2[[#This Row],[sABS]]= "",  DataBase2[[#This Row],[BSHeu]]=""), "", (DataBase2[[#This Row],[sABS]]- DataBase2[[#This Row],[BSHeu]])/ DataBase2[[#This Row],[BSHeu]])</f>
        <v>2.0720713045893256E-2</v>
      </c>
      <c r="AR452" s="76">
        <f>IF(OR(DataBase2[[#This Row],[sCCJ]]= "",  DataBase2[[#This Row],[BSHeu]]=""), "", (DataBase2[[#This Row],[sCCJ]]- DataBase2[[#This Row],[BSHeu]])/ DataBase2[[#This Row],[BSHeu]])</f>
        <v>8.9847948344094972E-2</v>
      </c>
      <c r="AS452" s="76">
        <f>IF(OR(DataBase2[[#This Row],[sILS]] = "",  DataBase2[[#This Row],[BSHeu]]=""), "", (DataBase2[[#This Row],[sILS]]- DataBase2[[#This Row],[BSHeu]])/ DataBase2[[#This Row],[BSHeu]])</f>
        <v>2.474345622439764E-2</v>
      </c>
      <c r="AT452" s="76">
        <f>IF(OR(DataBase2[[#This Row],[sSA]] = "",  DataBase2[[#This Row],[BSHeu]]=""), "", (DataBase2[[#This Row],[sSA]]- DataBase2[[#This Row],[BSHeu]])/ DataBase2[[#This Row],[BSHeu]])</f>
        <v>2.4778171214330291E-2</v>
      </c>
      <c r="AU452" s="77">
        <f>IF(OR(DataBase2[[#This Row],[sKS]]= "",  DataBase2[[#This Row],[BSHeu]]=""), "", (DataBase2[[#This Row],[sKS]]- DataBase2[[#This Row],[BSHeu]])/ DataBase2[[#This Row],[BSHeu]])</f>
        <v>0</v>
      </c>
      <c r="AV452" s="78">
        <f>IF(AND(DataBase2[[#This Row],[sLBGB]]&lt;=0.0001, DataBase2[[#This Row],[sLBGB]]&lt;&gt;""), 1,"")</f>
        <v>1</v>
      </c>
      <c r="AW452" s="78" t="str">
        <f>IF(AND(DataBase2[[#This Row],[sCLGB]]&lt;=0.0001,DataBase2[[#This Row],[sCLGB]]&lt;&gt;""), 1,"")</f>
        <v/>
      </c>
      <c r="AX452" s="78" t="str">
        <f>IF(AND(DataBase2[[#This Row],[sDRCGB]]&lt;=0.0001,DataBase2[[#This Row],[sDRCGB]]&lt;&gt;""), 1,"")</f>
        <v/>
      </c>
      <c r="AY452" s="78" t="str">
        <f>IF(AND(DataBase2[[#This Row],[sABSGB]]&lt;=0.0001,DataBase2[[#This Row],[sABSGB]]&lt;&gt;""), 1,"")</f>
        <v/>
      </c>
      <c r="AZ452" s="78" t="str">
        <f>IF(AND(DataBase2[[#This Row],[sCCJGB]]&lt;=0.0001,DataBase2[[#This Row],[sCCJGB]]&lt;&gt;""), 1,"")</f>
        <v/>
      </c>
      <c r="BA452" s="78" t="str">
        <f>IF(AND(DataBase2[[#This Row],[sILSGB]]&lt;=0.0001,DataBase2[[#This Row],[sILSGB]]&lt;&gt;""), 1,"")</f>
        <v/>
      </c>
      <c r="BB452" s="78" t="str">
        <f>IF(AND(DataBase2[[#This Row],[sSAGB]]&lt;=0.0001,DataBase2[[#This Row],[sSAGB]]&lt;&gt;""), 1,"")</f>
        <v/>
      </c>
      <c r="BC452" s="78" t="str">
        <f>IF(AND(DataBase2[[#This Row],[sKSGB]]&lt;=0.0001,DataBase2[[#This Row],[sKSGB]]&lt;&gt;""), 1,"")</f>
        <v/>
      </c>
      <c r="BD452" s="79">
        <f>IF(AND(DataBase2[[#This Row],[sLBGKS]]&lt;=0.0001, DataBase2[[#This Row],[sLBGKS]]&lt;&gt;""), 1,"")</f>
        <v>1</v>
      </c>
      <c r="BE452" s="78" t="str">
        <f>IF(AND(DataBase2[[#This Row],[sCLGKS]]&lt;=0.0001,DataBase2[[#This Row],[sCLGKS]]&lt;&gt;""), 1,"")</f>
        <v/>
      </c>
      <c r="BF452" s="78" t="str">
        <f>IF(AND(DataBase2[[#This Row],[sDRCGKS]]&lt;=0.0001,DataBase2[[#This Row],[sDRCGKS]]&lt;&gt;""), 1,"")</f>
        <v/>
      </c>
      <c r="BG452" s="78" t="str">
        <f>IF(AND(DataBase2[[#This Row],[sABSGKS]]&lt;=0.0001,DataBase2[[#This Row],[sABSGKS]]&lt;&gt;""), 1,"")</f>
        <v/>
      </c>
      <c r="BH452" s="78" t="str">
        <f>IF(AND(DataBase2[[#This Row],[sCCJGKS]]&lt;=0.0001,DataBase2[[#This Row],[sCCJGKS]]&lt;&gt;""), 1,"")</f>
        <v/>
      </c>
      <c r="BI452" s="78" t="str">
        <f>IF(AND(DataBase2[[#This Row],[sILSGKS]]&lt;=0.0001,DataBase2[[#This Row],[sILSGKS]]&lt;&gt;""), 1,"")</f>
        <v/>
      </c>
      <c r="BJ452" s="78" t="str">
        <f>IF(AND(DataBase2[[#This Row],[sSAGKS]]&lt;=0.0001,DataBase2[[#This Row],[sSAGKS]]&lt;&gt;""), 1,"")</f>
        <v/>
      </c>
      <c r="BK452" s="80">
        <f>IF(AND(DataBase2[[#This Row],[sKSGKS]]&lt;=0.0001,DataBase2[[#This Row],[sKSGKS]]&lt;&gt;""), 1,"")</f>
        <v>1</v>
      </c>
    </row>
    <row r="453" spans="1:63" x14ac:dyDescent="0.35">
      <c r="A453" s="65" t="s">
        <v>110</v>
      </c>
      <c r="B453" s="66" t="s">
        <v>80</v>
      </c>
      <c r="C453" s="67" t="s">
        <v>81</v>
      </c>
      <c r="D453" s="67">
        <v>6</v>
      </c>
      <c r="E453" s="67">
        <v>10</v>
      </c>
      <c r="F453" s="68">
        <v>2</v>
      </c>
      <c r="G453" s="69">
        <v>8445.51</v>
      </c>
      <c r="H453" s="70">
        <v>8283.69</v>
      </c>
      <c r="I453" s="71">
        <v>7200</v>
      </c>
      <c r="J453" s="69">
        <v>8445.51</v>
      </c>
      <c r="K453" s="70">
        <v>8445.51</v>
      </c>
      <c r="L453" s="71">
        <v>53</v>
      </c>
      <c r="M453" s="69">
        <v>8445.51</v>
      </c>
      <c r="N453" s="6">
        <v>8445.51</v>
      </c>
      <c r="O453" s="71">
        <v>42.8</v>
      </c>
      <c r="P453" s="69">
        <v>8445.5097700000006</v>
      </c>
      <c r="Q453" s="71">
        <v>300</v>
      </c>
      <c r="R453" s="72">
        <v>8886.6299999999992</v>
      </c>
      <c r="S453" s="71">
        <v>14.76</v>
      </c>
      <c r="T453" s="72">
        <v>8492.18</v>
      </c>
      <c r="U453" s="71">
        <v>150.00149999999999</v>
      </c>
      <c r="V453" s="72">
        <v>8492.09</v>
      </c>
      <c r="W453" s="73">
        <v>150.041</v>
      </c>
      <c r="X453" s="7">
        <v>8516.75</v>
      </c>
      <c r="Y453" s="71">
        <v>134</v>
      </c>
      <c r="Z453" s="74">
        <f t="shared" si="21"/>
        <v>8445.51</v>
      </c>
      <c r="AA453" s="48">
        <f t="shared" si="22"/>
        <v>8445.5097700000006</v>
      </c>
      <c r="AB45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MIN(G453,J453,M453),"")</f>
        <v>8445.51</v>
      </c>
      <c r="AC453" s="49">
        <f>IF(OR(DataBase2[[#This Row],[sKS]] = "", DataBase2[[#This Row],[BSOpt]]=""), "", (DataBase2[[#This Row],[sKS]]-DataBase2[[#This Row],[BSOpt]])/DataBase2[[#This Row],[BSOpt]])</f>
        <v>8.4352513939359233E-3</v>
      </c>
      <c r="AD453" s="49">
        <f t="shared" si="23"/>
        <v>8445.51</v>
      </c>
      <c r="AE453" s="49">
        <f>IF(OR(DataBase2[[#This Row],[sKS]] = "", DataBase2[[#This Row],[BESTUB]]=""), "", (DataBase2[[#This Row],[sKS]]-DataBase2[[#This Row],[BESTUB]])/DataBase2[[#This Row],[BESTUB]])</f>
        <v>8.4352513939359233E-3</v>
      </c>
      <c r="AF453" s="75">
        <f>IF(OR(DataBase2[[#This Row],[sLB]] = "", DataBase2[[#This Row],[BestSol]]=""), "", (DataBase2[[#This Row],[sLB]]-DataBase2[[#This Row],[BestSol]])/DataBase2[[#This Row],[BestSol]])</f>
        <v>0</v>
      </c>
      <c r="AG453" s="76">
        <f>IF(OR(DataBase2[[#This Row],[sCL]] = "", DataBase2[[#This Row],[BestSol]]=""), "", (DataBase2[[#This Row],[sCL]] -DataBase2[[#This Row],[BestSol]])/DataBase2[[#This Row],[BestSol]])</f>
        <v>0</v>
      </c>
      <c r="AH453" s="76">
        <f>IF(OR(DataBase2[[#This Row],[sDRC]]= "", DataBase2[[#This Row],[BestSol]]=""), "", (DataBase2[[#This Row],[sDRC]]-DataBase2[[#This Row],[BestSol]])/DataBase2[[#This Row],[BestSol]])</f>
        <v>0</v>
      </c>
      <c r="AI453" s="76">
        <f>IF(OR(DataBase2[[#This Row],[sABS]]= "", DataBase2[[#This Row],[BestSol]]=""), "", (DataBase2[[#This Row],[sABS]]-DataBase2[[#This Row],[BestSol]])/DataBase2[[#This Row],[BestSol]])</f>
        <v>-2.7233405637632244E-8</v>
      </c>
      <c r="AJ453" s="76">
        <f>IF(OR(DataBase2[[#This Row],[sCCJ]]= "", DataBase2[[#This Row],[BestSol]]=""), "", (DataBase2[[#This Row],[sCCJ]]-DataBase2[[#This Row],[BestSol]])/DataBase2[[#This Row],[BestSol]])</f>
        <v>5.2231303970985646E-2</v>
      </c>
      <c r="AK453" s="76">
        <f>IF(OR(DataBase2[[#This Row],[sILS]] = "", DataBase2[[#This Row],[BestSol]]=""), "", (DataBase2[[#This Row],[sILS]]-DataBase2[[#This Row],[BestSol]])/DataBase2[[#This Row],[BestSol]])</f>
        <v>5.5260132306989241E-3</v>
      </c>
      <c r="AL453" s="76">
        <f>IF(OR(DataBase2[[#This Row],[sSA]] = "", DataBase2[[#This Row],[BestSol]]=""), "", (DataBase2[[#This Row],[sSA]]-DataBase2[[#This Row],[BestSol]])/DataBase2[[#This Row],[BestSol]])</f>
        <v>5.5153566806504196E-3</v>
      </c>
      <c r="AM453" s="76">
        <f>IF(OR(DataBase2[[#This Row],[sKS]] = "", DataBase2[[#This Row],[BestSol]]=""), "", (DataBase2[[#This Row],[sKS]]-DataBase2[[#This Row],[BestSol]])/DataBase2[[#This Row],[BestSol]])</f>
        <v>8.4352513939359233E-3</v>
      </c>
      <c r="AN453" s="75">
        <f>IF(OR(DataBase2[[#This Row],[sLB]] = "", DataBase2[[#This Row],[BSHeu]]=""), "", (DataBase2[[#This Row],[sLB]]-DataBase2[[#This Row],[BSHeu]])/DataBase2[[#This Row],[BSHeu]])</f>
        <v>2.7233406379290647E-8</v>
      </c>
      <c r="AO453" s="76">
        <f>IF(OR(DataBase2[[#This Row],[sCL]] = "",  DataBase2[[#This Row],[BSHeu]]=""), "", (DataBase2[[#This Row],[sCL]] - DataBase2[[#This Row],[BSHeu]])/ DataBase2[[#This Row],[BSHeu]])</f>
        <v>2.7233406379290647E-8</v>
      </c>
      <c r="AP453" s="76">
        <f>IF(OR(DataBase2[[#This Row],[sDRC]]= "",  DataBase2[[#This Row],[BSHeu]]=""), "", (DataBase2[[#This Row],[sDRC]]- DataBase2[[#This Row],[BSHeu]])/ DataBase2[[#This Row],[BSHeu]])</f>
        <v>2.7233406379290647E-8</v>
      </c>
      <c r="AQ453" s="76">
        <f>IF(OR(DataBase2[[#This Row],[sABS]]= "",  DataBase2[[#This Row],[BSHeu]]=""), "", (DataBase2[[#This Row],[sABS]]- DataBase2[[#This Row],[BSHeu]])/ DataBase2[[#This Row],[BSHeu]])</f>
        <v>0</v>
      </c>
      <c r="AR453" s="76">
        <f>IF(OR(DataBase2[[#This Row],[sCCJ]]= "",  DataBase2[[#This Row],[BSHeu]]=""), "", (DataBase2[[#This Row],[sCCJ]]- DataBase2[[#This Row],[BSHeu]])/ DataBase2[[#This Row],[BSHeu]])</f>
        <v>5.2231332626828351E-2</v>
      </c>
      <c r="AS453" s="76">
        <f>IF(OR(DataBase2[[#This Row],[sILS]] = "",  DataBase2[[#This Row],[BSHeu]]=""), "", (DataBase2[[#This Row],[sILS]]- DataBase2[[#This Row],[BSHeu]])/ DataBase2[[#This Row],[BSHeu]])</f>
        <v>5.5260406145974678E-3</v>
      </c>
      <c r="AT453" s="76">
        <f>IF(OR(DataBase2[[#This Row],[sSA]] = "",  DataBase2[[#This Row],[BSHeu]]=""), "", (DataBase2[[#This Row],[sSA]]- DataBase2[[#This Row],[BSHeu]])/ DataBase2[[#This Row],[BSHeu]])</f>
        <v>5.5153840642587484E-3</v>
      </c>
      <c r="AU453" s="77">
        <f>IF(OR(DataBase2[[#This Row],[sKS]]= "",  DataBase2[[#This Row],[BSHeu]]=""), "", (DataBase2[[#This Row],[sKS]]- DataBase2[[#This Row],[BSHeu]])/ DataBase2[[#This Row],[BSHeu]])</f>
        <v>8.435278857062932E-3</v>
      </c>
      <c r="AV453" s="78">
        <f>IF(AND(DataBase2[[#This Row],[sLBGB]]&lt;=0.0001, DataBase2[[#This Row],[sLBGB]]&lt;&gt;""), 1,"")</f>
        <v>1</v>
      </c>
      <c r="AW453" s="78">
        <f>IF(AND(DataBase2[[#This Row],[sCLGB]]&lt;=0.0001,DataBase2[[#This Row],[sCLGB]]&lt;&gt;""), 1,"")</f>
        <v>1</v>
      </c>
      <c r="AX453" s="78">
        <f>IF(AND(DataBase2[[#This Row],[sDRCGB]]&lt;=0.0001,DataBase2[[#This Row],[sDRCGB]]&lt;&gt;""), 1,"")</f>
        <v>1</v>
      </c>
      <c r="AY453" s="78">
        <f>IF(AND(DataBase2[[#This Row],[sABSGB]]&lt;=0.0001,DataBase2[[#This Row],[sABSGB]]&lt;&gt;""), 1,"")</f>
        <v>1</v>
      </c>
      <c r="AZ453" s="78" t="str">
        <f>IF(AND(DataBase2[[#This Row],[sCCJGB]]&lt;=0.0001,DataBase2[[#This Row],[sCCJGB]]&lt;&gt;""), 1,"")</f>
        <v/>
      </c>
      <c r="BA453" s="78" t="str">
        <f>IF(AND(DataBase2[[#This Row],[sILSGB]]&lt;=0.0001,DataBase2[[#This Row],[sILSGB]]&lt;&gt;""), 1,"")</f>
        <v/>
      </c>
      <c r="BB453" s="78" t="str">
        <f>IF(AND(DataBase2[[#This Row],[sSAGB]]&lt;=0.0001,DataBase2[[#This Row],[sSAGB]]&lt;&gt;""), 1,"")</f>
        <v/>
      </c>
      <c r="BC453" s="78" t="str">
        <f>IF(AND(DataBase2[[#This Row],[sKSGB]]&lt;=0.0001,DataBase2[[#This Row],[sKSGB]]&lt;&gt;""), 1,"")</f>
        <v/>
      </c>
      <c r="BD453" s="79">
        <f>IF(AND(DataBase2[[#This Row],[sLBGKS]]&lt;=0.0001, DataBase2[[#This Row],[sLBGKS]]&lt;&gt;""), 1,"")</f>
        <v>1</v>
      </c>
      <c r="BE453" s="78">
        <f>IF(AND(DataBase2[[#This Row],[sCLGKS]]&lt;=0.0001,DataBase2[[#This Row],[sCLGKS]]&lt;&gt;""), 1,"")</f>
        <v>1</v>
      </c>
      <c r="BF453" s="78">
        <f>IF(AND(DataBase2[[#This Row],[sDRCGKS]]&lt;=0.0001,DataBase2[[#This Row],[sDRCGKS]]&lt;&gt;""), 1,"")</f>
        <v>1</v>
      </c>
      <c r="BG453" s="78">
        <f>IF(AND(DataBase2[[#This Row],[sABSGKS]]&lt;=0.0001,DataBase2[[#This Row],[sABSGKS]]&lt;&gt;""), 1,"")</f>
        <v>1</v>
      </c>
      <c r="BH453" s="78" t="str">
        <f>IF(AND(DataBase2[[#This Row],[sCCJGKS]]&lt;=0.0001,DataBase2[[#This Row],[sCCJGKS]]&lt;&gt;""), 1,"")</f>
        <v/>
      </c>
      <c r="BI453" s="78" t="str">
        <f>IF(AND(DataBase2[[#This Row],[sILSGKS]]&lt;=0.0001,DataBase2[[#This Row],[sILSGKS]]&lt;&gt;""), 1,"")</f>
        <v/>
      </c>
      <c r="BJ453" s="78" t="str">
        <f>IF(AND(DataBase2[[#This Row],[sSAGKS]]&lt;=0.0001,DataBase2[[#This Row],[sSAGKS]]&lt;&gt;""), 1,"")</f>
        <v/>
      </c>
      <c r="BK453" s="80" t="str">
        <f>IF(AND(DataBase2[[#This Row],[sKSGKS]]&lt;=0.0001,DataBase2[[#This Row],[sKSGKS]]&lt;&gt;""), 1,"")</f>
        <v/>
      </c>
    </row>
    <row r="454" spans="1:63" x14ac:dyDescent="0.35">
      <c r="A454" s="65" t="s">
        <v>111</v>
      </c>
      <c r="B454" s="66" t="s">
        <v>80</v>
      </c>
      <c r="C454" s="67" t="s">
        <v>81</v>
      </c>
      <c r="D454" s="67">
        <v>6</v>
      </c>
      <c r="E454" s="67">
        <v>10</v>
      </c>
      <c r="F454" s="68">
        <v>3</v>
      </c>
      <c r="G454" s="69">
        <v>9357.14</v>
      </c>
      <c r="H454" s="70">
        <v>9255.16</v>
      </c>
      <c r="I454" s="71">
        <v>7200</v>
      </c>
      <c r="J454" s="69">
        <v>9357.14</v>
      </c>
      <c r="K454" s="70">
        <v>9357.14</v>
      </c>
      <c r="L454" s="71">
        <v>963</v>
      </c>
      <c r="M454" s="69">
        <v>9357.14</v>
      </c>
      <c r="N454" s="6">
        <v>9357.14</v>
      </c>
      <c r="O454" s="71">
        <v>81.7</v>
      </c>
      <c r="P454" s="69">
        <v>9375.5800799999997</v>
      </c>
      <c r="Q454" s="71">
        <v>1829</v>
      </c>
      <c r="R454" s="72">
        <v>9856.36</v>
      </c>
      <c r="S454" s="71">
        <v>11.65</v>
      </c>
      <c r="T454" s="72">
        <v>9662.66</v>
      </c>
      <c r="U454" s="71">
        <v>150.00049999999999</v>
      </c>
      <c r="V454" s="72">
        <v>9625.76</v>
      </c>
      <c r="W454" s="73">
        <v>150.084</v>
      </c>
      <c r="X454" s="7">
        <v>9357.14</v>
      </c>
      <c r="Y454" s="71">
        <v>112</v>
      </c>
      <c r="Z454" s="74">
        <f t="shared" si="21"/>
        <v>9357.14</v>
      </c>
      <c r="AA454" s="48">
        <f t="shared" si="22"/>
        <v>9357.14</v>
      </c>
      <c r="AB45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MIN(G454,J454,M454),"")</f>
        <v>9357.14</v>
      </c>
      <c r="AC454" s="49">
        <f>IF(OR(DataBase2[[#This Row],[sKS]] = "", DataBase2[[#This Row],[BSOpt]]=""), "", (DataBase2[[#This Row],[sKS]]-DataBase2[[#This Row],[BSOpt]])/DataBase2[[#This Row],[BSOpt]])</f>
        <v>0</v>
      </c>
      <c r="AD454" s="49">
        <f t="shared" si="23"/>
        <v>9357.14</v>
      </c>
      <c r="AE454" s="49">
        <f>IF(OR(DataBase2[[#This Row],[sKS]] = "", DataBase2[[#This Row],[BESTUB]]=""), "", (DataBase2[[#This Row],[sKS]]-DataBase2[[#This Row],[BESTUB]])/DataBase2[[#This Row],[BESTUB]])</f>
        <v>0</v>
      </c>
      <c r="AF454" s="75">
        <f>IF(OR(DataBase2[[#This Row],[sLB]] = "", DataBase2[[#This Row],[BestSol]]=""), "", (DataBase2[[#This Row],[sLB]]-DataBase2[[#This Row],[BestSol]])/DataBase2[[#This Row],[BestSol]])</f>
        <v>0</v>
      </c>
      <c r="AG454" s="76">
        <f>IF(OR(DataBase2[[#This Row],[sCL]] = "", DataBase2[[#This Row],[BestSol]]=""), "", (DataBase2[[#This Row],[sCL]] -DataBase2[[#This Row],[BestSol]])/DataBase2[[#This Row],[BestSol]])</f>
        <v>0</v>
      </c>
      <c r="AH454" s="76">
        <f>IF(OR(DataBase2[[#This Row],[sDRC]]= "", DataBase2[[#This Row],[BestSol]]=""), "", (DataBase2[[#This Row],[sDRC]]-DataBase2[[#This Row],[BestSol]])/DataBase2[[#This Row],[BestSol]])</f>
        <v>0</v>
      </c>
      <c r="AI454" s="76">
        <f>IF(OR(DataBase2[[#This Row],[sABS]]= "", DataBase2[[#This Row],[BestSol]]=""), "", (DataBase2[[#This Row],[sABS]]-DataBase2[[#This Row],[BestSol]])/DataBase2[[#This Row],[BestSol]])</f>
        <v>1.9706961742584068E-3</v>
      </c>
      <c r="AJ454" s="76">
        <f>IF(OR(DataBase2[[#This Row],[sCCJ]]= "", DataBase2[[#This Row],[BestSol]]=""), "", (DataBase2[[#This Row],[sCCJ]]-DataBase2[[#This Row],[BestSol]])/DataBase2[[#This Row],[BestSol]])</f>
        <v>5.3351772015808374E-2</v>
      </c>
      <c r="AK454" s="76">
        <f>IF(OR(DataBase2[[#This Row],[sILS]] = "", DataBase2[[#This Row],[BestSol]]=""), "", (DataBase2[[#This Row],[sILS]]-DataBase2[[#This Row],[BestSol]])/DataBase2[[#This Row],[BestSol]])</f>
        <v>3.2651002336183968E-2</v>
      </c>
      <c r="AL454" s="76">
        <f>IF(OR(DataBase2[[#This Row],[sSA]] = "", DataBase2[[#This Row],[BestSol]]=""), "", (DataBase2[[#This Row],[sSA]]-DataBase2[[#This Row],[BestSol]])/DataBase2[[#This Row],[BestSol]])</f>
        <v>2.8707489681676326E-2</v>
      </c>
      <c r="AM454" s="76">
        <f>IF(OR(DataBase2[[#This Row],[sKS]] = "", DataBase2[[#This Row],[BestSol]]=""), "", (DataBase2[[#This Row],[sKS]]-DataBase2[[#This Row],[BestSol]])/DataBase2[[#This Row],[BestSol]])</f>
        <v>0</v>
      </c>
      <c r="AN454" s="75">
        <f>IF(OR(DataBase2[[#This Row],[sLB]] = "", DataBase2[[#This Row],[BSHeu]]=""), "", (DataBase2[[#This Row],[sLB]]-DataBase2[[#This Row],[BSHeu]])/DataBase2[[#This Row],[BSHeu]])</f>
        <v>0</v>
      </c>
      <c r="AO454" s="76">
        <f>IF(OR(DataBase2[[#This Row],[sCL]] = "",  DataBase2[[#This Row],[BSHeu]]=""), "", (DataBase2[[#This Row],[sCL]] - DataBase2[[#This Row],[BSHeu]])/ DataBase2[[#This Row],[BSHeu]])</f>
        <v>0</v>
      </c>
      <c r="AP454" s="76">
        <f>IF(OR(DataBase2[[#This Row],[sDRC]]= "",  DataBase2[[#This Row],[BSHeu]]=""), "", (DataBase2[[#This Row],[sDRC]]- DataBase2[[#This Row],[BSHeu]])/ DataBase2[[#This Row],[BSHeu]])</f>
        <v>0</v>
      </c>
      <c r="AQ454" s="76">
        <f>IF(OR(DataBase2[[#This Row],[sABS]]= "",  DataBase2[[#This Row],[BSHeu]]=""), "", (DataBase2[[#This Row],[sABS]]- DataBase2[[#This Row],[BSHeu]])/ DataBase2[[#This Row],[BSHeu]])</f>
        <v>1.9706961742584068E-3</v>
      </c>
      <c r="AR454" s="76">
        <f>IF(OR(DataBase2[[#This Row],[sCCJ]]= "",  DataBase2[[#This Row],[BSHeu]]=""), "", (DataBase2[[#This Row],[sCCJ]]- DataBase2[[#This Row],[BSHeu]])/ DataBase2[[#This Row],[BSHeu]])</f>
        <v>5.3351772015808374E-2</v>
      </c>
      <c r="AS454" s="76">
        <f>IF(OR(DataBase2[[#This Row],[sILS]] = "",  DataBase2[[#This Row],[BSHeu]]=""), "", (DataBase2[[#This Row],[sILS]]- DataBase2[[#This Row],[BSHeu]])/ DataBase2[[#This Row],[BSHeu]])</f>
        <v>3.2651002336183968E-2</v>
      </c>
      <c r="AT454" s="76">
        <f>IF(OR(DataBase2[[#This Row],[sSA]] = "",  DataBase2[[#This Row],[BSHeu]]=""), "", (DataBase2[[#This Row],[sSA]]- DataBase2[[#This Row],[BSHeu]])/ DataBase2[[#This Row],[BSHeu]])</f>
        <v>2.8707489681676326E-2</v>
      </c>
      <c r="AU454" s="77">
        <f>IF(OR(DataBase2[[#This Row],[sKS]]= "",  DataBase2[[#This Row],[BSHeu]]=""), "", (DataBase2[[#This Row],[sKS]]- DataBase2[[#This Row],[BSHeu]])/ DataBase2[[#This Row],[BSHeu]])</f>
        <v>0</v>
      </c>
      <c r="AV454" s="78">
        <f>IF(AND(DataBase2[[#This Row],[sLBGB]]&lt;=0.0001, DataBase2[[#This Row],[sLBGB]]&lt;&gt;""), 1,"")</f>
        <v>1</v>
      </c>
      <c r="AW454" s="78">
        <f>IF(AND(DataBase2[[#This Row],[sCLGB]]&lt;=0.0001,DataBase2[[#This Row],[sCLGB]]&lt;&gt;""), 1,"")</f>
        <v>1</v>
      </c>
      <c r="AX454" s="78">
        <f>IF(AND(DataBase2[[#This Row],[sDRCGB]]&lt;=0.0001,DataBase2[[#This Row],[sDRCGB]]&lt;&gt;""), 1,"")</f>
        <v>1</v>
      </c>
      <c r="AY454" s="78" t="str">
        <f>IF(AND(DataBase2[[#This Row],[sABSGB]]&lt;=0.0001,DataBase2[[#This Row],[sABSGB]]&lt;&gt;""), 1,"")</f>
        <v/>
      </c>
      <c r="AZ454" s="78" t="str">
        <f>IF(AND(DataBase2[[#This Row],[sCCJGB]]&lt;=0.0001,DataBase2[[#This Row],[sCCJGB]]&lt;&gt;""), 1,"")</f>
        <v/>
      </c>
      <c r="BA454" s="78" t="str">
        <f>IF(AND(DataBase2[[#This Row],[sILSGB]]&lt;=0.0001,DataBase2[[#This Row],[sILSGB]]&lt;&gt;""), 1,"")</f>
        <v/>
      </c>
      <c r="BB454" s="78" t="str">
        <f>IF(AND(DataBase2[[#This Row],[sSAGB]]&lt;=0.0001,DataBase2[[#This Row],[sSAGB]]&lt;&gt;""), 1,"")</f>
        <v/>
      </c>
      <c r="BC454" s="78">
        <f>IF(AND(DataBase2[[#This Row],[sKSGB]]&lt;=0.0001,DataBase2[[#This Row],[sKSGB]]&lt;&gt;""), 1,"")</f>
        <v>1</v>
      </c>
      <c r="BD454" s="79">
        <f>IF(AND(DataBase2[[#This Row],[sLBGKS]]&lt;=0.0001, DataBase2[[#This Row],[sLBGKS]]&lt;&gt;""), 1,"")</f>
        <v>1</v>
      </c>
      <c r="BE454" s="78">
        <f>IF(AND(DataBase2[[#This Row],[sCLGKS]]&lt;=0.0001,DataBase2[[#This Row],[sCLGKS]]&lt;&gt;""), 1,"")</f>
        <v>1</v>
      </c>
      <c r="BF454" s="78">
        <f>IF(AND(DataBase2[[#This Row],[sDRCGKS]]&lt;=0.0001,DataBase2[[#This Row],[sDRCGKS]]&lt;&gt;""), 1,"")</f>
        <v>1</v>
      </c>
      <c r="BG454" s="78" t="str">
        <f>IF(AND(DataBase2[[#This Row],[sABSGKS]]&lt;=0.0001,DataBase2[[#This Row],[sABSGKS]]&lt;&gt;""), 1,"")</f>
        <v/>
      </c>
      <c r="BH454" s="78" t="str">
        <f>IF(AND(DataBase2[[#This Row],[sCCJGKS]]&lt;=0.0001,DataBase2[[#This Row],[sCCJGKS]]&lt;&gt;""), 1,"")</f>
        <v/>
      </c>
      <c r="BI454" s="78" t="str">
        <f>IF(AND(DataBase2[[#This Row],[sILSGKS]]&lt;=0.0001,DataBase2[[#This Row],[sILSGKS]]&lt;&gt;""), 1,"")</f>
        <v/>
      </c>
      <c r="BJ454" s="78" t="str">
        <f>IF(AND(DataBase2[[#This Row],[sSAGKS]]&lt;=0.0001,DataBase2[[#This Row],[sSAGKS]]&lt;&gt;""), 1,"")</f>
        <v/>
      </c>
      <c r="BK454" s="80">
        <f>IF(AND(DataBase2[[#This Row],[sKSGKS]]&lt;=0.0001,DataBase2[[#This Row],[sKSGKS]]&lt;&gt;""), 1,"")</f>
        <v>1</v>
      </c>
    </row>
    <row r="455" spans="1:63" x14ac:dyDescent="0.35">
      <c r="A455" s="65" t="s">
        <v>112</v>
      </c>
      <c r="B455" s="66" t="s">
        <v>80</v>
      </c>
      <c r="C455" s="67" t="s">
        <v>81</v>
      </c>
      <c r="D455" s="67">
        <v>6</v>
      </c>
      <c r="E455" s="67">
        <v>10</v>
      </c>
      <c r="F455" s="68">
        <v>4</v>
      </c>
      <c r="G455" s="69">
        <v>10442.4</v>
      </c>
      <c r="H455" s="70">
        <v>10282.9</v>
      </c>
      <c r="I455" s="71">
        <v>7200</v>
      </c>
      <c r="J455" s="69">
        <v>10442.36</v>
      </c>
      <c r="K455" s="70">
        <v>10442.36</v>
      </c>
      <c r="L455" s="71">
        <v>14067</v>
      </c>
      <c r="M455" s="69">
        <v>10442.39</v>
      </c>
      <c r="N455" s="6">
        <v>10442.39</v>
      </c>
      <c r="O455" s="71">
        <v>604.70000000000005</v>
      </c>
      <c r="P455" s="69">
        <v>10487.320309999999</v>
      </c>
      <c r="Q455" s="71">
        <v>2451</v>
      </c>
      <c r="R455" s="72">
        <v>11021.06</v>
      </c>
      <c r="S455" s="71">
        <v>13.89</v>
      </c>
      <c r="T455" s="72">
        <v>10576.36</v>
      </c>
      <c r="U455" s="71">
        <v>150.00700000000001</v>
      </c>
      <c r="V455" s="72">
        <v>10706.46</v>
      </c>
      <c r="W455" s="73">
        <v>150.0025</v>
      </c>
      <c r="X455" s="7">
        <v>10469.1</v>
      </c>
      <c r="Y455" s="71">
        <v>120</v>
      </c>
      <c r="Z455" s="74">
        <f t="shared" si="21"/>
        <v>10442.36</v>
      </c>
      <c r="AA455" s="48">
        <f t="shared" si="22"/>
        <v>10469.1</v>
      </c>
      <c r="AB45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MIN(G455,J455,M455),"")</f>
        <v>10442.36</v>
      </c>
      <c r="AC455" s="49">
        <f>IF(OR(DataBase2[[#This Row],[sKS]] = "", DataBase2[[#This Row],[BSOpt]]=""), "", (DataBase2[[#This Row],[sKS]]-DataBase2[[#This Row],[BSOpt]])/DataBase2[[#This Row],[BSOpt]])</f>
        <v>2.5607238210519252E-3</v>
      </c>
      <c r="AD455" s="49">
        <f t="shared" si="23"/>
        <v>10442.36</v>
      </c>
      <c r="AE455" s="49">
        <f>IF(OR(DataBase2[[#This Row],[sKS]] = "", DataBase2[[#This Row],[BESTUB]]=""), "", (DataBase2[[#This Row],[sKS]]-DataBase2[[#This Row],[BESTUB]])/DataBase2[[#This Row],[BESTUB]])</f>
        <v>2.5607238210519252E-3</v>
      </c>
      <c r="AF455" s="75">
        <f>IF(OR(DataBase2[[#This Row],[sLB]] = "", DataBase2[[#This Row],[BestSol]]=""), "", (DataBase2[[#This Row],[sLB]]-DataBase2[[#This Row],[BestSol]])/DataBase2[[#This Row],[BestSol]])</f>
        <v>3.8305517142728388E-6</v>
      </c>
      <c r="AG455" s="76">
        <f>IF(OR(DataBase2[[#This Row],[sCL]] = "", DataBase2[[#This Row],[BestSol]]=""), "", (DataBase2[[#This Row],[sCL]] -DataBase2[[#This Row],[BestSol]])/DataBase2[[#This Row],[BestSol]])</f>
        <v>0</v>
      </c>
      <c r="AH455" s="76">
        <f>IF(OR(DataBase2[[#This Row],[sDRC]]= "", DataBase2[[#This Row],[BestSol]]=""), "", (DataBase2[[#This Row],[sDRC]]-DataBase2[[#This Row],[BestSol]])/DataBase2[[#This Row],[BestSol]])</f>
        <v>2.8729137856610808E-6</v>
      </c>
      <c r="AI455" s="76">
        <f>IF(OR(DataBase2[[#This Row],[sABS]]= "", DataBase2[[#This Row],[BestSol]]=""), "", (DataBase2[[#This Row],[sABS]]-DataBase2[[#This Row],[BestSol]])/DataBase2[[#This Row],[BestSol]])</f>
        <v>4.3055698137201334E-3</v>
      </c>
      <c r="AJ455" s="76">
        <f>IF(OR(DataBase2[[#This Row],[sCCJ]]= "", DataBase2[[#This Row],[BestSol]]=""), "", (DataBase2[[#This Row],[sCCJ]]-DataBase2[[#This Row],[BestSol]])/DataBase2[[#This Row],[BestSol]])</f>
        <v>5.5418506927552666E-2</v>
      </c>
      <c r="AK455" s="76">
        <f>IF(OR(DataBase2[[#This Row],[sILS]] = "", DataBase2[[#This Row],[BestSol]]=""), "", (DataBase2[[#This Row],[sILS]]-DataBase2[[#This Row],[BestSol]])/DataBase2[[#This Row],[BestSol]])</f>
        <v>1.2832348243117455E-2</v>
      </c>
      <c r="AL455" s="76">
        <f>IF(OR(DataBase2[[#This Row],[sSA]] = "", DataBase2[[#This Row],[BestSol]]=""), "", (DataBase2[[#This Row],[sSA]]-DataBase2[[#This Row],[BestSol]])/DataBase2[[#This Row],[BestSol]])</f>
        <v>2.529121769408434E-2</v>
      </c>
      <c r="AM455" s="76">
        <f>IF(OR(DataBase2[[#This Row],[sKS]] = "", DataBase2[[#This Row],[BestSol]]=""), "", (DataBase2[[#This Row],[sKS]]-DataBase2[[#This Row],[BestSol]])/DataBase2[[#This Row],[BestSol]])</f>
        <v>2.5607238210519252E-3</v>
      </c>
      <c r="AN455" s="75">
        <f>IF(OR(DataBase2[[#This Row],[sLB]] = "", DataBase2[[#This Row],[BSHeu]]=""), "", (DataBase2[[#This Row],[sLB]]-DataBase2[[#This Row],[BSHeu]])/DataBase2[[#This Row],[BSHeu]])</f>
        <v>-2.5503624953435089E-3</v>
      </c>
      <c r="AO455" s="76">
        <f>IF(OR(DataBase2[[#This Row],[sCL]] = "",  DataBase2[[#This Row],[BSHeu]]=""), "", (DataBase2[[#This Row],[sCL]] - DataBase2[[#This Row],[BSHeu]])/ DataBase2[[#This Row],[BSHeu]])</f>
        <v>-2.5541832631267043E-3</v>
      </c>
      <c r="AP455" s="76">
        <f>IF(OR(DataBase2[[#This Row],[sDRC]]= "",  DataBase2[[#This Row],[BSHeu]]=""), "", (DataBase2[[#This Row],[sDRC]]- DataBase2[[#This Row],[BSHeu]])/ DataBase2[[#This Row],[BSHeu]])</f>
        <v>-2.5513176872893509E-3</v>
      </c>
      <c r="AQ455" s="76">
        <f>IF(OR(DataBase2[[#This Row],[sABS]]= "",  DataBase2[[#This Row],[BSHeu]]=""), "", (DataBase2[[#This Row],[sABS]]- DataBase2[[#This Row],[BSHeu]])/ DataBase2[[#This Row],[BSHeu]])</f>
        <v>1.7403893362370013E-3</v>
      </c>
      <c r="AR455" s="76">
        <f>IF(OR(DataBase2[[#This Row],[sCCJ]]= "",  DataBase2[[#This Row],[BSHeu]]=""), "", (DataBase2[[#This Row],[sCCJ]]- DataBase2[[#This Row],[BSHeu]])/ DataBase2[[#This Row],[BSHeu]])</f>
        <v>5.2722774641564135E-2</v>
      </c>
      <c r="AS455" s="76">
        <f>IF(OR(DataBase2[[#This Row],[sILS]] = "",  DataBase2[[#This Row],[BSHeu]]=""), "", (DataBase2[[#This Row],[sILS]]- DataBase2[[#This Row],[BSHeu]])/ DataBase2[[#This Row],[BSHeu]])</f>
        <v>1.0245388810881568E-2</v>
      </c>
      <c r="AT455" s="76">
        <f>IF(OR(DataBase2[[#This Row],[sSA]] = "",  DataBase2[[#This Row],[BSHeu]]=""), "", (DataBase2[[#This Row],[sSA]]- DataBase2[[#This Row],[BSHeu]])/ DataBase2[[#This Row],[BSHeu]])</f>
        <v>2.2672436026019309E-2</v>
      </c>
      <c r="AU455" s="77">
        <f>IF(OR(DataBase2[[#This Row],[sKS]]= "",  DataBase2[[#This Row],[BSHeu]]=""), "", (DataBase2[[#This Row],[sKS]]- DataBase2[[#This Row],[BSHeu]])/ DataBase2[[#This Row],[BSHeu]])</f>
        <v>0</v>
      </c>
      <c r="AV455" s="78">
        <f>IF(AND(DataBase2[[#This Row],[sLBGB]]&lt;=0.0001, DataBase2[[#This Row],[sLBGB]]&lt;&gt;""), 1,"")</f>
        <v>1</v>
      </c>
      <c r="AW455" s="78">
        <f>IF(AND(DataBase2[[#This Row],[sCLGB]]&lt;=0.0001,DataBase2[[#This Row],[sCLGB]]&lt;&gt;""), 1,"")</f>
        <v>1</v>
      </c>
      <c r="AX455" s="78">
        <f>IF(AND(DataBase2[[#This Row],[sDRCGB]]&lt;=0.0001,DataBase2[[#This Row],[sDRCGB]]&lt;&gt;""), 1,"")</f>
        <v>1</v>
      </c>
      <c r="AY455" s="78" t="str">
        <f>IF(AND(DataBase2[[#This Row],[sABSGB]]&lt;=0.0001,DataBase2[[#This Row],[sABSGB]]&lt;&gt;""), 1,"")</f>
        <v/>
      </c>
      <c r="AZ455" s="78" t="str">
        <f>IF(AND(DataBase2[[#This Row],[sCCJGB]]&lt;=0.0001,DataBase2[[#This Row],[sCCJGB]]&lt;&gt;""), 1,"")</f>
        <v/>
      </c>
      <c r="BA455" s="78" t="str">
        <f>IF(AND(DataBase2[[#This Row],[sILSGB]]&lt;=0.0001,DataBase2[[#This Row],[sILSGB]]&lt;&gt;""), 1,"")</f>
        <v/>
      </c>
      <c r="BB455" s="78" t="str">
        <f>IF(AND(DataBase2[[#This Row],[sSAGB]]&lt;=0.0001,DataBase2[[#This Row],[sSAGB]]&lt;&gt;""), 1,"")</f>
        <v/>
      </c>
      <c r="BC455" s="78" t="str">
        <f>IF(AND(DataBase2[[#This Row],[sKSGB]]&lt;=0.0001,DataBase2[[#This Row],[sKSGB]]&lt;&gt;""), 1,"")</f>
        <v/>
      </c>
      <c r="BD455" s="79">
        <f>IF(AND(DataBase2[[#This Row],[sLBGKS]]&lt;=0.0001, DataBase2[[#This Row],[sLBGKS]]&lt;&gt;""), 1,"")</f>
        <v>1</v>
      </c>
      <c r="BE455" s="78">
        <f>IF(AND(DataBase2[[#This Row],[sCLGKS]]&lt;=0.0001,DataBase2[[#This Row],[sCLGKS]]&lt;&gt;""), 1,"")</f>
        <v>1</v>
      </c>
      <c r="BF455" s="78">
        <f>IF(AND(DataBase2[[#This Row],[sDRCGKS]]&lt;=0.0001,DataBase2[[#This Row],[sDRCGKS]]&lt;&gt;""), 1,"")</f>
        <v>1</v>
      </c>
      <c r="BG455" s="78" t="str">
        <f>IF(AND(DataBase2[[#This Row],[sABSGKS]]&lt;=0.0001,DataBase2[[#This Row],[sABSGKS]]&lt;&gt;""), 1,"")</f>
        <v/>
      </c>
      <c r="BH455" s="78" t="str">
        <f>IF(AND(DataBase2[[#This Row],[sCCJGKS]]&lt;=0.0001,DataBase2[[#This Row],[sCCJGKS]]&lt;&gt;""), 1,"")</f>
        <v/>
      </c>
      <c r="BI455" s="78" t="str">
        <f>IF(AND(DataBase2[[#This Row],[sILSGKS]]&lt;=0.0001,DataBase2[[#This Row],[sILSGKS]]&lt;&gt;""), 1,"")</f>
        <v/>
      </c>
      <c r="BJ455" s="78" t="str">
        <f>IF(AND(DataBase2[[#This Row],[sSAGKS]]&lt;=0.0001,DataBase2[[#This Row],[sSAGKS]]&lt;&gt;""), 1,"")</f>
        <v/>
      </c>
      <c r="BK455" s="80">
        <f>IF(AND(DataBase2[[#This Row],[sKSGKS]]&lt;=0.0001,DataBase2[[#This Row],[sKSGKS]]&lt;&gt;""), 1,"")</f>
        <v>1</v>
      </c>
    </row>
    <row r="456" spans="1:63" x14ac:dyDescent="0.35">
      <c r="A456" s="65" t="s">
        <v>113</v>
      </c>
      <c r="B456" s="66" t="s">
        <v>80</v>
      </c>
      <c r="C456" s="67" t="s">
        <v>81</v>
      </c>
      <c r="D456" s="67">
        <v>6</v>
      </c>
      <c r="E456" s="67">
        <v>10</v>
      </c>
      <c r="F456" s="68">
        <v>5</v>
      </c>
      <c r="G456" s="69">
        <v>11428.8</v>
      </c>
      <c r="H456" s="70">
        <v>11235.4</v>
      </c>
      <c r="I456" s="71">
        <v>7200</v>
      </c>
      <c r="J456" s="69">
        <v>11428.76</v>
      </c>
      <c r="K456" s="70">
        <v>11302.36</v>
      </c>
      <c r="L456" s="71">
        <v>42970</v>
      </c>
      <c r="M456" s="69">
        <v>11428.78</v>
      </c>
      <c r="N456" s="6">
        <v>11428.78</v>
      </c>
      <c r="O456" s="71">
        <v>1713.3</v>
      </c>
      <c r="P456" s="69">
        <v>11595.860350000001</v>
      </c>
      <c r="Q456" s="71">
        <v>2432</v>
      </c>
      <c r="R456" s="72">
        <v>12373.76</v>
      </c>
      <c r="S456" s="71">
        <v>8.81</v>
      </c>
      <c r="T456" s="72">
        <v>11593.46</v>
      </c>
      <c r="U456" s="71">
        <v>150.00200000000001</v>
      </c>
      <c r="V456" s="72">
        <v>11636.66</v>
      </c>
      <c r="W456" s="73">
        <v>150.04750000000001</v>
      </c>
      <c r="X456" s="7">
        <v>11515.8</v>
      </c>
      <c r="Y456" s="71">
        <v>139</v>
      </c>
      <c r="Z456" s="74">
        <f t="shared" si="21"/>
        <v>11428.76</v>
      </c>
      <c r="AA456" s="48">
        <f t="shared" si="22"/>
        <v>11515.8</v>
      </c>
      <c r="AB45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MIN(G456,J456,M456),"")</f>
        <v>11428.76</v>
      </c>
      <c r="AC456" s="49">
        <f>IF(OR(DataBase2[[#This Row],[sKS]] = "", DataBase2[[#This Row],[BSOpt]]=""), "", (DataBase2[[#This Row],[sKS]]-DataBase2[[#This Row],[BSOpt]])/DataBase2[[#This Row],[BSOpt]])</f>
        <v>7.6158743380733392E-3</v>
      </c>
      <c r="AD456" s="49">
        <f t="shared" si="23"/>
        <v>11428.76</v>
      </c>
      <c r="AE456" s="49">
        <f>IF(OR(DataBase2[[#This Row],[sKS]] = "", DataBase2[[#This Row],[BESTUB]]=""), "", (DataBase2[[#This Row],[sKS]]-DataBase2[[#This Row],[BESTUB]])/DataBase2[[#This Row],[BESTUB]])</f>
        <v>7.6158743380733392E-3</v>
      </c>
      <c r="AF456" s="75">
        <f>IF(OR(DataBase2[[#This Row],[sLB]] = "", DataBase2[[#This Row],[BestSol]]=""), "", (DataBase2[[#This Row],[sLB]]-DataBase2[[#This Row],[BestSol]])/DataBase2[[#This Row],[BestSol]])</f>
        <v>3.4999422508700967E-6</v>
      </c>
      <c r="AG456" s="76">
        <f>IF(OR(DataBase2[[#This Row],[sCL]] = "", DataBase2[[#This Row],[BestSol]]=""), "", (DataBase2[[#This Row],[sCL]] -DataBase2[[#This Row],[BestSol]])/DataBase2[[#This Row],[BestSol]])</f>
        <v>0</v>
      </c>
      <c r="AH456" s="76">
        <f>IF(OR(DataBase2[[#This Row],[sDRC]]= "", DataBase2[[#This Row],[BestSol]]=""), "", (DataBase2[[#This Row],[sDRC]]-DataBase2[[#This Row],[BestSol]])/DataBase2[[#This Row],[BestSol]])</f>
        <v>1.7499711255146277E-6</v>
      </c>
      <c r="AI456" s="76">
        <f>IF(OR(DataBase2[[#This Row],[sABS]]= "", DataBase2[[#This Row],[BestSol]]=""), "", (DataBase2[[#This Row],[sABS]]-DataBase2[[#This Row],[BestSol]])/DataBase2[[#This Row],[BestSol]])</f>
        <v>1.4621039377850319E-2</v>
      </c>
      <c r="AJ456" s="76">
        <f>IF(OR(DataBase2[[#This Row],[sCCJ]]= "", DataBase2[[#This Row],[BestSol]]=""), "", (DataBase2[[#This Row],[sCCJ]]-DataBase2[[#This Row],[BestSol]])/DataBase2[[#This Row],[BestSol]])</f>
        <v>8.2686135678761305E-2</v>
      </c>
      <c r="AK456" s="76">
        <f>IF(OR(DataBase2[[#This Row],[sILS]] = "", DataBase2[[#This Row],[BestSol]]=""), "", (DataBase2[[#This Row],[sILS]]-DataBase2[[#This Row],[BestSol]])/DataBase2[[#This Row],[BestSol]])</f>
        <v>1.4411012218298302E-2</v>
      </c>
      <c r="AL456" s="76">
        <f>IF(OR(DataBase2[[#This Row],[sSA]] = "", DataBase2[[#This Row],[BestSol]]=""), "", (DataBase2[[#This Row],[sSA]]-DataBase2[[#This Row],[BestSol]])/DataBase2[[#This Row],[BestSol]])</f>
        <v>1.8190949849327454E-2</v>
      </c>
      <c r="AM456" s="76">
        <f>IF(OR(DataBase2[[#This Row],[sKS]] = "", DataBase2[[#This Row],[BestSol]]=""), "", (DataBase2[[#This Row],[sKS]]-DataBase2[[#This Row],[BestSol]])/DataBase2[[#This Row],[BestSol]])</f>
        <v>7.6158743380733392E-3</v>
      </c>
      <c r="AN456" s="75">
        <f>IF(OR(DataBase2[[#This Row],[sLB]] = "", DataBase2[[#This Row],[BSHeu]]=""), "", (DataBase2[[#This Row],[sLB]]-DataBase2[[#This Row],[BSHeu]])/DataBase2[[#This Row],[BSHeu]])</f>
        <v>-7.5548377012452459E-3</v>
      </c>
      <c r="AO456" s="76">
        <f>IF(OR(DataBase2[[#This Row],[sCL]] = "",  DataBase2[[#This Row],[BSHeu]]=""), "", (DataBase2[[#This Row],[sCL]] - DataBase2[[#This Row],[BSHeu]])/ DataBase2[[#This Row],[BSHeu]])</f>
        <v>-7.5583111898434377E-3</v>
      </c>
      <c r="AP456" s="76">
        <f>IF(OR(DataBase2[[#This Row],[sDRC]]= "",  DataBase2[[#This Row],[BSHeu]]=""), "", (DataBase2[[#This Row],[sDRC]]- DataBase2[[#This Row],[BSHeu]])/ DataBase2[[#This Row],[BSHeu]])</f>
        <v>-7.5565744455442629E-3</v>
      </c>
      <c r="AQ456" s="76">
        <f>IF(OR(DataBase2[[#This Row],[sABS]]= "",  DataBase2[[#This Row],[BSHeu]]=""), "", (DataBase2[[#This Row],[sABS]]- DataBase2[[#This Row],[BSHeu]])/ DataBase2[[#This Row],[BSHeu]])</f>
        <v>6.9522178224701338E-3</v>
      </c>
      <c r="AR456" s="76">
        <f>IF(OR(DataBase2[[#This Row],[sCCJ]]= "",  DataBase2[[#This Row],[BSHeu]]=""), "", (DataBase2[[#This Row],[sCCJ]]- DataBase2[[#This Row],[BSHeu]])/ DataBase2[[#This Row],[BSHeu]])</f>
        <v>7.450285694437217E-2</v>
      </c>
      <c r="AS456" s="76">
        <f>IF(OR(DataBase2[[#This Row],[sILS]] = "",  DataBase2[[#This Row],[BSHeu]]=""), "", (DataBase2[[#This Row],[sILS]]- DataBase2[[#This Row],[BSHeu]])/ DataBase2[[#This Row],[BSHeu]])</f>
        <v>6.7437781135483302E-3</v>
      </c>
      <c r="AT456" s="76">
        <f>IF(OR(DataBase2[[#This Row],[sSA]] = "",  DataBase2[[#This Row],[BSHeu]]=""), "", (DataBase2[[#This Row],[sSA]]- DataBase2[[#This Row],[BSHeu]])/ DataBase2[[#This Row],[BSHeu]])</f>
        <v>1.0495145799683964E-2</v>
      </c>
      <c r="AU456" s="77">
        <f>IF(OR(DataBase2[[#This Row],[sKS]]= "",  DataBase2[[#This Row],[BSHeu]]=""), "", (DataBase2[[#This Row],[sKS]]- DataBase2[[#This Row],[BSHeu]])/ DataBase2[[#This Row],[BSHeu]])</f>
        <v>0</v>
      </c>
      <c r="AV456" s="78">
        <f>IF(AND(DataBase2[[#This Row],[sLBGB]]&lt;=0.0001, DataBase2[[#This Row],[sLBGB]]&lt;&gt;""), 1,"")</f>
        <v>1</v>
      </c>
      <c r="AW456" s="78">
        <f>IF(AND(DataBase2[[#This Row],[sCLGB]]&lt;=0.0001,DataBase2[[#This Row],[sCLGB]]&lt;&gt;""), 1,"")</f>
        <v>1</v>
      </c>
      <c r="AX456" s="78">
        <f>IF(AND(DataBase2[[#This Row],[sDRCGB]]&lt;=0.0001,DataBase2[[#This Row],[sDRCGB]]&lt;&gt;""), 1,"")</f>
        <v>1</v>
      </c>
      <c r="AY456" s="78" t="str">
        <f>IF(AND(DataBase2[[#This Row],[sABSGB]]&lt;=0.0001,DataBase2[[#This Row],[sABSGB]]&lt;&gt;""), 1,"")</f>
        <v/>
      </c>
      <c r="AZ456" s="78" t="str">
        <f>IF(AND(DataBase2[[#This Row],[sCCJGB]]&lt;=0.0001,DataBase2[[#This Row],[sCCJGB]]&lt;&gt;""), 1,"")</f>
        <v/>
      </c>
      <c r="BA456" s="78" t="str">
        <f>IF(AND(DataBase2[[#This Row],[sILSGB]]&lt;=0.0001,DataBase2[[#This Row],[sILSGB]]&lt;&gt;""), 1,"")</f>
        <v/>
      </c>
      <c r="BB456" s="78" t="str">
        <f>IF(AND(DataBase2[[#This Row],[sSAGB]]&lt;=0.0001,DataBase2[[#This Row],[sSAGB]]&lt;&gt;""), 1,"")</f>
        <v/>
      </c>
      <c r="BC456" s="78" t="str">
        <f>IF(AND(DataBase2[[#This Row],[sKSGB]]&lt;=0.0001,DataBase2[[#This Row],[sKSGB]]&lt;&gt;""), 1,"")</f>
        <v/>
      </c>
      <c r="BD456" s="79">
        <f>IF(AND(DataBase2[[#This Row],[sLBGKS]]&lt;=0.0001, DataBase2[[#This Row],[sLBGKS]]&lt;&gt;""), 1,"")</f>
        <v>1</v>
      </c>
      <c r="BE456" s="78">
        <f>IF(AND(DataBase2[[#This Row],[sCLGKS]]&lt;=0.0001,DataBase2[[#This Row],[sCLGKS]]&lt;&gt;""), 1,"")</f>
        <v>1</v>
      </c>
      <c r="BF456" s="78">
        <f>IF(AND(DataBase2[[#This Row],[sDRCGKS]]&lt;=0.0001,DataBase2[[#This Row],[sDRCGKS]]&lt;&gt;""), 1,"")</f>
        <v>1</v>
      </c>
      <c r="BG456" s="78" t="str">
        <f>IF(AND(DataBase2[[#This Row],[sABSGKS]]&lt;=0.0001,DataBase2[[#This Row],[sABSGKS]]&lt;&gt;""), 1,"")</f>
        <v/>
      </c>
      <c r="BH456" s="78" t="str">
        <f>IF(AND(DataBase2[[#This Row],[sCCJGKS]]&lt;=0.0001,DataBase2[[#This Row],[sCCJGKS]]&lt;&gt;""), 1,"")</f>
        <v/>
      </c>
      <c r="BI456" s="78" t="str">
        <f>IF(AND(DataBase2[[#This Row],[sILSGKS]]&lt;=0.0001,DataBase2[[#This Row],[sILSGKS]]&lt;&gt;""), 1,"")</f>
        <v/>
      </c>
      <c r="BJ456" s="78" t="str">
        <f>IF(AND(DataBase2[[#This Row],[sSAGKS]]&lt;=0.0001,DataBase2[[#This Row],[sSAGKS]]&lt;&gt;""), 1,"")</f>
        <v/>
      </c>
      <c r="BK456" s="80">
        <f>IF(AND(DataBase2[[#This Row],[sKSGKS]]&lt;=0.0001,DataBase2[[#This Row],[sKSGKS]]&lt;&gt;""), 1,"")</f>
        <v>1</v>
      </c>
    </row>
    <row r="457" spans="1:63" x14ac:dyDescent="0.35">
      <c r="A457" s="65" t="s">
        <v>114</v>
      </c>
      <c r="B457" s="66" t="s">
        <v>80</v>
      </c>
      <c r="C457" s="67" t="s">
        <v>81</v>
      </c>
      <c r="D457" s="67">
        <v>6</v>
      </c>
      <c r="E457" s="67">
        <v>10</v>
      </c>
      <c r="F457" s="68">
        <v>2</v>
      </c>
      <c r="G457" s="69">
        <v>9284.36</v>
      </c>
      <c r="H457" s="70">
        <v>9043.4500000000007</v>
      </c>
      <c r="I457" s="71">
        <v>7200</v>
      </c>
      <c r="J457" s="69">
        <v>9284.36</v>
      </c>
      <c r="K457" s="70">
        <v>9284.36</v>
      </c>
      <c r="L457" s="71">
        <v>32</v>
      </c>
      <c r="M457" s="69">
        <v>9284.36</v>
      </c>
      <c r="N457" s="6">
        <v>9284.36</v>
      </c>
      <c r="O457" s="71">
        <v>1209.7</v>
      </c>
      <c r="P457" s="69">
        <v>9284.3603500000008</v>
      </c>
      <c r="Q457" s="71">
        <v>466</v>
      </c>
      <c r="R457" s="72">
        <v>10032.31</v>
      </c>
      <c r="S457" s="71">
        <v>20.45</v>
      </c>
      <c r="T457" s="72">
        <v>9474.61</v>
      </c>
      <c r="U457" s="71">
        <v>150.00149999999999</v>
      </c>
      <c r="V457" s="72">
        <v>9332.08</v>
      </c>
      <c r="W457" s="73">
        <v>150.029</v>
      </c>
      <c r="X457" s="7">
        <v>9284.36</v>
      </c>
      <c r="Y457" s="71">
        <v>116</v>
      </c>
      <c r="Z457" s="74">
        <f t="shared" si="21"/>
        <v>9284.36</v>
      </c>
      <c r="AA457" s="48">
        <f t="shared" si="22"/>
        <v>9284.36</v>
      </c>
      <c r="AB45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MIN(G457,J457,M457),"")</f>
        <v>9284.36</v>
      </c>
      <c r="AC457" s="49">
        <f>IF(OR(DataBase2[[#This Row],[sKS]] = "", DataBase2[[#This Row],[BSOpt]]=""), "", (DataBase2[[#This Row],[sKS]]-DataBase2[[#This Row],[BSOpt]])/DataBase2[[#This Row],[BSOpt]])</f>
        <v>0</v>
      </c>
      <c r="AD457" s="49">
        <f t="shared" si="23"/>
        <v>9284.36</v>
      </c>
      <c r="AE457" s="49">
        <f>IF(OR(DataBase2[[#This Row],[sKS]] = "", DataBase2[[#This Row],[BESTUB]]=""), "", (DataBase2[[#This Row],[sKS]]-DataBase2[[#This Row],[BESTUB]])/DataBase2[[#This Row],[BESTUB]])</f>
        <v>0</v>
      </c>
      <c r="AF457" s="75">
        <f>IF(OR(DataBase2[[#This Row],[sLB]] = "", DataBase2[[#This Row],[BestSol]]=""), "", (DataBase2[[#This Row],[sLB]]-DataBase2[[#This Row],[BestSol]])/DataBase2[[#This Row],[BestSol]])</f>
        <v>0</v>
      </c>
      <c r="AG457" s="76">
        <f>IF(OR(DataBase2[[#This Row],[sCL]] = "", DataBase2[[#This Row],[BestSol]]=""), "", (DataBase2[[#This Row],[sCL]] -DataBase2[[#This Row],[BestSol]])/DataBase2[[#This Row],[BestSol]])</f>
        <v>0</v>
      </c>
      <c r="AH457" s="76">
        <f>IF(OR(DataBase2[[#This Row],[sDRC]]= "", DataBase2[[#This Row],[BestSol]]=""), "", (DataBase2[[#This Row],[sDRC]]-DataBase2[[#This Row],[BestSol]])/DataBase2[[#This Row],[BestSol]])</f>
        <v>0</v>
      </c>
      <c r="AI457" s="76">
        <f>IF(OR(DataBase2[[#This Row],[sABS]]= "", DataBase2[[#This Row],[BestSol]]=""), "", (DataBase2[[#This Row],[sABS]]-DataBase2[[#This Row],[BestSol]])/DataBase2[[#This Row],[BestSol]])</f>
        <v>3.7697805799560045E-8</v>
      </c>
      <c r="AJ457" s="76">
        <f>IF(OR(DataBase2[[#This Row],[sCCJ]]= "", DataBase2[[#This Row],[BestSol]]=""), "", (DataBase2[[#This Row],[sCCJ]]-DataBase2[[#This Row],[BestSol]])/DataBase2[[#This Row],[BestSol]])</f>
        <v>8.0560210935379378E-2</v>
      </c>
      <c r="AK457" s="76">
        <f>IF(OR(DataBase2[[#This Row],[sILS]] = "", DataBase2[[#This Row],[BestSol]]=""), "", (DataBase2[[#This Row],[sILS]]-DataBase2[[#This Row],[BestSol]])/DataBase2[[#This Row],[BestSol]])</f>
        <v>2.0491450137650843E-2</v>
      </c>
      <c r="AL457" s="76">
        <f>IF(OR(DataBase2[[#This Row],[sSA]] = "", DataBase2[[#This Row],[BestSol]]=""), "", (DataBase2[[#This Row],[sSA]]-DataBase2[[#This Row],[BestSol]])/DataBase2[[#This Row],[BestSol]])</f>
        <v>5.1398265470101699E-3</v>
      </c>
      <c r="AM457" s="76">
        <f>IF(OR(DataBase2[[#This Row],[sKS]] = "", DataBase2[[#This Row],[BestSol]]=""), "", (DataBase2[[#This Row],[sKS]]-DataBase2[[#This Row],[BestSol]])/DataBase2[[#This Row],[BestSol]])</f>
        <v>0</v>
      </c>
      <c r="AN457" s="75">
        <f>IF(OR(DataBase2[[#This Row],[sLB]] = "", DataBase2[[#This Row],[BSHeu]]=""), "", (DataBase2[[#This Row],[sLB]]-DataBase2[[#This Row],[BSHeu]])/DataBase2[[#This Row],[BSHeu]])</f>
        <v>0</v>
      </c>
      <c r="AO457" s="76">
        <f>IF(OR(DataBase2[[#This Row],[sCL]] = "",  DataBase2[[#This Row],[BSHeu]]=""), "", (DataBase2[[#This Row],[sCL]] - DataBase2[[#This Row],[BSHeu]])/ DataBase2[[#This Row],[BSHeu]])</f>
        <v>0</v>
      </c>
      <c r="AP457" s="76">
        <f>IF(OR(DataBase2[[#This Row],[sDRC]]= "",  DataBase2[[#This Row],[BSHeu]]=""), "", (DataBase2[[#This Row],[sDRC]]- DataBase2[[#This Row],[BSHeu]])/ DataBase2[[#This Row],[BSHeu]])</f>
        <v>0</v>
      </c>
      <c r="AQ457" s="76">
        <f>IF(OR(DataBase2[[#This Row],[sABS]]= "",  DataBase2[[#This Row],[BSHeu]]=""), "", (DataBase2[[#This Row],[sABS]]- DataBase2[[#This Row],[BSHeu]])/ DataBase2[[#This Row],[BSHeu]])</f>
        <v>3.7697805799560045E-8</v>
      </c>
      <c r="AR457" s="76">
        <f>IF(OR(DataBase2[[#This Row],[sCCJ]]= "",  DataBase2[[#This Row],[BSHeu]]=""), "", (DataBase2[[#This Row],[sCCJ]]- DataBase2[[#This Row],[BSHeu]])/ DataBase2[[#This Row],[BSHeu]])</f>
        <v>8.0560210935379378E-2</v>
      </c>
      <c r="AS457" s="76">
        <f>IF(OR(DataBase2[[#This Row],[sILS]] = "",  DataBase2[[#This Row],[BSHeu]]=""), "", (DataBase2[[#This Row],[sILS]]- DataBase2[[#This Row],[BSHeu]])/ DataBase2[[#This Row],[BSHeu]])</f>
        <v>2.0491450137650843E-2</v>
      </c>
      <c r="AT457" s="76">
        <f>IF(OR(DataBase2[[#This Row],[sSA]] = "",  DataBase2[[#This Row],[BSHeu]]=""), "", (DataBase2[[#This Row],[sSA]]- DataBase2[[#This Row],[BSHeu]])/ DataBase2[[#This Row],[BSHeu]])</f>
        <v>5.1398265470101699E-3</v>
      </c>
      <c r="AU457" s="77">
        <f>IF(OR(DataBase2[[#This Row],[sKS]]= "",  DataBase2[[#This Row],[BSHeu]]=""), "", (DataBase2[[#This Row],[sKS]]- DataBase2[[#This Row],[BSHeu]])/ DataBase2[[#This Row],[BSHeu]])</f>
        <v>0</v>
      </c>
      <c r="AV457" s="78">
        <f>IF(AND(DataBase2[[#This Row],[sLBGB]]&lt;=0.0001, DataBase2[[#This Row],[sLBGB]]&lt;&gt;""), 1,"")</f>
        <v>1</v>
      </c>
      <c r="AW457" s="78">
        <f>IF(AND(DataBase2[[#This Row],[sCLGB]]&lt;=0.0001,DataBase2[[#This Row],[sCLGB]]&lt;&gt;""), 1,"")</f>
        <v>1</v>
      </c>
      <c r="AX457" s="78">
        <f>IF(AND(DataBase2[[#This Row],[sDRCGB]]&lt;=0.0001,DataBase2[[#This Row],[sDRCGB]]&lt;&gt;""), 1,"")</f>
        <v>1</v>
      </c>
      <c r="AY457" s="78">
        <f>IF(AND(DataBase2[[#This Row],[sABSGB]]&lt;=0.0001,DataBase2[[#This Row],[sABSGB]]&lt;&gt;""), 1,"")</f>
        <v>1</v>
      </c>
      <c r="AZ457" s="78" t="str">
        <f>IF(AND(DataBase2[[#This Row],[sCCJGB]]&lt;=0.0001,DataBase2[[#This Row],[sCCJGB]]&lt;&gt;""), 1,"")</f>
        <v/>
      </c>
      <c r="BA457" s="78" t="str">
        <f>IF(AND(DataBase2[[#This Row],[sILSGB]]&lt;=0.0001,DataBase2[[#This Row],[sILSGB]]&lt;&gt;""), 1,"")</f>
        <v/>
      </c>
      <c r="BB457" s="78" t="str">
        <f>IF(AND(DataBase2[[#This Row],[sSAGB]]&lt;=0.0001,DataBase2[[#This Row],[sSAGB]]&lt;&gt;""), 1,"")</f>
        <v/>
      </c>
      <c r="BC457" s="78">
        <f>IF(AND(DataBase2[[#This Row],[sKSGB]]&lt;=0.0001,DataBase2[[#This Row],[sKSGB]]&lt;&gt;""), 1,"")</f>
        <v>1</v>
      </c>
      <c r="BD457" s="79">
        <f>IF(AND(DataBase2[[#This Row],[sLBGKS]]&lt;=0.0001, DataBase2[[#This Row],[sLBGKS]]&lt;&gt;""), 1,"")</f>
        <v>1</v>
      </c>
      <c r="BE457" s="78">
        <f>IF(AND(DataBase2[[#This Row],[sCLGKS]]&lt;=0.0001,DataBase2[[#This Row],[sCLGKS]]&lt;&gt;""), 1,"")</f>
        <v>1</v>
      </c>
      <c r="BF457" s="78">
        <f>IF(AND(DataBase2[[#This Row],[sDRCGKS]]&lt;=0.0001,DataBase2[[#This Row],[sDRCGKS]]&lt;&gt;""), 1,"")</f>
        <v>1</v>
      </c>
      <c r="BG457" s="78">
        <f>IF(AND(DataBase2[[#This Row],[sABSGKS]]&lt;=0.0001,DataBase2[[#This Row],[sABSGKS]]&lt;&gt;""), 1,"")</f>
        <v>1</v>
      </c>
      <c r="BH457" s="78" t="str">
        <f>IF(AND(DataBase2[[#This Row],[sCCJGKS]]&lt;=0.0001,DataBase2[[#This Row],[sCCJGKS]]&lt;&gt;""), 1,"")</f>
        <v/>
      </c>
      <c r="BI457" s="78" t="str">
        <f>IF(AND(DataBase2[[#This Row],[sILSGKS]]&lt;=0.0001,DataBase2[[#This Row],[sILSGKS]]&lt;&gt;""), 1,"")</f>
        <v/>
      </c>
      <c r="BJ457" s="78" t="str">
        <f>IF(AND(DataBase2[[#This Row],[sSAGKS]]&lt;=0.0001,DataBase2[[#This Row],[sSAGKS]]&lt;&gt;""), 1,"")</f>
        <v/>
      </c>
      <c r="BK457" s="80">
        <f>IF(AND(DataBase2[[#This Row],[sKSGKS]]&lt;=0.0001,DataBase2[[#This Row],[sKSGKS]]&lt;&gt;""), 1,"")</f>
        <v>1</v>
      </c>
    </row>
    <row r="458" spans="1:63" x14ac:dyDescent="0.35">
      <c r="A458" s="65" t="s">
        <v>115</v>
      </c>
      <c r="B458" s="66" t="s">
        <v>80</v>
      </c>
      <c r="C458" s="67" t="s">
        <v>81</v>
      </c>
      <c r="D458" s="67">
        <v>6</v>
      </c>
      <c r="E458" s="67">
        <v>10</v>
      </c>
      <c r="F458" s="68">
        <v>3</v>
      </c>
      <c r="G458" s="69">
        <v>10588.5</v>
      </c>
      <c r="H458" s="70">
        <v>10372.700000000001</v>
      </c>
      <c r="I458" s="71">
        <v>7200</v>
      </c>
      <c r="J458" s="69">
        <v>10588.51</v>
      </c>
      <c r="K458" s="70">
        <v>10588.51</v>
      </c>
      <c r="L458" s="71">
        <v>1244</v>
      </c>
      <c r="M458" s="69">
        <v>10610.03</v>
      </c>
      <c r="N458" s="6">
        <v>10523.79</v>
      </c>
      <c r="O458" s="71">
        <v>7200</v>
      </c>
      <c r="P458" s="69">
        <v>10715.179690000001</v>
      </c>
      <c r="Q458" s="71">
        <v>2010</v>
      </c>
      <c r="R458" s="72">
        <v>10873.71</v>
      </c>
      <c r="S458" s="71">
        <v>13.75</v>
      </c>
      <c r="T458" s="72">
        <v>10803.61</v>
      </c>
      <c r="U458" s="71">
        <v>150.011</v>
      </c>
      <c r="V458" s="72">
        <v>10725.11</v>
      </c>
      <c r="W458" s="73">
        <v>150.08750000000001</v>
      </c>
      <c r="X458" s="7">
        <v>10601</v>
      </c>
      <c r="Y458" s="71">
        <v>132</v>
      </c>
      <c r="Z458" s="74">
        <f t="shared" si="21"/>
        <v>10588.5</v>
      </c>
      <c r="AA458" s="48">
        <f t="shared" si="22"/>
        <v>10601</v>
      </c>
      <c r="AB45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MIN(G458,J458,M458),"")</f>
        <v>10588.5</v>
      </c>
      <c r="AC458" s="49">
        <f>IF(OR(DataBase2[[#This Row],[sKS]] = "", DataBase2[[#This Row],[BSOpt]]=""), "", (DataBase2[[#This Row],[sKS]]-DataBase2[[#This Row],[BSOpt]])/DataBase2[[#This Row],[BSOpt]])</f>
        <v>1.1805260424044954E-3</v>
      </c>
      <c r="AD458" s="49">
        <f t="shared" si="23"/>
        <v>10588.5</v>
      </c>
      <c r="AE458" s="49">
        <f>IF(OR(DataBase2[[#This Row],[sKS]] = "", DataBase2[[#This Row],[BESTUB]]=""), "", (DataBase2[[#This Row],[sKS]]-DataBase2[[#This Row],[BESTUB]])/DataBase2[[#This Row],[BESTUB]])</f>
        <v>1.1805260424044954E-3</v>
      </c>
      <c r="AF458" s="75">
        <f>IF(OR(DataBase2[[#This Row],[sLB]] = "", DataBase2[[#This Row],[BestSol]]=""), "", (DataBase2[[#This Row],[sLB]]-DataBase2[[#This Row],[BestSol]])/DataBase2[[#This Row],[BestSol]])</f>
        <v>0</v>
      </c>
      <c r="AG458" s="76">
        <f>IF(OR(DataBase2[[#This Row],[sCL]] = "", DataBase2[[#This Row],[BestSol]]=""), "", (DataBase2[[#This Row],[sCL]] -DataBase2[[#This Row],[BestSol]])/DataBase2[[#This Row],[BestSol]])</f>
        <v>9.4442083394421101E-7</v>
      </c>
      <c r="AH458" s="76">
        <f>IF(OR(DataBase2[[#This Row],[sDRC]]= "", DataBase2[[#This Row],[BestSol]]=""), "", (DataBase2[[#This Row],[sDRC]]-DataBase2[[#This Row],[BestSol]])/DataBase2[[#This Row],[BestSol]])</f>
        <v>2.0333380554375647E-3</v>
      </c>
      <c r="AI458" s="76">
        <f>IF(OR(DataBase2[[#This Row],[sABS]]= "", DataBase2[[#This Row],[BestSol]]=""), "", (DataBase2[[#This Row],[sABS]]-DataBase2[[#This Row],[BestSol]])/DataBase2[[#This Row],[BestSol]])</f>
        <v>1.1963893847098346E-2</v>
      </c>
      <c r="AJ458" s="76">
        <f>IF(OR(DataBase2[[#This Row],[sCCJ]]= "", DataBase2[[#This Row],[BestSol]]=""), "", (DataBase2[[#This Row],[sCCJ]]-DataBase2[[#This Row],[BestSol]])/DataBase2[[#This Row],[BestSol]])</f>
        <v>2.6935826604334811E-2</v>
      </c>
      <c r="AK458" s="76">
        <f>IF(OR(DataBase2[[#This Row],[sILS]] = "", DataBase2[[#This Row],[BestSol]]=""), "", (DataBase2[[#This Row],[sILS]]-DataBase2[[#This Row],[BestSol]])/DataBase2[[#This Row],[BestSol]])</f>
        <v>2.0315436558530537E-2</v>
      </c>
      <c r="AL458" s="76">
        <f>IF(OR(DataBase2[[#This Row],[sSA]] = "", DataBase2[[#This Row],[BestSol]]=""), "", (DataBase2[[#This Row],[sSA]]-DataBase2[[#This Row],[BestSol]])/DataBase2[[#This Row],[BestSol]])</f>
        <v>1.2901733012230306E-2</v>
      </c>
      <c r="AM458" s="76">
        <f>IF(OR(DataBase2[[#This Row],[sKS]] = "", DataBase2[[#This Row],[BestSol]]=""), "", (DataBase2[[#This Row],[sKS]]-DataBase2[[#This Row],[BestSol]])/DataBase2[[#This Row],[BestSol]])</f>
        <v>1.1805260424044954E-3</v>
      </c>
      <c r="AN458" s="75">
        <f>IF(OR(DataBase2[[#This Row],[sLB]] = "", DataBase2[[#This Row],[BSHeu]]=""), "", (DataBase2[[#This Row],[sLB]]-DataBase2[[#This Row],[BSHeu]])/DataBase2[[#This Row],[BSHeu]])</f>
        <v>-1.1791340439581172E-3</v>
      </c>
      <c r="AO458" s="76">
        <f>IF(OR(DataBase2[[#This Row],[sCL]] = "",  DataBase2[[#This Row],[BSHeu]]=""), "", (DataBase2[[#This Row],[sCL]] - DataBase2[[#This Row],[BSHeu]])/ DataBase2[[#This Row],[BSHeu]])</f>
        <v>-1.17819073672293E-3</v>
      </c>
      <c r="AP458" s="76">
        <f>IF(OR(DataBase2[[#This Row],[sDRC]]= "",  DataBase2[[#This Row],[BSHeu]]=""), "", (DataBase2[[#This Row],[sDRC]]- DataBase2[[#This Row],[BSHeu]])/ DataBase2[[#This Row],[BSHeu]])</f>
        <v>8.5180643335540558E-4</v>
      </c>
      <c r="AQ458" s="76">
        <f>IF(OR(DataBase2[[#This Row],[sABS]]= "",  DataBase2[[#This Row],[BSHeu]]=""), "", (DataBase2[[#This Row],[sABS]]- DataBase2[[#This Row],[BSHeu]])/ DataBase2[[#This Row],[BSHeu]])</f>
        <v>1.0770652768606816E-2</v>
      </c>
      <c r="AR458" s="76">
        <f>IF(OR(DataBase2[[#This Row],[sCCJ]]= "",  DataBase2[[#This Row],[BSHeu]]=""), "", (DataBase2[[#This Row],[sCCJ]]- DataBase2[[#This Row],[BSHeu]])/ DataBase2[[#This Row],[BSHeu]])</f>
        <v>2.572493161022537E-2</v>
      </c>
      <c r="AS458" s="76">
        <f>IF(OR(DataBase2[[#This Row],[sILS]] = "",  DataBase2[[#This Row],[BSHeu]]=""), "", (DataBase2[[#This Row],[sILS]]- DataBase2[[#This Row],[BSHeu]])/ DataBase2[[#This Row],[BSHeu]])</f>
        <v>1.9112347891708386E-2</v>
      </c>
      <c r="AT458" s="76">
        <f>IF(OR(DataBase2[[#This Row],[sSA]] = "",  DataBase2[[#This Row],[BSHeu]]=""), "", (DataBase2[[#This Row],[sSA]]- DataBase2[[#This Row],[BSHeu]])/ DataBase2[[#This Row],[BSHeu]])</f>
        <v>1.1707386095651409E-2</v>
      </c>
      <c r="AU458" s="77">
        <f>IF(OR(DataBase2[[#This Row],[sKS]]= "",  DataBase2[[#This Row],[BSHeu]]=""), "", (DataBase2[[#This Row],[sKS]]- DataBase2[[#This Row],[BSHeu]])/ DataBase2[[#This Row],[BSHeu]])</f>
        <v>0</v>
      </c>
      <c r="AV458" s="78">
        <f>IF(AND(DataBase2[[#This Row],[sLBGB]]&lt;=0.0001, DataBase2[[#This Row],[sLBGB]]&lt;&gt;""), 1,"")</f>
        <v>1</v>
      </c>
      <c r="AW458" s="78">
        <f>IF(AND(DataBase2[[#This Row],[sCLGB]]&lt;=0.0001,DataBase2[[#This Row],[sCLGB]]&lt;&gt;""), 1,"")</f>
        <v>1</v>
      </c>
      <c r="AX458" s="78" t="str">
        <f>IF(AND(DataBase2[[#This Row],[sDRCGB]]&lt;=0.0001,DataBase2[[#This Row],[sDRCGB]]&lt;&gt;""), 1,"")</f>
        <v/>
      </c>
      <c r="AY458" s="78" t="str">
        <f>IF(AND(DataBase2[[#This Row],[sABSGB]]&lt;=0.0001,DataBase2[[#This Row],[sABSGB]]&lt;&gt;""), 1,"")</f>
        <v/>
      </c>
      <c r="AZ458" s="78" t="str">
        <f>IF(AND(DataBase2[[#This Row],[sCCJGB]]&lt;=0.0001,DataBase2[[#This Row],[sCCJGB]]&lt;&gt;""), 1,"")</f>
        <v/>
      </c>
      <c r="BA458" s="78" t="str">
        <f>IF(AND(DataBase2[[#This Row],[sILSGB]]&lt;=0.0001,DataBase2[[#This Row],[sILSGB]]&lt;&gt;""), 1,"")</f>
        <v/>
      </c>
      <c r="BB458" s="78" t="str">
        <f>IF(AND(DataBase2[[#This Row],[sSAGB]]&lt;=0.0001,DataBase2[[#This Row],[sSAGB]]&lt;&gt;""), 1,"")</f>
        <v/>
      </c>
      <c r="BC458" s="78" t="str">
        <f>IF(AND(DataBase2[[#This Row],[sKSGB]]&lt;=0.0001,DataBase2[[#This Row],[sKSGB]]&lt;&gt;""), 1,"")</f>
        <v/>
      </c>
      <c r="BD458" s="79">
        <f>IF(AND(DataBase2[[#This Row],[sLBGKS]]&lt;=0.0001, DataBase2[[#This Row],[sLBGKS]]&lt;&gt;""), 1,"")</f>
        <v>1</v>
      </c>
      <c r="BE458" s="78">
        <f>IF(AND(DataBase2[[#This Row],[sCLGKS]]&lt;=0.0001,DataBase2[[#This Row],[sCLGKS]]&lt;&gt;""), 1,"")</f>
        <v>1</v>
      </c>
      <c r="BF458" s="78" t="str">
        <f>IF(AND(DataBase2[[#This Row],[sDRCGKS]]&lt;=0.0001,DataBase2[[#This Row],[sDRCGKS]]&lt;&gt;""), 1,"")</f>
        <v/>
      </c>
      <c r="BG458" s="78" t="str">
        <f>IF(AND(DataBase2[[#This Row],[sABSGKS]]&lt;=0.0001,DataBase2[[#This Row],[sABSGKS]]&lt;&gt;""), 1,"")</f>
        <v/>
      </c>
      <c r="BH458" s="78" t="str">
        <f>IF(AND(DataBase2[[#This Row],[sCCJGKS]]&lt;=0.0001,DataBase2[[#This Row],[sCCJGKS]]&lt;&gt;""), 1,"")</f>
        <v/>
      </c>
      <c r="BI458" s="78" t="str">
        <f>IF(AND(DataBase2[[#This Row],[sILSGKS]]&lt;=0.0001,DataBase2[[#This Row],[sILSGKS]]&lt;&gt;""), 1,"")</f>
        <v/>
      </c>
      <c r="BJ458" s="78" t="str">
        <f>IF(AND(DataBase2[[#This Row],[sSAGKS]]&lt;=0.0001,DataBase2[[#This Row],[sSAGKS]]&lt;&gt;""), 1,"")</f>
        <v/>
      </c>
      <c r="BK458" s="80">
        <f>IF(AND(DataBase2[[#This Row],[sKSGKS]]&lt;=0.0001,DataBase2[[#This Row],[sKSGKS]]&lt;&gt;""), 1,"")</f>
        <v>1</v>
      </c>
    </row>
    <row r="459" spans="1:63" x14ac:dyDescent="0.35">
      <c r="A459" s="65" t="s">
        <v>116</v>
      </c>
      <c r="B459" s="66" t="s">
        <v>80</v>
      </c>
      <c r="C459" s="67" t="s">
        <v>81</v>
      </c>
      <c r="D459" s="67">
        <v>6</v>
      </c>
      <c r="E459" s="67">
        <v>10</v>
      </c>
      <c r="F459" s="68">
        <v>4</v>
      </c>
      <c r="G459" s="69">
        <v>11827.9</v>
      </c>
      <c r="H459" s="70">
        <v>11578.2</v>
      </c>
      <c r="I459" s="71">
        <v>7200</v>
      </c>
      <c r="J459" s="69">
        <v>11743.91</v>
      </c>
      <c r="K459" s="70">
        <v>11743.91</v>
      </c>
      <c r="L459" s="71">
        <v>11245</v>
      </c>
      <c r="M459" s="69">
        <v>11743.92</v>
      </c>
      <c r="N459" s="6">
        <v>11743.92</v>
      </c>
      <c r="O459" s="71">
        <v>56.8</v>
      </c>
      <c r="P459" s="69">
        <v>12045.389649999999</v>
      </c>
      <c r="Q459" s="71">
        <v>1890</v>
      </c>
      <c r="R459" s="72">
        <v>12691.31</v>
      </c>
      <c r="S459" s="71">
        <v>13.07</v>
      </c>
      <c r="T459" s="72">
        <v>12026.91</v>
      </c>
      <c r="U459" s="71">
        <v>150.00800000000001</v>
      </c>
      <c r="V459" s="72">
        <v>12062.51</v>
      </c>
      <c r="W459" s="73">
        <v>150.00749999999999</v>
      </c>
      <c r="X459" s="7">
        <v>11857.4</v>
      </c>
      <c r="Y459" s="71">
        <v>185</v>
      </c>
      <c r="Z459" s="74">
        <f t="shared" si="21"/>
        <v>11743.91</v>
      </c>
      <c r="AA459" s="48">
        <f t="shared" si="22"/>
        <v>11857.4</v>
      </c>
      <c r="AB45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MIN(G459,J459,M459),"")</f>
        <v>11743.91</v>
      </c>
      <c r="AC459" s="49">
        <f>IF(OR(DataBase2[[#This Row],[sKS]] = "", DataBase2[[#This Row],[BSOpt]]=""), "", (DataBase2[[#This Row],[sKS]]-DataBase2[[#This Row],[BSOpt]])/DataBase2[[#This Row],[BSOpt]])</f>
        <v>9.6637320960395456E-3</v>
      </c>
      <c r="AD459" s="49">
        <f t="shared" si="23"/>
        <v>11743.91</v>
      </c>
      <c r="AE459" s="49">
        <f>IF(OR(DataBase2[[#This Row],[sKS]] = "", DataBase2[[#This Row],[BESTUB]]=""), "", (DataBase2[[#This Row],[sKS]]-DataBase2[[#This Row],[BESTUB]])/DataBase2[[#This Row],[BESTUB]])</f>
        <v>9.6637320960395456E-3</v>
      </c>
      <c r="AF459" s="75">
        <f>IF(OR(DataBase2[[#This Row],[sLB]] = "", DataBase2[[#This Row],[BestSol]]=""), "", (DataBase2[[#This Row],[sLB]]-DataBase2[[#This Row],[BestSol]])/DataBase2[[#This Row],[BestSol]])</f>
        <v>7.1517918648899542E-3</v>
      </c>
      <c r="AG459" s="76">
        <f>IF(OR(DataBase2[[#This Row],[sCL]] = "", DataBase2[[#This Row],[BestSol]]=""), "", (DataBase2[[#This Row],[sCL]] -DataBase2[[#This Row],[BestSol]])/DataBase2[[#This Row],[BestSol]])</f>
        <v>0</v>
      </c>
      <c r="AH459" s="76">
        <f>IF(OR(DataBase2[[#This Row],[sDRC]]= "", DataBase2[[#This Row],[BestSol]]=""), "", (DataBase2[[#This Row],[sDRC]]-DataBase2[[#This Row],[BestSol]])/DataBase2[[#This Row],[BestSol]])</f>
        <v>8.5150516312014306E-7</v>
      </c>
      <c r="AI459" s="76">
        <f>IF(OR(DataBase2[[#This Row],[sABS]]= "", DataBase2[[#This Row],[BestSol]]=""), "", (DataBase2[[#This Row],[sABS]]-DataBase2[[#This Row],[BestSol]])/DataBase2[[#This Row],[BestSol]])</f>
        <v>2.5671147854504958E-2</v>
      </c>
      <c r="AJ459" s="76">
        <f>IF(OR(DataBase2[[#This Row],[sCCJ]]= "", DataBase2[[#This Row],[BestSol]]=""), "", (DataBase2[[#This Row],[sCCJ]]-DataBase2[[#This Row],[BestSol]])/DataBase2[[#This Row],[BestSol]])</f>
        <v>8.0671599152241424E-2</v>
      </c>
      <c r="AK459" s="76">
        <f>IF(OR(DataBase2[[#This Row],[sILS]] = "", DataBase2[[#This Row],[BestSol]]=""), "", (DataBase2[[#This Row],[sILS]]-DataBase2[[#This Row],[BestSol]])/DataBase2[[#This Row],[BestSol]])</f>
        <v>2.4097596115774049E-2</v>
      </c>
      <c r="AL459" s="76">
        <f>IF(OR(DataBase2[[#This Row],[sSA]] = "", DataBase2[[#This Row],[BestSol]]=""), "", (DataBase2[[#This Row],[sSA]]-DataBase2[[#This Row],[BestSol]])/DataBase2[[#This Row],[BestSol]])</f>
        <v>2.7128954496415621E-2</v>
      </c>
      <c r="AM459" s="76">
        <f>IF(OR(DataBase2[[#This Row],[sKS]] = "", DataBase2[[#This Row],[BestSol]]=""), "", (DataBase2[[#This Row],[sKS]]-DataBase2[[#This Row],[BestSol]])/DataBase2[[#This Row],[BestSol]])</f>
        <v>9.6637320960395456E-3</v>
      </c>
      <c r="AN459" s="75">
        <f>IF(OR(DataBase2[[#This Row],[sLB]] = "", DataBase2[[#This Row],[BSHeu]]=""), "", (DataBase2[[#This Row],[sLB]]-DataBase2[[#This Row],[BSHeu]])/DataBase2[[#This Row],[BSHeu]])</f>
        <v>-2.4878978528176496E-3</v>
      </c>
      <c r="AO459" s="76">
        <f>IF(OR(DataBase2[[#This Row],[sCL]] = "",  DataBase2[[#This Row],[BSHeu]]=""), "", (DataBase2[[#This Row],[sCL]] - DataBase2[[#This Row],[BSHeu]])/ DataBase2[[#This Row],[BSHeu]])</f>
        <v>-9.5712382141110008E-3</v>
      </c>
      <c r="AP459" s="76">
        <f>IF(OR(DataBase2[[#This Row],[sDRC]]= "",  DataBase2[[#This Row],[BSHeu]]=""), "", (DataBase2[[#This Row],[sDRC]]- DataBase2[[#This Row],[BSHeu]])/ DataBase2[[#This Row],[BSHeu]])</f>
        <v>-9.5703948589066379E-3</v>
      </c>
      <c r="AQ459" s="76">
        <f>IF(OR(DataBase2[[#This Row],[sABS]]= "",  DataBase2[[#This Row],[BSHeu]]=""), "", (DataBase2[[#This Row],[sABS]]- DataBase2[[#This Row],[BSHeu]])/ DataBase2[[#This Row],[BSHeu]])</f>
        <v>1.5854204969048824E-2</v>
      </c>
      <c r="AR459" s="76">
        <f>IF(OR(DataBase2[[#This Row],[sCCJ]]= "",  DataBase2[[#This Row],[BSHeu]]=""), "", (DataBase2[[#This Row],[sCCJ]]- DataBase2[[#This Row],[BSHeu]])/ DataBase2[[#This Row],[BSHeu]])</f>
        <v>7.0328233845531052E-2</v>
      </c>
      <c r="AS459" s="76">
        <f>IF(OR(DataBase2[[#This Row],[sILS]] = "",  DataBase2[[#This Row],[BSHeu]]=""), "", (DataBase2[[#This Row],[sILS]]- DataBase2[[#This Row],[BSHeu]])/ DataBase2[[#This Row],[BSHeu]])</f>
        <v>1.4295714068851538E-2</v>
      </c>
      <c r="AT459" s="76">
        <f>IF(OR(DataBase2[[#This Row],[sSA]] = "",  DataBase2[[#This Row],[BSHeu]]=""), "", (DataBase2[[#This Row],[sSA]]- DataBase2[[#This Row],[BSHeu]])/ DataBase2[[#This Row],[BSHeu]])</f>
        <v>1.7298058596319648E-2</v>
      </c>
      <c r="AU459" s="77">
        <f>IF(OR(DataBase2[[#This Row],[sKS]]= "",  DataBase2[[#This Row],[BSHeu]]=""), "", (DataBase2[[#This Row],[sKS]]- DataBase2[[#This Row],[BSHeu]])/ DataBase2[[#This Row],[BSHeu]])</f>
        <v>0</v>
      </c>
      <c r="AV459" s="78" t="str">
        <f>IF(AND(DataBase2[[#This Row],[sLBGB]]&lt;=0.0001, DataBase2[[#This Row],[sLBGB]]&lt;&gt;""), 1,"")</f>
        <v/>
      </c>
      <c r="AW459" s="78">
        <f>IF(AND(DataBase2[[#This Row],[sCLGB]]&lt;=0.0001,DataBase2[[#This Row],[sCLGB]]&lt;&gt;""), 1,"")</f>
        <v>1</v>
      </c>
      <c r="AX459" s="78">
        <f>IF(AND(DataBase2[[#This Row],[sDRCGB]]&lt;=0.0001,DataBase2[[#This Row],[sDRCGB]]&lt;&gt;""), 1,"")</f>
        <v>1</v>
      </c>
      <c r="AY459" s="78" t="str">
        <f>IF(AND(DataBase2[[#This Row],[sABSGB]]&lt;=0.0001,DataBase2[[#This Row],[sABSGB]]&lt;&gt;""), 1,"")</f>
        <v/>
      </c>
      <c r="AZ459" s="78" t="str">
        <f>IF(AND(DataBase2[[#This Row],[sCCJGB]]&lt;=0.0001,DataBase2[[#This Row],[sCCJGB]]&lt;&gt;""), 1,"")</f>
        <v/>
      </c>
      <c r="BA459" s="78" t="str">
        <f>IF(AND(DataBase2[[#This Row],[sILSGB]]&lt;=0.0001,DataBase2[[#This Row],[sILSGB]]&lt;&gt;""), 1,"")</f>
        <v/>
      </c>
      <c r="BB459" s="78" t="str">
        <f>IF(AND(DataBase2[[#This Row],[sSAGB]]&lt;=0.0001,DataBase2[[#This Row],[sSAGB]]&lt;&gt;""), 1,"")</f>
        <v/>
      </c>
      <c r="BC459" s="78" t="str">
        <f>IF(AND(DataBase2[[#This Row],[sKSGB]]&lt;=0.0001,DataBase2[[#This Row],[sKSGB]]&lt;&gt;""), 1,"")</f>
        <v/>
      </c>
      <c r="BD459" s="79">
        <f>IF(AND(DataBase2[[#This Row],[sLBGKS]]&lt;=0.0001, DataBase2[[#This Row],[sLBGKS]]&lt;&gt;""), 1,"")</f>
        <v>1</v>
      </c>
      <c r="BE459" s="78">
        <f>IF(AND(DataBase2[[#This Row],[sCLGKS]]&lt;=0.0001,DataBase2[[#This Row],[sCLGKS]]&lt;&gt;""), 1,"")</f>
        <v>1</v>
      </c>
      <c r="BF459" s="78">
        <f>IF(AND(DataBase2[[#This Row],[sDRCGKS]]&lt;=0.0001,DataBase2[[#This Row],[sDRCGKS]]&lt;&gt;""), 1,"")</f>
        <v>1</v>
      </c>
      <c r="BG459" s="78" t="str">
        <f>IF(AND(DataBase2[[#This Row],[sABSGKS]]&lt;=0.0001,DataBase2[[#This Row],[sABSGKS]]&lt;&gt;""), 1,"")</f>
        <v/>
      </c>
      <c r="BH459" s="78" t="str">
        <f>IF(AND(DataBase2[[#This Row],[sCCJGKS]]&lt;=0.0001,DataBase2[[#This Row],[sCCJGKS]]&lt;&gt;""), 1,"")</f>
        <v/>
      </c>
      <c r="BI459" s="78" t="str">
        <f>IF(AND(DataBase2[[#This Row],[sILSGKS]]&lt;=0.0001,DataBase2[[#This Row],[sILSGKS]]&lt;&gt;""), 1,"")</f>
        <v/>
      </c>
      <c r="BJ459" s="78" t="str">
        <f>IF(AND(DataBase2[[#This Row],[sSAGKS]]&lt;=0.0001,DataBase2[[#This Row],[sSAGKS]]&lt;&gt;""), 1,"")</f>
        <v/>
      </c>
      <c r="BK459" s="80">
        <f>IF(AND(DataBase2[[#This Row],[sKSGKS]]&lt;=0.0001,DataBase2[[#This Row],[sKSGKS]]&lt;&gt;""), 1,"")</f>
        <v>1</v>
      </c>
    </row>
    <row r="460" spans="1:63" x14ac:dyDescent="0.35">
      <c r="A460" s="65" t="s">
        <v>117</v>
      </c>
      <c r="B460" s="66" t="s">
        <v>80</v>
      </c>
      <c r="C460" s="67" t="s">
        <v>81</v>
      </c>
      <c r="D460" s="67">
        <v>6</v>
      </c>
      <c r="E460" s="67">
        <v>10</v>
      </c>
      <c r="F460" s="68">
        <v>5</v>
      </c>
      <c r="G460" s="69">
        <v>13175</v>
      </c>
      <c r="H460" s="70">
        <v>12987</v>
      </c>
      <c r="I460" s="71">
        <v>7200</v>
      </c>
      <c r="J460" s="69">
        <v>13174.91</v>
      </c>
      <c r="K460" s="70">
        <v>12708.01</v>
      </c>
      <c r="L460" s="71">
        <v>42993</v>
      </c>
      <c r="M460" s="69">
        <v>13174.95</v>
      </c>
      <c r="N460" s="6">
        <v>13174.95</v>
      </c>
      <c r="O460" s="71">
        <v>4532.8</v>
      </c>
      <c r="P460" s="69">
        <v>13498.940430000001</v>
      </c>
      <c r="Q460" s="71">
        <v>2436</v>
      </c>
      <c r="R460" s="72">
        <v>13912.41</v>
      </c>
      <c r="S460" s="71">
        <v>33.729999999999997</v>
      </c>
      <c r="T460" s="72">
        <v>13410.41</v>
      </c>
      <c r="U460" s="71">
        <v>150.0085</v>
      </c>
      <c r="V460" s="72">
        <v>13527.01</v>
      </c>
      <c r="W460" s="73">
        <v>150.114</v>
      </c>
      <c r="X460" s="7">
        <v>13174.9</v>
      </c>
      <c r="Y460" s="71">
        <v>134</v>
      </c>
      <c r="Z460" s="74">
        <f t="shared" si="21"/>
        <v>13174.91</v>
      </c>
      <c r="AA460" s="48">
        <f t="shared" si="22"/>
        <v>13174.9</v>
      </c>
      <c r="AB46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MIN(G460,J460,M460),"")</f>
        <v>13174.91</v>
      </c>
      <c r="AC460" s="49">
        <f>IF(OR(DataBase2[[#This Row],[sKS]] = "", DataBase2[[#This Row],[BSOpt]]=""), "", (DataBase2[[#This Row],[sKS]]-DataBase2[[#This Row],[BSOpt]])/DataBase2[[#This Row],[BSOpt]])</f>
        <v>-7.590184676949048E-7</v>
      </c>
      <c r="AD460" s="49">
        <f t="shared" si="23"/>
        <v>13174.91</v>
      </c>
      <c r="AE460" s="49">
        <f>IF(OR(DataBase2[[#This Row],[sKS]] = "", DataBase2[[#This Row],[BESTUB]]=""), "", (DataBase2[[#This Row],[sKS]]-DataBase2[[#This Row],[BESTUB]])/DataBase2[[#This Row],[BESTUB]])</f>
        <v>-7.590184676949048E-7</v>
      </c>
      <c r="AF460" s="75">
        <f>IF(OR(DataBase2[[#This Row],[sLB]] = "", DataBase2[[#This Row],[BestSol]]=""), "", (DataBase2[[#This Row],[sLB]]-DataBase2[[#This Row],[BestSol]])/DataBase2[[#This Row],[BestSol]])</f>
        <v>6.8311662091160787E-6</v>
      </c>
      <c r="AG460" s="76">
        <f>IF(OR(DataBase2[[#This Row],[sCL]] = "", DataBase2[[#This Row],[BestSol]]=""), "", (DataBase2[[#This Row],[sCL]] -DataBase2[[#This Row],[BestSol]])/DataBase2[[#This Row],[BestSol]])</f>
        <v>0</v>
      </c>
      <c r="AH460" s="76">
        <f>IF(OR(DataBase2[[#This Row],[sDRC]]= "", DataBase2[[#This Row],[BestSol]]=""), "", (DataBase2[[#This Row],[sDRC]]-DataBase2[[#This Row],[BestSol]])/DataBase2[[#This Row],[BestSol]])</f>
        <v>3.0360738707796192E-6</v>
      </c>
      <c r="AI460" s="76">
        <f>IF(OR(DataBase2[[#This Row],[sABS]]= "", DataBase2[[#This Row],[BestSol]]=""), "", (DataBase2[[#This Row],[sABS]]-DataBase2[[#This Row],[BestSol]])/DataBase2[[#This Row],[BestSol]])</f>
        <v>2.4594508045975322E-2</v>
      </c>
      <c r="AJ460" s="76">
        <f>IF(OR(DataBase2[[#This Row],[sCCJ]]= "", DataBase2[[#This Row],[BestSol]]=""), "", (DataBase2[[#This Row],[sCCJ]]-DataBase2[[#This Row],[BestSol]])/DataBase2[[#This Row],[BestSol]])</f>
        <v>5.5977611991277362E-2</v>
      </c>
      <c r="AK460" s="76">
        <f>IF(OR(DataBase2[[#This Row],[sILS]] = "", DataBase2[[#This Row],[BestSol]]=""), "", (DataBase2[[#This Row],[sILS]]-DataBase2[[#This Row],[BestSol]])/DataBase2[[#This Row],[BestSol]])</f>
        <v>1.7874884913824839E-2</v>
      </c>
      <c r="AL460" s="76">
        <f>IF(OR(DataBase2[[#This Row],[sSA]] = "", DataBase2[[#This Row],[BestSol]]=""), "", (DataBase2[[#This Row],[sSA]]-DataBase2[[#This Row],[BestSol]])/DataBase2[[#This Row],[BestSol]])</f>
        <v>2.6725040246954275E-2</v>
      </c>
      <c r="AM460" s="76">
        <f>IF(OR(DataBase2[[#This Row],[sKS]] = "", DataBase2[[#This Row],[BestSol]]=""), "", (DataBase2[[#This Row],[sKS]]-DataBase2[[#This Row],[BestSol]])/DataBase2[[#This Row],[BestSol]])</f>
        <v>-7.590184676949048E-7</v>
      </c>
      <c r="AN460" s="75">
        <f>IF(OR(DataBase2[[#This Row],[sLB]] = "", DataBase2[[#This Row],[BSHeu]]=""), "", (DataBase2[[#This Row],[sLB]]-DataBase2[[#This Row],[BSHeu]])/DataBase2[[#This Row],[BSHeu]])</f>
        <v>7.5901904379056998E-6</v>
      </c>
      <c r="AO460" s="76">
        <f>IF(OR(DataBase2[[#This Row],[sCL]] = "",  DataBase2[[#This Row],[BSHeu]]=""), "", (DataBase2[[#This Row],[sCL]] - DataBase2[[#This Row],[BSHeu]])/ DataBase2[[#This Row],[BSHeu]])</f>
        <v>7.5901904380437647E-7</v>
      </c>
      <c r="AP460" s="76">
        <f>IF(OR(DataBase2[[#This Row],[sDRC]]= "",  DataBase2[[#This Row],[BSHeu]]=""), "", (DataBase2[[#This Row],[sDRC]]- DataBase2[[#This Row],[BSHeu]])/ DataBase2[[#This Row],[BSHeu]])</f>
        <v>3.7950952190218823E-6</v>
      </c>
      <c r="AQ460" s="76">
        <f>IF(OR(DataBase2[[#This Row],[sABS]]= "",  DataBase2[[#This Row],[BSHeu]]=""), "", (DataBase2[[#This Row],[sABS]]- DataBase2[[#This Row],[BSHeu]])/ DataBase2[[#This Row],[BSHeu]])</f>
        <v>2.4595285732719106E-2</v>
      </c>
      <c r="AR460" s="76">
        <f>IF(OR(DataBase2[[#This Row],[sCCJ]]= "",  DataBase2[[#This Row],[BSHeu]]=""), "", (DataBase2[[#This Row],[sCCJ]]- DataBase2[[#This Row],[BSHeu]])/ DataBase2[[#This Row],[BSHeu]])</f>
        <v>5.5978413498394691E-2</v>
      </c>
      <c r="AS460" s="76">
        <f>IF(OR(DataBase2[[#This Row],[sILS]] = "",  DataBase2[[#This Row],[BSHeu]]=""), "", (DataBase2[[#This Row],[sILS]]- DataBase2[[#This Row],[BSHeu]])/ DataBase2[[#This Row],[BSHeu]])</f>
        <v>1.7875657500246698E-2</v>
      </c>
      <c r="AT460" s="76">
        <f>IF(OR(DataBase2[[#This Row],[sSA]] = "",  DataBase2[[#This Row],[BSHeu]]=""), "", (DataBase2[[#This Row],[sSA]]- DataBase2[[#This Row],[BSHeu]])/ DataBase2[[#This Row],[BSHeu]])</f>
        <v>2.6725819550812574E-2</v>
      </c>
      <c r="AU460" s="77">
        <f>IF(OR(DataBase2[[#This Row],[sKS]]= "",  DataBase2[[#This Row],[BSHeu]]=""), "", (DataBase2[[#This Row],[sKS]]- DataBase2[[#This Row],[BSHeu]])/ DataBase2[[#This Row],[BSHeu]])</f>
        <v>0</v>
      </c>
      <c r="AV460" s="78">
        <f>IF(AND(DataBase2[[#This Row],[sLBGB]]&lt;=0.0001, DataBase2[[#This Row],[sLBGB]]&lt;&gt;""), 1,"")</f>
        <v>1</v>
      </c>
      <c r="AW460" s="78">
        <f>IF(AND(DataBase2[[#This Row],[sCLGB]]&lt;=0.0001,DataBase2[[#This Row],[sCLGB]]&lt;&gt;""), 1,"")</f>
        <v>1</v>
      </c>
      <c r="AX460" s="78">
        <f>IF(AND(DataBase2[[#This Row],[sDRCGB]]&lt;=0.0001,DataBase2[[#This Row],[sDRCGB]]&lt;&gt;""), 1,"")</f>
        <v>1</v>
      </c>
      <c r="AY460" s="78" t="str">
        <f>IF(AND(DataBase2[[#This Row],[sABSGB]]&lt;=0.0001,DataBase2[[#This Row],[sABSGB]]&lt;&gt;""), 1,"")</f>
        <v/>
      </c>
      <c r="AZ460" s="78" t="str">
        <f>IF(AND(DataBase2[[#This Row],[sCCJGB]]&lt;=0.0001,DataBase2[[#This Row],[sCCJGB]]&lt;&gt;""), 1,"")</f>
        <v/>
      </c>
      <c r="BA460" s="78" t="str">
        <f>IF(AND(DataBase2[[#This Row],[sILSGB]]&lt;=0.0001,DataBase2[[#This Row],[sILSGB]]&lt;&gt;""), 1,"")</f>
        <v/>
      </c>
      <c r="BB460" s="78" t="str">
        <f>IF(AND(DataBase2[[#This Row],[sSAGB]]&lt;=0.0001,DataBase2[[#This Row],[sSAGB]]&lt;&gt;""), 1,"")</f>
        <v/>
      </c>
      <c r="BC460" s="78">
        <f>IF(AND(DataBase2[[#This Row],[sKSGB]]&lt;=0.0001,DataBase2[[#This Row],[sKSGB]]&lt;&gt;""), 1,"")</f>
        <v>1</v>
      </c>
      <c r="BD460" s="79">
        <f>IF(AND(DataBase2[[#This Row],[sLBGKS]]&lt;=0.0001, DataBase2[[#This Row],[sLBGKS]]&lt;&gt;""), 1,"")</f>
        <v>1</v>
      </c>
      <c r="BE460" s="78">
        <f>IF(AND(DataBase2[[#This Row],[sCLGKS]]&lt;=0.0001,DataBase2[[#This Row],[sCLGKS]]&lt;&gt;""), 1,"")</f>
        <v>1</v>
      </c>
      <c r="BF460" s="78">
        <f>IF(AND(DataBase2[[#This Row],[sDRCGKS]]&lt;=0.0001,DataBase2[[#This Row],[sDRCGKS]]&lt;&gt;""), 1,"")</f>
        <v>1</v>
      </c>
      <c r="BG460" s="78" t="str">
        <f>IF(AND(DataBase2[[#This Row],[sABSGKS]]&lt;=0.0001,DataBase2[[#This Row],[sABSGKS]]&lt;&gt;""), 1,"")</f>
        <v/>
      </c>
      <c r="BH460" s="78" t="str">
        <f>IF(AND(DataBase2[[#This Row],[sCCJGKS]]&lt;=0.0001,DataBase2[[#This Row],[sCCJGKS]]&lt;&gt;""), 1,"")</f>
        <v/>
      </c>
      <c r="BI460" s="78" t="str">
        <f>IF(AND(DataBase2[[#This Row],[sILSGKS]]&lt;=0.0001,DataBase2[[#This Row],[sILSGKS]]&lt;&gt;""), 1,"")</f>
        <v/>
      </c>
      <c r="BJ460" s="78" t="str">
        <f>IF(AND(DataBase2[[#This Row],[sSAGKS]]&lt;=0.0001,DataBase2[[#This Row],[sSAGKS]]&lt;&gt;""), 1,"")</f>
        <v/>
      </c>
      <c r="BK460" s="80">
        <f>IF(AND(DataBase2[[#This Row],[sKSGKS]]&lt;=0.0001,DataBase2[[#This Row],[sKSGKS]]&lt;&gt;""), 1,"")</f>
        <v>1</v>
      </c>
    </row>
    <row r="461" spans="1:63" x14ac:dyDescent="0.35">
      <c r="A461" s="65" t="s">
        <v>118</v>
      </c>
      <c r="B461" s="66" t="s">
        <v>80</v>
      </c>
      <c r="C461" s="67" t="s">
        <v>81</v>
      </c>
      <c r="D461" s="67">
        <v>6</v>
      </c>
      <c r="E461" s="67">
        <v>10</v>
      </c>
      <c r="F461" s="68">
        <v>2</v>
      </c>
      <c r="G461" s="69">
        <v>9200.85</v>
      </c>
      <c r="H461" s="70">
        <v>9143.3700000000008</v>
      </c>
      <c r="I461" s="71">
        <v>7200</v>
      </c>
      <c r="J461" s="69">
        <v>9200.85</v>
      </c>
      <c r="K461" s="70">
        <v>9200.85</v>
      </c>
      <c r="L461" s="71">
        <v>16</v>
      </c>
      <c r="M461" s="69">
        <v>9200.85</v>
      </c>
      <c r="N461" s="6">
        <v>9200.85</v>
      </c>
      <c r="O461" s="71">
        <v>2.7</v>
      </c>
      <c r="P461" s="69">
        <v>9200.85059</v>
      </c>
      <c r="Q461" s="71">
        <v>135</v>
      </c>
      <c r="R461" s="120"/>
      <c r="S461" s="121"/>
      <c r="T461" s="72">
        <v>9281.75</v>
      </c>
      <c r="U461" s="71">
        <v>150.00700000000001</v>
      </c>
      <c r="V461" s="72">
        <v>9303.0499999999993</v>
      </c>
      <c r="W461" s="73">
        <v>150.03399999999999</v>
      </c>
      <c r="X461" s="7">
        <v>9200.85</v>
      </c>
      <c r="Y461" s="71">
        <v>106</v>
      </c>
      <c r="Z461" s="74">
        <f t="shared" si="21"/>
        <v>9200.85</v>
      </c>
      <c r="AA461" s="48">
        <f t="shared" si="22"/>
        <v>9200.85</v>
      </c>
      <c r="AB46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MIN(G461,J461,M461),"")</f>
        <v>9200.85</v>
      </c>
      <c r="AC461" s="49">
        <f>IF(OR(DataBase2[[#This Row],[sKS]] = "", DataBase2[[#This Row],[BSOpt]]=""), "", (DataBase2[[#This Row],[sKS]]-DataBase2[[#This Row],[BSOpt]])/DataBase2[[#This Row],[BSOpt]])</f>
        <v>0</v>
      </c>
      <c r="AD461" s="49">
        <f t="shared" si="23"/>
        <v>9200.85</v>
      </c>
      <c r="AE461" s="49">
        <f>IF(OR(DataBase2[[#This Row],[sKS]] = "", DataBase2[[#This Row],[BESTUB]]=""), "", (DataBase2[[#This Row],[sKS]]-DataBase2[[#This Row],[BESTUB]])/DataBase2[[#This Row],[BESTUB]])</f>
        <v>0</v>
      </c>
      <c r="AF461" s="75">
        <f>IF(OR(DataBase2[[#This Row],[sLB]] = "", DataBase2[[#This Row],[BestSol]]=""), "", (DataBase2[[#This Row],[sLB]]-DataBase2[[#This Row],[BestSol]])/DataBase2[[#This Row],[BestSol]])</f>
        <v>0</v>
      </c>
      <c r="AG461" s="76">
        <f>IF(OR(DataBase2[[#This Row],[sCL]] = "", DataBase2[[#This Row],[BestSol]]=""), "", (DataBase2[[#This Row],[sCL]] -DataBase2[[#This Row],[BestSol]])/DataBase2[[#This Row],[BestSol]])</f>
        <v>0</v>
      </c>
      <c r="AH461" s="76">
        <f>IF(OR(DataBase2[[#This Row],[sDRC]]= "", DataBase2[[#This Row],[BestSol]]=""), "", (DataBase2[[#This Row],[sDRC]]-DataBase2[[#This Row],[BestSol]])/DataBase2[[#This Row],[BestSol]])</f>
        <v>0</v>
      </c>
      <c r="AI461" s="76">
        <f>IF(OR(DataBase2[[#This Row],[sABS]]= "", DataBase2[[#This Row],[BestSol]]=""), "", (DataBase2[[#This Row],[sABS]]-DataBase2[[#This Row],[BestSol]])/DataBase2[[#This Row],[BestSol]])</f>
        <v>6.4124510197129775E-8</v>
      </c>
      <c r="AJ461" s="122" t="str">
        <f>IF(OR(DataBase2[[#This Row],[sCCJ]]= "", DataBase2[[#This Row],[BestSol]]=""), "", (DataBase2[[#This Row],[sCCJ]]-DataBase2[[#This Row],[BestSol]])/DataBase2[[#This Row],[BestSol]])</f>
        <v/>
      </c>
      <c r="AK461" s="76">
        <f>IF(OR(DataBase2[[#This Row],[sILS]] = "", DataBase2[[#This Row],[BestSol]]=""), "", (DataBase2[[#This Row],[sILS]]-DataBase2[[#This Row],[BestSol]])/DataBase2[[#This Row],[BestSol]])</f>
        <v>8.7926658949987919E-3</v>
      </c>
      <c r="AL461" s="76">
        <f>IF(OR(DataBase2[[#This Row],[sSA]] = "", DataBase2[[#This Row],[BestSol]]=""), "", (DataBase2[[#This Row],[sSA]]-DataBase2[[#This Row],[BestSol]])/DataBase2[[#This Row],[BestSol]])</f>
        <v>1.1107669400109653E-2</v>
      </c>
      <c r="AM461" s="76">
        <f>IF(OR(DataBase2[[#This Row],[sKS]] = "", DataBase2[[#This Row],[BestSol]]=""), "", (DataBase2[[#This Row],[sKS]]-DataBase2[[#This Row],[BestSol]])/DataBase2[[#This Row],[BestSol]])</f>
        <v>0</v>
      </c>
      <c r="AN461" s="75">
        <f>IF(OR(DataBase2[[#This Row],[sLB]] = "", DataBase2[[#This Row],[BSHeu]]=""), "", (DataBase2[[#This Row],[sLB]]-DataBase2[[#This Row],[BSHeu]])/DataBase2[[#This Row],[BSHeu]])</f>
        <v>0</v>
      </c>
      <c r="AO461" s="76">
        <f>IF(OR(DataBase2[[#This Row],[sCL]] = "",  DataBase2[[#This Row],[BSHeu]]=""), "", (DataBase2[[#This Row],[sCL]] - DataBase2[[#This Row],[BSHeu]])/ DataBase2[[#This Row],[BSHeu]])</f>
        <v>0</v>
      </c>
      <c r="AP461" s="76">
        <f>IF(OR(DataBase2[[#This Row],[sDRC]]= "",  DataBase2[[#This Row],[BSHeu]]=""), "", (DataBase2[[#This Row],[sDRC]]- DataBase2[[#This Row],[BSHeu]])/ DataBase2[[#This Row],[BSHeu]])</f>
        <v>0</v>
      </c>
      <c r="AQ461" s="76">
        <f>IF(OR(DataBase2[[#This Row],[sABS]]= "",  DataBase2[[#This Row],[BSHeu]]=""), "", (DataBase2[[#This Row],[sABS]]- DataBase2[[#This Row],[BSHeu]])/ DataBase2[[#This Row],[BSHeu]])</f>
        <v>6.4124510197129775E-8</v>
      </c>
      <c r="AR461" s="122" t="str">
        <f>IF(OR(DataBase2[[#This Row],[sCCJ]]= "",  DataBase2[[#This Row],[BSHeu]]=""), "", (DataBase2[[#This Row],[sCCJ]]- DataBase2[[#This Row],[BSHeu]])/ DataBase2[[#This Row],[BSHeu]])</f>
        <v/>
      </c>
      <c r="AS461" s="76">
        <f>IF(OR(DataBase2[[#This Row],[sILS]] = "",  DataBase2[[#This Row],[BSHeu]]=""), "", (DataBase2[[#This Row],[sILS]]- DataBase2[[#This Row],[BSHeu]])/ DataBase2[[#This Row],[BSHeu]])</f>
        <v>8.7926658949987919E-3</v>
      </c>
      <c r="AT461" s="76">
        <f>IF(OR(DataBase2[[#This Row],[sSA]] = "",  DataBase2[[#This Row],[BSHeu]]=""), "", (DataBase2[[#This Row],[sSA]]- DataBase2[[#This Row],[BSHeu]])/ DataBase2[[#This Row],[BSHeu]])</f>
        <v>1.1107669400109653E-2</v>
      </c>
      <c r="AU461" s="77">
        <f>IF(OR(DataBase2[[#This Row],[sKS]]= "",  DataBase2[[#This Row],[BSHeu]]=""), "", (DataBase2[[#This Row],[sKS]]- DataBase2[[#This Row],[BSHeu]])/ DataBase2[[#This Row],[BSHeu]])</f>
        <v>0</v>
      </c>
      <c r="AV461" s="78">
        <f>IF(AND(DataBase2[[#This Row],[sLBGB]]&lt;=0.0001, DataBase2[[#This Row],[sLBGB]]&lt;&gt;""), 1,"")</f>
        <v>1</v>
      </c>
      <c r="AW461" s="78">
        <f>IF(AND(DataBase2[[#This Row],[sCLGB]]&lt;=0.0001,DataBase2[[#This Row],[sCLGB]]&lt;&gt;""), 1,"")</f>
        <v>1</v>
      </c>
      <c r="AX461" s="78">
        <f>IF(AND(DataBase2[[#This Row],[sDRCGB]]&lt;=0.0001,DataBase2[[#This Row],[sDRCGB]]&lt;&gt;""), 1,"")</f>
        <v>1</v>
      </c>
      <c r="AY461" s="78">
        <f>IF(AND(DataBase2[[#This Row],[sABSGB]]&lt;=0.0001,DataBase2[[#This Row],[sABSGB]]&lt;&gt;""), 1,"")</f>
        <v>1</v>
      </c>
      <c r="AZ461" s="123" t="str">
        <f>IF(AND(DataBase2[[#This Row],[sCCJGB]]&lt;=0.0001,DataBase2[[#This Row],[sCCJGB]]&lt;&gt;""), 1,"")</f>
        <v/>
      </c>
      <c r="BA461" s="78" t="str">
        <f>IF(AND(DataBase2[[#This Row],[sILSGB]]&lt;=0.0001,DataBase2[[#This Row],[sILSGB]]&lt;&gt;""), 1,"")</f>
        <v/>
      </c>
      <c r="BB461" s="78" t="str">
        <f>IF(AND(DataBase2[[#This Row],[sSAGB]]&lt;=0.0001,DataBase2[[#This Row],[sSAGB]]&lt;&gt;""), 1,"")</f>
        <v/>
      </c>
      <c r="BC461" s="78">
        <f>IF(AND(DataBase2[[#This Row],[sKSGB]]&lt;=0.0001,DataBase2[[#This Row],[sKSGB]]&lt;&gt;""), 1,"")</f>
        <v>1</v>
      </c>
      <c r="BD461" s="79">
        <f>IF(AND(DataBase2[[#This Row],[sLBGKS]]&lt;=0.0001, DataBase2[[#This Row],[sLBGKS]]&lt;&gt;""), 1,"")</f>
        <v>1</v>
      </c>
      <c r="BE461" s="78">
        <f>IF(AND(DataBase2[[#This Row],[sCLGKS]]&lt;=0.0001,DataBase2[[#This Row],[sCLGKS]]&lt;&gt;""), 1,"")</f>
        <v>1</v>
      </c>
      <c r="BF461" s="78">
        <f>IF(AND(DataBase2[[#This Row],[sDRCGKS]]&lt;=0.0001,DataBase2[[#This Row],[sDRCGKS]]&lt;&gt;""), 1,"")</f>
        <v>1</v>
      </c>
      <c r="BG461" s="78">
        <f>IF(AND(DataBase2[[#This Row],[sABSGKS]]&lt;=0.0001,DataBase2[[#This Row],[sABSGKS]]&lt;&gt;""), 1,"")</f>
        <v>1</v>
      </c>
      <c r="BH461" s="123" t="str">
        <f>IF(AND(DataBase2[[#This Row],[sCCJGKS]]&lt;=0.0001,DataBase2[[#This Row],[sCCJGKS]]&lt;&gt;""), 1,"")</f>
        <v/>
      </c>
      <c r="BI461" s="78" t="str">
        <f>IF(AND(DataBase2[[#This Row],[sILSGKS]]&lt;=0.0001,DataBase2[[#This Row],[sILSGKS]]&lt;&gt;""), 1,"")</f>
        <v/>
      </c>
      <c r="BJ461" s="78" t="str">
        <f>IF(AND(DataBase2[[#This Row],[sSAGKS]]&lt;=0.0001,DataBase2[[#This Row],[sSAGKS]]&lt;&gt;""), 1,"")</f>
        <v/>
      </c>
      <c r="BK461" s="80">
        <f>IF(AND(DataBase2[[#This Row],[sKSGKS]]&lt;=0.0001,DataBase2[[#This Row],[sKSGKS]]&lt;&gt;""), 1,"")</f>
        <v>1</v>
      </c>
    </row>
    <row r="462" spans="1:63" x14ac:dyDescent="0.35">
      <c r="A462" s="65" t="s">
        <v>119</v>
      </c>
      <c r="B462" s="66" t="s">
        <v>80</v>
      </c>
      <c r="C462" s="67" t="s">
        <v>81</v>
      </c>
      <c r="D462" s="67">
        <v>6</v>
      </c>
      <c r="E462" s="67">
        <v>10</v>
      </c>
      <c r="F462" s="68">
        <v>3</v>
      </c>
      <c r="G462" s="69">
        <v>9884.5300000000007</v>
      </c>
      <c r="H462" s="70">
        <v>9771.2999999999993</v>
      </c>
      <c r="I462" s="71">
        <v>7199</v>
      </c>
      <c r="J462" s="69">
        <v>9884.5499999999993</v>
      </c>
      <c r="K462" s="70">
        <v>9884.5499999999993</v>
      </c>
      <c r="L462" s="71">
        <v>316</v>
      </c>
      <c r="M462" s="69">
        <v>9884.5300000000007</v>
      </c>
      <c r="N462" s="6">
        <v>9884.5300000000007</v>
      </c>
      <c r="O462" s="71">
        <v>60.1</v>
      </c>
      <c r="P462" s="69">
        <v>9884.5302699999993</v>
      </c>
      <c r="Q462" s="71">
        <v>1857</v>
      </c>
      <c r="R462" s="72">
        <v>10407.85</v>
      </c>
      <c r="S462" s="71">
        <v>10.63</v>
      </c>
      <c r="T462" s="72">
        <v>10017.950000000001</v>
      </c>
      <c r="U462" s="71">
        <v>150.00299999999999</v>
      </c>
      <c r="V462" s="72">
        <v>10028.049999999999</v>
      </c>
      <c r="W462" s="73">
        <v>150.06</v>
      </c>
      <c r="X462" s="7">
        <v>9892.08</v>
      </c>
      <c r="Y462" s="71">
        <v>114</v>
      </c>
      <c r="Z462" s="74">
        <f t="shared" si="21"/>
        <v>9884.5300000000007</v>
      </c>
      <c r="AA462" s="48">
        <f t="shared" si="22"/>
        <v>9884.5302699999993</v>
      </c>
      <c r="AB46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MIN(G462,J462,M462),"")</f>
        <v>9884.5300000000007</v>
      </c>
      <c r="AC462" s="49">
        <f>IF(OR(DataBase2[[#This Row],[sKS]] = "", DataBase2[[#This Row],[BSOpt]]=""), "", (DataBase2[[#This Row],[sKS]]-DataBase2[[#This Row],[BSOpt]])/DataBase2[[#This Row],[BSOpt]])</f>
        <v>7.6381982754863118E-4</v>
      </c>
      <c r="AD462" s="49">
        <f t="shared" si="23"/>
        <v>9884.5300000000007</v>
      </c>
      <c r="AE462" s="49">
        <f>IF(OR(DataBase2[[#This Row],[sKS]] = "", DataBase2[[#This Row],[BESTUB]]=""), "", (DataBase2[[#This Row],[sKS]]-DataBase2[[#This Row],[BESTUB]])/DataBase2[[#This Row],[BESTUB]])</f>
        <v>7.6381982754863118E-4</v>
      </c>
      <c r="AF462" s="75">
        <f>IF(OR(DataBase2[[#This Row],[sLB]] = "", DataBase2[[#This Row],[BestSol]]=""), "", (DataBase2[[#This Row],[sLB]]-DataBase2[[#This Row],[BestSol]])/DataBase2[[#This Row],[BestSol]])</f>
        <v>0</v>
      </c>
      <c r="AG462" s="76">
        <f>IF(OR(DataBase2[[#This Row],[sCL]] = "", DataBase2[[#This Row],[BestSol]]=""), "", (DataBase2[[#This Row],[sCL]] -DataBase2[[#This Row],[BestSol]])/DataBase2[[#This Row],[BestSol]])</f>
        <v>2.0233637814461151E-6</v>
      </c>
      <c r="AH462" s="76">
        <f>IF(OR(DataBase2[[#This Row],[sDRC]]= "", DataBase2[[#This Row],[BestSol]]=""), "", (DataBase2[[#This Row],[sDRC]]-DataBase2[[#This Row],[BestSol]])/DataBase2[[#This Row],[BestSol]])</f>
        <v>0</v>
      </c>
      <c r="AI462" s="76">
        <f>IF(OR(DataBase2[[#This Row],[sABS]]= "", DataBase2[[#This Row],[BestSol]]=""), "", (DataBase2[[#This Row],[sABS]]-DataBase2[[#This Row],[BestSol]])/DataBase2[[#This Row],[BestSol]])</f>
        <v>2.7315410913436904E-8</v>
      </c>
      <c r="AJ462" s="76">
        <f>IF(OR(DataBase2[[#This Row],[sCCJ]]= "", DataBase2[[#This Row],[BestSol]]=""), "", (DataBase2[[#This Row],[sCCJ]]-DataBase2[[#This Row],[BestSol]])/DataBase2[[#This Row],[BestSol]])</f>
        <v>5.2943336708978543E-2</v>
      </c>
      <c r="AK462" s="76">
        <f>IF(OR(DataBase2[[#This Row],[sILS]] = "", DataBase2[[#This Row],[BestSol]]=""), "", (DataBase2[[#This Row],[sILS]]-DataBase2[[#This Row],[BestSol]])/DataBase2[[#This Row],[BestSol]])</f>
        <v>1.3497859786960035E-2</v>
      </c>
      <c r="AL462" s="76">
        <f>IF(OR(DataBase2[[#This Row],[sSA]] = "", DataBase2[[#This Row],[BestSol]]=""), "", (DataBase2[[#This Row],[sSA]]-DataBase2[[#This Row],[BestSol]])/DataBase2[[#This Row],[BestSol]])</f>
        <v>1.4519658496660802E-2</v>
      </c>
      <c r="AM462" s="76">
        <f>IF(OR(DataBase2[[#This Row],[sKS]] = "", DataBase2[[#This Row],[BestSol]]=""), "", (DataBase2[[#This Row],[sKS]]-DataBase2[[#This Row],[BestSol]])/DataBase2[[#This Row],[BestSol]])</f>
        <v>7.6381982754863118E-4</v>
      </c>
      <c r="AN462" s="75">
        <f>IF(OR(DataBase2[[#This Row],[sLB]] = "", DataBase2[[#This Row],[BSHeu]]=""), "", (DataBase2[[#This Row],[sLB]]-DataBase2[[#This Row],[BSHeu]])/DataBase2[[#This Row],[BSHeu]])</f>
        <v>-2.7315410167305251E-8</v>
      </c>
      <c r="AO462" s="76">
        <f>IF(OR(DataBase2[[#This Row],[sCL]] = "",  DataBase2[[#This Row],[BSHeu]]=""), "", (DataBase2[[#This Row],[sCL]] - DataBase2[[#This Row],[BSHeu]])/ DataBase2[[#This Row],[BSHeu]])</f>
        <v>1.996048316009798E-6</v>
      </c>
      <c r="AP462" s="76">
        <f>IF(OR(DataBase2[[#This Row],[sDRC]]= "",  DataBase2[[#This Row],[BSHeu]]=""), "", (DataBase2[[#This Row],[sDRC]]- DataBase2[[#This Row],[BSHeu]])/ DataBase2[[#This Row],[BSHeu]])</f>
        <v>-2.7315410167305251E-8</v>
      </c>
      <c r="AQ462" s="76">
        <f>IF(OR(DataBase2[[#This Row],[sABS]]= "",  DataBase2[[#This Row],[BSHeu]]=""), "", (DataBase2[[#This Row],[sABS]]- DataBase2[[#This Row],[BSHeu]])/ DataBase2[[#This Row],[BSHeu]])</f>
        <v>0</v>
      </c>
      <c r="AR462" s="76">
        <f>IF(OR(DataBase2[[#This Row],[sCCJ]]= "",  DataBase2[[#This Row],[BSHeu]]=""), "", (DataBase2[[#This Row],[sCCJ]]- DataBase2[[#This Row],[BSHeu]])/ DataBase2[[#This Row],[BSHeu]])</f>
        <v>5.2943307947399418E-2</v>
      </c>
      <c r="AS462" s="76">
        <f>IF(OR(DataBase2[[#This Row],[sILS]] = "",  DataBase2[[#This Row],[BSHeu]]=""), "", (DataBase2[[#This Row],[sILS]]- DataBase2[[#This Row],[BSHeu]])/ DataBase2[[#This Row],[BSHeu]])</f>
        <v>1.349783210285029E-2</v>
      </c>
      <c r="AT462" s="76">
        <f>IF(OR(DataBase2[[#This Row],[sSA]] = "",  DataBase2[[#This Row],[BSHeu]]=""), "", (DataBase2[[#This Row],[sSA]]- DataBase2[[#This Row],[BSHeu]])/ DataBase2[[#This Row],[BSHeu]])</f>
        <v>1.4519630784640209E-2</v>
      </c>
      <c r="AU462" s="77">
        <f>IF(OR(DataBase2[[#This Row],[sKS]]= "",  DataBase2[[#This Row],[BSHeu]]=""), "", (DataBase2[[#This Row],[sKS]]- DataBase2[[#This Row],[BSHeu]])/ DataBase2[[#This Row],[BSHeu]])</f>
        <v>7.63792491274412E-4</v>
      </c>
      <c r="AV462" s="78">
        <f>IF(AND(DataBase2[[#This Row],[sLBGB]]&lt;=0.0001, DataBase2[[#This Row],[sLBGB]]&lt;&gt;""), 1,"")</f>
        <v>1</v>
      </c>
      <c r="AW462" s="78">
        <f>IF(AND(DataBase2[[#This Row],[sCLGB]]&lt;=0.0001,DataBase2[[#This Row],[sCLGB]]&lt;&gt;""), 1,"")</f>
        <v>1</v>
      </c>
      <c r="AX462" s="78">
        <f>IF(AND(DataBase2[[#This Row],[sDRCGB]]&lt;=0.0001,DataBase2[[#This Row],[sDRCGB]]&lt;&gt;""), 1,"")</f>
        <v>1</v>
      </c>
      <c r="AY462" s="78">
        <f>IF(AND(DataBase2[[#This Row],[sABSGB]]&lt;=0.0001,DataBase2[[#This Row],[sABSGB]]&lt;&gt;""), 1,"")</f>
        <v>1</v>
      </c>
      <c r="AZ462" s="78" t="str">
        <f>IF(AND(DataBase2[[#This Row],[sCCJGB]]&lt;=0.0001,DataBase2[[#This Row],[sCCJGB]]&lt;&gt;""), 1,"")</f>
        <v/>
      </c>
      <c r="BA462" s="78" t="str">
        <f>IF(AND(DataBase2[[#This Row],[sILSGB]]&lt;=0.0001,DataBase2[[#This Row],[sILSGB]]&lt;&gt;""), 1,"")</f>
        <v/>
      </c>
      <c r="BB462" s="78" t="str">
        <f>IF(AND(DataBase2[[#This Row],[sSAGB]]&lt;=0.0001,DataBase2[[#This Row],[sSAGB]]&lt;&gt;""), 1,"")</f>
        <v/>
      </c>
      <c r="BC462" s="78" t="str">
        <f>IF(AND(DataBase2[[#This Row],[sKSGB]]&lt;=0.0001,DataBase2[[#This Row],[sKSGB]]&lt;&gt;""), 1,"")</f>
        <v/>
      </c>
      <c r="BD462" s="79">
        <f>IF(AND(DataBase2[[#This Row],[sLBGKS]]&lt;=0.0001, DataBase2[[#This Row],[sLBGKS]]&lt;&gt;""), 1,"")</f>
        <v>1</v>
      </c>
      <c r="BE462" s="78">
        <f>IF(AND(DataBase2[[#This Row],[sCLGKS]]&lt;=0.0001,DataBase2[[#This Row],[sCLGKS]]&lt;&gt;""), 1,"")</f>
        <v>1</v>
      </c>
      <c r="BF462" s="78">
        <f>IF(AND(DataBase2[[#This Row],[sDRCGKS]]&lt;=0.0001,DataBase2[[#This Row],[sDRCGKS]]&lt;&gt;""), 1,"")</f>
        <v>1</v>
      </c>
      <c r="BG462" s="78">
        <f>IF(AND(DataBase2[[#This Row],[sABSGKS]]&lt;=0.0001,DataBase2[[#This Row],[sABSGKS]]&lt;&gt;""), 1,"")</f>
        <v>1</v>
      </c>
      <c r="BH462" s="78" t="str">
        <f>IF(AND(DataBase2[[#This Row],[sCCJGKS]]&lt;=0.0001,DataBase2[[#This Row],[sCCJGKS]]&lt;&gt;""), 1,"")</f>
        <v/>
      </c>
      <c r="BI462" s="78" t="str">
        <f>IF(AND(DataBase2[[#This Row],[sILSGKS]]&lt;=0.0001,DataBase2[[#This Row],[sILSGKS]]&lt;&gt;""), 1,"")</f>
        <v/>
      </c>
      <c r="BJ462" s="78" t="str">
        <f>IF(AND(DataBase2[[#This Row],[sSAGKS]]&lt;=0.0001,DataBase2[[#This Row],[sSAGKS]]&lt;&gt;""), 1,"")</f>
        <v/>
      </c>
      <c r="BK462" s="80" t="str">
        <f>IF(AND(DataBase2[[#This Row],[sKSGKS]]&lt;=0.0001,DataBase2[[#This Row],[sKSGKS]]&lt;&gt;""), 1,"")</f>
        <v/>
      </c>
    </row>
    <row r="463" spans="1:63" x14ac:dyDescent="0.35">
      <c r="A463" s="65" t="s">
        <v>120</v>
      </c>
      <c r="B463" s="66" t="s">
        <v>80</v>
      </c>
      <c r="C463" s="67" t="s">
        <v>81</v>
      </c>
      <c r="D463" s="67">
        <v>6</v>
      </c>
      <c r="E463" s="67">
        <v>10</v>
      </c>
      <c r="F463" s="68">
        <v>4</v>
      </c>
      <c r="G463" s="69">
        <v>10655.4</v>
      </c>
      <c r="H463" s="70">
        <v>10421.9</v>
      </c>
      <c r="I463" s="71">
        <v>7200</v>
      </c>
      <c r="J463" s="69">
        <v>10659.95</v>
      </c>
      <c r="K463" s="70">
        <v>10561.35</v>
      </c>
      <c r="L463" s="71">
        <v>42842</v>
      </c>
      <c r="M463" s="69">
        <v>10653.93</v>
      </c>
      <c r="N463" s="6">
        <v>10653.93</v>
      </c>
      <c r="O463" s="71">
        <v>1252.3</v>
      </c>
      <c r="P463" s="69">
        <v>10722.04004</v>
      </c>
      <c r="Q463" s="71">
        <v>2428</v>
      </c>
      <c r="R463" s="72">
        <v>11292.85</v>
      </c>
      <c r="S463" s="71">
        <v>11.46</v>
      </c>
      <c r="T463" s="72">
        <v>10827.45</v>
      </c>
      <c r="U463" s="71">
        <v>150.00700000000001</v>
      </c>
      <c r="V463" s="72">
        <v>10784.25</v>
      </c>
      <c r="W463" s="73">
        <v>150.12549999999999</v>
      </c>
      <c r="X463" s="7">
        <v>10668.1</v>
      </c>
      <c r="Y463" s="71">
        <v>129</v>
      </c>
      <c r="Z463" s="74">
        <f t="shared" si="21"/>
        <v>10653.93</v>
      </c>
      <c r="AA463" s="48">
        <f t="shared" si="22"/>
        <v>10668.1</v>
      </c>
      <c r="AB4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MIN(G463,J463,M463),"")</f>
        <v>10653.93</v>
      </c>
      <c r="AC463" s="49">
        <f>IF(OR(DataBase2[[#This Row],[sKS]] = "", DataBase2[[#This Row],[BSOpt]]=""), "", (DataBase2[[#This Row],[sKS]]-DataBase2[[#This Row],[BSOpt]])/DataBase2[[#This Row],[BSOpt]])</f>
        <v>1.3300256337332864E-3</v>
      </c>
      <c r="AD463" s="49">
        <f t="shared" si="23"/>
        <v>10653.93</v>
      </c>
      <c r="AE463" s="49">
        <f>IF(OR(DataBase2[[#This Row],[sKS]] = "", DataBase2[[#This Row],[BESTUB]]=""), "", (DataBase2[[#This Row],[sKS]]-DataBase2[[#This Row],[BESTUB]])/DataBase2[[#This Row],[BESTUB]])</f>
        <v>1.3300256337332864E-3</v>
      </c>
      <c r="AF463" s="75">
        <f>IF(OR(DataBase2[[#This Row],[sLB]] = "", DataBase2[[#This Row],[BestSol]]=""), "", (DataBase2[[#This Row],[sLB]]-DataBase2[[#This Row],[BestSol]])/DataBase2[[#This Row],[BestSol]])</f>
        <v>1.3797725346415313E-4</v>
      </c>
      <c r="AG463" s="76">
        <f>IF(OR(DataBase2[[#This Row],[sCL]] = "", DataBase2[[#This Row],[BestSol]]=""), "", (DataBase2[[#This Row],[sCL]] -DataBase2[[#This Row],[BestSol]])/DataBase2[[#This Row],[BestSol]])</f>
        <v>5.6504970466301509E-4</v>
      </c>
      <c r="AH463" s="76">
        <f>IF(OR(DataBase2[[#This Row],[sDRC]]= "", DataBase2[[#This Row],[BestSol]]=""), "", (DataBase2[[#This Row],[sDRC]]-DataBase2[[#This Row],[BestSol]])/DataBase2[[#This Row],[BestSol]])</f>
        <v>0</v>
      </c>
      <c r="AI463" s="76">
        <f>IF(OR(DataBase2[[#This Row],[sABS]]= "", DataBase2[[#This Row],[BestSol]]=""), "", (DataBase2[[#This Row],[sABS]]-DataBase2[[#This Row],[BestSol]])/DataBase2[[#This Row],[BestSol]])</f>
        <v>6.392949831658324E-3</v>
      </c>
      <c r="AJ463" s="76">
        <f>IF(OR(DataBase2[[#This Row],[sCCJ]]= "", DataBase2[[#This Row],[BestSol]]=""), "", (DataBase2[[#This Row],[sCCJ]]-DataBase2[[#This Row],[BestSol]])/DataBase2[[#This Row],[BestSol]])</f>
        <v>5.9970358356024496E-2</v>
      </c>
      <c r="AK463" s="76">
        <f>IF(OR(DataBase2[[#This Row],[sILS]] = "", DataBase2[[#This Row],[BestSol]]=""), "", (DataBase2[[#This Row],[sILS]]-DataBase2[[#This Row],[BestSol]])/DataBase2[[#This Row],[BestSol]])</f>
        <v>1.6286947633408558E-2</v>
      </c>
      <c r="AL463" s="76">
        <f>IF(OR(DataBase2[[#This Row],[sSA]] = "", DataBase2[[#This Row],[BestSol]]=""), "", (DataBase2[[#This Row],[sSA]]-DataBase2[[#This Row],[BestSol]])/DataBase2[[#This Row],[BestSol]])</f>
        <v>1.2232105898949937E-2</v>
      </c>
      <c r="AM463" s="76">
        <f>IF(OR(DataBase2[[#This Row],[sKS]] = "", DataBase2[[#This Row],[BestSol]]=""), "", (DataBase2[[#This Row],[sKS]]-DataBase2[[#This Row],[BestSol]])/DataBase2[[#This Row],[BestSol]])</f>
        <v>1.3300256337332864E-3</v>
      </c>
      <c r="AN463" s="75">
        <f>IF(OR(DataBase2[[#This Row],[sLB]] = "", DataBase2[[#This Row],[BSHeu]]=""), "", (DataBase2[[#This Row],[sLB]]-DataBase2[[#This Row],[BSHeu]])/DataBase2[[#This Row],[BSHeu]])</f>
        <v>-1.1904650312614925E-3</v>
      </c>
      <c r="AO463" s="76">
        <f>IF(OR(DataBase2[[#This Row],[sCL]] = "",  DataBase2[[#This Row],[BSHeu]]=""), "", (DataBase2[[#This Row],[sCL]] - DataBase2[[#This Row],[BSHeu]])/ DataBase2[[#This Row],[BSHeu]])</f>
        <v>-7.6395984289607676E-4</v>
      </c>
      <c r="AP463" s="76">
        <f>IF(OR(DataBase2[[#This Row],[sDRC]]= "",  DataBase2[[#This Row],[BSHeu]]=""), "", (DataBase2[[#This Row],[sDRC]]- DataBase2[[#This Row],[BSHeu]])/ DataBase2[[#This Row],[BSHeu]])</f>
        <v>-1.32825901519484E-3</v>
      </c>
      <c r="AQ463" s="76">
        <f>IF(OR(DataBase2[[#This Row],[sABS]]= "",  DataBase2[[#This Row],[BSHeu]]=""), "", (DataBase2[[#This Row],[sABS]]- DataBase2[[#This Row],[BSHeu]])/ DataBase2[[#This Row],[BSHeu]])</f>
        <v>5.0561993232158958E-3</v>
      </c>
      <c r="AR463" s="76">
        <f>IF(OR(DataBase2[[#This Row],[sCCJ]]= "",  DataBase2[[#This Row],[BSHeu]]=""), "", (DataBase2[[#This Row],[sCCJ]]- DataBase2[[#This Row],[BSHeu]])/ DataBase2[[#This Row],[BSHeu]])</f>
        <v>5.85624431716988E-2</v>
      </c>
      <c r="AS463" s="76">
        <f>IF(OR(DataBase2[[#This Row],[sILS]] = "",  DataBase2[[#This Row],[BSHeu]]=""), "", (DataBase2[[#This Row],[sILS]]- DataBase2[[#This Row],[BSHeu]])/ DataBase2[[#This Row],[BSHeu]])</f>
        <v>1.4937055333189637E-2</v>
      </c>
      <c r="AT463" s="76">
        <f>IF(OR(DataBase2[[#This Row],[sSA]] = "",  DataBase2[[#This Row],[BSHeu]]=""), "", (DataBase2[[#This Row],[sSA]]- DataBase2[[#This Row],[BSHeu]])/ DataBase2[[#This Row],[BSHeu]])</f>
        <v>1.0887599478819999E-2</v>
      </c>
      <c r="AU463" s="77">
        <f>IF(OR(DataBase2[[#This Row],[sKS]]= "",  DataBase2[[#This Row],[BSHeu]]=""), "", (DataBase2[[#This Row],[sKS]]- DataBase2[[#This Row],[BSHeu]])/ DataBase2[[#This Row],[BSHeu]])</f>
        <v>0</v>
      </c>
      <c r="AV463" s="78" t="str">
        <f>IF(AND(DataBase2[[#This Row],[sLBGB]]&lt;=0.0001, DataBase2[[#This Row],[sLBGB]]&lt;&gt;""), 1,"")</f>
        <v/>
      </c>
      <c r="AW463" s="78" t="str">
        <f>IF(AND(DataBase2[[#This Row],[sCLGB]]&lt;=0.0001,DataBase2[[#This Row],[sCLGB]]&lt;&gt;""), 1,"")</f>
        <v/>
      </c>
      <c r="AX463" s="78">
        <f>IF(AND(DataBase2[[#This Row],[sDRCGB]]&lt;=0.0001,DataBase2[[#This Row],[sDRCGB]]&lt;&gt;""), 1,"")</f>
        <v>1</v>
      </c>
      <c r="AY463" s="78" t="str">
        <f>IF(AND(DataBase2[[#This Row],[sABSGB]]&lt;=0.0001,DataBase2[[#This Row],[sABSGB]]&lt;&gt;""), 1,"")</f>
        <v/>
      </c>
      <c r="AZ463" s="78" t="str">
        <f>IF(AND(DataBase2[[#This Row],[sCCJGB]]&lt;=0.0001,DataBase2[[#This Row],[sCCJGB]]&lt;&gt;""), 1,"")</f>
        <v/>
      </c>
      <c r="BA463" s="78" t="str">
        <f>IF(AND(DataBase2[[#This Row],[sILSGB]]&lt;=0.0001,DataBase2[[#This Row],[sILSGB]]&lt;&gt;""), 1,"")</f>
        <v/>
      </c>
      <c r="BB463" s="78" t="str">
        <f>IF(AND(DataBase2[[#This Row],[sSAGB]]&lt;=0.0001,DataBase2[[#This Row],[sSAGB]]&lt;&gt;""), 1,"")</f>
        <v/>
      </c>
      <c r="BC463" s="78" t="str">
        <f>IF(AND(DataBase2[[#This Row],[sKSGB]]&lt;=0.0001,DataBase2[[#This Row],[sKSGB]]&lt;&gt;""), 1,"")</f>
        <v/>
      </c>
      <c r="BD463" s="79">
        <f>IF(AND(DataBase2[[#This Row],[sLBGKS]]&lt;=0.0001, DataBase2[[#This Row],[sLBGKS]]&lt;&gt;""), 1,"")</f>
        <v>1</v>
      </c>
      <c r="BE463" s="78">
        <f>IF(AND(DataBase2[[#This Row],[sCLGKS]]&lt;=0.0001,DataBase2[[#This Row],[sCLGKS]]&lt;&gt;""), 1,"")</f>
        <v>1</v>
      </c>
      <c r="BF463" s="78">
        <f>IF(AND(DataBase2[[#This Row],[sDRCGKS]]&lt;=0.0001,DataBase2[[#This Row],[sDRCGKS]]&lt;&gt;""), 1,"")</f>
        <v>1</v>
      </c>
      <c r="BG463" s="78" t="str">
        <f>IF(AND(DataBase2[[#This Row],[sABSGKS]]&lt;=0.0001,DataBase2[[#This Row],[sABSGKS]]&lt;&gt;""), 1,"")</f>
        <v/>
      </c>
      <c r="BH463" s="78" t="str">
        <f>IF(AND(DataBase2[[#This Row],[sCCJGKS]]&lt;=0.0001,DataBase2[[#This Row],[sCCJGKS]]&lt;&gt;""), 1,"")</f>
        <v/>
      </c>
      <c r="BI463" s="78" t="str">
        <f>IF(AND(DataBase2[[#This Row],[sILSGKS]]&lt;=0.0001,DataBase2[[#This Row],[sILSGKS]]&lt;&gt;""), 1,"")</f>
        <v/>
      </c>
      <c r="BJ463" s="78" t="str">
        <f>IF(AND(DataBase2[[#This Row],[sSAGKS]]&lt;=0.0001,DataBase2[[#This Row],[sSAGKS]]&lt;&gt;""), 1,"")</f>
        <v/>
      </c>
      <c r="BK463" s="80">
        <f>IF(AND(DataBase2[[#This Row],[sKSGKS]]&lt;=0.0001,DataBase2[[#This Row],[sKSGKS]]&lt;&gt;""), 1,"")</f>
        <v>1</v>
      </c>
    </row>
    <row r="464" spans="1:63" x14ac:dyDescent="0.35">
      <c r="A464" s="65" t="s">
        <v>121</v>
      </c>
      <c r="B464" s="66" t="s">
        <v>80</v>
      </c>
      <c r="C464" s="67" t="s">
        <v>81</v>
      </c>
      <c r="D464" s="67">
        <v>6</v>
      </c>
      <c r="E464" s="67">
        <v>10</v>
      </c>
      <c r="F464" s="68">
        <v>5</v>
      </c>
      <c r="G464" s="69">
        <v>11432.1</v>
      </c>
      <c r="H464" s="70">
        <v>11226.2</v>
      </c>
      <c r="I464" s="71">
        <v>7200</v>
      </c>
      <c r="J464" s="69">
        <v>11274.65</v>
      </c>
      <c r="K464" s="70">
        <v>10965.75</v>
      </c>
      <c r="L464" s="71">
        <v>42827</v>
      </c>
      <c r="M464" s="69">
        <v>11250.94</v>
      </c>
      <c r="N464" s="6">
        <v>11250.94</v>
      </c>
      <c r="O464" s="71">
        <v>2059.6</v>
      </c>
      <c r="P464" s="69">
        <v>11732.60059</v>
      </c>
      <c r="Q464" s="71">
        <v>2446</v>
      </c>
      <c r="R464" s="120"/>
      <c r="S464" s="121"/>
      <c r="T464" s="72">
        <v>11371.55</v>
      </c>
      <c r="U464" s="71">
        <v>150.00800000000001</v>
      </c>
      <c r="V464" s="72">
        <v>11338.85</v>
      </c>
      <c r="W464" s="73">
        <v>150.1345</v>
      </c>
      <c r="X464" s="7">
        <v>11432.1</v>
      </c>
      <c r="Y464" s="71">
        <v>102</v>
      </c>
      <c r="Z464" s="74">
        <f t="shared" si="21"/>
        <v>11250.94</v>
      </c>
      <c r="AA464" s="48">
        <f t="shared" si="22"/>
        <v>11338.85</v>
      </c>
      <c r="AB46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MIN(G464,J464,M464),"")</f>
        <v>11250.94</v>
      </c>
      <c r="AC464" s="49">
        <f>IF(OR(DataBase2[[#This Row],[sKS]] = "", DataBase2[[#This Row],[BSOpt]]=""), "", (DataBase2[[#This Row],[sKS]]-DataBase2[[#This Row],[BSOpt]])/DataBase2[[#This Row],[BSOpt]])</f>
        <v>1.6101765719131009E-2</v>
      </c>
      <c r="AD464" s="49">
        <f t="shared" si="23"/>
        <v>11250.94</v>
      </c>
      <c r="AE464" s="49">
        <f>IF(OR(DataBase2[[#This Row],[sKS]] = "", DataBase2[[#This Row],[BESTUB]]=""), "", (DataBase2[[#This Row],[sKS]]-DataBase2[[#This Row],[BESTUB]])/DataBase2[[#This Row],[BESTUB]])</f>
        <v>1.6101765719131009E-2</v>
      </c>
      <c r="AF464" s="75">
        <f>IF(OR(DataBase2[[#This Row],[sLB]] = "", DataBase2[[#This Row],[BestSol]]=""), "", (DataBase2[[#This Row],[sLB]]-DataBase2[[#This Row],[BestSol]])/DataBase2[[#This Row],[BestSol]])</f>
        <v>1.6101765719131009E-2</v>
      </c>
      <c r="AG464" s="76">
        <f>IF(OR(DataBase2[[#This Row],[sCL]] = "", DataBase2[[#This Row],[BestSol]]=""), "", (DataBase2[[#This Row],[sCL]] -DataBase2[[#This Row],[BestSol]])/DataBase2[[#This Row],[BestSol]])</f>
        <v>2.1073794722929039E-3</v>
      </c>
      <c r="AH464" s="76">
        <f>IF(OR(DataBase2[[#This Row],[sDRC]]= "", DataBase2[[#This Row],[BestSol]]=""), "", (DataBase2[[#This Row],[sDRC]]-DataBase2[[#This Row],[BestSol]])/DataBase2[[#This Row],[BestSol]])</f>
        <v>0</v>
      </c>
      <c r="AI464" s="76">
        <f>IF(OR(DataBase2[[#This Row],[sABS]]= "", DataBase2[[#This Row],[BestSol]]=""), "", (DataBase2[[#This Row],[sABS]]-DataBase2[[#This Row],[BestSol]])/DataBase2[[#This Row],[BestSol]])</f>
        <v>4.2810697595045348E-2</v>
      </c>
      <c r="AJ464" s="122" t="str">
        <f>IF(OR(DataBase2[[#This Row],[sCCJ]]= "", DataBase2[[#This Row],[BestSol]]=""), "", (DataBase2[[#This Row],[sCCJ]]-DataBase2[[#This Row],[BestSol]])/DataBase2[[#This Row],[BestSol]])</f>
        <v/>
      </c>
      <c r="AK464" s="76">
        <f>IF(OR(DataBase2[[#This Row],[sILS]] = "", DataBase2[[#This Row],[BestSol]]=""), "", (DataBase2[[#This Row],[sILS]]-DataBase2[[#This Row],[BestSol]])/DataBase2[[#This Row],[BestSol]])</f>
        <v>1.0719993173903581E-2</v>
      </c>
      <c r="AL464" s="76">
        <f>IF(OR(DataBase2[[#This Row],[sSA]] = "", DataBase2[[#This Row],[BestSol]]=""), "", (DataBase2[[#This Row],[sSA]]-DataBase2[[#This Row],[BestSol]])/DataBase2[[#This Row],[BestSol]])</f>
        <v>7.8135693550938721E-3</v>
      </c>
      <c r="AM464" s="76">
        <f>IF(OR(DataBase2[[#This Row],[sKS]] = "", DataBase2[[#This Row],[BestSol]]=""), "", (DataBase2[[#This Row],[sKS]]-DataBase2[[#This Row],[BestSol]])/DataBase2[[#This Row],[BestSol]])</f>
        <v>1.6101765719131009E-2</v>
      </c>
      <c r="AN464" s="75">
        <f>IF(OR(DataBase2[[#This Row],[sLB]] = "", DataBase2[[#This Row],[BSHeu]]=""), "", (DataBase2[[#This Row],[sLB]]-DataBase2[[#This Row],[BSHeu]])/DataBase2[[#This Row],[BSHeu]])</f>
        <v>8.2239380536826921E-3</v>
      </c>
      <c r="AO464" s="76">
        <f>IF(OR(DataBase2[[#This Row],[sCL]] = "",  DataBase2[[#This Row],[BSHeu]]=""), "", (DataBase2[[#This Row],[sCL]] - DataBase2[[#This Row],[BSHeu]])/ DataBase2[[#This Row],[BSHeu]])</f>
        <v>-5.6619498450019819E-3</v>
      </c>
      <c r="AP464" s="76">
        <f>IF(OR(DataBase2[[#This Row],[sDRC]]= "",  DataBase2[[#This Row],[BSHeu]]=""), "", (DataBase2[[#This Row],[sDRC]]- DataBase2[[#This Row],[BSHeu]])/ DataBase2[[#This Row],[BSHeu]])</f>
        <v>-7.7529908235843895E-3</v>
      </c>
      <c r="AQ464" s="76">
        <f>IF(OR(DataBase2[[#This Row],[sABS]]= "",  DataBase2[[#This Row],[BSHeu]]=""), "", (DataBase2[[#This Row],[sABS]]- DataBase2[[#This Row],[BSHeu]])/ DataBase2[[#This Row],[BSHeu]])</f>
        <v>3.4725795825855325E-2</v>
      </c>
      <c r="AR464" s="122" t="str">
        <f>IF(OR(DataBase2[[#This Row],[sCCJ]]= "",  DataBase2[[#This Row],[BSHeu]]=""), "", (DataBase2[[#This Row],[sCCJ]]- DataBase2[[#This Row],[BSHeu]])/ DataBase2[[#This Row],[BSHeu]])</f>
        <v/>
      </c>
      <c r="AS464" s="76">
        <f>IF(OR(DataBase2[[#This Row],[sILS]] = "",  DataBase2[[#This Row],[BSHeu]]=""), "", (DataBase2[[#This Row],[sILS]]- DataBase2[[#This Row],[BSHeu]])/ DataBase2[[#This Row],[BSHeu]])</f>
        <v>2.88389034161303E-3</v>
      </c>
      <c r="AT464" s="76">
        <f>IF(OR(DataBase2[[#This Row],[sSA]] = "",  DataBase2[[#This Row],[BSHeu]]=""), "", (DataBase2[[#This Row],[sSA]]- DataBase2[[#This Row],[BSHeu]])/ DataBase2[[#This Row],[BSHeu]])</f>
        <v>0</v>
      </c>
      <c r="AU464" s="77">
        <f>IF(OR(DataBase2[[#This Row],[sKS]]= "",  DataBase2[[#This Row],[BSHeu]]=""), "", (DataBase2[[#This Row],[sKS]]- DataBase2[[#This Row],[BSHeu]])/ DataBase2[[#This Row],[BSHeu]])</f>
        <v>8.2239380536826921E-3</v>
      </c>
      <c r="AV464" s="78" t="str">
        <f>IF(AND(DataBase2[[#This Row],[sLBGB]]&lt;=0.0001, DataBase2[[#This Row],[sLBGB]]&lt;&gt;""), 1,"")</f>
        <v/>
      </c>
      <c r="AW464" s="78" t="str">
        <f>IF(AND(DataBase2[[#This Row],[sCLGB]]&lt;=0.0001,DataBase2[[#This Row],[sCLGB]]&lt;&gt;""), 1,"")</f>
        <v/>
      </c>
      <c r="AX464" s="78">
        <f>IF(AND(DataBase2[[#This Row],[sDRCGB]]&lt;=0.0001,DataBase2[[#This Row],[sDRCGB]]&lt;&gt;""), 1,"")</f>
        <v>1</v>
      </c>
      <c r="AY464" s="78" t="str">
        <f>IF(AND(DataBase2[[#This Row],[sABSGB]]&lt;=0.0001,DataBase2[[#This Row],[sABSGB]]&lt;&gt;""), 1,"")</f>
        <v/>
      </c>
      <c r="AZ464" s="123" t="str">
        <f>IF(AND(DataBase2[[#This Row],[sCCJGB]]&lt;=0.0001,DataBase2[[#This Row],[sCCJGB]]&lt;&gt;""), 1,"")</f>
        <v/>
      </c>
      <c r="BA464" s="78" t="str">
        <f>IF(AND(DataBase2[[#This Row],[sILSGB]]&lt;=0.0001,DataBase2[[#This Row],[sILSGB]]&lt;&gt;""), 1,"")</f>
        <v/>
      </c>
      <c r="BB464" s="78" t="str">
        <f>IF(AND(DataBase2[[#This Row],[sSAGB]]&lt;=0.0001,DataBase2[[#This Row],[sSAGB]]&lt;&gt;""), 1,"")</f>
        <v/>
      </c>
      <c r="BC464" s="78" t="str">
        <f>IF(AND(DataBase2[[#This Row],[sKSGB]]&lt;=0.0001,DataBase2[[#This Row],[sKSGB]]&lt;&gt;""), 1,"")</f>
        <v/>
      </c>
      <c r="BD464" s="79" t="str">
        <f>IF(AND(DataBase2[[#This Row],[sLBGKS]]&lt;=0.0001, DataBase2[[#This Row],[sLBGKS]]&lt;&gt;""), 1,"")</f>
        <v/>
      </c>
      <c r="BE464" s="78">
        <f>IF(AND(DataBase2[[#This Row],[sCLGKS]]&lt;=0.0001,DataBase2[[#This Row],[sCLGKS]]&lt;&gt;""), 1,"")</f>
        <v>1</v>
      </c>
      <c r="BF464" s="78">
        <f>IF(AND(DataBase2[[#This Row],[sDRCGKS]]&lt;=0.0001,DataBase2[[#This Row],[sDRCGKS]]&lt;&gt;""), 1,"")</f>
        <v>1</v>
      </c>
      <c r="BG464" s="78" t="str">
        <f>IF(AND(DataBase2[[#This Row],[sABSGKS]]&lt;=0.0001,DataBase2[[#This Row],[sABSGKS]]&lt;&gt;""), 1,"")</f>
        <v/>
      </c>
      <c r="BH464" s="123" t="str">
        <f>IF(AND(DataBase2[[#This Row],[sCCJGKS]]&lt;=0.0001,DataBase2[[#This Row],[sCCJGKS]]&lt;&gt;""), 1,"")</f>
        <v/>
      </c>
      <c r="BI464" s="78" t="str">
        <f>IF(AND(DataBase2[[#This Row],[sILSGKS]]&lt;=0.0001,DataBase2[[#This Row],[sILSGKS]]&lt;&gt;""), 1,"")</f>
        <v/>
      </c>
      <c r="BJ464" s="78">
        <f>IF(AND(DataBase2[[#This Row],[sSAGKS]]&lt;=0.0001,DataBase2[[#This Row],[sSAGKS]]&lt;&gt;""), 1,"")</f>
        <v>1</v>
      </c>
      <c r="BK464" s="80" t="str">
        <f>IF(AND(DataBase2[[#This Row],[sKSGKS]]&lt;=0.0001,DataBase2[[#This Row],[sKSGKS]]&lt;&gt;""), 1,"")</f>
        <v/>
      </c>
    </row>
    <row r="465" spans="1:63" x14ac:dyDescent="0.35">
      <c r="A465" s="65"/>
      <c r="B465" s="66"/>
      <c r="C465" s="67"/>
      <c r="D465" s="67"/>
      <c r="E465" s="67"/>
      <c r="F465" s="68"/>
      <c r="G465" s="69"/>
      <c r="H465" s="70"/>
      <c r="I465" s="71"/>
      <c r="J465" s="69"/>
      <c r="K465" s="70"/>
      <c r="L465" s="71"/>
      <c r="M465" s="69"/>
      <c r="O465" s="73"/>
      <c r="P465" s="69"/>
      <c r="Q465" s="71"/>
      <c r="R465" s="72" t="s">
        <v>101</v>
      </c>
      <c r="S465" s="71"/>
      <c r="T465" s="72"/>
      <c r="U465" s="71"/>
      <c r="V465" s="72"/>
      <c r="W465" s="73"/>
      <c r="Y465" s="71"/>
      <c r="Z465" s="74" t="str">
        <f t="shared" si="21"/>
        <v/>
      </c>
      <c r="AA465" s="48" t="str">
        <f t="shared" si="22"/>
        <v/>
      </c>
      <c r="AB46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MIN(G465,J465,M465),"")</f>
        <v/>
      </c>
      <c r="AC465" s="49" t="str">
        <f>IF(OR(DataBase2[[#This Row],[sKS]] = "", DataBase2[[#This Row],[BSOpt]]=""), "", (DataBase2[[#This Row],[sKS]]-DataBase2[[#This Row],[BSOpt]])/DataBase2[[#This Row],[BSOpt]])</f>
        <v/>
      </c>
      <c r="AD465" s="49" t="str">
        <f t="shared" si="23"/>
        <v/>
      </c>
      <c r="AE465" s="49" t="str">
        <f>IF(OR(DataBase2[[#This Row],[sKS]] = "", DataBase2[[#This Row],[BESTUB]]=""), "", (DataBase2[[#This Row],[sKS]]-DataBase2[[#This Row],[BESTUB]])/DataBase2[[#This Row],[BESTUB]])</f>
        <v/>
      </c>
      <c r="AF465" s="50" t="str">
        <f>IF(OR(DataBase2[[#This Row],[sLB]] = "", DataBase2[[#This Row],[BestSol]]=""), "", (DataBase2[[#This Row],[sLB]]-DataBase2[[#This Row],[BestSol]])/DataBase2[[#This Row],[BestSol]])</f>
        <v/>
      </c>
      <c r="AG465" s="51" t="str">
        <f>IF(OR(DataBase2[[#This Row],[sCL]] = "", DataBase2[[#This Row],[BestSol]]=""), "", (DataBase2[[#This Row],[sCL]] -DataBase2[[#This Row],[BestSol]])/DataBase2[[#This Row],[BestSol]])</f>
        <v/>
      </c>
      <c r="AH465" s="52" t="str">
        <f>IF(OR(DataBase2[[#This Row],[sDRC]]= "", DataBase2[[#This Row],[BestSol]]=""), "", (DataBase2[[#This Row],[sDRC]]-DataBase2[[#This Row],[BestSol]])/DataBase2[[#This Row],[BestSol]])</f>
        <v/>
      </c>
      <c r="AI465" s="52" t="str">
        <f>IF(OR(DataBase2[[#This Row],[sABS]]= "", DataBase2[[#This Row],[BestSol]]=""), "", (DataBase2[[#This Row],[sABS]]-DataBase2[[#This Row],[BestSol]])/DataBase2[[#This Row],[BestSol]])</f>
        <v/>
      </c>
      <c r="AJ465" s="52" t="str">
        <f>IF(OR(DataBase2[[#This Row],[sCCJ]]= "", DataBase2[[#This Row],[BestSol]]=""), "", (DataBase2[[#This Row],[sCCJ]]-DataBase2[[#This Row],[BestSol]])/DataBase2[[#This Row],[BestSol]])</f>
        <v/>
      </c>
      <c r="AK465" s="52" t="str">
        <f>IF(OR(DataBase2[[#This Row],[sILS]] = "", DataBase2[[#This Row],[BestSol]]=""), "", (DataBase2[[#This Row],[sILS]]-DataBase2[[#This Row],[BestSol]])/DataBase2[[#This Row],[BestSol]])</f>
        <v/>
      </c>
      <c r="AL465" s="52" t="str">
        <f>IF(OR(DataBase2[[#This Row],[sSA]] = "", DataBase2[[#This Row],[BestSol]]=""), "", (DataBase2[[#This Row],[sSA]]-DataBase2[[#This Row],[BestSol]])/DataBase2[[#This Row],[BestSol]])</f>
        <v/>
      </c>
      <c r="AM465" s="53" t="str">
        <f>IF(OR(DataBase2[[#This Row],[sKS]] = "", DataBase2[[#This Row],[BestSol]]=""), "", (DataBase2[[#This Row],[sKS]]-DataBase2[[#This Row],[BestSol]])/DataBase2[[#This Row],[BestSol]])</f>
        <v/>
      </c>
      <c r="AN465" s="50" t="str">
        <f>IF(OR(DataBase2[[#This Row],[sLB]] = "", DataBase2[[#This Row],[BSHeu]]=""), "", (DataBase2[[#This Row],[sLB]]-DataBase2[[#This Row],[BSHeu]])/DataBase2[[#This Row],[BSHeu]])</f>
        <v/>
      </c>
      <c r="AO465" s="53" t="str">
        <f>IF(OR(DataBase2[[#This Row],[sCL]] = "",  DataBase2[[#This Row],[BSHeu]]=""), "", (DataBase2[[#This Row],[sCL]] - DataBase2[[#This Row],[BSHeu]])/ DataBase2[[#This Row],[BSHeu]])</f>
        <v/>
      </c>
      <c r="AP465" s="81" t="str">
        <f>IF(OR(DataBase2[[#This Row],[sDRC]]= "",  DataBase2[[#This Row],[BSHeu]]=""), "", (DataBase2[[#This Row],[sDRC]]- DataBase2[[#This Row],[BSHeu]])/ DataBase2[[#This Row],[BSHeu]])</f>
        <v/>
      </c>
      <c r="AQ465" s="81" t="str">
        <f>IF(OR(DataBase2[[#This Row],[sABS]]= "",  DataBase2[[#This Row],[BSHeu]]=""), "", (DataBase2[[#This Row],[sABS]]- DataBase2[[#This Row],[BSHeu]])/ DataBase2[[#This Row],[BSHeu]])</f>
        <v/>
      </c>
      <c r="AR465" s="81" t="str">
        <f>IF(OR(DataBase2[[#This Row],[sCCJ]]= "",  DataBase2[[#This Row],[BSHeu]]=""), "", (DataBase2[[#This Row],[sCCJ]]- DataBase2[[#This Row],[BSHeu]])/ DataBase2[[#This Row],[BSHeu]])</f>
        <v/>
      </c>
      <c r="AS465" s="81" t="str">
        <f>IF(OR(DataBase2[[#This Row],[sILS]] = "",  DataBase2[[#This Row],[BSHeu]]=""), "", (DataBase2[[#This Row],[sILS]]- DataBase2[[#This Row],[BSHeu]])/ DataBase2[[#This Row],[BSHeu]])</f>
        <v/>
      </c>
      <c r="AT465" s="81" t="str">
        <f>IF(OR(DataBase2[[#This Row],[sSA]] = "",  DataBase2[[#This Row],[BSHeu]]=""), "", (DataBase2[[#This Row],[sSA]]- DataBase2[[#This Row],[BSHeu]])/ DataBase2[[#This Row],[BSHeu]])</f>
        <v/>
      </c>
      <c r="AU465" s="82" t="str">
        <f>IF(OR(DataBase2[[#This Row],[sKS]]= "",  DataBase2[[#This Row],[BSHeu]]=""), "", (DataBase2[[#This Row],[sKS]]- DataBase2[[#This Row],[BSHeu]])/ DataBase2[[#This Row],[BSHeu]])</f>
        <v/>
      </c>
      <c r="AV465" s="58" t="str">
        <f>IF(AND(DataBase2[[#This Row],[sLBGB]]&lt;=0.0001, DataBase2[[#This Row],[sLBGB]]&lt;&gt;""), 1,"")</f>
        <v/>
      </c>
      <c r="AW465" s="59" t="str">
        <f>IF(AND(DataBase2[[#This Row],[sCLGB]]&lt;=0.0001,DataBase2[[#This Row],[sCLGB]]&lt;&gt;""), 1,"")</f>
        <v/>
      </c>
      <c r="AX465" s="60" t="str">
        <f>IF(AND(DataBase2[[#This Row],[sDRCGB]]&lt;=0.0001,DataBase2[[#This Row],[sDRCGB]]&lt;&gt;""), 1,"")</f>
        <v/>
      </c>
      <c r="AY465" s="60" t="str">
        <f>IF(AND(DataBase2[[#This Row],[sABSGB]]&lt;=0.0001,DataBase2[[#This Row],[sABSGB]]&lt;&gt;""), 1,"")</f>
        <v/>
      </c>
      <c r="AZ465" s="60" t="str">
        <f>IF(AND(DataBase2[[#This Row],[sCCJGB]]&lt;=0.0001,DataBase2[[#This Row],[sCCJGB]]&lt;&gt;""), 1,"")</f>
        <v/>
      </c>
      <c r="BA465" s="60" t="str">
        <f>IF(AND(DataBase2[[#This Row],[sILSGB]]&lt;=0.0001,DataBase2[[#This Row],[sILSGB]]&lt;&gt;""), 1,"")</f>
        <v/>
      </c>
      <c r="BB465" s="60" t="str">
        <f>IF(AND(DataBase2[[#This Row],[sSAGB]]&lt;=0.0001,DataBase2[[#This Row],[sSAGB]]&lt;&gt;""), 1,"")</f>
        <v/>
      </c>
      <c r="BC465" s="58" t="str">
        <f>IF(AND(DataBase2[[#This Row],[sKSGB]]&lt;=0.0001,DataBase2[[#This Row],[sKSGB]]&lt;&gt;""), 1,"")</f>
        <v/>
      </c>
      <c r="BD465" s="83" t="str">
        <f>IF(AND(DataBase2[[#This Row],[sLBGKS]]&lt;=0.0001, DataBase2[[#This Row],[sLBGKS]]&lt;&gt;""), 1,"")</f>
        <v/>
      </c>
      <c r="BE465" s="58" t="str">
        <f>IF(AND(DataBase2[[#This Row],[sCLGKS]]&lt;=0.0001,DataBase2[[#This Row],[sCLGKS]]&lt;&gt;""), 1,"")</f>
        <v/>
      </c>
      <c r="BF465" s="84" t="str">
        <f>IF(AND(DataBase2[[#This Row],[sDRCGKS]]&lt;=0.0001,DataBase2[[#This Row],[sDRCGKS]]&lt;&gt;""), 1,"")</f>
        <v/>
      </c>
      <c r="BG465" s="84" t="str">
        <f>IF(AND(DataBase2[[#This Row],[sABSGKS]]&lt;=0.0001,DataBase2[[#This Row],[sABSGKS]]&lt;&gt;""), 1,"")</f>
        <v/>
      </c>
      <c r="BH465" s="84" t="str">
        <f>IF(AND(DataBase2[[#This Row],[sCCJGKS]]&lt;=0.0001,DataBase2[[#This Row],[sCCJGKS]]&lt;&gt;""), 1,"")</f>
        <v/>
      </c>
      <c r="BI465" s="84" t="str">
        <f>IF(AND(DataBase2[[#This Row],[sILSGKS]]&lt;=0.0001,DataBase2[[#This Row],[sILSGKS]]&lt;&gt;""), 1,"")</f>
        <v/>
      </c>
      <c r="BJ465" s="84" t="str">
        <f>IF(AND(DataBase2[[#This Row],[sSAGKS]]&lt;=0.0001,DataBase2[[#This Row],[sSAGKS]]&lt;&gt;""), 1,"")</f>
        <v/>
      </c>
      <c r="BK465" s="80" t="str">
        <f>IF(AND(DataBase2[[#This Row],[sKSGKS]]&lt;=0.0001,DataBase2[[#This Row],[sKSGKS]]&lt;&gt;""), 1,"")</f>
        <v/>
      </c>
    </row>
    <row r="466" spans="1:63" x14ac:dyDescent="0.35">
      <c r="A466" s="65" t="s">
        <v>122</v>
      </c>
      <c r="B466" s="66" t="s">
        <v>80</v>
      </c>
      <c r="C466" s="67" t="s">
        <v>81</v>
      </c>
      <c r="D466" s="67">
        <v>6</v>
      </c>
      <c r="E466" s="67">
        <v>15</v>
      </c>
      <c r="F466" s="68">
        <v>2</v>
      </c>
      <c r="G466" s="69">
        <v>11581.8</v>
      </c>
      <c r="H466" s="70">
        <v>11314.5</v>
      </c>
      <c r="I466" s="71">
        <v>7200</v>
      </c>
      <c r="J466" s="69">
        <v>11579.11</v>
      </c>
      <c r="K466" s="70">
        <v>11579.11</v>
      </c>
      <c r="L466" s="71">
        <v>148</v>
      </c>
      <c r="M466" s="69">
        <v>11607.71</v>
      </c>
      <c r="N466" s="6">
        <v>11513.59</v>
      </c>
      <c r="O466" s="71">
        <v>7200</v>
      </c>
      <c r="P466" s="69">
        <v>11579.089840000001</v>
      </c>
      <c r="Q466" s="71">
        <v>1716</v>
      </c>
      <c r="R466" s="72">
        <v>11725.01</v>
      </c>
      <c r="S466" s="71">
        <v>49.9</v>
      </c>
      <c r="T466" s="72">
        <v>11648.61</v>
      </c>
      <c r="U466" s="71">
        <v>150.017</v>
      </c>
      <c r="V466" s="72">
        <v>11688.81</v>
      </c>
      <c r="W466" s="73">
        <v>150.04650000000001</v>
      </c>
      <c r="X466" s="7">
        <v>11631.1</v>
      </c>
      <c r="Y466" s="71">
        <v>186</v>
      </c>
      <c r="Z466" s="74">
        <f t="shared" si="21"/>
        <v>11579.11</v>
      </c>
      <c r="AA466" s="48">
        <f t="shared" si="22"/>
        <v>11579.089840000001</v>
      </c>
      <c r="AB46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MIN(G466,J466,M466),"")</f>
        <v>11579.11</v>
      </c>
      <c r="AC466" s="49">
        <f>IF(OR(DataBase2[[#This Row],[sKS]] = "", DataBase2[[#This Row],[BSOpt]]=""), "", (DataBase2[[#This Row],[sKS]]-DataBase2[[#This Row],[BSOpt]])/DataBase2[[#This Row],[BSOpt]])</f>
        <v>4.4899823907018572E-3</v>
      </c>
      <c r="AD466" s="49">
        <f t="shared" si="23"/>
        <v>11579.11</v>
      </c>
      <c r="AE466" s="49">
        <f>IF(OR(DataBase2[[#This Row],[sKS]] = "", DataBase2[[#This Row],[BESTUB]]=""), "", (DataBase2[[#This Row],[sKS]]-DataBase2[[#This Row],[BESTUB]])/DataBase2[[#This Row],[BESTUB]])</f>
        <v>4.4899823907018572E-3</v>
      </c>
      <c r="AF466" s="75">
        <f>IF(OR(DataBase2[[#This Row],[sLB]] = "", DataBase2[[#This Row],[BestSol]]=""), "", (DataBase2[[#This Row],[sLB]]-DataBase2[[#This Row],[BestSol]])/DataBase2[[#This Row],[BestSol]])</f>
        <v>2.3231491884943576E-4</v>
      </c>
      <c r="AG466" s="76">
        <f>IF(OR(DataBase2[[#This Row],[sCL]] = "", DataBase2[[#This Row],[BestSol]]=""), "", (DataBase2[[#This Row],[sCL]] -DataBase2[[#This Row],[BestSol]])/DataBase2[[#This Row],[BestSol]])</f>
        <v>0</v>
      </c>
      <c r="AH466" s="76">
        <f>IF(OR(DataBase2[[#This Row],[sDRC]]= "", DataBase2[[#This Row],[BestSol]]=""), "", (DataBase2[[#This Row],[sDRC]]-DataBase2[[#This Row],[BestSol]])/DataBase2[[#This Row],[BestSol]])</f>
        <v>2.469965308214409E-3</v>
      </c>
      <c r="AI466" s="76">
        <f>IF(OR(DataBase2[[#This Row],[sABS]]= "", DataBase2[[#This Row],[BestSol]]=""), "", (DataBase2[[#This Row],[sABS]]-DataBase2[[#This Row],[BestSol]])/DataBase2[[#This Row],[BestSol]])</f>
        <v>-1.7410664550239695E-6</v>
      </c>
      <c r="AJ466" s="76">
        <f>IF(OR(DataBase2[[#This Row],[sCCJ]]= "", DataBase2[[#This Row],[BestSol]]=""), "", (DataBase2[[#This Row],[sCCJ]]-DataBase2[[#This Row],[BestSol]])/DataBase2[[#This Row],[BestSol]])</f>
        <v>1.260027756882866E-2</v>
      </c>
      <c r="AK466" s="76">
        <f>IF(OR(DataBase2[[#This Row],[sILS]] = "", DataBase2[[#This Row],[BestSol]]=""), "", (DataBase2[[#This Row],[sILS]]-DataBase2[[#This Row],[BestSol]])/DataBase2[[#This Row],[BestSol]])</f>
        <v>6.0021884238080471E-3</v>
      </c>
      <c r="AL466" s="76">
        <f>IF(OR(DataBase2[[#This Row],[sSA]] = "", DataBase2[[#This Row],[BestSol]]=""), "", (DataBase2[[#This Row],[sSA]]-DataBase2[[#This Row],[BestSol]])/DataBase2[[#This Row],[BestSol]])</f>
        <v>9.4739578430465647E-3</v>
      </c>
      <c r="AM466" s="76">
        <f>IF(OR(DataBase2[[#This Row],[sKS]] = "", DataBase2[[#This Row],[BestSol]]=""), "", (DataBase2[[#This Row],[sKS]]-DataBase2[[#This Row],[BestSol]])/DataBase2[[#This Row],[BestSol]])</f>
        <v>4.4899823907018572E-3</v>
      </c>
      <c r="AN466" s="75">
        <f>IF(OR(DataBase2[[#This Row],[sLB]] = "", DataBase2[[#This Row],[BSHeu]]=""), "", (DataBase2[[#This Row],[sLB]]-DataBase2[[#This Row],[BSHeu]])/DataBase2[[#This Row],[BSHeu]])</f>
        <v>2.3405639281219383E-4</v>
      </c>
      <c r="AO466" s="76">
        <f>IF(OR(DataBase2[[#This Row],[sCL]] = "",  DataBase2[[#This Row],[BSHeu]]=""), "", (DataBase2[[#This Row],[sCL]] - DataBase2[[#This Row],[BSHeu]])/ DataBase2[[#This Row],[BSHeu]])</f>
        <v>1.741069486341648E-6</v>
      </c>
      <c r="AP466" s="76">
        <f>IF(OR(DataBase2[[#This Row],[sDRC]]= "",  DataBase2[[#This Row],[BSHeu]]=""), "", (DataBase2[[#This Row],[sDRC]]- DataBase2[[#This Row],[BSHeu]])/ DataBase2[[#This Row],[BSHeu]])</f>
        <v>2.471710678081981E-3</v>
      </c>
      <c r="AQ466" s="76">
        <f>IF(OR(DataBase2[[#This Row],[sABS]]= "",  DataBase2[[#This Row],[BSHeu]]=""), "", (DataBase2[[#This Row],[sABS]]- DataBase2[[#This Row],[BSHeu]])/ DataBase2[[#This Row],[BSHeu]])</f>
        <v>0</v>
      </c>
      <c r="AR466" s="76">
        <f>IF(OR(DataBase2[[#This Row],[sCCJ]]= "",  DataBase2[[#This Row],[BSHeu]]=""), "", (DataBase2[[#This Row],[sCCJ]]- DataBase2[[#This Row],[BSHeu]])/ DataBase2[[#This Row],[BSHeu]])</f>
        <v>1.2602040576273796E-2</v>
      </c>
      <c r="AS466" s="76">
        <f>IF(OR(DataBase2[[#This Row],[sILS]] = "",  DataBase2[[#This Row],[BSHeu]]=""), "", (DataBase2[[#This Row],[sILS]]- DataBase2[[#This Row],[BSHeu]])/ DataBase2[[#This Row],[BSHeu]])</f>
        <v>6.0039399435215047E-3</v>
      </c>
      <c r="AT466" s="76">
        <f>IF(OR(DataBase2[[#This Row],[sSA]] = "",  DataBase2[[#This Row],[BSHeu]]=""), "", (DataBase2[[#This Row],[sSA]]- DataBase2[[#This Row],[BSHeu]])/ DataBase2[[#This Row],[BSHeu]])</f>
        <v>9.4757154073518216E-3</v>
      </c>
      <c r="AU466" s="77">
        <f>IF(OR(DataBase2[[#This Row],[sKS]]= "",  DataBase2[[#This Row],[BSHeu]]=""), "", (DataBase2[[#This Row],[sKS]]- DataBase2[[#This Row],[BSHeu]])/ DataBase2[[#This Row],[BSHeu]])</f>
        <v>4.4917312775595332E-3</v>
      </c>
      <c r="AV466" s="78" t="str">
        <f>IF(AND(DataBase2[[#This Row],[sLBGB]]&lt;=0.0001, DataBase2[[#This Row],[sLBGB]]&lt;&gt;""), 1,"")</f>
        <v/>
      </c>
      <c r="AW466" s="78">
        <f>IF(AND(DataBase2[[#This Row],[sCLGB]]&lt;=0.0001,DataBase2[[#This Row],[sCLGB]]&lt;&gt;""), 1,"")</f>
        <v>1</v>
      </c>
      <c r="AX466" s="78" t="str">
        <f>IF(AND(DataBase2[[#This Row],[sDRCGB]]&lt;=0.0001,DataBase2[[#This Row],[sDRCGB]]&lt;&gt;""), 1,"")</f>
        <v/>
      </c>
      <c r="AY466" s="78">
        <f>IF(AND(DataBase2[[#This Row],[sABSGB]]&lt;=0.0001,DataBase2[[#This Row],[sABSGB]]&lt;&gt;""), 1,"")</f>
        <v>1</v>
      </c>
      <c r="AZ466" s="78" t="str">
        <f>IF(AND(DataBase2[[#This Row],[sCCJGB]]&lt;=0.0001,DataBase2[[#This Row],[sCCJGB]]&lt;&gt;""), 1,"")</f>
        <v/>
      </c>
      <c r="BA466" s="78" t="str">
        <f>IF(AND(DataBase2[[#This Row],[sILSGB]]&lt;=0.0001,DataBase2[[#This Row],[sILSGB]]&lt;&gt;""), 1,"")</f>
        <v/>
      </c>
      <c r="BB466" s="78" t="str">
        <f>IF(AND(DataBase2[[#This Row],[sSAGB]]&lt;=0.0001,DataBase2[[#This Row],[sSAGB]]&lt;&gt;""), 1,"")</f>
        <v/>
      </c>
      <c r="BC466" s="78" t="str">
        <f>IF(AND(DataBase2[[#This Row],[sKSGB]]&lt;=0.0001,DataBase2[[#This Row],[sKSGB]]&lt;&gt;""), 1,"")</f>
        <v/>
      </c>
      <c r="BD466" s="79" t="str">
        <f>IF(AND(DataBase2[[#This Row],[sLBGKS]]&lt;=0.0001, DataBase2[[#This Row],[sLBGKS]]&lt;&gt;""), 1,"")</f>
        <v/>
      </c>
      <c r="BE466" s="78">
        <f>IF(AND(DataBase2[[#This Row],[sCLGKS]]&lt;=0.0001,DataBase2[[#This Row],[sCLGKS]]&lt;&gt;""), 1,"")</f>
        <v>1</v>
      </c>
      <c r="BF466" s="78" t="str">
        <f>IF(AND(DataBase2[[#This Row],[sDRCGKS]]&lt;=0.0001,DataBase2[[#This Row],[sDRCGKS]]&lt;&gt;""), 1,"")</f>
        <v/>
      </c>
      <c r="BG466" s="78">
        <f>IF(AND(DataBase2[[#This Row],[sABSGKS]]&lt;=0.0001,DataBase2[[#This Row],[sABSGKS]]&lt;&gt;""), 1,"")</f>
        <v>1</v>
      </c>
      <c r="BH466" s="78" t="str">
        <f>IF(AND(DataBase2[[#This Row],[sCCJGKS]]&lt;=0.0001,DataBase2[[#This Row],[sCCJGKS]]&lt;&gt;""), 1,"")</f>
        <v/>
      </c>
      <c r="BI466" s="78" t="str">
        <f>IF(AND(DataBase2[[#This Row],[sILSGKS]]&lt;=0.0001,DataBase2[[#This Row],[sILSGKS]]&lt;&gt;""), 1,"")</f>
        <v/>
      </c>
      <c r="BJ466" s="78" t="str">
        <f>IF(AND(DataBase2[[#This Row],[sSAGKS]]&lt;=0.0001,DataBase2[[#This Row],[sSAGKS]]&lt;&gt;""), 1,"")</f>
        <v/>
      </c>
      <c r="BK466" s="80" t="str">
        <f>IF(AND(DataBase2[[#This Row],[sKSGKS]]&lt;=0.0001,DataBase2[[#This Row],[sKSGKS]]&lt;&gt;""), 1,"")</f>
        <v/>
      </c>
    </row>
    <row r="467" spans="1:63" x14ac:dyDescent="0.35">
      <c r="A467" s="65" t="s">
        <v>123</v>
      </c>
      <c r="B467" s="66" t="s">
        <v>80</v>
      </c>
      <c r="C467" s="67" t="s">
        <v>81</v>
      </c>
      <c r="D467" s="67">
        <v>6</v>
      </c>
      <c r="E467" s="67">
        <v>15</v>
      </c>
      <c r="F467" s="68">
        <v>3</v>
      </c>
      <c r="G467" s="69">
        <v>12478.8</v>
      </c>
      <c r="H467" s="70">
        <v>12181.4</v>
      </c>
      <c r="I467" s="71">
        <v>7200</v>
      </c>
      <c r="J467" s="69">
        <v>12472.01</v>
      </c>
      <c r="K467" s="70">
        <v>12472.01</v>
      </c>
      <c r="L467" s="71">
        <v>6559</v>
      </c>
      <c r="M467" s="69">
        <v>19165.63</v>
      </c>
      <c r="N467" s="6">
        <v>12466.03</v>
      </c>
      <c r="O467" s="71">
        <v>7200</v>
      </c>
      <c r="P467" s="69">
        <v>12577.469730000001</v>
      </c>
      <c r="Q467" s="71">
        <v>1955</v>
      </c>
      <c r="R467" s="72">
        <v>12800.81</v>
      </c>
      <c r="S467" s="71">
        <v>38.1</v>
      </c>
      <c r="T467" s="72">
        <v>12743.91</v>
      </c>
      <c r="U467" s="71">
        <v>150.0085</v>
      </c>
      <c r="V467" s="72">
        <v>12851.01</v>
      </c>
      <c r="W467" s="73">
        <v>150.10550000000001</v>
      </c>
      <c r="X467" s="7">
        <v>12478.8</v>
      </c>
      <c r="Y467" s="71">
        <v>275</v>
      </c>
      <c r="Z467" s="74">
        <f t="shared" si="21"/>
        <v>12472.01</v>
      </c>
      <c r="AA467" s="48">
        <f t="shared" si="22"/>
        <v>12478.8</v>
      </c>
      <c r="AB46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MIN(G467,J467,M467),"")</f>
        <v>12472.01</v>
      </c>
      <c r="AC467" s="49">
        <f>IF(OR(DataBase2[[#This Row],[sKS]] = "", DataBase2[[#This Row],[BSOpt]]=""), "", (DataBase2[[#This Row],[sKS]]-DataBase2[[#This Row],[BSOpt]])/DataBase2[[#This Row],[BSOpt]])</f>
        <v>5.4441906316616596E-4</v>
      </c>
      <c r="AD467" s="49">
        <f t="shared" si="23"/>
        <v>12472.01</v>
      </c>
      <c r="AE467" s="49">
        <f>IF(OR(DataBase2[[#This Row],[sKS]] = "", DataBase2[[#This Row],[BESTUB]]=""), "", (DataBase2[[#This Row],[sKS]]-DataBase2[[#This Row],[BESTUB]])/DataBase2[[#This Row],[BESTUB]])</f>
        <v>5.4441906316616596E-4</v>
      </c>
      <c r="AF467" s="75">
        <f>IF(OR(DataBase2[[#This Row],[sLB]] = "", DataBase2[[#This Row],[BestSol]]=""), "", (DataBase2[[#This Row],[sLB]]-DataBase2[[#This Row],[BestSol]])/DataBase2[[#This Row],[BestSol]])</f>
        <v>5.4441906316616596E-4</v>
      </c>
      <c r="AG467" s="76">
        <f>IF(OR(DataBase2[[#This Row],[sCL]] = "", DataBase2[[#This Row],[BestSol]]=""), "", (DataBase2[[#This Row],[sCL]] -DataBase2[[#This Row],[BestSol]])/DataBase2[[#This Row],[BestSol]])</f>
        <v>0</v>
      </c>
      <c r="AH467" s="76">
        <f>IF(OR(DataBase2[[#This Row],[sDRC]]= "", DataBase2[[#This Row],[BestSol]]=""), "", (DataBase2[[#This Row],[sDRC]]-DataBase2[[#This Row],[BestSol]])/DataBase2[[#This Row],[BestSol]])</f>
        <v>0.53669135929172607</v>
      </c>
      <c r="AI467" s="76">
        <f>IF(OR(DataBase2[[#This Row],[sABS]]= "", DataBase2[[#This Row],[BestSol]]=""), "", (DataBase2[[#This Row],[sABS]]-DataBase2[[#This Row],[BestSol]])/DataBase2[[#This Row],[BestSol]])</f>
        <v>8.4557124312761526E-3</v>
      </c>
      <c r="AJ467" s="76">
        <f>IF(OR(DataBase2[[#This Row],[sCCJ]]= "", DataBase2[[#This Row],[BestSol]]=""), "", (DataBase2[[#This Row],[sCCJ]]-DataBase2[[#This Row],[BestSol]])/DataBase2[[#This Row],[BestSol]])</f>
        <v>2.6363032101481578E-2</v>
      </c>
      <c r="AK467" s="76">
        <f>IF(OR(DataBase2[[#This Row],[sILS]] = "", DataBase2[[#This Row],[BestSol]]=""), "", (DataBase2[[#This Row],[sILS]]-DataBase2[[#This Row],[BestSol]])/DataBase2[[#This Row],[BestSol]])</f>
        <v>2.1800816388056105E-2</v>
      </c>
      <c r="AL467" s="76">
        <f>IF(OR(DataBase2[[#This Row],[sSA]] = "", DataBase2[[#This Row],[BestSol]]=""), "", (DataBase2[[#This Row],[sSA]]-DataBase2[[#This Row],[BestSol]])/DataBase2[[#This Row],[BestSol]])</f>
        <v>3.0388044910162837E-2</v>
      </c>
      <c r="AM467" s="76">
        <f>IF(OR(DataBase2[[#This Row],[sKS]] = "", DataBase2[[#This Row],[BestSol]]=""), "", (DataBase2[[#This Row],[sKS]]-DataBase2[[#This Row],[BestSol]])/DataBase2[[#This Row],[BestSol]])</f>
        <v>5.4441906316616596E-4</v>
      </c>
      <c r="AN467" s="75">
        <f>IF(OR(DataBase2[[#This Row],[sLB]] = "", DataBase2[[#This Row],[BSHeu]]=""), "", (DataBase2[[#This Row],[sLB]]-DataBase2[[#This Row],[BSHeu]])/DataBase2[[#This Row],[BSHeu]])</f>
        <v>0</v>
      </c>
      <c r="AO467" s="76">
        <f>IF(OR(DataBase2[[#This Row],[sCL]] = "",  DataBase2[[#This Row],[BSHeu]]=""), "", (DataBase2[[#This Row],[sCL]] - DataBase2[[#This Row],[BSHeu]])/ DataBase2[[#This Row],[BSHeu]])</f>
        <v>-5.4412283232354512E-4</v>
      </c>
      <c r="AP467" s="76">
        <f>IF(OR(DataBase2[[#This Row],[sDRC]]= "",  DataBase2[[#This Row],[BSHeu]]=""), "", (DataBase2[[#This Row],[sDRC]]- DataBase2[[#This Row],[BSHeu]])/ DataBase2[[#This Row],[BSHeu]])</f>
        <v>0.53585521043690121</v>
      </c>
      <c r="AQ467" s="76">
        <f>IF(OR(DataBase2[[#This Row],[sABS]]= "",  DataBase2[[#This Row],[BSHeu]]=""), "", (DataBase2[[#This Row],[sABS]]- DataBase2[[#This Row],[BSHeu]])/ DataBase2[[#This Row],[BSHeu]])</f>
        <v>7.9069886527551887E-3</v>
      </c>
      <c r="AR467" s="76">
        <f>IF(OR(DataBase2[[#This Row],[sCCJ]]= "",  DataBase2[[#This Row],[BSHeu]]=""), "", (DataBase2[[#This Row],[sCCJ]]- DataBase2[[#This Row],[BSHeu]])/ DataBase2[[#This Row],[BSHeu]])</f>
        <v>2.5804564541462339E-2</v>
      </c>
      <c r="AS467" s="76">
        <f>IF(OR(DataBase2[[#This Row],[sILS]] = "",  DataBase2[[#This Row],[BSHeu]]=""), "", (DataBase2[[#This Row],[sILS]]- DataBase2[[#This Row],[BSHeu]])/ DataBase2[[#This Row],[BSHeu]])</f>
        <v>2.1244831233772524E-2</v>
      </c>
      <c r="AT467" s="76">
        <f>IF(OR(DataBase2[[#This Row],[sSA]] = "",  DataBase2[[#This Row],[BSHeu]]=""), "", (DataBase2[[#This Row],[sSA]]- DataBase2[[#This Row],[BSHeu]])/ DataBase2[[#This Row],[BSHeu]])</f>
        <v>2.9827387248773998E-2</v>
      </c>
      <c r="AU467" s="77">
        <f>IF(OR(DataBase2[[#This Row],[sKS]]= "",  DataBase2[[#This Row],[BSHeu]]=""), "", (DataBase2[[#This Row],[sKS]]- DataBase2[[#This Row],[BSHeu]])/ DataBase2[[#This Row],[BSHeu]])</f>
        <v>0</v>
      </c>
      <c r="AV467" s="78" t="str">
        <f>IF(AND(DataBase2[[#This Row],[sLBGB]]&lt;=0.0001, DataBase2[[#This Row],[sLBGB]]&lt;&gt;""), 1,"")</f>
        <v/>
      </c>
      <c r="AW467" s="78">
        <f>IF(AND(DataBase2[[#This Row],[sCLGB]]&lt;=0.0001,DataBase2[[#This Row],[sCLGB]]&lt;&gt;""), 1,"")</f>
        <v>1</v>
      </c>
      <c r="AX467" s="78" t="str">
        <f>IF(AND(DataBase2[[#This Row],[sDRCGB]]&lt;=0.0001,DataBase2[[#This Row],[sDRCGB]]&lt;&gt;""), 1,"")</f>
        <v/>
      </c>
      <c r="AY467" s="78" t="str">
        <f>IF(AND(DataBase2[[#This Row],[sABSGB]]&lt;=0.0001,DataBase2[[#This Row],[sABSGB]]&lt;&gt;""), 1,"")</f>
        <v/>
      </c>
      <c r="AZ467" s="78" t="str">
        <f>IF(AND(DataBase2[[#This Row],[sCCJGB]]&lt;=0.0001,DataBase2[[#This Row],[sCCJGB]]&lt;&gt;""), 1,"")</f>
        <v/>
      </c>
      <c r="BA467" s="78" t="str">
        <f>IF(AND(DataBase2[[#This Row],[sILSGB]]&lt;=0.0001,DataBase2[[#This Row],[sILSGB]]&lt;&gt;""), 1,"")</f>
        <v/>
      </c>
      <c r="BB467" s="78" t="str">
        <f>IF(AND(DataBase2[[#This Row],[sSAGB]]&lt;=0.0001,DataBase2[[#This Row],[sSAGB]]&lt;&gt;""), 1,"")</f>
        <v/>
      </c>
      <c r="BC467" s="78" t="str">
        <f>IF(AND(DataBase2[[#This Row],[sKSGB]]&lt;=0.0001,DataBase2[[#This Row],[sKSGB]]&lt;&gt;""), 1,"")</f>
        <v/>
      </c>
      <c r="BD467" s="79">
        <f>IF(AND(DataBase2[[#This Row],[sLBGKS]]&lt;=0.0001, DataBase2[[#This Row],[sLBGKS]]&lt;&gt;""), 1,"")</f>
        <v>1</v>
      </c>
      <c r="BE467" s="78">
        <f>IF(AND(DataBase2[[#This Row],[sCLGKS]]&lt;=0.0001,DataBase2[[#This Row],[sCLGKS]]&lt;&gt;""), 1,"")</f>
        <v>1</v>
      </c>
      <c r="BF467" s="78" t="str">
        <f>IF(AND(DataBase2[[#This Row],[sDRCGKS]]&lt;=0.0001,DataBase2[[#This Row],[sDRCGKS]]&lt;&gt;""), 1,"")</f>
        <v/>
      </c>
      <c r="BG467" s="78" t="str">
        <f>IF(AND(DataBase2[[#This Row],[sABSGKS]]&lt;=0.0001,DataBase2[[#This Row],[sABSGKS]]&lt;&gt;""), 1,"")</f>
        <v/>
      </c>
      <c r="BH467" s="78" t="str">
        <f>IF(AND(DataBase2[[#This Row],[sCCJGKS]]&lt;=0.0001,DataBase2[[#This Row],[sCCJGKS]]&lt;&gt;""), 1,"")</f>
        <v/>
      </c>
      <c r="BI467" s="78" t="str">
        <f>IF(AND(DataBase2[[#This Row],[sILSGKS]]&lt;=0.0001,DataBase2[[#This Row],[sILSGKS]]&lt;&gt;""), 1,"")</f>
        <v/>
      </c>
      <c r="BJ467" s="78" t="str">
        <f>IF(AND(DataBase2[[#This Row],[sSAGKS]]&lt;=0.0001,DataBase2[[#This Row],[sSAGKS]]&lt;&gt;""), 1,"")</f>
        <v/>
      </c>
      <c r="BK467" s="80">
        <f>IF(AND(DataBase2[[#This Row],[sKSGKS]]&lt;=0.0001,DataBase2[[#This Row],[sKSGKS]]&lt;&gt;""), 1,"")</f>
        <v>1</v>
      </c>
    </row>
    <row r="468" spans="1:63" x14ac:dyDescent="0.35">
      <c r="A468" s="65" t="s">
        <v>124</v>
      </c>
      <c r="B468" s="66" t="s">
        <v>80</v>
      </c>
      <c r="C468" s="67" t="s">
        <v>81</v>
      </c>
      <c r="D468" s="67">
        <v>6</v>
      </c>
      <c r="E468" s="67">
        <v>15</v>
      </c>
      <c r="F468" s="68">
        <v>4</v>
      </c>
      <c r="G468" s="69">
        <v>13376.7</v>
      </c>
      <c r="H468" s="70">
        <v>13162.4</v>
      </c>
      <c r="I468" s="71">
        <v>7200</v>
      </c>
      <c r="J468" s="69">
        <v>13443.41</v>
      </c>
      <c r="K468" s="70">
        <v>12687.11</v>
      </c>
      <c r="L468" s="71">
        <v>36506</v>
      </c>
      <c r="M468" s="69">
        <v>13393.21</v>
      </c>
      <c r="N468" s="6">
        <v>13328.24</v>
      </c>
      <c r="O468" s="71">
        <v>7200.1</v>
      </c>
      <c r="P468" s="69">
        <v>13744.990229999999</v>
      </c>
      <c r="Q468" s="71">
        <v>2504</v>
      </c>
      <c r="R468" s="72">
        <v>14357.31</v>
      </c>
      <c r="S468" s="71">
        <v>38.75</v>
      </c>
      <c r="T468" s="72">
        <v>13685.81</v>
      </c>
      <c r="U468" s="71">
        <v>150.01</v>
      </c>
      <c r="V468" s="72">
        <v>13609.71</v>
      </c>
      <c r="W468" s="73">
        <v>150.10400000000001</v>
      </c>
      <c r="X468" s="7">
        <v>13448.9</v>
      </c>
      <c r="Y468" s="71">
        <v>146</v>
      </c>
      <c r="Z468" s="74">
        <f t="shared" si="21"/>
        <v>13376.7</v>
      </c>
      <c r="AA468" s="48">
        <f t="shared" si="22"/>
        <v>13448.9</v>
      </c>
      <c r="AB46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MIN(G468,J468,M468),"")</f>
        <v/>
      </c>
      <c r="AC468" s="49" t="str">
        <f>IF(OR(DataBase2[[#This Row],[sKS]] = "", DataBase2[[#This Row],[BSOpt]]=""), "", (DataBase2[[#This Row],[sKS]]-DataBase2[[#This Row],[BSOpt]])/DataBase2[[#This Row],[BSOpt]])</f>
        <v/>
      </c>
      <c r="AD468" s="49">
        <f t="shared" si="23"/>
        <v>13376.7</v>
      </c>
      <c r="AE468" s="49">
        <f>IF(OR(DataBase2[[#This Row],[sKS]] = "", DataBase2[[#This Row],[BESTUB]]=""), "", (DataBase2[[#This Row],[sKS]]-DataBase2[[#This Row],[BESTUB]])/DataBase2[[#This Row],[BESTUB]])</f>
        <v>5.3974448107529443E-3</v>
      </c>
      <c r="AF468" s="75">
        <f>IF(OR(DataBase2[[#This Row],[sLB]] = "", DataBase2[[#This Row],[BestSol]]=""), "", (DataBase2[[#This Row],[sLB]]-DataBase2[[#This Row],[BestSol]])/DataBase2[[#This Row],[BestSol]])</f>
        <v>0</v>
      </c>
      <c r="AG468" s="76">
        <f>IF(OR(DataBase2[[#This Row],[sCL]] = "", DataBase2[[#This Row],[BestSol]]=""), "", (DataBase2[[#This Row],[sCL]] -DataBase2[[#This Row],[BestSol]])/DataBase2[[#This Row],[BestSol]])</f>
        <v>4.9870296859463939E-3</v>
      </c>
      <c r="AH468" s="76">
        <f>IF(OR(DataBase2[[#This Row],[sDRC]]= "", DataBase2[[#This Row],[BestSol]]=""), "", (DataBase2[[#This Row],[sDRC]]-DataBase2[[#This Row],[BestSol]])/DataBase2[[#This Row],[BestSol]])</f>
        <v>1.2342356485529613E-3</v>
      </c>
      <c r="AI468" s="76">
        <f>IF(OR(DataBase2[[#This Row],[sABS]]= "", DataBase2[[#This Row],[BestSol]]=""), "", (DataBase2[[#This Row],[sABS]]-DataBase2[[#This Row],[BestSol]])/DataBase2[[#This Row],[BestSol]])</f>
        <v>2.7532218708650018E-2</v>
      </c>
      <c r="AJ468" s="76">
        <f>IF(OR(DataBase2[[#This Row],[sCCJ]]= "", DataBase2[[#This Row],[BestSol]]=""), "", (DataBase2[[#This Row],[sCCJ]]-DataBase2[[#This Row],[BestSol]])/DataBase2[[#This Row],[BestSol]])</f>
        <v>7.3307317948372822E-2</v>
      </c>
      <c r="AK468" s="76">
        <f>IF(OR(DataBase2[[#This Row],[sILS]] = "", DataBase2[[#This Row],[BestSol]]=""), "", (DataBase2[[#This Row],[sILS]]-DataBase2[[#This Row],[BestSol]])/DataBase2[[#This Row],[BestSol]])</f>
        <v>2.3108090934236301E-2</v>
      </c>
      <c r="AL468" s="76">
        <f>IF(OR(DataBase2[[#This Row],[sSA]] = "", DataBase2[[#This Row],[BestSol]]=""), "", (DataBase2[[#This Row],[sSA]]-DataBase2[[#This Row],[BestSol]])/DataBase2[[#This Row],[BestSol]])</f>
        <v>1.7419094395478583E-2</v>
      </c>
      <c r="AM468" s="76">
        <f>IF(OR(DataBase2[[#This Row],[sKS]] = "", DataBase2[[#This Row],[BestSol]]=""), "", (DataBase2[[#This Row],[sKS]]-DataBase2[[#This Row],[BestSol]])/DataBase2[[#This Row],[BestSol]])</f>
        <v>5.3974448107529443E-3</v>
      </c>
      <c r="AN468" s="75">
        <f>IF(OR(DataBase2[[#This Row],[sLB]] = "", DataBase2[[#This Row],[BSHeu]]=""), "", (DataBase2[[#This Row],[sLB]]-DataBase2[[#This Row],[BSHeu]])/DataBase2[[#This Row],[BSHeu]])</f>
        <v>-5.3684687967044823E-3</v>
      </c>
      <c r="AO468" s="76">
        <f>IF(OR(DataBase2[[#This Row],[sCL]] = "",  DataBase2[[#This Row],[BSHeu]]=""), "", (DataBase2[[#This Row],[sCL]] - DataBase2[[#This Row],[BSHeu]])/ DataBase2[[#This Row],[BSHeu]])</f>
        <v>-4.0821182401533075E-4</v>
      </c>
      <c r="AP468" s="76">
        <f>IF(OR(DataBase2[[#This Row],[sDRC]]= "",  DataBase2[[#This Row],[BSHeu]]=""), "", (DataBase2[[#This Row],[sDRC]]- DataBase2[[#This Row],[BSHeu]])/ DataBase2[[#This Row],[BSHeu]])</f>
        <v>-4.1408591037185574E-3</v>
      </c>
      <c r="AQ468" s="76">
        <f>IF(OR(DataBase2[[#This Row],[sABS]]= "",  DataBase2[[#This Row],[BSHeu]]=""), "", (DataBase2[[#This Row],[sABS]]- DataBase2[[#This Row],[BSHeu]])/ DataBase2[[#This Row],[BSHeu]])</f>
        <v>2.2015944054904105E-2</v>
      </c>
      <c r="AR468" s="76">
        <f>IF(OR(DataBase2[[#This Row],[sCCJ]]= "",  DataBase2[[#This Row],[BSHeu]]=""), "", (DataBase2[[#This Row],[sCCJ]]- DataBase2[[#This Row],[BSHeu]])/ DataBase2[[#This Row],[BSHeu]])</f>
        <v>6.7545301102692398E-2</v>
      </c>
      <c r="AS468" s="76">
        <f>IF(OR(DataBase2[[#This Row],[sILS]] = "",  DataBase2[[#This Row],[BSHeu]]=""), "", (DataBase2[[#This Row],[sILS]]- DataBase2[[#This Row],[BSHeu]])/ DataBase2[[#This Row],[BSHeu]])</f>
        <v>1.7615567072399963E-2</v>
      </c>
      <c r="AT468" s="76">
        <f>IF(OR(DataBase2[[#This Row],[sSA]] = "",  DataBase2[[#This Row],[BSHeu]]=""), "", (DataBase2[[#This Row],[sSA]]- DataBase2[[#This Row],[BSHeu]])/ DataBase2[[#This Row],[BSHeu]])</f>
        <v>1.1957111734045126E-2</v>
      </c>
      <c r="AU468" s="77">
        <f>IF(OR(DataBase2[[#This Row],[sKS]]= "",  DataBase2[[#This Row],[BSHeu]]=""), "", (DataBase2[[#This Row],[sKS]]- DataBase2[[#This Row],[BSHeu]])/ DataBase2[[#This Row],[BSHeu]])</f>
        <v>0</v>
      </c>
      <c r="AV468" s="78">
        <f>IF(AND(DataBase2[[#This Row],[sLBGB]]&lt;=0.0001, DataBase2[[#This Row],[sLBGB]]&lt;&gt;""), 1,"")</f>
        <v>1</v>
      </c>
      <c r="AW468" s="78" t="str">
        <f>IF(AND(DataBase2[[#This Row],[sCLGB]]&lt;=0.0001,DataBase2[[#This Row],[sCLGB]]&lt;&gt;""), 1,"")</f>
        <v/>
      </c>
      <c r="AX468" s="78" t="str">
        <f>IF(AND(DataBase2[[#This Row],[sDRCGB]]&lt;=0.0001,DataBase2[[#This Row],[sDRCGB]]&lt;&gt;""), 1,"")</f>
        <v/>
      </c>
      <c r="AY468" s="78" t="str">
        <f>IF(AND(DataBase2[[#This Row],[sABSGB]]&lt;=0.0001,DataBase2[[#This Row],[sABSGB]]&lt;&gt;""), 1,"")</f>
        <v/>
      </c>
      <c r="AZ468" s="78" t="str">
        <f>IF(AND(DataBase2[[#This Row],[sCCJGB]]&lt;=0.0001,DataBase2[[#This Row],[sCCJGB]]&lt;&gt;""), 1,"")</f>
        <v/>
      </c>
      <c r="BA468" s="78" t="str">
        <f>IF(AND(DataBase2[[#This Row],[sILSGB]]&lt;=0.0001,DataBase2[[#This Row],[sILSGB]]&lt;&gt;""), 1,"")</f>
        <v/>
      </c>
      <c r="BB468" s="78" t="str">
        <f>IF(AND(DataBase2[[#This Row],[sSAGB]]&lt;=0.0001,DataBase2[[#This Row],[sSAGB]]&lt;&gt;""), 1,"")</f>
        <v/>
      </c>
      <c r="BC468" s="78" t="str">
        <f>IF(AND(DataBase2[[#This Row],[sKSGB]]&lt;=0.0001,DataBase2[[#This Row],[sKSGB]]&lt;&gt;""), 1,"")</f>
        <v/>
      </c>
      <c r="BD468" s="79">
        <f>IF(AND(DataBase2[[#This Row],[sLBGKS]]&lt;=0.0001, DataBase2[[#This Row],[sLBGKS]]&lt;&gt;""), 1,"")</f>
        <v>1</v>
      </c>
      <c r="BE468" s="78">
        <f>IF(AND(DataBase2[[#This Row],[sCLGKS]]&lt;=0.0001,DataBase2[[#This Row],[sCLGKS]]&lt;&gt;""), 1,"")</f>
        <v>1</v>
      </c>
      <c r="BF468" s="78">
        <f>IF(AND(DataBase2[[#This Row],[sDRCGKS]]&lt;=0.0001,DataBase2[[#This Row],[sDRCGKS]]&lt;&gt;""), 1,"")</f>
        <v>1</v>
      </c>
      <c r="BG468" s="78" t="str">
        <f>IF(AND(DataBase2[[#This Row],[sABSGKS]]&lt;=0.0001,DataBase2[[#This Row],[sABSGKS]]&lt;&gt;""), 1,"")</f>
        <v/>
      </c>
      <c r="BH468" s="78" t="str">
        <f>IF(AND(DataBase2[[#This Row],[sCCJGKS]]&lt;=0.0001,DataBase2[[#This Row],[sCCJGKS]]&lt;&gt;""), 1,"")</f>
        <v/>
      </c>
      <c r="BI468" s="78" t="str">
        <f>IF(AND(DataBase2[[#This Row],[sILSGKS]]&lt;=0.0001,DataBase2[[#This Row],[sILSGKS]]&lt;&gt;""), 1,"")</f>
        <v/>
      </c>
      <c r="BJ468" s="78" t="str">
        <f>IF(AND(DataBase2[[#This Row],[sSAGKS]]&lt;=0.0001,DataBase2[[#This Row],[sSAGKS]]&lt;&gt;""), 1,"")</f>
        <v/>
      </c>
      <c r="BK468" s="80">
        <f>IF(AND(DataBase2[[#This Row],[sKSGKS]]&lt;=0.0001,DataBase2[[#This Row],[sKSGKS]]&lt;&gt;""), 1,"")</f>
        <v>1</v>
      </c>
    </row>
    <row r="469" spans="1:63" x14ac:dyDescent="0.35">
      <c r="A469" s="65" t="s">
        <v>125</v>
      </c>
      <c r="B469" s="66" t="s">
        <v>80</v>
      </c>
      <c r="C469" s="67" t="s">
        <v>81</v>
      </c>
      <c r="D469" s="67">
        <v>6</v>
      </c>
      <c r="E469" s="67">
        <v>15</v>
      </c>
      <c r="F469" s="68">
        <v>5</v>
      </c>
      <c r="G469" s="69">
        <v>14426.1</v>
      </c>
      <c r="H469" s="70">
        <v>14076.8</v>
      </c>
      <c r="I469" s="71">
        <v>7200</v>
      </c>
      <c r="J469" s="69">
        <v>14564.71</v>
      </c>
      <c r="K469" s="70">
        <v>12891.71</v>
      </c>
      <c r="L469" s="71">
        <v>43130</v>
      </c>
      <c r="M469" s="69">
        <v>19346.189999999999</v>
      </c>
      <c r="N469" s="6">
        <v>14266.09</v>
      </c>
      <c r="O469" s="71">
        <v>7200</v>
      </c>
      <c r="P469" s="69">
        <v>14570.02051</v>
      </c>
      <c r="Q469" s="71">
        <v>2515</v>
      </c>
      <c r="R469" s="72">
        <v>15110.21</v>
      </c>
      <c r="S469" s="71">
        <v>27.27</v>
      </c>
      <c r="T469" s="72">
        <v>14679.71</v>
      </c>
      <c r="U469" s="71">
        <v>150.001</v>
      </c>
      <c r="V469" s="72">
        <v>14678.11</v>
      </c>
      <c r="W469" s="73">
        <v>150.1465</v>
      </c>
      <c r="X469" s="7">
        <v>14461</v>
      </c>
      <c r="Y469" s="71">
        <v>565</v>
      </c>
      <c r="Z469" s="74">
        <f t="shared" si="21"/>
        <v>14426.1</v>
      </c>
      <c r="AA469" s="48">
        <f t="shared" si="22"/>
        <v>14461</v>
      </c>
      <c r="AB46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MIN(G469,J469,M469),"")</f>
        <v/>
      </c>
      <c r="AC469" s="49" t="str">
        <f>IF(OR(DataBase2[[#This Row],[sKS]] = "", DataBase2[[#This Row],[BSOpt]]=""), "", (DataBase2[[#This Row],[sKS]]-DataBase2[[#This Row],[BSOpt]])/DataBase2[[#This Row],[BSOpt]])</f>
        <v/>
      </c>
      <c r="AD469" s="49">
        <f t="shared" si="23"/>
        <v>14426.1</v>
      </c>
      <c r="AE469" s="49">
        <f>IF(OR(DataBase2[[#This Row],[sKS]] = "", DataBase2[[#This Row],[BESTUB]]=""), "", (DataBase2[[#This Row],[sKS]]-DataBase2[[#This Row],[BESTUB]])/DataBase2[[#This Row],[BESTUB]])</f>
        <v>2.4192262635084768E-3</v>
      </c>
      <c r="AF469" s="75">
        <f>IF(OR(DataBase2[[#This Row],[sLB]] = "", DataBase2[[#This Row],[BestSol]]=""), "", (DataBase2[[#This Row],[sLB]]-DataBase2[[#This Row],[BestSol]])/DataBase2[[#This Row],[BestSol]])</f>
        <v>0</v>
      </c>
      <c r="AG469" s="76">
        <f>IF(OR(DataBase2[[#This Row],[sCL]] = "", DataBase2[[#This Row],[BestSol]]=""), "", (DataBase2[[#This Row],[sCL]] -DataBase2[[#This Row],[BestSol]])/DataBase2[[#This Row],[BestSol]])</f>
        <v>9.6082794379630503E-3</v>
      </c>
      <c r="AH469" s="76">
        <f>IF(OR(DataBase2[[#This Row],[sDRC]]= "", DataBase2[[#This Row],[BestSol]]=""), "", (DataBase2[[#This Row],[sDRC]]-DataBase2[[#This Row],[BestSol]])/DataBase2[[#This Row],[BestSol]])</f>
        <v>0.34105475492336795</v>
      </c>
      <c r="AI469" s="76">
        <f>IF(OR(DataBase2[[#This Row],[sABS]]= "", DataBase2[[#This Row],[BestSol]]=""), "", (DataBase2[[#This Row],[sABS]]-DataBase2[[#This Row],[BestSol]])/DataBase2[[#This Row],[BestSol]])</f>
        <v>9.9763976403879021E-3</v>
      </c>
      <c r="AJ469" s="76">
        <f>IF(OR(DataBase2[[#This Row],[sCCJ]]= "", DataBase2[[#This Row],[BestSol]]=""), "", (DataBase2[[#This Row],[sCCJ]]-DataBase2[[#This Row],[BestSol]])/DataBase2[[#This Row],[BestSol]])</f>
        <v>4.7421687081054389E-2</v>
      </c>
      <c r="AK469" s="76">
        <f>IF(OR(DataBase2[[#This Row],[sILS]] = "", DataBase2[[#This Row],[BestSol]]=""), "", (DataBase2[[#This Row],[sILS]]-DataBase2[[#This Row],[BestSol]])/DataBase2[[#This Row],[BestSol]])</f>
        <v>1.7579941910842067E-2</v>
      </c>
      <c r="AL469" s="76">
        <f>IF(OR(DataBase2[[#This Row],[sSA]] = "", DataBase2[[#This Row],[BestSol]]=""), "", (DataBase2[[#This Row],[sSA]]-DataBase2[[#This Row],[BestSol]])/DataBase2[[#This Row],[BestSol]])</f>
        <v>1.7469031824262984E-2</v>
      </c>
      <c r="AM469" s="76">
        <f>IF(OR(DataBase2[[#This Row],[sKS]] = "", DataBase2[[#This Row],[BestSol]]=""), "", (DataBase2[[#This Row],[sKS]]-DataBase2[[#This Row],[BestSol]])/DataBase2[[#This Row],[BestSol]])</f>
        <v>2.4192262635084768E-3</v>
      </c>
      <c r="AN469" s="75">
        <f>IF(OR(DataBase2[[#This Row],[sLB]] = "", DataBase2[[#This Row],[BSHeu]]=""), "", (DataBase2[[#This Row],[sLB]]-DataBase2[[#This Row],[BSHeu]])/DataBase2[[#This Row],[BSHeu]])</f>
        <v>-2.4133877325219306E-3</v>
      </c>
      <c r="AO469" s="76">
        <f>IF(OR(DataBase2[[#This Row],[sCL]] = "",  DataBase2[[#This Row],[BSHeu]]=""), "", (DataBase2[[#This Row],[sCL]] - DataBase2[[#This Row],[BSHeu]])/ DataBase2[[#This Row],[BSHeu]])</f>
        <v>7.1717032017148971E-3</v>
      </c>
      <c r="AP469" s="76">
        <f>IF(OR(DataBase2[[#This Row],[sDRC]]= "",  DataBase2[[#This Row],[BSHeu]]=""), "", (DataBase2[[#This Row],[sDRC]]- DataBase2[[#This Row],[BSHeu]])/ DataBase2[[#This Row],[BSHeu]])</f>
        <v>0.33781826982919566</v>
      </c>
      <c r="AQ469" s="76">
        <f>IF(OR(DataBase2[[#This Row],[sABS]]= "",  DataBase2[[#This Row],[BSHeu]]=""), "", (DataBase2[[#This Row],[sABS]]- DataBase2[[#This Row],[BSHeu]])/ DataBase2[[#This Row],[BSHeu]])</f>
        <v>7.5389329921858993E-3</v>
      </c>
      <c r="AR469" s="76">
        <f>IF(OR(DataBase2[[#This Row],[sCCJ]]= "",  DataBase2[[#This Row],[BSHeu]]=""), "", (DataBase2[[#This Row],[sCCJ]]- DataBase2[[#This Row],[BSHeu]])/ DataBase2[[#This Row],[BSHeu]])</f>
        <v>4.4893852430675549E-2</v>
      </c>
      <c r="AS469" s="76">
        <f>IF(OR(DataBase2[[#This Row],[sILS]] = "",  DataBase2[[#This Row],[BSHeu]]=""), "", (DataBase2[[#This Row],[sILS]]- DataBase2[[#This Row],[BSHeu]])/ DataBase2[[#This Row],[BSHeu]])</f>
        <v>1.5124126962174063E-2</v>
      </c>
      <c r="AT469" s="76">
        <f>IF(OR(DataBase2[[#This Row],[sSA]] = "",  DataBase2[[#This Row],[BSHeu]]=""), "", (DataBase2[[#This Row],[sSA]]- DataBase2[[#This Row],[BSHeu]])/ DataBase2[[#This Row],[BSHeu]])</f>
        <v>1.5013484544637341E-2</v>
      </c>
      <c r="AU469" s="77">
        <f>IF(OR(DataBase2[[#This Row],[sKS]]= "",  DataBase2[[#This Row],[BSHeu]]=""), "", (DataBase2[[#This Row],[sKS]]- DataBase2[[#This Row],[BSHeu]])/ DataBase2[[#This Row],[BSHeu]])</f>
        <v>0</v>
      </c>
      <c r="AV469" s="78">
        <f>IF(AND(DataBase2[[#This Row],[sLBGB]]&lt;=0.0001, DataBase2[[#This Row],[sLBGB]]&lt;&gt;""), 1,"")</f>
        <v>1</v>
      </c>
      <c r="AW469" s="78" t="str">
        <f>IF(AND(DataBase2[[#This Row],[sCLGB]]&lt;=0.0001,DataBase2[[#This Row],[sCLGB]]&lt;&gt;""), 1,"")</f>
        <v/>
      </c>
      <c r="AX469" s="78" t="str">
        <f>IF(AND(DataBase2[[#This Row],[sDRCGB]]&lt;=0.0001,DataBase2[[#This Row],[sDRCGB]]&lt;&gt;""), 1,"")</f>
        <v/>
      </c>
      <c r="AY469" s="78" t="str">
        <f>IF(AND(DataBase2[[#This Row],[sABSGB]]&lt;=0.0001,DataBase2[[#This Row],[sABSGB]]&lt;&gt;""), 1,"")</f>
        <v/>
      </c>
      <c r="AZ469" s="78" t="str">
        <f>IF(AND(DataBase2[[#This Row],[sCCJGB]]&lt;=0.0001,DataBase2[[#This Row],[sCCJGB]]&lt;&gt;""), 1,"")</f>
        <v/>
      </c>
      <c r="BA469" s="78" t="str">
        <f>IF(AND(DataBase2[[#This Row],[sILSGB]]&lt;=0.0001,DataBase2[[#This Row],[sILSGB]]&lt;&gt;""), 1,"")</f>
        <v/>
      </c>
      <c r="BB469" s="78" t="str">
        <f>IF(AND(DataBase2[[#This Row],[sSAGB]]&lt;=0.0001,DataBase2[[#This Row],[sSAGB]]&lt;&gt;""), 1,"")</f>
        <v/>
      </c>
      <c r="BC469" s="78" t="str">
        <f>IF(AND(DataBase2[[#This Row],[sKSGB]]&lt;=0.0001,DataBase2[[#This Row],[sKSGB]]&lt;&gt;""), 1,"")</f>
        <v/>
      </c>
      <c r="BD469" s="79">
        <f>IF(AND(DataBase2[[#This Row],[sLBGKS]]&lt;=0.0001, DataBase2[[#This Row],[sLBGKS]]&lt;&gt;""), 1,"")</f>
        <v>1</v>
      </c>
      <c r="BE469" s="78" t="str">
        <f>IF(AND(DataBase2[[#This Row],[sCLGKS]]&lt;=0.0001,DataBase2[[#This Row],[sCLGKS]]&lt;&gt;""), 1,"")</f>
        <v/>
      </c>
      <c r="BF469" s="78" t="str">
        <f>IF(AND(DataBase2[[#This Row],[sDRCGKS]]&lt;=0.0001,DataBase2[[#This Row],[sDRCGKS]]&lt;&gt;""), 1,"")</f>
        <v/>
      </c>
      <c r="BG469" s="78" t="str">
        <f>IF(AND(DataBase2[[#This Row],[sABSGKS]]&lt;=0.0001,DataBase2[[#This Row],[sABSGKS]]&lt;&gt;""), 1,"")</f>
        <v/>
      </c>
      <c r="BH469" s="78" t="str">
        <f>IF(AND(DataBase2[[#This Row],[sCCJGKS]]&lt;=0.0001,DataBase2[[#This Row],[sCCJGKS]]&lt;&gt;""), 1,"")</f>
        <v/>
      </c>
      <c r="BI469" s="78" t="str">
        <f>IF(AND(DataBase2[[#This Row],[sILSGKS]]&lt;=0.0001,DataBase2[[#This Row],[sILSGKS]]&lt;&gt;""), 1,"")</f>
        <v/>
      </c>
      <c r="BJ469" s="78" t="str">
        <f>IF(AND(DataBase2[[#This Row],[sSAGKS]]&lt;=0.0001,DataBase2[[#This Row],[sSAGKS]]&lt;&gt;""), 1,"")</f>
        <v/>
      </c>
      <c r="BK469" s="80">
        <f>IF(AND(DataBase2[[#This Row],[sKSGKS]]&lt;=0.0001,DataBase2[[#This Row],[sKSGKS]]&lt;&gt;""), 1,"")</f>
        <v>1</v>
      </c>
    </row>
    <row r="470" spans="1:63" x14ac:dyDescent="0.35">
      <c r="A470" s="65" t="s">
        <v>126</v>
      </c>
      <c r="B470" s="66" t="s">
        <v>80</v>
      </c>
      <c r="C470" s="67" t="s">
        <v>81</v>
      </c>
      <c r="D470" s="67">
        <v>6</v>
      </c>
      <c r="E470" s="67">
        <v>15</v>
      </c>
      <c r="F470" s="68">
        <v>2</v>
      </c>
      <c r="G470" s="69">
        <v>11553.8</v>
      </c>
      <c r="H470" s="70">
        <v>11409.8</v>
      </c>
      <c r="I470" s="71">
        <v>7200</v>
      </c>
      <c r="J470" s="69">
        <v>11553.52</v>
      </c>
      <c r="K470" s="70">
        <v>11553.52</v>
      </c>
      <c r="L470" s="71">
        <v>94</v>
      </c>
      <c r="M470" s="69">
        <v>11577.13</v>
      </c>
      <c r="N470" s="6">
        <v>11525.96</v>
      </c>
      <c r="O470" s="71">
        <v>7200.1</v>
      </c>
      <c r="P470" s="69">
        <v>11553.83008</v>
      </c>
      <c r="Q470" s="71">
        <v>575</v>
      </c>
      <c r="R470" s="72">
        <v>11752.12</v>
      </c>
      <c r="S470" s="71">
        <v>38.32</v>
      </c>
      <c r="T470" s="72">
        <v>11717.82</v>
      </c>
      <c r="U470" s="71">
        <v>150.00649999999999</v>
      </c>
      <c r="V470" s="72">
        <v>11747.42</v>
      </c>
      <c r="W470" s="73">
        <v>150.04249999999999</v>
      </c>
      <c r="X470" s="7">
        <v>11608.2</v>
      </c>
      <c r="Y470" s="71">
        <v>117</v>
      </c>
      <c r="Z470" s="74">
        <f t="shared" si="21"/>
        <v>11553.52</v>
      </c>
      <c r="AA470" s="48">
        <f t="shared" si="22"/>
        <v>11553.83008</v>
      </c>
      <c r="AB47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MIN(G470,J470,M470),"")</f>
        <v>11553.52</v>
      </c>
      <c r="AC470" s="49">
        <f>IF(OR(DataBase2[[#This Row],[sKS]] = "", DataBase2[[#This Row],[BSOpt]]=""), "", (DataBase2[[#This Row],[sKS]]-DataBase2[[#This Row],[BSOpt]])/DataBase2[[#This Row],[BSOpt]])</f>
        <v>4.7327567702310884E-3</v>
      </c>
      <c r="AD470" s="49">
        <f t="shared" si="23"/>
        <v>11553.52</v>
      </c>
      <c r="AE470" s="49">
        <f>IF(OR(DataBase2[[#This Row],[sKS]] = "", DataBase2[[#This Row],[BESTUB]]=""), "", (DataBase2[[#This Row],[sKS]]-DataBase2[[#This Row],[BESTUB]])/DataBase2[[#This Row],[BESTUB]])</f>
        <v>4.7327567702310884E-3</v>
      </c>
      <c r="AF470" s="75">
        <f>IF(OR(DataBase2[[#This Row],[sLB]] = "", DataBase2[[#This Row],[BestSol]]=""), "", (DataBase2[[#This Row],[sLB]]-DataBase2[[#This Row],[BestSol]])/DataBase2[[#This Row],[BestSol]])</f>
        <v>2.4235038325881274E-5</v>
      </c>
      <c r="AG470" s="76">
        <f>IF(OR(DataBase2[[#This Row],[sCL]] = "", DataBase2[[#This Row],[BestSol]]=""), "", (DataBase2[[#This Row],[sCL]] -DataBase2[[#This Row],[BestSol]])/DataBase2[[#This Row],[BestSol]])</f>
        <v>0</v>
      </c>
      <c r="AH470" s="76">
        <f>IF(OR(DataBase2[[#This Row],[sDRC]]= "", DataBase2[[#This Row],[BestSol]]=""), "", (DataBase2[[#This Row],[sDRC]]-DataBase2[[#This Row],[BestSol]])/DataBase2[[#This Row],[BestSol]])</f>
        <v>2.0435330531300214E-3</v>
      </c>
      <c r="AI470" s="76">
        <f>IF(OR(DataBase2[[#This Row],[sABS]]= "", DataBase2[[#This Row],[BestSol]]=""), "", (DataBase2[[#This Row],[sABS]]-DataBase2[[#This Row],[BestSol]])/DataBase2[[#This Row],[BestSol]])</f>
        <v>2.6838573871797399E-5</v>
      </c>
      <c r="AJ470" s="76">
        <f>IF(OR(DataBase2[[#This Row],[sCCJ]]= "", DataBase2[[#This Row],[BestSol]]=""), "", (DataBase2[[#This Row],[sCCJ]]-DataBase2[[#This Row],[BestSol]])/DataBase2[[#This Row],[BestSol]])</f>
        <v>1.7189566469785863E-2</v>
      </c>
      <c r="AK470" s="76">
        <f>IF(OR(DataBase2[[#This Row],[sILS]] = "", DataBase2[[#This Row],[BestSol]]=""), "", (DataBase2[[#This Row],[sILS]]-DataBase2[[#This Row],[BestSol]])/DataBase2[[#This Row],[BestSol]])</f>
        <v>1.4220774274852969E-2</v>
      </c>
      <c r="AL470" s="76">
        <f>IF(OR(DataBase2[[#This Row],[sSA]] = "", DataBase2[[#This Row],[BestSol]]=""), "", (DataBase2[[#This Row],[sSA]]-DataBase2[[#This Row],[BestSol]])/DataBase2[[#This Row],[BestSol]])</f>
        <v>1.678276404074253E-2</v>
      </c>
      <c r="AM470" s="76">
        <f>IF(OR(DataBase2[[#This Row],[sKS]] = "", DataBase2[[#This Row],[BestSol]]=""), "", (DataBase2[[#This Row],[sKS]]-DataBase2[[#This Row],[BestSol]])/DataBase2[[#This Row],[BestSol]])</f>
        <v>4.7327567702310884E-3</v>
      </c>
      <c r="AN470" s="75">
        <f>IF(OR(DataBase2[[#This Row],[sLB]] = "", DataBase2[[#This Row],[BSHeu]]=""), "", (DataBase2[[#This Row],[sLB]]-DataBase2[[#This Row],[BSHeu]])/DataBase2[[#This Row],[BSHeu]])</f>
        <v>-2.6034656726103467E-6</v>
      </c>
      <c r="AO470" s="76">
        <f>IF(OR(DataBase2[[#This Row],[sCL]] = "",  DataBase2[[#This Row],[BSHeu]]=""), "", (DataBase2[[#This Row],[sCL]] - DataBase2[[#This Row],[BSHeu]])/ DataBase2[[#This Row],[BSHeu]])</f>
        <v>-2.6837853582081476E-5</v>
      </c>
      <c r="AP470" s="76">
        <f>IF(OR(DataBase2[[#This Row],[sDRC]]= "",  DataBase2[[#This Row],[BSHeu]]=""), "", (DataBase2[[#This Row],[sDRC]]- DataBase2[[#This Row],[BSHeu]])/ DataBase2[[#This Row],[BSHeu]])</f>
        <v>2.0166403555070696E-3</v>
      </c>
      <c r="AQ470" s="76">
        <f>IF(OR(DataBase2[[#This Row],[sABS]]= "",  DataBase2[[#This Row],[BSHeu]]=""), "", (DataBase2[[#This Row],[sABS]]- DataBase2[[#This Row],[BSHeu]])/ DataBase2[[#This Row],[BSHeu]])</f>
        <v>0</v>
      </c>
      <c r="AR470" s="76">
        <f>IF(OR(DataBase2[[#This Row],[sCCJ]]= "",  DataBase2[[#This Row],[BSHeu]]=""), "", (DataBase2[[#This Row],[sCCJ]]- DataBase2[[#This Row],[BSHeu]])/ DataBase2[[#This Row],[BSHeu]])</f>
        <v>1.7162267285135726E-2</v>
      </c>
      <c r="AS470" s="76">
        <f>IF(OR(DataBase2[[#This Row],[sILS]] = "",  DataBase2[[#This Row],[BSHeu]]=""), "", (DataBase2[[#This Row],[sILS]]- DataBase2[[#This Row],[BSHeu]])/ DataBase2[[#This Row],[BSHeu]])</f>
        <v>1.4193554766213074E-2</v>
      </c>
      <c r="AT470" s="76">
        <f>IF(OR(DataBase2[[#This Row],[sSA]] = "",  DataBase2[[#This Row],[BSHeu]]=""), "", (DataBase2[[#This Row],[sSA]]- DataBase2[[#This Row],[BSHeu]])/ DataBase2[[#This Row],[BSHeu]])</f>
        <v>1.6755475773796422E-2</v>
      </c>
      <c r="AU470" s="77">
        <f>IF(OR(DataBase2[[#This Row],[sKS]]= "",  DataBase2[[#This Row],[BSHeu]]=""), "", (DataBase2[[#This Row],[sKS]]- DataBase2[[#This Row],[BSHeu]])/ DataBase2[[#This Row],[BSHeu]])</f>
        <v>4.7057918996157681E-3</v>
      </c>
      <c r="AV470" s="78">
        <f>IF(AND(DataBase2[[#This Row],[sLBGB]]&lt;=0.0001, DataBase2[[#This Row],[sLBGB]]&lt;&gt;""), 1,"")</f>
        <v>1</v>
      </c>
      <c r="AW470" s="78">
        <f>IF(AND(DataBase2[[#This Row],[sCLGB]]&lt;=0.0001,DataBase2[[#This Row],[sCLGB]]&lt;&gt;""), 1,"")</f>
        <v>1</v>
      </c>
      <c r="AX470" s="78" t="str">
        <f>IF(AND(DataBase2[[#This Row],[sDRCGB]]&lt;=0.0001,DataBase2[[#This Row],[sDRCGB]]&lt;&gt;""), 1,"")</f>
        <v/>
      </c>
      <c r="AY470" s="78">
        <f>IF(AND(DataBase2[[#This Row],[sABSGB]]&lt;=0.0001,DataBase2[[#This Row],[sABSGB]]&lt;&gt;""), 1,"")</f>
        <v>1</v>
      </c>
      <c r="AZ470" s="78" t="str">
        <f>IF(AND(DataBase2[[#This Row],[sCCJGB]]&lt;=0.0001,DataBase2[[#This Row],[sCCJGB]]&lt;&gt;""), 1,"")</f>
        <v/>
      </c>
      <c r="BA470" s="78" t="str">
        <f>IF(AND(DataBase2[[#This Row],[sILSGB]]&lt;=0.0001,DataBase2[[#This Row],[sILSGB]]&lt;&gt;""), 1,"")</f>
        <v/>
      </c>
      <c r="BB470" s="78" t="str">
        <f>IF(AND(DataBase2[[#This Row],[sSAGB]]&lt;=0.0001,DataBase2[[#This Row],[sSAGB]]&lt;&gt;""), 1,"")</f>
        <v/>
      </c>
      <c r="BC470" s="78" t="str">
        <f>IF(AND(DataBase2[[#This Row],[sKSGB]]&lt;=0.0001,DataBase2[[#This Row],[sKSGB]]&lt;&gt;""), 1,"")</f>
        <v/>
      </c>
      <c r="BD470" s="79">
        <f>IF(AND(DataBase2[[#This Row],[sLBGKS]]&lt;=0.0001, DataBase2[[#This Row],[sLBGKS]]&lt;&gt;""), 1,"")</f>
        <v>1</v>
      </c>
      <c r="BE470" s="78">
        <f>IF(AND(DataBase2[[#This Row],[sCLGKS]]&lt;=0.0001,DataBase2[[#This Row],[sCLGKS]]&lt;&gt;""), 1,"")</f>
        <v>1</v>
      </c>
      <c r="BF470" s="78" t="str">
        <f>IF(AND(DataBase2[[#This Row],[sDRCGKS]]&lt;=0.0001,DataBase2[[#This Row],[sDRCGKS]]&lt;&gt;""), 1,"")</f>
        <v/>
      </c>
      <c r="BG470" s="78">
        <f>IF(AND(DataBase2[[#This Row],[sABSGKS]]&lt;=0.0001,DataBase2[[#This Row],[sABSGKS]]&lt;&gt;""), 1,"")</f>
        <v>1</v>
      </c>
      <c r="BH470" s="78" t="str">
        <f>IF(AND(DataBase2[[#This Row],[sCCJGKS]]&lt;=0.0001,DataBase2[[#This Row],[sCCJGKS]]&lt;&gt;""), 1,"")</f>
        <v/>
      </c>
      <c r="BI470" s="78" t="str">
        <f>IF(AND(DataBase2[[#This Row],[sILSGKS]]&lt;=0.0001,DataBase2[[#This Row],[sILSGKS]]&lt;&gt;""), 1,"")</f>
        <v/>
      </c>
      <c r="BJ470" s="78" t="str">
        <f>IF(AND(DataBase2[[#This Row],[sSAGKS]]&lt;=0.0001,DataBase2[[#This Row],[sSAGKS]]&lt;&gt;""), 1,"")</f>
        <v/>
      </c>
      <c r="BK470" s="80" t="str">
        <f>IF(AND(DataBase2[[#This Row],[sKSGKS]]&lt;=0.0001,DataBase2[[#This Row],[sKSGKS]]&lt;&gt;""), 1,"")</f>
        <v/>
      </c>
    </row>
    <row r="471" spans="1:63" x14ac:dyDescent="0.35">
      <c r="A471" s="65" t="s">
        <v>127</v>
      </c>
      <c r="B471" s="66" t="s">
        <v>80</v>
      </c>
      <c r="C471" s="67" t="s">
        <v>81</v>
      </c>
      <c r="D471" s="67">
        <v>6</v>
      </c>
      <c r="E471" s="67">
        <v>15</v>
      </c>
      <c r="F471" s="68">
        <v>3</v>
      </c>
      <c r="G471" s="69">
        <v>12497.8</v>
      </c>
      <c r="H471" s="70">
        <v>12298.4</v>
      </c>
      <c r="I471" s="71">
        <v>7200</v>
      </c>
      <c r="J471" s="69">
        <v>12497.82</v>
      </c>
      <c r="K471" s="70">
        <v>12497.82</v>
      </c>
      <c r="L471" s="71">
        <v>2127</v>
      </c>
      <c r="M471" s="69">
        <v>12498.65</v>
      </c>
      <c r="N471" s="6">
        <v>12479.48</v>
      </c>
      <c r="O471" s="71">
        <v>7200</v>
      </c>
      <c r="P471" s="69">
        <v>12497.79004</v>
      </c>
      <c r="Q471" s="71">
        <v>2445</v>
      </c>
      <c r="R471" s="72">
        <v>13158.62</v>
      </c>
      <c r="S471" s="71">
        <v>36.479999999999997</v>
      </c>
      <c r="T471" s="72">
        <v>12750.22</v>
      </c>
      <c r="U471" s="71">
        <v>150.0035</v>
      </c>
      <c r="V471" s="72">
        <v>12625.32</v>
      </c>
      <c r="W471" s="73">
        <v>150.03899999999999</v>
      </c>
      <c r="X471" s="7">
        <v>12530.8</v>
      </c>
      <c r="Y471" s="71">
        <v>140</v>
      </c>
      <c r="Z471" s="74">
        <f t="shared" si="21"/>
        <v>12497.8</v>
      </c>
      <c r="AA471" s="48">
        <f t="shared" si="22"/>
        <v>12497.79004</v>
      </c>
      <c r="AB47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MIN(G471,J471,M471),"")</f>
        <v>12497.8</v>
      </c>
      <c r="AC471" s="49">
        <f>IF(OR(DataBase2[[#This Row],[sKS]] = "", DataBase2[[#This Row],[BSOpt]]=""), "", (DataBase2[[#This Row],[sKS]]-DataBase2[[#This Row],[BSOpt]])/DataBase2[[#This Row],[BSOpt]])</f>
        <v>2.6404647217910353E-3</v>
      </c>
      <c r="AD471" s="49">
        <f t="shared" si="23"/>
        <v>12497.8</v>
      </c>
      <c r="AE471" s="49">
        <f>IF(OR(DataBase2[[#This Row],[sKS]] = "", DataBase2[[#This Row],[BESTUB]]=""), "", (DataBase2[[#This Row],[sKS]]-DataBase2[[#This Row],[BESTUB]])/DataBase2[[#This Row],[BESTUB]])</f>
        <v>2.6404647217910353E-3</v>
      </c>
      <c r="AF471" s="75">
        <f>IF(OR(DataBase2[[#This Row],[sLB]] = "", DataBase2[[#This Row],[BestSol]]=""), "", (DataBase2[[#This Row],[sLB]]-DataBase2[[#This Row],[BestSol]])/DataBase2[[#This Row],[BestSol]])</f>
        <v>0</v>
      </c>
      <c r="AG471" s="76">
        <f>IF(OR(DataBase2[[#This Row],[sCL]] = "", DataBase2[[#This Row],[BestSol]]=""), "", (DataBase2[[#This Row],[sCL]] -DataBase2[[#This Row],[BestSol]])/DataBase2[[#This Row],[BestSol]])</f>
        <v>1.6002816496052552E-6</v>
      </c>
      <c r="AH471" s="76">
        <f>IF(OR(DataBase2[[#This Row],[sDRC]]= "", DataBase2[[#This Row],[BestSol]]=""), "", (DataBase2[[#This Row],[sDRC]]-DataBase2[[#This Row],[BestSol]])/DataBase2[[#This Row],[BestSol]])</f>
        <v>6.8011970106767903E-5</v>
      </c>
      <c r="AI471" s="76">
        <f>IF(OR(DataBase2[[#This Row],[sABS]]= "", DataBase2[[#This Row],[BestSol]]=""), "", (DataBase2[[#This Row],[sABS]]-DataBase2[[#This Row],[BestSol]])/DataBase2[[#This Row],[BestSol]])</f>
        <v>-7.9694026143879524E-7</v>
      </c>
      <c r="AJ471" s="76">
        <f>IF(OR(DataBase2[[#This Row],[sCCJ]]= "", DataBase2[[#This Row],[BestSol]]=""), "", (DataBase2[[#This Row],[sCCJ]]-DataBase2[[#This Row],[BestSol]])/DataBase2[[#This Row],[BestSol]])</f>
        <v>5.2874905983453215E-2</v>
      </c>
      <c r="AK471" s="76">
        <f>IF(OR(DataBase2[[#This Row],[sILS]] = "", DataBase2[[#This Row],[BestSol]]=""), "", (DataBase2[[#This Row],[sILS]]-DataBase2[[#This Row],[BestSol]])/DataBase2[[#This Row],[BestSol]])</f>
        <v>2.019715469922707E-2</v>
      </c>
      <c r="AL471" s="76">
        <f>IF(OR(DataBase2[[#This Row],[sSA]] = "", DataBase2[[#This Row],[BestSol]]=""), "", (DataBase2[[#This Row],[sSA]]-DataBase2[[#This Row],[BestSol]])/DataBase2[[#This Row],[BestSol]])</f>
        <v>1.0203395797660424E-2</v>
      </c>
      <c r="AM471" s="76">
        <f>IF(OR(DataBase2[[#This Row],[sKS]] = "", DataBase2[[#This Row],[BestSol]]=""), "", (DataBase2[[#This Row],[sKS]]-DataBase2[[#This Row],[BestSol]])/DataBase2[[#This Row],[BestSol]])</f>
        <v>2.6404647217910353E-3</v>
      </c>
      <c r="AN471" s="75">
        <f>IF(OR(DataBase2[[#This Row],[sLB]] = "", DataBase2[[#This Row],[BSHeu]]=""), "", (DataBase2[[#This Row],[sLB]]-DataBase2[[#This Row],[BSHeu]])/DataBase2[[#This Row],[BSHeu]])</f>
        <v>7.9694089655308166E-7</v>
      </c>
      <c r="AO471" s="76">
        <f>IF(OR(DataBase2[[#This Row],[sCL]] = "",  DataBase2[[#This Row],[BSHeu]]=""), "", (DataBase2[[#This Row],[sCL]] - DataBase2[[#This Row],[BSHeu]])/ DataBase2[[#This Row],[BSHeu]])</f>
        <v>2.3972238214882294E-6</v>
      </c>
      <c r="AP471" s="76">
        <f>IF(OR(DataBase2[[#This Row],[sDRC]]= "",  DataBase2[[#This Row],[BSHeu]]=""), "", (DataBase2[[#This Row],[sDRC]]- DataBase2[[#This Row],[BSHeu]])/ DataBase2[[#This Row],[BSHeu]])</f>
        <v>6.8808965204841409E-5</v>
      </c>
      <c r="AQ471" s="76">
        <f>IF(OR(DataBase2[[#This Row],[sABS]]= "",  DataBase2[[#This Row],[BSHeu]]=""), "", (DataBase2[[#This Row],[sABS]]- DataBase2[[#This Row],[BSHeu]])/ DataBase2[[#This Row],[BSHeu]])</f>
        <v>0</v>
      </c>
      <c r="AR471" s="76">
        <f>IF(OR(DataBase2[[#This Row],[sCCJ]]= "",  DataBase2[[#This Row],[BSHeu]]=""), "", (DataBase2[[#This Row],[sCCJ]]- DataBase2[[#This Row],[BSHeu]])/ DataBase2[[#This Row],[BSHeu]])</f>
        <v>5.2875745062524744E-2</v>
      </c>
      <c r="AS471" s="76">
        <f>IF(OR(DataBase2[[#This Row],[sILS]] = "",  DataBase2[[#This Row],[BSHeu]]=""), "", (DataBase2[[#This Row],[sILS]]- DataBase2[[#This Row],[BSHeu]])/ DataBase2[[#This Row],[BSHeu]])</f>
        <v>2.0197967736062198E-2</v>
      </c>
      <c r="AT471" s="76">
        <f>IF(OR(DataBase2[[#This Row],[sSA]] = "",  DataBase2[[#This Row],[BSHeu]]=""), "", (DataBase2[[#This Row],[sSA]]- DataBase2[[#This Row],[BSHeu]])/ DataBase2[[#This Row],[BSHeu]])</f>
        <v>1.0204200870060371E-2</v>
      </c>
      <c r="AU471" s="77">
        <f>IF(OR(DataBase2[[#This Row],[sKS]]= "",  DataBase2[[#This Row],[BSHeu]]=""), "", (DataBase2[[#This Row],[sKS]]- DataBase2[[#This Row],[BSHeu]])/ DataBase2[[#This Row],[BSHeu]])</f>
        <v>2.6412637669819112E-3</v>
      </c>
      <c r="AV471" s="78">
        <f>IF(AND(DataBase2[[#This Row],[sLBGB]]&lt;=0.0001, DataBase2[[#This Row],[sLBGB]]&lt;&gt;""), 1,"")</f>
        <v>1</v>
      </c>
      <c r="AW471" s="78">
        <f>IF(AND(DataBase2[[#This Row],[sCLGB]]&lt;=0.0001,DataBase2[[#This Row],[sCLGB]]&lt;&gt;""), 1,"")</f>
        <v>1</v>
      </c>
      <c r="AX471" s="78">
        <f>IF(AND(DataBase2[[#This Row],[sDRCGB]]&lt;=0.0001,DataBase2[[#This Row],[sDRCGB]]&lt;&gt;""), 1,"")</f>
        <v>1</v>
      </c>
      <c r="AY471" s="78">
        <f>IF(AND(DataBase2[[#This Row],[sABSGB]]&lt;=0.0001,DataBase2[[#This Row],[sABSGB]]&lt;&gt;""), 1,"")</f>
        <v>1</v>
      </c>
      <c r="AZ471" s="78" t="str">
        <f>IF(AND(DataBase2[[#This Row],[sCCJGB]]&lt;=0.0001,DataBase2[[#This Row],[sCCJGB]]&lt;&gt;""), 1,"")</f>
        <v/>
      </c>
      <c r="BA471" s="78" t="str">
        <f>IF(AND(DataBase2[[#This Row],[sILSGB]]&lt;=0.0001,DataBase2[[#This Row],[sILSGB]]&lt;&gt;""), 1,"")</f>
        <v/>
      </c>
      <c r="BB471" s="78" t="str">
        <f>IF(AND(DataBase2[[#This Row],[sSAGB]]&lt;=0.0001,DataBase2[[#This Row],[sSAGB]]&lt;&gt;""), 1,"")</f>
        <v/>
      </c>
      <c r="BC471" s="78" t="str">
        <f>IF(AND(DataBase2[[#This Row],[sKSGB]]&lt;=0.0001,DataBase2[[#This Row],[sKSGB]]&lt;&gt;""), 1,"")</f>
        <v/>
      </c>
      <c r="BD471" s="79">
        <f>IF(AND(DataBase2[[#This Row],[sLBGKS]]&lt;=0.0001, DataBase2[[#This Row],[sLBGKS]]&lt;&gt;""), 1,"")</f>
        <v>1</v>
      </c>
      <c r="BE471" s="78">
        <f>IF(AND(DataBase2[[#This Row],[sCLGKS]]&lt;=0.0001,DataBase2[[#This Row],[sCLGKS]]&lt;&gt;""), 1,"")</f>
        <v>1</v>
      </c>
      <c r="BF471" s="78">
        <f>IF(AND(DataBase2[[#This Row],[sDRCGKS]]&lt;=0.0001,DataBase2[[#This Row],[sDRCGKS]]&lt;&gt;""), 1,"")</f>
        <v>1</v>
      </c>
      <c r="BG471" s="78">
        <f>IF(AND(DataBase2[[#This Row],[sABSGKS]]&lt;=0.0001,DataBase2[[#This Row],[sABSGKS]]&lt;&gt;""), 1,"")</f>
        <v>1</v>
      </c>
      <c r="BH471" s="78" t="str">
        <f>IF(AND(DataBase2[[#This Row],[sCCJGKS]]&lt;=0.0001,DataBase2[[#This Row],[sCCJGKS]]&lt;&gt;""), 1,"")</f>
        <v/>
      </c>
      <c r="BI471" s="78" t="str">
        <f>IF(AND(DataBase2[[#This Row],[sILSGKS]]&lt;=0.0001,DataBase2[[#This Row],[sILSGKS]]&lt;&gt;""), 1,"")</f>
        <v/>
      </c>
      <c r="BJ471" s="78" t="str">
        <f>IF(AND(DataBase2[[#This Row],[sSAGKS]]&lt;=0.0001,DataBase2[[#This Row],[sSAGKS]]&lt;&gt;""), 1,"")</f>
        <v/>
      </c>
      <c r="BK471" s="80" t="str">
        <f>IF(AND(DataBase2[[#This Row],[sKSGKS]]&lt;=0.0001,DataBase2[[#This Row],[sKSGKS]]&lt;&gt;""), 1,"")</f>
        <v/>
      </c>
    </row>
    <row r="472" spans="1:63" x14ac:dyDescent="0.35">
      <c r="A472" s="65" t="s">
        <v>128</v>
      </c>
      <c r="B472" s="66" t="s">
        <v>80</v>
      </c>
      <c r="C472" s="67" t="s">
        <v>81</v>
      </c>
      <c r="D472" s="67">
        <v>6</v>
      </c>
      <c r="E472" s="67">
        <v>15</v>
      </c>
      <c r="F472" s="68">
        <v>4</v>
      </c>
      <c r="G472" s="69">
        <v>13531</v>
      </c>
      <c r="H472" s="70">
        <v>13303.7</v>
      </c>
      <c r="I472" s="71">
        <v>7200</v>
      </c>
      <c r="J472" s="69">
        <v>13499.82</v>
      </c>
      <c r="K472" s="70">
        <v>13278.42</v>
      </c>
      <c r="L472" s="71">
        <v>42948</v>
      </c>
      <c r="M472" s="69">
        <v>19178.5</v>
      </c>
      <c r="N472" s="6">
        <v>13469.25</v>
      </c>
      <c r="O472" s="71">
        <v>7200</v>
      </c>
      <c r="P472" s="69">
        <v>13847.87012</v>
      </c>
      <c r="Q472" s="71">
        <v>2522</v>
      </c>
      <c r="R472" s="72">
        <v>14083.72</v>
      </c>
      <c r="S472" s="71">
        <v>890.96</v>
      </c>
      <c r="T472" s="72">
        <v>13829.02</v>
      </c>
      <c r="U472" s="71">
        <v>150.02250000000001</v>
      </c>
      <c r="V472" s="72">
        <v>13821.02</v>
      </c>
      <c r="W472" s="73">
        <v>150.04499999999999</v>
      </c>
      <c r="X472" s="7">
        <v>13542</v>
      </c>
      <c r="Y472" s="71">
        <v>154</v>
      </c>
      <c r="Z472" s="74">
        <f t="shared" si="21"/>
        <v>13499.82</v>
      </c>
      <c r="AA472" s="48">
        <f t="shared" si="22"/>
        <v>13542</v>
      </c>
      <c r="AB47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MIN(G472,J472,M472),"")</f>
        <v/>
      </c>
      <c r="AC472" s="49" t="str">
        <f>IF(OR(DataBase2[[#This Row],[sKS]] = "", DataBase2[[#This Row],[BSOpt]]=""), "", (DataBase2[[#This Row],[sKS]]-DataBase2[[#This Row],[BSOpt]])/DataBase2[[#This Row],[BSOpt]])</f>
        <v/>
      </c>
      <c r="AD472" s="49">
        <f t="shared" si="23"/>
        <v>13499.82</v>
      </c>
      <c r="AE472" s="49">
        <f>IF(OR(DataBase2[[#This Row],[sKS]] = "", DataBase2[[#This Row],[BESTUB]]=""), "", (DataBase2[[#This Row],[sKS]]-DataBase2[[#This Row],[BESTUB]])/DataBase2[[#This Row],[BESTUB]])</f>
        <v>3.1244861042591895E-3</v>
      </c>
      <c r="AF472" s="75">
        <f>IF(OR(DataBase2[[#This Row],[sLB]] = "", DataBase2[[#This Row],[BestSol]]=""), "", (DataBase2[[#This Row],[sLB]]-DataBase2[[#This Row],[BestSol]])/DataBase2[[#This Row],[BestSol]])</f>
        <v>2.309660425101986E-3</v>
      </c>
      <c r="AG472" s="76">
        <f>IF(OR(DataBase2[[#This Row],[sCL]] = "", DataBase2[[#This Row],[BestSol]]=""), "", (DataBase2[[#This Row],[sCL]] -DataBase2[[#This Row],[BestSol]])/DataBase2[[#This Row],[BestSol]])</f>
        <v>0</v>
      </c>
      <c r="AH472" s="76">
        <f>IF(OR(DataBase2[[#This Row],[sDRC]]= "", DataBase2[[#This Row],[BestSol]]=""), "", (DataBase2[[#This Row],[sDRC]]-DataBase2[[#This Row],[BestSol]])/DataBase2[[#This Row],[BestSol]])</f>
        <v>0.42064857161058444</v>
      </c>
      <c r="AI472" s="76">
        <f>IF(OR(DataBase2[[#This Row],[sABS]]= "", DataBase2[[#This Row],[BestSol]]=""), "", (DataBase2[[#This Row],[sABS]]-DataBase2[[#This Row],[BestSol]])/DataBase2[[#This Row],[BestSol]])</f>
        <v>2.5781834128158737E-2</v>
      </c>
      <c r="AJ472" s="76">
        <f>IF(OR(DataBase2[[#This Row],[sCCJ]]= "", DataBase2[[#This Row],[BestSol]]=""), "", (DataBase2[[#This Row],[sCCJ]]-DataBase2[[#This Row],[BestSol]])/DataBase2[[#This Row],[BestSol]])</f>
        <v>4.3252428550899169E-2</v>
      </c>
      <c r="AK472" s="76">
        <f>IF(OR(DataBase2[[#This Row],[sILS]] = "", DataBase2[[#This Row],[BestSol]]=""), "", (DataBase2[[#This Row],[sILS]]-DataBase2[[#This Row],[BestSol]])/DataBase2[[#This Row],[BestSol]])</f>
        <v>2.438551032532291E-2</v>
      </c>
      <c r="AL472" s="76">
        <f>IF(OR(DataBase2[[#This Row],[sSA]] = "", DataBase2[[#This Row],[BestSol]]=""), "", (DataBase2[[#This Row],[sSA]]-DataBase2[[#This Row],[BestSol]])/DataBase2[[#This Row],[BestSol]])</f>
        <v>2.3792909831390398E-2</v>
      </c>
      <c r="AM472" s="76">
        <f>IF(OR(DataBase2[[#This Row],[sKS]] = "", DataBase2[[#This Row],[BestSol]]=""), "", (DataBase2[[#This Row],[sKS]]-DataBase2[[#This Row],[BestSol]])/DataBase2[[#This Row],[BestSol]])</f>
        <v>3.1244861042591895E-3</v>
      </c>
      <c r="AN472" s="75">
        <f>IF(OR(DataBase2[[#This Row],[sLB]] = "", DataBase2[[#This Row],[BSHeu]]=""), "", (DataBase2[[#This Row],[sLB]]-DataBase2[[#This Row],[BSHeu]])/DataBase2[[#This Row],[BSHeu]])</f>
        <v>-8.1228769753359921E-4</v>
      </c>
      <c r="AO472" s="76">
        <f>IF(OR(DataBase2[[#This Row],[sCL]] = "",  DataBase2[[#This Row],[BSHeu]]=""), "", (DataBase2[[#This Row],[sCL]] - DataBase2[[#This Row],[BSHeu]])/ DataBase2[[#This Row],[BSHeu]])</f>
        <v>-3.1147540983606772E-3</v>
      </c>
      <c r="AP472" s="76">
        <f>IF(OR(DataBase2[[#This Row],[sDRC]]= "",  DataBase2[[#This Row],[BSHeu]]=""), "", (DataBase2[[#This Row],[sDRC]]- DataBase2[[#This Row],[BSHeu]])/ DataBase2[[#This Row],[BSHeu]])</f>
        <v>0.41622360064983016</v>
      </c>
      <c r="AQ472" s="76">
        <f>IF(OR(DataBase2[[#This Row],[sABS]]= "",  DataBase2[[#This Row],[BSHeu]]=""), "", (DataBase2[[#This Row],[sABS]]- DataBase2[[#This Row],[BSHeu]])/ DataBase2[[#This Row],[BSHeu]])</f>
        <v>2.2586775956284121E-2</v>
      </c>
      <c r="AR472" s="76">
        <f>IF(OR(DataBase2[[#This Row],[sCCJ]]= "",  DataBase2[[#This Row],[BSHeu]]=""), "", (DataBase2[[#This Row],[sCCJ]]- DataBase2[[#This Row],[BSHeu]])/ DataBase2[[#This Row],[BSHeu]])</f>
        <v>4.0002953773445531E-2</v>
      </c>
      <c r="AS472" s="76">
        <f>IF(OR(DataBase2[[#This Row],[sILS]] = "",  DataBase2[[#This Row],[BSHeu]]=""), "", (DataBase2[[#This Row],[sILS]]- DataBase2[[#This Row],[BSHeu]])/ DataBase2[[#This Row],[BSHeu]])</f>
        <v>2.1194801358735818E-2</v>
      </c>
      <c r="AT472" s="76">
        <f>IF(OR(DataBase2[[#This Row],[sSA]] = "",  DataBase2[[#This Row],[BSHeu]]=""), "", (DataBase2[[#This Row],[sSA]]- DataBase2[[#This Row],[BSHeu]])/ DataBase2[[#This Row],[BSHeu]])</f>
        <v>2.0604046669620471E-2</v>
      </c>
      <c r="AU472" s="77">
        <f>IF(OR(DataBase2[[#This Row],[sKS]]= "",  DataBase2[[#This Row],[BSHeu]]=""), "", (DataBase2[[#This Row],[sKS]]- DataBase2[[#This Row],[BSHeu]])/ DataBase2[[#This Row],[BSHeu]])</f>
        <v>0</v>
      </c>
      <c r="AV472" s="78" t="str">
        <f>IF(AND(DataBase2[[#This Row],[sLBGB]]&lt;=0.0001, DataBase2[[#This Row],[sLBGB]]&lt;&gt;""), 1,"")</f>
        <v/>
      </c>
      <c r="AW472" s="78">
        <f>IF(AND(DataBase2[[#This Row],[sCLGB]]&lt;=0.0001,DataBase2[[#This Row],[sCLGB]]&lt;&gt;""), 1,"")</f>
        <v>1</v>
      </c>
      <c r="AX472" s="78" t="str">
        <f>IF(AND(DataBase2[[#This Row],[sDRCGB]]&lt;=0.0001,DataBase2[[#This Row],[sDRCGB]]&lt;&gt;""), 1,"")</f>
        <v/>
      </c>
      <c r="AY472" s="78" t="str">
        <f>IF(AND(DataBase2[[#This Row],[sABSGB]]&lt;=0.0001,DataBase2[[#This Row],[sABSGB]]&lt;&gt;""), 1,"")</f>
        <v/>
      </c>
      <c r="AZ472" s="78" t="str">
        <f>IF(AND(DataBase2[[#This Row],[sCCJGB]]&lt;=0.0001,DataBase2[[#This Row],[sCCJGB]]&lt;&gt;""), 1,"")</f>
        <v/>
      </c>
      <c r="BA472" s="78" t="str">
        <f>IF(AND(DataBase2[[#This Row],[sILSGB]]&lt;=0.0001,DataBase2[[#This Row],[sILSGB]]&lt;&gt;""), 1,"")</f>
        <v/>
      </c>
      <c r="BB472" s="78" t="str">
        <f>IF(AND(DataBase2[[#This Row],[sSAGB]]&lt;=0.0001,DataBase2[[#This Row],[sSAGB]]&lt;&gt;""), 1,"")</f>
        <v/>
      </c>
      <c r="BC472" s="78" t="str">
        <f>IF(AND(DataBase2[[#This Row],[sKSGB]]&lt;=0.0001,DataBase2[[#This Row],[sKSGB]]&lt;&gt;""), 1,"")</f>
        <v/>
      </c>
      <c r="BD472" s="79">
        <f>IF(AND(DataBase2[[#This Row],[sLBGKS]]&lt;=0.0001, DataBase2[[#This Row],[sLBGKS]]&lt;&gt;""), 1,"")</f>
        <v>1</v>
      </c>
      <c r="BE472" s="78">
        <f>IF(AND(DataBase2[[#This Row],[sCLGKS]]&lt;=0.0001,DataBase2[[#This Row],[sCLGKS]]&lt;&gt;""), 1,"")</f>
        <v>1</v>
      </c>
      <c r="BF472" s="78" t="str">
        <f>IF(AND(DataBase2[[#This Row],[sDRCGKS]]&lt;=0.0001,DataBase2[[#This Row],[sDRCGKS]]&lt;&gt;""), 1,"")</f>
        <v/>
      </c>
      <c r="BG472" s="78" t="str">
        <f>IF(AND(DataBase2[[#This Row],[sABSGKS]]&lt;=0.0001,DataBase2[[#This Row],[sABSGKS]]&lt;&gt;""), 1,"")</f>
        <v/>
      </c>
      <c r="BH472" s="78" t="str">
        <f>IF(AND(DataBase2[[#This Row],[sCCJGKS]]&lt;=0.0001,DataBase2[[#This Row],[sCCJGKS]]&lt;&gt;""), 1,"")</f>
        <v/>
      </c>
      <c r="BI472" s="78" t="str">
        <f>IF(AND(DataBase2[[#This Row],[sILSGKS]]&lt;=0.0001,DataBase2[[#This Row],[sILSGKS]]&lt;&gt;""), 1,"")</f>
        <v/>
      </c>
      <c r="BJ472" s="78" t="str">
        <f>IF(AND(DataBase2[[#This Row],[sSAGKS]]&lt;=0.0001,DataBase2[[#This Row],[sSAGKS]]&lt;&gt;""), 1,"")</f>
        <v/>
      </c>
      <c r="BK472" s="80">
        <f>IF(AND(DataBase2[[#This Row],[sKSGKS]]&lt;=0.0001,DataBase2[[#This Row],[sKSGKS]]&lt;&gt;""), 1,"")</f>
        <v>1</v>
      </c>
    </row>
    <row r="473" spans="1:63" x14ac:dyDescent="0.35">
      <c r="A473" s="65" t="s">
        <v>129</v>
      </c>
      <c r="B473" s="66" t="s">
        <v>80</v>
      </c>
      <c r="C473" s="67" t="s">
        <v>81</v>
      </c>
      <c r="D473" s="67">
        <v>6</v>
      </c>
      <c r="E473" s="67">
        <v>15</v>
      </c>
      <c r="F473" s="68">
        <v>5</v>
      </c>
      <c r="G473" s="69">
        <v>14463</v>
      </c>
      <c r="H473" s="70">
        <v>14293.5</v>
      </c>
      <c r="I473" s="71">
        <v>7200</v>
      </c>
      <c r="J473" s="69">
        <v>14541.02</v>
      </c>
      <c r="K473" s="70">
        <v>13962.12</v>
      </c>
      <c r="L473" s="71">
        <v>43114</v>
      </c>
      <c r="M473" s="69">
        <v>20533.8</v>
      </c>
      <c r="N473" s="6">
        <v>14415.71</v>
      </c>
      <c r="O473" s="71">
        <v>7200</v>
      </c>
      <c r="P473" s="69">
        <v>14935.73047</v>
      </c>
      <c r="Q473" s="71">
        <v>2525</v>
      </c>
      <c r="R473" s="72">
        <v>15581.92</v>
      </c>
      <c r="S473" s="71">
        <v>25.55</v>
      </c>
      <c r="T473" s="72">
        <v>14775.02</v>
      </c>
      <c r="U473" s="71">
        <v>150.01150000000001</v>
      </c>
      <c r="V473" s="72">
        <v>14664.52</v>
      </c>
      <c r="W473" s="73">
        <v>150.0615</v>
      </c>
      <c r="X473" s="7">
        <v>14484.1</v>
      </c>
      <c r="Y473" s="71">
        <v>169</v>
      </c>
      <c r="Z473" s="74">
        <f t="shared" si="21"/>
        <v>14463</v>
      </c>
      <c r="AA473" s="48">
        <f t="shared" si="22"/>
        <v>14484.1</v>
      </c>
      <c r="AB47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MIN(G473,J473,M473),"")</f>
        <v/>
      </c>
      <c r="AC473" s="49" t="str">
        <f>IF(OR(DataBase2[[#This Row],[sKS]] = "", DataBase2[[#This Row],[BSOpt]]=""), "", (DataBase2[[#This Row],[sKS]]-DataBase2[[#This Row],[BSOpt]])/DataBase2[[#This Row],[BSOpt]])</f>
        <v/>
      </c>
      <c r="AD473" s="49">
        <f t="shared" si="23"/>
        <v>14463</v>
      </c>
      <c r="AE473" s="49">
        <f>IF(OR(DataBase2[[#This Row],[sKS]] = "", DataBase2[[#This Row],[BESTUB]]=""), "", (DataBase2[[#This Row],[sKS]]-DataBase2[[#This Row],[BESTUB]])/DataBase2[[#This Row],[BESTUB]])</f>
        <v>1.4588951116642718E-3</v>
      </c>
      <c r="AF473" s="75">
        <f>IF(OR(DataBase2[[#This Row],[sLB]] = "", DataBase2[[#This Row],[BestSol]]=""), "", (DataBase2[[#This Row],[sLB]]-DataBase2[[#This Row],[BestSol]])/DataBase2[[#This Row],[BestSol]])</f>
        <v>0</v>
      </c>
      <c r="AG473" s="76">
        <f>IF(OR(DataBase2[[#This Row],[sCL]] = "", DataBase2[[#This Row],[BestSol]]=""), "", (DataBase2[[#This Row],[sCL]] -DataBase2[[#This Row],[BestSol]])/DataBase2[[#This Row],[BestSol]])</f>
        <v>5.3944548157367376E-3</v>
      </c>
      <c r="AH473" s="76">
        <f>IF(OR(DataBase2[[#This Row],[sDRC]]= "", DataBase2[[#This Row],[BestSol]]=""), "", (DataBase2[[#This Row],[sDRC]]-DataBase2[[#This Row],[BestSol]])/DataBase2[[#This Row],[BestSol]])</f>
        <v>0.41974694046878236</v>
      </c>
      <c r="AI473" s="76">
        <f>IF(OR(DataBase2[[#This Row],[sABS]]= "", DataBase2[[#This Row],[BestSol]]=""), "", (DataBase2[[#This Row],[sABS]]-DataBase2[[#This Row],[BestSol]])/DataBase2[[#This Row],[BestSol]])</f>
        <v>3.2685505773352726E-2</v>
      </c>
      <c r="AJ473" s="76">
        <f>IF(OR(DataBase2[[#This Row],[sCCJ]]= "", DataBase2[[#This Row],[BestSol]]=""), "", (DataBase2[[#This Row],[sCCJ]]-DataBase2[[#This Row],[BestSol]])/DataBase2[[#This Row],[BestSol]])</f>
        <v>7.7364308926225547E-2</v>
      </c>
      <c r="AK473" s="76">
        <f>IF(OR(DataBase2[[#This Row],[sILS]] = "", DataBase2[[#This Row],[BestSol]]=""), "", (DataBase2[[#This Row],[sILS]]-DataBase2[[#This Row],[BestSol]])/DataBase2[[#This Row],[BestSol]])</f>
        <v>2.1573670746041655E-2</v>
      </c>
      <c r="AL473" s="76">
        <f>IF(OR(DataBase2[[#This Row],[sSA]] = "", DataBase2[[#This Row],[BestSol]]=""), "", (DataBase2[[#This Row],[sSA]]-DataBase2[[#This Row],[BestSol]])/DataBase2[[#This Row],[BestSol]])</f>
        <v>1.3933485445619887E-2</v>
      </c>
      <c r="AM473" s="76">
        <f>IF(OR(DataBase2[[#This Row],[sKS]] = "", DataBase2[[#This Row],[BestSol]]=""), "", (DataBase2[[#This Row],[sKS]]-DataBase2[[#This Row],[BestSol]])/DataBase2[[#This Row],[BestSol]])</f>
        <v>1.4588951116642718E-3</v>
      </c>
      <c r="AN473" s="75">
        <f>IF(OR(DataBase2[[#This Row],[sLB]] = "", DataBase2[[#This Row],[BSHeu]]=""), "", (DataBase2[[#This Row],[sLB]]-DataBase2[[#This Row],[BSHeu]])/DataBase2[[#This Row],[BSHeu]])</f>
        <v>-1.4567698372698588E-3</v>
      </c>
      <c r="AO473" s="76">
        <f>IF(OR(DataBase2[[#This Row],[sCL]] = "",  DataBase2[[#This Row],[BSHeu]]=""), "", (DataBase2[[#This Row],[sCL]] - DataBase2[[#This Row],[BSHeu]])/ DataBase2[[#This Row],[BSHeu]])</f>
        <v>3.9298264994027986E-3</v>
      </c>
      <c r="AP473" s="76">
        <f>IF(OR(DataBase2[[#This Row],[sDRC]]= "",  DataBase2[[#This Row],[BSHeu]]=""), "", (DataBase2[[#This Row],[sDRC]]- DataBase2[[#This Row],[BSHeu]])/ DataBase2[[#This Row],[BSHeu]])</f>
        <v>0.41767869594935125</v>
      </c>
      <c r="AQ473" s="76">
        <f>IF(OR(DataBase2[[#This Row],[sABS]]= "",  DataBase2[[#This Row],[BSHeu]]=""), "", (DataBase2[[#This Row],[sABS]]- DataBase2[[#This Row],[BSHeu]])/ DataBase2[[#This Row],[BSHeu]])</f>
        <v>3.1181120677156334E-2</v>
      </c>
      <c r="AR473" s="76">
        <f>IF(OR(DataBase2[[#This Row],[sCCJ]]= "",  DataBase2[[#This Row],[BSHeu]]=""), "", (DataBase2[[#This Row],[sCCJ]]- DataBase2[[#This Row],[BSHeu]])/ DataBase2[[#This Row],[BSHeu]])</f>
        <v>7.5794837097230741E-2</v>
      </c>
      <c r="AS473" s="76">
        <f>IF(OR(DataBase2[[#This Row],[sILS]] = "",  DataBase2[[#This Row],[BSHeu]]=""), "", (DataBase2[[#This Row],[sILS]]- DataBase2[[#This Row],[BSHeu]])/ DataBase2[[#This Row],[BSHeu]])</f>
        <v>2.008547303594977E-2</v>
      </c>
      <c r="AT473" s="76">
        <f>IF(OR(DataBase2[[#This Row],[sSA]] = "",  DataBase2[[#This Row],[BSHeu]]=""), "", (DataBase2[[#This Row],[sSA]]- DataBase2[[#This Row],[BSHeu]])/ DataBase2[[#This Row],[BSHeu]])</f>
        <v>1.2456417727024811E-2</v>
      </c>
      <c r="AU473" s="77">
        <f>IF(OR(DataBase2[[#This Row],[sKS]]= "",  DataBase2[[#This Row],[BSHeu]]=""), "", (DataBase2[[#This Row],[sKS]]- DataBase2[[#This Row],[BSHeu]])/ DataBase2[[#This Row],[BSHeu]])</f>
        <v>0</v>
      </c>
      <c r="AV473" s="78">
        <f>IF(AND(DataBase2[[#This Row],[sLBGB]]&lt;=0.0001, DataBase2[[#This Row],[sLBGB]]&lt;&gt;""), 1,"")</f>
        <v>1</v>
      </c>
      <c r="AW473" s="78" t="str">
        <f>IF(AND(DataBase2[[#This Row],[sCLGB]]&lt;=0.0001,DataBase2[[#This Row],[sCLGB]]&lt;&gt;""), 1,"")</f>
        <v/>
      </c>
      <c r="AX473" s="78" t="str">
        <f>IF(AND(DataBase2[[#This Row],[sDRCGB]]&lt;=0.0001,DataBase2[[#This Row],[sDRCGB]]&lt;&gt;""), 1,"")</f>
        <v/>
      </c>
      <c r="AY473" s="78" t="str">
        <f>IF(AND(DataBase2[[#This Row],[sABSGB]]&lt;=0.0001,DataBase2[[#This Row],[sABSGB]]&lt;&gt;""), 1,"")</f>
        <v/>
      </c>
      <c r="AZ473" s="78" t="str">
        <f>IF(AND(DataBase2[[#This Row],[sCCJGB]]&lt;=0.0001,DataBase2[[#This Row],[sCCJGB]]&lt;&gt;""), 1,"")</f>
        <v/>
      </c>
      <c r="BA473" s="78" t="str">
        <f>IF(AND(DataBase2[[#This Row],[sILSGB]]&lt;=0.0001,DataBase2[[#This Row],[sILSGB]]&lt;&gt;""), 1,"")</f>
        <v/>
      </c>
      <c r="BB473" s="78" t="str">
        <f>IF(AND(DataBase2[[#This Row],[sSAGB]]&lt;=0.0001,DataBase2[[#This Row],[sSAGB]]&lt;&gt;""), 1,"")</f>
        <v/>
      </c>
      <c r="BC473" s="78" t="str">
        <f>IF(AND(DataBase2[[#This Row],[sKSGB]]&lt;=0.0001,DataBase2[[#This Row],[sKSGB]]&lt;&gt;""), 1,"")</f>
        <v/>
      </c>
      <c r="BD473" s="79">
        <f>IF(AND(DataBase2[[#This Row],[sLBGKS]]&lt;=0.0001, DataBase2[[#This Row],[sLBGKS]]&lt;&gt;""), 1,"")</f>
        <v>1</v>
      </c>
      <c r="BE473" s="78" t="str">
        <f>IF(AND(DataBase2[[#This Row],[sCLGKS]]&lt;=0.0001,DataBase2[[#This Row],[sCLGKS]]&lt;&gt;""), 1,"")</f>
        <v/>
      </c>
      <c r="BF473" s="78" t="str">
        <f>IF(AND(DataBase2[[#This Row],[sDRCGKS]]&lt;=0.0001,DataBase2[[#This Row],[sDRCGKS]]&lt;&gt;""), 1,"")</f>
        <v/>
      </c>
      <c r="BG473" s="78" t="str">
        <f>IF(AND(DataBase2[[#This Row],[sABSGKS]]&lt;=0.0001,DataBase2[[#This Row],[sABSGKS]]&lt;&gt;""), 1,"")</f>
        <v/>
      </c>
      <c r="BH473" s="78" t="str">
        <f>IF(AND(DataBase2[[#This Row],[sCCJGKS]]&lt;=0.0001,DataBase2[[#This Row],[sCCJGKS]]&lt;&gt;""), 1,"")</f>
        <v/>
      </c>
      <c r="BI473" s="78" t="str">
        <f>IF(AND(DataBase2[[#This Row],[sILSGKS]]&lt;=0.0001,DataBase2[[#This Row],[sILSGKS]]&lt;&gt;""), 1,"")</f>
        <v/>
      </c>
      <c r="BJ473" s="78" t="str">
        <f>IF(AND(DataBase2[[#This Row],[sSAGKS]]&lt;=0.0001,DataBase2[[#This Row],[sSAGKS]]&lt;&gt;""), 1,"")</f>
        <v/>
      </c>
      <c r="BK473" s="80">
        <f>IF(AND(DataBase2[[#This Row],[sKSGKS]]&lt;=0.0001,DataBase2[[#This Row],[sKSGKS]]&lt;&gt;""), 1,"")</f>
        <v>1</v>
      </c>
    </row>
    <row r="474" spans="1:63" x14ac:dyDescent="0.35">
      <c r="A474" s="65" t="s">
        <v>130</v>
      </c>
      <c r="B474" s="66" t="s">
        <v>80</v>
      </c>
      <c r="C474" s="67" t="s">
        <v>81</v>
      </c>
      <c r="D474" s="67">
        <v>6</v>
      </c>
      <c r="E474" s="67">
        <v>15</v>
      </c>
      <c r="F474" s="68">
        <v>2</v>
      </c>
      <c r="G474" s="69">
        <v>13245.8</v>
      </c>
      <c r="H474" s="70">
        <v>12810.2</v>
      </c>
      <c r="I474" s="71">
        <v>7200</v>
      </c>
      <c r="J474" s="69">
        <v>13241.23</v>
      </c>
      <c r="K474" s="70">
        <v>13241.23</v>
      </c>
      <c r="L474" s="71">
        <v>1265</v>
      </c>
      <c r="M474" s="69">
        <v>13263.78</v>
      </c>
      <c r="N474" s="6">
        <v>13183.63</v>
      </c>
      <c r="O474" s="71">
        <v>7200</v>
      </c>
      <c r="P474" s="69">
        <v>13245.81055</v>
      </c>
      <c r="Q474" s="71">
        <v>2002</v>
      </c>
      <c r="R474" s="72">
        <v>13503.93</v>
      </c>
      <c r="S474" s="71">
        <v>50.47</v>
      </c>
      <c r="T474" s="72">
        <v>13358.23</v>
      </c>
      <c r="U474" s="71">
        <v>150.00749999999999</v>
      </c>
      <c r="V474" s="72">
        <v>13402.93</v>
      </c>
      <c r="W474" s="73">
        <v>150.083</v>
      </c>
      <c r="X474" s="7">
        <v>13280.3</v>
      </c>
      <c r="Y474" s="71">
        <v>267</v>
      </c>
      <c r="Z474" s="74">
        <f t="shared" si="21"/>
        <v>13241.23</v>
      </c>
      <c r="AA474" s="48">
        <f t="shared" si="22"/>
        <v>13245.81055</v>
      </c>
      <c r="AB47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MIN(G474,J474,M474),"")</f>
        <v>13241.23</v>
      </c>
      <c r="AC474" s="49">
        <f>IF(OR(DataBase2[[#This Row],[sKS]] = "", DataBase2[[#This Row],[BSOpt]]=""), "", (DataBase2[[#This Row],[sKS]]-DataBase2[[#This Row],[BSOpt]])/DataBase2[[#This Row],[BSOpt]])</f>
        <v>2.9506322297852775E-3</v>
      </c>
      <c r="AD474" s="49">
        <f t="shared" si="23"/>
        <v>13241.23</v>
      </c>
      <c r="AE474" s="49">
        <f>IF(OR(DataBase2[[#This Row],[sKS]] = "", DataBase2[[#This Row],[BESTUB]]=""), "", (DataBase2[[#This Row],[sKS]]-DataBase2[[#This Row],[BESTUB]])/DataBase2[[#This Row],[BESTUB]])</f>
        <v>2.9506322297852775E-3</v>
      </c>
      <c r="AF474" s="75">
        <f>IF(OR(DataBase2[[#This Row],[sLB]] = "", DataBase2[[#This Row],[BestSol]]=""), "", (DataBase2[[#This Row],[sLB]]-DataBase2[[#This Row],[BestSol]])/DataBase2[[#This Row],[BestSol]])</f>
        <v>3.4513410007980445E-4</v>
      </c>
      <c r="AG474" s="76">
        <f>IF(OR(DataBase2[[#This Row],[sCL]] = "", DataBase2[[#This Row],[BestSol]]=""), "", (DataBase2[[#This Row],[sCL]] -DataBase2[[#This Row],[BestSol]])/DataBase2[[#This Row],[BestSol]])</f>
        <v>0</v>
      </c>
      <c r="AH474" s="76">
        <f>IF(OR(DataBase2[[#This Row],[sDRC]]= "", DataBase2[[#This Row],[BestSol]]=""), "", (DataBase2[[#This Row],[sDRC]]-DataBase2[[#This Row],[BestSol]])/DataBase2[[#This Row],[BestSol]])</f>
        <v>1.7030139949235149E-3</v>
      </c>
      <c r="AI474" s="76">
        <f>IF(OR(DataBase2[[#This Row],[sABS]]= "", DataBase2[[#This Row],[BestSol]]=""), "", (DataBase2[[#This Row],[sABS]]-DataBase2[[#This Row],[BestSol]])/DataBase2[[#This Row],[BestSol]])</f>
        <v>3.4593085385576603E-4</v>
      </c>
      <c r="AJ474" s="76">
        <f>IF(OR(DataBase2[[#This Row],[sCCJ]]= "", DataBase2[[#This Row],[BestSol]]=""), "", (DataBase2[[#This Row],[sCCJ]]-DataBase2[[#This Row],[BestSol]])/DataBase2[[#This Row],[BestSol]])</f>
        <v>1.9839546628221148E-2</v>
      </c>
      <c r="AK474" s="76">
        <f>IF(OR(DataBase2[[#This Row],[sILS]] = "", DataBase2[[#This Row],[BestSol]]=""), "", (DataBase2[[#This Row],[sILS]]-DataBase2[[#This Row],[BestSol]])/DataBase2[[#This Row],[BestSol]])</f>
        <v>8.8360371355229086E-3</v>
      </c>
      <c r="AL474" s="76">
        <f>IF(OR(DataBase2[[#This Row],[sSA]] = "", DataBase2[[#This Row],[BestSol]]=""), "", (DataBase2[[#This Row],[sSA]]-DataBase2[[#This Row],[BestSol]])/DataBase2[[#This Row],[BestSol]])</f>
        <v>1.2211856451402228E-2</v>
      </c>
      <c r="AM474" s="76">
        <f>IF(OR(DataBase2[[#This Row],[sKS]] = "", DataBase2[[#This Row],[BestSol]]=""), "", (DataBase2[[#This Row],[sKS]]-DataBase2[[#This Row],[BestSol]])/DataBase2[[#This Row],[BestSol]])</f>
        <v>2.9506322297852775E-3</v>
      </c>
      <c r="AN474" s="75">
        <f>IF(OR(DataBase2[[#This Row],[sLB]] = "", DataBase2[[#This Row],[BSHeu]]=""), "", (DataBase2[[#This Row],[sLB]]-DataBase2[[#This Row],[BSHeu]])/DataBase2[[#This Row],[BSHeu]])</f>
        <v>-7.9647824956065259E-7</v>
      </c>
      <c r="AO474" s="76">
        <f>IF(OR(DataBase2[[#This Row],[sCL]] = "",  DataBase2[[#This Row],[BSHeu]]=""), "", (DataBase2[[#This Row],[sCL]] - DataBase2[[#This Row],[BSHeu]])/ DataBase2[[#This Row],[BSHeu]])</f>
        <v>-3.4581122708270844E-4</v>
      </c>
      <c r="AP474" s="76">
        <f>IF(OR(DataBase2[[#This Row],[sDRC]]= "",  DataBase2[[#This Row],[BSHeu]]=""), "", (DataBase2[[#This Row],[sDRC]]- DataBase2[[#This Row],[BSHeu]])/ DataBase2[[#This Row],[BSHeu]])</f>
        <v>1.3566138464814828E-3</v>
      </c>
      <c r="AQ474" s="76">
        <f>IF(OR(DataBase2[[#This Row],[sABS]]= "",  DataBase2[[#This Row],[BSHeu]]=""), "", (DataBase2[[#This Row],[sABS]]- DataBase2[[#This Row],[BSHeu]])/ DataBase2[[#This Row],[BSHeu]])</f>
        <v>0</v>
      </c>
      <c r="AR474" s="76">
        <f>IF(OR(DataBase2[[#This Row],[sCCJ]]= "",  DataBase2[[#This Row],[BSHeu]]=""), "", (DataBase2[[#This Row],[sCCJ]]- DataBase2[[#This Row],[BSHeu]])/ DataBase2[[#This Row],[BSHeu]])</f>
        <v>1.9486874663174173E-2</v>
      </c>
      <c r="AS474" s="76">
        <f>IF(OR(DataBase2[[#This Row],[sILS]] = "",  DataBase2[[#This Row],[BSHeu]]=""), "", (DataBase2[[#This Row],[sILS]]- DataBase2[[#This Row],[BSHeu]])/ DataBase2[[#This Row],[BSHeu]])</f>
        <v>8.4871703075958174E-3</v>
      </c>
      <c r="AT474" s="76">
        <f>IF(OR(DataBase2[[#This Row],[sSA]] = "",  DataBase2[[#This Row],[BSHeu]]=""), "", (DataBase2[[#This Row],[sSA]]- DataBase2[[#This Row],[BSHeu]])/ DataBase2[[#This Row],[BSHeu]])</f>
        <v>1.1861822227255103E-2</v>
      </c>
      <c r="AU474" s="77">
        <f>IF(OR(DataBase2[[#This Row],[sKS]]= "",  DataBase2[[#This Row],[BSHeu]]=""), "", (DataBase2[[#This Row],[sKS]]- DataBase2[[#This Row],[BSHeu]])/ DataBase2[[#This Row],[BSHeu]])</f>
        <v>2.6038006409505174E-3</v>
      </c>
      <c r="AV474" s="78" t="str">
        <f>IF(AND(DataBase2[[#This Row],[sLBGB]]&lt;=0.0001, DataBase2[[#This Row],[sLBGB]]&lt;&gt;""), 1,"")</f>
        <v/>
      </c>
      <c r="AW474" s="78">
        <f>IF(AND(DataBase2[[#This Row],[sCLGB]]&lt;=0.0001,DataBase2[[#This Row],[sCLGB]]&lt;&gt;""), 1,"")</f>
        <v>1</v>
      </c>
      <c r="AX474" s="78" t="str">
        <f>IF(AND(DataBase2[[#This Row],[sDRCGB]]&lt;=0.0001,DataBase2[[#This Row],[sDRCGB]]&lt;&gt;""), 1,"")</f>
        <v/>
      </c>
      <c r="AY474" s="78" t="str">
        <f>IF(AND(DataBase2[[#This Row],[sABSGB]]&lt;=0.0001,DataBase2[[#This Row],[sABSGB]]&lt;&gt;""), 1,"")</f>
        <v/>
      </c>
      <c r="AZ474" s="78" t="str">
        <f>IF(AND(DataBase2[[#This Row],[sCCJGB]]&lt;=0.0001,DataBase2[[#This Row],[sCCJGB]]&lt;&gt;""), 1,"")</f>
        <v/>
      </c>
      <c r="BA474" s="78" t="str">
        <f>IF(AND(DataBase2[[#This Row],[sILSGB]]&lt;=0.0001,DataBase2[[#This Row],[sILSGB]]&lt;&gt;""), 1,"")</f>
        <v/>
      </c>
      <c r="BB474" s="78" t="str">
        <f>IF(AND(DataBase2[[#This Row],[sSAGB]]&lt;=0.0001,DataBase2[[#This Row],[sSAGB]]&lt;&gt;""), 1,"")</f>
        <v/>
      </c>
      <c r="BC474" s="78" t="str">
        <f>IF(AND(DataBase2[[#This Row],[sKSGB]]&lt;=0.0001,DataBase2[[#This Row],[sKSGB]]&lt;&gt;""), 1,"")</f>
        <v/>
      </c>
      <c r="BD474" s="79">
        <f>IF(AND(DataBase2[[#This Row],[sLBGKS]]&lt;=0.0001, DataBase2[[#This Row],[sLBGKS]]&lt;&gt;""), 1,"")</f>
        <v>1</v>
      </c>
      <c r="BE474" s="78">
        <f>IF(AND(DataBase2[[#This Row],[sCLGKS]]&lt;=0.0001,DataBase2[[#This Row],[sCLGKS]]&lt;&gt;""), 1,"")</f>
        <v>1</v>
      </c>
      <c r="BF474" s="78" t="str">
        <f>IF(AND(DataBase2[[#This Row],[sDRCGKS]]&lt;=0.0001,DataBase2[[#This Row],[sDRCGKS]]&lt;&gt;""), 1,"")</f>
        <v/>
      </c>
      <c r="BG474" s="78">
        <f>IF(AND(DataBase2[[#This Row],[sABSGKS]]&lt;=0.0001,DataBase2[[#This Row],[sABSGKS]]&lt;&gt;""), 1,"")</f>
        <v>1</v>
      </c>
      <c r="BH474" s="78" t="str">
        <f>IF(AND(DataBase2[[#This Row],[sCCJGKS]]&lt;=0.0001,DataBase2[[#This Row],[sCCJGKS]]&lt;&gt;""), 1,"")</f>
        <v/>
      </c>
      <c r="BI474" s="78" t="str">
        <f>IF(AND(DataBase2[[#This Row],[sILSGKS]]&lt;=0.0001,DataBase2[[#This Row],[sILSGKS]]&lt;&gt;""), 1,"")</f>
        <v/>
      </c>
      <c r="BJ474" s="78" t="str">
        <f>IF(AND(DataBase2[[#This Row],[sSAGKS]]&lt;=0.0001,DataBase2[[#This Row],[sSAGKS]]&lt;&gt;""), 1,"")</f>
        <v/>
      </c>
      <c r="BK474" s="80" t="str">
        <f>IF(AND(DataBase2[[#This Row],[sKSGKS]]&lt;=0.0001,DataBase2[[#This Row],[sKSGKS]]&lt;&gt;""), 1,"")</f>
        <v/>
      </c>
    </row>
    <row r="475" spans="1:63" x14ac:dyDescent="0.35">
      <c r="A475" s="65" t="s">
        <v>131</v>
      </c>
      <c r="B475" s="66" t="s">
        <v>80</v>
      </c>
      <c r="C475" s="67" t="s">
        <v>81</v>
      </c>
      <c r="D475" s="67">
        <v>6</v>
      </c>
      <c r="E475" s="67">
        <v>15</v>
      </c>
      <c r="F475" s="68">
        <v>3</v>
      </c>
      <c r="G475" s="69">
        <v>14396</v>
      </c>
      <c r="H475" s="70">
        <v>13959.2</v>
      </c>
      <c r="I475" s="71">
        <v>7200</v>
      </c>
      <c r="J475" s="69">
        <v>14414.03</v>
      </c>
      <c r="K475" s="70">
        <v>14042.43</v>
      </c>
      <c r="L475" s="71">
        <v>43080</v>
      </c>
      <c r="M475" s="69">
        <v>21966.98</v>
      </c>
      <c r="N475" s="6">
        <v>14292.02</v>
      </c>
      <c r="O475" s="71">
        <v>7200.1</v>
      </c>
      <c r="P475" s="69">
        <v>14486.95996</v>
      </c>
      <c r="Q475" s="71">
        <v>2405</v>
      </c>
      <c r="R475" s="72">
        <v>14927.93</v>
      </c>
      <c r="S475" s="71">
        <v>43.01</v>
      </c>
      <c r="T475" s="72">
        <v>14542.93</v>
      </c>
      <c r="U475" s="71">
        <v>150.00200000000001</v>
      </c>
      <c r="V475" s="72">
        <v>14566.03</v>
      </c>
      <c r="W475" s="73">
        <v>150.11850000000001</v>
      </c>
      <c r="X475" s="7">
        <v>14470.3</v>
      </c>
      <c r="Y475" s="71">
        <v>144</v>
      </c>
      <c r="Z475" s="74">
        <f t="shared" si="21"/>
        <v>14396</v>
      </c>
      <c r="AA475" s="48">
        <f t="shared" si="22"/>
        <v>14470.3</v>
      </c>
      <c r="AB47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MIN(G475,J475,M475),"")</f>
        <v/>
      </c>
      <c r="AC475" s="49" t="str">
        <f>IF(OR(DataBase2[[#This Row],[sKS]] = "", DataBase2[[#This Row],[BSOpt]]=""), "", (DataBase2[[#This Row],[sKS]]-DataBase2[[#This Row],[BSOpt]])/DataBase2[[#This Row],[BSOpt]])</f>
        <v/>
      </c>
      <c r="AD475" s="49">
        <f t="shared" si="23"/>
        <v>14396</v>
      </c>
      <c r="AE475" s="49">
        <f>IF(OR(DataBase2[[#This Row],[sKS]] = "", DataBase2[[#This Row],[BESTUB]]=""), "", (DataBase2[[#This Row],[sKS]]-DataBase2[[#This Row],[BESTUB]])/DataBase2[[#This Row],[BESTUB]])</f>
        <v>5.1611558766323472E-3</v>
      </c>
      <c r="AF475" s="75">
        <f>IF(OR(DataBase2[[#This Row],[sLB]] = "", DataBase2[[#This Row],[BestSol]]=""), "", (DataBase2[[#This Row],[sLB]]-DataBase2[[#This Row],[BestSol]])/DataBase2[[#This Row],[BestSol]])</f>
        <v>0</v>
      </c>
      <c r="AG475" s="76">
        <f>IF(OR(DataBase2[[#This Row],[sCL]] = "", DataBase2[[#This Row],[BestSol]]=""), "", (DataBase2[[#This Row],[sCL]] -DataBase2[[#This Row],[BestSol]])/DataBase2[[#This Row],[BestSol]])</f>
        <v>1.2524312308975171E-3</v>
      </c>
      <c r="AH475" s="76">
        <f>IF(OR(DataBase2[[#This Row],[sDRC]]= "", DataBase2[[#This Row],[BestSol]]=""), "", (DataBase2[[#This Row],[sDRC]]-DataBase2[[#This Row],[BestSol]])/DataBase2[[#This Row],[BestSol]])</f>
        <v>0.52590858571825505</v>
      </c>
      <c r="AI475" s="76">
        <f>IF(OR(DataBase2[[#This Row],[sABS]]= "", DataBase2[[#This Row],[BestSol]]=""), "", (DataBase2[[#This Row],[sABS]]-DataBase2[[#This Row],[BestSol]])/DataBase2[[#This Row],[BestSol]])</f>
        <v>6.3184190052792541E-3</v>
      </c>
      <c r="AJ475" s="76">
        <f>IF(OR(DataBase2[[#This Row],[sCCJ]]= "", DataBase2[[#This Row],[BestSol]]=""), "", (DataBase2[[#This Row],[sCCJ]]-DataBase2[[#This Row],[BestSol]])/DataBase2[[#This Row],[BestSol]])</f>
        <v>3.6949847179772177E-2</v>
      </c>
      <c r="AK475" s="76">
        <f>IF(OR(DataBase2[[#This Row],[sILS]] = "", DataBase2[[#This Row],[BestSol]]=""), "", (DataBase2[[#This Row],[sILS]]-DataBase2[[#This Row],[BestSol]])/DataBase2[[#This Row],[BestSol]])</f>
        <v>1.020630730758546E-2</v>
      </c>
      <c r="AL475" s="76">
        <f>IF(OR(DataBase2[[#This Row],[sSA]] = "", DataBase2[[#This Row],[BestSol]]=""), "", (DataBase2[[#This Row],[sSA]]-DataBase2[[#This Row],[BestSol]])/DataBase2[[#This Row],[BestSol]])</f>
        <v>1.1810919699916688E-2</v>
      </c>
      <c r="AM475" s="76">
        <f>IF(OR(DataBase2[[#This Row],[sKS]] = "", DataBase2[[#This Row],[BestSol]]=""), "", (DataBase2[[#This Row],[sKS]]-DataBase2[[#This Row],[BestSol]])/DataBase2[[#This Row],[BestSol]])</f>
        <v>5.1611558766323472E-3</v>
      </c>
      <c r="AN475" s="75">
        <f>IF(OR(DataBase2[[#This Row],[sLB]] = "", DataBase2[[#This Row],[BSHeu]]=""), "", (DataBase2[[#This Row],[sLB]]-DataBase2[[#This Row],[BSHeu]])/DataBase2[[#This Row],[BSHeu]])</f>
        <v>-5.1346551211791927E-3</v>
      </c>
      <c r="AO475" s="76">
        <f>IF(OR(DataBase2[[#This Row],[sCL]] = "",  DataBase2[[#This Row],[BSHeu]]=""), "", (DataBase2[[#This Row],[sCL]] - DataBase2[[#This Row],[BSHeu]])/ DataBase2[[#This Row],[BSHeu]])</f>
        <v>-3.8886546927153287E-3</v>
      </c>
      <c r="AP475" s="76">
        <f>IF(OR(DataBase2[[#This Row],[sDRC]]= "",  DataBase2[[#This Row],[BSHeu]]=""), "", (DataBase2[[#This Row],[sDRC]]- DataBase2[[#This Row],[BSHeu]])/ DataBase2[[#This Row],[BSHeu]])</f>
        <v>0.51807357138414545</v>
      </c>
      <c r="AQ475" s="76">
        <f>IF(OR(DataBase2[[#This Row],[sABS]]= "",  DataBase2[[#This Row],[BSHeu]]=""), "", (DataBase2[[#This Row],[sABS]]- DataBase2[[#This Row],[BSHeu]])/ DataBase2[[#This Row],[BSHeu]])</f>
        <v>1.1513209815968478E-3</v>
      </c>
      <c r="AR475" s="76">
        <f>IF(OR(DataBase2[[#This Row],[sCCJ]]= "",  DataBase2[[#This Row],[BSHeu]]=""), "", (DataBase2[[#This Row],[sCCJ]]- DataBase2[[#This Row],[BSHeu]])/ DataBase2[[#This Row],[BSHeu]])</f>
        <v>3.1625467336544581E-2</v>
      </c>
      <c r="AS475" s="76">
        <f>IF(OR(DataBase2[[#This Row],[sILS]] = "",  DataBase2[[#This Row],[BSHeu]]=""), "", (DataBase2[[#This Row],[sILS]]- DataBase2[[#This Row],[BSHeu]])/ DataBase2[[#This Row],[BSHeu]])</f>
        <v>5.0192463183210455E-3</v>
      </c>
      <c r="AT475" s="76">
        <f>IF(OR(DataBase2[[#This Row],[sSA]] = "",  DataBase2[[#This Row],[BSHeu]]=""), "", (DataBase2[[#This Row],[sSA]]- DataBase2[[#This Row],[BSHeu]])/ DataBase2[[#This Row],[BSHeu]])</f>
        <v>6.6156195794144822E-3</v>
      </c>
      <c r="AU475" s="77">
        <f>IF(OR(DataBase2[[#This Row],[sKS]]= "",  DataBase2[[#This Row],[BSHeu]]=""), "", (DataBase2[[#This Row],[sKS]]- DataBase2[[#This Row],[BSHeu]])/ DataBase2[[#This Row],[BSHeu]])</f>
        <v>0</v>
      </c>
      <c r="AV475" s="78">
        <f>IF(AND(DataBase2[[#This Row],[sLBGB]]&lt;=0.0001, DataBase2[[#This Row],[sLBGB]]&lt;&gt;""), 1,"")</f>
        <v>1</v>
      </c>
      <c r="AW475" s="78" t="str">
        <f>IF(AND(DataBase2[[#This Row],[sCLGB]]&lt;=0.0001,DataBase2[[#This Row],[sCLGB]]&lt;&gt;""), 1,"")</f>
        <v/>
      </c>
      <c r="AX475" s="78" t="str">
        <f>IF(AND(DataBase2[[#This Row],[sDRCGB]]&lt;=0.0001,DataBase2[[#This Row],[sDRCGB]]&lt;&gt;""), 1,"")</f>
        <v/>
      </c>
      <c r="AY475" s="78" t="str">
        <f>IF(AND(DataBase2[[#This Row],[sABSGB]]&lt;=0.0001,DataBase2[[#This Row],[sABSGB]]&lt;&gt;""), 1,"")</f>
        <v/>
      </c>
      <c r="AZ475" s="78" t="str">
        <f>IF(AND(DataBase2[[#This Row],[sCCJGB]]&lt;=0.0001,DataBase2[[#This Row],[sCCJGB]]&lt;&gt;""), 1,"")</f>
        <v/>
      </c>
      <c r="BA475" s="78" t="str">
        <f>IF(AND(DataBase2[[#This Row],[sILSGB]]&lt;=0.0001,DataBase2[[#This Row],[sILSGB]]&lt;&gt;""), 1,"")</f>
        <v/>
      </c>
      <c r="BB475" s="78" t="str">
        <f>IF(AND(DataBase2[[#This Row],[sSAGB]]&lt;=0.0001,DataBase2[[#This Row],[sSAGB]]&lt;&gt;""), 1,"")</f>
        <v/>
      </c>
      <c r="BC475" s="78" t="str">
        <f>IF(AND(DataBase2[[#This Row],[sKSGB]]&lt;=0.0001,DataBase2[[#This Row],[sKSGB]]&lt;&gt;""), 1,"")</f>
        <v/>
      </c>
      <c r="BD475" s="79">
        <f>IF(AND(DataBase2[[#This Row],[sLBGKS]]&lt;=0.0001, DataBase2[[#This Row],[sLBGKS]]&lt;&gt;""), 1,"")</f>
        <v>1</v>
      </c>
      <c r="BE475" s="78">
        <f>IF(AND(DataBase2[[#This Row],[sCLGKS]]&lt;=0.0001,DataBase2[[#This Row],[sCLGKS]]&lt;&gt;""), 1,"")</f>
        <v>1</v>
      </c>
      <c r="BF475" s="78" t="str">
        <f>IF(AND(DataBase2[[#This Row],[sDRCGKS]]&lt;=0.0001,DataBase2[[#This Row],[sDRCGKS]]&lt;&gt;""), 1,"")</f>
        <v/>
      </c>
      <c r="BG475" s="78" t="str">
        <f>IF(AND(DataBase2[[#This Row],[sABSGKS]]&lt;=0.0001,DataBase2[[#This Row],[sABSGKS]]&lt;&gt;""), 1,"")</f>
        <v/>
      </c>
      <c r="BH475" s="78" t="str">
        <f>IF(AND(DataBase2[[#This Row],[sCCJGKS]]&lt;=0.0001,DataBase2[[#This Row],[sCCJGKS]]&lt;&gt;""), 1,"")</f>
        <v/>
      </c>
      <c r="BI475" s="78" t="str">
        <f>IF(AND(DataBase2[[#This Row],[sILSGKS]]&lt;=0.0001,DataBase2[[#This Row],[sILSGKS]]&lt;&gt;""), 1,"")</f>
        <v/>
      </c>
      <c r="BJ475" s="78" t="str">
        <f>IF(AND(DataBase2[[#This Row],[sSAGKS]]&lt;=0.0001,DataBase2[[#This Row],[sSAGKS]]&lt;&gt;""), 1,"")</f>
        <v/>
      </c>
      <c r="BK475" s="80">
        <f>IF(AND(DataBase2[[#This Row],[sKSGKS]]&lt;=0.0001,DataBase2[[#This Row],[sKSGKS]]&lt;&gt;""), 1,"")</f>
        <v>1</v>
      </c>
    </row>
    <row r="476" spans="1:63" x14ac:dyDescent="0.35">
      <c r="A476" s="65" t="s">
        <v>132</v>
      </c>
      <c r="B476" s="66" t="s">
        <v>80</v>
      </c>
      <c r="C476" s="67" t="s">
        <v>81</v>
      </c>
      <c r="D476" s="67">
        <v>6</v>
      </c>
      <c r="E476" s="67">
        <v>15</v>
      </c>
      <c r="F476" s="68">
        <v>4</v>
      </c>
      <c r="G476" s="69">
        <v>15512.1</v>
      </c>
      <c r="H476" s="70">
        <v>15077</v>
      </c>
      <c r="I476" s="71">
        <v>7200</v>
      </c>
      <c r="J476" s="69">
        <v>15539.03</v>
      </c>
      <c r="K476" s="70">
        <v>14712.83</v>
      </c>
      <c r="L476" s="71">
        <v>34115</v>
      </c>
      <c r="M476" s="69">
        <v>24209.83</v>
      </c>
      <c r="N476" s="6">
        <v>15359.87</v>
      </c>
      <c r="O476" s="71">
        <v>7200</v>
      </c>
      <c r="P476" s="69">
        <v>15801.070309999999</v>
      </c>
      <c r="Q476" s="71">
        <v>2522</v>
      </c>
      <c r="R476" s="72">
        <v>16131.03</v>
      </c>
      <c r="S476" s="71">
        <v>31.24</v>
      </c>
      <c r="T476" s="72">
        <v>15629.83</v>
      </c>
      <c r="U476" s="71">
        <v>150.0035</v>
      </c>
      <c r="V476" s="72">
        <v>15622.33</v>
      </c>
      <c r="W476" s="73">
        <v>150.06950000000001</v>
      </c>
      <c r="X476" s="7">
        <v>15535.8</v>
      </c>
      <c r="Y476" s="71">
        <v>210</v>
      </c>
      <c r="Z476" s="74">
        <f t="shared" si="21"/>
        <v>15512.1</v>
      </c>
      <c r="AA476" s="48">
        <f t="shared" si="22"/>
        <v>15535.8</v>
      </c>
      <c r="AB47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MIN(G476,J476,M476),"")</f>
        <v/>
      </c>
      <c r="AC476" s="49" t="str">
        <f>IF(OR(DataBase2[[#This Row],[sKS]] = "", DataBase2[[#This Row],[BSOpt]]=""), "", (DataBase2[[#This Row],[sKS]]-DataBase2[[#This Row],[BSOpt]])/DataBase2[[#This Row],[BSOpt]])</f>
        <v/>
      </c>
      <c r="AD476" s="49">
        <f t="shared" si="23"/>
        <v>15512.1</v>
      </c>
      <c r="AE476" s="49">
        <f>IF(OR(DataBase2[[#This Row],[sKS]] = "", DataBase2[[#This Row],[BESTUB]]=""), "", (DataBase2[[#This Row],[sKS]]-DataBase2[[#This Row],[BESTUB]])/DataBase2[[#This Row],[BESTUB]])</f>
        <v>1.5278395575066502E-3</v>
      </c>
      <c r="AF476" s="75">
        <f>IF(OR(DataBase2[[#This Row],[sLB]] = "", DataBase2[[#This Row],[BestSol]]=""), "", (DataBase2[[#This Row],[sLB]]-DataBase2[[#This Row],[BestSol]])/DataBase2[[#This Row],[BestSol]])</f>
        <v>0</v>
      </c>
      <c r="AG476" s="76">
        <f>IF(OR(DataBase2[[#This Row],[sCL]] = "", DataBase2[[#This Row],[BestSol]]=""), "", (DataBase2[[#This Row],[sCL]] -DataBase2[[#This Row],[BestSol]])/DataBase2[[#This Row],[BestSol]])</f>
        <v>1.7360641047956299E-3</v>
      </c>
      <c r="AH476" s="76">
        <f>IF(OR(DataBase2[[#This Row],[sDRC]]= "", DataBase2[[#This Row],[BestSol]]=""), "", (DataBase2[[#This Row],[sDRC]]-DataBase2[[#This Row],[BestSol]])/DataBase2[[#This Row],[BestSol]])</f>
        <v>0.5607061584182671</v>
      </c>
      <c r="AI476" s="76">
        <f>IF(OR(DataBase2[[#This Row],[sABS]]= "", DataBase2[[#This Row],[BestSol]]=""), "", (DataBase2[[#This Row],[sABS]]-DataBase2[[#This Row],[BestSol]])/DataBase2[[#This Row],[BestSol]])</f>
        <v>1.8628703399281771E-2</v>
      </c>
      <c r="AJ476" s="76">
        <f>IF(OR(DataBase2[[#This Row],[sCCJ]]= "", DataBase2[[#This Row],[BestSol]]=""), "", (DataBase2[[#This Row],[sCCJ]]-DataBase2[[#This Row],[BestSol]])/DataBase2[[#This Row],[BestSol]])</f>
        <v>3.9899820140406536E-2</v>
      </c>
      <c r="AK476" s="76">
        <f>IF(OR(DataBase2[[#This Row],[sILS]] = "", DataBase2[[#This Row],[BestSol]]=""), "", (DataBase2[[#This Row],[sILS]]-DataBase2[[#This Row],[BestSol]])/DataBase2[[#This Row],[BestSol]])</f>
        <v>7.5895591183656342E-3</v>
      </c>
      <c r="AL476" s="76">
        <f>IF(OR(DataBase2[[#This Row],[sSA]] = "", DataBase2[[#This Row],[BestSol]]=""), "", (DataBase2[[#This Row],[sSA]]-DataBase2[[#This Row],[BestSol]])/DataBase2[[#This Row],[BestSol]])</f>
        <v>7.1060655875090778E-3</v>
      </c>
      <c r="AM476" s="76">
        <f>IF(OR(DataBase2[[#This Row],[sKS]] = "", DataBase2[[#This Row],[BestSol]]=""), "", (DataBase2[[#This Row],[sKS]]-DataBase2[[#This Row],[BestSol]])/DataBase2[[#This Row],[BestSol]])</f>
        <v>1.5278395575066502E-3</v>
      </c>
      <c r="AN476" s="75">
        <f>IF(OR(DataBase2[[#This Row],[sLB]] = "", DataBase2[[#This Row],[BSHeu]]=""), "", (DataBase2[[#This Row],[sLB]]-DataBase2[[#This Row],[BSHeu]])/DataBase2[[#This Row],[BSHeu]])</f>
        <v>-1.5255088247788276E-3</v>
      </c>
      <c r="AO476" s="76">
        <f>IF(OR(DataBase2[[#This Row],[sCL]] = "",  DataBase2[[#This Row],[BSHeu]]=""), "", (DataBase2[[#This Row],[sCL]] - DataBase2[[#This Row],[BSHeu]])/ DataBase2[[#This Row],[BSHeu]])</f>
        <v>2.0790689890455482E-4</v>
      </c>
      <c r="AP476" s="76">
        <f>IF(OR(DataBase2[[#This Row],[sDRC]]= "",  DataBase2[[#This Row],[BSHeu]]=""), "", (DataBase2[[#This Row],[sDRC]]- DataBase2[[#This Row],[BSHeu]])/ DataBase2[[#This Row],[BSHeu]])</f>
        <v>0.55832528740071341</v>
      </c>
      <c r="AQ476" s="76">
        <f>IF(OR(DataBase2[[#This Row],[sABS]]= "",  DataBase2[[#This Row],[BSHeu]]=""), "", (DataBase2[[#This Row],[sABS]]- DataBase2[[#This Row],[BSHeu]])/ DataBase2[[#This Row],[BSHeu]])</f>
        <v>1.7074776323073155E-2</v>
      </c>
      <c r="AR476" s="76">
        <f>IF(OR(DataBase2[[#This Row],[sCCJ]]= "",  DataBase2[[#This Row],[BSHeu]]=""), "", (DataBase2[[#This Row],[sCCJ]]- DataBase2[[#This Row],[BSHeu]])/ DataBase2[[#This Row],[BSHeu]])</f>
        <v>3.8313443787896431E-2</v>
      </c>
      <c r="AS476" s="76">
        <f>IF(OR(DataBase2[[#This Row],[sILS]] = "",  DataBase2[[#This Row],[BSHeu]]=""), "", (DataBase2[[#This Row],[sILS]]- DataBase2[[#This Row],[BSHeu]])/ DataBase2[[#This Row],[BSHeu]])</f>
        <v>6.0524723541755593E-3</v>
      </c>
      <c r="AT476" s="76">
        <f>IF(OR(DataBase2[[#This Row],[sSA]] = "",  DataBase2[[#This Row],[BSHeu]]=""), "", (DataBase2[[#This Row],[sSA]]- DataBase2[[#This Row],[BSHeu]])/ DataBase2[[#This Row],[BSHeu]])</f>
        <v>5.5697163969670475E-3</v>
      </c>
      <c r="AU476" s="77">
        <f>IF(OR(DataBase2[[#This Row],[sKS]]= "",  DataBase2[[#This Row],[BSHeu]]=""), "", (DataBase2[[#This Row],[sKS]]- DataBase2[[#This Row],[BSHeu]])/ DataBase2[[#This Row],[BSHeu]])</f>
        <v>0</v>
      </c>
      <c r="AV476" s="78">
        <f>IF(AND(DataBase2[[#This Row],[sLBGB]]&lt;=0.0001, DataBase2[[#This Row],[sLBGB]]&lt;&gt;""), 1,"")</f>
        <v>1</v>
      </c>
      <c r="AW476" s="78" t="str">
        <f>IF(AND(DataBase2[[#This Row],[sCLGB]]&lt;=0.0001,DataBase2[[#This Row],[sCLGB]]&lt;&gt;""), 1,"")</f>
        <v/>
      </c>
      <c r="AX476" s="78" t="str">
        <f>IF(AND(DataBase2[[#This Row],[sDRCGB]]&lt;=0.0001,DataBase2[[#This Row],[sDRCGB]]&lt;&gt;""), 1,"")</f>
        <v/>
      </c>
      <c r="AY476" s="78" t="str">
        <f>IF(AND(DataBase2[[#This Row],[sABSGB]]&lt;=0.0001,DataBase2[[#This Row],[sABSGB]]&lt;&gt;""), 1,"")</f>
        <v/>
      </c>
      <c r="AZ476" s="78" t="str">
        <f>IF(AND(DataBase2[[#This Row],[sCCJGB]]&lt;=0.0001,DataBase2[[#This Row],[sCCJGB]]&lt;&gt;""), 1,"")</f>
        <v/>
      </c>
      <c r="BA476" s="78" t="str">
        <f>IF(AND(DataBase2[[#This Row],[sILSGB]]&lt;=0.0001,DataBase2[[#This Row],[sILSGB]]&lt;&gt;""), 1,"")</f>
        <v/>
      </c>
      <c r="BB476" s="78" t="str">
        <f>IF(AND(DataBase2[[#This Row],[sSAGB]]&lt;=0.0001,DataBase2[[#This Row],[sSAGB]]&lt;&gt;""), 1,"")</f>
        <v/>
      </c>
      <c r="BC476" s="78" t="str">
        <f>IF(AND(DataBase2[[#This Row],[sKSGB]]&lt;=0.0001,DataBase2[[#This Row],[sKSGB]]&lt;&gt;""), 1,"")</f>
        <v/>
      </c>
      <c r="BD476" s="79">
        <f>IF(AND(DataBase2[[#This Row],[sLBGKS]]&lt;=0.0001, DataBase2[[#This Row],[sLBGKS]]&lt;&gt;""), 1,"")</f>
        <v>1</v>
      </c>
      <c r="BE476" s="78" t="str">
        <f>IF(AND(DataBase2[[#This Row],[sCLGKS]]&lt;=0.0001,DataBase2[[#This Row],[sCLGKS]]&lt;&gt;""), 1,"")</f>
        <v/>
      </c>
      <c r="BF476" s="78" t="str">
        <f>IF(AND(DataBase2[[#This Row],[sDRCGKS]]&lt;=0.0001,DataBase2[[#This Row],[sDRCGKS]]&lt;&gt;""), 1,"")</f>
        <v/>
      </c>
      <c r="BG476" s="78" t="str">
        <f>IF(AND(DataBase2[[#This Row],[sABSGKS]]&lt;=0.0001,DataBase2[[#This Row],[sABSGKS]]&lt;&gt;""), 1,"")</f>
        <v/>
      </c>
      <c r="BH476" s="78" t="str">
        <f>IF(AND(DataBase2[[#This Row],[sCCJGKS]]&lt;=0.0001,DataBase2[[#This Row],[sCCJGKS]]&lt;&gt;""), 1,"")</f>
        <v/>
      </c>
      <c r="BI476" s="78" t="str">
        <f>IF(AND(DataBase2[[#This Row],[sILSGKS]]&lt;=0.0001,DataBase2[[#This Row],[sILSGKS]]&lt;&gt;""), 1,"")</f>
        <v/>
      </c>
      <c r="BJ476" s="78" t="str">
        <f>IF(AND(DataBase2[[#This Row],[sSAGKS]]&lt;=0.0001,DataBase2[[#This Row],[sSAGKS]]&lt;&gt;""), 1,"")</f>
        <v/>
      </c>
      <c r="BK476" s="80">
        <f>IF(AND(DataBase2[[#This Row],[sKSGKS]]&lt;=0.0001,DataBase2[[#This Row],[sKSGKS]]&lt;&gt;""), 1,"")</f>
        <v>1</v>
      </c>
    </row>
    <row r="477" spans="1:63" x14ac:dyDescent="0.35">
      <c r="A477" s="65" t="s">
        <v>133</v>
      </c>
      <c r="B477" s="66" t="s">
        <v>80</v>
      </c>
      <c r="C477" s="67" t="s">
        <v>81</v>
      </c>
      <c r="D477" s="67">
        <v>6</v>
      </c>
      <c r="E477" s="67">
        <v>15</v>
      </c>
      <c r="F477" s="68">
        <v>5</v>
      </c>
      <c r="G477" s="69">
        <v>16656.099999999999</v>
      </c>
      <c r="H477" s="70">
        <v>16223.5</v>
      </c>
      <c r="I477" s="71">
        <v>7200</v>
      </c>
      <c r="J477" s="69">
        <v>16800.03</v>
      </c>
      <c r="K477" s="70">
        <v>15379.33</v>
      </c>
      <c r="L477" s="71">
        <v>41795</v>
      </c>
      <c r="M477" s="69">
        <v>25784.01</v>
      </c>
      <c r="N477" s="6">
        <v>16618.009999999998</v>
      </c>
      <c r="O477" s="71">
        <v>7200.1</v>
      </c>
      <c r="P477" s="69">
        <v>17162.460940000001</v>
      </c>
      <c r="Q477" s="71">
        <v>2504</v>
      </c>
      <c r="R477" s="72">
        <v>17263.330000000002</v>
      </c>
      <c r="S477" s="71">
        <v>23.92</v>
      </c>
      <c r="T477" s="72">
        <v>17073.13</v>
      </c>
      <c r="U477" s="71">
        <v>150.018</v>
      </c>
      <c r="V477" s="72">
        <v>17035.13</v>
      </c>
      <c r="W477" s="73">
        <v>150.089</v>
      </c>
      <c r="X477" s="7">
        <v>16670.900000000001</v>
      </c>
      <c r="Y477" s="71">
        <v>110</v>
      </c>
      <c r="Z477" s="74">
        <f t="shared" si="21"/>
        <v>16656.099999999999</v>
      </c>
      <c r="AA477" s="48">
        <f t="shared" si="22"/>
        <v>16670.900000000001</v>
      </c>
      <c r="AB47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MIN(G477,J477,M477),"")</f>
        <v/>
      </c>
      <c r="AC477" s="49" t="str">
        <f>IF(OR(DataBase2[[#This Row],[sKS]] = "", DataBase2[[#This Row],[BSOpt]]=""), "", (DataBase2[[#This Row],[sKS]]-DataBase2[[#This Row],[BSOpt]])/DataBase2[[#This Row],[BSOpt]])</f>
        <v/>
      </c>
      <c r="AD477" s="49">
        <f t="shared" si="23"/>
        <v>16656.099999999999</v>
      </c>
      <c r="AE477" s="49">
        <f>IF(OR(DataBase2[[#This Row],[sKS]] = "", DataBase2[[#This Row],[BESTUB]]=""), "", (DataBase2[[#This Row],[sKS]]-DataBase2[[#This Row],[BESTUB]])/DataBase2[[#This Row],[BESTUB]])</f>
        <v>8.8856334916354441E-4</v>
      </c>
      <c r="AF477" s="75">
        <f>IF(OR(DataBase2[[#This Row],[sLB]] = "", DataBase2[[#This Row],[BestSol]]=""), "", (DataBase2[[#This Row],[sLB]]-DataBase2[[#This Row],[BestSol]])/DataBase2[[#This Row],[BestSol]])</f>
        <v>0</v>
      </c>
      <c r="AG477" s="76">
        <f>IF(OR(DataBase2[[#This Row],[sCL]] = "", DataBase2[[#This Row],[BestSol]]=""), "", (DataBase2[[#This Row],[sCL]] -DataBase2[[#This Row],[BestSol]])/DataBase2[[#This Row],[BestSol]])</f>
        <v>8.6412785706137876E-3</v>
      </c>
      <c r="AH477" s="76">
        <f>IF(OR(DataBase2[[#This Row],[sDRC]]= "", DataBase2[[#This Row],[BestSol]]=""), "", (DataBase2[[#This Row],[sDRC]]-DataBase2[[#This Row],[BestSol]])/DataBase2[[#This Row],[BestSol]])</f>
        <v>0.54802204597714954</v>
      </c>
      <c r="AI477" s="76">
        <f>IF(OR(DataBase2[[#This Row],[sABS]]= "", DataBase2[[#This Row],[BestSol]]=""), "", (DataBase2[[#This Row],[sABS]]-DataBase2[[#This Row],[BestSol]])/DataBase2[[#This Row],[BestSol]])</f>
        <v>3.0400930589994195E-2</v>
      </c>
      <c r="AJ477" s="76">
        <f>IF(OR(DataBase2[[#This Row],[sCCJ]]= "", DataBase2[[#This Row],[BestSol]]=""), "", (DataBase2[[#This Row],[sCCJ]]-DataBase2[[#This Row],[BestSol]])/DataBase2[[#This Row],[BestSol]])</f>
        <v>3.6456913683275395E-2</v>
      </c>
      <c r="AK477" s="76">
        <f>IF(OR(DataBase2[[#This Row],[sILS]] = "", DataBase2[[#This Row],[BestSol]]=""), "", (DataBase2[[#This Row],[sILS]]-DataBase2[[#This Row],[BestSol]])/DataBase2[[#This Row],[BestSol]])</f>
        <v>2.5037673885243396E-2</v>
      </c>
      <c r="AL477" s="76">
        <f>IF(OR(DataBase2[[#This Row],[sSA]] = "", DataBase2[[#This Row],[BestSol]]=""), "", (DataBase2[[#This Row],[sSA]]-DataBase2[[#This Row],[BestSol]])/DataBase2[[#This Row],[BestSol]])</f>
        <v>2.2756227448202309E-2</v>
      </c>
      <c r="AM477" s="76">
        <f>IF(OR(DataBase2[[#This Row],[sKS]] = "", DataBase2[[#This Row],[BestSol]]=""), "", (DataBase2[[#This Row],[sKS]]-DataBase2[[#This Row],[BestSol]])/DataBase2[[#This Row],[BestSol]])</f>
        <v>8.8856334916354441E-4</v>
      </c>
      <c r="AN477" s="75">
        <f>IF(OR(DataBase2[[#This Row],[sLB]] = "", DataBase2[[#This Row],[BSHeu]]=""), "", (DataBase2[[#This Row],[sLB]]-DataBase2[[#This Row],[BSHeu]])/DataBase2[[#This Row],[BSHeu]])</f>
        <v>-8.8777450527583444E-4</v>
      </c>
      <c r="AO477" s="76">
        <f>IF(OR(DataBase2[[#This Row],[sCL]] = "",  DataBase2[[#This Row],[BSHeu]]=""), "", (DataBase2[[#This Row],[sCL]] - DataBase2[[#This Row],[BSHeu]])/ DataBase2[[#This Row],[BSHeu]])</f>
        <v>7.745832558529976E-3</v>
      </c>
      <c r="AP477" s="76">
        <f>IF(OR(DataBase2[[#This Row],[sDRC]]= "",  DataBase2[[#This Row],[BSHeu]]=""), "", (DataBase2[[#This Row],[sDRC]]- DataBase2[[#This Row],[BSHeu]])/ DataBase2[[#This Row],[BSHeu]])</f>
        <v>0.5466477514711261</v>
      </c>
      <c r="AQ477" s="76">
        <f>IF(OR(DataBase2[[#This Row],[sABS]]= "",  DataBase2[[#This Row],[BSHeu]]=""), "", (DataBase2[[#This Row],[sABS]]- DataBase2[[#This Row],[BSHeu]])/ DataBase2[[#This Row],[BSHeu]])</f>
        <v>2.9486166913603905E-2</v>
      </c>
      <c r="AR477" s="76">
        <f>IF(OR(DataBase2[[#This Row],[sCCJ]]= "",  DataBase2[[#This Row],[BSHeu]]=""), "", (DataBase2[[#This Row],[sCCJ]]- DataBase2[[#This Row],[BSHeu]])/ DataBase2[[#This Row],[BSHeu]])</f>
        <v>3.5536773659490505E-2</v>
      </c>
      <c r="AS477" s="76">
        <f>IF(OR(DataBase2[[#This Row],[sILS]] = "",  DataBase2[[#This Row],[BSHeu]]=""), "", (DataBase2[[#This Row],[sILS]]- DataBase2[[#This Row],[BSHeu]])/ DataBase2[[#This Row],[BSHeu]])</f>
        <v>2.4127671571420831E-2</v>
      </c>
      <c r="AT477" s="76">
        <f>IF(OR(DataBase2[[#This Row],[sSA]] = "",  DataBase2[[#This Row],[BSHeu]]=""), "", (DataBase2[[#This Row],[sSA]]- DataBase2[[#This Row],[BSHeu]])/ DataBase2[[#This Row],[BSHeu]])</f>
        <v>2.1848250544361705E-2</v>
      </c>
      <c r="AU477" s="77">
        <f>IF(OR(DataBase2[[#This Row],[sKS]]= "",  DataBase2[[#This Row],[BSHeu]]=""), "", (DataBase2[[#This Row],[sKS]]- DataBase2[[#This Row],[BSHeu]])/ DataBase2[[#This Row],[BSHeu]])</f>
        <v>0</v>
      </c>
      <c r="AV477" s="78">
        <f>IF(AND(DataBase2[[#This Row],[sLBGB]]&lt;=0.0001, DataBase2[[#This Row],[sLBGB]]&lt;&gt;""), 1,"")</f>
        <v>1</v>
      </c>
      <c r="AW477" s="78" t="str">
        <f>IF(AND(DataBase2[[#This Row],[sCLGB]]&lt;=0.0001,DataBase2[[#This Row],[sCLGB]]&lt;&gt;""), 1,"")</f>
        <v/>
      </c>
      <c r="AX477" s="78" t="str">
        <f>IF(AND(DataBase2[[#This Row],[sDRCGB]]&lt;=0.0001,DataBase2[[#This Row],[sDRCGB]]&lt;&gt;""), 1,"")</f>
        <v/>
      </c>
      <c r="AY477" s="78" t="str">
        <f>IF(AND(DataBase2[[#This Row],[sABSGB]]&lt;=0.0001,DataBase2[[#This Row],[sABSGB]]&lt;&gt;""), 1,"")</f>
        <v/>
      </c>
      <c r="AZ477" s="78" t="str">
        <f>IF(AND(DataBase2[[#This Row],[sCCJGB]]&lt;=0.0001,DataBase2[[#This Row],[sCCJGB]]&lt;&gt;""), 1,"")</f>
        <v/>
      </c>
      <c r="BA477" s="78" t="str">
        <f>IF(AND(DataBase2[[#This Row],[sILSGB]]&lt;=0.0001,DataBase2[[#This Row],[sILSGB]]&lt;&gt;""), 1,"")</f>
        <v/>
      </c>
      <c r="BB477" s="78" t="str">
        <f>IF(AND(DataBase2[[#This Row],[sSAGB]]&lt;=0.0001,DataBase2[[#This Row],[sSAGB]]&lt;&gt;""), 1,"")</f>
        <v/>
      </c>
      <c r="BC477" s="78" t="str">
        <f>IF(AND(DataBase2[[#This Row],[sKSGB]]&lt;=0.0001,DataBase2[[#This Row],[sKSGB]]&lt;&gt;""), 1,"")</f>
        <v/>
      </c>
      <c r="BD477" s="79">
        <f>IF(AND(DataBase2[[#This Row],[sLBGKS]]&lt;=0.0001, DataBase2[[#This Row],[sLBGKS]]&lt;&gt;""), 1,"")</f>
        <v>1</v>
      </c>
      <c r="BE477" s="78" t="str">
        <f>IF(AND(DataBase2[[#This Row],[sCLGKS]]&lt;=0.0001,DataBase2[[#This Row],[sCLGKS]]&lt;&gt;""), 1,"")</f>
        <v/>
      </c>
      <c r="BF477" s="78" t="str">
        <f>IF(AND(DataBase2[[#This Row],[sDRCGKS]]&lt;=0.0001,DataBase2[[#This Row],[sDRCGKS]]&lt;&gt;""), 1,"")</f>
        <v/>
      </c>
      <c r="BG477" s="78" t="str">
        <f>IF(AND(DataBase2[[#This Row],[sABSGKS]]&lt;=0.0001,DataBase2[[#This Row],[sABSGKS]]&lt;&gt;""), 1,"")</f>
        <v/>
      </c>
      <c r="BH477" s="78" t="str">
        <f>IF(AND(DataBase2[[#This Row],[sCCJGKS]]&lt;=0.0001,DataBase2[[#This Row],[sCCJGKS]]&lt;&gt;""), 1,"")</f>
        <v/>
      </c>
      <c r="BI477" s="78" t="str">
        <f>IF(AND(DataBase2[[#This Row],[sILSGKS]]&lt;=0.0001,DataBase2[[#This Row],[sILSGKS]]&lt;&gt;""), 1,"")</f>
        <v/>
      </c>
      <c r="BJ477" s="78" t="str">
        <f>IF(AND(DataBase2[[#This Row],[sSAGKS]]&lt;=0.0001,DataBase2[[#This Row],[sSAGKS]]&lt;&gt;""), 1,"")</f>
        <v/>
      </c>
      <c r="BK477" s="80">
        <f>IF(AND(DataBase2[[#This Row],[sKSGKS]]&lt;=0.0001,DataBase2[[#This Row],[sKSGKS]]&lt;&gt;""), 1,"")</f>
        <v>1</v>
      </c>
    </row>
    <row r="478" spans="1:63" x14ac:dyDescent="0.35">
      <c r="A478" s="65" t="s">
        <v>134</v>
      </c>
      <c r="B478" s="66" t="s">
        <v>80</v>
      </c>
      <c r="C478" s="67" t="s">
        <v>81</v>
      </c>
      <c r="D478" s="67">
        <v>6</v>
      </c>
      <c r="E478" s="67">
        <v>15</v>
      </c>
      <c r="F478" s="68">
        <v>2</v>
      </c>
      <c r="G478" s="69">
        <v>10476.299999999999</v>
      </c>
      <c r="H478" s="70">
        <v>10120.5</v>
      </c>
      <c r="I478" s="71">
        <v>7200</v>
      </c>
      <c r="J478" s="69">
        <v>10475.620000000001</v>
      </c>
      <c r="K478" s="70">
        <v>10475.620000000001</v>
      </c>
      <c r="L478" s="71">
        <v>68</v>
      </c>
      <c r="M478" s="69">
        <v>15132.73</v>
      </c>
      <c r="N478" s="6">
        <v>10443.64</v>
      </c>
      <c r="O478" s="71">
        <v>7200.1</v>
      </c>
      <c r="P478" s="69">
        <v>10477.25</v>
      </c>
      <c r="Q478" s="71">
        <v>816</v>
      </c>
      <c r="R478" s="72">
        <v>10884.32</v>
      </c>
      <c r="S478" s="71">
        <v>35.01</v>
      </c>
      <c r="T478" s="72">
        <v>10597.92</v>
      </c>
      <c r="U478" s="71">
        <v>150.00200000000001</v>
      </c>
      <c r="V478" s="72">
        <v>10678.32</v>
      </c>
      <c r="W478" s="73">
        <v>150.001</v>
      </c>
      <c r="X478" s="7">
        <v>10492.4</v>
      </c>
      <c r="Y478" s="71">
        <v>97</v>
      </c>
      <c r="Z478" s="74">
        <f t="shared" si="21"/>
        <v>10475.620000000001</v>
      </c>
      <c r="AA478" s="48">
        <f t="shared" si="22"/>
        <v>10477.25</v>
      </c>
      <c r="AB47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MIN(G478,J478,M478),"")</f>
        <v>10475.620000000001</v>
      </c>
      <c r="AC478" s="49">
        <f>IF(OR(DataBase2[[#This Row],[sKS]] = "", DataBase2[[#This Row],[BSOpt]]=""), "", (DataBase2[[#This Row],[sKS]]-DataBase2[[#This Row],[BSOpt]])/DataBase2[[#This Row],[BSOpt]])</f>
        <v>1.6018144988075966E-3</v>
      </c>
      <c r="AD478" s="49">
        <f t="shared" si="23"/>
        <v>10475.620000000001</v>
      </c>
      <c r="AE478" s="49">
        <f>IF(OR(DataBase2[[#This Row],[sKS]] = "", DataBase2[[#This Row],[BESTUB]]=""), "", (DataBase2[[#This Row],[sKS]]-DataBase2[[#This Row],[BESTUB]])/DataBase2[[#This Row],[BESTUB]])</f>
        <v>1.6018144988075966E-3</v>
      </c>
      <c r="AF478" s="75">
        <f>IF(OR(DataBase2[[#This Row],[sLB]] = "", DataBase2[[#This Row],[BestSol]]=""), "", (DataBase2[[#This Row],[sLB]]-DataBase2[[#This Row],[BestSol]])/DataBase2[[#This Row],[BestSol]])</f>
        <v>6.4912625696471622E-5</v>
      </c>
      <c r="AG478" s="76">
        <f>IF(OR(DataBase2[[#This Row],[sCL]] = "", DataBase2[[#This Row],[BestSol]]=""), "", (DataBase2[[#This Row],[sCL]] -DataBase2[[#This Row],[BestSol]])/DataBase2[[#This Row],[BestSol]])</f>
        <v>0</v>
      </c>
      <c r="AH478" s="76">
        <f>IF(OR(DataBase2[[#This Row],[sDRC]]= "", DataBase2[[#This Row],[BestSol]]=""), "", (DataBase2[[#This Row],[sDRC]]-DataBase2[[#This Row],[BestSol]])/DataBase2[[#This Row],[BestSol]])</f>
        <v>0.44456652684996195</v>
      </c>
      <c r="AI478" s="76">
        <f>IF(OR(DataBase2[[#This Row],[sABS]]= "", DataBase2[[#This Row],[BestSol]]=""), "", (DataBase2[[#This Row],[sABS]]-DataBase2[[#This Row],[BestSol]])/DataBase2[[#This Row],[BestSol]])</f>
        <v>1.5559938218446254E-4</v>
      </c>
      <c r="AJ478" s="76">
        <f>IF(OR(DataBase2[[#This Row],[sCCJ]]= "", DataBase2[[#This Row],[BestSol]]=""), "", (DataBase2[[#This Row],[sCCJ]]-DataBase2[[#This Row],[BestSol]])/DataBase2[[#This Row],[BestSol]])</f>
        <v>3.901439723854043E-2</v>
      </c>
      <c r="AK478" s="76">
        <f>IF(OR(DataBase2[[#This Row],[sILS]] = "", DataBase2[[#This Row],[BestSol]]=""), "", (DataBase2[[#This Row],[sILS]]-DataBase2[[#This Row],[BestSol]])/DataBase2[[#This Row],[BestSol]])</f>
        <v>1.1674726651023926E-2</v>
      </c>
      <c r="AL478" s="76">
        <f>IF(OR(DataBase2[[#This Row],[sSA]] = "", DataBase2[[#This Row],[BestSol]]=""), "", (DataBase2[[#This Row],[sSA]]-DataBase2[[#This Row],[BestSol]])/DataBase2[[#This Row],[BestSol]])</f>
        <v>1.9349690042212191E-2</v>
      </c>
      <c r="AM478" s="76">
        <f>IF(OR(DataBase2[[#This Row],[sKS]] = "", DataBase2[[#This Row],[BestSol]]=""), "", (DataBase2[[#This Row],[sKS]]-DataBase2[[#This Row],[BestSol]])/DataBase2[[#This Row],[BestSol]])</f>
        <v>1.6018144988075966E-3</v>
      </c>
      <c r="AN478" s="75">
        <f>IF(OR(DataBase2[[#This Row],[sLB]] = "", DataBase2[[#This Row],[BSHeu]]=""), "", (DataBase2[[#This Row],[sLB]]-DataBase2[[#This Row],[BSHeu]])/DataBase2[[#This Row],[BSHeu]])</f>
        <v>-9.0672647879999773E-5</v>
      </c>
      <c r="AO478" s="76">
        <f>IF(OR(DataBase2[[#This Row],[sCL]] = "",  DataBase2[[#This Row],[BSHeu]]=""), "", (DataBase2[[#This Row],[sCL]] - DataBase2[[#This Row],[BSHeu]])/ DataBase2[[#This Row],[BSHeu]])</f>
        <v>-1.55575174783383E-4</v>
      </c>
      <c r="AP478" s="76">
        <f>IF(OR(DataBase2[[#This Row],[sDRC]]= "",  DataBase2[[#This Row],[BSHeu]]=""), "", (DataBase2[[#This Row],[sDRC]]- DataBase2[[#This Row],[BSHeu]])/ DataBase2[[#This Row],[BSHeu]])</f>
        <v>0.44434178816006104</v>
      </c>
      <c r="AQ478" s="76">
        <f>IF(OR(DataBase2[[#This Row],[sABS]]= "",  DataBase2[[#This Row],[BSHeu]]=""), "", (DataBase2[[#This Row],[sABS]]- DataBase2[[#This Row],[BSHeu]])/ DataBase2[[#This Row],[BSHeu]])</f>
        <v>0</v>
      </c>
      <c r="AR478" s="76">
        <f>IF(OR(DataBase2[[#This Row],[sCCJ]]= "",  DataBase2[[#This Row],[BSHeu]]=""), "", (DataBase2[[#This Row],[sCCJ]]- DataBase2[[#This Row],[BSHeu]])/ DataBase2[[#This Row],[BSHeu]])</f>
        <v>3.8852752392087589E-2</v>
      </c>
      <c r="AS478" s="76">
        <f>IF(OR(DataBase2[[#This Row],[sILS]] = "",  DataBase2[[#This Row],[BSHeu]]=""), "", (DataBase2[[#This Row],[sILS]]- DataBase2[[#This Row],[BSHeu]])/ DataBase2[[#This Row],[BSHeu]])</f>
        <v>1.1517335178601262E-2</v>
      </c>
      <c r="AT478" s="76">
        <f>IF(OR(DataBase2[[#This Row],[sSA]] = "",  DataBase2[[#This Row],[BSHeu]]=""), "", (DataBase2[[#This Row],[sSA]]- DataBase2[[#This Row],[BSHeu]])/ DataBase2[[#This Row],[BSHeu]])</f>
        <v>1.9191104536018487E-2</v>
      </c>
      <c r="AU478" s="77">
        <f>IF(OR(DataBase2[[#This Row],[sKS]]= "",  DataBase2[[#This Row],[BSHeu]]=""), "", (DataBase2[[#This Row],[sKS]]- DataBase2[[#This Row],[BSHeu]])/ DataBase2[[#This Row],[BSHeu]])</f>
        <v>1.445990121453591E-3</v>
      </c>
      <c r="AV478" s="78">
        <f>IF(AND(DataBase2[[#This Row],[sLBGB]]&lt;=0.0001, DataBase2[[#This Row],[sLBGB]]&lt;&gt;""), 1,"")</f>
        <v>1</v>
      </c>
      <c r="AW478" s="78">
        <f>IF(AND(DataBase2[[#This Row],[sCLGB]]&lt;=0.0001,DataBase2[[#This Row],[sCLGB]]&lt;&gt;""), 1,"")</f>
        <v>1</v>
      </c>
      <c r="AX478" s="78" t="str">
        <f>IF(AND(DataBase2[[#This Row],[sDRCGB]]&lt;=0.0001,DataBase2[[#This Row],[sDRCGB]]&lt;&gt;""), 1,"")</f>
        <v/>
      </c>
      <c r="AY478" s="78" t="str">
        <f>IF(AND(DataBase2[[#This Row],[sABSGB]]&lt;=0.0001,DataBase2[[#This Row],[sABSGB]]&lt;&gt;""), 1,"")</f>
        <v/>
      </c>
      <c r="AZ478" s="78" t="str">
        <f>IF(AND(DataBase2[[#This Row],[sCCJGB]]&lt;=0.0001,DataBase2[[#This Row],[sCCJGB]]&lt;&gt;""), 1,"")</f>
        <v/>
      </c>
      <c r="BA478" s="78" t="str">
        <f>IF(AND(DataBase2[[#This Row],[sILSGB]]&lt;=0.0001,DataBase2[[#This Row],[sILSGB]]&lt;&gt;""), 1,"")</f>
        <v/>
      </c>
      <c r="BB478" s="78" t="str">
        <f>IF(AND(DataBase2[[#This Row],[sSAGB]]&lt;=0.0001,DataBase2[[#This Row],[sSAGB]]&lt;&gt;""), 1,"")</f>
        <v/>
      </c>
      <c r="BC478" s="78" t="str">
        <f>IF(AND(DataBase2[[#This Row],[sKSGB]]&lt;=0.0001,DataBase2[[#This Row],[sKSGB]]&lt;&gt;""), 1,"")</f>
        <v/>
      </c>
      <c r="BD478" s="79">
        <f>IF(AND(DataBase2[[#This Row],[sLBGKS]]&lt;=0.0001, DataBase2[[#This Row],[sLBGKS]]&lt;&gt;""), 1,"")</f>
        <v>1</v>
      </c>
      <c r="BE478" s="78">
        <f>IF(AND(DataBase2[[#This Row],[sCLGKS]]&lt;=0.0001,DataBase2[[#This Row],[sCLGKS]]&lt;&gt;""), 1,"")</f>
        <v>1</v>
      </c>
      <c r="BF478" s="78" t="str">
        <f>IF(AND(DataBase2[[#This Row],[sDRCGKS]]&lt;=0.0001,DataBase2[[#This Row],[sDRCGKS]]&lt;&gt;""), 1,"")</f>
        <v/>
      </c>
      <c r="BG478" s="78">
        <f>IF(AND(DataBase2[[#This Row],[sABSGKS]]&lt;=0.0001,DataBase2[[#This Row],[sABSGKS]]&lt;&gt;""), 1,"")</f>
        <v>1</v>
      </c>
      <c r="BH478" s="78" t="str">
        <f>IF(AND(DataBase2[[#This Row],[sCCJGKS]]&lt;=0.0001,DataBase2[[#This Row],[sCCJGKS]]&lt;&gt;""), 1,"")</f>
        <v/>
      </c>
      <c r="BI478" s="78" t="str">
        <f>IF(AND(DataBase2[[#This Row],[sILSGKS]]&lt;=0.0001,DataBase2[[#This Row],[sILSGKS]]&lt;&gt;""), 1,"")</f>
        <v/>
      </c>
      <c r="BJ478" s="78" t="str">
        <f>IF(AND(DataBase2[[#This Row],[sSAGKS]]&lt;=0.0001,DataBase2[[#This Row],[sSAGKS]]&lt;&gt;""), 1,"")</f>
        <v/>
      </c>
      <c r="BK478" s="80" t="str">
        <f>IF(AND(DataBase2[[#This Row],[sKSGKS]]&lt;=0.0001,DataBase2[[#This Row],[sKSGKS]]&lt;&gt;""), 1,"")</f>
        <v/>
      </c>
    </row>
    <row r="479" spans="1:63" x14ac:dyDescent="0.35">
      <c r="A479" s="65" t="s">
        <v>135</v>
      </c>
      <c r="B479" s="66" t="s">
        <v>80</v>
      </c>
      <c r="C479" s="67" t="s">
        <v>81</v>
      </c>
      <c r="D479" s="67">
        <v>6</v>
      </c>
      <c r="E479" s="67">
        <v>15</v>
      </c>
      <c r="F479" s="68">
        <v>3</v>
      </c>
      <c r="G479" s="69">
        <v>11503.9</v>
      </c>
      <c r="H479" s="70">
        <v>11122.7</v>
      </c>
      <c r="I479" s="71">
        <v>7200</v>
      </c>
      <c r="J479" s="69">
        <v>11503.92</v>
      </c>
      <c r="K479" s="70">
        <v>11503.92</v>
      </c>
      <c r="L479" s="71">
        <v>1313</v>
      </c>
      <c r="M479" s="69">
        <v>11566.85</v>
      </c>
      <c r="N479" s="6">
        <v>11473.19</v>
      </c>
      <c r="O479" s="71">
        <v>7200</v>
      </c>
      <c r="P479" s="69">
        <v>11548.75</v>
      </c>
      <c r="Q479" s="71">
        <v>1948</v>
      </c>
      <c r="R479" s="72">
        <v>12116.42</v>
      </c>
      <c r="S479" s="71">
        <v>34.659999999999997</v>
      </c>
      <c r="T479" s="72">
        <v>11702.62</v>
      </c>
      <c r="U479" s="71">
        <v>150.01849999999999</v>
      </c>
      <c r="V479" s="72">
        <v>11789.22</v>
      </c>
      <c r="W479" s="73">
        <v>150.00149999999999</v>
      </c>
      <c r="X479" s="7">
        <v>11548.8</v>
      </c>
      <c r="Y479" s="71">
        <v>143</v>
      </c>
      <c r="Z479" s="74">
        <f t="shared" si="21"/>
        <v>11503.9</v>
      </c>
      <c r="AA479" s="48">
        <f t="shared" si="22"/>
        <v>11548.75</v>
      </c>
      <c r="AB47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MIN(G479,J479,M479),"")</f>
        <v>11503.9</v>
      </c>
      <c r="AC479" s="49">
        <f>IF(OR(DataBase2[[#This Row],[sKS]] = "", DataBase2[[#This Row],[BSOpt]]=""), "", (DataBase2[[#This Row],[sKS]]-DataBase2[[#This Row],[BSOpt]])/DataBase2[[#This Row],[BSOpt]])</f>
        <v>3.9030241917957943E-3</v>
      </c>
      <c r="AD479" s="49">
        <f t="shared" si="23"/>
        <v>11503.9</v>
      </c>
      <c r="AE479" s="49">
        <f>IF(OR(DataBase2[[#This Row],[sKS]] = "", DataBase2[[#This Row],[BESTUB]]=""), "", (DataBase2[[#This Row],[sKS]]-DataBase2[[#This Row],[BESTUB]])/DataBase2[[#This Row],[BESTUB]])</f>
        <v>3.9030241917957943E-3</v>
      </c>
      <c r="AF479" s="75">
        <f>IF(OR(DataBase2[[#This Row],[sLB]] = "", DataBase2[[#This Row],[BestSol]]=""), "", (DataBase2[[#This Row],[sLB]]-DataBase2[[#This Row],[BestSol]])/DataBase2[[#This Row],[BestSol]])</f>
        <v>0</v>
      </c>
      <c r="AG479" s="76">
        <f>IF(OR(DataBase2[[#This Row],[sCL]] = "", DataBase2[[#This Row],[BestSol]]=""), "", (DataBase2[[#This Row],[sCL]] -DataBase2[[#This Row],[BestSol]])/DataBase2[[#This Row],[BestSol]])</f>
        <v>1.7385408427086952E-6</v>
      </c>
      <c r="AH479" s="76">
        <f>IF(OR(DataBase2[[#This Row],[sDRC]]= "", DataBase2[[#This Row],[BestSol]]=""), "", (DataBase2[[#This Row],[sDRC]]-DataBase2[[#This Row],[BestSol]])/DataBase2[[#This Row],[BestSol]])</f>
        <v>5.472057302306238E-3</v>
      </c>
      <c r="AI479" s="76">
        <f>IF(OR(DataBase2[[#This Row],[sABS]]= "", DataBase2[[#This Row],[BestSol]]=""), "", (DataBase2[[#This Row],[sABS]]-DataBase2[[#This Row],[BestSol]])/DataBase2[[#This Row],[BestSol]])</f>
        <v>3.8986778396891807E-3</v>
      </c>
      <c r="AJ479" s="76">
        <f>IF(OR(DataBase2[[#This Row],[sCCJ]]= "", DataBase2[[#This Row],[BestSol]]=""), "", (DataBase2[[#This Row],[sCCJ]]-DataBase2[[#This Row],[BestSol]])/DataBase2[[#This Row],[BestSol]])</f>
        <v>5.3244551847634318E-2</v>
      </c>
      <c r="AK479" s="76">
        <f>IF(OR(DataBase2[[#This Row],[sILS]] = "", DataBase2[[#This Row],[BestSol]]=""), "", (DataBase2[[#This Row],[sILS]]-DataBase2[[#This Row],[BestSol]])/DataBase2[[#This Row],[BestSol]])</f>
        <v>1.7274141812776637E-2</v>
      </c>
      <c r="AL479" s="76">
        <f>IF(OR(DataBase2[[#This Row],[sSA]] = "", DataBase2[[#This Row],[BestSol]]=""), "", (DataBase2[[#This Row],[sSA]]-DataBase2[[#This Row],[BestSol]])/DataBase2[[#This Row],[BestSol]])</f>
        <v>2.4802023661540846E-2</v>
      </c>
      <c r="AM479" s="76">
        <f>IF(OR(DataBase2[[#This Row],[sKS]] = "", DataBase2[[#This Row],[BestSol]]=""), "", (DataBase2[[#This Row],[sKS]]-DataBase2[[#This Row],[BestSol]])/DataBase2[[#This Row],[BestSol]])</f>
        <v>3.9030241917957943E-3</v>
      </c>
      <c r="AN479" s="75">
        <f>IF(OR(DataBase2[[#This Row],[sLB]] = "", DataBase2[[#This Row],[BSHeu]]=""), "", (DataBase2[[#This Row],[sLB]]-DataBase2[[#This Row],[BSHeu]])/DataBase2[[#This Row],[BSHeu]])</f>
        <v>-3.8835371793484457E-3</v>
      </c>
      <c r="AO479" s="76">
        <f>IF(OR(DataBase2[[#This Row],[sCL]] = "",  DataBase2[[#This Row],[BSHeu]]=""), "", (DataBase2[[#This Row],[sCL]] - DataBase2[[#This Row],[BSHeu]])/ DataBase2[[#This Row],[BSHeu]])</f>
        <v>-3.8818053901937375E-3</v>
      </c>
      <c r="AP479" s="76">
        <f>IF(OR(DataBase2[[#This Row],[sDRC]]= "",  DataBase2[[#This Row],[BSHeu]]=""), "", (DataBase2[[#This Row],[sDRC]]- DataBase2[[#This Row],[BSHeu]])/ DataBase2[[#This Row],[BSHeu]])</f>
        <v>1.5672691849767605E-3</v>
      </c>
      <c r="AQ479" s="76">
        <f>IF(OR(DataBase2[[#This Row],[sABS]]= "",  DataBase2[[#This Row],[BSHeu]]=""), "", (DataBase2[[#This Row],[sABS]]- DataBase2[[#This Row],[BSHeu]])/ DataBase2[[#This Row],[BSHeu]])</f>
        <v>0</v>
      </c>
      <c r="AR479" s="76">
        <f>IF(OR(DataBase2[[#This Row],[sCCJ]]= "",  DataBase2[[#This Row],[BSHeu]]=""), "", (DataBase2[[#This Row],[sCCJ]]- DataBase2[[#This Row],[BSHeu]])/ DataBase2[[#This Row],[BSHeu]])</f>
        <v>4.9154237471587842E-2</v>
      </c>
      <c r="AS479" s="76">
        <f>IF(OR(DataBase2[[#This Row],[sILS]] = "",  DataBase2[[#This Row],[BSHeu]]=""), "", (DataBase2[[#This Row],[sILS]]- DataBase2[[#This Row],[BSHeu]])/ DataBase2[[#This Row],[BSHeu]])</f>
        <v>1.3323519861456938E-2</v>
      </c>
      <c r="AT479" s="76">
        <f>IF(OR(DataBase2[[#This Row],[sSA]] = "",  DataBase2[[#This Row],[BSHeu]]=""), "", (DataBase2[[#This Row],[sSA]]- DataBase2[[#This Row],[BSHeu]])/ DataBase2[[#This Row],[BSHeu]])</f>
        <v>2.0822166901179724E-2</v>
      </c>
      <c r="AU479" s="77">
        <f>IF(OR(DataBase2[[#This Row],[sKS]]= "",  DataBase2[[#This Row],[BSHeu]]=""), "", (DataBase2[[#This Row],[sKS]]- DataBase2[[#This Row],[BSHeu]])/ DataBase2[[#This Row],[BSHeu]])</f>
        <v>4.3294728866130451E-6</v>
      </c>
      <c r="AV479" s="78">
        <f>IF(AND(DataBase2[[#This Row],[sLBGB]]&lt;=0.0001, DataBase2[[#This Row],[sLBGB]]&lt;&gt;""), 1,"")</f>
        <v>1</v>
      </c>
      <c r="AW479" s="78">
        <f>IF(AND(DataBase2[[#This Row],[sCLGB]]&lt;=0.0001,DataBase2[[#This Row],[sCLGB]]&lt;&gt;""), 1,"")</f>
        <v>1</v>
      </c>
      <c r="AX479" s="78" t="str">
        <f>IF(AND(DataBase2[[#This Row],[sDRCGB]]&lt;=0.0001,DataBase2[[#This Row],[sDRCGB]]&lt;&gt;""), 1,"")</f>
        <v/>
      </c>
      <c r="AY479" s="78" t="str">
        <f>IF(AND(DataBase2[[#This Row],[sABSGB]]&lt;=0.0001,DataBase2[[#This Row],[sABSGB]]&lt;&gt;""), 1,"")</f>
        <v/>
      </c>
      <c r="AZ479" s="78" t="str">
        <f>IF(AND(DataBase2[[#This Row],[sCCJGB]]&lt;=0.0001,DataBase2[[#This Row],[sCCJGB]]&lt;&gt;""), 1,"")</f>
        <v/>
      </c>
      <c r="BA479" s="78" t="str">
        <f>IF(AND(DataBase2[[#This Row],[sILSGB]]&lt;=0.0001,DataBase2[[#This Row],[sILSGB]]&lt;&gt;""), 1,"")</f>
        <v/>
      </c>
      <c r="BB479" s="78" t="str">
        <f>IF(AND(DataBase2[[#This Row],[sSAGB]]&lt;=0.0001,DataBase2[[#This Row],[sSAGB]]&lt;&gt;""), 1,"")</f>
        <v/>
      </c>
      <c r="BC479" s="78" t="str">
        <f>IF(AND(DataBase2[[#This Row],[sKSGB]]&lt;=0.0001,DataBase2[[#This Row],[sKSGB]]&lt;&gt;""), 1,"")</f>
        <v/>
      </c>
      <c r="BD479" s="79">
        <f>IF(AND(DataBase2[[#This Row],[sLBGKS]]&lt;=0.0001, DataBase2[[#This Row],[sLBGKS]]&lt;&gt;""), 1,"")</f>
        <v>1</v>
      </c>
      <c r="BE479" s="78">
        <f>IF(AND(DataBase2[[#This Row],[sCLGKS]]&lt;=0.0001,DataBase2[[#This Row],[sCLGKS]]&lt;&gt;""), 1,"")</f>
        <v>1</v>
      </c>
      <c r="BF479" s="78" t="str">
        <f>IF(AND(DataBase2[[#This Row],[sDRCGKS]]&lt;=0.0001,DataBase2[[#This Row],[sDRCGKS]]&lt;&gt;""), 1,"")</f>
        <v/>
      </c>
      <c r="BG479" s="78">
        <f>IF(AND(DataBase2[[#This Row],[sABSGKS]]&lt;=0.0001,DataBase2[[#This Row],[sABSGKS]]&lt;&gt;""), 1,"")</f>
        <v>1</v>
      </c>
      <c r="BH479" s="78" t="str">
        <f>IF(AND(DataBase2[[#This Row],[sCCJGKS]]&lt;=0.0001,DataBase2[[#This Row],[sCCJGKS]]&lt;&gt;""), 1,"")</f>
        <v/>
      </c>
      <c r="BI479" s="78" t="str">
        <f>IF(AND(DataBase2[[#This Row],[sILSGKS]]&lt;=0.0001,DataBase2[[#This Row],[sILSGKS]]&lt;&gt;""), 1,"")</f>
        <v/>
      </c>
      <c r="BJ479" s="78" t="str">
        <f>IF(AND(DataBase2[[#This Row],[sSAGKS]]&lt;=0.0001,DataBase2[[#This Row],[sSAGKS]]&lt;&gt;""), 1,"")</f>
        <v/>
      </c>
      <c r="BK479" s="80">
        <f>IF(AND(DataBase2[[#This Row],[sKSGKS]]&lt;=0.0001,DataBase2[[#This Row],[sKSGKS]]&lt;&gt;""), 1,"")</f>
        <v>1</v>
      </c>
    </row>
    <row r="480" spans="1:63" x14ac:dyDescent="0.35">
      <c r="A480" s="65" t="s">
        <v>136</v>
      </c>
      <c r="B480" s="66" t="s">
        <v>80</v>
      </c>
      <c r="C480" s="67" t="s">
        <v>81</v>
      </c>
      <c r="D480" s="67">
        <v>6</v>
      </c>
      <c r="E480" s="67">
        <v>15</v>
      </c>
      <c r="F480" s="68">
        <v>4</v>
      </c>
      <c r="G480" s="69">
        <v>12795.5</v>
      </c>
      <c r="H480" s="70">
        <v>12235.2</v>
      </c>
      <c r="I480" s="71">
        <v>7200</v>
      </c>
      <c r="J480" s="69">
        <v>12672.82</v>
      </c>
      <c r="K480" s="70">
        <v>12519.32</v>
      </c>
      <c r="L480" s="71">
        <v>42933</v>
      </c>
      <c r="M480" s="69">
        <v>19140.21</v>
      </c>
      <c r="N480" s="6">
        <v>12623.22</v>
      </c>
      <c r="O480" s="71">
        <v>7200</v>
      </c>
      <c r="P480" s="69">
        <v>13154.490229999999</v>
      </c>
      <c r="Q480" s="71">
        <v>2512</v>
      </c>
      <c r="R480" s="72">
        <v>13914.72</v>
      </c>
      <c r="S480" s="71">
        <v>52.19</v>
      </c>
      <c r="T480" s="72">
        <v>13077.82</v>
      </c>
      <c r="U480" s="71">
        <v>150.00399999999999</v>
      </c>
      <c r="V480" s="72">
        <v>13123.22</v>
      </c>
      <c r="W480" s="73">
        <v>150.0095</v>
      </c>
      <c r="X480" s="7">
        <v>12829.4</v>
      </c>
      <c r="Y480" s="71">
        <v>219</v>
      </c>
      <c r="Z480" s="74">
        <f t="shared" si="21"/>
        <v>12672.82</v>
      </c>
      <c r="AA480" s="48">
        <f t="shared" si="22"/>
        <v>12829.4</v>
      </c>
      <c r="AB48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MIN(G480,J480,M480),"")</f>
        <v/>
      </c>
      <c r="AC480" s="49" t="str">
        <f>IF(OR(DataBase2[[#This Row],[sKS]] = "", DataBase2[[#This Row],[BSOpt]]=""), "", (DataBase2[[#This Row],[sKS]]-DataBase2[[#This Row],[BSOpt]])/DataBase2[[#This Row],[BSOpt]])</f>
        <v/>
      </c>
      <c r="AD480" s="49">
        <f t="shared" si="23"/>
        <v>12672.82</v>
      </c>
      <c r="AE480" s="49">
        <f>IF(OR(DataBase2[[#This Row],[sKS]] = "", DataBase2[[#This Row],[BESTUB]]=""), "", (DataBase2[[#This Row],[sKS]]-DataBase2[[#This Row],[BESTUB]])/DataBase2[[#This Row],[BESTUB]])</f>
        <v>1.2355576738247677E-2</v>
      </c>
      <c r="AF480" s="75">
        <f>IF(OR(DataBase2[[#This Row],[sLB]] = "", DataBase2[[#This Row],[BestSol]]=""), "", (DataBase2[[#This Row],[sLB]]-DataBase2[[#This Row],[BestSol]])/DataBase2[[#This Row],[BestSol]])</f>
        <v>9.6805604435319277E-3</v>
      </c>
      <c r="AG480" s="76">
        <f>IF(OR(DataBase2[[#This Row],[sCL]] = "", DataBase2[[#This Row],[BestSol]]=""), "", (DataBase2[[#This Row],[sCL]] -DataBase2[[#This Row],[BestSol]])/DataBase2[[#This Row],[BestSol]])</f>
        <v>0</v>
      </c>
      <c r="AH480" s="76">
        <f>IF(OR(DataBase2[[#This Row],[sDRC]]= "", DataBase2[[#This Row],[BestSol]]=""), "", (DataBase2[[#This Row],[sDRC]]-DataBase2[[#This Row],[BestSol]])/DataBase2[[#This Row],[BestSol]])</f>
        <v>0.51033550543604345</v>
      </c>
      <c r="AI480" s="76">
        <f>IF(OR(DataBase2[[#This Row],[sABS]]= "", DataBase2[[#This Row],[BestSol]]=""), "", (DataBase2[[#This Row],[sABS]]-DataBase2[[#This Row],[BestSol]])/DataBase2[[#This Row],[BestSol]])</f>
        <v>3.8008133154262408E-2</v>
      </c>
      <c r="AJ480" s="76">
        <f>IF(OR(DataBase2[[#This Row],[sCCJ]]= "", DataBase2[[#This Row],[BestSol]]=""), "", (DataBase2[[#This Row],[sCCJ]]-DataBase2[[#This Row],[BestSol]])/DataBase2[[#This Row],[BestSol]])</f>
        <v>9.7997130867478563E-2</v>
      </c>
      <c r="AK480" s="76">
        <f>IF(OR(DataBase2[[#This Row],[sILS]] = "", DataBase2[[#This Row],[BestSol]]=""), "", (DataBase2[[#This Row],[sILS]]-DataBase2[[#This Row],[BestSol]])/DataBase2[[#This Row],[BestSol]])</f>
        <v>3.1958159273153097E-2</v>
      </c>
      <c r="AL480" s="76">
        <f>IF(OR(DataBase2[[#This Row],[sSA]] = "", DataBase2[[#This Row],[BestSol]]=""), "", (DataBase2[[#This Row],[sSA]]-DataBase2[[#This Row],[BestSol]])/DataBase2[[#This Row],[BestSol]])</f>
        <v>3.5540629473155907E-2</v>
      </c>
      <c r="AM480" s="76">
        <f>IF(OR(DataBase2[[#This Row],[sKS]] = "", DataBase2[[#This Row],[BestSol]]=""), "", (DataBase2[[#This Row],[sKS]]-DataBase2[[#This Row],[BestSol]])/DataBase2[[#This Row],[BestSol]])</f>
        <v>1.2355576738247677E-2</v>
      </c>
      <c r="AN480" s="75">
        <f>IF(OR(DataBase2[[#This Row],[sLB]] = "", DataBase2[[#This Row],[BSHeu]]=""), "", (DataBase2[[#This Row],[sLB]]-DataBase2[[#This Row],[BSHeu]])/DataBase2[[#This Row],[BSHeu]])</f>
        <v>-2.6423683102872807E-3</v>
      </c>
      <c r="AO480" s="76">
        <f>IF(OR(DataBase2[[#This Row],[sCL]] = "",  DataBase2[[#This Row],[BSHeu]]=""), "", (DataBase2[[#This Row],[sCL]] - DataBase2[[#This Row],[BSHeu]])/ DataBase2[[#This Row],[BSHeu]])</f>
        <v>-1.2204779646748869E-2</v>
      </c>
      <c r="AP480" s="76">
        <f>IF(OR(DataBase2[[#This Row],[sDRC]]= "",  DataBase2[[#This Row],[BSHeu]]=""), "", (DataBase2[[#This Row],[sDRC]]- DataBase2[[#This Row],[BSHeu]])/ DataBase2[[#This Row],[BSHeu]])</f>
        <v>0.49190219339953539</v>
      </c>
      <c r="AQ480" s="76">
        <f>IF(OR(DataBase2[[#This Row],[sABS]]= "",  DataBase2[[#This Row],[BSHeu]]=""), "", (DataBase2[[#This Row],[sABS]]- DataBase2[[#This Row],[BSHeu]])/ DataBase2[[#This Row],[BSHeu]])</f>
        <v>2.5339472617581477E-2</v>
      </c>
      <c r="AR480" s="76">
        <f>IF(OR(DataBase2[[#This Row],[sCCJ]]= "",  DataBase2[[#This Row],[BSHeu]]=""), "", (DataBase2[[#This Row],[sCCJ]]- DataBase2[[#This Row],[BSHeu]])/ DataBase2[[#This Row],[BSHeu]])</f>
        <v>8.4596317832478507E-2</v>
      </c>
      <c r="AS480" s="76">
        <f>IF(OR(DataBase2[[#This Row],[sILS]] = "",  DataBase2[[#This Row],[BSHeu]]=""), "", (DataBase2[[#This Row],[sILS]]- DataBase2[[#This Row],[BSHeu]])/ DataBase2[[#This Row],[BSHeu]])</f>
        <v>1.936333733455969E-2</v>
      </c>
      <c r="AT480" s="76">
        <f>IF(OR(DataBase2[[#This Row],[sSA]] = "",  DataBase2[[#This Row],[BSHeu]]=""), "", (DataBase2[[#This Row],[sSA]]- DataBase2[[#This Row],[BSHeu]])/ DataBase2[[#This Row],[BSHeu]])</f>
        <v>2.2902084275180423E-2</v>
      </c>
      <c r="AU480" s="77">
        <f>IF(OR(DataBase2[[#This Row],[sKS]]= "",  DataBase2[[#This Row],[BSHeu]]=""), "", (DataBase2[[#This Row],[sKS]]- DataBase2[[#This Row],[BSHeu]])/ DataBase2[[#This Row],[BSHeu]])</f>
        <v>0</v>
      </c>
      <c r="AV480" s="78" t="str">
        <f>IF(AND(DataBase2[[#This Row],[sLBGB]]&lt;=0.0001, DataBase2[[#This Row],[sLBGB]]&lt;&gt;""), 1,"")</f>
        <v/>
      </c>
      <c r="AW480" s="78">
        <f>IF(AND(DataBase2[[#This Row],[sCLGB]]&lt;=0.0001,DataBase2[[#This Row],[sCLGB]]&lt;&gt;""), 1,"")</f>
        <v>1</v>
      </c>
      <c r="AX480" s="78" t="str">
        <f>IF(AND(DataBase2[[#This Row],[sDRCGB]]&lt;=0.0001,DataBase2[[#This Row],[sDRCGB]]&lt;&gt;""), 1,"")</f>
        <v/>
      </c>
      <c r="AY480" s="78" t="str">
        <f>IF(AND(DataBase2[[#This Row],[sABSGB]]&lt;=0.0001,DataBase2[[#This Row],[sABSGB]]&lt;&gt;""), 1,"")</f>
        <v/>
      </c>
      <c r="AZ480" s="78" t="str">
        <f>IF(AND(DataBase2[[#This Row],[sCCJGB]]&lt;=0.0001,DataBase2[[#This Row],[sCCJGB]]&lt;&gt;""), 1,"")</f>
        <v/>
      </c>
      <c r="BA480" s="78" t="str">
        <f>IF(AND(DataBase2[[#This Row],[sILSGB]]&lt;=0.0001,DataBase2[[#This Row],[sILSGB]]&lt;&gt;""), 1,"")</f>
        <v/>
      </c>
      <c r="BB480" s="78" t="str">
        <f>IF(AND(DataBase2[[#This Row],[sSAGB]]&lt;=0.0001,DataBase2[[#This Row],[sSAGB]]&lt;&gt;""), 1,"")</f>
        <v/>
      </c>
      <c r="BC480" s="78" t="str">
        <f>IF(AND(DataBase2[[#This Row],[sKSGB]]&lt;=0.0001,DataBase2[[#This Row],[sKSGB]]&lt;&gt;""), 1,"")</f>
        <v/>
      </c>
      <c r="BD480" s="79">
        <f>IF(AND(DataBase2[[#This Row],[sLBGKS]]&lt;=0.0001, DataBase2[[#This Row],[sLBGKS]]&lt;&gt;""), 1,"")</f>
        <v>1</v>
      </c>
      <c r="BE480" s="78">
        <f>IF(AND(DataBase2[[#This Row],[sCLGKS]]&lt;=0.0001,DataBase2[[#This Row],[sCLGKS]]&lt;&gt;""), 1,"")</f>
        <v>1</v>
      </c>
      <c r="BF480" s="78" t="str">
        <f>IF(AND(DataBase2[[#This Row],[sDRCGKS]]&lt;=0.0001,DataBase2[[#This Row],[sDRCGKS]]&lt;&gt;""), 1,"")</f>
        <v/>
      </c>
      <c r="BG480" s="78" t="str">
        <f>IF(AND(DataBase2[[#This Row],[sABSGKS]]&lt;=0.0001,DataBase2[[#This Row],[sABSGKS]]&lt;&gt;""), 1,"")</f>
        <v/>
      </c>
      <c r="BH480" s="78" t="str">
        <f>IF(AND(DataBase2[[#This Row],[sCCJGKS]]&lt;=0.0001,DataBase2[[#This Row],[sCCJGKS]]&lt;&gt;""), 1,"")</f>
        <v/>
      </c>
      <c r="BI480" s="78" t="str">
        <f>IF(AND(DataBase2[[#This Row],[sILSGKS]]&lt;=0.0001,DataBase2[[#This Row],[sILSGKS]]&lt;&gt;""), 1,"")</f>
        <v/>
      </c>
      <c r="BJ480" s="78" t="str">
        <f>IF(AND(DataBase2[[#This Row],[sSAGKS]]&lt;=0.0001,DataBase2[[#This Row],[sSAGKS]]&lt;&gt;""), 1,"")</f>
        <v/>
      </c>
      <c r="BK480" s="80">
        <f>IF(AND(DataBase2[[#This Row],[sKSGKS]]&lt;=0.0001,DataBase2[[#This Row],[sKSGKS]]&lt;&gt;""), 1,"")</f>
        <v>1</v>
      </c>
    </row>
    <row r="481" spans="1:63" x14ac:dyDescent="0.35">
      <c r="A481" s="65" t="s">
        <v>137</v>
      </c>
      <c r="B481" s="66" t="s">
        <v>80</v>
      </c>
      <c r="C481" s="67" t="s">
        <v>81</v>
      </c>
      <c r="D481" s="67">
        <v>6</v>
      </c>
      <c r="E481" s="67">
        <v>15</v>
      </c>
      <c r="F481" s="68">
        <v>5</v>
      </c>
      <c r="G481" s="69">
        <v>13748.5</v>
      </c>
      <c r="H481" s="70">
        <v>13545.3</v>
      </c>
      <c r="I481" s="71">
        <v>7200</v>
      </c>
      <c r="J481" s="69">
        <v>13863.82</v>
      </c>
      <c r="K481" s="70">
        <v>13199.72</v>
      </c>
      <c r="L481" s="71">
        <v>42979</v>
      </c>
      <c r="M481" s="69">
        <v>21318.639999999999</v>
      </c>
      <c r="N481" s="6">
        <v>13684.64</v>
      </c>
      <c r="O481" s="71">
        <v>7200</v>
      </c>
      <c r="P481" s="69">
        <v>14645.950199999999</v>
      </c>
      <c r="Q481" s="71">
        <v>2529</v>
      </c>
      <c r="R481" s="72">
        <v>15188.42</v>
      </c>
      <c r="S481" s="71">
        <v>18.48</v>
      </c>
      <c r="T481" s="72">
        <v>14102.92</v>
      </c>
      <c r="U481" s="71">
        <v>150.01400000000001</v>
      </c>
      <c r="V481" s="72">
        <v>14342.42</v>
      </c>
      <c r="W481" s="73">
        <v>150.06</v>
      </c>
      <c r="X481" s="7">
        <v>13797.7</v>
      </c>
      <c r="Y481" s="71">
        <v>109</v>
      </c>
      <c r="Z481" s="74">
        <f t="shared" si="21"/>
        <v>13748.5</v>
      </c>
      <c r="AA481" s="48">
        <f t="shared" si="22"/>
        <v>13797.7</v>
      </c>
      <c r="AB48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MIN(G481,J481,M481),"")</f>
        <v/>
      </c>
      <c r="AC481" s="49" t="str">
        <f>IF(OR(DataBase2[[#This Row],[sKS]] = "", DataBase2[[#This Row],[BSOpt]]=""), "", (DataBase2[[#This Row],[sKS]]-DataBase2[[#This Row],[BSOpt]])/DataBase2[[#This Row],[BSOpt]])</f>
        <v/>
      </c>
      <c r="AD481" s="49">
        <f t="shared" si="23"/>
        <v>13748.5</v>
      </c>
      <c r="AE481" s="49">
        <f>IF(OR(DataBase2[[#This Row],[sKS]] = "", DataBase2[[#This Row],[BESTUB]]=""), "", (DataBase2[[#This Row],[sKS]]-DataBase2[[#This Row],[BESTUB]])/DataBase2[[#This Row],[BESTUB]])</f>
        <v>3.5785722078772761E-3</v>
      </c>
      <c r="AF481" s="75">
        <f>IF(OR(DataBase2[[#This Row],[sLB]] = "", DataBase2[[#This Row],[BestSol]]=""), "", (DataBase2[[#This Row],[sLB]]-DataBase2[[#This Row],[BestSol]])/DataBase2[[#This Row],[BestSol]])</f>
        <v>0</v>
      </c>
      <c r="AG481" s="76">
        <f>IF(OR(DataBase2[[#This Row],[sCL]] = "", DataBase2[[#This Row],[BestSol]]=""), "", (DataBase2[[#This Row],[sCL]] -DataBase2[[#This Row],[BestSol]])/DataBase2[[#This Row],[BestSol]])</f>
        <v>8.3878241262682982E-3</v>
      </c>
      <c r="AH481" s="76">
        <f>IF(OR(DataBase2[[#This Row],[sDRC]]= "", DataBase2[[#This Row],[BestSol]]=""), "", (DataBase2[[#This Row],[sDRC]]-DataBase2[[#This Row],[BestSol]])/DataBase2[[#This Row],[BestSol]])</f>
        <v>0.5506157035312943</v>
      </c>
      <c r="AI481" s="76">
        <f>IF(OR(DataBase2[[#This Row],[sABS]]= "", DataBase2[[#This Row],[BestSol]]=""), "", (DataBase2[[#This Row],[sABS]]-DataBase2[[#This Row],[BestSol]])/DataBase2[[#This Row],[BestSol]])</f>
        <v>6.527622649743603E-2</v>
      </c>
      <c r="AJ481" s="76">
        <f>IF(OR(DataBase2[[#This Row],[sCCJ]]= "", DataBase2[[#This Row],[BestSol]]=""), "", (DataBase2[[#This Row],[sCCJ]]-DataBase2[[#This Row],[BestSol]])/DataBase2[[#This Row],[BestSol]])</f>
        <v>0.10473287995054006</v>
      </c>
      <c r="AK481" s="76">
        <f>IF(OR(DataBase2[[#This Row],[sILS]] = "", DataBase2[[#This Row],[BestSol]]=""), "", (DataBase2[[#This Row],[sILS]]-DataBase2[[#This Row],[BestSol]])/DataBase2[[#This Row],[BestSol]])</f>
        <v>2.5778812234061903E-2</v>
      </c>
      <c r="AL481" s="76">
        <f>IF(OR(DataBase2[[#This Row],[sSA]] = "", DataBase2[[#This Row],[BestSol]]=""), "", (DataBase2[[#This Row],[sSA]]-DataBase2[[#This Row],[BestSol]])/DataBase2[[#This Row],[BestSol]])</f>
        <v>4.3198894424846354E-2</v>
      </c>
      <c r="AM481" s="76">
        <f>IF(OR(DataBase2[[#This Row],[sKS]] = "", DataBase2[[#This Row],[BestSol]]=""), "", (DataBase2[[#This Row],[sKS]]-DataBase2[[#This Row],[BestSol]])/DataBase2[[#This Row],[BestSol]])</f>
        <v>3.5785722078772761E-3</v>
      </c>
      <c r="AN481" s="75">
        <f>IF(OR(DataBase2[[#This Row],[sLB]] = "", DataBase2[[#This Row],[BSHeu]]=""), "", (DataBase2[[#This Row],[sLB]]-DataBase2[[#This Row],[BSHeu]])/DataBase2[[#This Row],[BSHeu]])</f>
        <v>-3.5658116932532759E-3</v>
      </c>
      <c r="AO481" s="76">
        <f>IF(OR(DataBase2[[#This Row],[sCL]] = "",  DataBase2[[#This Row],[BSHeu]]=""), "", (DataBase2[[#This Row],[sCL]] - DataBase2[[#This Row],[BSHeu]])/ DataBase2[[#This Row],[BSHeu]])</f>
        <v>4.7921030316646239E-3</v>
      </c>
      <c r="AP481" s="76">
        <f>IF(OR(DataBase2[[#This Row],[sDRC]]= "",  DataBase2[[#This Row],[BSHeu]]=""), "", (DataBase2[[#This Row],[sDRC]]- DataBase2[[#This Row],[BSHeu]])/ DataBase2[[#This Row],[BSHeu]])</f>
        <v>0.54508649992390024</v>
      </c>
      <c r="AQ481" s="76">
        <f>IF(OR(DataBase2[[#This Row],[sABS]]= "",  DataBase2[[#This Row],[BSHeu]]=""), "", (DataBase2[[#This Row],[sABS]]- DataBase2[[#This Row],[BSHeu]])/ DataBase2[[#This Row],[BSHeu]])</f>
        <v>6.1477652072446751E-2</v>
      </c>
      <c r="AR481" s="76">
        <f>IF(OR(DataBase2[[#This Row],[sCCJ]]= "",  DataBase2[[#This Row],[BSHeu]]=""), "", (DataBase2[[#This Row],[sCCJ]]- DataBase2[[#This Row],[BSHeu]])/ DataBase2[[#This Row],[BSHeu]])</f>
        <v>0.10079361052929106</v>
      </c>
      <c r="AS481" s="76">
        <f>IF(OR(DataBase2[[#This Row],[sILS]] = "",  DataBase2[[#This Row],[BSHeu]]=""), "", (DataBase2[[#This Row],[sILS]]- DataBase2[[#This Row],[BSHeu]])/ DataBase2[[#This Row],[BSHeu]])</f>
        <v>2.2121078150706228E-2</v>
      </c>
      <c r="AT481" s="76">
        <f>IF(OR(DataBase2[[#This Row],[sSA]] = "",  DataBase2[[#This Row],[BSHeu]]=""), "", (DataBase2[[#This Row],[sSA]]- DataBase2[[#This Row],[BSHeu]])/ DataBase2[[#This Row],[BSHeu]])</f>
        <v>3.9479043608717346E-2</v>
      </c>
      <c r="AU481" s="77">
        <f>IF(OR(DataBase2[[#This Row],[sKS]]= "",  DataBase2[[#This Row],[BSHeu]]=""), "", (DataBase2[[#This Row],[sKS]]- DataBase2[[#This Row],[BSHeu]])/ DataBase2[[#This Row],[BSHeu]])</f>
        <v>0</v>
      </c>
      <c r="AV481" s="78">
        <f>IF(AND(DataBase2[[#This Row],[sLBGB]]&lt;=0.0001, DataBase2[[#This Row],[sLBGB]]&lt;&gt;""), 1,"")</f>
        <v>1</v>
      </c>
      <c r="AW481" s="78" t="str">
        <f>IF(AND(DataBase2[[#This Row],[sCLGB]]&lt;=0.0001,DataBase2[[#This Row],[sCLGB]]&lt;&gt;""), 1,"")</f>
        <v/>
      </c>
      <c r="AX481" s="78" t="str">
        <f>IF(AND(DataBase2[[#This Row],[sDRCGB]]&lt;=0.0001,DataBase2[[#This Row],[sDRCGB]]&lt;&gt;""), 1,"")</f>
        <v/>
      </c>
      <c r="AY481" s="78" t="str">
        <f>IF(AND(DataBase2[[#This Row],[sABSGB]]&lt;=0.0001,DataBase2[[#This Row],[sABSGB]]&lt;&gt;""), 1,"")</f>
        <v/>
      </c>
      <c r="AZ481" s="78" t="str">
        <f>IF(AND(DataBase2[[#This Row],[sCCJGB]]&lt;=0.0001,DataBase2[[#This Row],[sCCJGB]]&lt;&gt;""), 1,"")</f>
        <v/>
      </c>
      <c r="BA481" s="78" t="str">
        <f>IF(AND(DataBase2[[#This Row],[sILSGB]]&lt;=0.0001,DataBase2[[#This Row],[sILSGB]]&lt;&gt;""), 1,"")</f>
        <v/>
      </c>
      <c r="BB481" s="78" t="str">
        <f>IF(AND(DataBase2[[#This Row],[sSAGB]]&lt;=0.0001,DataBase2[[#This Row],[sSAGB]]&lt;&gt;""), 1,"")</f>
        <v/>
      </c>
      <c r="BC481" s="78" t="str">
        <f>IF(AND(DataBase2[[#This Row],[sKSGB]]&lt;=0.0001,DataBase2[[#This Row],[sKSGB]]&lt;&gt;""), 1,"")</f>
        <v/>
      </c>
      <c r="BD481" s="79">
        <f>IF(AND(DataBase2[[#This Row],[sLBGKS]]&lt;=0.0001, DataBase2[[#This Row],[sLBGKS]]&lt;&gt;""), 1,"")</f>
        <v>1</v>
      </c>
      <c r="BE481" s="78" t="str">
        <f>IF(AND(DataBase2[[#This Row],[sCLGKS]]&lt;=0.0001,DataBase2[[#This Row],[sCLGKS]]&lt;&gt;""), 1,"")</f>
        <v/>
      </c>
      <c r="BF481" s="78" t="str">
        <f>IF(AND(DataBase2[[#This Row],[sDRCGKS]]&lt;=0.0001,DataBase2[[#This Row],[sDRCGKS]]&lt;&gt;""), 1,"")</f>
        <v/>
      </c>
      <c r="BG481" s="78" t="str">
        <f>IF(AND(DataBase2[[#This Row],[sABSGKS]]&lt;=0.0001,DataBase2[[#This Row],[sABSGKS]]&lt;&gt;""), 1,"")</f>
        <v/>
      </c>
      <c r="BH481" s="78" t="str">
        <f>IF(AND(DataBase2[[#This Row],[sCCJGKS]]&lt;=0.0001,DataBase2[[#This Row],[sCCJGKS]]&lt;&gt;""), 1,"")</f>
        <v/>
      </c>
      <c r="BI481" s="78" t="str">
        <f>IF(AND(DataBase2[[#This Row],[sILSGKS]]&lt;=0.0001,DataBase2[[#This Row],[sILSGKS]]&lt;&gt;""), 1,"")</f>
        <v/>
      </c>
      <c r="BJ481" s="78" t="str">
        <f>IF(AND(DataBase2[[#This Row],[sSAGKS]]&lt;=0.0001,DataBase2[[#This Row],[sSAGKS]]&lt;&gt;""), 1,"")</f>
        <v/>
      </c>
      <c r="BK481" s="80">
        <f>IF(AND(DataBase2[[#This Row],[sKSGKS]]&lt;=0.0001,DataBase2[[#This Row],[sKSGKS]]&lt;&gt;""), 1,"")</f>
        <v>1</v>
      </c>
    </row>
    <row r="482" spans="1:63" x14ac:dyDescent="0.35">
      <c r="A482" s="65" t="s">
        <v>138</v>
      </c>
      <c r="B482" s="66" t="s">
        <v>80</v>
      </c>
      <c r="C482" s="67" t="s">
        <v>81</v>
      </c>
      <c r="D482" s="67">
        <v>6</v>
      </c>
      <c r="E482" s="67">
        <v>15</v>
      </c>
      <c r="F482" s="68">
        <v>2</v>
      </c>
      <c r="G482" s="69">
        <v>10556.1</v>
      </c>
      <c r="H482" s="70">
        <v>10103.299999999999</v>
      </c>
      <c r="I482" s="71">
        <v>7200</v>
      </c>
      <c r="J482" s="69">
        <v>10536.47</v>
      </c>
      <c r="K482" s="70">
        <v>10536.47</v>
      </c>
      <c r="L482" s="71">
        <v>180</v>
      </c>
      <c r="M482" s="69">
        <v>12858.23</v>
      </c>
      <c r="N482" s="6">
        <v>10452.129999999999</v>
      </c>
      <c r="O482" s="71">
        <v>7200</v>
      </c>
      <c r="P482" s="69">
        <v>10536.450199999999</v>
      </c>
      <c r="Q482" s="71">
        <v>1902</v>
      </c>
      <c r="R482" s="72">
        <v>10775.07</v>
      </c>
      <c r="S482" s="71">
        <v>38.24</v>
      </c>
      <c r="T482" s="72">
        <v>10797.17</v>
      </c>
      <c r="U482" s="71">
        <v>150.00450000000001</v>
      </c>
      <c r="V482" s="72">
        <v>10782.17</v>
      </c>
      <c r="W482" s="73">
        <v>150.05449999999999</v>
      </c>
      <c r="X482" s="7">
        <v>10561.4</v>
      </c>
      <c r="Y482" s="71">
        <v>285</v>
      </c>
      <c r="Z482" s="74">
        <f t="shared" si="21"/>
        <v>10536.47</v>
      </c>
      <c r="AA482" s="48">
        <f t="shared" si="22"/>
        <v>10536.450199999999</v>
      </c>
      <c r="AB48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MIN(G482,J482,M482),"")</f>
        <v>10536.47</v>
      </c>
      <c r="AC482" s="49">
        <f>IF(OR(DataBase2[[#This Row],[sKS]] = "", DataBase2[[#This Row],[BSOpt]]=""), "", (DataBase2[[#This Row],[sKS]]-DataBase2[[#This Row],[BSOpt]])/DataBase2[[#This Row],[BSOpt]])</f>
        <v>2.3660675729158145E-3</v>
      </c>
      <c r="AD482" s="49">
        <f t="shared" si="23"/>
        <v>10536.47</v>
      </c>
      <c r="AE482" s="49">
        <f>IF(OR(DataBase2[[#This Row],[sKS]] = "", DataBase2[[#This Row],[BESTUB]]=""), "", (DataBase2[[#This Row],[sKS]]-DataBase2[[#This Row],[BESTUB]])/DataBase2[[#This Row],[BESTUB]])</f>
        <v>2.3660675729158145E-3</v>
      </c>
      <c r="AF482" s="75">
        <f>IF(OR(DataBase2[[#This Row],[sLB]] = "", DataBase2[[#This Row],[BestSol]]=""), "", (DataBase2[[#This Row],[sLB]]-DataBase2[[#This Row],[BestSol]])/DataBase2[[#This Row],[BestSol]])</f>
        <v>1.8630528061106821E-3</v>
      </c>
      <c r="AG482" s="76">
        <f>IF(OR(DataBase2[[#This Row],[sCL]] = "", DataBase2[[#This Row],[BestSol]]=""), "", (DataBase2[[#This Row],[sCL]] -DataBase2[[#This Row],[BestSol]])/DataBase2[[#This Row],[BestSol]])</f>
        <v>0</v>
      </c>
      <c r="AH482" s="76">
        <f>IF(OR(DataBase2[[#This Row],[sDRC]]= "", DataBase2[[#This Row],[BestSol]]=""), "", (DataBase2[[#This Row],[sDRC]]-DataBase2[[#This Row],[BestSol]])/DataBase2[[#This Row],[BestSol]])</f>
        <v>0.22035463490144236</v>
      </c>
      <c r="AI482" s="76">
        <f>IF(OR(DataBase2[[#This Row],[sABS]]= "", DataBase2[[#This Row],[BestSol]]=""), "", (DataBase2[[#This Row],[sABS]]-DataBase2[[#This Row],[BestSol]])/DataBase2[[#This Row],[BestSol]])</f>
        <v>-1.8791872420300172E-6</v>
      </c>
      <c r="AJ482" s="76">
        <f>IF(OR(DataBase2[[#This Row],[sCCJ]]= "", DataBase2[[#This Row],[BestSol]]=""), "", (DataBase2[[#This Row],[sCCJ]]-DataBase2[[#This Row],[BestSol]])/DataBase2[[#This Row],[BestSol]])</f>
        <v>2.2645155350890799E-2</v>
      </c>
      <c r="AK482" s="76">
        <f>IF(OR(DataBase2[[#This Row],[sILS]] = "", DataBase2[[#This Row],[BestSol]]=""), "", (DataBase2[[#This Row],[sILS]]-DataBase2[[#This Row],[BestSol]])/DataBase2[[#This Row],[BestSol]])</f>
        <v>2.4742632020021957E-2</v>
      </c>
      <c r="AL482" s="76">
        <f>IF(OR(DataBase2[[#This Row],[sSA]] = "", DataBase2[[#This Row],[BestSol]]=""), "", (DataBase2[[#This Row],[sSA]]-DataBase2[[#This Row],[BestSol]])/DataBase2[[#This Row],[BestSol]])</f>
        <v>2.3319005321516671E-2</v>
      </c>
      <c r="AM482" s="76">
        <f>IF(OR(DataBase2[[#This Row],[sKS]] = "", DataBase2[[#This Row],[BestSol]]=""), "", (DataBase2[[#This Row],[sKS]]-DataBase2[[#This Row],[BestSol]])/DataBase2[[#This Row],[BestSol]])</f>
        <v>2.3660675729158145E-3</v>
      </c>
      <c r="AN482" s="75">
        <f>IF(OR(DataBase2[[#This Row],[sLB]] = "", DataBase2[[#This Row],[BSHeu]]=""), "", (DataBase2[[#This Row],[sLB]]-DataBase2[[#This Row],[BSHeu]])/DataBase2[[#This Row],[BSHeu]])</f>
        <v>1.8649354979157072E-3</v>
      </c>
      <c r="AO482" s="76">
        <f>IF(OR(DataBase2[[#This Row],[sCL]] = "",  DataBase2[[#This Row],[BSHeu]]=""), "", (DataBase2[[#This Row],[sCL]] - DataBase2[[#This Row],[BSHeu]])/ DataBase2[[#This Row],[BSHeu]])</f>
        <v>1.8791907733813438E-6</v>
      </c>
      <c r="AP482" s="76">
        <f>IF(OR(DataBase2[[#This Row],[sDRC]]= "",  DataBase2[[#This Row],[BSHeu]]=""), "", (DataBase2[[#This Row],[sDRC]]- DataBase2[[#This Row],[BSHeu]])/ DataBase2[[#This Row],[BSHeu]])</f>
        <v>0.2203569281806125</v>
      </c>
      <c r="AQ482" s="76">
        <f>IF(OR(DataBase2[[#This Row],[sABS]]= "",  DataBase2[[#This Row],[BSHeu]]=""), "", (DataBase2[[#This Row],[sABS]]- DataBase2[[#This Row],[BSHeu]])/ DataBase2[[#This Row],[BSHeu]])</f>
        <v>0</v>
      </c>
      <c r="AR482" s="76">
        <f>IF(OR(DataBase2[[#This Row],[sCCJ]]= "",  DataBase2[[#This Row],[BSHeu]]=""), "", (DataBase2[[#This Row],[sCCJ]]- DataBase2[[#This Row],[BSHeu]])/ DataBase2[[#This Row],[BSHeu]])</f>
        <v>2.2647077096231177E-2</v>
      </c>
      <c r="AS482" s="76">
        <f>IF(OR(DataBase2[[#This Row],[sILS]] = "",  DataBase2[[#This Row],[BSHeu]]=""), "", (DataBase2[[#This Row],[sILS]]- DataBase2[[#This Row],[BSHeu]])/ DataBase2[[#This Row],[BSHeu]])</f>
        <v>2.474455770692114E-2</v>
      </c>
      <c r="AT482" s="76">
        <f>IF(OR(DataBase2[[#This Row],[sSA]] = "",  DataBase2[[#This Row],[BSHeu]]=""), "", (DataBase2[[#This Row],[sSA]]- DataBase2[[#This Row],[BSHeu]])/ DataBase2[[#This Row],[BSHeu]])</f>
        <v>2.3320928333149697E-2</v>
      </c>
      <c r="AU482" s="77">
        <f>IF(OR(DataBase2[[#This Row],[sKS]]= "",  DataBase2[[#This Row],[BSHeu]]=""), "", (DataBase2[[#This Row],[sKS]]- DataBase2[[#This Row],[BSHeu]])/ DataBase2[[#This Row],[BSHeu]])</f>
        <v>2.3679512099815483E-3</v>
      </c>
      <c r="AV482" s="78" t="str">
        <f>IF(AND(DataBase2[[#This Row],[sLBGB]]&lt;=0.0001, DataBase2[[#This Row],[sLBGB]]&lt;&gt;""), 1,"")</f>
        <v/>
      </c>
      <c r="AW482" s="78">
        <f>IF(AND(DataBase2[[#This Row],[sCLGB]]&lt;=0.0001,DataBase2[[#This Row],[sCLGB]]&lt;&gt;""), 1,"")</f>
        <v>1</v>
      </c>
      <c r="AX482" s="78" t="str">
        <f>IF(AND(DataBase2[[#This Row],[sDRCGB]]&lt;=0.0001,DataBase2[[#This Row],[sDRCGB]]&lt;&gt;""), 1,"")</f>
        <v/>
      </c>
      <c r="AY482" s="78">
        <f>IF(AND(DataBase2[[#This Row],[sABSGB]]&lt;=0.0001,DataBase2[[#This Row],[sABSGB]]&lt;&gt;""), 1,"")</f>
        <v>1</v>
      </c>
      <c r="AZ482" s="78" t="str">
        <f>IF(AND(DataBase2[[#This Row],[sCCJGB]]&lt;=0.0001,DataBase2[[#This Row],[sCCJGB]]&lt;&gt;""), 1,"")</f>
        <v/>
      </c>
      <c r="BA482" s="78" t="str">
        <f>IF(AND(DataBase2[[#This Row],[sILSGB]]&lt;=0.0001,DataBase2[[#This Row],[sILSGB]]&lt;&gt;""), 1,"")</f>
        <v/>
      </c>
      <c r="BB482" s="78" t="str">
        <f>IF(AND(DataBase2[[#This Row],[sSAGB]]&lt;=0.0001,DataBase2[[#This Row],[sSAGB]]&lt;&gt;""), 1,"")</f>
        <v/>
      </c>
      <c r="BC482" s="78" t="str">
        <f>IF(AND(DataBase2[[#This Row],[sKSGB]]&lt;=0.0001,DataBase2[[#This Row],[sKSGB]]&lt;&gt;""), 1,"")</f>
        <v/>
      </c>
      <c r="BD482" s="79" t="str">
        <f>IF(AND(DataBase2[[#This Row],[sLBGKS]]&lt;=0.0001, DataBase2[[#This Row],[sLBGKS]]&lt;&gt;""), 1,"")</f>
        <v/>
      </c>
      <c r="BE482" s="78">
        <f>IF(AND(DataBase2[[#This Row],[sCLGKS]]&lt;=0.0001,DataBase2[[#This Row],[sCLGKS]]&lt;&gt;""), 1,"")</f>
        <v>1</v>
      </c>
      <c r="BF482" s="78" t="str">
        <f>IF(AND(DataBase2[[#This Row],[sDRCGKS]]&lt;=0.0001,DataBase2[[#This Row],[sDRCGKS]]&lt;&gt;""), 1,"")</f>
        <v/>
      </c>
      <c r="BG482" s="78">
        <f>IF(AND(DataBase2[[#This Row],[sABSGKS]]&lt;=0.0001,DataBase2[[#This Row],[sABSGKS]]&lt;&gt;""), 1,"")</f>
        <v>1</v>
      </c>
      <c r="BH482" s="78" t="str">
        <f>IF(AND(DataBase2[[#This Row],[sCCJGKS]]&lt;=0.0001,DataBase2[[#This Row],[sCCJGKS]]&lt;&gt;""), 1,"")</f>
        <v/>
      </c>
      <c r="BI482" s="78" t="str">
        <f>IF(AND(DataBase2[[#This Row],[sILSGKS]]&lt;=0.0001,DataBase2[[#This Row],[sILSGKS]]&lt;&gt;""), 1,"")</f>
        <v/>
      </c>
      <c r="BJ482" s="78" t="str">
        <f>IF(AND(DataBase2[[#This Row],[sSAGKS]]&lt;=0.0001,DataBase2[[#This Row],[sSAGKS]]&lt;&gt;""), 1,"")</f>
        <v/>
      </c>
      <c r="BK482" s="80" t="str">
        <f>IF(AND(DataBase2[[#This Row],[sKSGKS]]&lt;=0.0001,DataBase2[[#This Row],[sKSGKS]]&lt;&gt;""), 1,"")</f>
        <v/>
      </c>
    </row>
    <row r="483" spans="1:63" x14ac:dyDescent="0.35">
      <c r="A483" s="65" t="s">
        <v>139</v>
      </c>
      <c r="B483" s="66" t="s">
        <v>80</v>
      </c>
      <c r="C483" s="67" t="s">
        <v>81</v>
      </c>
      <c r="D483" s="67">
        <v>6</v>
      </c>
      <c r="E483" s="67">
        <v>15</v>
      </c>
      <c r="F483" s="68">
        <v>3</v>
      </c>
      <c r="G483" s="69">
        <v>11776.7</v>
      </c>
      <c r="H483" s="70">
        <v>11423.7</v>
      </c>
      <c r="I483" s="71">
        <v>7200</v>
      </c>
      <c r="J483" s="69">
        <v>11772.77</v>
      </c>
      <c r="K483" s="70">
        <v>11772.77</v>
      </c>
      <c r="L483" s="71">
        <v>9273</v>
      </c>
      <c r="M483" s="69">
        <v>16312.17</v>
      </c>
      <c r="N483" s="6">
        <v>11686.75</v>
      </c>
      <c r="O483" s="71">
        <v>7200</v>
      </c>
      <c r="P483" s="69">
        <v>12104.179690000001</v>
      </c>
      <c r="Q483" s="71">
        <v>2496</v>
      </c>
      <c r="R483" s="72">
        <v>12284.27</v>
      </c>
      <c r="S483" s="71">
        <v>35.869999999999997</v>
      </c>
      <c r="T483" s="72">
        <v>12073.57</v>
      </c>
      <c r="U483" s="71">
        <v>150.01900000000001</v>
      </c>
      <c r="V483" s="72">
        <v>12092.27</v>
      </c>
      <c r="W483" s="73">
        <v>150.08250000000001</v>
      </c>
      <c r="X483" s="7">
        <v>11781.8</v>
      </c>
      <c r="Y483" s="71">
        <v>275</v>
      </c>
      <c r="Z483" s="74">
        <f t="shared" si="21"/>
        <v>11772.77</v>
      </c>
      <c r="AA483" s="48">
        <f t="shared" si="22"/>
        <v>11781.8</v>
      </c>
      <c r="AB48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MIN(G483,J483,M483),"")</f>
        <v>11772.77</v>
      </c>
      <c r="AC483" s="49">
        <f>IF(OR(DataBase2[[#This Row],[sKS]] = "", DataBase2[[#This Row],[BSOpt]]=""), "", (DataBase2[[#This Row],[sKS]]-DataBase2[[#This Row],[BSOpt]])/DataBase2[[#This Row],[BSOpt]])</f>
        <v>7.6702424323237743E-4</v>
      </c>
      <c r="AD483" s="49">
        <f t="shared" si="23"/>
        <v>11772.77</v>
      </c>
      <c r="AE483" s="49">
        <f>IF(OR(DataBase2[[#This Row],[sKS]] = "", DataBase2[[#This Row],[BESTUB]]=""), "", (DataBase2[[#This Row],[sKS]]-DataBase2[[#This Row],[BESTUB]])/DataBase2[[#This Row],[BESTUB]])</f>
        <v>7.6702424323237743E-4</v>
      </c>
      <c r="AF483" s="75">
        <f>IF(OR(DataBase2[[#This Row],[sLB]] = "", DataBase2[[#This Row],[BestSol]]=""), "", (DataBase2[[#This Row],[sLB]]-DataBase2[[#This Row],[BestSol]])/DataBase2[[#This Row],[BestSol]])</f>
        <v>3.3382118227063732E-4</v>
      </c>
      <c r="AG483" s="76">
        <f>IF(OR(DataBase2[[#This Row],[sCL]] = "", DataBase2[[#This Row],[BestSol]]=""), "", (DataBase2[[#This Row],[sCL]] -DataBase2[[#This Row],[BestSol]])/DataBase2[[#This Row],[BestSol]])</f>
        <v>0</v>
      </c>
      <c r="AH483" s="76">
        <f>IF(OR(DataBase2[[#This Row],[sDRC]]= "", DataBase2[[#This Row],[BestSol]]=""), "", (DataBase2[[#This Row],[sDRC]]-DataBase2[[#This Row],[BestSol]])/DataBase2[[#This Row],[BestSol]])</f>
        <v>0.38558470096672232</v>
      </c>
      <c r="AI483" s="76">
        <f>IF(OR(DataBase2[[#This Row],[sABS]]= "", DataBase2[[#This Row],[BestSol]]=""), "", (DataBase2[[#This Row],[sABS]]-DataBase2[[#This Row],[BestSol]])/DataBase2[[#This Row],[BestSol]])</f>
        <v>2.8150527870671082E-2</v>
      </c>
      <c r="AJ483" s="76">
        <f>IF(OR(DataBase2[[#This Row],[sCCJ]]= "", DataBase2[[#This Row],[BestSol]]=""), "", (DataBase2[[#This Row],[sCCJ]]-DataBase2[[#This Row],[BestSol]])/DataBase2[[#This Row],[BestSol]])</f>
        <v>4.3447718761175154E-2</v>
      </c>
      <c r="AK483" s="76">
        <f>IF(OR(DataBase2[[#This Row],[sILS]] = "", DataBase2[[#This Row],[BestSol]]=""), "", (DataBase2[[#This Row],[sILS]]-DataBase2[[#This Row],[BestSol]])/DataBase2[[#This Row],[BestSol]])</f>
        <v>2.5550486419083977E-2</v>
      </c>
      <c r="AL483" s="76">
        <f>IF(OR(DataBase2[[#This Row],[sSA]] = "", DataBase2[[#This Row],[BestSol]]=""), "", (DataBase2[[#This Row],[sSA]]-DataBase2[[#This Row],[BestSol]])/DataBase2[[#This Row],[BestSol]])</f>
        <v>2.7138897642610873E-2</v>
      </c>
      <c r="AM483" s="76">
        <f>IF(OR(DataBase2[[#This Row],[sKS]] = "", DataBase2[[#This Row],[BestSol]]=""), "", (DataBase2[[#This Row],[sKS]]-DataBase2[[#This Row],[BestSol]])/DataBase2[[#This Row],[BestSol]])</f>
        <v>7.6702424323237743E-4</v>
      </c>
      <c r="AN483" s="75">
        <f>IF(OR(DataBase2[[#This Row],[sLB]] = "", DataBase2[[#This Row],[BSHeu]]=""), "", (DataBase2[[#This Row],[sLB]]-DataBase2[[#This Row],[BSHeu]])/DataBase2[[#This Row],[BSHeu]])</f>
        <v>-4.328710383811086E-4</v>
      </c>
      <c r="AO483" s="76">
        <f>IF(OR(DataBase2[[#This Row],[sCL]] = "",  DataBase2[[#This Row],[BSHeu]]=""), "", (DataBase2[[#This Row],[sCL]] - DataBase2[[#This Row],[BSHeu]])/ DataBase2[[#This Row],[BSHeu]])</f>
        <v>-7.6643636795725918E-4</v>
      </c>
      <c r="AP483" s="76">
        <f>IF(OR(DataBase2[[#This Row],[sDRC]]= "",  DataBase2[[#This Row],[BSHeu]]=""), "", (DataBase2[[#This Row],[sDRC]]- DataBase2[[#This Row],[BSHeu]])/ DataBase2[[#This Row],[BSHeu]])</f>
        <v>0.38452273846101626</v>
      </c>
      <c r="AQ483" s="76">
        <f>IF(OR(DataBase2[[#This Row],[sABS]]= "",  DataBase2[[#This Row],[BSHeu]]=""), "", (DataBase2[[#This Row],[sABS]]- DataBase2[[#This Row],[BSHeu]])/ DataBase2[[#This Row],[BSHeu]])</f>
        <v>2.7362515914376547E-2</v>
      </c>
      <c r="AR483" s="76">
        <f>IF(OR(DataBase2[[#This Row],[sCCJ]]= "",  DataBase2[[#This Row],[BSHeu]]=""), "", (DataBase2[[#This Row],[sCCJ]]- DataBase2[[#This Row],[BSHeu]])/ DataBase2[[#This Row],[BSHeu]])</f>
        <v>4.2647982481454551E-2</v>
      </c>
      <c r="AS483" s="76">
        <f>IF(OR(DataBase2[[#This Row],[sILS]] = "",  DataBase2[[#This Row],[BSHeu]]=""), "", (DataBase2[[#This Row],[sILS]]- DataBase2[[#This Row],[BSHeu]])/ DataBase2[[#This Row],[BSHeu]])</f>
        <v>2.4764467229116134E-2</v>
      </c>
      <c r="AT483" s="76">
        <f>IF(OR(DataBase2[[#This Row],[sSA]] = "",  DataBase2[[#This Row],[BSHeu]]=""), "", (DataBase2[[#This Row],[sSA]]- DataBase2[[#This Row],[BSHeu]])/ DataBase2[[#This Row],[BSHeu]])</f>
        <v>2.6351661036514047E-2</v>
      </c>
      <c r="AU483" s="77">
        <f>IF(OR(DataBase2[[#This Row],[sKS]]= "",  DataBase2[[#This Row],[BSHeu]]=""), "", (DataBase2[[#This Row],[sKS]]- DataBase2[[#This Row],[BSHeu]])/ DataBase2[[#This Row],[BSHeu]])</f>
        <v>0</v>
      </c>
      <c r="AV483" s="78" t="str">
        <f>IF(AND(DataBase2[[#This Row],[sLBGB]]&lt;=0.0001, DataBase2[[#This Row],[sLBGB]]&lt;&gt;""), 1,"")</f>
        <v/>
      </c>
      <c r="AW483" s="78">
        <f>IF(AND(DataBase2[[#This Row],[sCLGB]]&lt;=0.0001,DataBase2[[#This Row],[sCLGB]]&lt;&gt;""), 1,"")</f>
        <v>1</v>
      </c>
      <c r="AX483" s="78" t="str">
        <f>IF(AND(DataBase2[[#This Row],[sDRCGB]]&lt;=0.0001,DataBase2[[#This Row],[sDRCGB]]&lt;&gt;""), 1,"")</f>
        <v/>
      </c>
      <c r="AY483" s="78" t="str">
        <f>IF(AND(DataBase2[[#This Row],[sABSGB]]&lt;=0.0001,DataBase2[[#This Row],[sABSGB]]&lt;&gt;""), 1,"")</f>
        <v/>
      </c>
      <c r="AZ483" s="78" t="str">
        <f>IF(AND(DataBase2[[#This Row],[sCCJGB]]&lt;=0.0001,DataBase2[[#This Row],[sCCJGB]]&lt;&gt;""), 1,"")</f>
        <v/>
      </c>
      <c r="BA483" s="78" t="str">
        <f>IF(AND(DataBase2[[#This Row],[sILSGB]]&lt;=0.0001,DataBase2[[#This Row],[sILSGB]]&lt;&gt;""), 1,"")</f>
        <v/>
      </c>
      <c r="BB483" s="78" t="str">
        <f>IF(AND(DataBase2[[#This Row],[sSAGB]]&lt;=0.0001,DataBase2[[#This Row],[sSAGB]]&lt;&gt;""), 1,"")</f>
        <v/>
      </c>
      <c r="BC483" s="78" t="str">
        <f>IF(AND(DataBase2[[#This Row],[sKSGB]]&lt;=0.0001,DataBase2[[#This Row],[sKSGB]]&lt;&gt;""), 1,"")</f>
        <v/>
      </c>
      <c r="BD483" s="79">
        <f>IF(AND(DataBase2[[#This Row],[sLBGKS]]&lt;=0.0001, DataBase2[[#This Row],[sLBGKS]]&lt;&gt;""), 1,"")</f>
        <v>1</v>
      </c>
      <c r="BE483" s="78">
        <f>IF(AND(DataBase2[[#This Row],[sCLGKS]]&lt;=0.0001,DataBase2[[#This Row],[sCLGKS]]&lt;&gt;""), 1,"")</f>
        <v>1</v>
      </c>
      <c r="BF483" s="78" t="str">
        <f>IF(AND(DataBase2[[#This Row],[sDRCGKS]]&lt;=0.0001,DataBase2[[#This Row],[sDRCGKS]]&lt;&gt;""), 1,"")</f>
        <v/>
      </c>
      <c r="BG483" s="78" t="str">
        <f>IF(AND(DataBase2[[#This Row],[sABSGKS]]&lt;=0.0001,DataBase2[[#This Row],[sABSGKS]]&lt;&gt;""), 1,"")</f>
        <v/>
      </c>
      <c r="BH483" s="78" t="str">
        <f>IF(AND(DataBase2[[#This Row],[sCCJGKS]]&lt;=0.0001,DataBase2[[#This Row],[sCCJGKS]]&lt;&gt;""), 1,"")</f>
        <v/>
      </c>
      <c r="BI483" s="78" t="str">
        <f>IF(AND(DataBase2[[#This Row],[sILSGKS]]&lt;=0.0001,DataBase2[[#This Row],[sILSGKS]]&lt;&gt;""), 1,"")</f>
        <v/>
      </c>
      <c r="BJ483" s="78" t="str">
        <f>IF(AND(DataBase2[[#This Row],[sSAGKS]]&lt;=0.0001,DataBase2[[#This Row],[sSAGKS]]&lt;&gt;""), 1,"")</f>
        <v/>
      </c>
      <c r="BK483" s="80">
        <f>IF(AND(DataBase2[[#This Row],[sKSGKS]]&lt;=0.0001,DataBase2[[#This Row],[sKSGKS]]&lt;&gt;""), 1,"")</f>
        <v>1</v>
      </c>
    </row>
    <row r="484" spans="1:63" x14ac:dyDescent="0.35">
      <c r="A484" s="65" t="s">
        <v>140</v>
      </c>
      <c r="B484" s="66" t="s">
        <v>80</v>
      </c>
      <c r="C484" s="67" t="s">
        <v>81</v>
      </c>
      <c r="D484" s="67">
        <v>6</v>
      </c>
      <c r="E484" s="67">
        <v>15</v>
      </c>
      <c r="F484" s="68">
        <v>4</v>
      </c>
      <c r="G484" s="69">
        <v>13160.3</v>
      </c>
      <c r="H484" s="70">
        <v>12762.3</v>
      </c>
      <c r="I484" s="71">
        <v>7200</v>
      </c>
      <c r="J484" s="69">
        <v>13158.17</v>
      </c>
      <c r="K484" s="70">
        <v>12670.77</v>
      </c>
      <c r="L484" s="71">
        <v>43221</v>
      </c>
      <c r="M484" s="69">
        <v>17659.169999999998</v>
      </c>
      <c r="N484" s="6">
        <v>12955.94</v>
      </c>
      <c r="O484" s="71">
        <v>7200</v>
      </c>
      <c r="P484" s="69">
        <v>13607.58008</v>
      </c>
      <c r="Q484" s="71">
        <v>2490</v>
      </c>
      <c r="R484" s="72">
        <v>14537.37</v>
      </c>
      <c r="S484" s="71">
        <v>24.65</v>
      </c>
      <c r="T484" s="72">
        <v>13288.57</v>
      </c>
      <c r="U484" s="71">
        <v>150.00450000000001</v>
      </c>
      <c r="V484" s="72">
        <v>13463.97</v>
      </c>
      <c r="W484" s="73">
        <v>150.114</v>
      </c>
      <c r="X484" s="7">
        <v>13148.3</v>
      </c>
      <c r="Y484" s="71">
        <v>156</v>
      </c>
      <c r="Z484" s="74">
        <f t="shared" si="21"/>
        <v>13158.17</v>
      </c>
      <c r="AA484" s="48">
        <f t="shared" si="22"/>
        <v>13148.3</v>
      </c>
      <c r="AB48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MIN(G484,J484,M484),"")</f>
        <v/>
      </c>
      <c r="AC484" s="49" t="str">
        <f>IF(OR(DataBase2[[#This Row],[sKS]] = "", DataBase2[[#This Row],[BSOpt]]=""), "", (DataBase2[[#This Row],[sKS]]-DataBase2[[#This Row],[BSOpt]])/DataBase2[[#This Row],[BSOpt]])</f>
        <v/>
      </c>
      <c r="AD484" s="49">
        <f t="shared" si="23"/>
        <v>13158.17</v>
      </c>
      <c r="AE484" s="49">
        <f>IF(OR(DataBase2[[#This Row],[sKS]] = "", DataBase2[[#This Row],[BESTUB]]=""), "", (DataBase2[[#This Row],[sKS]]-DataBase2[[#This Row],[BESTUB]])/DataBase2[[#This Row],[BESTUB]])</f>
        <v>-7.501043078179413E-4</v>
      </c>
      <c r="AF484" s="75">
        <f>IF(OR(DataBase2[[#This Row],[sLB]] = "", DataBase2[[#This Row],[BestSol]]=""), "", (DataBase2[[#This Row],[sLB]]-DataBase2[[#This Row],[BestSol]])/DataBase2[[#This Row],[BestSol]])</f>
        <v>1.618766135411839E-4</v>
      </c>
      <c r="AG484" s="76">
        <f>IF(OR(DataBase2[[#This Row],[sCL]] = "", DataBase2[[#This Row],[BestSol]]=""), "", (DataBase2[[#This Row],[sCL]] -DataBase2[[#This Row],[BestSol]])/DataBase2[[#This Row],[BestSol]])</f>
        <v>0</v>
      </c>
      <c r="AH484" s="76">
        <f>IF(OR(DataBase2[[#This Row],[sDRC]]= "", DataBase2[[#This Row],[BestSol]]=""), "", (DataBase2[[#This Row],[sDRC]]-DataBase2[[#This Row],[BestSol]])/DataBase2[[#This Row],[BestSol]])</f>
        <v>0.34206884391978504</v>
      </c>
      <c r="AI484" s="76">
        <f>IF(OR(DataBase2[[#This Row],[sABS]]= "", DataBase2[[#This Row],[BestSol]]=""), "", (DataBase2[[#This Row],[sABS]]-DataBase2[[#This Row],[BestSol]])/DataBase2[[#This Row],[BestSol]])</f>
        <v>3.4154451568873152E-2</v>
      </c>
      <c r="AJ484" s="76">
        <f>IF(OR(DataBase2[[#This Row],[sCCJ]]= "", DataBase2[[#This Row],[BestSol]]=""), "", (DataBase2[[#This Row],[sCCJ]]-DataBase2[[#This Row],[BestSol]])/DataBase2[[#This Row],[BestSol]])</f>
        <v>0.10481700722820884</v>
      </c>
      <c r="AK484" s="76">
        <f>IF(OR(DataBase2[[#This Row],[sILS]] = "", DataBase2[[#This Row],[BestSol]]=""), "", (DataBase2[[#This Row],[sILS]]-DataBase2[[#This Row],[BestSol]])/DataBase2[[#This Row],[BestSol]])</f>
        <v>9.9101926787691329E-3</v>
      </c>
      <c r="AL484" s="76">
        <f>IF(OR(DataBase2[[#This Row],[sSA]] = "", DataBase2[[#This Row],[BestSol]]=""), "", (DataBase2[[#This Row],[sSA]]-DataBase2[[#This Row],[BestSol]])/DataBase2[[#This Row],[BestSol]])</f>
        <v>2.3240313812634986E-2</v>
      </c>
      <c r="AM484" s="76">
        <f>IF(OR(DataBase2[[#This Row],[sKS]] = "", DataBase2[[#This Row],[BestSol]]=""), "", (DataBase2[[#This Row],[sKS]]-DataBase2[[#This Row],[BestSol]])/DataBase2[[#This Row],[BestSol]])</f>
        <v>-7.501043078179413E-4</v>
      </c>
      <c r="AN484" s="75">
        <f>IF(OR(DataBase2[[#This Row],[sLB]] = "", DataBase2[[#This Row],[BSHeu]]=""), "", (DataBase2[[#This Row],[sLB]]-DataBase2[[#This Row],[BSHeu]])/DataBase2[[#This Row],[BSHeu]])</f>
        <v>9.1266551569404411E-4</v>
      </c>
      <c r="AO484" s="76">
        <f>IF(OR(DataBase2[[#This Row],[sCL]] = "",  DataBase2[[#This Row],[BSHeu]]=""), "", (DataBase2[[#This Row],[sCL]] - DataBase2[[#This Row],[BSHeu]])/ DataBase2[[#This Row],[BSHeu]])</f>
        <v>7.5066738665841221E-4</v>
      </c>
      <c r="AP484" s="76">
        <f>IF(OR(DataBase2[[#This Row],[sDRC]]= "",  DataBase2[[#This Row],[BSHeu]]=""), "", (DataBase2[[#This Row],[sDRC]]- DataBase2[[#This Row],[BSHeu]])/ DataBase2[[#This Row],[BSHeu]])</f>
        <v>0.34307629123156602</v>
      </c>
      <c r="AQ484" s="76">
        <f>IF(OR(DataBase2[[#This Row],[sABS]]= "",  DataBase2[[#This Row],[BSHeu]]=""), "", (DataBase2[[#This Row],[sABS]]- DataBase2[[#This Row],[BSHeu]])/ DataBase2[[#This Row],[BSHeu]])</f>
        <v>3.4930757588433524E-2</v>
      </c>
      <c r="AR484" s="76">
        <f>IF(OR(DataBase2[[#This Row],[sCCJ]]= "",  DataBase2[[#This Row],[BSHeu]]=""), "", (DataBase2[[#This Row],[sCCJ]]- DataBase2[[#This Row],[BSHeu]])/ DataBase2[[#This Row],[BSHeu]])</f>
        <v>0.10564635732376061</v>
      </c>
      <c r="AS484" s="76">
        <f>IF(OR(DataBase2[[#This Row],[sILS]] = "",  DataBase2[[#This Row],[BSHeu]]=""), "", (DataBase2[[#This Row],[sILS]]- DataBase2[[#This Row],[BSHeu]])/ DataBase2[[#This Row],[BSHeu]])</f>
        <v>1.0668299323866998E-2</v>
      </c>
      <c r="AT484" s="76">
        <f>IF(OR(DataBase2[[#This Row],[sSA]] = "",  DataBase2[[#This Row],[BSHeu]]=""), "", (DataBase2[[#This Row],[sSA]]- DataBase2[[#This Row],[BSHeu]])/ DataBase2[[#This Row],[BSHeu]])</f>
        <v>2.400842694492825E-2</v>
      </c>
      <c r="AU484" s="77">
        <f>IF(OR(DataBase2[[#This Row],[sKS]]= "",  DataBase2[[#This Row],[BSHeu]]=""), "", (DataBase2[[#This Row],[sKS]]- DataBase2[[#This Row],[BSHeu]])/ DataBase2[[#This Row],[BSHeu]])</f>
        <v>0</v>
      </c>
      <c r="AV484" s="78" t="str">
        <f>IF(AND(DataBase2[[#This Row],[sLBGB]]&lt;=0.0001, DataBase2[[#This Row],[sLBGB]]&lt;&gt;""), 1,"")</f>
        <v/>
      </c>
      <c r="AW484" s="78">
        <f>IF(AND(DataBase2[[#This Row],[sCLGB]]&lt;=0.0001,DataBase2[[#This Row],[sCLGB]]&lt;&gt;""), 1,"")</f>
        <v>1</v>
      </c>
      <c r="AX484" s="78" t="str">
        <f>IF(AND(DataBase2[[#This Row],[sDRCGB]]&lt;=0.0001,DataBase2[[#This Row],[sDRCGB]]&lt;&gt;""), 1,"")</f>
        <v/>
      </c>
      <c r="AY484" s="78" t="str">
        <f>IF(AND(DataBase2[[#This Row],[sABSGB]]&lt;=0.0001,DataBase2[[#This Row],[sABSGB]]&lt;&gt;""), 1,"")</f>
        <v/>
      </c>
      <c r="AZ484" s="78" t="str">
        <f>IF(AND(DataBase2[[#This Row],[sCCJGB]]&lt;=0.0001,DataBase2[[#This Row],[sCCJGB]]&lt;&gt;""), 1,"")</f>
        <v/>
      </c>
      <c r="BA484" s="78" t="str">
        <f>IF(AND(DataBase2[[#This Row],[sILSGB]]&lt;=0.0001,DataBase2[[#This Row],[sILSGB]]&lt;&gt;""), 1,"")</f>
        <v/>
      </c>
      <c r="BB484" s="78" t="str">
        <f>IF(AND(DataBase2[[#This Row],[sSAGB]]&lt;=0.0001,DataBase2[[#This Row],[sSAGB]]&lt;&gt;""), 1,"")</f>
        <v/>
      </c>
      <c r="BC484" s="78">
        <f>IF(AND(DataBase2[[#This Row],[sKSGB]]&lt;=0.0001,DataBase2[[#This Row],[sKSGB]]&lt;&gt;""), 1,"")</f>
        <v>1</v>
      </c>
      <c r="BD484" s="79" t="str">
        <f>IF(AND(DataBase2[[#This Row],[sLBGKS]]&lt;=0.0001, DataBase2[[#This Row],[sLBGKS]]&lt;&gt;""), 1,"")</f>
        <v/>
      </c>
      <c r="BE484" s="78" t="str">
        <f>IF(AND(DataBase2[[#This Row],[sCLGKS]]&lt;=0.0001,DataBase2[[#This Row],[sCLGKS]]&lt;&gt;""), 1,"")</f>
        <v/>
      </c>
      <c r="BF484" s="78" t="str">
        <f>IF(AND(DataBase2[[#This Row],[sDRCGKS]]&lt;=0.0001,DataBase2[[#This Row],[sDRCGKS]]&lt;&gt;""), 1,"")</f>
        <v/>
      </c>
      <c r="BG484" s="78" t="str">
        <f>IF(AND(DataBase2[[#This Row],[sABSGKS]]&lt;=0.0001,DataBase2[[#This Row],[sABSGKS]]&lt;&gt;""), 1,"")</f>
        <v/>
      </c>
      <c r="BH484" s="78" t="str">
        <f>IF(AND(DataBase2[[#This Row],[sCCJGKS]]&lt;=0.0001,DataBase2[[#This Row],[sCCJGKS]]&lt;&gt;""), 1,"")</f>
        <v/>
      </c>
      <c r="BI484" s="78" t="str">
        <f>IF(AND(DataBase2[[#This Row],[sILSGKS]]&lt;=0.0001,DataBase2[[#This Row],[sILSGKS]]&lt;&gt;""), 1,"")</f>
        <v/>
      </c>
      <c r="BJ484" s="78" t="str">
        <f>IF(AND(DataBase2[[#This Row],[sSAGKS]]&lt;=0.0001,DataBase2[[#This Row],[sSAGKS]]&lt;&gt;""), 1,"")</f>
        <v/>
      </c>
      <c r="BK484" s="80">
        <f>IF(AND(DataBase2[[#This Row],[sKSGKS]]&lt;=0.0001,DataBase2[[#This Row],[sKSGKS]]&lt;&gt;""), 1,"")</f>
        <v>1</v>
      </c>
    </row>
    <row r="485" spans="1:63" x14ac:dyDescent="0.35">
      <c r="A485" s="65" t="s">
        <v>141</v>
      </c>
      <c r="B485" s="66" t="s">
        <v>80</v>
      </c>
      <c r="C485" s="67" t="s">
        <v>81</v>
      </c>
      <c r="D485" s="67">
        <v>6</v>
      </c>
      <c r="E485" s="67">
        <v>15</v>
      </c>
      <c r="F485" s="68">
        <v>5</v>
      </c>
      <c r="G485" s="69">
        <v>14607.3</v>
      </c>
      <c r="H485" s="70">
        <v>14103</v>
      </c>
      <c r="I485" s="71">
        <v>7200</v>
      </c>
      <c r="J485" s="69">
        <v>14819.27</v>
      </c>
      <c r="K485" s="70">
        <v>13460.67</v>
      </c>
      <c r="L485" s="71">
        <v>42988</v>
      </c>
      <c r="M485" s="69">
        <v>18722.95</v>
      </c>
      <c r="N485" s="6">
        <v>14403.98</v>
      </c>
      <c r="O485" s="71">
        <v>7200.1</v>
      </c>
      <c r="P485" s="69">
        <v>15256.20996</v>
      </c>
      <c r="Q485" s="71">
        <v>2504</v>
      </c>
      <c r="R485" s="72">
        <v>15848.47</v>
      </c>
      <c r="S485" s="71">
        <v>21.42</v>
      </c>
      <c r="T485" s="72">
        <v>15125.87</v>
      </c>
      <c r="U485" s="71">
        <v>150.001</v>
      </c>
      <c r="V485" s="72">
        <v>15524.97</v>
      </c>
      <c r="W485" s="73">
        <v>150.13499999999999</v>
      </c>
      <c r="X485" s="7">
        <v>14818.9</v>
      </c>
      <c r="Y485" s="71">
        <v>202</v>
      </c>
      <c r="Z485" s="74">
        <f t="shared" si="21"/>
        <v>14607.3</v>
      </c>
      <c r="AA485" s="48">
        <f t="shared" si="22"/>
        <v>14818.9</v>
      </c>
      <c r="AB48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MIN(G485,J485,M485),"")</f>
        <v/>
      </c>
      <c r="AC485" s="49" t="str">
        <f>IF(OR(DataBase2[[#This Row],[sKS]] = "", DataBase2[[#This Row],[BSOpt]]=""), "", (DataBase2[[#This Row],[sKS]]-DataBase2[[#This Row],[BSOpt]])/DataBase2[[#This Row],[BSOpt]])</f>
        <v/>
      </c>
      <c r="AD485" s="49">
        <f t="shared" si="23"/>
        <v>14607.3</v>
      </c>
      <c r="AE485" s="49">
        <f>IF(OR(DataBase2[[#This Row],[sKS]] = "", DataBase2[[#This Row],[BESTUB]]=""), "", (DataBase2[[#This Row],[sKS]]-DataBase2[[#This Row],[BESTUB]])/DataBase2[[#This Row],[BESTUB]])</f>
        <v>1.4485907731065999E-2</v>
      </c>
      <c r="AF485" s="75">
        <f>IF(OR(DataBase2[[#This Row],[sLB]] = "", DataBase2[[#This Row],[BestSol]]=""), "", (DataBase2[[#This Row],[sLB]]-DataBase2[[#This Row],[BestSol]])/DataBase2[[#This Row],[BestSol]])</f>
        <v>0</v>
      </c>
      <c r="AG485" s="76">
        <f>IF(OR(DataBase2[[#This Row],[sCL]] = "", DataBase2[[#This Row],[BestSol]]=""), "", (DataBase2[[#This Row],[sCL]] -DataBase2[[#This Row],[BestSol]])/DataBase2[[#This Row],[BestSol]])</f>
        <v>1.4511237531919052E-2</v>
      </c>
      <c r="AH485" s="76">
        <f>IF(OR(DataBase2[[#This Row],[sDRC]]= "", DataBase2[[#This Row],[BestSol]]=""), "", (DataBase2[[#This Row],[sDRC]]-DataBase2[[#This Row],[BestSol]])/DataBase2[[#This Row],[BestSol]])</f>
        <v>0.28175295913687004</v>
      </c>
      <c r="AI485" s="76">
        <f>IF(OR(DataBase2[[#This Row],[sABS]]= "", DataBase2[[#This Row],[BestSol]]=""), "", (DataBase2[[#This Row],[sABS]]-DataBase2[[#This Row],[BestSol]])/DataBase2[[#This Row],[BestSol]])</f>
        <v>4.442367583331628E-2</v>
      </c>
      <c r="AJ485" s="76">
        <f>IF(OR(DataBase2[[#This Row],[sCCJ]]= "", DataBase2[[#This Row],[BestSol]]=""), "", (DataBase2[[#This Row],[sCCJ]]-DataBase2[[#This Row],[BestSol]])/DataBase2[[#This Row],[BestSol]])</f>
        <v>8.4969159255988455E-2</v>
      </c>
      <c r="AK485" s="76">
        <f>IF(OR(DataBase2[[#This Row],[sILS]] = "", DataBase2[[#This Row],[BestSol]]=""), "", (DataBase2[[#This Row],[sILS]]-DataBase2[[#This Row],[BestSol]])/DataBase2[[#This Row],[BestSol]])</f>
        <v>3.5500742779295387E-2</v>
      </c>
      <c r="AL485" s="76">
        <f>IF(OR(DataBase2[[#This Row],[sSA]] = "", DataBase2[[#This Row],[BestSol]]=""), "", (DataBase2[[#This Row],[sSA]]-DataBase2[[#This Row],[BestSol]])/DataBase2[[#This Row],[BestSol]])</f>
        <v>6.2822698239921149E-2</v>
      </c>
      <c r="AM485" s="76">
        <f>IF(OR(DataBase2[[#This Row],[sKS]] = "", DataBase2[[#This Row],[BestSol]]=""), "", (DataBase2[[#This Row],[sKS]]-DataBase2[[#This Row],[BestSol]])/DataBase2[[#This Row],[BestSol]])</f>
        <v>1.4485907731065999E-2</v>
      </c>
      <c r="AN485" s="75">
        <f>IF(OR(DataBase2[[#This Row],[sLB]] = "", DataBase2[[#This Row],[BSHeu]]=""), "", (DataBase2[[#This Row],[sLB]]-DataBase2[[#This Row],[BSHeu]])/DataBase2[[#This Row],[BSHeu]])</f>
        <v>-1.4279062548502275E-2</v>
      </c>
      <c r="AO485" s="76">
        <f>IF(OR(DataBase2[[#This Row],[sCL]] = "",  DataBase2[[#This Row],[BSHeu]]=""), "", (DataBase2[[#This Row],[sCL]] - DataBase2[[#This Row],[BSHeu]])/ DataBase2[[#This Row],[BSHeu]])</f>
        <v>2.4968115042331102E-5</v>
      </c>
      <c r="AP485" s="76">
        <f>IF(OR(DataBase2[[#This Row],[sDRC]]= "",  DataBase2[[#This Row],[BSHeu]]=""), "", (DataBase2[[#This Row],[sDRC]]- DataBase2[[#This Row],[BSHeu]])/ DataBase2[[#This Row],[BSHeu]])</f>
        <v>0.26345072846162676</v>
      </c>
      <c r="AQ485" s="76">
        <f>IF(OR(DataBase2[[#This Row],[sABS]]= "",  DataBase2[[#This Row],[BSHeu]]=""), "", (DataBase2[[#This Row],[sABS]]- DataBase2[[#This Row],[BSHeu]])/ DataBase2[[#This Row],[BSHeu]])</f>
        <v>2.9510284838955691E-2</v>
      </c>
      <c r="AR485" s="76">
        <f>IF(OR(DataBase2[[#This Row],[sCCJ]]= "",  DataBase2[[#This Row],[BSHeu]]=""), "", (DataBase2[[#This Row],[sCCJ]]- DataBase2[[#This Row],[BSHeu]])/ DataBase2[[#This Row],[BSHeu]])</f>
        <v>6.947681676777627E-2</v>
      </c>
      <c r="AS485" s="76">
        <f>IF(OR(DataBase2[[#This Row],[sILS]] = "",  DataBase2[[#This Row],[BSHeu]]=""), "", (DataBase2[[#This Row],[sILS]]- DataBase2[[#This Row],[BSHeu]])/ DataBase2[[#This Row],[BSHeu]])</f>
        <v>2.0714762904129266E-2</v>
      </c>
      <c r="AT485" s="76">
        <f>IF(OR(DataBase2[[#This Row],[sSA]] = "",  DataBase2[[#This Row],[BSHeu]]=""), "", (DataBase2[[#This Row],[sSA]]- DataBase2[[#This Row],[BSHeu]])/ DataBase2[[#This Row],[BSHeu]])</f>
        <v>4.7646586453785347E-2</v>
      </c>
      <c r="AU485" s="77">
        <f>IF(OR(DataBase2[[#This Row],[sKS]]= "",  DataBase2[[#This Row],[BSHeu]]=""), "", (DataBase2[[#This Row],[sKS]]- DataBase2[[#This Row],[BSHeu]])/ DataBase2[[#This Row],[BSHeu]])</f>
        <v>0</v>
      </c>
      <c r="AV485" s="78">
        <f>IF(AND(DataBase2[[#This Row],[sLBGB]]&lt;=0.0001, DataBase2[[#This Row],[sLBGB]]&lt;&gt;""), 1,"")</f>
        <v>1</v>
      </c>
      <c r="AW485" s="78" t="str">
        <f>IF(AND(DataBase2[[#This Row],[sCLGB]]&lt;=0.0001,DataBase2[[#This Row],[sCLGB]]&lt;&gt;""), 1,"")</f>
        <v/>
      </c>
      <c r="AX485" s="78" t="str">
        <f>IF(AND(DataBase2[[#This Row],[sDRCGB]]&lt;=0.0001,DataBase2[[#This Row],[sDRCGB]]&lt;&gt;""), 1,"")</f>
        <v/>
      </c>
      <c r="AY485" s="78" t="str">
        <f>IF(AND(DataBase2[[#This Row],[sABSGB]]&lt;=0.0001,DataBase2[[#This Row],[sABSGB]]&lt;&gt;""), 1,"")</f>
        <v/>
      </c>
      <c r="AZ485" s="78" t="str">
        <f>IF(AND(DataBase2[[#This Row],[sCCJGB]]&lt;=0.0001,DataBase2[[#This Row],[sCCJGB]]&lt;&gt;""), 1,"")</f>
        <v/>
      </c>
      <c r="BA485" s="78" t="str">
        <f>IF(AND(DataBase2[[#This Row],[sILSGB]]&lt;=0.0001,DataBase2[[#This Row],[sILSGB]]&lt;&gt;""), 1,"")</f>
        <v/>
      </c>
      <c r="BB485" s="78" t="str">
        <f>IF(AND(DataBase2[[#This Row],[sSAGB]]&lt;=0.0001,DataBase2[[#This Row],[sSAGB]]&lt;&gt;""), 1,"")</f>
        <v/>
      </c>
      <c r="BC485" s="78" t="str">
        <f>IF(AND(DataBase2[[#This Row],[sKSGB]]&lt;=0.0001,DataBase2[[#This Row],[sKSGB]]&lt;&gt;""), 1,"")</f>
        <v/>
      </c>
      <c r="BD485" s="79">
        <f>IF(AND(DataBase2[[#This Row],[sLBGKS]]&lt;=0.0001, DataBase2[[#This Row],[sLBGKS]]&lt;&gt;""), 1,"")</f>
        <v>1</v>
      </c>
      <c r="BE485" s="78">
        <f>IF(AND(DataBase2[[#This Row],[sCLGKS]]&lt;=0.0001,DataBase2[[#This Row],[sCLGKS]]&lt;&gt;""), 1,"")</f>
        <v>1</v>
      </c>
      <c r="BF485" s="78" t="str">
        <f>IF(AND(DataBase2[[#This Row],[sDRCGKS]]&lt;=0.0001,DataBase2[[#This Row],[sDRCGKS]]&lt;&gt;""), 1,"")</f>
        <v/>
      </c>
      <c r="BG485" s="78" t="str">
        <f>IF(AND(DataBase2[[#This Row],[sABSGKS]]&lt;=0.0001,DataBase2[[#This Row],[sABSGKS]]&lt;&gt;""), 1,"")</f>
        <v/>
      </c>
      <c r="BH485" s="78" t="str">
        <f>IF(AND(DataBase2[[#This Row],[sCCJGKS]]&lt;=0.0001,DataBase2[[#This Row],[sCCJGKS]]&lt;&gt;""), 1,"")</f>
        <v/>
      </c>
      <c r="BI485" s="78" t="str">
        <f>IF(AND(DataBase2[[#This Row],[sILSGKS]]&lt;=0.0001,DataBase2[[#This Row],[sILSGKS]]&lt;&gt;""), 1,"")</f>
        <v/>
      </c>
      <c r="BJ485" s="78" t="str">
        <f>IF(AND(DataBase2[[#This Row],[sSAGKS]]&lt;=0.0001,DataBase2[[#This Row],[sSAGKS]]&lt;&gt;""), 1,"")</f>
        <v/>
      </c>
      <c r="BK485" s="80">
        <f>IF(AND(DataBase2[[#This Row],[sKSGKS]]&lt;=0.0001,DataBase2[[#This Row],[sKSGKS]]&lt;&gt;""), 1,"")</f>
        <v>1</v>
      </c>
    </row>
    <row r="486" spans="1:63" x14ac:dyDescent="0.35">
      <c r="A486" s="65"/>
      <c r="B486" s="66"/>
      <c r="C486" s="67"/>
      <c r="D486" s="67"/>
      <c r="E486" s="67"/>
      <c r="F486" s="68"/>
      <c r="G486" s="69"/>
      <c r="H486" s="70"/>
      <c r="I486" s="71"/>
      <c r="J486" s="69"/>
      <c r="K486" s="70"/>
      <c r="L486" s="71"/>
      <c r="M486" s="69"/>
      <c r="O486" s="73"/>
      <c r="P486" s="69"/>
      <c r="Q486" s="71"/>
      <c r="R486" s="72" t="s">
        <v>101</v>
      </c>
      <c r="S486" s="71"/>
      <c r="T486" s="72"/>
      <c r="U486" s="71"/>
      <c r="V486" s="72"/>
      <c r="W486" s="73"/>
      <c r="Y486" s="71"/>
      <c r="Z486" s="74" t="str">
        <f t="shared" si="21"/>
        <v/>
      </c>
      <c r="AA486" s="48" t="str">
        <f t="shared" si="22"/>
        <v/>
      </c>
      <c r="AB48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MIN(G486,J486,M486),"")</f>
        <v/>
      </c>
      <c r="AC486" s="49" t="str">
        <f>IF(OR(DataBase2[[#This Row],[sKS]] = "", DataBase2[[#This Row],[BSOpt]]=""), "", (DataBase2[[#This Row],[sKS]]-DataBase2[[#This Row],[BSOpt]])/DataBase2[[#This Row],[BSOpt]])</f>
        <v/>
      </c>
      <c r="AD486" s="49" t="str">
        <f t="shared" si="23"/>
        <v/>
      </c>
      <c r="AE486" s="49" t="str">
        <f>IF(OR(DataBase2[[#This Row],[sKS]] = "", DataBase2[[#This Row],[BESTUB]]=""), "", (DataBase2[[#This Row],[sKS]]-DataBase2[[#This Row],[BESTUB]])/DataBase2[[#This Row],[BESTUB]])</f>
        <v/>
      </c>
      <c r="AF486" s="50" t="str">
        <f>IF(OR(DataBase2[[#This Row],[sLB]] = "", DataBase2[[#This Row],[BestSol]]=""), "", (DataBase2[[#This Row],[sLB]]-DataBase2[[#This Row],[BestSol]])/DataBase2[[#This Row],[BestSol]])</f>
        <v/>
      </c>
      <c r="AG486" s="51" t="str">
        <f>IF(OR(DataBase2[[#This Row],[sCL]] = "", DataBase2[[#This Row],[BestSol]]=""), "", (DataBase2[[#This Row],[sCL]] -DataBase2[[#This Row],[BestSol]])/DataBase2[[#This Row],[BestSol]])</f>
        <v/>
      </c>
      <c r="AH486" s="52" t="str">
        <f>IF(OR(DataBase2[[#This Row],[sDRC]]= "", DataBase2[[#This Row],[BestSol]]=""), "", (DataBase2[[#This Row],[sDRC]]-DataBase2[[#This Row],[BestSol]])/DataBase2[[#This Row],[BestSol]])</f>
        <v/>
      </c>
      <c r="AI486" s="52" t="str">
        <f>IF(OR(DataBase2[[#This Row],[sABS]]= "", DataBase2[[#This Row],[BestSol]]=""), "", (DataBase2[[#This Row],[sABS]]-DataBase2[[#This Row],[BestSol]])/DataBase2[[#This Row],[BestSol]])</f>
        <v/>
      </c>
      <c r="AJ486" s="52" t="str">
        <f>IF(OR(DataBase2[[#This Row],[sCCJ]]= "", DataBase2[[#This Row],[BestSol]]=""), "", (DataBase2[[#This Row],[sCCJ]]-DataBase2[[#This Row],[BestSol]])/DataBase2[[#This Row],[BestSol]])</f>
        <v/>
      </c>
      <c r="AK486" s="52" t="str">
        <f>IF(OR(DataBase2[[#This Row],[sILS]] = "", DataBase2[[#This Row],[BestSol]]=""), "", (DataBase2[[#This Row],[sILS]]-DataBase2[[#This Row],[BestSol]])/DataBase2[[#This Row],[BestSol]])</f>
        <v/>
      </c>
      <c r="AL486" s="52" t="str">
        <f>IF(OR(DataBase2[[#This Row],[sSA]] = "", DataBase2[[#This Row],[BestSol]]=""), "", (DataBase2[[#This Row],[sSA]]-DataBase2[[#This Row],[BestSol]])/DataBase2[[#This Row],[BestSol]])</f>
        <v/>
      </c>
      <c r="AM486" s="53" t="str">
        <f>IF(OR(DataBase2[[#This Row],[sKS]] = "", DataBase2[[#This Row],[BestSol]]=""), "", (DataBase2[[#This Row],[sKS]]-DataBase2[[#This Row],[BestSol]])/DataBase2[[#This Row],[BestSol]])</f>
        <v/>
      </c>
      <c r="AN486" s="50" t="str">
        <f>IF(OR(DataBase2[[#This Row],[sLB]] = "", DataBase2[[#This Row],[BSHeu]]=""), "", (DataBase2[[#This Row],[sLB]]-DataBase2[[#This Row],[BSHeu]])/DataBase2[[#This Row],[BSHeu]])</f>
        <v/>
      </c>
      <c r="AO486" s="53" t="str">
        <f>IF(OR(DataBase2[[#This Row],[sCL]] = "",  DataBase2[[#This Row],[BSHeu]]=""), "", (DataBase2[[#This Row],[sCL]] - DataBase2[[#This Row],[BSHeu]])/ DataBase2[[#This Row],[BSHeu]])</f>
        <v/>
      </c>
      <c r="AP486" s="81" t="str">
        <f>IF(OR(DataBase2[[#This Row],[sDRC]]= "",  DataBase2[[#This Row],[BSHeu]]=""), "", (DataBase2[[#This Row],[sDRC]]- DataBase2[[#This Row],[BSHeu]])/ DataBase2[[#This Row],[BSHeu]])</f>
        <v/>
      </c>
      <c r="AQ486" s="81" t="str">
        <f>IF(OR(DataBase2[[#This Row],[sABS]]= "",  DataBase2[[#This Row],[BSHeu]]=""), "", (DataBase2[[#This Row],[sABS]]- DataBase2[[#This Row],[BSHeu]])/ DataBase2[[#This Row],[BSHeu]])</f>
        <v/>
      </c>
      <c r="AR486" s="81" t="str">
        <f>IF(OR(DataBase2[[#This Row],[sCCJ]]= "",  DataBase2[[#This Row],[BSHeu]]=""), "", (DataBase2[[#This Row],[sCCJ]]- DataBase2[[#This Row],[BSHeu]])/ DataBase2[[#This Row],[BSHeu]])</f>
        <v/>
      </c>
      <c r="AS486" s="81" t="str">
        <f>IF(OR(DataBase2[[#This Row],[sILS]] = "",  DataBase2[[#This Row],[BSHeu]]=""), "", (DataBase2[[#This Row],[sILS]]- DataBase2[[#This Row],[BSHeu]])/ DataBase2[[#This Row],[BSHeu]])</f>
        <v/>
      </c>
      <c r="AT486" s="81" t="str">
        <f>IF(OR(DataBase2[[#This Row],[sSA]] = "",  DataBase2[[#This Row],[BSHeu]]=""), "", (DataBase2[[#This Row],[sSA]]- DataBase2[[#This Row],[BSHeu]])/ DataBase2[[#This Row],[BSHeu]])</f>
        <v/>
      </c>
      <c r="AU486" s="82" t="str">
        <f>IF(OR(DataBase2[[#This Row],[sKS]]= "",  DataBase2[[#This Row],[BSHeu]]=""), "", (DataBase2[[#This Row],[sKS]]- DataBase2[[#This Row],[BSHeu]])/ DataBase2[[#This Row],[BSHeu]])</f>
        <v/>
      </c>
      <c r="AV486" s="58" t="str">
        <f>IF(AND(DataBase2[[#This Row],[sLBGB]]&lt;=0.0001, DataBase2[[#This Row],[sLBGB]]&lt;&gt;""), 1,"")</f>
        <v/>
      </c>
      <c r="AW486" s="59" t="str">
        <f>IF(AND(DataBase2[[#This Row],[sCLGB]]&lt;=0.0001,DataBase2[[#This Row],[sCLGB]]&lt;&gt;""), 1,"")</f>
        <v/>
      </c>
      <c r="AX486" s="60" t="str">
        <f>IF(AND(DataBase2[[#This Row],[sDRCGB]]&lt;=0.0001,DataBase2[[#This Row],[sDRCGB]]&lt;&gt;""), 1,"")</f>
        <v/>
      </c>
      <c r="AY486" s="60" t="str">
        <f>IF(AND(DataBase2[[#This Row],[sABSGB]]&lt;=0.0001,DataBase2[[#This Row],[sABSGB]]&lt;&gt;""), 1,"")</f>
        <v/>
      </c>
      <c r="AZ486" s="60" t="str">
        <f>IF(AND(DataBase2[[#This Row],[sCCJGB]]&lt;=0.0001,DataBase2[[#This Row],[sCCJGB]]&lt;&gt;""), 1,"")</f>
        <v/>
      </c>
      <c r="BA486" s="60" t="str">
        <f>IF(AND(DataBase2[[#This Row],[sILSGB]]&lt;=0.0001,DataBase2[[#This Row],[sILSGB]]&lt;&gt;""), 1,"")</f>
        <v/>
      </c>
      <c r="BB486" s="60" t="str">
        <f>IF(AND(DataBase2[[#This Row],[sSAGB]]&lt;=0.0001,DataBase2[[#This Row],[sSAGB]]&lt;&gt;""), 1,"")</f>
        <v/>
      </c>
      <c r="BC486" s="58" t="str">
        <f>IF(AND(DataBase2[[#This Row],[sKSGB]]&lt;=0.0001,DataBase2[[#This Row],[sKSGB]]&lt;&gt;""), 1,"")</f>
        <v/>
      </c>
      <c r="BD486" s="83" t="str">
        <f>IF(AND(DataBase2[[#This Row],[sLBGKS]]&lt;=0.0001, DataBase2[[#This Row],[sLBGKS]]&lt;&gt;""), 1,"")</f>
        <v/>
      </c>
      <c r="BE486" s="58" t="str">
        <f>IF(AND(DataBase2[[#This Row],[sCLGKS]]&lt;=0.0001,DataBase2[[#This Row],[sCLGKS]]&lt;&gt;""), 1,"")</f>
        <v/>
      </c>
      <c r="BF486" s="84" t="str">
        <f>IF(AND(DataBase2[[#This Row],[sDRCGKS]]&lt;=0.0001,DataBase2[[#This Row],[sDRCGKS]]&lt;&gt;""), 1,"")</f>
        <v/>
      </c>
      <c r="BG486" s="84" t="str">
        <f>IF(AND(DataBase2[[#This Row],[sABSGKS]]&lt;=0.0001,DataBase2[[#This Row],[sABSGKS]]&lt;&gt;""), 1,"")</f>
        <v/>
      </c>
      <c r="BH486" s="84" t="str">
        <f>IF(AND(DataBase2[[#This Row],[sCCJGKS]]&lt;=0.0001,DataBase2[[#This Row],[sCCJGKS]]&lt;&gt;""), 1,"")</f>
        <v/>
      </c>
      <c r="BI486" s="84" t="str">
        <f>IF(AND(DataBase2[[#This Row],[sILSGKS]]&lt;=0.0001,DataBase2[[#This Row],[sILSGKS]]&lt;&gt;""), 1,"")</f>
        <v/>
      </c>
      <c r="BJ486" s="84" t="str">
        <f>IF(AND(DataBase2[[#This Row],[sSAGKS]]&lt;=0.0001,DataBase2[[#This Row],[sSAGKS]]&lt;&gt;""), 1,"")</f>
        <v/>
      </c>
      <c r="BK486" s="80" t="str">
        <f>IF(AND(DataBase2[[#This Row],[sKSGKS]]&lt;=0.0001,DataBase2[[#This Row],[sKSGKS]]&lt;&gt;""), 1,"")</f>
        <v/>
      </c>
    </row>
    <row r="487" spans="1:63" x14ac:dyDescent="0.35">
      <c r="A487" s="65" t="s">
        <v>142</v>
      </c>
      <c r="B487" s="66" t="s">
        <v>80</v>
      </c>
      <c r="C487" s="67" t="s">
        <v>81</v>
      </c>
      <c r="D487" s="67">
        <v>6</v>
      </c>
      <c r="E487" s="67">
        <v>20</v>
      </c>
      <c r="F487" s="68">
        <v>2</v>
      </c>
      <c r="G487" s="69">
        <v>14238.1</v>
      </c>
      <c r="H487" s="70">
        <v>13932.8</v>
      </c>
      <c r="I487" s="71">
        <v>7200</v>
      </c>
      <c r="J487" s="69">
        <v>14237.42</v>
      </c>
      <c r="K487" s="70">
        <v>14237.42</v>
      </c>
      <c r="L487" s="71">
        <v>3232</v>
      </c>
      <c r="M487" s="69">
        <v>19380.490000000002</v>
      </c>
      <c r="N487" s="6">
        <v>14141.93</v>
      </c>
      <c r="O487" s="71">
        <v>7200.7</v>
      </c>
      <c r="P487" s="69">
        <v>14369.04004</v>
      </c>
      <c r="Q487" s="71">
        <v>2059</v>
      </c>
      <c r="R487" s="72">
        <v>14576.82</v>
      </c>
      <c r="S487" s="71">
        <v>90.99</v>
      </c>
      <c r="T487" s="72">
        <v>14603.22</v>
      </c>
      <c r="U487" s="71">
        <v>150.03049999999999</v>
      </c>
      <c r="V487" s="72">
        <v>14771.82</v>
      </c>
      <c r="W487" s="73">
        <v>150.00399999999999</v>
      </c>
      <c r="X487" s="7">
        <v>14238.1</v>
      </c>
      <c r="Y487" s="71">
        <v>278</v>
      </c>
      <c r="Z487" s="74">
        <f t="shared" si="21"/>
        <v>14237.42</v>
      </c>
      <c r="AA487" s="48">
        <f t="shared" si="22"/>
        <v>14238.1</v>
      </c>
      <c r="AB48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MIN(G487,J487,M487),"")</f>
        <v>14237.42</v>
      </c>
      <c r="AC487" s="49">
        <f>IF(OR(DataBase2[[#This Row],[sKS]] = "", DataBase2[[#This Row],[BSOpt]]=""), "", (DataBase2[[#This Row],[sKS]]-DataBase2[[#This Row],[BSOpt]])/DataBase2[[#This Row],[BSOpt]])</f>
        <v>4.7761462399809169E-5</v>
      </c>
      <c r="AD487" s="49">
        <f t="shared" si="23"/>
        <v>14237.42</v>
      </c>
      <c r="AE487" s="49">
        <f>IF(OR(DataBase2[[#This Row],[sKS]] = "", DataBase2[[#This Row],[BESTUB]]=""), "", (DataBase2[[#This Row],[sKS]]-DataBase2[[#This Row],[BESTUB]])/DataBase2[[#This Row],[BESTUB]])</f>
        <v>4.7761462399809169E-5</v>
      </c>
      <c r="AF487" s="75">
        <f>IF(OR(DataBase2[[#This Row],[sLB]] = "", DataBase2[[#This Row],[BestSol]]=""), "", (DataBase2[[#This Row],[sLB]]-DataBase2[[#This Row],[BestSol]])/DataBase2[[#This Row],[BestSol]])</f>
        <v>4.7761462399809169E-5</v>
      </c>
      <c r="AG487" s="76">
        <f>IF(OR(DataBase2[[#This Row],[sCL]] = "", DataBase2[[#This Row],[BestSol]]=""), "", (DataBase2[[#This Row],[sCL]] -DataBase2[[#This Row],[BestSol]])/DataBase2[[#This Row],[BestSol]])</f>
        <v>0</v>
      </c>
      <c r="AH487" s="76">
        <f>IF(OR(DataBase2[[#This Row],[sDRC]]= "", DataBase2[[#This Row],[BestSol]]=""), "", (DataBase2[[#This Row],[sDRC]]-DataBase2[[#This Row],[BestSol]])/DataBase2[[#This Row],[BestSol]])</f>
        <v>0.36123609474188451</v>
      </c>
      <c r="AI487" s="76">
        <f>IF(OR(DataBase2[[#This Row],[sABS]]= "", DataBase2[[#This Row],[BestSol]]=""), "", (DataBase2[[#This Row],[sABS]]-DataBase2[[#This Row],[BestSol]])/DataBase2[[#This Row],[BestSol]])</f>
        <v>9.2446552816451144E-3</v>
      </c>
      <c r="AJ487" s="76">
        <f>IF(OR(DataBase2[[#This Row],[sCCJ]]= "", DataBase2[[#This Row],[BestSol]]=""), "", (DataBase2[[#This Row],[sCCJ]]-DataBase2[[#This Row],[BestSol]])/DataBase2[[#This Row],[BestSol]])</f>
        <v>2.3838588733070994E-2</v>
      </c>
      <c r="AK487" s="76">
        <f>IF(OR(DataBase2[[#This Row],[sILS]] = "", DataBase2[[#This Row],[BestSol]]=""), "", (DataBase2[[#This Row],[sILS]]-DataBase2[[#This Row],[BestSol]])/DataBase2[[#This Row],[BestSol]])</f>
        <v>2.5692857273298061E-2</v>
      </c>
      <c r="AL487" s="76">
        <f>IF(OR(DataBase2[[#This Row],[sSA]] = "", DataBase2[[#This Row],[BestSol]]=""), "", (DataBase2[[#This Row],[sSA]]-DataBase2[[#This Row],[BestSol]])/DataBase2[[#This Row],[BestSol]])</f>
        <v>3.7534890450657464E-2</v>
      </c>
      <c r="AM487" s="76">
        <f>IF(OR(DataBase2[[#This Row],[sKS]] = "", DataBase2[[#This Row],[BestSol]]=""), "", (DataBase2[[#This Row],[sKS]]-DataBase2[[#This Row],[BestSol]])/DataBase2[[#This Row],[BestSol]])</f>
        <v>4.7761462399809169E-5</v>
      </c>
      <c r="AN487" s="75">
        <f>IF(OR(DataBase2[[#This Row],[sLB]] = "", DataBase2[[#This Row],[BSHeu]]=""), "", (DataBase2[[#This Row],[sLB]]-DataBase2[[#This Row],[BSHeu]])/DataBase2[[#This Row],[BSHeu]])</f>
        <v>0</v>
      </c>
      <c r="AO487" s="76">
        <f>IF(OR(DataBase2[[#This Row],[sCL]] = "",  DataBase2[[#This Row],[BSHeu]]=""), "", (DataBase2[[#This Row],[sCL]] - DataBase2[[#This Row],[BSHeu]])/ DataBase2[[#This Row],[BSHeu]])</f>
        <v>-4.7759181351464805E-5</v>
      </c>
      <c r="AP487" s="76">
        <f>IF(OR(DataBase2[[#This Row],[sDRC]]= "",  DataBase2[[#This Row],[BSHeu]]=""), "", (DataBase2[[#This Row],[sDRC]]- DataBase2[[#This Row],[BSHeu]])/ DataBase2[[#This Row],[BSHeu]])</f>
        <v>0.36117108322037356</v>
      </c>
      <c r="AQ487" s="76">
        <f>IF(OR(DataBase2[[#This Row],[sABS]]= "",  DataBase2[[#This Row],[BSHeu]]=""), "", (DataBase2[[#This Row],[sABS]]- DataBase2[[#This Row],[BSHeu]])/ DataBase2[[#This Row],[BSHeu]])</f>
        <v>9.1964545831255216E-3</v>
      </c>
      <c r="AR487" s="76">
        <f>IF(OR(DataBase2[[#This Row],[sCCJ]]= "",  DataBase2[[#This Row],[BSHeu]]=""), "", (DataBase2[[#This Row],[sCCJ]]- DataBase2[[#This Row],[BSHeu]])/ DataBase2[[#This Row],[BSHeu]])</f>
        <v>2.3789691040237065E-2</v>
      </c>
      <c r="AS487" s="76">
        <f>IF(OR(DataBase2[[#This Row],[sILS]] = "",  DataBase2[[#This Row],[BSHeu]]=""), "", (DataBase2[[#This Row],[sILS]]- DataBase2[[#This Row],[BSHeu]])/ DataBase2[[#This Row],[BSHeu]])</f>
        <v>2.5643871022116644E-2</v>
      </c>
      <c r="AT487" s="76">
        <f>IF(OR(DataBase2[[#This Row],[sSA]] = "",  DataBase2[[#This Row],[BSHeu]]=""), "", (DataBase2[[#This Row],[sSA]]- DataBase2[[#This Row],[BSHeu]])/ DataBase2[[#This Row],[BSHeu]])</f>
        <v>3.748533863366596E-2</v>
      </c>
      <c r="AU487" s="77">
        <f>IF(OR(DataBase2[[#This Row],[sKS]]= "",  DataBase2[[#This Row],[BSHeu]]=""), "", (DataBase2[[#This Row],[sKS]]- DataBase2[[#This Row],[BSHeu]])/ DataBase2[[#This Row],[BSHeu]])</f>
        <v>0</v>
      </c>
      <c r="AV487" s="78">
        <f>IF(AND(DataBase2[[#This Row],[sLBGB]]&lt;=0.0001, DataBase2[[#This Row],[sLBGB]]&lt;&gt;""), 1,"")</f>
        <v>1</v>
      </c>
      <c r="AW487" s="78">
        <f>IF(AND(DataBase2[[#This Row],[sCLGB]]&lt;=0.0001,DataBase2[[#This Row],[sCLGB]]&lt;&gt;""), 1,"")</f>
        <v>1</v>
      </c>
      <c r="AX487" s="78" t="str">
        <f>IF(AND(DataBase2[[#This Row],[sDRCGB]]&lt;=0.0001,DataBase2[[#This Row],[sDRCGB]]&lt;&gt;""), 1,"")</f>
        <v/>
      </c>
      <c r="AY487" s="78" t="str">
        <f>IF(AND(DataBase2[[#This Row],[sABSGB]]&lt;=0.0001,DataBase2[[#This Row],[sABSGB]]&lt;&gt;""), 1,"")</f>
        <v/>
      </c>
      <c r="AZ487" s="78" t="str">
        <f>IF(AND(DataBase2[[#This Row],[sCCJGB]]&lt;=0.0001,DataBase2[[#This Row],[sCCJGB]]&lt;&gt;""), 1,"")</f>
        <v/>
      </c>
      <c r="BA487" s="78" t="str">
        <f>IF(AND(DataBase2[[#This Row],[sILSGB]]&lt;=0.0001,DataBase2[[#This Row],[sILSGB]]&lt;&gt;""), 1,"")</f>
        <v/>
      </c>
      <c r="BB487" s="78" t="str">
        <f>IF(AND(DataBase2[[#This Row],[sSAGB]]&lt;=0.0001,DataBase2[[#This Row],[sSAGB]]&lt;&gt;""), 1,"")</f>
        <v/>
      </c>
      <c r="BC487" s="78">
        <f>IF(AND(DataBase2[[#This Row],[sKSGB]]&lt;=0.0001,DataBase2[[#This Row],[sKSGB]]&lt;&gt;""), 1,"")</f>
        <v>1</v>
      </c>
      <c r="BD487" s="79">
        <f>IF(AND(DataBase2[[#This Row],[sLBGKS]]&lt;=0.0001, DataBase2[[#This Row],[sLBGKS]]&lt;&gt;""), 1,"")</f>
        <v>1</v>
      </c>
      <c r="BE487" s="78">
        <f>IF(AND(DataBase2[[#This Row],[sCLGKS]]&lt;=0.0001,DataBase2[[#This Row],[sCLGKS]]&lt;&gt;""), 1,"")</f>
        <v>1</v>
      </c>
      <c r="BF487" s="78" t="str">
        <f>IF(AND(DataBase2[[#This Row],[sDRCGKS]]&lt;=0.0001,DataBase2[[#This Row],[sDRCGKS]]&lt;&gt;""), 1,"")</f>
        <v/>
      </c>
      <c r="BG487" s="78" t="str">
        <f>IF(AND(DataBase2[[#This Row],[sABSGKS]]&lt;=0.0001,DataBase2[[#This Row],[sABSGKS]]&lt;&gt;""), 1,"")</f>
        <v/>
      </c>
      <c r="BH487" s="78" t="str">
        <f>IF(AND(DataBase2[[#This Row],[sCCJGKS]]&lt;=0.0001,DataBase2[[#This Row],[sCCJGKS]]&lt;&gt;""), 1,"")</f>
        <v/>
      </c>
      <c r="BI487" s="78" t="str">
        <f>IF(AND(DataBase2[[#This Row],[sILSGKS]]&lt;=0.0001,DataBase2[[#This Row],[sILSGKS]]&lt;&gt;""), 1,"")</f>
        <v/>
      </c>
      <c r="BJ487" s="78" t="str">
        <f>IF(AND(DataBase2[[#This Row],[sSAGKS]]&lt;=0.0001,DataBase2[[#This Row],[sSAGKS]]&lt;&gt;""), 1,"")</f>
        <v/>
      </c>
      <c r="BK487" s="80">
        <f>IF(AND(DataBase2[[#This Row],[sKSGKS]]&lt;=0.0001,DataBase2[[#This Row],[sKSGKS]]&lt;&gt;""), 1,"")</f>
        <v>1</v>
      </c>
    </row>
    <row r="488" spans="1:63" x14ac:dyDescent="0.35">
      <c r="A488" s="65" t="s">
        <v>143</v>
      </c>
      <c r="B488" s="66" t="s">
        <v>80</v>
      </c>
      <c r="C488" s="67" t="s">
        <v>81</v>
      </c>
      <c r="D488" s="67">
        <v>6</v>
      </c>
      <c r="E488" s="67">
        <v>20</v>
      </c>
      <c r="F488" s="68">
        <v>3</v>
      </c>
      <c r="G488" s="69">
        <v>15629.7</v>
      </c>
      <c r="H488" s="70">
        <v>15313.6</v>
      </c>
      <c r="I488" s="71">
        <v>7200</v>
      </c>
      <c r="J488" s="69">
        <v>15674.32</v>
      </c>
      <c r="K488" s="70">
        <v>15233.22</v>
      </c>
      <c r="L488" s="71">
        <v>42896</v>
      </c>
      <c r="M488" s="69">
        <v>21319.1</v>
      </c>
      <c r="N488" s="6">
        <v>15563.94</v>
      </c>
      <c r="O488" s="71">
        <v>7200</v>
      </c>
      <c r="P488" s="69">
        <v>16125.690430000001</v>
      </c>
      <c r="Q488" s="71">
        <v>2674</v>
      </c>
      <c r="R488" s="72">
        <v>16072.32</v>
      </c>
      <c r="S488" s="71">
        <v>63.27</v>
      </c>
      <c r="T488" s="72">
        <v>15971.82</v>
      </c>
      <c r="U488" s="71">
        <v>150.001</v>
      </c>
      <c r="V488" s="72">
        <v>16064.72</v>
      </c>
      <c r="W488" s="73">
        <v>150.06049999999999</v>
      </c>
      <c r="X488" s="7">
        <v>15799.7</v>
      </c>
      <c r="Y488" s="71">
        <v>666</v>
      </c>
      <c r="Z488" s="74">
        <f t="shared" si="21"/>
        <v>15629.7</v>
      </c>
      <c r="AA488" s="48">
        <f t="shared" si="22"/>
        <v>15799.7</v>
      </c>
      <c r="AB48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MIN(G488,J488,M488),"")</f>
        <v/>
      </c>
      <c r="AC488" s="49" t="str">
        <f>IF(OR(DataBase2[[#This Row],[sKS]] = "", DataBase2[[#This Row],[BSOpt]]=""), "", (DataBase2[[#This Row],[sKS]]-DataBase2[[#This Row],[BSOpt]])/DataBase2[[#This Row],[BSOpt]])</f>
        <v/>
      </c>
      <c r="AD488" s="49">
        <f t="shared" si="23"/>
        <v>15629.7</v>
      </c>
      <c r="AE488" s="49">
        <f>IF(OR(DataBase2[[#This Row],[sKS]] = "", DataBase2[[#This Row],[BESTUB]]=""), "", (DataBase2[[#This Row],[sKS]]-DataBase2[[#This Row],[BESTUB]])/DataBase2[[#This Row],[BESTUB]])</f>
        <v>1.0876728280133335E-2</v>
      </c>
      <c r="AF488" s="75">
        <f>IF(OR(DataBase2[[#This Row],[sLB]] = "", DataBase2[[#This Row],[BestSol]]=""), "", (DataBase2[[#This Row],[sLB]]-DataBase2[[#This Row],[BestSol]])/DataBase2[[#This Row],[BestSol]])</f>
        <v>0</v>
      </c>
      <c r="AG488" s="76">
        <f>IF(OR(DataBase2[[#This Row],[sCL]] = "", DataBase2[[#This Row],[BestSol]]=""), "", (DataBase2[[#This Row],[sCL]] -DataBase2[[#This Row],[BestSol]])/DataBase2[[#This Row],[BestSol]])</f>
        <v>2.8548212697619901E-3</v>
      </c>
      <c r="AH488" s="76">
        <f>IF(OR(DataBase2[[#This Row],[sDRC]]= "", DataBase2[[#This Row],[BestSol]]=""), "", (DataBase2[[#This Row],[sDRC]]-DataBase2[[#This Row],[BestSol]])/DataBase2[[#This Row],[BestSol]])</f>
        <v>0.36401210515876808</v>
      </c>
      <c r="AI488" s="76">
        <f>IF(OR(DataBase2[[#This Row],[sABS]]= "", DataBase2[[#This Row],[BestSol]]=""), "", (DataBase2[[#This Row],[sABS]]-DataBase2[[#This Row],[BestSol]])/DataBase2[[#This Row],[BestSol]])</f>
        <v>3.1733841980332307E-2</v>
      </c>
      <c r="AJ488" s="76">
        <f>IF(OR(DataBase2[[#This Row],[sCCJ]]= "", DataBase2[[#This Row],[BestSol]]=""), "", (DataBase2[[#This Row],[sCCJ]]-DataBase2[[#This Row],[BestSol]])/DataBase2[[#This Row],[BestSol]])</f>
        <v>2.83191615961918E-2</v>
      </c>
      <c r="AK488" s="76">
        <f>IF(OR(DataBase2[[#This Row],[sILS]] = "", DataBase2[[#This Row],[BestSol]]=""), "", (DataBase2[[#This Row],[sILS]]-DataBase2[[#This Row],[BestSol]])/DataBase2[[#This Row],[BestSol]])</f>
        <v>2.1889095759995328E-2</v>
      </c>
      <c r="AL488" s="76">
        <f>IF(OR(DataBase2[[#This Row],[sSA]] = "", DataBase2[[#This Row],[BestSol]]=""), "", (DataBase2[[#This Row],[sSA]]-DataBase2[[#This Row],[BestSol]])/DataBase2[[#This Row],[BestSol]])</f>
        <v>2.7832907861315228E-2</v>
      </c>
      <c r="AM488" s="76">
        <f>IF(OR(DataBase2[[#This Row],[sKS]] = "", DataBase2[[#This Row],[BestSol]]=""), "", (DataBase2[[#This Row],[sKS]]-DataBase2[[#This Row],[BestSol]])/DataBase2[[#This Row],[BestSol]])</f>
        <v>1.0876728280133335E-2</v>
      </c>
      <c r="AN488" s="75">
        <f>IF(OR(DataBase2[[#This Row],[sLB]] = "", DataBase2[[#This Row],[BSHeu]]=""), "", (DataBase2[[#This Row],[sLB]]-DataBase2[[#This Row],[BSHeu]])/DataBase2[[#This Row],[BSHeu]])</f>
        <v>-1.0759697968948777E-2</v>
      </c>
      <c r="AO488" s="76">
        <f>IF(OR(DataBase2[[#This Row],[sCL]] = "",  DataBase2[[#This Row],[BSHeu]]=""), "", (DataBase2[[#This Row],[sCL]] - DataBase2[[#This Row],[BSHeu]])/ DataBase2[[#This Row],[BSHeu]])</f>
        <v>-7.9355937138047561E-3</v>
      </c>
      <c r="AP488" s="76">
        <f>IF(OR(DataBase2[[#This Row],[sDRC]]= "",  DataBase2[[#This Row],[BSHeu]]=""), "", (DataBase2[[#This Row],[sDRC]]- DataBase2[[#This Row],[BSHeu]])/ DataBase2[[#This Row],[BSHeu]])</f>
        <v>0.34933574688126973</v>
      </c>
      <c r="AQ488" s="76">
        <f>IF(OR(DataBase2[[#This Row],[sABS]]= "",  DataBase2[[#This Row],[BSHeu]]=""), "", (DataBase2[[#This Row],[sABS]]- DataBase2[[#This Row],[BSHeu]])/ DataBase2[[#This Row],[BSHeu]])</f>
        <v>2.0632697456280803E-2</v>
      </c>
      <c r="AR488" s="76">
        <f>IF(OR(DataBase2[[#This Row],[sCCJ]]= "",  DataBase2[[#This Row],[BSHeu]]=""), "", (DataBase2[[#This Row],[sCCJ]]- DataBase2[[#This Row],[BSHeu]])/ DataBase2[[#This Row],[BSHeu]])</f>
        <v>1.7254758001734146E-2</v>
      </c>
      <c r="AS488" s="76">
        <f>IF(OR(DataBase2[[#This Row],[sILS]] = "",  DataBase2[[#This Row],[BSHeu]]=""), "", (DataBase2[[#This Row],[sILS]]- DataBase2[[#This Row],[BSHeu]])/ DataBase2[[#This Row],[BSHeu]])</f>
        <v>1.0893877731855604E-2</v>
      </c>
      <c r="AT488" s="76">
        <f>IF(OR(DataBase2[[#This Row],[sSA]] = "",  DataBase2[[#This Row],[BSHeu]]=""), "", (DataBase2[[#This Row],[sSA]]- DataBase2[[#This Row],[BSHeu]])/ DataBase2[[#This Row],[BSHeu]])</f>
        <v>1.6773736210181116E-2</v>
      </c>
      <c r="AU488" s="77">
        <f>IF(OR(DataBase2[[#This Row],[sKS]]= "",  DataBase2[[#This Row],[BSHeu]]=""), "", (DataBase2[[#This Row],[sKS]]- DataBase2[[#This Row],[BSHeu]])/ DataBase2[[#This Row],[BSHeu]])</f>
        <v>0</v>
      </c>
      <c r="AV488" s="78">
        <f>IF(AND(DataBase2[[#This Row],[sLBGB]]&lt;=0.0001, DataBase2[[#This Row],[sLBGB]]&lt;&gt;""), 1,"")</f>
        <v>1</v>
      </c>
      <c r="AW488" s="78" t="str">
        <f>IF(AND(DataBase2[[#This Row],[sCLGB]]&lt;=0.0001,DataBase2[[#This Row],[sCLGB]]&lt;&gt;""), 1,"")</f>
        <v/>
      </c>
      <c r="AX488" s="78" t="str">
        <f>IF(AND(DataBase2[[#This Row],[sDRCGB]]&lt;=0.0001,DataBase2[[#This Row],[sDRCGB]]&lt;&gt;""), 1,"")</f>
        <v/>
      </c>
      <c r="AY488" s="78" t="str">
        <f>IF(AND(DataBase2[[#This Row],[sABSGB]]&lt;=0.0001,DataBase2[[#This Row],[sABSGB]]&lt;&gt;""), 1,"")</f>
        <v/>
      </c>
      <c r="AZ488" s="78" t="str">
        <f>IF(AND(DataBase2[[#This Row],[sCCJGB]]&lt;=0.0001,DataBase2[[#This Row],[sCCJGB]]&lt;&gt;""), 1,"")</f>
        <v/>
      </c>
      <c r="BA488" s="78" t="str">
        <f>IF(AND(DataBase2[[#This Row],[sILSGB]]&lt;=0.0001,DataBase2[[#This Row],[sILSGB]]&lt;&gt;""), 1,"")</f>
        <v/>
      </c>
      <c r="BB488" s="78" t="str">
        <f>IF(AND(DataBase2[[#This Row],[sSAGB]]&lt;=0.0001,DataBase2[[#This Row],[sSAGB]]&lt;&gt;""), 1,"")</f>
        <v/>
      </c>
      <c r="BC488" s="78" t="str">
        <f>IF(AND(DataBase2[[#This Row],[sKSGB]]&lt;=0.0001,DataBase2[[#This Row],[sKSGB]]&lt;&gt;""), 1,"")</f>
        <v/>
      </c>
      <c r="BD488" s="79">
        <f>IF(AND(DataBase2[[#This Row],[sLBGKS]]&lt;=0.0001, DataBase2[[#This Row],[sLBGKS]]&lt;&gt;""), 1,"")</f>
        <v>1</v>
      </c>
      <c r="BE488" s="78">
        <f>IF(AND(DataBase2[[#This Row],[sCLGKS]]&lt;=0.0001,DataBase2[[#This Row],[sCLGKS]]&lt;&gt;""), 1,"")</f>
        <v>1</v>
      </c>
      <c r="BF488" s="78" t="str">
        <f>IF(AND(DataBase2[[#This Row],[sDRCGKS]]&lt;=0.0001,DataBase2[[#This Row],[sDRCGKS]]&lt;&gt;""), 1,"")</f>
        <v/>
      </c>
      <c r="BG488" s="78" t="str">
        <f>IF(AND(DataBase2[[#This Row],[sABSGKS]]&lt;=0.0001,DataBase2[[#This Row],[sABSGKS]]&lt;&gt;""), 1,"")</f>
        <v/>
      </c>
      <c r="BH488" s="78" t="str">
        <f>IF(AND(DataBase2[[#This Row],[sCCJGKS]]&lt;=0.0001,DataBase2[[#This Row],[sCCJGKS]]&lt;&gt;""), 1,"")</f>
        <v/>
      </c>
      <c r="BI488" s="78" t="str">
        <f>IF(AND(DataBase2[[#This Row],[sILSGKS]]&lt;=0.0001,DataBase2[[#This Row],[sILSGKS]]&lt;&gt;""), 1,"")</f>
        <v/>
      </c>
      <c r="BJ488" s="78" t="str">
        <f>IF(AND(DataBase2[[#This Row],[sSAGKS]]&lt;=0.0001,DataBase2[[#This Row],[sSAGKS]]&lt;&gt;""), 1,"")</f>
        <v/>
      </c>
      <c r="BK488" s="80">
        <f>IF(AND(DataBase2[[#This Row],[sKSGKS]]&lt;=0.0001,DataBase2[[#This Row],[sKSGKS]]&lt;&gt;""), 1,"")</f>
        <v>1</v>
      </c>
    </row>
    <row r="489" spans="1:63" x14ac:dyDescent="0.35">
      <c r="A489" s="65" t="s">
        <v>144</v>
      </c>
      <c r="B489" s="66" t="s">
        <v>80</v>
      </c>
      <c r="C489" s="67" t="s">
        <v>81</v>
      </c>
      <c r="D489" s="67">
        <v>6</v>
      </c>
      <c r="E489" s="67">
        <v>20</v>
      </c>
      <c r="F489" s="68">
        <v>4</v>
      </c>
      <c r="G489" s="69">
        <v>17294.3</v>
      </c>
      <c r="H489" s="70">
        <v>16792.3</v>
      </c>
      <c r="I489" s="71">
        <v>7200</v>
      </c>
      <c r="J489" s="69">
        <v>17256.62</v>
      </c>
      <c r="K489" s="70">
        <v>15802.32</v>
      </c>
      <c r="L489" s="71">
        <v>42860</v>
      </c>
      <c r="M489" s="69">
        <v>17141.62</v>
      </c>
      <c r="N489" s="6">
        <v>17141.62</v>
      </c>
      <c r="O489" s="71">
        <v>7077.3</v>
      </c>
      <c r="P489" s="69">
        <v>17642.45117</v>
      </c>
      <c r="Q489" s="71">
        <v>2672</v>
      </c>
      <c r="R489" s="72">
        <v>17851.02</v>
      </c>
      <c r="S489" s="71">
        <v>64.25</v>
      </c>
      <c r="T489" s="72">
        <v>17658.12</v>
      </c>
      <c r="U489" s="71">
        <v>150.03149999999999</v>
      </c>
      <c r="V489" s="72">
        <v>17527.919999999998</v>
      </c>
      <c r="W489" s="73">
        <v>150.1885</v>
      </c>
      <c r="X489" s="7">
        <v>17341</v>
      </c>
      <c r="Y489" s="71">
        <v>581</v>
      </c>
      <c r="Z489" s="74">
        <f t="shared" si="21"/>
        <v>17141.62</v>
      </c>
      <c r="AA489" s="48">
        <f t="shared" si="22"/>
        <v>17341</v>
      </c>
      <c r="AB48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MIN(G489,J489,M489),"")</f>
        <v>17141.62</v>
      </c>
      <c r="AC489" s="49">
        <f>IF(OR(DataBase2[[#This Row],[sKS]] = "", DataBase2[[#This Row],[BSOpt]]=""), "", (DataBase2[[#This Row],[sKS]]-DataBase2[[#This Row],[BSOpt]])/DataBase2[[#This Row],[BSOpt]])</f>
        <v>1.1631339394993065E-2</v>
      </c>
      <c r="AD489" s="49">
        <f t="shared" si="23"/>
        <v>17141.62</v>
      </c>
      <c r="AE489" s="49">
        <f>IF(OR(DataBase2[[#This Row],[sKS]] = "", DataBase2[[#This Row],[BESTUB]]=""), "", (DataBase2[[#This Row],[sKS]]-DataBase2[[#This Row],[BESTUB]])/DataBase2[[#This Row],[BESTUB]])</f>
        <v>1.1631339394993065E-2</v>
      </c>
      <c r="AF489" s="75">
        <f>IF(OR(DataBase2[[#This Row],[sLB]] = "", DataBase2[[#This Row],[BestSol]]=""), "", (DataBase2[[#This Row],[sLB]]-DataBase2[[#This Row],[BestSol]])/DataBase2[[#This Row],[BestSol]])</f>
        <v>8.9069761201100196E-3</v>
      </c>
      <c r="AG489" s="76">
        <f>IF(OR(DataBase2[[#This Row],[sCL]] = "", DataBase2[[#This Row],[BestSol]]=""), "", (DataBase2[[#This Row],[sCL]] -DataBase2[[#This Row],[BestSol]])/DataBase2[[#This Row],[BestSol]])</f>
        <v>6.7088174863285969E-3</v>
      </c>
      <c r="AH489" s="76">
        <f>IF(OR(DataBase2[[#This Row],[sDRC]]= "", DataBase2[[#This Row],[BestSol]]=""), "", (DataBase2[[#This Row],[sDRC]]-DataBase2[[#This Row],[BestSol]])/DataBase2[[#This Row],[BestSol]])</f>
        <v>0</v>
      </c>
      <c r="AI489" s="76">
        <f>IF(OR(DataBase2[[#This Row],[sABS]]= "", DataBase2[[#This Row],[BestSol]]=""), "", (DataBase2[[#This Row],[sABS]]-DataBase2[[#This Row],[BestSol]])/DataBase2[[#This Row],[BestSol]])</f>
        <v>2.9217260095603645E-2</v>
      </c>
      <c r="AJ489" s="76">
        <f>IF(OR(DataBase2[[#This Row],[sCCJ]]= "", DataBase2[[#This Row],[BestSol]]=""), "", (DataBase2[[#This Row],[sCCJ]]-DataBase2[[#This Row],[BestSol]])/DataBase2[[#This Row],[BestSol]])</f>
        <v>4.1384653259143624E-2</v>
      </c>
      <c r="AK489" s="76">
        <f>IF(OR(DataBase2[[#This Row],[sILS]] = "", DataBase2[[#This Row],[BestSol]]=""), "", (DataBase2[[#This Row],[sILS]]-DataBase2[[#This Row],[BestSol]])/DataBase2[[#This Row],[BestSol]])</f>
        <v>3.0131341145119308E-2</v>
      </c>
      <c r="AL489" s="76">
        <f>IF(OR(DataBase2[[#This Row],[sSA]] = "", DataBase2[[#This Row],[BestSol]]=""), "", (DataBase2[[#This Row],[sSA]]-DataBase2[[#This Row],[BestSol]])/DataBase2[[#This Row],[BestSol]])</f>
        <v>2.2535792999728105E-2</v>
      </c>
      <c r="AM489" s="76">
        <f>IF(OR(DataBase2[[#This Row],[sKS]] = "", DataBase2[[#This Row],[BestSol]]=""), "", (DataBase2[[#This Row],[sKS]]-DataBase2[[#This Row],[BestSol]])/DataBase2[[#This Row],[BestSol]])</f>
        <v>1.1631339394993065E-2</v>
      </c>
      <c r="AN489" s="75">
        <f>IF(OR(DataBase2[[#This Row],[sLB]] = "", DataBase2[[#This Row],[BSHeu]]=""), "", (DataBase2[[#This Row],[sLB]]-DataBase2[[#This Row],[BSHeu]])/DataBase2[[#This Row],[BSHeu]])</f>
        <v>-2.6930396170924817E-3</v>
      </c>
      <c r="AO489" s="76">
        <f>IF(OR(DataBase2[[#This Row],[sCL]] = "",  DataBase2[[#This Row],[BSHeu]]=""), "", (DataBase2[[#This Row],[sCL]] - DataBase2[[#This Row],[BSHeu]])/ DataBase2[[#This Row],[BSHeu]])</f>
        <v>-4.8659246871576621E-3</v>
      </c>
      <c r="AP489" s="76">
        <f>IF(OR(DataBase2[[#This Row],[sDRC]]= "",  DataBase2[[#This Row],[BSHeu]]=""), "", (DataBase2[[#This Row],[sDRC]]- DataBase2[[#This Row],[BSHeu]])/ DataBase2[[#This Row],[BSHeu]])</f>
        <v>-1.1497606827749323E-2</v>
      </c>
      <c r="AQ489" s="76">
        <f>IF(OR(DataBase2[[#This Row],[sABS]]= "",  DataBase2[[#This Row],[BSHeu]]=""), "", (DataBase2[[#This Row],[sABS]]- DataBase2[[#This Row],[BSHeu]])/ DataBase2[[#This Row],[BSHeu]])</f>
        <v>1.738372469869098E-2</v>
      </c>
      <c r="AR489" s="76">
        <f>IF(OR(DataBase2[[#This Row],[sCCJ]]= "",  DataBase2[[#This Row],[BSHeu]]=""), "", (DataBase2[[#This Row],[sCCJ]]- DataBase2[[#This Row],[BSHeu]])/ DataBase2[[#This Row],[BSHeu]])</f>
        <v>2.9411221959517932E-2</v>
      </c>
      <c r="AS489" s="76">
        <f>IF(OR(DataBase2[[#This Row],[sILS]] = "",  DataBase2[[#This Row],[BSHeu]]=""), "", (DataBase2[[#This Row],[sILS]]- DataBase2[[#This Row],[BSHeu]])/ DataBase2[[#This Row],[BSHeu]])</f>
        <v>1.8287296003690615E-2</v>
      </c>
      <c r="AT489" s="76">
        <f>IF(OR(DataBase2[[#This Row],[sSA]] = "",  DataBase2[[#This Row],[BSHeu]]=""), "", (DataBase2[[#This Row],[sSA]]- DataBase2[[#This Row],[BSHeu]])/ DataBase2[[#This Row],[BSHeu]])</f>
        <v>1.0779078484516364E-2</v>
      </c>
      <c r="AU489" s="77">
        <f>IF(OR(DataBase2[[#This Row],[sKS]]= "",  DataBase2[[#This Row],[BSHeu]]=""), "", (DataBase2[[#This Row],[sKS]]- DataBase2[[#This Row],[BSHeu]])/ DataBase2[[#This Row],[BSHeu]])</f>
        <v>0</v>
      </c>
      <c r="AV489" s="78" t="str">
        <f>IF(AND(DataBase2[[#This Row],[sLBGB]]&lt;=0.0001, DataBase2[[#This Row],[sLBGB]]&lt;&gt;""), 1,"")</f>
        <v/>
      </c>
      <c r="AW489" s="78" t="str">
        <f>IF(AND(DataBase2[[#This Row],[sCLGB]]&lt;=0.0001,DataBase2[[#This Row],[sCLGB]]&lt;&gt;""), 1,"")</f>
        <v/>
      </c>
      <c r="AX489" s="78">
        <f>IF(AND(DataBase2[[#This Row],[sDRCGB]]&lt;=0.0001,DataBase2[[#This Row],[sDRCGB]]&lt;&gt;""), 1,"")</f>
        <v>1</v>
      </c>
      <c r="AY489" s="78" t="str">
        <f>IF(AND(DataBase2[[#This Row],[sABSGB]]&lt;=0.0001,DataBase2[[#This Row],[sABSGB]]&lt;&gt;""), 1,"")</f>
        <v/>
      </c>
      <c r="AZ489" s="78" t="str">
        <f>IF(AND(DataBase2[[#This Row],[sCCJGB]]&lt;=0.0001,DataBase2[[#This Row],[sCCJGB]]&lt;&gt;""), 1,"")</f>
        <v/>
      </c>
      <c r="BA489" s="78" t="str">
        <f>IF(AND(DataBase2[[#This Row],[sILSGB]]&lt;=0.0001,DataBase2[[#This Row],[sILSGB]]&lt;&gt;""), 1,"")</f>
        <v/>
      </c>
      <c r="BB489" s="78" t="str">
        <f>IF(AND(DataBase2[[#This Row],[sSAGB]]&lt;=0.0001,DataBase2[[#This Row],[sSAGB]]&lt;&gt;""), 1,"")</f>
        <v/>
      </c>
      <c r="BC489" s="78" t="str">
        <f>IF(AND(DataBase2[[#This Row],[sKSGB]]&lt;=0.0001,DataBase2[[#This Row],[sKSGB]]&lt;&gt;""), 1,"")</f>
        <v/>
      </c>
      <c r="BD489" s="79">
        <f>IF(AND(DataBase2[[#This Row],[sLBGKS]]&lt;=0.0001, DataBase2[[#This Row],[sLBGKS]]&lt;&gt;""), 1,"")</f>
        <v>1</v>
      </c>
      <c r="BE489" s="78">
        <f>IF(AND(DataBase2[[#This Row],[sCLGKS]]&lt;=0.0001,DataBase2[[#This Row],[sCLGKS]]&lt;&gt;""), 1,"")</f>
        <v>1</v>
      </c>
      <c r="BF489" s="78">
        <f>IF(AND(DataBase2[[#This Row],[sDRCGKS]]&lt;=0.0001,DataBase2[[#This Row],[sDRCGKS]]&lt;&gt;""), 1,"")</f>
        <v>1</v>
      </c>
      <c r="BG489" s="78" t="str">
        <f>IF(AND(DataBase2[[#This Row],[sABSGKS]]&lt;=0.0001,DataBase2[[#This Row],[sABSGKS]]&lt;&gt;""), 1,"")</f>
        <v/>
      </c>
      <c r="BH489" s="78" t="str">
        <f>IF(AND(DataBase2[[#This Row],[sCCJGKS]]&lt;=0.0001,DataBase2[[#This Row],[sCCJGKS]]&lt;&gt;""), 1,"")</f>
        <v/>
      </c>
      <c r="BI489" s="78" t="str">
        <f>IF(AND(DataBase2[[#This Row],[sILSGKS]]&lt;=0.0001,DataBase2[[#This Row],[sILSGKS]]&lt;&gt;""), 1,"")</f>
        <v/>
      </c>
      <c r="BJ489" s="78" t="str">
        <f>IF(AND(DataBase2[[#This Row],[sSAGKS]]&lt;=0.0001,DataBase2[[#This Row],[sSAGKS]]&lt;&gt;""), 1,"")</f>
        <v/>
      </c>
      <c r="BK489" s="80">
        <f>IF(AND(DataBase2[[#This Row],[sKSGKS]]&lt;=0.0001,DataBase2[[#This Row],[sKSGKS]]&lt;&gt;""), 1,"")</f>
        <v>1</v>
      </c>
    </row>
    <row r="490" spans="1:63" x14ac:dyDescent="0.35">
      <c r="A490" s="65" t="s">
        <v>145</v>
      </c>
      <c r="B490" s="66" t="s">
        <v>80</v>
      </c>
      <c r="C490" s="67" t="s">
        <v>81</v>
      </c>
      <c r="D490" s="67">
        <v>6</v>
      </c>
      <c r="E490" s="67">
        <v>20</v>
      </c>
      <c r="F490" s="68">
        <v>5</v>
      </c>
      <c r="G490" s="69">
        <v>18791.8</v>
      </c>
      <c r="H490" s="70">
        <v>18308.900000000001</v>
      </c>
      <c r="I490" s="71">
        <v>7200</v>
      </c>
      <c r="J490" s="69">
        <v>19006.02</v>
      </c>
      <c r="K490" s="70">
        <v>16194.92</v>
      </c>
      <c r="L490" s="71">
        <v>42838</v>
      </c>
      <c r="M490" s="69">
        <v>25738.79</v>
      </c>
      <c r="N490" s="6">
        <v>18567.72</v>
      </c>
      <c r="O490" s="71">
        <v>7200</v>
      </c>
      <c r="P490" s="69">
        <v>19678.339840000001</v>
      </c>
      <c r="Q490" s="71">
        <v>2750</v>
      </c>
      <c r="R490" s="72">
        <v>20252.22</v>
      </c>
      <c r="S490" s="71">
        <v>47.94</v>
      </c>
      <c r="T490" s="72">
        <v>19100.52</v>
      </c>
      <c r="U490" s="71">
        <v>150.005</v>
      </c>
      <c r="V490" s="72">
        <v>19017.419999999998</v>
      </c>
      <c r="W490" s="73">
        <v>150.04400000000001</v>
      </c>
      <c r="X490" s="7">
        <v>18939.8</v>
      </c>
      <c r="Y490" s="71">
        <v>537</v>
      </c>
      <c r="Z490" s="74">
        <f t="shared" si="21"/>
        <v>18791.8</v>
      </c>
      <c r="AA490" s="48">
        <f t="shared" si="22"/>
        <v>18939.8</v>
      </c>
      <c r="AB49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MIN(G490,J490,M490),"")</f>
        <v/>
      </c>
      <c r="AC490" s="49" t="str">
        <f>IF(OR(DataBase2[[#This Row],[sKS]] = "", DataBase2[[#This Row],[BSOpt]]=""), "", (DataBase2[[#This Row],[sKS]]-DataBase2[[#This Row],[BSOpt]])/DataBase2[[#This Row],[BSOpt]])</f>
        <v/>
      </c>
      <c r="AD490" s="49">
        <f t="shared" si="23"/>
        <v>18791.8</v>
      </c>
      <c r="AE490" s="49">
        <f>IF(OR(DataBase2[[#This Row],[sKS]] = "", DataBase2[[#This Row],[BESTUB]]=""), "", (DataBase2[[#This Row],[sKS]]-DataBase2[[#This Row],[BESTUB]])/DataBase2[[#This Row],[BESTUB]])</f>
        <v>7.8757756042529183E-3</v>
      </c>
      <c r="AF490" s="75">
        <f>IF(OR(DataBase2[[#This Row],[sLB]] = "", DataBase2[[#This Row],[BestSol]]=""), "", (DataBase2[[#This Row],[sLB]]-DataBase2[[#This Row],[BestSol]])/DataBase2[[#This Row],[BestSol]])</f>
        <v>0</v>
      </c>
      <c r="AG490" s="76">
        <f>IF(OR(DataBase2[[#This Row],[sCL]] = "", DataBase2[[#This Row],[BestSol]]=""), "", (DataBase2[[#This Row],[sCL]] -DataBase2[[#This Row],[BestSol]])/DataBase2[[#This Row],[BestSol]])</f>
        <v>1.1399653040155874E-2</v>
      </c>
      <c r="AH490" s="76">
        <f>IF(OR(DataBase2[[#This Row],[sDRC]]= "", DataBase2[[#This Row],[BestSol]]=""), "", (DataBase2[[#This Row],[sDRC]]-DataBase2[[#This Row],[BestSol]])/DataBase2[[#This Row],[BestSol]])</f>
        <v>0.36968198895262838</v>
      </c>
      <c r="AI490" s="76">
        <f>IF(OR(DataBase2[[#This Row],[sABS]]= "", DataBase2[[#This Row],[BestSol]]=""), "", (DataBase2[[#This Row],[sABS]]-DataBase2[[#This Row],[BestSol]])/DataBase2[[#This Row],[BestSol]])</f>
        <v>4.7176951649123625E-2</v>
      </c>
      <c r="AJ490" s="76">
        <f>IF(OR(DataBase2[[#This Row],[sCCJ]]= "", DataBase2[[#This Row],[BestSol]]=""), "", (DataBase2[[#This Row],[sCCJ]]-DataBase2[[#This Row],[BestSol]])/DataBase2[[#This Row],[BestSol]])</f>
        <v>7.7715812215966643E-2</v>
      </c>
      <c r="AK490" s="76">
        <f>IF(OR(DataBase2[[#This Row],[sILS]] = "", DataBase2[[#This Row],[BestSol]]=""), "", (DataBase2[[#This Row],[sILS]]-DataBase2[[#This Row],[BestSol]])/DataBase2[[#This Row],[BestSol]])</f>
        <v>1.6428442192871422E-2</v>
      </c>
      <c r="AL490" s="76">
        <f>IF(OR(DataBase2[[#This Row],[sSA]] = "", DataBase2[[#This Row],[BestSol]]=""), "", (DataBase2[[#This Row],[sSA]]-DataBase2[[#This Row],[BestSol]])/DataBase2[[#This Row],[BestSol]])</f>
        <v>1.2006300620483348E-2</v>
      </c>
      <c r="AM490" s="76">
        <f>IF(OR(DataBase2[[#This Row],[sKS]] = "", DataBase2[[#This Row],[BestSol]]=""), "", (DataBase2[[#This Row],[sKS]]-DataBase2[[#This Row],[BestSol]])/DataBase2[[#This Row],[BestSol]])</f>
        <v>7.8757756042529183E-3</v>
      </c>
      <c r="AN490" s="75">
        <f>IF(OR(DataBase2[[#This Row],[sLB]] = "", DataBase2[[#This Row],[BSHeu]]=""), "", (DataBase2[[#This Row],[sLB]]-DataBase2[[#This Row],[BSHeu]])/DataBase2[[#This Row],[BSHeu]])</f>
        <v>-7.8142324628559974E-3</v>
      </c>
      <c r="AO490" s="76">
        <f>IF(OR(DataBase2[[#This Row],[sCL]] = "",  DataBase2[[#This Row],[BSHeu]]=""), "", (DataBase2[[#This Row],[sCL]] - DataBase2[[#This Row],[BSHeu]])/ DataBase2[[#This Row],[BSHeu]])</f>
        <v>3.4963410384481973E-3</v>
      </c>
      <c r="AP490" s="76">
        <f>IF(OR(DataBase2[[#This Row],[sDRC]]= "",  DataBase2[[#This Row],[BSHeu]]=""), "", (DataBase2[[#This Row],[sDRC]]- DataBase2[[#This Row],[BSHeu]])/ DataBase2[[#This Row],[BSHeu]])</f>
        <v>0.35897897549076557</v>
      </c>
      <c r="AQ490" s="76">
        <f>IF(OR(DataBase2[[#This Row],[sABS]]= "",  DataBase2[[#This Row],[BSHeu]]=""), "", (DataBase2[[#This Row],[sABS]]- DataBase2[[#This Row],[BSHeu]])/ DataBase2[[#This Row],[BSHeu]])</f>
        <v>3.899406751919246E-2</v>
      </c>
      <c r="AR490" s="76">
        <f>IF(OR(DataBase2[[#This Row],[sCCJ]]= "",  DataBase2[[#This Row],[BSHeu]]=""), "", (DataBase2[[#This Row],[sCCJ]]- DataBase2[[#This Row],[BSHeu]])/ DataBase2[[#This Row],[BSHeu]])</f>
        <v>6.9294290330415412E-2</v>
      </c>
      <c r="AS490" s="76">
        <f>IF(OR(DataBase2[[#This Row],[sILS]] = "",  DataBase2[[#This Row],[BSHeu]]=""), "", (DataBase2[[#This Row],[sILS]]- DataBase2[[#This Row],[BSHeu]])/ DataBase2[[#This Row],[BSHeu]])</f>
        <v>8.4858340637177353E-3</v>
      </c>
      <c r="AT490" s="76">
        <f>IF(OR(DataBase2[[#This Row],[sSA]] = "",  DataBase2[[#This Row],[BSHeu]]=""), "", (DataBase2[[#This Row],[sSA]]- DataBase2[[#This Row],[BSHeu]])/ DataBase2[[#This Row],[BSHeu]])</f>
        <v>4.0982481335599631E-3</v>
      </c>
      <c r="AU490" s="77">
        <f>IF(OR(DataBase2[[#This Row],[sKS]]= "",  DataBase2[[#This Row],[BSHeu]]=""), "", (DataBase2[[#This Row],[sKS]]- DataBase2[[#This Row],[BSHeu]])/ DataBase2[[#This Row],[BSHeu]])</f>
        <v>0</v>
      </c>
      <c r="AV490" s="78">
        <f>IF(AND(DataBase2[[#This Row],[sLBGB]]&lt;=0.0001, DataBase2[[#This Row],[sLBGB]]&lt;&gt;""), 1,"")</f>
        <v>1</v>
      </c>
      <c r="AW490" s="78" t="str">
        <f>IF(AND(DataBase2[[#This Row],[sCLGB]]&lt;=0.0001,DataBase2[[#This Row],[sCLGB]]&lt;&gt;""), 1,"")</f>
        <v/>
      </c>
      <c r="AX490" s="78" t="str">
        <f>IF(AND(DataBase2[[#This Row],[sDRCGB]]&lt;=0.0001,DataBase2[[#This Row],[sDRCGB]]&lt;&gt;""), 1,"")</f>
        <v/>
      </c>
      <c r="AY490" s="78" t="str">
        <f>IF(AND(DataBase2[[#This Row],[sABSGB]]&lt;=0.0001,DataBase2[[#This Row],[sABSGB]]&lt;&gt;""), 1,"")</f>
        <v/>
      </c>
      <c r="AZ490" s="78" t="str">
        <f>IF(AND(DataBase2[[#This Row],[sCCJGB]]&lt;=0.0001,DataBase2[[#This Row],[sCCJGB]]&lt;&gt;""), 1,"")</f>
        <v/>
      </c>
      <c r="BA490" s="78" t="str">
        <f>IF(AND(DataBase2[[#This Row],[sILSGB]]&lt;=0.0001,DataBase2[[#This Row],[sILSGB]]&lt;&gt;""), 1,"")</f>
        <v/>
      </c>
      <c r="BB490" s="78" t="str">
        <f>IF(AND(DataBase2[[#This Row],[sSAGB]]&lt;=0.0001,DataBase2[[#This Row],[sSAGB]]&lt;&gt;""), 1,"")</f>
        <v/>
      </c>
      <c r="BC490" s="78" t="str">
        <f>IF(AND(DataBase2[[#This Row],[sKSGB]]&lt;=0.0001,DataBase2[[#This Row],[sKSGB]]&lt;&gt;""), 1,"")</f>
        <v/>
      </c>
      <c r="BD490" s="79">
        <f>IF(AND(DataBase2[[#This Row],[sLBGKS]]&lt;=0.0001, DataBase2[[#This Row],[sLBGKS]]&lt;&gt;""), 1,"")</f>
        <v>1</v>
      </c>
      <c r="BE490" s="78" t="str">
        <f>IF(AND(DataBase2[[#This Row],[sCLGKS]]&lt;=0.0001,DataBase2[[#This Row],[sCLGKS]]&lt;&gt;""), 1,"")</f>
        <v/>
      </c>
      <c r="BF490" s="78" t="str">
        <f>IF(AND(DataBase2[[#This Row],[sDRCGKS]]&lt;=0.0001,DataBase2[[#This Row],[sDRCGKS]]&lt;&gt;""), 1,"")</f>
        <v/>
      </c>
      <c r="BG490" s="78" t="str">
        <f>IF(AND(DataBase2[[#This Row],[sABSGKS]]&lt;=0.0001,DataBase2[[#This Row],[sABSGKS]]&lt;&gt;""), 1,"")</f>
        <v/>
      </c>
      <c r="BH490" s="78" t="str">
        <f>IF(AND(DataBase2[[#This Row],[sCCJGKS]]&lt;=0.0001,DataBase2[[#This Row],[sCCJGKS]]&lt;&gt;""), 1,"")</f>
        <v/>
      </c>
      <c r="BI490" s="78" t="str">
        <f>IF(AND(DataBase2[[#This Row],[sILSGKS]]&lt;=0.0001,DataBase2[[#This Row],[sILSGKS]]&lt;&gt;""), 1,"")</f>
        <v/>
      </c>
      <c r="BJ490" s="78" t="str">
        <f>IF(AND(DataBase2[[#This Row],[sSAGKS]]&lt;=0.0001,DataBase2[[#This Row],[sSAGKS]]&lt;&gt;""), 1,"")</f>
        <v/>
      </c>
      <c r="BK490" s="80">
        <f>IF(AND(DataBase2[[#This Row],[sKSGKS]]&lt;=0.0001,DataBase2[[#This Row],[sKSGKS]]&lt;&gt;""), 1,"")</f>
        <v>1</v>
      </c>
    </row>
    <row r="491" spans="1:63" x14ac:dyDescent="0.35">
      <c r="A491" s="65" t="s">
        <v>146</v>
      </c>
      <c r="B491" s="66" t="s">
        <v>80</v>
      </c>
      <c r="C491" s="67" t="s">
        <v>81</v>
      </c>
      <c r="D491" s="67">
        <v>6</v>
      </c>
      <c r="E491" s="67">
        <v>20</v>
      </c>
      <c r="F491" s="68">
        <v>2</v>
      </c>
      <c r="G491" s="69">
        <v>13590.8</v>
      </c>
      <c r="H491" s="70">
        <v>13435.9</v>
      </c>
      <c r="I491" s="71">
        <v>7200</v>
      </c>
      <c r="J491" s="69">
        <v>13590.83</v>
      </c>
      <c r="K491" s="70">
        <v>13590.83</v>
      </c>
      <c r="L491" s="71">
        <v>580</v>
      </c>
      <c r="M491" s="69">
        <v>19792.62</v>
      </c>
      <c r="N491" s="6">
        <v>13551.4</v>
      </c>
      <c r="O491" s="71">
        <v>7200</v>
      </c>
      <c r="P491" s="69">
        <v>13616.60059</v>
      </c>
      <c r="Q491" s="71">
        <v>2101</v>
      </c>
      <c r="R491" s="72">
        <v>13950.93</v>
      </c>
      <c r="S491" s="71">
        <v>88.91</v>
      </c>
      <c r="T491" s="72">
        <v>13705.13</v>
      </c>
      <c r="U491" s="71">
        <v>150.01400000000001</v>
      </c>
      <c r="V491" s="72">
        <v>13694.73</v>
      </c>
      <c r="W491" s="73">
        <v>150.012</v>
      </c>
      <c r="X491" s="7">
        <v>13599.8</v>
      </c>
      <c r="Y491" s="71">
        <v>184</v>
      </c>
      <c r="Z491" s="74">
        <f t="shared" si="21"/>
        <v>13590.8</v>
      </c>
      <c r="AA491" s="48">
        <f t="shared" si="22"/>
        <v>13599.8</v>
      </c>
      <c r="AB49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MIN(G491,J491,M491),"")</f>
        <v>13590.8</v>
      </c>
      <c r="AC491" s="49">
        <f>IF(OR(DataBase2[[#This Row],[sKS]] = "", DataBase2[[#This Row],[BSOpt]]=""), "", (DataBase2[[#This Row],[sKS]]-DataBase2[[#This Row],[BSOpt]])/DataBase2[[#This Row],[BSOpt]])</f>
        <v>6.6221267327898283E-4</v>
      </c>
      <c r="AD491" s="49">
        <f t="shared" si="23"/>
        <v>13590.8</v>
      </c>
      <c r="AE491" s="49">
        <f>IF(OR(DataBase2[[#This Row],[sKS]] = "", DataBase2[[#This Row],[BESTUB]]=""), "", (DataBase2[[#This Row],[sKS]]-DataBase2[[#This Row],[BESTUB]])/DataBase2[[#This Row],[BESTUB]])</f>
        <v>6.6221267327898283E-4</v>
      </c>
      <c r="AF491" s="75">
        <f>IF(OR(DataBase2[[#This Row],[sLB]] = "", DataBase2[[#This Row],[BestSol]]=""), "", (DataBase2[[#This Row],[sLB]]-DataBase2[[#This Row],[BestSol]])/DataBase2[[#This Row],[BestSol]])</f>
        <v>0</v>
      </c>
      <c r="AG491" s="76">
        <f>IF(OR(DataBase2[[#This Row],[sCL]] = "", DataBase2[[#This Row],[BestSol]]=""), "", (DataBase2[[#This Row],[sCL]] -DataBase2[[#This Row],[BestSol]])/DataBase2[[#This Row],[BestSol]])</f>
        <v>2.207375577644792E-6</v>
      </c>
      <c r="AH491" s="76">
        <f>IF(OR(DataBase2[[#This Row],[sDRC]]= "", DataBase2[[#This Row],[BestSol]]=""), "", (DataBase2[[#This Row],[sDRC]]-DataBase2[[#This Row],[BestSol]])/DataBase2[[#This Row],[BestSol]])</f>
        <v>0.4563248668216735</v>
      </c>
      <c r="AI491" s="76">
        <f>IF(OR(DataBase2[[#This Row],[sABS]]= "", DataBase2[[#This Row],[BestSol]]=""), "", (DataBase2[[#This Row],[sABS]]-DataBase2[[#This Row],[BestSol]])/DataBase2[[#This Row],[BestSol]])</f>
        <v>1.8983864084528314E-3</v>
      </c>
      <c r="AJ491" s="76">
        <f>IF(OR(DataBase2[[#This Row],[sCCJ]]= "", DataBase2[[#This Row],[BestSol]]=""), "", (DataBase2[[#This Row],[sCCJ]]-DataBase2[[#This Row],[BestSol]])/DataBase2[[#This Row],[BestSol]])</f>
        <v>2.6498072225328975E-2</v>
      </c>
      <c r="AK491" s="76">
        <f>IF(OR(DataBase2[[#This Row],[sILS]] = "", DataBase2[[#This Row],[BestSol]]=""), "", (DataBase2[[#This Row],[sILS]]-DataBase2[[#This Row],[BestSol]])/DataBase2[[#This Row],[BestSol]])</f>
        <v>8.412308326220674E-3</v>
      </c>
      <c r="AL491" s="76">
        <f>IF(OR(DataBase2[[#This Row],[sSA]] = "", DataBase2[[#This Row],[BestSol]]=""), "", (DataBase2[[#This Row],[sSA]]-DataBase2[[#This Row],[BestSol]])/DataBase2[[#This Row],[BestSol]])</f>
        <v>7.6470847926538759E-3</v>
      </c>
      <c r="AM491" s="76">
        <f>IF(OR(DataBase2[[#This Row],[sKS]] = "", DataBase2[[#This Row],[BestSol]]=""), "", (DataBase2[[#This Row],[sKS]]-DataBase2[[#This Row],[BestSol]])/DataBase2[[#This Row],[BestSol]])</f>
        <v>6.6221267327898283E-4</v>
      </c>
      <c r="AN491" s="75">
        <f>IF(OR(DataBase2[[#This Row],[sLB]] = "", DataBase2[[#This Row],[BSHeu]]=""), "", (DataBase2[[#This Row],[sLB]]-DataBase2[[#This Row],[BSHeu]])/DataBase2[[#This Row],[BSHeu]])</f>
        <v>-6.6177443785938033E-4</v>
      </c>
      <c r="AO491" s="76">
        <f>IF(OR(DataBase2[[#This Row],[sCL]] = "",  DataBase2[[#This Row],[BSHeu]]=""), "", (DataBase2[[#This Row],[sCL]] - DataBase2[[#This Row],[BSHeu]])/ DataBase2[[#This Row],[BSHeu]])</f>
        <v>-6.5956852306646755E-4</v>
      </c>
      <c r="AP491" s="76">
        <f>IF(OR(DataBase2[[#This Row],[sDRC]]= "",  DataBase2[[#This Row],[BSHeu]]=""), "", (DataBase2[[#This Row],[sDRC]]- DataBase2[[#This Row],[BSHeu]])/ DataBase2[[#This Row],[BSHeu]])</f>
        <v>0.45536110825159193</v>
      </c>
      <c r="AQ491" s="76">
        <f>IF(OR(DataBase2[[#This Row],[sABS]]= "",  DataBase2[[#This Row],[BSHeu]]=""), "", (DataBase2[[#This Row],[sABS]]- DataBase2[[#This Row],[BSHeu]])/ DataBase2[[#This Row],[BSHeu]])</f>
        <v>1.2353556669951573E-3</v>
      </c>
      <c r="AR491" s="76">
        <f>IF(OR(DataBase2[[#This Row],[sCCJ]]= "",  DataBase2[[#This Row],[BSHeu]]=""), "", (DataBase2[[#This Row],[sCCJ]]- DataBase2[[#This Row],[BSHeu]])/ DataBase2[[#This Row],[BSHeu]])</f>
        <v>2.581876204061832E-2</v>
      </c>
      <c r="AS491" s="76">
        <f>IF(OR(DataBase2[[#This Row],[sILS]] = "",  DataBase2[[#This Row],[BSHeu]]=""), "", (DataBase2[[#This Row],[sILS]]- DataBase2[[#This Row],[BSHeu]])/ DataBase2[[#This Row],[BSHeu]])</f>
        <v>7.744966837747609E-3</v>
      </c>
      <c r="AT491" s="76">
        <f>IF(OR(DataBase2[[#This Row],[sSA]] = "",  DataBase2[[#This Row],[BSHeu]]=""), "", (DataBase2[[#This Row],[sSA]]- DataBase2[[#This Row],[BSHeu]])/ DataBase2[[#This Row],[BSHeu]])</f>
        <v>6.980249709554574E-3</v>
      </c>
      <c r="AU491" s="77">
        <f>IF(OR(DataBase2[[#This Row],[sKS]]= "",  DataBase2[[#This Row],[BSHeu]]=""), "", (DataBase2[[#This Row],[sKS]]- DataBase2[[#This Row],[BSHeu]])/ DataBase2[[#This Row],[BSHeu]])</f>
        <v>0</v>
      </c>
      <c r="AV491" s="78">
        <f>IF(AND(DataBase2[[#This Row],[sLBGB]]&lt;=0.0001, DataBase2[[#This Row],[sLBGB]]&lt;&gt;""), 1,"")</f>
        <v>1</v>
      </c>
      <c r="AW491" s="78">
        <f>IF(AND(DataBase2[[#This Row],[sCLGB]]&lt;=0.0001,DataBase2[[#This Row],[sCLGB]]&lt;&gt;""), 1,"")</f>
        <v>1</v>
      </c>
      <c r="AX491" s="78" t="str">
        <f>IF(AND(DataBase2[[#This Row],[sDRCGB]]&lt;=0.0001,DataBase2[[#This Row],[sDRCGB]]&lt;&gt;""), 1,"")</f>
        <v/>
      </c>
      <c r="AY491" s="78" t="str">
        <f>IF(AND(DataBase2[[#This Row],[sABSGB]]&lt;=0.0001,DataBase2[[#This Row],[sABSGB]]&lt;&gt;""), 1,"")</f>
        <v/>
      </c>
      <c r="AZ491" s="78" t="str">
        <f>IF(AND(DataBase2[[#This Row],[sCCJGB]]&lt;=0.0001,DataBase2[[#This Row],[sCCJGB]]&lt;&gt;""), 1,"")</f>
        <v/>
      </c>
      <c r="BA491" s="78" t="str">
        <f>IF(AND(DataBase2[[#This Row],[sILSGB]]&lt;=0.0001,DataBase2[[#This Row],[sILSGB]]&lt;&gt;""), 1,"")</f>
        <v/>
      </c>
      <c r="BB491" s="78" t="str">
        <f>IF(AND(DataBase2[[#This Row],[sSAGB]]&lt;=0.0001,DataBase2[[#This Row],[sSAGB]]&lt;&gt;""), 1,"")</f>
        <v/>
      </c>
      <c r="BC491" s="78" t="str">
        <f>IF(AND(DataBase2[[#This Row],[sKSGB]]&lt;=0.0001,DataBase2[[#This Row],[sKSGB]]&lt;&gt;""), 1,"")</f>
        <v/>
      </c>
      <c r="BD491" s="79">
        <f>IF(AND(DataBase2[[#This Row],[sLBGKS]]&lt;=0.0001, DataBase2[[#This Row],[sLBGKS]]&lt;&gt;""), 1,"")</f>
        <v>1</v>
      </c>
      <c r="BE491" s="78">
        <f>IF(AND(DataBase2[[#This Row],[sCLGKS]]&lt;=0.0001,DataBase2[[#This Row],[sCLGKS]]&lt;&gt;""), 1,"")</f>
        <v>1</v>
      </c>
      <c r="BF491" s="78" t="str">
        <f>IF(AND(DataBase2[[#This Row],[sDRCGKS]]&lt;=0.0001,DataBase2[[#This Row],[sDRCGKS]]&lt;&gt;""), 1,"")</f>
        <v/>
      </c>
      <c r="BG491" s="78" t="str">
        <f>IF(AND(DataBase2[[#This Row],[sABSGKS]]&lt;=0.0001,DataBase2[[#This Row],[sABSGKS]]&lt;&gt;""), 1,"")</f>
        <v/>
      </c>
      <c r="BH491" s="78" t="str">
        <f>IF(AND(DataBase2[[#This Row],[sCCJGKS]]&lt;=0.0001,DataBase2[[#This Row],[sCCJGKS]]&lt;&gt;""), 1,"")</f>
        <v/>
      </c>
      <c r="BI491" s="78" t="str">
        <f>IF(AND(DataBase2[[#This Row],[sILSGKS]]&lt;=0.0001,DataBase2[[#This Row],[sILSGKS]]&lt;&gt;""), 1,"")</f>
        <v/>
      </c>
      <c r="BJ491" s="78" t="str">
        <f>IF(AND(DataBase2[[#This Row],[sSAGKS]]&lt;=0.0001,DataBase2[[#This Row],[sSAGKS]]&lt;&gt;""), 1,"")</f>
        <v/>
      </c>
      <c r="BK491" s="80">
        <f>IF(AND(DataBase2[[#This Row],[sKSGKS]]&lt;=0.0001,DataBase2[[#This Row],[sKSGKS]]&lt;&gt;""), 1,"")</f>
        <v>1</v>
      </c>
    </row>
    <row r="492" spans="1:63" x14ac:dyDescent="0.35">
      <c r="A492" s="65" t="s">
        <v>147</v>
      </c>
      <c r="B492" s="66" t="s">
        <v>80</v>
      </c>
      <c r="C492" s="67" t="s">
        <v>81</v>
      </c>
      <c r="D492" s="67">
        <v>6</v>
      </c>
      <c r="E492" s="67">
        <v>20</v>
      </c>
      <c r="F492" s="68">
        <v>3</v>
      </c>
      <c r="G492" s="69">
        <v>14140.3</v>
      </c>
      <c r="H492" s="70">
        <v>13953.5</v>
      </c>
      <c r="I492" s="71">
        <v>7200</v>
      </c>
      <c r="J492" s="69">
        <v>14155.53</v>
      </c>
      <c r="K492" s="70">
        <v>14037.23</v>
      </c>
      <c r="L492" s="71">
        <v>43022</v>
      </c>
      <c r="M492" s="69">
        <v>14140.33</v>
      </c>
      <c r="N492" s="6">
        <v>14102.77</v>
      </c>
      <c r="O492" s="71">
        <v>7221.6</v>
      </c>
      <c r="P492" s="69">
        <v>14236.450199999999</v>
      </c>
      <c r="Q492" s="71">
        <v>3001</v>
      </c>
      <c r="R492" s="72">
        <v>14507.73</v>
      </c>
      <c r="S492" s="71">
        <v>73.05</v>
      </c>
      <c r="T492" s="72">
        <v>14371.53</v>
      </c>
      <c r="U492" s="71">
        <v>150.02549999999999</v>
      </c>
      <c r="V492" s="72">
        <v>14340.53</v>
      </c>
      <c r="W492" s="73">
        <v>150.1275</v>
      </c>
      <c r="X492" s="7">
        <v>14207.7</v>
      </c>
      <c r="Y492" s="71">
        <v>334</v>
      </c>
      <c r="Z492" s="74">
        <f t="shared" si="21"/>
        <v>14140.3</v>
      </c>
      <c r="AA492" s="48">
        <f t="shared" si="22"/>
        <v>14207.7</v>
      </c>
      <c r="AB49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MIN(G492,J492,M492),"")</f>
        <v/>
      </c>
      <c r="AC492" s="49" t="str">
        <f>IF(OR(DataBase2[[#This Row],[sKS]] = "", DataBase2[[#This Row],[BSOpt]]=""), "", (DataBase2[[#This Row],[sKS]]-DataBase2[[#This Row],[BSOpt]])/DataBase2[[#This Row],[BSOpt]])</f>
        <v/>
      </c>
      <c r="AD492" s="49">
        <f t="shared" si="23"/>
        <v>14140.3</v>
      </c>
      <c r="AE492" s="49">
        <f>IF(OR(DataBase2[[#This Row],[sKS]] = "", DataBase2[[#This Row],[BESTUB]]=""), "", (DataBase2[[#This Row],[sKS]]-DataBase2[[#This Row],[BESTUB]])/DataBase2[[#This Row],[BESTUB]])</f>
        <v>4.7665183906990278E-3</v>
      </c>
      <c r="AF492" s="75">
        <f>IF(OR(DataBase2[[#This Row],[sLB]] = "", DataBase2[[#This Row],[BestSol]]=""), "", (DataBase2[[#This Row],[sLB]]-DataBase2[[#This Row],[BestSol]])/DataBase2[[#This Row],[BestSol]])</f>
        <v>0</v>
      </c>
      <c r="AG492" s="76">
        <f>IF(OR(DataBase2[[#This Row],[sCL]] = "", DataBase2[[#This Row],[BestSol]]=""), "", (DataBase2[[#This Row],[sCL]] -DataBase2[[#This Row],[BestSol]])/DataBase2[[#This Row],[BestSol]])</f>
        <v>1.0770634286402256E-3</v>
      </c>
      <c r="AH492" s="76">
        <f>IF(OR(DataBase2[[#This Row],[sDRC]]= "", DataBase2[[#This Row],[BestSol]]=""), "", (DataBase2[[#This Row],[sDRC]]-DataBase2[[#This Row],[BestSol]])/DataBase2[[#This Row],[BestSol]])</f>
        <v>2.1215957229093327E-6</v>
      </c>
      <c r="AI492" s="76">
        <f>IF(OR(DataBase2[[#This Row],[sABS]]= "", DataBase2[[#This Row],[BestSol]]=""), "", (DataBase2[[#This Row],[sABS]]-DataBase2[[#This Row],[BestSol]])/DataBase2[[#This Row],[BestSol]])</f>
        <v>6.7997284357474768E-3</v>
      </c>
      <c r="AJ492" s="76">
        <f>IF(OR(DataBase2[[#This Row],[sCCJ]]= "", DataBase2[[#This Row],[BestSol]]=""), "", (DataBase2[[#This Row],[sCCJ]]-DataBase2[[#This Row],[BestSol]])/DataBase2[[#This Row],[BestSol]])</f>
        <v>2.5984597215052037E-2</v>
      </c>
      <c r="AK492" s="76">
        <f>IF(OR(DataBase2[[#This Row],[sILS]] = "", DataBase2[[#This Row],[BestSol]]=""), "", (DataBase2[[#This Row],[sILS]]-DataBase2[[#This Row],[BestSol]])/DataBase2[[#This Row],[BestSol]])</f>
        <v>1.635255263325399E-2</v>
      </c>
      <c r="AL492" s="76">
        <f>IF(OR(DataBase2[[#This Row],[sSA]] = "", DataBase2[[#This Row],[BestSol]]=""), "", (DataBase2[[#This Row],[sSA]]-DataBase2[[#This Row],[BestSol]])/DataBase2[[#This Row],[BestSol]])</f>
        <v>1.41602370529622E-2</v>
      </c>
      <c r="AM492" s="76">
        <f>IF(OR(DataBase2[[#This Row],[sKS]] = "", DataBase2[[#This Row],[BestSol]]=""), "", (DataBase2[[#This Row],[sKS]]-DataBase2[[#This Row],[BestSol]])/DataBase2[[#This Row],[BestSol]])</f>
        <v>4.7665183906990278E-3</v>
      </c>
      <c r="AN492" s="75">
        <f>IF(OR(DataBase2[[#This Row],[sLB]] = "", DataBase2[[#This Row],[BSHeu]]=""), "", (DataBase2[[#This Row],[sLB]]-DataBase2[[#This Row],[BSHeu]])/DataBase2[[#This Row],[BSHeu]])</f>
        <v>-4.743906473250523E-3</v>
      </c>
      <c r="AO492" s="76">
        <f>IF(OR(DataBase2[[#This Row],[sCL]] = "",  DataBase2[[#This Row],[BSHeu]]=""), "", (DataBase2[[#This Row],[sCL]] - DataBase2[[#This Row],[BSHeu]])/ DataBase2[[#This Row],[BSHeu]])</f>
        <v>-3.6719525327815247E-3</v>
      </c>
      <c r="AP492" s="76">
        <f>IF(OR(DataBase2[[#This Row],[sDRC]]= "",  DataBase2[[#This Row],[BSHeu]]=""), "", (DataBase2[[#This Row],[sDRC]]- DataBase2[[#This Row],[BSHeu]])/ DataBase2[[#This Row],[BSHeu]])</f>
        <v>-4.741794942179297E-3</v>
      </c>
      <c r="AQ492" s="76">
        <f>IF(OR(DataBase2[[#This Row],[sABS]]= "",  DataBase2[[#This Row],[BSHeu]]=""), "", (DataBase2[[#This Row],[sABS]]- DataBase2[[#This Row],[BSHeu]])/ DataBase2[[#This Row],[BSHeu]])</f>
        <v>2.0235646867542661E-3</v>
      </c>
      <c r="AR492" s="76">
        <f>IF(OR(DataBase2[[#This Row],[sCCJ]]= "",  DataBase2[[#This Row],[BSHeu]]=""), "", (DataBase2[[#This Row],[sCCJ]]- DataBase2[[#This Row],[BSHeu]])/ DataBase2[[#This Row],[BSHeu]])</f>
        <v>2.1117422242868222E-2</v>
      </c>
      <c r="AS492" s="76">
        <f>IF(OR(DataBase2[[#This Row],[sILS]] = "",  DataBase2[[#This Row],[BSHeu]]=""), "", (DataBase2[[#This Row],[sILS]]- DataBase2[[#This Row],[BSHeu]])/ DataBase2[[#This Row],[BSHeu]])</f>
        <v>1.1531071179712403E-2</v>
      </c>
      <c r="AT492" s="76">
        <f>IF(OR(DataBase2[[#This Row],[sSA]] = "",  DataBase2[[#This Row],[BSHeu]]=""), "", (DataBase2[[#This Row],[sSA]]- DataBase2[[#This Row],[BSHeu]])/ DataBase2[[#This Row],[BSHeu]])</f>
        <v>9.3491557394933672E-3</v>
      </c>
      <c r="AU492" s="77">
        <f>IF(OR(DataBase2[[#This Row],[sKS]]= "",  DataBase2[[#This Row],[BSHeu]]=""), "", (DataBase2[[#This Row],[sKS]]- DataBase2[[#This Row],[BSHeu]])/ DataBase2[[#This Row],[BSHeu]])</f>
        <v>0</v>
      </c>
      <c r="AV492" s="78">
        <f>IF(AND(DataBase2[[#This Row],[sLBGB]]&lt;=0.0001, DataBase2[[#This Row],[sLBGB]]&lt;&gt;""), 1,"")</f>
        <v>1</v>
      </c>
      <c r="AW492" s="78" t="str">
        <f>IF(AND(DataBase2[[#This Row],[sCLGB]]&lt;=0.0001,DataBase2[[#This Row],[sCLGB]]&lt;&gt;""), 1,"")</f>
        <v/>
      </c>
      <c r="AX492" s="78">
        <f>IF(AND(DataBase2[[#This Row],[sDRCGB]]&lt;=0.0001,DataBase2[[#This Row],[sDRCGB]]&lt;&gt;""), 1,"")</f>
        <v>1</v>
      </c>
      <c r="AY492" s="78" t="str">
        <f>IF(AND(DataBase2[[#This Row],[sABSGB]]&lt;=0.0001,DataBase2[[#This Row],[sABSGB]]&lt;&gt;""), 1,"")</f>
        <v/>
      </c>
      <c r="AZ492" s="78" t="str">
        <f>IF(AND(DataBase2[[#This Row],[sCCJGB]]&lt;=0.0001,DataBase2[[#This Row],[sCCJGB]]&lt;&gt;""), 1,"")</f>
        <v/>
      </c>
      <c r="BA492" s="78" t="str">
        <f>IF(AND(DataBase2[[#This Row],[sILSGB]]&lt;=0.0001,DataBase2[[#This Row],[sILSGB]]&lt;&gt;""), 1,"")</f>
        <v/>
      </c>
      <c r="BB492" s="78" t="str">
        <f>IF(AND(DataBase2[[#This Row],[sSAGB]]&lt;=0.0001,DataBase2[[#This Row],[sSAGB]]&lt;&gt;""), 1,"")</f>
        <v/>
      </c>
      <c r="BC492" s="78" t="str">
        <f>IF(AND(DataBase2[[#This Row],[sKSGB]]&lt;=0.0001,DataBase2[[#This Row],[sKSGB]]&lt;&gt;""), 1,"")</f>
        <v/>
      </c>
      <c r="BD492" s="79">
        <f>IF(AND(DataBase2[[#This Row],[sLBGKS]]&lt;=0.0001, DataBase2[[#This Row],[sLBGKS]]&lt;&gt;""), 1,"")</f>
        <v>1</v>
      </c>
      <c r="BE492" s="78">
        <f>IF(AND(DataBase2[[#This Row],[sCLGKS]]&lt;=0.0001,DataBase2[[#This Row],[sCLGKS]]&lt;&gt;""), 1,"")</f>
        <v>1</v>
      </c>
      <c r="BF492" s="78">
        <f>IF(AND(DataBase2[[#This Row],[sDRCGKS]]&lt;=0.0001,DataBase2[[#This Row],[sDRCGKS]]&lt;&gt;""), 1,"")</f>
        <v>1</v>
      </c>
      <c r="BG492" s="78" t="str">
        <f>IF(AND(DataBase2[[#This Row],[sABSGKS]]&lt;=0.0001,DataBase2[[#This Row],[sABSGKS]]&lt;&gt;""), 1,"")</f>
        <v/>
      </c>
      <c r="BH492" s="78" t="str">
        <f>IF(AND(DataBase2[[#This Row],[sCCJGKS]]&lt;=0.0001,DataBase2[[#This Row],[sCCJGKS]]&lt;&gt;""), 1,"")</f>
        <v/>
      </c>
      <c r="BI492" s="78" t="str">
        <f>IF(AND(DataBase2[[#This Row],[sILSGKS]]&lt;=0.0001,DataBase2[[#This Row],[sILSGKS]]&lt;&gt;""), 1,"")</f>
        <v/>
      </c>
      <c r="BJ492" s="78" t="str">
        <f>IF(AND(DataBase2[[#This Row],[sSAGKS]]&lt;=0.0001,DataBase2[[#This Row],[sSAGKS]]&lt;&gt;""), 1,"")</f>
        <v/>
      </c>
      <c r="BK492" s="80">
        <f>IF(AND(DataBase2[[#This Row],[sKSGKS]]&lt;=0.0001,DataBase2[[#This Row],[sKSGKS]]&lt;&gt;""), 1,"")</f>
        <v>1</v>
      </c>
    </row>
    <row r="493" spans="1:63" x14ac:dyDescent="0.35">
      <c r="A493" s="65" t="s">
        <v>148</v>
      </c>
      <c r="B493" s="66" t="s">
        <v>80</v>
      </c>
      <c r="C493" s="67" t="s">
        <v>81</v>
      </c>
      <c r="D493" s="67">
        <v>6</v>
      </c>
      <c r="E493" s="67">
        <v>20</v>
      </c>
      <c r="F493" s="68">
        <v>4</v>
      </c>
      <c r="G493" s="69">
        <v>14812.3</v>
      </c>
      <c r="H493" s="70">
        <v>14510.9</v>
      </c>
      <c r="I493" s="71">
        <v>7200</v>
      </c>
      <c r="J493" s="69">
        <v>14906.83</v>
      </c>
      <c r="K493" s="70">
        <v>14173.73</v>
      </c>
      <c r="L493" s="71">
        <v>28166</v>
      </c>
      <c r="M493" s="69">
        <v>23060.49</v>
      </c>
      <c r="N493" s="6">
        <v>14769.08</v>
      </c>
      <c r="O493" s="71">
        <v>7200</v>
      </c>
      <c r="P493" s="69">
        <v>14932.14063</v>
      </c>
      <c r="Q493" s="71">
        <v>2732</v>
      </c>
      <c r="R493" s="72">
        <v>15347.33</v>
      </c>
      <c r="S493" s="71">
        <v>53.47</v>
      </c>
      <c r="T493" s="72">
        <v>15027.83</v>
      </c>
      <c r="U493" s="71">
        <v>150.005</v>
      </c>
      <c r="V493" s="72">
        <v>15034.83</v>
      </c>
      <c r="W493" s="73">
        <v>150.04499999999999</v>
      </c>
      <c r="X493" s="7">
        <v>14879.2</v>
      </c>
      <c r="Y493" s="71">
        <v>457</v>
      </c>
      <c r="Z493" s="74">
        <f t="shared" si="21"/>
        <v>14812.3</v>
      </c>
      <c r="AA493" s="48">
        <f t="shared" si="22"/>
        <v>14879.2</v>
      </c>
      <c r="AB49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MIN(G493,J493,M493),"")</f>
        <v/>
      </c>
      <c r="AC493" s="49" t="str">
        <f>IF(OR(DataBase2[[#This Row],[sKS]] = "", DataBase2[[#This Row],[BSOpt]]=""), "", (DataBase2[[#This Row],[sKS]]-DataBase2[[#This Row],[BSOpt]])/DataBase2[[#This Row],[BSOpt]])</f>
        <v/>
      </c>
      <c r="AD493" s="49">
        <f t="shared" si="23"/>
        <v>14812.3</v>
      </c>
      <c r="AE493" s="49">
        <f>IF(OR(DataBase2[[#This Row],[sKS]] = "", DataBase2[[#This Row],[BESTUB]]=""), "", (DataBase2[[#This Row],[sKS]]-DataBase2[[#This Row],[BESTUB]])/DataBase2[[#This Row],[BESTUB]])</f>
        <v>4.516516678706309E-3</v>
      </c>
      <c r="AF493" s="75">
        <f>IF(OR(DataBase2[[#This Row],[sLB]] = "", DataBase2[[#This Row],[BestSol]]=""), "", (DataBase2[[#This Row],[sLB]]-DataBase2[[#This Row],[BestSol]])/DataBase2[[#This Row],[BestSol]])</f>
        <v>0</v>
      </c>
      <c r="AG493" s="76">
        <f>IF(OR(DataBase2[[#This Row],[sCL]] = "", DataBase2[[#This Row],[BestSol]]=""), "", (DataBase2[[#This Row],[sCL]] -DataBase2[[#This Row],[BestSol]])/DataBase2[[#This Row],[BestSol]])</f>
        <v>6.3818583204499407E-3</v>
      </c>
      <c r="AH493" s="76">
        <f>IF(OR(DataBase2[[#This Row],[sDRC]]= "", DataBase2[[#This Row],[BestSol]]=""), "", (DataBase2[[#This Row],[sDRC]]-DataBase2[[#This Row],[BestSol]])/DataBase2[[#This Row],[BestSol]])</f>
        <v>0.55684734983763517</v>
      </c>
      <c r="AI493" s="76">
        <f>IF(OR(DataBase2[[#This Row],[sABS]]= "", DataBase2[[#This Row],[BestSol]]=""), "", (DataBase2[[#This Row],[sABS]]-DataBase2[[#This Row],[BestSol]])/DataBase2[[#This Row],[BestSol]])</f>
        <v>8.0906159070502619E-3</v>
      </c>
      <c r="AJ493" s="76">
        <f>IF(OR(DataBase2[[#This Row],[sCCJ]]= "", DataBase2[[#This Row],[BestSol]]=""), "", (DataBase2[[#This Row],[sCCJ]]-DataBase2[[#This Row],[BestSol]])/DataBase2[[#This Row],[BestSol]])</f>
        <v>3.6120656481437773E-2</v>
      </c>
      <c r="AK493" s="76">
        <f>IF(OR(DataBase2[[#This Row],[sILS]] = "", DataBase2[[#This Row],[BestSol]]=""), "", (DataBase2[[#This Row],[sILS]]-DataBase2[[#This Row],[BestSol]])/DataBase2[[#This Row],[BestSol]])</f>
        <v>1.4550744988961922E-2</v>
      </c>
      <c r="AL493" s="76">
        <f>IF(OR(DataBase2[[#This Row],[sSA]] = "", DataBase2[[#This Row],[BestSol]]=""), "", (DataBase2[[#This Row],[sSA]]-DataBase2[[#This Row],[BestSol]])/DataBase2[[#This Row],[BestSol]])</f>
        <v>1.502332520945435E-2</v>
      </c>
      <c r="AM493" s="76">
        <f>IF(OR(DataBase2[[#This Row],[sKS]] = "", DataBase2[[#This Row],[BestSol]]=""), "", (DataBase2[[#This Row],[sKS]]-DataBase2[[#This Row],[BestSol]])/DataBase2[[#This Row],[BestSol]])</f>
        <v>4.516516678706309E-3</v>
      </c>
      <c r="AN493" s="75">
        <f>IF(OR(DataBase2[[#This Row],[sLB]] = "", DataBase2[[#This Row],[BSHeu]]=""), "", (DataBase2[[#This Row],[sLB]]-DataBase2[[#This Row],[BSHeu]])/DataBase2[[#This Row],[BSHeu]])</f>
        <v>-4.4962094736277118E-3</v>
      </c>
      <c r="AO493" s="76">
        <f>IF(OR(DataBase2[[#This Row],[sCL]] = "",  DataBase2[[#This Row],[BSHeu]]=""), "", (DataBase2[[#This Row],[sCL]] - DataBase2[[#This Row],[BSHeu]])/ DataBase2[[#This Row],[BSHeu]])</f>
        <v>1.8569546749824721E-3</v>
      </c>
      <c r="AP493" s="76">
        <f>IF(OR(DataBase2[[#This Row],[sDRC]]= "",  DataBase2[[#This Row],[BSHeu]]=""), "", (DataBase2[[#This Row],[sDRC]]- DataBase2[[#This Row],[BSHeu]])/ DataBase2[[#This Row],[BSHeu]])</f>
        <v>0.54984743803430292</v>
      </c>
      <c r="AQ493" s="76">
        <f>IF(OR(DataBase2[[#This Row],[sABS]]= "",  DataBase2[[#This Row],[BSHeu]]=""), "", (DataBase2[[#This Row],[sABS]]- DataBase2[[#This Row],[BSHeu]])/ DataBase2[[#This Row],[BSHeu]])</f>
        <v>3.5580293295337882E-3</v>
      </c>
      <c r="AR493" s="76">
        <f>IF(OR(DataBase2[[#This Row],[sCCJ]]= "",  DataBase2[[#This Row],[BSHeu]]=""), "", (DataBase2[[#This Row],[sCCJ]]- DataBase2[[#This Row],[BSHeu]])/ DataBase2[[#This Row],[BSHeu]])</f>
        <v>3.1462040969944566E-2</v>
      </c>
      <c r="AS493" s="76">
        <f>IF(OR(DataBase2[[#This Row],[sILS]] = "",  DataBase2[[#This Row],[BSHeu]]=""), "", (DataBase2[[#This Row],[sILS]]- DataBase2[[#This Row],[BSHeu]])/ DataBase2[[#This Row],[BSHeu]])</f>
        <v>9.9891123178664984E-3</v>
      </c>
      <c r="AT493" s="76">
        <f>IF(OR(DataBase2[[#This Row],[sSA]] = "",  DataBase2[[#This Row],[BSHeu]]=""), "", (DataBase2[[#This Row],[sSA]]- DataBase2[[#This Row],[BSHeu]])/ DataBase2[[#This Row],[BSHeu]])</f>
        <v>1.0459567718694499E-2</v>
      </c>
      <c r="AU493" s="77">
        <f>IF(OR(DataBase2[[#This Row],[sKS]]= "",  DataBase2[[#This Row],[BSHeu]]=""), "", (DataBase2[[#This Row],[sKS]]- DataBase2[[#This Row],[BSHeu]])/ DataBase2[[#This Row],[BSHeu]])</f>
        <v>0</v>
      </c>
      <c r="AV493" s="78">
        <f>IF(AND(DataBase2[[#This Row],[sLBGB]]&lt;=0.0001, DataBase2[[#This Row],[sLBGB]]&lt;&gt;""), 1,"")</f>
        <v>1</v>
      </c>
      <c r="AW493" s="78" t="str">
        <f>IF(AND(DataBase2[[#This Row],[sCLGB]]&lt;=0.0001,DataBase2[[#This Row],[sCLGB]]&lt;&gt;""), 1,"")</f>
        <v/>
      </c>
      <c r="AX493" s="78" t="str">
        <f>IF(AND(DataBase2[[#This Row],[sDRCGB]]&lt;=0.0001,DataBase2[[#This Row],[sDRCGB]]&lt;&gt;""), 1,"")</f>
        <v/>
      </c>
      <c r="AY493" s="78" t="str">
        <f>IF(AND(DataBase2[[#This Row],[sABSGB]]&lt;=0.0001,DataBase2[[#This Row],[sABSGB]]&lt;&gt;""), 1,"")</f>
        <v/>
      </c>
      <c r="AZ493" s="78" t="str">
        <f>IF(AND(DataBase2[[#This Row],[sCCJGB]]&lt;=0.0001,DataBase2[[#This Row],[sCCJGB]]&lt;&gt;""), 1,"")</f>
        <v/>
      </c>
      <c r="BA493" s="78" t="str">
        <f>IF(AND(DataBase2[[#This Row],[sILSGB]]&lt;=0.0001,DataBase2[[#This Row],[sILSGB]]&lt;&gt;""), 1,"")</f>
        <v/>
      </c>
      <c r="BB493" s="78" t="str">
        <f>IF(AND(DataBase2[[#This Row],[sSAGB]]&lt;=0.0001,DataBase2[[#This Row],[sSAGB]]&lt;&gt;""), 1,"")</f>
        <v/>
      </c>
      <c r="BC493" s="78" t="str">
        <f>IF(AND(DataBase2[[#This Row],[sKSGB]]&lt;=0.0001,DataBase2[[#This Row],[sKSGB]]&lt;&gt;""), 1,"")</f>
        <v/>
      </c>
      <c r="BD493" s="79">
        <f>IF(AND(DataBase2[[#This Row],[sLBGKS]]&lt;=0.0001, DataBase2[[#This Row],[sLBGKS]]&lt;&gt;""), 1,"")</f>
        <v>1</v>
      </c>
      <c r="BE493" s="78" t="str">
        <f>IF(AND(DataBase2[[#This Row],[sCLGKS]]&lt;=0.0001,DataBase2[[#This Row],[sCLGKS]]&lt;&gt;""), 1,"")</f>
        <v/>
      </c>
      <c r="BF493" s="78" t="str">
        <f>IF(AND(DataBase2[[#This Row],[sDRCGKS]]&lt;=0.0001,DataBase2[[#This Row],[sDRCGKS]]&lt;&gt;""), 1,"")</f>
        <v/>
      </c>
      <c r="BG493" s="78" t="str">
        <f>IF(AND(DataBase2[[#This Row],[sABSGKS]]&lt;=0.0001,DataBase2[[#This Row],[sABSGKS]]&lt;&gt;""), 1,"")</f>
        <v/>
      </c>
      <c r="BH493" s="78" t="str">
        <f>IF(AND(DataBase2[[#This Row],[sCCJGKS]]&lt;=0.0001,DataBase2[[#This Row],[sCCJGKS]]&lt;&gt;""), 1,"")</f>
        <v/>
      </c>
      <c r="BI493" s="78" t="str">
        <f>IF(AND(DataBase2[[#This Row],[sILSGKS]]&lt;=0.0001,DataBase2[[#This Row],[sILSGKS]]&lt;&gt;""), 1,"")</f>
        <v/>
      </c>
      <c r="BJ493" s="78" t="str">
        <f>IF(AND(DataBase2[[#This Row],[sSAGKS]]&lt;=0.0001,DataBase2[[#This Row],[sSAGKS]]&lt;&gt;""), 1,"")</f>
        <v/>
      </c>
      <c r="BK493" s="80">
        <f>IF(AND(DataBase2[[#This Row],[sKSGKS]]&lt;=0.0001,DataBase2[[#This Row],[sKSGKS]]&lt;&gt;""), 1,"")</f>
        <v>1</v>
      </c>
    </row>
    <row r="494" spans="1:63" x14ac:dyDescent="0.35">
      <c r="A494" s="65" t="s">
        <v>149</v>
      </c>
      <c r="B494" s="66" t="s">
        <v>80</v>
      </c>
      <c r="C494" s="67" t="s">
        <v>81</v>
      </c>
      <c r="D494" s="67">
        <v>6</v>
      </c>
      <c r="E494" s="67">
        <v>20</v>
      </c>
      <c r="F494" s="68">
        <v>5</v>
      </c>
      <c r="G494" s="69">
        <v>15493.9</v>
      </c>
      <c r="H494" s="70">
        <v>15246.9</v>
      </c>
      <c r="I494" s="71">
        <v>7200</v>
      </c>
      <c r="J494" s="69">
        <v>15704.23</v>
      </c>
      <c r="K494" s="70">
        <v>14483.63</v>
      </c>
      <c r="L494" s="71">
        <v>43091</v>
      </c>
      <c r="M494" s="69">
        <v>15617.63</v>
      </c>
      <c r="N494" s="6">
        <v>15475.56</v>
      </c>
      <c r="O494" s="71">
        <v>7200.1</v>
      </c>
      <c r="P494" s="69">
        <v>16074.5</v>
      </c>
      <c r="Q494" s="71">
        <v>2736</v>
      </c>
      <c r="R494" s="72">
        <v>16495.73</v>
      </c>
      <c r="S494" s="71">
        <v>50.52</v>
      </c>
      <c r="T494" s="72">
        <v>15905.03</v>
      </c>
      <c r="U494" s="71">
        <v>150.0145</v>
      </c>
      <c r="V494" s="72">
        <v>15800.33</v>
      </c>
      <c r="W494" s="73">
        <v>150.07</v>
      </c>
      <c r="X494" s="7">
        <v>15513.5</v>
      </c>
      <c r="Y494" s="71">
        <v>428</v>
      </c>
      <c r="Z494" s="74">
        <f t="shared" si="21"/>
        <v>15493.9</v>
      </c>
      <c r="AA494" s="48">
        <f t="shared" si="22"/>
        <v>15513.5</v>
      </c>
      <c r="AB49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MIN(G494,J494,M494),"")</f>
        <v/>
      </c>
      <c r="AC494" s="49" t="str">
        <f>IF(OR(DataBase2[[#This Row],[sKS]] = "", DataBase2[[#This Row],[BSOpt]]=""), "", (DataBase2[[#This Row],[sKS]]-DataBase2[[#This Row],[BSOpt]])/DataBase2[[#This Row],[BSOpt]])</f>
        <v/>
      </c>
      <c r="AD494" s="49">
        <f t="shared" si="23"/>
        <v>15493.9</v>
      </c>
      <c r="AE494" s="49">
        <f>IF(OR(DataBase2[[#This Row],[sKS]] = "", DataBase2[[#This Row],[BESTUB]]=""), "", (DataBase2[[#This Row],[sKS]]-DataBase2[[#This Row],[BESTUB]])/DataBase2[[#This Row],[BESTUB]])</f>
        <v>1.2650139732411055E-3</v>
      </c>
      <c r="AF494" s="75">
        <f>IF(OR(DataBase2[[#This Row],[sLB]] = "", DataBase2[[#This Row],[BestSol]]=""), "", (DataBase2[[#This Row],[sLB]]-DataBase2[[#This Row],[BestSol]])/DataBase2[[#This Row],[BestSol]])</f>
        <v>0</v>
      </c>
      <c r="AG494" s="76">
        <f>IF(OR(DataBase2[[#This Row],[sCL]] = "", DataBase2[[#This Row],[BestSol]]=""), "", (DataBase2[[#This Row],[sCL]] -DataBase2[[#This Row],[BestSol]])/DataBase2[[#This Row],[BestSol]])</f>
        <v>1.3575019846520238E-2</v>
      </c>
      <c r="AH494" s="76">
        <f>IF(OR(DataBase2[[#This Row],[sDRC]]= "", DataBase2[[#This Row],[BestSol]]=""), "", (DataBase2[[#This Row],[sDRC]]-DataBase2[[#This Row],[BestSol]])/DataBase2[[#This Row],[BestSol]])</f>
        <v>7.9857234137305378E-3</v>
      </c>
      <c r="AI494" s="76">
        <f>IF(OR(DataBase2[[#This Row],[sABS]]= "", DataBase2[[#This Row],[BestSol]]=""), "", (DataBase2[[#This Row],[sABS]]-DataBase2[[#This Row],[BestSol]])/DataBase2[[#This Row],[BestSol]])</f>
        <v>3.7472811880804729E-2</v>
      </c>
      <c r="AJ494" s="76">
        <f>IF(OR(DataBase2[[#This Row],[sCCJ]]= "", DataBase2[[#This Row],[BestSol]]=""), "", (DataBase2[[#This Row],[sCCJ]]-DataBase2[[#This Row],[BestSol]])/DataBase2[[#This Row],[BestSol]])</f>
        <v>6.4659640245515973E-2</v>
      </c>
      <c r="AK494" s="76">
        <f>IF(OR(DataBase2[[#This Row],[sILS]] = "", DataBase2[[#This Row],[BestSol]]=""), "", (DataBase2[[#This Row],[sILS]]-DataBase2[[#This Row],[BestSol]])/DataBase2[[#This Row],[BestSol]])</f>
        <v>2.65349589193167E-2</v>
      </c>
      <c r="AL494" s="76">
        <f>IF(OR(DataBase2[[#This Row],[sSA]] = "", DataBase2[[#This Row],[BestSol]]=""), "", (DataBase2[[#This Row],[sSA]]-DataBase2[[#This Row],[BestSol]])/DataBase2[[#This Row],[BestSol]])</f>
        <v>1.9777460807156384E-2</v>
      </c>
      <c r="AM494" s="76">
        <f>IF(OR(DataBase2[[#This Row],[sKS]] = "", DataBase2[[#This Row],[BestSol]]=""), "", (DataBase2[[#This Row],[sKS]]-DataBase2[[#This Row],[BestSol]])/DataBase2[[#This Row],[BestSol]])</f>
        <v>1.2650139732411055E-3</v>
      </c>
      <c r="AN494" s="75">
        <f>IF(OR(DataBase2[[#This Row],[sLB]] = "", DataBase2[[#This Row],[BSHeu]]=""), "", (DataBase2[[#This Row],[sLB]]-DataBase2[[#This Row],[BSHeu]])/DataBase2[[#This Row],[BSHeu]])</f>
        <v>-1.2634157346827191E-3</v>
      </c>
      <c r="AO494" s="76">
        <f>IF(OR(DataBase2[[#This Row],[sCL]] = "",  DataBase2[[#This Row],[BSHeu]]=""), "", (DataBase2[[#This Row],[sCL]] - DataBase2[[#This Row],[BSHeu]])/ DataBase2[[#This Row],[BSHeu]])</f>
        <v>1.2294453218164796E-2</v>
      </c>
      <c r="AP494" s="76">
        <f>IF(OR(DataBase2[[#This Row],[sDRC]]= "",  DataBase2[[#This Row],[BSHeu]]=""), "", (DataBase2[[#This Row],[sDRC]]- DataBase2[[#This Row],[BSHeu]])/ DataBase2[[#This Row],[BSHeu]])</f>
        <v>6.7122183904340868E-3</v>
      </c>
      <c r="AQ494" s="76">
        <f>IF(OR(DataBase2[[#This Row],[sABS]]= "",  DataBase2[[#This Row],[BSHeu]]=""), "", (DataBase2[[#This Row],[sABS]]- DataBase2[[#This Row],[BSHeu]])/ DataBase2[[#This Row],[BSHeu]])</f>
        <v>3.6162052405968995E-2</v>
      </c>
      <c r="AR494" s="76">
        <f>IF(OR(DataBase2[[#This Row],[sCCJ]]= "",  DataBase2[[#This Row],[BSHeu]]=""), "", (DataBase2[[#This Row],[sCCJ]]- DataBase2[[#This Row],[BSHeu]])/ DataBase2[[#This Row],[BSHeu]])</f>
        <v>6.331453250394814E-2</v>
      </c>
      <c r="AS494" s="76">
        <f>IF(OR(DataBase2[[#This Row],[sILS]] = "",  DataBase2[[#This Row],[BSHeu]]=""), "", (DataBase2[[#This Row],[sILS]]- DataBase2[[#This Row],[BSHeu]])/ DataBase2[[#This Row],[BSHeu]])</f>
        <v>2.5238018500016158E-2</v>
      </c>
      <c r="AT494" s="76">
        <f>IF(OR(DataBase2[[#This Row],[sSA]] = "",  DataBase2[[#This Row],[BSHeu]]=""), "", (DataBase2[[#This Row],[sSA]]- DataBase2[[#This Row],[BSHeu]])/ DataBase2[[#This Row],[BSHeu]])</f>
        <v>1.8489057917297831E-2</v>
      </c>
      <c r="AU494" s="77">
        <f>IF(OR(DataBase2[[#This Row],[sKS]]= "",  DataBase2[[#This Row],[BSHeu]]=""), "", (DataBase2[[#This Row],[sKS]]- DataBase2[[#This Row],[BSHeu]])/ DataBase2[[#This Row],[BSHeu]])</f>
        <v>0</v>
      </c>
      <c r="AV494" s="78">
        <f>IF(AND(DataBase2[[#This Row],[sLBGB]]&lt;=0.0001, DataBase2[[#This Row],[sLBGB]]&lt;&gt;""), 1,"")</f>
        <v>1</v>
      </c>
      <c r="AW494" s="78" t="str">
        <f>IF(AND(DataBase2[[#This Row],[sCLGB]]&lt;=0.0001,DataBase2[[#This Row],[sCLGB]]&lt;&gt;""), 1,"")</f>
        <v/>
      </c>
      <c r="AX494" s="78" t="str">
        <f>IF(AND(DataBase2[[#This Row],[sDRCGB]]&lt;=0.0001,DataBase2[[#This Row],[sDRCGB]]&lt;&gt;""), 1,"")</f>
        <v/>
      </c>
      <c r="AY494" s="78" t="str">
        <f>IF(AND(DataBase2[[#This Row],[sABSGB]]&lt;=0.0001,DataBase2[[#This Row],[sABSGB]]&lt;&gt;""), 1,"")</f>
        <v/>
      </c>
      <c r="AZ494" s="78" t="str">
        <f>IF(AND(DataBase2[[#This Row],[sCCJGB]]&lt;=0.0001,DataBase2[[#This Row],[sCCJGB]]&lt;&gt;""), 1,"")</f>
        <v/>
      </c>
      <c r="BA494" s="78" t="str">
        <f>IF(AND(DataBase2[[#This Row],[sILSGB]]&lt;=0.0001,DataBase2[[#This Row],[sILSGB]]&lt;&gt;""), 1,"")</f>
        <v/>
      </c>
      <c r="BB494" s="78" t="str">
        <f>IF(AND(DataBase2[[#This Row],[sSAGB]]&lt;=0.0001,DataBase2[[#This Row],[sSAGB]]&lt;&gt;""), 1,"")</f>
        <v/>
      </c>
      <c r="BC494" s="78" t="str">
        <f>IF(AND(DataBase2[[#This Row],[sKSGB]]&lt;=0.0001,DataBase2[[#This Row],[sKSGB]]&lt;&gt;""), 1,"")</f>
        <v/>
      </c>
      <c r="BD494" s="79">
        <f>IF(AND(DataBase2[[#This Row],[sLBGKS]]&lt;=0.0001, DataBase2[[#This Row],[sLBGKS]]&lt;&gt;""), 1,"")</f>
        <v>1</v>
      </c>
      <c r="BE494" s="78" t="str">
        <f>IF(AND(DataBase2[[#This Row],[sCLGKS]]&lt;=0.0001,DataBase2[[#This Row],[sCLGKS]]&lt;&gt;""), 1,"")</f>
        <v/>
      </c>
      <c r="BF494" s="78" t="str">
        <f>IF(AND(DataBase2[[#This Row],[sDRCGKS]]&lt;=0.0001,DataBase2[[#This Row],[sDRCGKS]]&lt;&gt;""), 1,"")</f>
        <v/>
      </c>
      <c r="BG494" s="78" t="str">
        <f>IF(AND(DataBase2[[#This Row],[sABSGKS]]&lt;=0.0001,DataBase2[[#This Row],[sABSGKS]]&lt;&gt;""), 1,"")</f>
        <v/>
      </c>
      <c r="BH494" s="78" t="str">
        <f>IF(AND(DataBase2[[#This Row],[sCCJGKS]]&lt;=0.0001,DataBase2[[#This Row],[sCCJGKS]]&lt;&gt;""), 1,"")</f>
        <v/>
      </c>
      <c r="BI494" s="78" t="str">
        <f>IF(AND(DataBase2[[#This Row],[sILSGKS]]&lt;=0.0001,DataBase2[[#This Row],[sILSGKS]]&lt;&gt;""), 1,"")</f>
        <v/>
      </c>
      <c r="BJ494" s="78" t="str">
        <f>IF(AND(DataBase2[[#This Row],[sSAGKS]]&lt;=0.0001,DataBase2[[#This Row],[sSAGKS]]&lt;&gt;""), 1,"")</f>
        <v/>
      </c>
      <c r="BK494" s="80">
        <f>IF(AND(DataBase2[[#This Row],[sKSGKS]]&lt;=0.0001,DataBase2[[#This Row],[sKSGKS]]&lt;&gt;""), 1,"")</f>
        <v>1</v>
      </c>
    </row>
    <row r="495" spans="1:63" x14ac:dyDescent="0.35">
      <c r="A495" s="65" t="s">
        <v>150</v>
      </c>
      <c r="B495" s="66" t="s">
        <v>80</v>
      </c>
      <c r="C495" s="67" t="s">
        <v>81</v>
      </c>
      <c r="D495" s="67">
        <v>6</v>
      </c>
      <c r="E495" s="67">
        <v>20</v>
      </c>
      <c r="F495" s="68">
        <v>2</v>
      </c>
      <c r="G495" s="69">
        <v>13774.4</v>
      </c>
      <c r="H495" s="70">
        <v>13534</v>
      </c>
      <c r="I495" s="71">
        <v>7200</v>
      </c>
      <c r="J495" s="69">
        <v>13774.41</v>
      </c>
      <c r="K495" s="70">
        <v>13774.41</v>
      </c>
      <c r="L495" s="71">
        <v>767</v>
      </c>
      <c r="M495" s="69">
        <v>19905.32</v>
      </c>
      <c r="N495" s="6">
        <v>13706.13</v>
      </c>
      <c r="O495" s="71">
        <v>7200</v>
      </c>
      <c r="P495" s="69">
        <v>13813.530269999999</v>
      </c>
      <c r="Q495" s="71">
        <v>2165</v>
      </c>
      <c r="R495" s="72">
        <v>14174.61</v>
      </c>
      <c r="S495" s="71">
        <v>87.63</v>
      </c>
      <c r="T495" s="72">
        <v>13858.71</v>
      </c>
      <c r="U495" s="71">
        <v>150.01499999999999</v>
      </c>
      <c r="V495" s="72">
        <v>14021.51</v>
      </c>
      <c r="W495" s="73">
        <v>150.0275</v>
      </c>
      <c r="X495" s="7">
        <v>13824.3</v>
      </c>
      <c r="Y495" s="71">
        <v>348</v>
      </c>
      <c r="Z495" s="74">
        <f t="shared" si="21"/>
        <v>13774.4</v>
      </c>
      <c r="AA495" s="48">
        <f t="shared" si="22"/>
        <v>13813.530269999999</v>
      </c>
      <c r="AB49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MIN(G495,J495,M495),"")</f>
        <v>13774.4</v>
      </c>
      <c r="AC495" s="49">
        <f>IF(OR(DataBase2[[#This Row],[sKS]] = "", DataBase2[[#This Row],[BSOpt]]=""), "", (DataBase2[[#This Row],[sKS]]-DataBase2[[#This Row],[BSOpt]])/DataBase2[[#This Row],[BSOpt]])</f>
        <v>3.6226623301196161E-3</v>
      </c>
      <c r="AD495" s="49">
        <f t="shared" si="23"/>
        <v>13774.4</v>
      </c>
      <c r="AE495" s="49">
        <f>IF(OR(DataBase2[[#This Row],[sKS]] = "", DataBase2[[#This Row],[BESTUB]]=""), "", (DataBase2[[#This Row],[sKS]]-DataBase2[[#This Row],[BESTUB]])/DataBase2[[#This Row],[BESTUB]])</f>
        <v>3.6226623301196161E-3</v>
      </c>
      <c r="AF495" s="75">
        <f>IF(OR(DataBase2[[#This Row],[sLB]] = "", DataBase2[[#This Row],[BestSol]]=""), "", (DataBase2[[#This Row],[sLB]]-DataBase2[[#This Row],[BestSol]])/DataBase2[[#This Row],[BestSol]])</f>
        <v>0</v>
      </c>
      <c r="AG495" s="76">
        <f>IF(OR(DataBase2[[#This Row],[sCL]] = "", DataBase2[[#This Row],[BestSol]]=""), "", (DataBase2[[#This Row],[sCL]] -DataBase2[[#This Row],[BestSol]])/DataBase2[[#This Row],[BestSol]])</f>
        <v>7.259844349095626E-7</v>
      </c>
      <c r="AH495" s="76">
        <f>IF(OR(DataBase2[[#This Row],[sDRC]]= "", DataBase2[[#This Row],[BestSol]]=""), "", (DataBase2[[#This Row],[sDRC]]-DataBase2[[#This Row],[BestSol]])/DataBase2[[#This Row],[BestSol]])</f>
        <v>0.44509524915785809</v>
      </c>
      <c r="AI495" s="76">
        <f>IF(OR(DataBase2[[#This Row],[sABS]]= "", DataBase2[[#This Row],[BestSol]]=""), "", (DataBase2[[#This Row],[sABS]]-DataBase2[[#This Row],[BestSol]])/DataBase2[[#This Row],[BestSol]])</f>
        <v>2.8407966953188273E-3</v>
      </c>
      <c r="AJ495" s="76">
        <f>IF(OR(DataBase2[[#This Row],[sCCJ]]= "", DataBase2[[#This Row],[BestSol]]=""), "", (DataBase2[[#This Row],[sCCJ]]-DataBase2[[#This Row],[BestSol]])/DataBase2[[#This Row],[BestSol]])</f>
        <v>2.9054623068881472E-2</v>
      </c>
      <c r="AK495" s="76">
        <f>IF(OR(DataBase2[[#This Row],[sILS]] = "", DataBase2[[#This Row],[BestSol]]=""), "", (DataBase2[[#This Row],[sILS]]-DataBase2[[#This Row],[BestSol]])/DataBase2[[#This Row],[BestSol]])</f>
        <v>6.1207747705888816E-3</v>
      </c>
      <c r="AL495" s="76">
        <f>IF(OR(DataBase2[[#This Row],[sSA]] = "", DataBase2[[#This Row],[BestSol]]=""), "", (DataBase2[[#This Row],[sSA]]-DataBase2[[#This Row],[BestSol]])/DataBase2[[#This Row],[BestSol]])</f>
        <v>1.7939801370658655E-2</v>
      </c>
      <c r="AM495" s="76">
        <f>IF(OR(DataBase2[[#This Row],[sKS]] = "", DataBase2[[#This Row],[BestSol]]=""), "", (DataBase2[[#This Row],[sKS]]-DataBase2[[#This Row],[BestSol]])/DataBase2[[#This Row],[BestSol]])</f>
        <v>3.6226623301196161E-3</v>
      </c>
      <c r="AN495" s="75">
        <f>IF(OR(DataBase2[[#This Row],[sLB]] = "", DataBase2[[#This Row],[BSHeu]]=""), "", (DataBase2[[#This Row],[sLB]]-DataBase2[[#This Row],[BSHeu]])/DataBase2[[#This Row],[BSHeu]])</f>
        <v>-2.8327494300991354E-3</v>
      </c>
      <c r="AO495" s="76">
        <f>IF(OR(DataBase2[[#This Row],[sCL]] = "",  DataBase2[[#This Row],[BSHeu]]=""), "", (DataBase2[[#This Row],[sCL]] - DataBase2[[#This Row],[BSHeu]])/ DataBase2[[#This Row],[BSHeu]])</f>
        <v>-2.8320255021962201E-3</v>
      </c>
      <c r="AP495" s="76">
        <f>IF(OR(DataBase2[[#This Row],[sDRC]]= "",  DataBase2[[#This Row],[BSHeu]]=""), "", (DataBase2[[#This Row],[sDRC]]- DataBase2[[#This Row],[BSHeu]])/ DataBase2[[#This Row],[BSHeu]])</f>
        <v>0.44100165641436717</v>
      </c>
      <c r="AQ495" s="76">
        <f>IF(OR(DataBase2[[#This Row],[sABS]]= "",  DataBase2[[#This Row],[BSHeu]]=""), "", (DataBase2[[#This Row],[sABS]]- DataBase2[[#This Row],[BSHeu]])/ DataBase2[[#This Row],[BSHeu]])</f>
        <v>0</v>
      </c>
      <c r="AR495" s="76">
        <f>IF(OR(DataBase2[[#This Row],[sCCJ]]= "",  DataBase2[[#This Row],[BSHeu]]=""), "", (DataBase2[[#This Row],[sCCJ]]- DataBase2[[#This Row],[BSHeu]])/ DataBase2[[#This Row],[BSHeu]])</f>
        <v>2.6139569171842219E-2</v>
      </c>
      <c r="AS495" s="76">
        <f>IF(OR(DataBase2[[#This Row],[sILS]] = "",  DataBase2[[#This Row],[BSHeu]]=""), "", (DataBase2[[#This Row],[sILS]]- DataBase2[[#This Row],[BSHeu]])/ DataBase2[[#This Row],[BSHeu]])</f>
        <v>3.2706867192465955E-3</v>
      </c>
      <c r="AT495" s="76">
        <f>IF(OR(DataBase2[[#This Row],[sSA]] = "",  DataBase2[[#This Row],[BSHeu]]=""), "", (DataBase2[[#This Row],[sSA]]- DataBase2[[#This Row],[BSHeu]])/ DataBase2[[#This Row],[BSHeu]])</f>
        <v>1.5056232978450695E-2</v>
      </c>
      <c r="AU495" s="77">
        <f>IF(OR(DataBase2[[#This Row],[sKS]]= "",  DataBase2[[#This Row],[BSHeu]]=""), "", (DataBase2[[#This Row],[sKS]]- DataBase2[[#This Row],[BSHeu]])/ DataBase2[[#This Row],[BSHeu]])</f>
        <v>7.7965080536939249E-4</v>
      </c>
      <c r="AV495" s="78">
        <f>IF(AND(DataBase2[[#This Row],[sLBGB]]&lt;=0.0001, DataBase2[[#This Row],[sLBGB]]&lt;&gt;""), 1,"")</f>
        <v>1</v>
      </c>
      <c r="AW495" s="78">
        <f>IF(AND(DataBase2[[#This Row],[sCLGB]]&lt;=0.0001,DataBase2[[#This Row],[sCLGB]]&lt;&gt;""), 1,"")</f>
        <v>1</v>
      </c>
      <c r="AX495" s="78" t="str">
        <f>IF(AND(DataBase2[[#This Row],[sDRCGB]]&lt;=0.0001,DataBase2[[#This Row],[sDRCGB]]&lt;&gt;""), 1,"")</f>
        <v/>
      </c>
      <c r="AY495" s="78" t="str">
        <f>IF(AND(DataBase2[[#This Row],[sABSGB]]&lt;=0.0001,DataBase2[[#This Row],[sABSGB]]&lt;&gt;""), 1,"")</f>
        <v/>
      </c>
      <c r="AZ495" s="78" t="str">
        <f>IF(AND(DataBase2[[#This Row],[sCCJGB]]&lt;=0.0001,DataBase2[[#This Row],[sCCJGB]]&lt;&gt;""), 1,"")</f>
        <v/>
      </c>
      <c r="BA495" s="78" t="str">
        <f>IF(AND(DataBase2[[#This Row],[sILSGB]]&lt;=0.0001,DataBase2[[#This Row],[sILSGB]]&lt;&gt;""), 1,"")</f>
        <v/>
      </c>
      <c r="BB495" s="78" t="str">
        <f>IF(AND(DataBase2[[#This Row],[sSAGB]]&lt;=0.0001,DataBase2[[#This Row],[sSAGB]]&lt;&gt;""), 1,"")</f>
        <v/>
      </c>
      <c r="BC495" s="78" t="str">
        <f>IF(AND(DataBase2[[#This Row],[sKSGB]]&lt;=0.0001,DataBase2[[#This Row],[sKSGB]]&lt;&gt;""), 1,"")</f>
        <v/>
      </c>
      <c r="BD495" s="79">
        <f>IF(AND(DataBase2[[#This Row],[sLBGKS]]&lt;=0.0001, DataBase2[[#This Row],[sLBGKS]]&lt;&gt;""), 1,"")</f>
        <v>1</v>
      </c>
      <c r="BE495" s="78">
        <f>IF(AND(DataBase2[[#This Row],[sCLGKS]]&lt;=0.0001,DataBase2[[#This Row],[sCLGKS]]&lt;&gt;""), 1,"")</f>
        <v>1</v>
      </c>
      <c r="BF495" s="78" t="str">
        <f>IF(AND(DataBase2[[#This Row],[sDRCGKS]]&lt;=0.0001,DataBase2[[#This Row],[sDRCGKS]]&lt;&gt;""), 1,"")</f>
        <v/>
      </c>
      <c r="BG495" s="78">
        <f>IF(AND(DataBase2[[#This Row],[sABSGKS]]&lt;=0.0001,DataBase2[[#This Row],[sABSGKS]]&lt;&gt;""), 1,"")</f>
        <v>1</v>
      </c>
      <c r="BH495" s="78" t="str">
        <f>IF(AND(DataBase2[[#This Row],[sCCJGKS]]&lt;=0.0001,DataBase2[[#This Row],[sCCJGKS]]&lt;&gt;""), 1,"")</f>
        <v/>
      </c>
      <c r="BI495" s="78" t="str">
        <f>IF(AND(DataBase2[[#This Row],[sILSGKS]]&lt;=0.0001,DataBase2[[#This Row],[sILSGKS]]&lt;&gt;""), 1,"")</f>
        <v/>
      </c>
      <c r="BJ495" s="78" t="str">
        <f>IF(AND(DataBase2[[#This Row],[sSAGKS]]&lt;=0.0001,DataBase2[[#This Row],[sSAGKS]]&lt;&gt;""), 1,"")</f>
        <v/>
      </c>
      <c r="BK495" s="80" t="str">
        <f>IF(AND(DataBase2[[#This Row],[sKSGKS]]&lt;=0.0001,DataBase2[[#This Row],[sKSGKS]]&lt;&gt;""), 1,"")</f>
        <v/>
      </c>
    </row>
    <row r="496" spans="1:63" x14ac:dyDescent="0.35">
      <c r="A496" s="65" t="s">
        <v>151</v>
      </c>
      <c r="B496" s="66" t="s">
        <v>80</v>
      </c>
      <c r="C496" s="67" t="s">
        <v>81</v>
      </c>
      <c r="D496" s="67">
        <v>6</v>
      </c>
      <c r="E496" s="67">
        <v>20</v>
      </c>
      <c r="F496" s="68">
        <v>3</v>
      </c>
      <c r="G496" s="69">
        <v>14764.2</v>
      </c>
      <c r="H496" s="70">
        <v>14470.9</v>
      </c>
      <c r="I496" s="71">
        <v>7200</v>
      </c>
      <c r="J496" s="69">
        <v>14728.01</v>
      </c>
      <c r="K496" s="70">
        <v>14333.51</v>
      </c>
      <c r="L496" s="71">
        <v>42961</v>
      </c>
      <c r="M496" s="69">
        <v>19846.78</v>
      </c>
      <c r="N496" s="6">
        <v>14634.13</v>
      </c>
      <c r="O496" s="71">
        <v>7200</v>
      </c>
      <c r="P496" s="69">
        <v>15026.01074</v>
      </c>
      <c r="Q496" s="71">
        <v>2843</v>
      </c>
      <c r="R496" s="72">
        <v>15083.71</v>
      </c>
      <c r="S496" s="71">
        <v>75.56</v>
      </c>
      <c r="T496" s="72">
        <v>14946.91</v>
      </c>
      <c r="U496" s="71">
        <v>150.0215</v>
      </c>
      <c r="V496" s="72">
        <v>14825.51</v>
      </c>
      <c r="W496" s="73">
        <v>150.14250000000001</v>
      </c>
      <c r="X496" s="7">
        <v>14721.7</v>
      </c>
      <c r="Y496" s="71">
        <v>141</v>
      </c>
      <c r="Z496" s="74">
        <f t="shared" si="21"/>
        <v>14728.01</v>
      </c>
      <c r="AA496" s="48">
        <f t="shared" si="22"/>
        <v>14721.7</v>
      </c>
      <c r="AB49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MIN(G496,J496,M496),"")</f>
        <v/>
      </c>
      <c r="AC496" s="49" t="str">
        <f>IF(OR(DataBase2[[#This Row],[sKS]] = "", DataBase2[[#This Row],[BSOpt]]=""), "", (DataBase2[[#This Row],[sKS]]-DataBase2[[#This Row],[BSOpt]])/DataBase2[[#This Row],[BSOpt]])</f>
        <v/>
      </c>
      <c r="AD496" s="49">
        <f t="shared" si="23"/>
        <v>14728.01</v>
      </c>
      <c r="AE496" s="49">
        <f>IF(OR(DataBase2[[#This Row],[sKS]] = "", DataBase2[[#This Row],[BESTUB]]=""), "", (DataBase2[[#This Row],[sKS]]-DataBase2[[#This Row],[BESTUB]])/DataBase2[[#This Row],[BESTUB]])</f>
        <v>-4.2843534190970065E-4</v>
      </c>
      <c r="AF496" s="75">
        <f>IF(OR(DataBase2[[#This Row],[sLB]] = "", DataBase2[[#This Row],[BestSol]]=""), "", (DataBase2[[#This Row],[sLB]]-DataBase2[[#This Row],[BestSol]])/DataBase2[[#This Row],[BestSol]])</f>
        <v>2.457222666198659E-3</v>
      </c>
      <c r="AG496" s="76">
        <f>IF(OR(DataBase2[[#This Row],[sCL]] = "", DataBase2[[#This Row],[BestSol]]=""), "", (DataBase2[[#This Row],[sCL]] -DataBase2[[#This Row],[BestSol]])/DataBase2[[#This Row],[BestSol]])</f>
        <v>0</v>
      </c>
      <c r="AH496" s="76">
        <f>IF(OR(DataBase2[[#This Row],[sDRC]]= "", DataBase2[[#This Row],[BestSol]]=""), "", (DataBase2[[#This Row],[sDRC]]-DataBase2[[#This Row],[BestSol]])/DataBase2[[#This Row],[BestSol]])</f>
        <v>0.34755340334505469</v>
      </c>
      <c r="AI496" s="76">
        <f>IF(OR(DataBase2[[#This Row],[sABS]]= "", DataBase2[[#This Row],[BestSol]]=""), "", (DataBase2[[#This Row],[sABS]]-DataBase2[[#This Row],[BestSol]])/DataBase2[[#This Row],[BestSol]])</f>
        <v>2.0233605218899192E-2</v>
      </c>
      <c r="AJ496" s="76">
        <f>IF(OR(DataBase2[[#This Row],[sCCJ]]= "", DataBase2[[#This Row],[BestSol]]=""), "", (DataBase2[[#This Row],[sCCJ]]-DataBase2[[#This Row],[BestSol]])/DataBase2[[#This Row],[BestSol]])</f>
        <v>2.4151260081979771E-2</v>
      </c>
      <c r="AK496" s="76">
        <f>IF(OR(DataBase2[[#This Row],[sILS]] = "", DataBase2[[#This Row],[BestSol]]=""), "", (DataBase2[[#This Row],[sILS]]-DataBase2[[#This Row],[BestSol]])/DataBase2[[#This Row],[BestSol]])</f>
        <v>1.4862836187645148E-2</v>
      </c>
      <c r="AL496" s="76">
        <f>IF(OR(DataBase2[[#This Row],[sSA]] = "", DataBase2[[#This Row],[BestSol]]=""), "", (DataBase2[[#This Row],[sSA]]-DataBase2[[#This Row],[BestSol]])/DataBase2[[#This Row],[BestSol]])</f>
        <v>6.620038959778001E-3</v>
      </c>
      <c r="AM496" s="76">
        <f>IF(OR(DataBase2[[#This Row],[sKS]] = "", DataBase2[[#This Row],[BestSol]]=""), "", (DataBase2[[#This Row],[sKS]]-DataBase2[[#This Row],[BestSol]])/DataBase2[[#This Row],[BestSol]])</f>
        <v>-4.2843534190970065E-4</v>
      </c>
      <c r="AN496" s="75">
        <f>IF(OR(DataBase2[[#This Row],[sLB]] = "", DataBase2[[#This Row],[BSHeu]]=""), "", (DataBase2[[#This Row],[sLB]]-DataBase2[[#This Row],[BSHeu]])/DataBase2[[#This Row],[BSHeu]])</f>
        <v>2.8868948558930015E-3</v>
      </c>
      <c r="AO496" s="76">
        <f>IF(OR(DataBase2[[#This Row],[sCL]] = "",  DataBase2[[#This Row],[BSHeu]]=""), "", (DataBase2[[#This Row],[sCL]] - DataBase2[[#This Row],[BSHeu]])/ DataBase2[[#This Row],[BSHeu]])</f>
        <v>4.2861897742784398E-4</v>
      </c>
      <c r="AP496" s="76">
        <f>IF(OR(DataBase2[[#This Row],[sDRC]]= "",  DataBase2[[#This Row],[BSHeu]]=""), "", (DataBase2[[#This Row],[sDRC]]- DataBase2[[#This Row],[BSHeu]])/ DataBase2[[#This Row],[BSHeu]])</f>
        <v>0.34813099030682582</v>
      </c>
      <c r="AQ496" s="76">
        <f>IF(OR(DataBase2[[#This Row],[sABS]]= "",  DataBase2[[#This Row],[BSHeu]]=""), "", (DataBase2[[#This Row],[sABS]]- DataBase2[[#This Row],[BSHeu]])/ DataBase2[[#This Row],[BSHeu]])</f>
        <v>2.067089670350564E-2</v>
      </c>
      <c r="AR496" s="76">
        <f>IF(OR(DataBase2[[#This Row],[sCCJ]]= "",  DataBase2[[#This Row],[BSHeu]]=""), "", (DataBase2[[#This Row],[sCCJ]]- DataBase2[[#This Row],[BSHeu]])/ DataBase2[[#This Row],[BSHeu]])</f>
        <v>2.459023074780755E-2</v>
      </c>
      <c r="AS496" s="76">
        <f>IF(OR(DataBase2[[#This Row],[sILS]] = "",  DataBase2[[#This Row],[BSHeu]]=""), "", (DataBase2[[#This Row],[sILS]]- DataBase2[[#This Row],[BSHeu]])/ DataBase2[[#This Row],[BSHeu]])</f>
        <v>1.5297825658721419E-2</v>
      </c>
      <c r="AT496" s="76">
        <f>IF(OR(DataBase2[[#This Row],[sSA]] = "",  DataBase2[[#This Row],[BSHeu]]=""), "", (DataBase2[[#This Row],[sSA]]- DataBase2[[#This Row],[BSHeu]])/ DataBase2[[#This Row],[BSHeu]])</f>
        <v>7.0514954115353176E-3</v>
      </c>
      <c r="AU496" s="77">
        <f>IF(OR(DataBase2[[#This Row],[sKS]]= "",  DataBase2[[#This Row],[BSHeu]]=""), "", (DataBase2[[#This Row],[sKS]]- DataBase2[[#This Row],[BSHeu]])/ DataBase2[[#This Row],[BSHeu]])</f>
        <v>0</v>
      </c>
      <c r="AV496" s="78" t="str">
        <f>IF(AND(DataBase2[[#This Row],[sLBGB]]&lt;=0.0001, DataBase2[[#This Row],[sLBGB]]&lt;&gt;""), 1,"")</f>
        <v/>
      </c>
      <c r="AW496" s="78">
        <f>IF(AND(DataBase2[[#This Row],[sCLGB]]&lt;=0.0001,DataBase2[[#This Row],[sCLGB]]&lt;&gt;""), 1,"")</f>
        <v>1</v>
      </c>
      <c r="AX496" s="78" t="str">
        <f>IF(AND(DataBase2[[#This Row],[sDRCGB]]&lt;=0.0001,DataBase2[[#This Row],[sDRCGB]]&lt;&gt;""), 1,"")</f>
        <v/>
      </c>
      <c r="AY496" s="78" t="str">
        <f>IF(AND(DataBase2[[#This Row],[sABSGB]]&lt;=0.0001,DataBase2[[#This Row],[sABSGB]]&lt;&gt;""), 1,"")</f>
        <v/>
      </c>
      <c r="AZ496" s="78" t="str">
        <f>IF(AND(DataBase2[[#This Row],[sCCJGB]]&lt;=0.0001,DataBase2[[#This Row],[sCCJGB]]&lt;&gt;""), 1,"")</f>
        <v/>
      </c>
      <c r="BA496" s="78" t="str">
        <f>IF(AND(DataBase2[[#This Row],[sILSGB]]&lt;=0.0001,DataBase2[[#This Row],[sILSGB]]&lt;&gt;""), 1,"")</f>
        <v/>
      </c>
      <c r="BB496" s="78" t="str">
        <f>IF(AND(DataBase2[[#This Row],[sSAGB]]&lt;=0.0001,DataBase2[[#This Row],[sSAGB]]&lt;&gt;""), 1,"")</f>
        <v/>
      </c>
      <c r="BC496" s="78">
        <f>IF(AND(DataBase2[[#This Row],[sKSGB]]&lt;=0.0001,DataBase2[[#This Row],[sKSGB]]&lt;&gt;""), 1,"")</f>
        <v>1</v>
      </c>
      <c r="BD496" s="79" t="str">
        <f>IF(AND(DataBase2[[#This Row],[sLBGKS]]&lt;=0.0001, DataBase2[[#This Row],[sLBGKS]]&lt;&gt;""), 1,"")</f>
        <v/>
      </c>
      <c r="BE496" s="78" t="str">
        <f>IF(AND(DataBase2[[#This Row],[sCLGKS]]&lt;=0.0001,DataBase2[[#This Row],[sCLGKS]]&lt;&gt;""), 1,"")</f>
        <v/>
      </c>
      <c r="BF496" s="78" t="str">
        <f>IF(AND(DataBase2[[#This Row],[sDRCGKS]]&lt;=0.0001,DataBase2[[#This Row],[sDRCGKS]]&lt;&gt;""), 1,"")</f>
        <v/>
      </c>
      <c r="BG496" s="78" t="str">
        <f>IF(AND(DataBase2[[#This Row],[sABSGKS]]&lt;=0.0001,DataBase2[[#This Row],[sABSGKS]]&lt;&gt;""), 1,"")</f>
        <v/>
      </c>
      <c r="BH496" s="78" t="str">
        <f>IF(AND(DataBase2[[#This Row],[sCCJGKS]]&lt;=0.0001,DataBase2[[#This Row],[sCCJGKS]]&lt;&gt;""), 1,"")</f>
        <v/>
      </c>
      <c r="BI496" s="78" t="str">
        <f>IF(AND(DataBase2[[#This Row],[sILSGKS]]&lt;=0.0001,DataBase2[[#This Row],[sILSGKS]]&lt;&gt;""), 1,"")</f>
        <v/>
      </c>
      <c r="BJ496" s="78" t="str">
        <f>IF(AND(DataBase2[[#This Row],[sSAGKS]]&lt;=0.0001,DataBase2[[#This Row],[sSAGKS]]&lt;&gt;""), 1,"")</f>
        <v/>
      </c>
      <c r="BK496" s="80">
        <f>IF(AND(DataBase2[[#This Row],[sKSGKS]]&lt;=0.0001,DataBase2[[#This Row],[sKSGKS]]&lt;&gt;""), 1,"")</f>
        <v>1</v>
      </c>
    </row>
    <row r="497" spans="1:63" x14ac:dyDescent="0.35">
      <c r="A497" s="65" t="s">
        <v>152</v>
      </c>
      <c r="B497" s="66" t="s">
        <v>80</v>
      </c>
      <c r="C497" s="67" t="s">
        <v>81</v>
      </c>
      <c r="D497" s="67">
        <v>6</v>
      </c>
      <c r="E497" s="67">
        <v>20</v>
      </c>
      <c r="F497" s="68">
        <v>4</v>
      </c>
      <c r="G497" s="69">
        <v>15751.2</v>
      </c>
      <c r="H497" s="70">
        <v>15419.8</v>
      </c>
      <c r="I497" s="71">
        <v>7200</v>
      </c>
      <c r="J497" s="69">
        <v>15877.01</v>
      </c>
      <c r="K497" s="70">
        <v>14614.41</v>
      </c>
      <c r="L497" s="71">
        <v>43161</v>
      </c>
      <c r="M497" s="69">
        <v>22106.2</v>
      </c>
      <c r="N497" s="6">
        <v>15633.02</v>
      </c>
      <c r="O497" s="71">
        <v>7200</v>
      </c>
      <c r="P497" s="69">
        <v>16229.360350000001</v>
      </c>
      <c r="Q497" s="71">
        <v>2772</v>
      </c>
      <c r="R497" s="72">
        <v>16257.21</v>
      </c>
      <c r="S497" s="71">
        <v>49.78</v>
      </c>
      <c r="T497" s="72">
        <v>16066.71</v>
      </c>
      <c r="U497" s="71">
        <v>150.00049999999999</v>
      </c>
      <c r="V497" s="72">
        <v>16078.21</v>
      </c>
      <c r="W497" s="73">
        <v>150.15350000000001</v>
      </c>
      <c r="X497" s="7">
        <v>15744.2</v>
      </c>
      <c r="Y497" s="71">
        <v>427</v>
      </c>
      <c r="Z497" s="74">
        <f t="shared" si="21"/>
        <v>15751.2</v>
      </c>
      <c r="AA497" s="48">
        <f t="shared" si="22"/>
        <v>15744.2</v>
      </c>
      <c r="AB49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MIN(G497,J497,M497),"")</f>
        <v/>
      </c>
      <c r="AC497" s="49" t="str">
        <f>IF(OR(DataBase2[[#This Row],[sKS]] = "", DataBase2[[#This Row],[BSOpt]]=""), "", (DataBase2[[#This Row],[sKS]]-DataBase2[[#This Row],[BSOpt]])/DataBase2[[#This Row],[BSOpt]])</f>
        <v/>
      </c>
      <c r="AD497" s="49">
        <f t="shared" si="23"/>
        <v>15751.2</v>
      </c>
      <c r="AE497" s="49">
        <f>IF(OR(DataBase2[[#This Row],[sKS]] = "", DataBase2[[#This Row],[BESTUB]]=""), "", (DataBase2[[#This Row],[sKS]]-DataBase2[[#This Row],[BESTUB]])/DataBase2[[#This Row],[BESTUB]])</f>
        <v>-4.444105845903804E-4</v>
      </c>
      <c r="AF497" s="75">
        <f>IF(OR(DataBase2[[#This Row],[sLB]] = "", DataBase2[[#This Row],[BestSol]]=""), "", (DataBase2[[#This Row],[sLB]]-DataBase2[[#This Row],[BestSol]])/DataBase2[[#This Row],[BestSol]])</f>
        <v>0</v>
      </c>
      <c r="AG497" s="76">
        <f>IF(OR(DataBase2[[#This Row],[sCL]] = "", DataBase2[[#This Row],[BestSol]]=""), "", (DataBase2[[#This Row],[sCL]] -DataBase2[[#This Row],[BestSol]])/DataBase2[[#This Row],[BestSol]])</f>
        <v>7.9873279496165041E-3</v>
      </c>
      <c r="AH497" s="76">
        <f>IF(OR(DataBase2[[#This Row],[sDRC]]= "", DataBase2[[#This Row],[BestSol]]=""), "", (DataBase2[[#This Row],[sDRC]]-DataBase2[[#This Row],[BestSol]])/DataBase2[[#This Row],[BestSol]])</f>
        <v>0.40346132358169534</v>
      </c>
      <c r="AI497" s="76">
        <f>IF(OR(DataBase2[[#This Row],[sABS]]= "", DataBase2[[#This Row],[BestSol]]=""), "", (DataBase2[[#This Row],[sABS]]-DataBase2[[#This Row],[BestSol]])/DataBase2[[#This Row],[BestSol]])</f>
        <v>3.035707438163442E-2</v>
      </c>
      <c r="AJ497" s="76">
        <f>IF(OR(DataBase2[[#This Row],[sCCJ]]= "", DataBase2[[#This Row],[BestSol]]=""), "", (DataBase2[[#This Row],[sCCJ]]-DataBase2[[#This Row],[BestSol]])/DataBase2[[#This Row],[BestSol]])</f>
        <v>3.2125171415511099E-2</v>
      </c>
      <c r="AK497" s="76">
        <f>IF(OR(DataBase2[[#This Row],[sILS]] = "", DataBase2[[#This Row],[BestSol]]=""), "", (DataBase2[[#This Row],[sILS]]-DataBase2[[#This Row],[BestSol]])/DataBase2[[#This Row],[BestSol]])</f>
        <v>2.0030854792015745E-2</v>
      </c>
      <c r="AL497" s="76">
        <f>IF(OR(DataBase2[[#This Row],[sSA]] = "", DataBase2[[#This Row],[BestSol]]=""), "", (DataBase2[[#This Row],[sSA]]-DataBase2[[#This Row],[BestSol]])/DataBase2[[#This Row],[BestSol]])</f>
        <v>2.0760957895271367E-2</v>
      </c>
      <c r="AM497" s="76">
        <f>IF(OR(DataBase2[[#This Row],[sKS]] = "", DataBase2[[#This Row],[BestSol]]=""), "", (DataBase2[[#This Row],[sKS]]-DataBase2[[#This Row],[BestSol]])/DataBase2[[#This Row],[BestSol]])</f>
        <v>-4.444105845903804E-4</v>
      </c>
      <c r="AN497" s="75">
        <f>IF(OR(DataBase2[[#This Row],[sLB]] = "", DataBase2[[#This Row],[BSHeu]]=""), "", (DataBase2[[#This Row],[sLB]]-DataBase2[[#This Row],[BSHeu]])/DataBase2[[#This Row],[BSHeu]])</f>
        <v>4.4460817316853191E-4</v>
      </c>
      <c r="AO497" s="76">
        <f>IF(OR(DataBase2[[#This Row],[sCL]] = "",  DataBase2[[#This Row],[BSHeu]]=""), "", (DataBase2[[#This Row],[sCL]] - DataBase2[[#This Row],[BSHeu]])/ DataBase2[[#This Row],[BSHeu]])</f>
        <v>8.4354873540732137E-3</v>
      </c>
      <c r="AP497" s="76">
        <f>IF(OR(DataBase2[[#This Row],[sDRC]]= "",  DataBase2[[#This Row],[BSHeu]]=""), "", (DataBase2[[#This Row],[sDRC]]- DataBase2[[#This Row],[BSHeu]])/ DataBase2[[#This Row],[BSHeu]])</f>
        <v>0.40408531395688568</v>
      </c>
      <c r="AQ497" s="76">
        <f>IF(OR(DataBase2[[#This Row],[sABS]]= "",  DataBase2[[#This Row],[BSHeu]]=""), "", (DataBase2[[#This Row],[sABS]]- DataBase2[[#This Row],[BSHeu]])/ DataBase2[[#This Row],[BSHeu]])</f>
        <v>3.0815179558186512E-2</v>
      </c>
      <c r="AR497" s="76">
        <f>IF(OR(DataBase2[[#This Row],[sCCJ]]= "",  DataBase2[[#This Row],[BSHeu]]=""), "", (DataBase2[[#This Row],[sCCJ]]- DataBase2[[#This Row],[BSHeu]])/ DataBase2[[#This Row],[BSHeu]])</f>
        <v>3.2584062702455403E-2</v>
      </c>
      <c r="AS497" s="76">
        <f>IF(OR(DataBase2[[#This Row],[sILS]] = "",  DataBase2[[#This Row],[BSHeu]]=""), "", (DataBase2[[#This Row],[sILS]]- DataBase2[[#This Row],[BSHeu]])/ DataBase2[[#This Row],[BSHeu]])</f>
        <v>2.0484368846940357E-2</v>
      </c>
      <c r="AT497" s="76">
        <f>IF(OR(DataBase2[[#This Row],[sSA]] = "",  DataBase2[[#This Row],[BSHeu]]=""), "", (DataBase2[[#This Row],[sSA]]- DataBase2[[#This Row],[BSHeu]])/ DataBase2[[#This Row],[BSHeu]])</f>
        <v>2.1214796560002944E-2</v>
      </c>
      <c r="AU497" s="77">
        <f>IF(OR(DataBase2[[#This Row],[sKS]]= "",  DataBase2[[#This Row],[BSHeu]]=""), "", (DataBase2[[#This Row],[sKS]]- DataBase2[[#This Row],[BSHeu]])/ DataBase2[[#This Row],[BSHeu]])</f>
        <v>0</v>
      </c>
      <c r="AV497" s="78">
        <f>IF(AND(DataBase2[[#This Row],[sLBGB]]&lt;=0.0001, DataBase2[[#This Row],[sLBGB]]&lt;&gt;""), 1,"")</f>
        <v>1</v>
      </c>
      <c r="AW497" s="78" t="str">
        <f>IF(AND(DataBase2[[#This Row],[sCLGB]]&lt;=0.0001,DataBase2[[#This Row],[sCLGB]]&lt;&gt;""), 1,"")</f>
        <v/>
      </c>
      <c r="AX497" s="78" t="str">
        <f>IF(AND(DataBase2[[#This Row],[sDRCGB]]&lt;=0.0001,DataBase2[[#This Row],[sDRCGB]]&lt;&gt;""), 1,"")</f>
        <v/>
      </c>
      <c r="AY497" s="78" t="str">
        <f>IF(AND(DataBase2[[#This Row],[sABSGB]]&lt;=0.0001,DataBase2[[#This Row],[sABSGB]]&lt;&gt;""), 1,"")</f>
        <v/>
      </c>
      <c r="AZ497" s="78" t="str">
        <f>IF(AND(DataBase2[[#This Row],[sCCJGB]]&lt;=0.0001,DataBase2[[#This Row],[sCCJGB]]&lt;&gt;""), 1,"")</f>
        <v/>
      </c>
      <c r="BA497" s="78" t="str">
        <f>IF(AND(DataBase2[[#This Row],[sILSGB]]&lt;=0.0001,DataBase2[[#This Row],[sILSGB]]&lt;&gt;""), 1,"")</f>
        <v/>
      </c>
      <c r="BB497" s="78" t="str">
        <f>IF(AND(DataBase2[[#This Row],[sSAGB]]&lt;=0.0001,DataBase2[[#This Row],[sSAGB]]&lt;&gt;""), 1,"")</f>
        <v/>
      </c>
      <c r="BC497" s="78">
        <f>IF(AND(DataBase2[[#This Row],[sKSGB]]&lt;=0.0001,DataBase2[[#This Row],[sKSGB]]&lt;&gt;""), 1,"")</f>
        <v>1</v>
      </c>
      <c r="BD497" s="79" t="str">
        <f>IF(AND(DataBase2[[#This Row],[sLBGKS]]&lt;=0.0001, DataBase2[[#This Row],[sLBGKS]]&lt;&gt;""), 1,"")</f>
        <v/>
      </c>
      <c r="BE497" s="78" t="str">
        <f>IF(AND(DataBase2[[#This Row],[sCLGKS]]&lt;=0.0001,DataBase2[[#This Row],[sCLGKS]]&lt;&gt;""), 1,"")</f>
        <v/>
      </c>
      <c r="BF497" s="78" t="str">
        <f>IF(AND(DataBase2[[#This Row],[sDRCGKS]]&lt;=0.0001,DataBase2[[#This Row],[sDRCGKS]]&lt;&gt;""), 1,"")</f>
        <v/>
      </c>
      <c r="BG497" s="78" t="str">
        <f>IF(AND(DataBase2[[#This Row],[sABSGKS]]&lt;=0.0001,DataBase2[[#This Row],[sABSGKS]]&lt;&gt;""), 1,"")</f>
        <v/>
      </c>
      <c r="BH497" s="78" t="str">
        <f>IF(AND(DataBase2[[#This Row],[sCCJGKS]]&lt;=0.0001,DataBase2[[#This Row],[sCCJGKS]]&lt;&gt;""), 1,"")</f>
        <v/>
      </c>
      <c r="BI497" s="78" t="str">
        <f>IF(AND(DataBase2[[#This Row],[sILSGKS]]&lt;=0.0001,DataBase2[[#This Row],[sILSGKS]]&lt;&gt;""), 1,"")</f>
        <v/>
      </c>
      <c r="BJ497" s="78" t="str">
        <f>IF(AND(DataBase2[[#This Row],[sSAGKS]]&lt;=0.0001,DataBase2[[#This Row],[sSAGKS]]&lt;&gt;""), 1,"")</f>
        <v/>
      </c>
      <c r="BK497" s="80">
        <f>IF(AND(DataBase2[[#This Row],[sKSGKS]]&lt;=0.0001,DataBase2[[#This Row],[sKSGKS]]&lt;&gt;""), 1,"")</f>
        <v>1</v>
      </c>
    </row>
    <row r="498" spans="1:63" x14ac:dyDescent="0.35">
      <c r="A498" s="65" t="s">
        <v>153</v>
      </c>
      <c r="B498" s="66" t="s">
        <v>80</v>
      </c>
      <c r="C498" s="67" t="s">
        <v>81</v>
      </c>
      <c r="D498" s="67">
        <v>6</v>
      </c>
      <c r="E498" s="67">
        <v>20</v>
      </c>
      <c r="F498" s="68">
        <v>5</v>
      </c>
      <c r="G498" s="69">
        <v>16804.3</v>
      </c>
      <c r="H498" s="70">
        <v>16424.5</v>
      </c>
      <c r="I498" s="71">
        <v>7200</v>
      </c>
      <c r="J498" s="69">
        <v>17170.810000000001</v>
      </c>
      <c r="K498" s="70">
        <v>14971.21</v>
      </c>
      <c r="L498" s="71">
        <v>43033</v>
      </c>
      <c r="M498" s="69">
        <v>24009.62</v>
      </c>
      <c r="N498" s="6">
        <v>16667.330000000002</v>
      </c>
      <c r="O498" s="71">
        <v>7200</v>
      </c>
      <c r="P498" s="69">
        <v>17456.5</v>
      </c>
      <c r="Q498" s="71">
        <v>2652</v>
      </c>
      <c r="R498" s="72">
        <v>17697.21</v>
      </c>
      <c r="S498" s="71">
        <v>49.65</v>
      </c>
      <c r="T498" s="72">
        <v>17138.91</v>
      </c>
      <c r="U498" s="71">
        <v>150.01849999999999</v>
      </c>
      <c r="V498" s="72">
        <v>17299.21</v>
      </c>
      <c r="W498" s="73">
        <v>150.15350000000001</v>
      </c>
      <c r="X498" s="7">
        <v>16917.099999999999</v>
      </c>
      <c r="Y498" s="71">
        <v>554</v>
      </c>
      <c r="Z498" s="74">
        <f t="shared" si="21"/>
        <v>16804.3</v>
      </c>
      <c r="AA498" s="48">
        <f t="shared" si="22"/>
        <v>16917.099999999999</v>
      </c>
      <c r="AB49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MIN(G498,J498,M498),"")</f>
        <v/>
      </c>
      <c r="AC498" s="49" t="str">
        <f>IF(OR(DataBase2[[#This Row],[sKS]] = "", DataBase2[[#This Row],[BSOpt]]=""), "", (DataBase2[[#This Row],[sKS]]-DataBase2[[#This Row],[BSOpt]])/DataBase2[[#This Row],[BSOpt]])</f>
        <v/>
      </c>
      <c r="AD498" s="49">
        <f t="shared" si="23"/>
        <v>16804.3</v>
      </c>
      <c r="AE498" s="49">
        <f>IF(OR(DataBase2[[#This Row],[sKS]] = "", DataBase2[[#This Row],[BESTUB]]=""), "", (DataBase2[[#This Row],[sKS]]-DataBase2[[#This Row],[BESTUB]])/DataBase2[[#This Row],[BESTUB]])</f>
        <v>6.7125676166218933E-3</v>
      </c>
      <c r="AF498" s="75">
        <f>IF(OR(DataBase2[[#This Row],[sLB]] = "", DataBase2[[#This Row],[BestSol]]=""), "", (DataBase2[[#This Row],[sLB]]-DataBase2[[#This Row],[BestSol]])/DataBase2[[#This Row],[BestSol]])</f>
        <v>0</v>
      </c>
      <c r="AG498" s="76">
        <f>IF(OR(DataBase2[[#This Row],[sCL]] = "", DataBase2[[#This Row],[BestSol]]=""), "", (DataBase2[[#This Row],[sCL]] -DataBase2[[#This Row],[BestSol]])/DataBase2[[#This Row],[BestSol]])</f>
        <v>2.1810488981986877E-2</v>
      </c>
      <c r="AH498" s="76">
        <f>IF(OR(DataBase2[[#This Row],[sDRC]]= "", DataBase2[[#This Row],[BestSol]]=""), "", (DataBase2[[#This Row],[sDRC]]-DataBase2[[#This Row],[BestSol]])/DataBase2[[#This Row],[BestSol]])</f>
        <v>0.4287783483989217</v>
      </c>
      <c r="AI498" s="76">
        <f>IF(OR(DataBase2[[#This Row],[sABS]]= "", DataBase2[[#This Row],[BestSol]]=""), "", (DataBase2[[#This Row],[sABS]]-DataBase2[[#This Row],[BestSol]])/DataBase2[[#This Row],[BestSol]])</f>
        <v>3.8811494676957728E-2</v>
      </c>
      <c r="AJ498" s="76">
        <f>IF(OR(DataBase2[[#This Row],[sCCJ]]= "", DataBase2[[#This Row],[BestSol]]=""), "", (DataBase2[[#This Row],[sCCJ]]-DataBase2[[#This Row],[BestSol]])/DataBase2[[#This Row],[BestSol]])</f>
        <v>5.3135804526222449E-2</v>
      </c>
      <c r="AK498" s="76">
        <f>IF(OR(DataBase2[[#This Row],[sILS]] = "", DataBase2[[#This Row],[BestSol]]=""), "", (DataBase2[[#This Row],[sILS]]-DataBase2[[#This Row],[BestSol]])/DataBase2[[#This Row],[BestSol]])</f>
        <v>1.9912165338633599E-2</v>
      </c>
      <c r="AL498" s="76">
        <f>IF(OR(DataBase2[[#This Row],[sSA]] = "", DataBase2[[#This Row],[BestSol]]=""), "", (DataBase2[[#This Row],[sSA]]-DataBase2[[#This Row],[BestSol]])/DataBase2[[#This Row],[BestSol]])</f>
        <v>2.9451390417928738E-2</v>
      </c>
      <c r="AM498" s="76">
        <f>IF(OR(DataBase2[[#This Row],[sKS]] = "", DataBase2[[#This Row],[BestSol]]=""), "", (DataBase2[[#This Row],[sKS]]-DataBase2[[#This Row],[BestSol]])/DataBase2[[#This Row],[BestSol]])</f>
        <v>6.7125676166218933E-3</v>
      </c>
      <c r="AN498" s="75">
        <f>IF(OR(DataBase2[[#This Row],[sLB]] = "", DataBase2[[#This Row],[BSHeu]]=""), "", (DataBase2[[#This Row],[sLB]]-DataBase2[[#This Row],[BSHeu]])/DataBase2[[#This Row],[BSHeu]])</f>
        <v>-6.6678094945350729E-3</v>
      </c>
      <c r="AO498" s="76">
        <f>IF(OR(DataBase2[[#This Row],[sCL]] = "",  DataBase2[[#This Row],[BSHeu]]=""), "", (DataBase2[[#This Row],[sCL]] - DataBase2[[#This Row],[BSHeu]])/ DataBase2[[#This Row],[BSHeu]])</f>
        <v>1.4997251301937258E-2</v>
      </c>
      <c r="AP498" s="76">
        <f>IF(OR(DataBase2[[#This Row],[sDRC]]= "",  DataBase2[[#This Row],[BSHeu]]=""), "", (DataBase2[[#This Row],[sDRC]]- DataBase2[[#This Row],[BSHeu]])/ DataBase2[[#This Row],[BSHeu]])</f>
        <v>0.41925152656188125</v>
      </c>
      <c r="AQ498" s="76">
        <f>IF(OR(DataBase2[[#This Row],[sABS]]= "",  DataBase2[[#This Row],[BSHeu]]=""), "", (DataBase2[[#This Row],[sABS]]- DataBase2[[#This Row],[BSHeu]])/ DataBase2[[#This Row],[BSHeu]])</f>
        <v>3.1884897529718542E-2</v>
      </c>
      <c r="AR498" s="76">
        <f>IF(OR(DataBase2[[#This Row],[sCCJ]]= "",  DataBase2[[#This Row],[BSHeu]]=""), "", (DataBase2[[#This Row],[sCCJ]]- DataBase2[[#This Row],[BSHeu]])/ DataBase2[[#This Row],[BSHeu]])</f>
        <v>4.611369560976767E-2</v>
      </c>
      <c r="AS498" s="76">
        <f>IF(OR(DataBase2[[#This Row],[sILS]] = "",  DataBase2[[#This Row],[BSHeu]]=""), "", (DataBase2[[#This Row],[sILS]]- DataBase2[[#This Row],[BSHeu]])/ DataBase2[[#This Row],[BSHeu]])</f>
        <v>1.3111585318996833E-2</v>
      </c>
      <c r="AT498" s="76">
        <f>IF(OR(DataBase2[[#This Row],[sSA]] = "",  DataBase2[[#This Row],[BSHeu]]=""), "", (DataBase2[[#This Row],[sSA]]- DataBase2[[#This Row],[BSHeu]])/ DataBase2[[#This Row],[BSHeu]])</f>
        <v>2.2587204662737739E-2</v>
      </c>
      <c r="AU498" s="77">
        <f>IF(OR(DataBase2[[#This Row],[sKS]]= "",  DataBase2[[#This Row],[BSHeu]]=""), "", (DataBase2[[#This Row],[sKS]]- DataBase2[[#This Row],[BSHeu]])/ DataBase2[[#This Row],[BSHeu]])</f>
        <v>0</v>
      </c>
      <c r="AV498" s="78">
        <f>IF(AND(DataBase2[[#This Row],[sLBGB]]&lt;=0.0001, DataBase2[[#This Row],[sLBGB]]&lt;&gt;""), 1,"")</f>
        <v>1</v>
      </c>
      <c r="AW498" s="78" t="str">
        <f>IF(AND(DataBase2[[#This Row],[sCLGB]]&lt;=0.0001,DataBase2[[#This Row],[sCLGB]]&lt;&gt;""), 1,"")</f>
        <v/>
      </c>
      <c r="AX498" s="78" t="str">
        <f>IF(AND(DataBase2[[#This Row],[sDRCGB]]&lt;=0.0001,DataBase2[[#This Row],[sDRCGB]]&lt;&gt;""), 1,"")</f>
        <v/>
      </c>
      <c r="AY498" s="78" t="str">
        <f>IF(AND(DataBase2[[#This Row],[sABSGB]]&lt;=0.0001,DataBase2[[#This Row],[sABSGB]]&lt;&gt;""), 1,"")</f>
        <v/>
      </c>
      <c r="AZ498" s="78" t="str">
        <f>IF(AND(DataBase2[[#This Row],[sCCJGB]]&lt;=0.0001,DataBase2[[#This Row],[sCCJGB]]&lt;&gt;""), 1,"")</f>
        <v/>
      </c>
      <c r="BA498" s="78" t="str">
        <f>IF(AND(DataBase2[[#This Row],[sILSGB]]&lt;=0.0001,DataBase2[[#This Row],[sILSGB]]&lt;&gt;""), 1,"")</f>
        <v/>
      </c>
      <c r="BB498" s="78" t="str">
        <f>IF(AND(DataBase2[[#This Row],[sSAGB]]&lt;=0.0001,DataBase2[[#This Row],[sSAGB]]&lt;&gt;""), 1,"")</f>
        <v/>
      </c>
      <c r="BC498" s="78" t="str">
        <f>IF(AND(DataBase2[[#This Row],[sKSGB]]&lt;=0.0001,DataBase2[[#This Row],[sKSGB]]&lt;&gt;""), 1,"")</f>
        <v/>
      </c>
      <c r="BD498" s="79">
        <f>IF(AND(DataBase2[[#This Row],[sLBGKS]]&lt;=0.0001, DataBase2[[#This Row],[sLBGKS]]&lt;&gt;""), 1,"")</f>
        <v>1</v>
      </c>
      <c r="BE498" s="78" t="str">
        <f>IF(AND(DataBase2[[#This Row],[sCLGKS]]&lt;=0.0001,DataBase2[[#This Row],[sCLGKS]]&lt;&gt;""), 1,"")</f>
        <v/>
      </c>
      <c r="BF498" s="78" t="str">
        <f>IF(AND(DataBase2[[#This Row],[sDRCGKS]]&lt;=0.0001,DataBase2[[#This Row],[sDRCGKS]]&lt;&gt;""), 1,"")</f>
        <v/>
      </c>
      <c r="BG498" s="78" t="str">
        <f>IF(AND(DataBase2[[#This Row],[sABSGKS]]&lt;=0.0001,DataBase2[[#This Row],[sABSGKS]]&lt;&gt;""), 1,"")</f>
        <v/>
      </c>
      <c r="BH498" s="78" t="str">
        <f>IF(AND(DataBase2[[#This Row],[sCCJGKS]]&lt;=0.0001,DataBase2[[#This Row],[sCCJGKS]]&lt;&gt;""), 1,"")</f>
        <v/>
      </c>
      <c r="BI498" s="78" t="str">
        <f>IF(AND(DataBase2[[#This Row],[sILSGKS]]&lt;=0.0001,DataBase2[[#This Row],[sILSGKS]]&lt;&gt;""), 1,"")</f>
        <v/>
      </c>
      <c r="BJ498" s="78" t="str">
        <f>IF(AND(DataBase2[[#This Row],[sSAGKS]]&lt;=0.0001,DataBase2[[#This Row],[sSAGKS]]&lt;&gt;""), 1,"")</f>
        <v/>
      </c>
      <c r="BK498" s="80">
        <f>IF(AND(DataBase2[[#This Row],[sKSGKS]]&lt;=0.0001,DataBase2[[#This Row],[sKSGKS]]&lt;&gt;""), 1,"")</f>
        <v>1</v>
      </c>
    </row>
    <row r="499" spans="1:63" x14ac:dyDescent="0.35">
      <c r="A499" s="65" t="s">
        <v>154</v>
      </c>
      <c r="B499" s="66" t="s">
        <v>80</v>
      </c>
      <c r="C499" s="67" t="s">
        <v>81</v>
      </c>
      <c r="D499" s="67">
        <v>6</v>
      </c>
      <c r="E499" s="67">
        <v>20</v>
      </c>
      <c r="F499" s="68">
        <v>2</v>
      </c>
      <c r="G499" s="69">
        <v>14446.1</v>
      </c>
      <c r="H499" s="70">
        <v>13857.4</v>
      </c>
      <c r="I499" s="71">
        <v>7200</v>
      </c>
      <c r="J499" s="69">
        <v>14317.08</v>
      </c>
      <c r="K499" s="70">
        <v>14317.08</v>
      </c>
      <c r="L499" s="71">
        <v>2807</v>
      </c>
      <c r="M499" s="69">
        <v>19591.72</v>
      </c>
      <c r="N499" s="6">
        <v>14179.37</v>
      </c>
      <c r="O499" s="71">
        <v>7200.1</v>
      </c>
      <c r="P499" s="69">
        <v>14380.089840000001</v>
      </c>
      <c r="Q499" s="71">
        <v>2490</v>
      </c>
      <c r="R499" s="72">
        <v>14710.08</v>
      </c>
      <c r="S499" s="71">
        <v>118.74</v>
      </c>
      <c r="T499" s="72">
        <v>14792.78</v>
      </c>
      <c r="U499" s="71">
        <v>150.01499999999999</v>
      </c>
      <c r="V499" s="72">
        <v>14487.88</v>
      </c>
      <c r="W499" s="73">
        <v>150.03749999999999</v>
      </c>
      <c r="X499" s="7">
        <v>14328.7</v>
      </c>
      <c r="Y499" s="71">
        <v>430</v>
      </c>
      <c r="Z499" s="74">
        <f t="shared" si="21"/>
        <v>14317.08</v>
      </c>
      <c r="AA499" s="48">
        <f t="shared" si="22"/>
        <v>14328.7</v>
      </c>
      <c r="AB49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MIN(G499,J499,M499),"")</f>
        <v>14317.08</v>
      </c>
      <c r="AC499" s="49">
        <f>IF(OR(DataBase2[[#This Row],[sKS]] = "", DataBase2[[#This Row],[BSOpt]]=""), "", (DataBase2[[#This Row],[sKS]]-DataBase2[[#This Row],[BSOpt]])/DataBase2[[#This Row],[BSOpt]])</f>
        <v>8.1161801149401977E-4</v>
      </c>
      <c r="AD499" s="49">
        <f t="shared" si="23"/>
        <v>14317.08</v>
      </c>
      <c r="AE499" s="49">
        <f>IF(OR(DataBase2[[#This Row],[sKS]] = "", DataBase2[[#This Row],[BESTUB]]=""), "", (DataBase2[[#This Row],[sKS]]-DataBase2[[#This Row],[BESTUB]])/DataBase2[[#This Row],[BESTUB]])</f>
        <v>8.1161801149401977E-4</v>
      </c>
      <c r="AF499" s="75">
        <f>IF(OR(DataBase2[[#This Row],[sLB]] = "", DataBase2[[#This Row],[BestSol]]=""), "", (DataBase2[[#This Row],[sLB]]-DataBase2[[#This Row],[BestSol]])/DataBase2[[#This Row],[BestSol]])</f>
        <v>9.0116141000818901E-3</v>
      </c>
      <c r="AG499" s="76">
        <f>IF(OR(DataBase2[[#This Row],[sCL]] = "", DataBase2[[#This Row],[BestSol]]=""), "", (DataBase2[[#This Row],[sCL]] -DataBase2[[#This Row],[BestSol]])/DataBase2[[#This Row],[BestSol]])</f>
        <v>0</v>
      </c>
      <c r="AH499" s="76">
        <f>IF(OR(DataBase2[[#This Row],[sDRC]]= "", DataBase2[[#This Row],[BestSol]]=""), "", (DataBase2[[#This Row],[sDRC]]-DataBase2[[#This Row],[BestSol]])/DataBase2[[#This Row],[BestSol]])</f>
        <v>0.36841590603670588</v>
      </c>
      <c r="AI499" s="76">
        <f>IF(OR(DataBase2[[#This Row],[sABS]]= "", DataBase2[[#This Row],[BestSol]]=""), "", (DataBase2[[#This Row],[sABS]]-DataBase2[[#This Row],[BestSol]])/DataBase2[[#This Row],[BestSol]])</f>
        <v>4.401025907517498E-3</v>
      </c>
      <c r="AJ499" s="76">
        <f>IF(OR(DataBase2[[#This Row],[sCCJ]]= "", DataBase2[[#This Row],[BestSol]]=""), "", (DataBase2[[#This Row],[sCCJ]]-DataBase2[[#This Row],[BestSol]])/DataBase2[[#This Row],[BestSol]])</f>
        <v>2.7449731369804456E-2</v>
      </c>
      <c r="AK499" s="76">
        <f>IF(OR(DataBase2[[#This Row],[sILS]] = "", DataBase2[[#This Row],[BestSol]]=""), "", (DataBase2[[#This Row],[sILS]]-DataBase2[[#This Row],[BestSol]])/DataBase2[[#This Row],[BestSol]])</f>
        <v>3.3226048887063611E-2</v>
      </c>
      <c r="AL499" s="76">
        <f>IF(OR(DataBase2[[#This Row],[sSA]] = "", DataBase2[[#This Row],[BestSol]]=""), "", (DataBase2[[#This Row],[sSA]]-DataBase2[[#This Row],[BestSol]])/DataBase2[[#This Row],[BestSol]])</f>
        <v>1.1929806915935322E-2</v>
      </c>
      <c r="AM499" s="76">
        <f>IF(OR(DataBase2[[#This Row],[sKS]] = "", DataBase2[[#This Row],[BestSol]]=""), "", (DataBase2[[#This Row],[sKS]]-DataBase2[[#This Row],[BestSol]])/DataBase2[[#This Row],[BestSol]])</f>
        <v>8.1161801149401977E-4</v>
      </c>
      <c r="AN499" s="75">
        <f>IF(OR(DataBase2[[#This Row],[sLB]] = "", DataBase2[[#This Row],[BSHeu]]=""), "", (DataBase2[[#This Row],[sLB]]-DataBase2[[#This Row],[BSHeu]])/DataBase2[[#This Row],[BSHeu]])</f>
        <v>8.1933462212203222E-3</v>
      </c>
      <c r="AO499" s="76">
        <f>IF(OR(DataBase2[[#This Row],[sCL]] = "",  DataBase2[[#This Row],[BSHeu]]=""), "", (DataBase2[[#This Row],[sCL]] - DataBase2[[#This Row],[BSHeu]])/ DataBase2[[#This Row],[BSHeu]])</f>
        <v>-8.1095982189597097E-4</v>
      </c>
      <c r="AP499" s="76">
        <f>IF(OR(DataBase2[[#This Row],[sDRC]]= "",  DataBase2[[#This Row],[BSHeu]]=""), "", (DataBase2[[#This Row],[sDRC]]- DataBase2[[#This Row],[BSHeu]])/ DataBase2[[#This Row],[BSHeu]])</f>
        <v>0.36730617571726676</v>
      </c>
      <c r="AQ499" s="76">
        <f>IF(OR(DataBase2[[#This Row],[sABS]]= "",  DataBase2[[#This Row],[BSHeu]]=""), "", (DataBase2[[#This Row],[sABS]]- DataBase2[[#This Row],[BSHeu]])/ DataBase2[[#This Row],[BSHeu]])</f>
        <v>3.5864970304354074E-3</v>
      </c>
      <c r="AR499" s="76">
        <f>IF(OR(DataBase2[[#This Row],[sCCJ]]= "",  DataBase2[[#This Row],[BSHeu]]=""), "", (DataBase2[[#This Row],[sCCJ]]- DataBase2[[#This Row],[BSHeu]])/ DataBase2[[#This Row],[BSHeu]])</f>
        <v>2.6616510918645739E-2</v>
      </c>
      <c r="AS499" s="76">
        <f>IF(OR(DataBase2[[#This Row],[sILS]] = "",  DataBase2[[#This Row],[BSHeu]]=""), "", (DataBase2[[#This Row],[sILS]]- DataBase2[[#This Row],[BSHeu]])/ DataBase2[[#This Row],[BSHeu]])</f>
        <v>3.2388144074479881E-2</v>
      </c>
      <c r="AT499" s="76">
        <f>IF(OR(DataBase2[[#This Row],[sSA]] = "",  DataBase2[[#This Row],[BSHeu]]=""), "", (DataBase2[[#This Row],[sSA]]- DataBase2[[#This Row],[BSHeu]])/ DataBase2[[#This Row],[BSHeu]])</f>
        <v>1.1109172499947551E-2</v>
      </c>
      <c r="AU499" s="77">
        <f>IF(OR(DataBase2[[#This Row],[sKS]]= "",  DataBase2[[#This Row],[BSHeu]]=""), "", (DataBase2[[#This Row],[sKS]]- DataBase2[[#This Row],[BSHeu]])/ DataBase2[[#This Row],[BSHeu]])</f>
        <v>0</v>
      </c>
      <c r="AV499" s="78" t="str">
        <f>IF(AND(DataBase2[[#This Row],[sLBGB]]&lt;=0.0001, DataBase2[[#This Row],[sLBGB]]&lt;&gt;""), 1,"")</f>
        <v/>
      </c>
      <c r="AW499" s="78">
        <f>IF(AND(DataBase2[[#This Row],[sCLGB]]&lt;=0.0001,DataBase2[[#This Row],[sCLGB]]&lt;&gt;""), 1,"")</f>
        <v>1</v>
      </c>
      <c r="AX499" s="78" t="str">
        <f>IF(AND(DataBase2[[#This Row],[sDRCGB]]&lt;=0.0001,DataBase2[[#This Row],[sDRCGB]]&lt;&gt;""), 1,"")</f>
        <v/>
      </c>
      <c r="AY499" s="78" t="str">
        <f>IF(AND(DataBase2[[#This Row],[sABSGB]]&lt;=0.0001,DataBase2[[#This Row],[sABSGB]]&lt;&gt;""), 1,"")</f>
        <v/>
      </c>
      <c r="AZ499" s="78" t="str">
        <f>IF(AND(DataBase2[[#This Row],[sCCJGB]]&lt;=0.0001,DataBase2[[#This Row],[sCCJGB]]&lt;&gt;""), 1,"")</f>
        <v/>
      </c>
      <c r="BA499" s="78" t="str">
        <f>IF(AND(DataBase2[[#This Row],[sILSGB]]&lt;=0.0001,DataBase2[[#This Row],[sILSGB]]&lt;&gt;""), 1,"")</f>
        <v/>
      </c>
      <c r="BB499" s="78" t="str">
        <f>IF(AND(DataBase2[[#This Row],[sSAGB]]&lt;=0.0001,DataBase2[[#This Row],[sSAGB]]&lt;&gt;""), 1,"")</f>
        <v/>
      </c>
      <c r="BC499" s="78" t="str">
        <f>IF(AND(DataBase2[[#This Row],[sKSGB]]&lt;=0.0001,DataBase2[[#This Row],[sKSGB]]&lt;&gt;""), 1,"")</f>
        <v/>
      </c>
      <c r="BD499" s="79" t="str">
        <f>IF(AND(DataBase2[[#This Row],[sLBGKS]]&lt;=0.0001, DataBase2[[#This Row],[sLBGKS]]&lt;&gt;""), 1,"")</f>
        <v/>
      </c>
      <c r="BE499" s="78">
        <f>IF(AND(DataBase2[[#This Row],[sCLGKS]]&lt;=0.0001,DataBase2[[#This Row],[sCLGKS]]&lt;&gt;""), 1,"")</f>
        <v>1</v>
      </c>
      <c r="BF499" s="78" t="str">
        <f>IF(AND(DataBase2[[#This Row],[sDRCGKS]]&lt;=0.0001,DataBase2[[#This Row],[sDRCGKS]]&lt;&gt;""), 1,"")</f>
        <v/>
      </c>
      <c r="BG499" s="78" t="str">
        <f>IF(AND(DataBase2[[#This Row],[sABSGKS]]&lt;=0.0001,DataBase2[[#This Row],[sABSGKS]]&lt;&gt;""), 1,"")</f>
        <v/>
      </c>
      <c r="BH499" s="78" t="str">
        <f>IF(AND(DataBase2[[#This Row],[sCCJGKS]]&lt;=0.0001,DataBase2[[#This Row],[sCCJGKS]]&lt;&gt;""), 1,"")</f>
        <v/>
      </c>
      <c r="BI499" s="78" t="str">
        <f>IF(AND(DataBase2[[#This Row],[sILSGKS]]&lt;=0.0001,DataBase2[[#This Row],[sILSGKS]]&lt;&gt;""), 1,"")</f>
        <v/>
      </c>
      <c r="BJ499" s="78" t="str">
        <f>IF(AND(DataBase2[[#This Row],[sSAGKS]]&lt;=0.0001,DataBase2[[#This Row],[sSAGKS]]&lt;&gt;""), 1,"")</f>
        <v/>
      </c>
      <c r="BK499" s="80">
        <f>IF(AND(DataBase2[[#This Row],[sKSGKS]]&lt;=0.0001,DataBase2[[#This Row],[sKSGKS]]&lt;&gt;""), 1,"")</f>
        <v>1</v>
      </c>
    </row>
    <row r="500" spans="1:63" x14ac:dyDescent="0.35">
      <c r="A500" s="65" t="s">
        <v>155</v>
      </c>
      <c r="B500" s="66" t="s">
        <v>80</v>
      </c>
      <c r="C500" s="67" t="s">
        <v>81</v>
      </c>
      <c r="D500" s="67">
        <v>6</v>
      </c>
      <c r="E500" s="67">
        <v>20</v>
      </c>
      <c r="F500" s="68">
        <v>3</v>
      </c>
      <c r="G500" s="69">
        <v>16196.8</v>
      </c>
      <c r="H500" s="70">
        <v>15420.8</v>
      </c>
      <c r="I500" s="71">
        <v>7200</v>
      </c>
      <c r="J500" s="69">
        <v>16137.58</v>
      </c>
      <c r="K500" s="70">
        <v>14921.78</v>
      </c>
      <c r="L500" s="71">
        <v>43020</v>
      </c>
      <c r="M500" s="69">
        <v>21493.37</v>
      </c>
      <c r="N500" s="6">
        <v>15850.7</v>
      </c>
      <c r="O500" s="71">
        <v>7200</v>
      </c>
      <c r="P500" s="69">
        <v>16857.66992</v>
      </c>
      <c r="Q500" s="71">
        <v>2742</v>
      </c>
      <c r="R500" s="72">
        <v>16470.98</v>
      </c>
      <c r="S500" s="71">
        <v>74.97</v>
      </c>
      <c r="T500" s="72">
        <v>16347.68</v>
      </c>
      <c r="U500" s="71">
        <v>150.00149999999999</v>
      </c>
      <c r="V500" s="72">
        <v>16366.98</v>
      </c>
      <c r="W500" s="73">
        <v>150.13800000000001</v>
      </c>
      <c r="X500" s="7">
        <v>16122</v>
      </c>
      <c r="Y500" s="71">
        <v>537</v>
      </c>
      <c r="Z500" s="74">
        <f t="shared" si="21"/>
        <v>16137.58</v>
      </c>
      <c r="AA500" s="48">
        <f t="shared" si="22"/>
        <v>16122</v>
      </c>
      <c r="AB50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MIN(G500,J500,M500),"")</f>
        <v/>
      </c>
      <c r="AC500" s="49" t="str">
        <f>IF(OR(DataBase2[[#This Row],[sKS]] = "", DataBase2[[#This Row],[BSOpt]]=""), "", (DataBase2[[#This Row],[sKS]]-DataBase2[[#This Row],[BSOpt]])/DataBase2[[#This Row],[BSOpt]])</f>
        <v/>
      </c>
      <c r="AD500" s="49">
        <f t="shared" si="23"/>
        <v>16137.58</v>
      </c>
      <c r="AE500" s="49">
        <f>IF(OR(DataBase2[[#This Row],[sKS]] = "", DataBase2[[#This Row],[BESTUB]]=""), "", (DataBase2[[#This Row],[sKS]]-DataBase2[[#This Row],[BESTUB]])/DataBase2[[#This Row],[BESTUB]])</f>
        <v>-9.6544835099190377E-4</v>
      </c>
      <c r="AF500" s="75">
        <f>IF(OR(DataBase2[[#This Row],[sLB]] = "", DataBase2[[#This Row],[BestSol]]=""), "", (DataBase2[[#This Row],[sLB]]-DataBase2[[#This Row],[BestSol]])/DataBase2[[#This Row],[BestSol]])</f>
        <v>3.6696952083273542E-3</v>
      </c>
      <c r="AG500" s="76">
        <f>IF(OR(DataBase2[[#This Row],[sCL]] = "", DataBase2[[#This Row],[BestSol]]=""), "", (DataBase2[[#This Row],[sCL]] -DataBase2[[#This Row],[BestSol]])/DataBase2[[#This Row],[BestSol]])</f>
        <v>0</v>
      </c>
      <c r="AH500" s="76">
        <f>IF(OR(DataBase2[[#This Row],[sDRC]]= "", DataBase2[[#This Row],[BestSol]]=""), "", (DataBase2[[#This Row],[sDRC]]-DataBase2[[#This Row],[BestSol]])/DataBase2[[#This Row],[BestSol]])</f>
        <v>0.33188309523484927</v>
      </c>
      <c r="AI500" s="76">
        <f>IF(OR(DataBase2[[#This Row],[sABS]]= "", DataBase2[[#This Row],[BestSol]]=""), "", (DataBase2[[#This Row],[sABS]]-DataBase2[[#This Row],[BestSol]])/DataBase2[[#This Row],[BestSol]])</f>
        <v>4.4621927203459276E-2</v>
      </c>
      <c r="AJ500" s="76">
        <f>IF(OR(DataBase2[[#This Row],[sCCJ]]= "", DataBase2[[#This Row],[BestSol]]=""), "", (DataBase2[[#This Row],[sCCJ]]-DataBase2[[#This Row],[BestSol]])/DataBase2[[#This Row],[BestSol]])</f>
        <v>2.065985110530821E-2</v>
      </c>
      <c r="AK500" s="76">
        <f>IF(OR(DataBase2[[#This Row],[sILS]] = "", DataBase2[[#This Row],[BestSol]]=""), "", (DataBase2[[#This Row],[sILS]]-DataBase2[[#This Row],[BestSol]])/DataBase2[[#This Row],[BestSol]])</f>
        <v>1.3019300291617478E-2</v>
      </c>
      <c r="AL500" s="76">
        <f>IF(OR(DataBase2[[#This Row],[sSA]] = "", DataBase2[[#This Row],[BestSol]]=""), "", (DataBase2[[#This Row],[sSA]]-DataBase2[[#This Row],[BestSol]])/DataBase2[[#This Row],[BestSol]])</f>
        <v>1.4215266477377626E-2</v>
      </c>
      <c r="AM500" s="76">
        <f>IF(OR(DataBase2[[#This Row],[sKS]] = "", DataBase2[[#This Row],[BestSol]]=""), "", (DataBase2[[#This Row],[sKS]]-DataBase2[[#This Row],[BestSol]])/DataBase2[[#This Row],[BestSol]])</f>
        <v>-9.6544835099190377E-4</v>
      </c>
      <c r="AN500" s="75">
        <f>IF(OR(DataBase2[[#This Row],[sLB]] = "", DataBase2[[#This Row],[BSHeu]]=""), "", (DataBase2[[#This Row],[sLB]]-DataBase2[[#This Row],[BSHeu]])/DataBase2[[#This Row],[BSHeu]])</f>
        <v>4.639622875573705E-3</v>
      </c>
      <c r="AO500" s="76">
        <f>IF(OR(DataBase2[[#This Row],[sCL]] = "",  DataBase2[[#This Row],[BSHeu]]=""), "", (DataBase2[[#This Row],[sCL]] - DataBase2[[#This Row],[BSHeu]])/ DataBase2[[#This Row],[BSHeu]])</f>
        <v>9.663813422652231E-4</v>
      </c>
      <c r="AP500" s="76">
        <f>IF(OR(DataBase2[[#This Row],[sDRC]]= "",  DataBase2[[#This Row],[BSHeu]]=""), "", (DataBase2[[#This Row],[sDRC]]- DataBase2[[#This Row],[BSHeu]])/ DataBase2[[#This Row],[BSHeu]])</f>
        <v>0.33317020220816268</v>
      </c>
      <c r="AQ500" s="76">
        <f>IF(OR(DataBase2[[#This Row],[sABS]]= "",  DataBase2[[#This Row],[BSHeu]]=""), "", (DataBase2[[#This Row],[sABS]]- DataBase2[[#This Row],[BSHeu]])/ DataBase2[[#This Row],[BSHeu]])</f>
        <v>4.563143034362984E-2</v>
      </c>
      <c r="AR500" s="76">
        <f>IF(OR(DataBase2[[#This Row],[sCCJ]]= "",  DataBase2[[#This Row],[BSHeu]]=""), "", (DataBase2[[#This Row],[sCCJ]]- DataBase2[[#This Row],[BSHeu]])/ DataBase2[[#This Row],[BSHeu]])</f>
        <v>2.164619774221558E-2</v>
      </c>
      <c r="AS500" s="76">
        <f>IF(OR(DataBase2[[#This Row],[sILS]] = "",  DataBase2[[#This Row],[BSHeu]]=""), "", (DataBase2[[#This Row],[sILS]]- DataBase2[[#This Row],[BSHeu]])/ DataBase2[[#This Row],[BSHeu]])</f>
        <v>1.3998263242773867E-2</v>
      </c>
      <c r="AT500" s="76">
        <f>IF(OR(DataBase2[[#This Row],[sSA]] = "",  DataBase2[[#This Row],[BSHeu]]=""), "", (DataBase2[[#This Row],[sSA]]- DataBase2[[#This Row],[BSHeu]])/ DataBase2[[#This Row],[BSHeu]])</f>
        <v>1.5195385187941916E-2</v>
      </c>
      <c r="AU500" s="77">
        <f>IF(OR(DataBase2[[#This Row],[sKS]]= "",  DataBase2[[#This Row],[BSHeu]]=""), "", (DataBase2[[#This Row],[sKS]]- DataBase2[[#This Row],[BSHeu]])/ DataBase2[[#This Row],[BSHeu]])</f>
        <v>0</v>
      </c>
      <c r="AV500" s="78" t="str">
        <f>IF(AND(DataBase2[[#This Row],[sLBGB]]&lt;=0.0001, DataBase2[[#This Row],[sLBGB]]&lt;&gt;""), 1,"")</f>
        <v/>
      </c>
      <c r="AW500" s="78">
        <f>IF(AND(DataBase2[[#This Row],[sCLGB]]&lt;=0.0001,DataBase2[[#This Row],[sCLGB]]&lt;&gt;""), 1,"")</f>
        <v>1</v>
      </c>
      <c r="AX500" s="78" t="str">
        <f>IF(AND(DataBase2[[#This Row],[sDRCGB]]&lt;=0.0001,DataBase2[[#This Row],[sDRCGB]]&lt;&gt;""), 1,"")</f>
        <v/>
      </c>
      <c r="AY500" s="78" t="str">
        <f>IF(AND(DataBase2[[#This Row],[sABSGB]]&lt;=0.0001,DataBase2[[#This Row],[sABSGB]]&lt;&gt;""), 1,"")</f>
        <v/>
      </c>
      <c r="AZ500" s="78" t="str">
        <f>IF(AND(DataBase2[[#This Row],[sCCJGB]]&lt;=0.0001,DataBase2[[#This Row],[sCCJGB]]&lt;&gt;""), 1,"")</f>
        <v/>
      </c>
      <c r="BA500" s="78" t="str">
        <f>IF(AND(DataBase2[[#This Row],[sILSGB]]&lt;=0.0001,DataBase2[[#This Row],[sILSGB]]&lt;&gt;""), 1,"")</f>
        <v/>
      </c>
      <c r="BB500" s="78" t="str">
        <f>IF(AND(DataBase2[[#This Row],[sSAGB]]&lt;=0.0001,DataBase2[[#This Row],[sSAGB]]&lt;&gt;""), 1,"")</f>
        <v/>
      </c>
      <c r="BC500" s="78">
        <f>IF(AND(DataBase2[[#This Row],[sKSGB]]&lt;=0.0001,DataBase2[[#This Row],[sKSGB]]&lt;&gt;""), 1,"")</f>
        <v>1</v>
      </c>
      <c r="BD500" s="79" t="str">
        <f>IF(AND(DataBase2[[#This Row],[sLBGKS]]&lt;=0.0001, DataBase2[[#This Row],[sLBGKS]]&lt;&gt;""), 1,"")</f>
        <v/>
      </c>
      <c r="BE500" s="78" t="str">
        <f>IF(AND(DataBase2[[#This Row],[sCLGKS]]&lt;=0.0001,DataBase2[[#This Row],[sCLGKS]]&lt;&gt;""), 1,"")</f>
        <v/>
      </c>
      <c r="BF500" s="78" t="str">
        <f>IF(AND(DataBase2[[#This Row],[sDRCGKS]]&lt;=0.0001,DataBase2[[#This Row],[sDRCGKS]]&lt;&gt;""), 1,"")</f>
        <v/>
      </c>
      <c r="BG500" s="78" t="str">
        <f>IF(AND(DataBase2[[#This Row],[sABSGKS]]&lt;=0.0001,DataBase2[[#This Row],[sABSGKS]]&lt;&gt;""), 1,"")</f>
        <v/>
      </c>
      <c r="BH500" s="78" t="str">
        <f>IF(AND(DataBase2[[#This Row],[sCCJGKS]]&lt;=0.0001,DataBase2[[#This Row],[sCCJGKS]]&lt;&gt;""), 1,"")</f>
        <v/>
      </c>
      <c r="BI500" s="78" t="str">
        <f>IF(AND(DataBase2[[#This Row],[sILSGKS]]&lt;=0.0001,DataBase2[[#This Row],[sILSGKS]]&lt;&gt;""), 1,"")</f>
        <v/>
      </c>
      <c r="BJ500" s="78" t="str">
        <f>IF(AND(DataBase2[[#This Row],[sSAGKS]]&lt;=0.0001,DataBase2[[#This Row],[sSAGKS]]&lt;&gt;""), 1,"")</f>
        <v/>
      </c>
      <c r="BK500" s="80">
        <f>IF(AND(DataBase2[[#This Row],[sKSGKS]]&lt;=0.0001,DataBase2[[#This Row],[sKSGKS]]&lt;&gt;""), 1,"")</f>
        <v>1</v>
      </c>
    </row>
    <row r="501" spans="1:63" x14ac:dyDescent="0.35">
      <c r="A501" s="65" t="s">
        <v>156</v>
      </c>
      <c r="B501" s="66" t="s">
        <v>80</v>
      </c>
      <c r="C501" s="67" t="s">
        <v>81</v>
      </c>
      <c r="D501" s="67">
        <v>6</v>
      </c>
      <c r="E501" s="67">
        <v>20</v>
      </c>
      <c r="F501" s="68">
        <v>4</v>
      </c>
      <c r="G501" s="69">
        <v>17727.400000000001</v>
      </c>
      <c r="H501" s="70">
        <v>17075.2</v>
      </c>
      <c r="I501" s="71">
        <v>7200</v>
      </c>
      <c r="J501" s="69">
        <v>18090.080000000002</v>
      </c>
      <c r="K501" s="70">
        <v>14970.58</v>
      </c>
      <c r="L501" s="71">
        <v>30128</v>
      </c>
      <c r="M501" s="69">
        <v>25609.41</v>
      </c>
      <c r="N501" s="6">
        <v>17462.400000000001</v>
      </c>
      <c r="O501" s="71">
        <v>7200</v>
      </c>
      <c r="P501" s="69">
        <v>18366.429690000001</v>
      </c>
      <c r="Q501" s="71">
        <v>2663</v>
      </c>
      <c r="R501" s="72">
        <v>18380.48</v>
      </c>
      <c r="S501" s="71">
        <v>58.08</v>
      </c>
      <c r="T501" s="72">
        <v>17857.78</v>
      </c>
      <c r="U501" s="71">
        <v>150.0155</v>
      </c>
      <c r="V501" s="72">
        <v>17828.98</v>
      </c>
      <c r="W501" s="73">
        <v>150.16900000000001</v>
      </c>
      <c r="X501" s="7">
        <v>17791.400000000001</v>
      </c>
      <c r="Y501" s="71">
        <v>949</v>
      </c>
      <c r="Z501" s="74">
        <f t="shared" si="21"/>
        <v>17727.400000000001</v>
      </c>
      <c r="AA501" s="48">
        <f t="shared" si="22"/>
        <v>17791.400000000001</v>
      </c>
      <c r="AB50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MIN(G501,J501,M501),"")</f>
        <v/>
      </c>
      <c r="AC501" s="49" t="str">
        <f>IF(OR(DataBase2[[#This Row],[sKS]] = "", DataBase2[[#This Row],[BSOpt]]=""), "", (DataBase2[[#This Row],[sKS]]-DataBase2[[#This Row],[BSOpt]])/DataBase2[[#This Row],[BSOpt]])</f>
        <v/>
      </c>
      <c r="AD501" s="49">
        <f t="shared" si="23"/>
        <v>17727.400000000001</v>
      </c>
      <c r="AE501" s="49">
        <f>IF(OR(DataBase2[[#This Row],[sKS]] = "", DataBase2[[#This Row],[BESTUB]]=""), "", (DataBase2[[#This Row],[sKS]]-DataBase2[[#This Row],[BESTUB]])/DataBase2[[#This Row],[BESTUB]])</f>
        <v>3.6102304906528875E-3</v>
      </c>
      <c r="AF501" s="75">
        <f>IF(OR(DataBase2[[#This Row],[sLB]] = "", DataBase2[[#This Row],[BestSol]]=""), "", (DataBase2[[#This Row],[sLB]]-DataBase2[[#This Row],[BestSol]])/DataBase2[[#This Row],[BestSol]])</f>
        <v>0</v>
      </c>
      <c r="AG501" s="76">
        <f>IF(OR(DataBase2[[#This Row],[sCL]] = "", DataBase2[[#This Row],[BestSol]]=""), "", (DataBase2[[#This Row],[sCL]] -DataBase2[[#This Row],[BestSol]])/DataBase2[[#This Row],[BestSol]])</f>
        <v>2.0458724911718598E-2</v>
      </c>
      <c r="AH501" s="76">
        <f>IF(OR(DataBase2[[#This Row],[sDRC]]= "", DataBase2[[#This Row],[BestSol]]=""), "", (DataBase2[[#This Row],[sDRC]]-DataBase2[[#This Row],[BestSol]])/DataBase2[[#This Row],[BestSol]])</f>
        <v>0.44462301296298373</v>
      </c>
      <c r="AI501" s="76">
        <f>IF(OR(DataBase2[[#This Row],[sABS]]= "", DataBase2[[#This Row],[BestSol]]=""), "", (DataBase2[[#This Row],[sABS]]-DataBase2[[#This Row],[BestSol]])/DataBase2[[#This Row],[BestSol]])</f>
        <v>3.6047569863600942E-2</v>
      </c>
      <c r="AJ501" s="76">
        <f>IF(OR(DataBase2[[#This Row],[sCCJ]]= "", DataBase2[[#This Row],[BestSol]]=""), "", (DataBase2[[#This Row],[sCCJ]]-DataBase2[[#This Row],[BestSol]])/DataBase2[[#This Row],[BestSol]])</f>
        <v>3.684014576305595E-2</v>
      </c>
      <c r="AK501" s="76">
        <f>IF(OR(DataBase2[[#This Row],[sILS]] = "", DataBase2[[#This Row],[BestSol]]=""), "", (DataBase2[[#This Row],[sILS]]-DataBase2[[#This Row],[BestSol]])/DataBase2[[#This Row],[BestSol]])</f>
        <v>7.354716427676781E-3</v>
      </c>
      <c r="AL501" s="76">
        <f>IF(OR(DataBase2[[#This Row],[sSA]] = "", DataBase2[[#This Row],[BestSol]]=""), "", (DataBase2[[#This Row],[sSA]]-DataBase2[[#This Row],[BestSol]])/DataBase2[[#This Row],[BestSol]])</f>
        <v>5.7301127068830225E-3</v>
      </c>
      <c r="AM501" s="76">
        <f>IF(OR(DataBase2[[#This Row],[sKS]] = "", DataBase2[[#This Row],[BestSol]]=""), "", (DataBase2[[#This Row],[sKS]]-DataBase2[[#This Row],[BestSol]])/DataBase2[[#This Row],[BestSol]])</f>
        <v>3.6102304906528875E-3</v>
      </c>
      <c r="AN501" s="75">
        <f>IF(OR(DataBase2[[#This Row],[sLB]] = "", DataBase2[[#This Row],[BSHeu]]=""), "", (DataBase2[[#This Row],[sLB]]-DataBase2[[#This Row],[BSHeu]])/DataBase2[[#This Row],[BSHeu]])</f>
        <v>-3.5972436120822416E-3</v>
      </c>
      <c r="AO501" s="76">
        <f>IF(OR(DataBase2[[#This Row],[sCL]] = "",  DataBase2[[#This Row],[BSHeu]]=""), "", (DataBase2[[#This Row],[sCL]] - DataBase2[[#This Row],[BSHeu]])/ DataBase2[[#This Row],[BSHeu]])</f>
        <v>1.6787886282136327E-2</v>
      </c>
      <c r="AP501" s="76">
        <f>IF(OR(DataBase2[[#This Row],[sDRC]]= "",  DataBase2[[#This Row],[BSHeu]]=""), "", (DataBase2[[#This Row],[sDRC]]- DataBase2[[#This Row],[BSHeu]])/ DataBase2[[#This Row],[BSHeu]])</f>
        <v>0.43942635205773561</v>
      </c>
      <c r="AQ501" s="76">
        <f>IF(OR(DataBase2[[#This Row],[sABS]]= "",  DataBase2[[#This Row],[BSHeu]]=""), "", (DataBase2[[#This Row],[sABS]]- DataBase2[[#This Row],[BSHeu]])/ DataBase2[[#This Row],[BSHeu]])</f>
        <v>3.2320654361095776E-2</v>
      </c>
      <c r="AR501" s="76">
        <f>IF(OR(DataBase2[[#This Row],[sCCJ]]= "",  DataBase2[[#This Row],[BSHeu]]=""), "", (DataBase2[[#This Row],[sCCJ]]- DataBase2[[#This Row],[BSHeu]])/ DataBase2[[#This Row],[BSHeu]])</f>
        <v>3.311037917195938E-2</v>
      </c>
      <c r="AS501" s="76">
        <f>IF(OR(DataBase2[[#This Row],[sILS]] = "",  DataBase2[[#This Row],[BSHeu]]=""), "", (DataBase2[[#This Row],[sILS]]- DataBase2[[#This Row],[BSHeu]])/ DataBase2[[#This Row],[BSHeu]])</f>
        <v>3.7310161089064028E-3</v>
      </c>
      <c r="AT501" s="76">
        <f>IF(OR(DataBase2[[#This Row],[sSA]] = "",  DataBase2[[#This Row],[BSHeu]]=""), "", (DataBase2[[#This Row],[sSA]]- DataBase2[[#This Row],[BSHeu]])/ DataBase2[[#This Row],[BSHeu]])</f>
        <v>2.1122564834694349E-3</v>
      </c>
      <c r="AU501" s="77">
        <f>IF(OR(DataBase2[[#This Row],[sKS]]= "",  DataBase2[[#This Row],[BSHeu]]=""), "", (DataBase2[[#This Row],[sKS]]- DataBase2[[#This Row],[BSHeu]])/ DataBase2[[#This Row],[BSHeu]])</f>
        <v>0</v>
      </c>
      <c r="AV501" s="78">
        <f>IF(AND(DataBase2[[#This Row],[sLBGB]]&lt;=0.0001, DataBase2[[#This Row],[sLBGB]]&lt;&gt;""), 1,"")</f>
        <v>1</v>
      </c>
      <c r="AW501" s="78" t="str">
        <f>IF(AND(DataBase2[[#This Row],[sCLGB]]&lt;=0.0001,DataBase2[[#This Row],[sCLGB]]&lt;&gt;""), 1,"")</f>
        <v/>
      </c>
      <c r="AX501" s="78" t="str">
        <f>IF(AND(DataBase2[[#This Row],[sDRCGB]]&lt;=0.0001,DataBase2[[#This Row],[sDRCGB]]&lt;&gt;""), 1,"")</f>
        <v/>
      </c>
      <c r="AY501" s="78" t="str">
        <f>IF(AND(DataBase2[[#This Row],[sABSGB]]&lt;=0.0001,DataBase2[[#This Row],[sABSGB]]&lt;&gt;""), 1,"")</f>
        <v/>
      </c>
      <c r="AZ501" s="78" t="str">
        <f>IF(AND(DataBase2[[#This Row],[sCCJGB]]&lt;=0.0001,DataBase2[[#This Row],[sCCJGB]]&lt;&gt;""), 1,"")</f>
        <v/>
      </c>
      <c r="BA501" s="78" t="str">
        <f>IF(AND(DataBase2[[#This Row],[sILSGB]]&lt;=0.0001,DataBase2[[#This Row],[sILSGB]]&lt;&gt;""), 1,"")</f>
        <v/>
      </c>
      <c r="BB501" s="78" t="str">
        <f>IF(AND(DataBase2[[#This Row],[sSAGB]]&lt;=0.0001,DataBase2[[#This Row],[sSAGB]]&lt;&gt;""), 1,"")</f>
        <v/>
      </c>
      <c r="BC501" s="78" t="str">
        <f>IF(AND(DataBase2[[#This Row],[sKSGB]]&lt;=0.0001,DataBase2[[#This Row],[sKSGB]]&lt;&gt;""), 1,"")</f>
        <v/>
      </c>
      <c r="BD501" s="79">
        <f>IF(AND(DataBase2[[#This Row],[sLBGKS]]&lt;=0.0001, DataBase2[[#This Row],[sLBGKS]]&lt;&gt;""), 1,"")</f>
        <v>1</v>
      </c>
      <c r="BE501" s="78" t="str">
        <f>IF(AND(DataBase2[[#This Row],[sCLGKS]]&lt;=0.0001,DataBase2[[#This Row],[sCLGKS]]&lt;&gt;""), 1,"")</f>
        <v/>
      </c>
      <c r="BF501" s="78" t="str">
        <f>IF(AND(DataBase2[[#This Row],[sDRCGKS]]&lt;=0.0001,DataBase2[[#This Row],[sDRCGKS]]&lt;&gt;""), 1,"")</f>
        <v/>
      </c>
      <c r="BG501" s="78" t="str">
        <f>IF(AND(DataBase2[[#This Row],[sABSGKS]]&lt;=0.0001,DataBase2[[#This Row],[sABSGKS]]&lt;&gt;""), 1,"")</f>
        <v/>
      </c>
      <c r="BH501" s="78" t="str">
        <f>IF(AND(DataBase2[[#This Row],[sCCJGKS]]&lt;=0.0001,DataBase2[[#This Row],[sCCJGKS]]&lt;&gt;""), 1,"")</f>
        <v/>
      </c>
      <c r="BI501" s="78" t="str">
        <f>IF(AND(DataBase2[[#This Row],[sILSGKS]]&lt;=0.0001,DataBase2[[#This Row],[sILSGKS]]&lt;&gt;""), 1,"")</f>
        <v/>
      </c>
      <c r="BJ501" s="78" t="str">
        <f>IF(AND(DataBase2[[#This Row],[sSAGKS]]&lt;=0.0001,DataBase2[[#This Row],[sSAGKS]]&lt;&gt;""), 1,"")</f>
        <v/>
      </c>
      <c r="BK501" s="80">
        <f>IF(AND(DataBase2[[#This Row],[sKSGKS]]&lt;=0.0001,DataBase2[[#This Row],[sKSGKS]]&lt;&gt;""), 1,"")</f>
        <v>1</v>
      </c>
    </row>
    <row r="502" spans="1:63" x14ac:dyDescent="0.35">
      <c r="A502" s="65" t="s">
        <v>157</v>
      </c>
      <c r="B502" s="66" t="s">
        <v>80</v>
      </c>
      <c r="C502" s="67" t="s">
        <v>81</v>
      </c>
      <c r="D502" s="67">
        <v>6</v>
      </c>
      <c r="E502" s="67">
        <v>20</v>
      </c>
      <c r="F502" s="68">
        <v>5</v>
      </c>
      <c r="G502" s="69">
        <v>19298.900000000001</v>
      </c>
      <c r="H502" s="70">
        <v>18717.099999999999</v>
      </c>
      <c r="I502" s="71">
        <v>7200</v>
      </c>
      <c r="J502" s="69">
        <v>20111.98</v>
      </c>
      <c r="K502" s="70">
        <v>15548.38</v>
      </c>
      <c r="L502" s="71">
        <v>42955</v>
      </c>
      <c r="M502" s="69">
        <v>25304.58</v>
      </c>
      <c r="N502" s="6">
        <v>19019.54</v>
      </c>
      <c r="O502" s="71">
        <v>7200</v>
      </c>
      <c r="P502" s="69">
        <v>20297.910159999999</v>
      </c>
      <c r="Q502" s="71">
        <v>2755</v>
      </c>
      <c r="R502" s="72">
        <v>20310.88</v>
      </c>
      <c r="S502" s="71">
        <v>58.54</v>
      </c>
      <c r="T502" s="72">
        <v>19759.98</v>
      </c>
      <c r="U502" s="71">
        <v>150.001</v>
      </c>
      <c r="V502" s="72">
        <v>19880.580000000002</v>
      </c>
      <c r="W502" s="73">
        <v>150.1335</v>
      </c>
      <c r="X502" s="7">
        <v>19388.099999999999</v>
      </c>
      <c r="Y502" s="71">
        <v>478</v>
      </c>
      <c r="Z502" s="74">
        <f t="shared" si="21"/>
        <v>19298.900000000001</v>
      </c>
      <c r="AA502" s="48">
        <f t="shared" si="22"/>
        <v>19388.099999999999</v>
      </c>
      <c r="AB5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MIN(G502,J502,M502),"")</f>
        <v/>
      </c>
      <c r="AC502" s="49" t="str">
        <f>IF(OR(DataBase2[[#This Row],[sKS]] = "", DataBase2[[#This Row],[BSOpt]]=""), "", (DataBase2[[#This Row],[sKS]]-DataBase2[[#This Row],[BSOpt]])/DataBase2[[#This Row],[BSOpt]])</f>
        <v/>
      </c>
      <c r="AD502" s="49">
        <f t="shared" si="23"/>
        <v>19298.900000000001</v>
      </c>
      <c r="AE502" s="49">
        <f>IF(OR(DataBase2[[#This Row],[sKS]] = "", DataBase2[[#This Row],[BESTUB]]=""), "", (DataBase2[[#This Row],[sKS]]-DataBase2[[#This Row],[BESTUB]])/DataBase2[[#This Row],[BESTUB]])</f>
        <v>4.6220250895127228E-3</v>
      </c>
      <c r="AF502" s="75">
        <f>IF(OR(DataBase2[[#This Row],[sLB]] = "", DataBase2[[#This Row],[BestSol]]=""), "", (DataBase2[[#This Row],[sLB]]-DataBase2[[#This Row],[BestSol]])/DataBase2[[#This Row],[BestSol]])</f>
        <v>0</v>
      </c>
      <c r="AG502" s="76">
        <f>IF(OR(DataBase2[[#This Row],[sCL]] = "", DataBase2[[#This Row],[BestSol]]=""), "", (DataBase2[[#This Row],[sCL]] -DataBase2[[#This Row],[BestSol]])/DataBase2[[#This Row],[BestSol]])</f>
        <v>4.2130898652254688E-2</v>
      </c>
      <c r="AH502" s="76">
        <f>IF(OR(DataBase2[[#This Row],[sDRC]]= "", DataBase2[[#This Row],[BestSol]]=""), "", (DataBase2[[#This Row],[sDRC]]-DataBase2[[#This Row],[BestSol]])/DataBase2[[#This Row],[BestSol]])</f>
        <v>0.31119286591463763</v>
      </c>
      <c r="AI502" s="76">
        <f>IF(OR(DataBase2[[#This Row],[sABS]]= "", DataBase2[[#This Row],[BestSol]]=""), "", (DataBase2[[#This Row],[sABS]]-DataBase2[[#This Row],[BestSol]])/DataBase2[[#This Row],[BestSol]])</f>
        <v>5.1765134800428929E-2</v>
      </c>
      <c r="AJ502" s="76">
        <f>IF(OR(DataBase2[[#This Row],[sCCJ]]= "", DataBase2[[#This Row],[BestSol]]=""), "", (DataBase2[[#This Row],[sCCJ]]-DataBase2[[#This Row],[BestSol]])/DataBase2[[#This Row],[BestSol]])</f>
        <v>5.2437185539072145E-2</v>
      </c>
      <c r="AK502" s="76">
        <f>IF(OR(DataBase2[[#This Row],[sILS]] = "", DataBase2[[#This Row],[BestSol]]=""), "", (DataBase2[[#This Row],[sILS]]-DataBase2[[#This Row],[BestSol]])/DataBase2[[#This Row],[BestSol]])</f>
        <v>2.389151713310075E-2</v>
      </c>
      <c r="AL502" s="76">
        <f>IF(OR(DataBase2[[#This Row],[sSA]] = "", DataBase2[[#This Row],[BestSol]]=""), "", (DataBase2[[#This Row],[sSA]]-DataBase2[[#This Row],[BestSol]])/DataBase2[[#This Row],[BestSol]])</f>
        <v>3.0140577960401902E-2</v>
      </c>
      <c r="AM502" s="76">
        <f>IF(OR(DataBase2[[#This Row],[sKS]] = "", DataBase2[[#This Row],[BestSol]]=""), "", (DataBase2[[#This Row],[sKS]]-DataBase2[[#This Row],[BestSol]])/DataBase2[[#This Row],[BestSol]])</f>
        <v>4.6220250895127228E-3</v>
      </c>
      <c r="AN502" s="75">
        <f>IF(OR(DataBase2[[#This Row],[sLB]] = "", DataBase2[[#This Row],[BSHeu]]=""), "", (DataBase2[[#This Row],[sLB]]-DataBase2[[#This Row],[BSHeu]])/DataBase2[[#This Row],[BSHeu]])</f>
        <v>-4.6007602601594328E-3</v>
      </c>
      <c r="AO502" s="76">
        <f>IF(OR(DataBase2[[#This Row],[sCL]] = "",  DataBase2[[#This Row],[BSHeu]]=""), "", (DataBase2[[#This Row],[sCL]] - DataBase2[[#This Row],[BSHeu]])/ DataBase2[[#This Row],[BSHeu]])</f>
        <v>3.7336304227851162E-2</v>
      </c>
      <c r="AP502" s="76">
        <f>IF(OR(DataBase2[[#This Row],[sDRC]]= "",  DataBase2[[#This Row],[BSHeu]]=""), "", (DataBase2[[#This Row],[sDRC]]- DataBase2[[#This Row],[BSHeu]])/ DataBase2[[#This Row],[BSHeu]])</f>
        <v>0.30516038188373301</v>
      </c>
      <c r="AQ502" s="76">
        <f>IF(OR(DataBase2[[#This Row],[sABS]]= "",  DataBase2[[#This Row],[BSHeu]]=""), "", (DataBase2[[#This Row],[sABS]]- DataBase2[[#This Row],[BSHeu]])/ DataBase2[[#This Row],[BSHeu]])</f>
        <v>4.6926215565217887E-2</v>
      </c>
      <c r="AR502" s="76">
        <f>IF(OR(DataBase2[[#This Row],[sCCJ]]= "",  DataBase2[[#This Row],[BSHeu]]=""), "", (DataBase2[[#This Row],[sCCJ]]- DataBase2[[#This Row],[BSHeu]])/ DataBase2[[#This Row],[BSHeu]])</f>
        <v>4.7595174359529945E-2</v>
      </c>
      <c r="AS502" s="76">
        <f>IF(OR(DataBase2[[#This Row],[sILS]] = "",  DataBase2[[#This Row],[BSHeu]]=""), "", (DataBase2[[#This Row],[sILS]]- DataBase2[[#This Row],[BSHeu]])/ DataBase2[[#This Row],[BSHeu]])</f>
        <v>1.9180837730360431E-2</v>
      </c>
      <c r="AT502" s="76">
        <f>IF(OR(DataBase2[[#This Row],[sSA]] = "",  DataBase2[[#This Row],[BSHeu]]=""), "", (DataBase2[[#This Row],[sSA]]- DataBase2[[#This Row],[BSHeu]])/ DataBase2[[#This Row],[BSHeu]])</f>
        <v>2.5401148126944013E-2</v>
      </c>
      <c r="AU502" s="77">
        <f>IF(OR(DataBase2[[#This Row],[sKS]]= "",  DataBase2[[#This Row],[BSHeu]]=""), "", (DataBase2[[#This Row],[sKS]]- DataBase2[[#This Row],[BSHeu]])/ DataBase2[[#This Row],[BSHeu]])</f>
        <v>0</v>
      </c>
      <c r="AV502" s="78">
        <f>IF(AND(DataBase2[[#This Row],[sLBGB]]&lt;=0.0001, DataBase2[[#This Row],[sLBGB]]&lt;&gt;""), 1,"")</f>
        <v>1</v>
      </c>
      <c r="AW502" s="78" t="str">
        <f>IF(AND(DataBase2[[#This Row],[sCLGB]]&lt;=0.0001,DataBase2[[#This Row],[sCLGB]]&lt;&gt;""), 1,"")</f>
        <v/>
      </c>
      <c r="AX502" s="78" t="str">
        <f>IF(AND(DataBase2[[#This Row],[sDRCGB]]&lt;=0.0001,DataBase2[[#This Row],[sDRCGB]]&lt;&gt;""), 1,"")</f>
        <v/>
      </c>
      <c r="AY502" s="78" t="str">
        <f>IF(AND(DataBase2[[#This Row],[sABSGB]]&lt;=0.0001,DataBase2[[#This Row],[sABSGB]]&lt;&gt;""), 1,"")</f>
        <v/>
      </c>
      <c r="AZ502" s="78" t="str">
        <f>IF(AND(DataBase2[[#This Row],[sCCJGB]]&lt;=0.0001,DataBase2[[#This Row],[sCCJGB]]&lt;&gt;""), 1,"")</f>
        <v/>
      </c>
      <c r="BA502" s="78" t="str">
        <f>IF(AND(DataBase2[[#This Row],[sILSGB]]&lt;=0.0001,DataBase2[[#This Row],[sILSGB]]&lt;&gt;""), 1,"")</f>
        <v/>
      </c>
      <c r="BB502" s="78" t="str">
        <f>IF(AND(DataBase2[[#This Row],[sSAGB]]&lt;=0.0001,DataBase2[[#This Row],[sSAGB]]&lt;&gt;""), 1,"")</f>
        <v/>
      </c>
      <c r="BC502" s="78" t="str">
        <f>IF(AND(DataBase2[[#This Row],[sKSGB]]&lt;=0.0001,DataBase2[[#This Row],[sKSGB]]&lt;&gt;""), 1,"")</f>
        <v/>
      </c>
      <c r="BD502" s="79">
        <f>IF(AND(DataBase2[[#This Row],[sLBGKS]]&lt;=0.0001, DataBase2[[#This Row],[sLBGKS]]&lt;&gt;""), 1,"")</f>
        <v>1</v>
      </c>
      <c r="BE502" s="78" t="str">
        <f>IF(AND(DataBase2[[#This Row],[sCLGKS]]&lt;=0.0001,DataBase2[[#This Row],[sCLGKS]]&lt;&gt;""), 1,"")</f>
        <v/>
      </c>
      <c r="BF502" s="78" t="str">
        <f>IF(AND(DataBase2[[#This Row],[sDRCGKS]]&lt;=0.0001,DataBase2[[#This Row],[sDRCGKS]]&lt;&gt;""), 1,"")</f>
        <v/>
      </c>
      <c r="BG502" s="78" t="str">
        <f>IF(AND(DataBase2[[#This Row],[sABSGKS]]&lt;=0.0001,DataBase2[[#This Row],[sABSGKS]]&lt;&gt;""), 1,"")</f>
        <v/>
      </c>
      <c r="BH502" s="78" t="str">
        <f>IF(AND(DataBase2[[#This Row],[sCCJGKS]]&lt;=0.0001,DataBase2[[#This Row],[sCCJGKS]]&lt;&gt;""), 1,"")</f>
        <v/>
      </c>
      <c r="BI502" s="78" t="str">
        <f>IF(AND(DataBase2[[#This Row],[sILSGKS]]&lt;=0.0001,DataBase2[[#This Row],[sILSGKS]]&lt;&gt;""), 1,"")</f>
        <v/>
      </c>
      <c r="BJ502" s="78" t="str">
        <f>IF(AND(DataBase2[[#This Row],[sSAGKS]]&lt;=0.0001,DataBase2[[#This Row],[sSAGKS]]&lt;&gt;""), 1,"")</f>
        <v/>
      </c>
      <c r="BK502" s="80">
        <f>IF(AND(DataBase2[[#This Row],[sKSGKS]]&lt;=0.0001,DataBase2[[#This Row],[sKSGKS]]&lt;&gt;""), 1,"")</f>
        <v>1</v>
      </c>
    </row>
    <row r="503" spans="1:63" x14ac:dyDescent="0.35">
      <c r="A503" s="65" t="s">
        <v>158</v>
      </c>
      <c r="B503" s="66" t="s">
        <v>80</v>
      </c>
      <c r="C503" s="67" t="s">
        <v>81</v>
      </c>
      <c r="D503" s="67">
        <v>6</v>
      </c>
      <c r="E503" s="67">
        <v>20</v>
      </c>
      <c r="F503" s="68">
        <v>2</v>
      </c>
      <c r="G503" s="69">
        <v>15724</v>
      </c>
      <c r="H503" s="70">
        <v>15293.7</v>
      </c>
      <c r="I503" s="71">
        <v>7200</v>
      </c>
      <c r="J503" s="69">
        <v>15688.14</v>
      </c>
      <c r="K503" s="70">
        <v>15688.14</v>
      </c>
      <c r="L503" s="71">
        <v>12793</v>
      </c>
      <c r="M503" s="69">
        <v>21154.28</v>
      </c>
      <c r="N503" s="6">
        <v>15631.29</v>
      </c>
      <c r="O503" s="71">
        <v>7200.1</v>
      </c>
      <c r="P503" s="69">
        <v>15744.160159999999</v>
      </c>
      <c r="Q503" s="71">
        <v>2093</v>
      </c>
      <c r="R503" s="72">
        <v>16181.44</v>
      </c>
      <c r="S503" s="71">
        <v>107.2</v>
      </c>
      <c r="T503" s="72">
        <v>16015.64</v>
      </c>
      <c r="U503" s="71">
        <v>150.01050000000001</v>
      </c>
      <c r="V503" s="72">
        <v>15976.24</v>
      </c>
      <c r="W503" s="73">
        <v>150.0565</v>
      </c>
      <c r="X503" s="7">
        <v>15748.4</v>
      </c>
      <c r="Y503" s="71">
        <v>432</v>
      </c>
      <c r="Z503" s="74">
        <f t="shared" si="21"/>
        <v>15688.14</v>
      </c>
      <c r="AA503" s="48">
        <f t="shared" si="22"/>
        <v>15744.160159999999</v>
      </c>
      <c r="AB50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MIN(G503,J503,M503),"")</f>
        <v>15688.14</v>
      </c>
      <c r="AC503" s="49">
        <f>IF(OR(DataBase2[[#This Row],[sKS]] = "", DataBase2[[#This Row],[BSOpt]]=""), "", (DataBase2[[#This Row],[sKS]]-DataBase2[[#This Row],[BSOpt]])/DataBase2[[#This Row],[BSOpt]])</f>
        <v>3.8411181950186715E-3</v>
      </c>
      <c r="AD503" s="49">
        <f t="shared" si="23"/>
        <v>15688.14</v>
      </c>
      <c r="AE503" s="49">
        <f>IF(OR(DataBase2[[#This Row],[sKS]] = "", DataBase2[[#This Row],[BESTUB]]=""), "", (DataBase2[[#This Row],[sKS]]-DataBase2[[#This Row],[BESTUB]])/DataBase2[[#This Row],[BESTUB]])</f>
        <v>3.8411181950186715E-3</v>
      </c>
      <c r="AF503" s="75">
        <f>IF(OR(DataBase2[[#This Row],[sLB]] = "", DataBase2[[#This Row],[BestSol]]=""), "", (DataBase2[[#This Row],[sLB]]-DataBase2[[#This Row],[BestSol]])/DataBase2[[#This Row],[BestSol]])</f>
        <v>2.2858031608591319E-3</v>
      </c>
      <c r="AG503" s="76">
        <f>IF(OR(DataBase2[[#This Row],[sCL]] = "", DataBase2[[#This Row],[BestSol]]=""), "", (DataBase2[[#This Row],[sCL]] -DataBase2[[#This Row],[BestSol]])/DataBase2[[#This Row],[BestSol]])</f>
        <v>0</v>
      </c>
      <c r="AH503" s="76">
        <f>IF(OR(DataBase2[[#This Row],[sDRC]]= "", DataBase2[[#This Row],[BestSol]]=""), "", (DataBase2[[#This Row],[sDRC]]-DataBase2[[#This Row],[BestSol]])/DataBase2[[#This Row],[BestSol]])</f>
        <v>0.34842498855823567</v>
      </c>
      <c r="AI503" s="76">
        <f>IF(OR(DataBase2[[#This Row],[sABS]]= "", DataBase2[[#This Row],[BestSol]]=""), "", (DataBase2[[#This Row],[sABS]]-DataBase2[[#This Row],[BestSol]])/DataBase2[[#This Row],[BestSol]])</f>
        <v>3.5708605354108284E-3</v>
      </c>
      <c r="AJ503" s="76">
        <f>IF(OR(DataBase2[[#This Row],[sCCJ]]= "", DataBase2[[#This Row],[BestSol]]=""), "", (DataBase2[[#This Row],[sCCJ]]-DataBase2[[#This Row],[BestSol]])/DataBase2[[#This Row],[BestSol]])</f>
        <v>3.1444135506184995E-2</v>
      </c>
      <c r="AK503" s="76">
        <f>IF(OR(DataBase2[[#This Row],[sILS]] = "", DataBase2[[#This Row],[BestSol]]=""), "", (DataBase2[[#This Row],[sILS]]-DataBase2[[#This Row],[BestSol]])/DataBase2[[#This Row],[BestSol]])</f>
        <v>2.0875642364231835E-2</v>
      </c>
      <c r="AL503" s="76">
        <f>IF(OR(DataBase2[[#This Row],[sSA]] = "", DataBase2[[#This Row],[BestSol]]=""), "", (DataBase2[[#This Row],[sSA]]-DataBase2[[#This Row],[BestSol]])/DataBase2[[#This Row],[BestSol]])</f>
        <v>1.8364191038580762E-2</v>
      </c>
      <c r="AM503" s="76">
        <f>IF(OR(DataBase2[[#This Row],[sKS]] = "", DataBase2[[#This Row],[BestSol]]=""), "", (DataBase2[[#This Row],[sKS]]-DataBase2[[#This Row],[BestSol]])/DataBase2[[#This Row],[BestSol]])</f>
        <v>3.8411181950186715E-3</v>
      </c>
      <c r="AN503" s="75">
        <f>IF(OR(DataBase2[[#This Row],[sLB]] = "", DataBase2[[#This Row],[BSHeu]]=""), "", (DataBase2[[#This Row],[sLB]]-DataBase2[[#This Row],[BSHeu]])/DataBase2[[#This Row],[BSHeu]])</f>
        <v>-1.2804849414082341E-3</v>
      </c>
      <c r="AO503" s="76">
        <f>IF(OR(DataBase2[[#This Row],[sCL]] = "",  DataBase2[[#This Row],[BSHeu]]=""), "", (DataBase2[[#This Row],[sCL]] - DataBase2[[#This Row],[BSHeu]])/ DataBase2[[#This Row],[BSHeu]])</f>
        <v>-3.5581548606400887E-3</v>
      </c>
      <c r="AP503" s="76">
        <f>IF(OR(DataBase2[[#This Row],[sDRC]]= "",  DataBase2[[#This Row],[BSHeu]]=""), "", (DataBase2[[#This Row],[sDRC]]- DataBase2[[#This Row],[BSHeu]])/ DataBase2[[#This Row],[BSHeu]])</f>
        <v>0.34362708363098865</v>
      </c>
      <c r="AQ503" s="76">
        <f>IF(OR(DataBase2[[#This Row],[sABS]]= "",  DataBase2[[#This Row],[BSHeu]]=""), "", (DataBase2[[#This Row],[sABS]]- DataBase2[[#This Row],[BSHeu]])/ DataBase2[[#This Row],[BSHeu]])</f>
        <v>0</v>
      </c>
      <c r="AR503" s="76">
        <f>IF(OR(DataBase2[[#This Row],[sCCJ]]= "",  DataBase2[[#This Row],[BSHeu]]=""), "", (DataBase2[[#This Row],[sCCJ]]- DataBase2[[#This Row],[BSHeu]])/ DataBase2[[#This Row],[BSHeu]])</f>
        <v>2.7774097541954951E-2</v>
      </c>
      <c r="AS503" s="76">
        <f>IF(OR(DataBase2[[#This Row],[sILS]] = "",  DataBase2[[#This Row],[BSHeu]]=""), "", (DataBase2[[#This Row],[sILS]]- DataBase2[[#This Row],[BSHeu]])/ DataBase2[[#This Row],[BSHeu]])</f>
        <v>1.7243208735244469E-2</v>
      </c>
      <c r="AT503" s="76">
        <f>IF(OR(DataBase2[[#This Row],[sSA]] = "",  DataBase2[[#This Row],[BSHeu]]=""), "", (DataBase2[[#This Row],[sSA]]- DataBase2[[#This Row],[BSHeu]])/ DataBase2[[#This Row],[BSHeu]])</f>
        <v>1.4740693542335023E-2</v>
      </c>
      <c r="AU503" s="77">
        <f>IF(OR(DataBase2[[#This Row],[sKS]]= "",  DataBase2[[#This Row],[BSHeu]]=""), "", (DataBase2[[#This Row],[sKS]]- DataBase2[[#This Row],[BSHeu]])/ DataBase2[[#This Row],[BSHeu]])</f>
        <v>2.6929604100268414E-4</v>
      </c>
      <c r="AV503" s="78" t="str">
        <f>IF(AND(DataBase2[[#This Row],[sLBGB]]&lt;=0.0001, DataBase2[[#This Row],[sLBGB]]&lt;&gt;""), 1,"")</f>
        <v/>
      </c>
      <c r="AW503" s="78">
        <f>IF(AND(DataBase2[[#This Row],[sCLGB]]&lt;=0.0001,DataBase2[[#This Row],[sCLGB]]&lt;&gt;""), 1,"")</f>
        <v>1</v>
      </c>
      <c r="AX503" s="78" t="str">
        <f>IF(AND(DataBase2[[#This Row],[sDRCGB]]&lt;=0.0001,DataBase2[[#This Row],[sDRCGB]]&lt;&gt;""), 1,"")</f>
        <v/>
      </c>
      <c r="AY503" s="78" t="str">
        <f>IF(AND(DataBase2[[#This Row],[sABSGB]]&lt;=0.0001,DataBase2[[#This Row],[sABSGB]]&lt;&gt;""), 1,"")</f>
        <v/>
      </c>
      <c r="AZ503" s="78" t="str">
        <f>IF(AND(DataBase2[[#This Row],[sCCJGB]]&lt;=0.0001,DataBase2[[#This Row],[sCCJGB]]&lt;&gt;""), 1,"")</f>
        <v/>
      </c>
      <c r="BA503" s="78" t="str">
        <f>IF(AND(DataBase2[[#This Row],[sILSGB]]&lt;=0.0001,DataBase2[[#This Row],[sILSGB]]&lt;&gt;""), 1,"")</f>
        <v/>
      </c>
      <c r="BB503" s="78" t="str">
        <f>IF(AND(DataBase2[[#This Row],[sSAGB]]&lt;=0.0001,DataBase2[[#This Row],[sSAGB]]&lt;&gt;""), 1,"")</f>
        <v/>
      </c>
      <c r="BC503" s="78" t="str">
        <f>IF(AND(DataBase2[[#This Row],[sKSGB]]&lt;=0.0001,DataBase2[[#This Row],[sKSGB]]&lt;&gt;""), 1,"")</f>
        <v/>
      </c>
      <c r="BD503" s="79">
        <f>IF(AND(DataBase2[[#This Row],[sLBGKS]]&lt;=0.0001, DataBase2[[#This Row],[sLBGKS]]&lt;&gt;""), 1,"")</f>
        <v>1</v>
      </c>
      <c r="BE503" s="78">
        <f>IF(AND(DataBase2[[#This Row],[sCLGKS]]&lt;=0.0001,DataBase2[[#This Row],[sCLGKS]]&lt;&gt;""), 1,"")</f>
        <v>1</v>
      </c>
      <c r="BF503" s="78" t="str">
        <f>IF(AND(DataBase2[[#This Row],[sDRCGKS]]&lt;=0.0001,DataBase2[[#This Row],[sDRCGKS]]&lt;&gt;""), 1,"")</f>
        <v/>
      </c>
      <c r="BG503" s="78">
        <f>IF(AND(DataBase2[[#This Row],[sABSGKS]]&lt;=0.0001,DataBase2[[#This Row],[sABSGKS]]&lt;&gt;""), 1,"")</f>
        <v>1</v>
      </c>
      <c r="BH503" s="78" t="str">
        <f>IF(AND(DataBase2[[#This Row],[sCCJGKS]]&lt;=0.0001,DataBase2[[#This Row],[sCCJGKS]]&lt;&gt;""), 1,"")</f>
        <v/>
      </c>
      <c r="BI503" s="78" t="str">
        <f>IF(AND(DataBase2[[#This Row],[sILSGKS]]&lt;=0.0001,DataBase2[[#This Row],[sILSGKS]]&lt;&gt;""), 1,"")</f>
        <v/>
      </c>
      <c r="BJ503" s="78" t="str">
        <f>IF(AND(DataBase2[[#This Row],[sSAGKS]]&lt;=0.0001,DataBase2[[#This Row],[sSAGKS]]&lt;&gt;""), 1,"")</f>
        <v/>
      </c>
      <c r="BK503" s="80" t="str">
        <f>IF(AND(DataBase2[[#This Row],[sKSGKS]]&lt;=0.0001,DataBase2[[#This Row],[sKSGKS]]&lt;&gt;""), 1,"")</f>
        <v/>
      </c>
    </row>
    <row r="504" spans="1:63" x14ac:dyDescent="0.35">
      <c r="A504" s="65" t="s">
        <v>159</v>
      </c>
      <c r="B504" s="66" t="s">
        <v>80</v>
      </c>
      <c r="C504" s="67" t="s">
        <v>81</v>
      </c>
      <c r="D504" s="67">
        <v>6</v>
      </c>
      <c r="E504" s="67">
        <v>20</v>
      </c>
      <c r="F504" s="68">
        <v>3</v>
      </c>
      <c r="G504" s="69">
        <v>17597.3</v>
      </c>
      <c r="H504" s="70">
        <v>17126</v>
      </c>
      <c r="I504" s="71">
        <v>7200</v>
      </c>
      <c r="J504" s="69">
        <v>17639.14</v>
      </c>
      <c r="K504" s="70">
        <v>16453.54</v>
      </c>
      <c r="L504" s="71">
        <v>43029</v>
      </c>
      <c r="M504" s="69">
        <v>22855.82</v>
      </c>
      <c r="N504" s="6">
        <v>17508.72</v>
      </c>
      <c r="O504" s="71">
        <v>7200</v>
      </c>
      <c r="P504" s="69">
        <v>18092.541020000001</v>
      </c>
      <c r="Q504" s="71">
        <v>2704</v>
      </c>
      <c r="R504" s="72">
        <v>18289.64</v>
      </c>
      <c r="S504" s="71">
        <v>93.18</v>
      </c>
      <c r="T504" s="72">
        <v>17998.04</v>
      </c>
      <c r="U504" s="71">
        <v>150.02350000000001</v>
      </c>
      <c r="V504" s="72">
        <v>17976.64</v>
      </c>
      <c r="W504" s="73">
        <v>150.06100000000001</v>
      </c>
      <c r="X504" s="7">
        <v>17877.400000000001</v>
      </c>
      <c r="Y504" s="71">
        <v>896</v>
      </c>
      <c r="Z504" s="74">
        <f t="shared" si="21"/>
        <v>17597.3</v>
      </c>
      <c r="AA504" s="48">
        <f t="shared" si="22"/>
        <v>17877.400000000001</v>
      </c>
      <c r="AB50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MIN(G504,J504,M504),"")</f>
        <v/>
      </c>
      <c r="AC504" s="49" t="str">
        <f>IF(OR(DataBase2[[#This Row],[sKS]] = "", DataBase2[[#This Row],[BSOpt]]=""), "", (DataBase2[[#This Row],[sKS]]-DataBase2[[#This Row],[BSOpt]])/DataBase2[[#This Row],[BSOpt]])</f>
        <v/>
      </c>
      <c r="AD504" s="49">
        <f t="shared" si="23"/>
        <v>17597.3</v>
      </c>
      <c r="AE504" s="49">
        <f>IF(OR(DataBase2[[#This Row],[sKS]] = "", DataBase2[[#This Row],[BESTUB]]=""), "", (DataBase2[[#This Row],[sKS]]-DataBase2[[#This Row],[BESTUB]])/DataBase2[[#This Row],[BESTUB]])</f>
        <v>1.5917214572690252E-2</v>
      </c>
      <c r="AF504" s="75">
        <f>IF(OR(DataBase2[[#This Row],[sLB]] = "", DataBase2[[#This Row],[BestSol]]=""), "", (DataBase2[[#This Row],[sLB]]-DataBase2[[#This Row],[BestSol]])/DataBase2[[#This Row],[BestSol]])</f>
        <v>0</v>
      </c>
      <c r="AG504" s="76">
        <f>IF(OR(DataBase2[[#This Row],[sCL]] = "", DataBase2[[#This Row],[BestSol]]=""), "", (DataBase2[[#This Row],[sCL]] -DataBase2[[#This Row],[BestSol]])/DataBase2[[#This Row],[BestSol]])</f>
        <v>2.37763747847682E-3</v>
      </c>
      <c r="AH504" s="76">
        <f>IF(OR(DataBase2[[#This Row],[sDRC]]= "", DataBase2[[#This Row],[BestSol]]=""), "", (DataBase2[[#This Row],[sDRC]]-DataBase2[[#This Row],[BestSol]])/DataBase2[[#This Row],[BestSol]])</f>
        <v>0.29882538798565694</v>
      </c>
      <c r="AI504" s="76">
        <f>IF(OR(DataBase2[[#This Row],[sABS]]= "", DataBase2[[#This Row],[BestSol]]=""), "", (DataBase2[[#This Row],[sABS]]-DataBase2[[#This Row],[BestSol]])/DataBase2[[#This Row],[BestSol]])</f>
        <v>2.8143011712024078E-2</v>
      </c>
      <c r="AJ504" s="76">
        <f>IF(OR(DataBase2[[#This Row],[sCCJ]]= "", DataBase2[[#This Row],[BestSol]]=""), "", (DataBase2[[#This Row],[sCCJ]]-DataBase2[[#This Row],[BestSol]])/DataBase2[[#This Row],[BestSol]])</f>
        <v>3.9343535656038153E-2</v>
      </c>
      <c r="AK504" s="76">
        <f>IF(OR(DataBase2[[#This Row],[sILS]] = "", DataBase2[[#This Row],[BestSol]]=""), "", (DataBase2[[#This Row],[sILS]]-DataBase2[[#This Row],[BestSol]])/DataBase2[[#This Row],[BestSol]])</f>
        <v>2.2772811738164471E-2</v>
      </c>
      <c r="AL504" s="76">
        <f>IF(OR(DataBase2[[#This Row],[sSA]] = "", DataBase2[[#This Row],[BestSol]]=""), "", (DataBase2[[#This Row],[sSA]]-DataBase2[[#This Row],[BestSol]])/DataBase2[[#This Row],[BestSol]])</f>
        <v>2.1556716087127011E-2</v>
      </c>
      <c r="AM504" s="76">
        <f>IF(OR(DataBase2[[#This Row],[sKS]] = "", DataBase2[[#This Row],[BestSol]]=""), "", (DataBase2[[#This Row],[sKS]]-DataBase2[[#This Row],[BestSol]])/DataBase2[[#This Row],[BestSol]])</f>
        <v>1.5917214572690252E-2</v>
      </c>
      <c r="AN504" s="75">
        <f>IF(OR(DataBase2[[#This Row],[sLB]] = "", DataBase2[[#This Row],[BSHeu]]=""), "", (DataBase2[[#This Row],[sLB]]-DataBase2[[#This Row],[BSHeu]])/DataBase2[[#This Row],[BSHeu]])</f>
        <v>-1.5667826417711868E-2</v>
      </c>
      <c r="AO504" s="76">
        <f>IF(OR(DataBase2[[#This Row],[sCL]] = "",  DataBase2[[#This Row],[BSHeu]]=""), "", (DataBase2[[#This Row],[sCL]] - DataBase2[[#This Row],[BSHeu]])/ DataBase2[[#This Row],[BSHeu]])</f>
        <v>-1.3327441350532069E-2</v>
      </c>
      <c r="AP504" s="76">
        <f>IF(OR(DataBase2[[#This Row],[sDRC]]= "",  DataBase2[[#This Row],[BSHeu]]=""), "", (DataBase2[[#This Row],[sDRC]]- DataBase2[[#This Row],[BSHeu]])/ DataBase2[[#This Row],[BSHeu]])</f>
        <v>0.27847561725978037</v>
      </c>
      <c r="AQ504" s="76">
        <f>IF(OR(DataBase2[[#This Row],[sABS]]= "",  DataBase2[[#This Row],[BSHeu]]=""), "", (DataBase2[[#This Row],[sABS]]- DataBase2[[#This Row],[BSHeu]])/ DataBase2[[#This Row],[BSHeu]])</f>
        <v>1.2034245471936584E-2</v>
      </c>
      <c r="AR504" s="76">
        <f>IF(OR(DataBase2[[#This Row],[sCCJ]]= "",  DataBase2[[#This Row],[BSHeu]]=""), "", (DataBase2[[#This Row],[sCCJ]]- DataBase2[[#This Row],[BSHeu]])/ DataBase2[[#This Row],[BSHeu]])</f>
        <v>2.305928155100842E-2</v>
      </c>
      <c r="AS504" s="76">
        <f>IF(OR(DataBase2[[#This Row],[sILS]] = "",  DataBase2[[#This Row],[BSHeu]]=""), "", (DataBase2[[#This Row],[sILS]]- DataBase2[[#This Row],[BSHeu]])/ DataBase2[[#This Row],[BSHeu]])</f>
        <v>6.7481848590958083E-3</v>
      </c>
      <c r="AT504" s="76">
        <f>IF(OR(DataBase2[[#This Row],[sSA]] = "",  DataBase2[[#This Row],[BSHeu]]=""), "", (DataBase2[[#This Row],[sSA]]- DataBase2[[#This Row],[BSHeu]])/ DataBase2[[#This Row],[BSHeu]])</f>
        <v>5.5511427836261399E-3</v>
      </c>
      <c r="AU504" s="77">
        <f>IF(OR(DataBase2[[#This Row],[sKS]]= "",  DataBase2[[#This Row],[BSHeu]]=""), "", (DataBase2[[#This Row],[sKS]]- DataBase2[[#This Row],[BSHeu]])/ DataBase2[[#This Row],[BSHeu]])</f>
        <v>0</v>
      </c>
      <c r="AV504" s="78">
        <f>IF(AND(DataBase2[[#This Row],[sLBGB]]&lt;=0.0001, DataBase2[[#This Row],[sLBGB]]&lt;&gt;""), 1,"")</f>
        <v>1</v>
      </c>
      <c r="AW504" s="78" t="str">
        <f>IF(AND(DataBase2[[#This Row],[sCLGB]]&lt;=0.0001,DataBase2[[#This Row],[sCLGB]]&lt;&gt;""), 1,"")</f>
        <v/>
      </c>
      <c r="AX504" s="78" t="str">
        <f>IF(AND(DataBase2[[#This Row],[sDRCGB]]&lt;=0.0001,DataBase2[[#This Row],[sDRCGB]]&lt;&gt;""), 1,"")</f>
        <v/>
      </c>
      <c r="AY504" s="78" t="str">
        <f>IF(AND(DataBase2[[#This Row],[sABSGB]]&lt;=0.0001,DataBase2[[#This Row],[sABSGB]]&lt;&gt;""), 1,"")</f>
        <v/>
      </c>
      <c r="AZ504" s="78" t="str">
        <f>IF(AND(DataBase2[[#This Row],[sCCJGB]]&lt;=0.0001,DataBase2[[#This Row],[sCCJGB]]&lt;&gt;""), 1,"")</f>
        <v/>
      </c>
      <c r="BA504" s="78" t="str">
        <f>IF(AND(DataBase2[[#This Row],[sILSGB]]&lt;=0.0001,DataBase2[[#This Row],[sILSGB]]&lt;&gt;""), 1,"")</f>
        <v/>
      </c>
      <c r="BB504" s="78" t="str">
        <f>IF(AND(DataBase2[[#This Row],[sSAGB]]&lt;=0.0001,DataBase2[[#This Row],[sSAGB]]&lt;&gt;""), 1,"")</f>
        <v/>
      </c>
      <c r="BC504" s="78" t="str">
        <f>IF(AND(DataBase2[[#This Row],[sKSGB]]&lt;=0.0001,DataBase2[[#This Row],[sKSGB]]&lt;&gt;""), 1,"")</f>
        <v/>
      </c>
      <c r="BD504" s="79">
        <f>IF(AND(DataBase2[[#This Row],[sLBGKS]]&lt;=0.0001, DataBase2[[#This Row],[sLBGKS]]&lt;&gt;""), 1,"")</f>
        <v>1</v>
      </c>
      <c r="BE504" s="78">
        <f>IF(AND(DataBase2[[#This Row],[sCLGKS]]&lt;=0.0001,DataBase2[[#This Row],[sCLGKS]]&lt;&gt;""), 1,"")</f>
        <v>1</v>
      </c>
      <c r="BF504" s="78" t="str">
        <f>IF(AND(DataBase2[[#This Row],[sDRCGKS]]&lt;=0.0001,DataBase2[[#This Row],[sDRCGKS]]&lt;&gt;""), 1,"")</f>
        <v/>
      </c>
      <c r="BG504" s="78" t="str">
        <f>IF(AND(DataBase2[[#This Row],[sABSGKS]]&lt;=0.0001,DataBase2[[#This Row],[sABSGKS]]&lt;&gt;""), 1,"")</f>
        <v/>
      </c>
      <c r="BH504" s="78" t="str">
        <f>IF(AND(DataBase2[[#This Row],[sCCJGKS]]&lt;=0.0001,DataBase2[[#This Row],[sCCJGKS]]&lt;&gt;""), 1,"")</f>
        <v/>
      </c>
      <c r="BI504" s="78" t="str">
        <f>IF(AND(DataBase2[[#This Row],[sILSGKS]]&lt;=0.0001,DataBase2[[#This Row],[sILSGKS]]&lt;&gt;""), 1,"")</f>
        <v/>
      </c>
      <c r="BJ504" s="78" t="str">
        <f>IF(AND(DataBase2[[#This Row],[sSAGKS]]&lt;=0.0001,DataBase2[[#This Row],[sSAGKS]]&lt;&gt;""), 1,"")</f>
        <v/>
      </c>
      <c r="BK504" s="80">
        <f>IF(AND(DataBase2[[#This Row],[sKSGKS]]&lt;=0.0001,DataBase2[[#This Row],[sKSGKS]]&lt;&gt;""), 1,"")</f>
        <v>1</v>
      </c>
    </row>
    <row r="505" spans="1:63" x14ac:dyDescent="0.35">
      <c r="A505" s="65" t="s">
        <v>160</v>
      </c>
      <c r="B505" s="66" t="s">
        <v>80</v>
      </c>
      <c r="C505" s="67" t="s">
        <v>81</v>
      </c>
      <c r="D505" s="67">
        <v>6</v>
      </c>
      <c r="E505" s="67">
        <v>20</v>
      </c>
      <c r="F505" s="68">
        <v>4</v>
      </c>
      <c r="G505" s="69">
        <v>19700.400000000001</v>
      </c>
      <c r="H505" s="70">
        <v>19019.8</v>
      </c>
      <c r="I505" s="71">
        <v>7200</v>
      </c>
      <c r="J505" s="69">
        <v>19772.14</v>
      </c>
      <c r="K505" s="70">
        <v>17553.14</v>
      </c>
      <c r="L505" s="71">
        <v>42890</v>
      </c>
      <c r="M505" s="69">
        <v>26626.17</v>
      </c>
      <c r="N505" s="6">
        <v>19513.25</v>
      </c>
      <c r="O505" s="71">
        <v>7200</v>
      </c>
      <c r="P505" s="69">
        <v>20393.429690000001</v>
      </c>
      <c r="Q505" s="71">
        <v>2668</v>
      </c>
      <c r="R505" s="72">
        <v>20293.64</v>
      </c>
      <c r="S505" s="71">
        <v>59.64</v>
      </c>
      <c r="T505" s="72">
        <v>19986.64</v>
      </c>
      <c r="U505" s="71">
        <v>150.02449999999999</v>
      </c>
      <c r="V505" s="72">
        <v>20255.04</v>
      </c>
      <c r="W505" s="73">
        <v>150.16800000000001</v>
      </c>
      <c r="X505" s="7">
        <v>19769.3</v>
      </c>
      <c r="Y505" s="71">
        <v>840</v>
      </c>
      <c r="Z505" s="74">
        <f t="shared" si="21"/>
        <v>19700.400000000001</v>
      </c>
      <c r="AA505" s="48">
        <f t="shared" si="22"/>
        <v>19769.3</v>
      </c>
      <c r="AB50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MIN(G505,J505,M505),"")</f>
        <v/>
      </c>
      <c r="AC505" s="49" t="str">
        <f>IF(OR(DataBase2[[#This Row],[sKS]] = "", DataBase2[[#This Row],[BSOpt]]=""), "", (DataBase2[[#This Row],[sKS]]-DataBase2[[#This Row],[BSOpt]])/DataBase2[[#This Row],[BSOpt]])</f>
        <v/>
      </c>
      <c r="AD505" s="49">
        <f t="shared" si="23"/>
        <v>19700.400000000001</v>
      </c>
      <c r="AE505" s="49">
        <f>IF(OR(DataBase2[[#This Row],[sKS]] = "", DataBase2[[#This Row],[BESTUB]]=""), "", (DataBase2[[#This Row],[sKS]]-DataBase2[[#This Row],[BESTUB]])/DataBase2[[#This Row],[BESTUB]])</f>
        <v>3.4973909159203777E-3</v>
      </c>
      <c r="AF505" s="75">
        <f>IF(OR(DataBase2[[#This Row],[sLB]] = "", DataBase2[[#This Row],[BestSol]]=""), "", (DataBase2[[#This Row],[sLB]]-DataBase2[[#This Row],[BestSol]])/DataBase2[[#This Row],[BestSol]])</f>
        <v>0</v>
      </c>
      <c r="AG505" s="76">
        <f>IF(OR(DataBase2[[#This Row],[sCL]] = "", DataBase2[[#This Row],[BestSol]]=""), "", (DataBase2[[#This Row],[sCL]] -DataBase2[[#This Row],[BestSol]])/DataBase2[[#This Row],[BestSol]])</f>
        <v>3.6415504253719702E-3</v>
      </c>
      <c r="AH505" s="76">
        <f>IF(OR(DataBase2[[#This Row],[sDRC]]= "", DataBase2[[#This Row],[BestSol]]=""), "", (DataBase2[[#This Row],[sDRC]]-DataBase2[[#This Row],[BestSol]])/DataBase2[[#This Row],[BestSol]])</f>
        <v>0.35155479076566953</v>
      </c>
      <c r="AI505" s="76">
        <f>IF(OR(DataBase2[[#This Row],[sABS]]= "", DataBase2[[#This Row],[BestSol]]=""), "", (DataBase2[[#This Row],[sABS]]-DataBase2[[#This Row],[BestSol]])/DataBase2[[#This Row],[BestSol]])</f>
        <v>3.5178457797811181E-2</v>
      </c>
      <c r="AJ505" s="76">
        <f>IF(OR(DataBase2[[#This Row],[sCCJ]]= "", DataBase2[[#This Row],[BestSol]]=""), "", (DataBase2[[#This Row],[sCCJ]]-DataBase2[[#This Row],[BestSol]])/DataBase2[[#This Row],[BestSol]])</f>
        <v>3.0113094150372475E-2</v>
      </c>
      <c r="AK505" s="76">
        <f>IF(OR(DataBase2[[#This Row],[sILS]] = "", DataBase2[[#This Row],[BestSol]]=""), "", (DataBase2[[#This Row],[sILS]]-DataBase2[[#This Row],[BestSol]])/DataBase2[[#This Row],[BestSol]])</f>
        <v>1.4529654220218775E-2</v>
      </c>
      <c r="AL505" s="76">
        <f>IF(OR(DataBase2[[#This Row],[sSA]] = "", DataBase2[[#This Row],[BestSol]]=""), "", (DataBase2[[#This Row],[sSA]]-DataBase2[[#This Row],[BestSol]])/DataBase2[[#This Row],[BestSol]])</f>
        <v>2.8153743071206643E-2</v>
      </c>
      <c r="AM505" s="76">
        <f>IF(OR(DataBase2[[#This Row],[sKS]] = "", DataBase2[[#This Row],[BestSol]]=""), "", (DataBase2[[#This Row],[sKS]]-DataBase2[[#This Row],[BestSol]])/DataBase2[[#This Row],[BestSol]])</f>
        <v>3.4973909159203777E-3</v>
      </c>
      <c r="AN505" s="75">
        <f>IF(OR(DataBase2[[#This Row],[sLB]] = "", DataBase2[[#This Row],[BSHeu]]=""), "", (DataBase2[[#This Row],[sLB]]-DataBase2[[#This Row],[BSHeu]])/DataBase2[[#This Row],[BSHeu]])</f>
        <v>-3.4852018027951327E-3</v>
      </c>
      <c r="AO505" s="76">
        <f>IF(OR(DataBase2[[#This Row],[sCL]] = "",  DataBase2[[#This Row],[BSHeu]]=""), "", (DataBase2[[#This Row],[sCL]] - DataBase2[[#This Row],[BSHeu]])/ DataBase2[[#This Row],[BSHeu]])</f>
        <v>1.4365708446936135E-4</v>
      </c>
      <c r="AP505" s="76">
        <f>IF(OR(DataBase2[[#This Row],[sDRC]]= "",  DataBase2[[#This Row],[BSHeu]]=""), "", (DataBase2[[#This Row],[sDRC]]- DataBase2[[#This Row],[BSHeu]])/ DataBase2[[#This Row],[BSHeu]])</f>
        <v>0.34684434957231663</v>
      </c>
      <c r="AQ505" s="76">
        <f>IF(OR(DataBase2[[#This Row],[sABS]]= "",  DataBase2[[#This Row],[BSHeu]]=""), "", (DataBase2[[#This Row],[sABS]]- DataBase2[[#This Row],[BSHeu]])/ DataBase2[[#This Row],[BSHeu]])</f>
        <v>3.1570651970479563E-2</v>
      </c>
      <c r="AR505" s="76">
        <f>IF(OR(DataBase2[[#This Row],[sCCJ]]= "",  DataBase2[[#This Row],[BSHeu]]=""), "", (DataBase2[[#This Row],[sCCJ]]- DataBase2[[#This Row],[BSHeu]])/ DataBase2[[#This Row],[BSHeu]])</f>
        <v>2.6522942137556724E-2</v>
      </c>
      <c r="AS505" s="76">
        <f>IF(OR(DataBase2[[#This Row],[sILS]] = "",  DataBase2[[#This Row],[BSHeu]]=""), "", (DataBase2[[#This Row],[sILS]]- DataBase2[[#This Row],[BSHeu]])/ DataBase2[[#This Row],[BSHeu]])</f>
        <v>1.0993813640341346E-2</v>
      </c>
      <c r="AT505" s="76">
        <f>IF(OR(DataBase2[[#This Row],[sSA]] = "",  DataBase2[[#This Row],[BSHeu]]=""), "", (DataBase2[[#This Row],[sSA]]- DataBase2[[#This Row],[BSHeu]])/ DataBase2[[#This Row],[BSHeu]])</f>
        <v>2.4570419792304312E-2</v>
      </c>
      <c r="AU505" s="77">
        <f>IF(OR(DataBase2[[#This Row],[sKS]]= "",  DataBase2[[#This Row],[BSHeu]]=""), "", (DataBase2[[#This Row],[sKS]]- DataBase2[[#This Row],[BSHeu]])/ DataBase2[[#This Row],[BSHeu]])</f>
        <v>0</v>
      </c>
      <c r="AV505" s="78">
        <f>IF(AND(DataBase2[[#This Row],[sLBGB]]&lt;=0.0001, DataBase2[[#This Row],[sLBGB]]&lt;&gt;""), 1,"")</f>
        <v>1</v>
      </c>
      <c r="AW505" s="78" t="str">
        <f>IF(AND(DataBase2[[#This Row],[sCLGB]]&lt;=0.0001,DataBase2[[#This Row],[sCLGB]]&lt;&gt;""), 1,"")</f>
        <v/>
      </c>
      <c r="AX505" s="78" t="str">
        <f>IF(AND(DataBase2[[#This Row],[sDRCGB]]&lt;=0.0001,DataBase2[[#This Row],[sDRCGB]]&lt;&gt;""), 1,"")</f>
        <v/>
      </c>
      <c r="AY505" s="78" t="str">
        <f>IF(AND(DataBase2[[#This Row],[sABSGB]]&lt;=0.0001,DataBase2[[#This Row],[sABSGB]]&lt;&gt;""), 1,"")</f>
        <v/>
      </c>
      <c r="AZ505" s="78" t="str">
        <f>IF(AND(DataBase2[[#This Row],[sCCJGB]]&lt;=0.0001,DataBase2[[#This Row],[sCCJGB]]&lt;&gt;""), 1,"")</f>
        <v/>
      </c>
      <c r="BA505" s="78" t="str">
        <f>IF(AND(DataBase2[[#This Row],[sILSGB]]&lt;=0.0001,DataBase2[[#This Row],[sILSGB]]&lt;&gt;""), 1,"")</f>
        <v/>
      </c>
      <c r="BB505" s="78" t="str">
        <f>IF(AND(DataBase2[[#This Row],[sSAGB]]&lt;=0.0001,DataBase2[[#This Row],[sSAGB]]&lt;&gt;""), 1,"")</f>
        <v/>
      </c>
      <c r="BC505" s="78" t="str">
        <f>IF(AND(DataBase2[[#This Row],[sKSGB]]&lt;=0.0001,DataBase2[[#This Row],[sKSGB]]&lt;&gt;""), 1,"")</f>
        <v/>
      </c>
      <c r="BD505" s="79">
        <f>IF(AND(DataBase2[[#This Row],[sLBGKS]]&lt;=0.0001, DataBase2[[#This Row],[sLBGKS]]&lt;&gt;""), 1,"")</f>
        <v>1</v>
      </c>
      <c r="BE505" s="78" t="str">
        <f>IF(AND(DataBase2[[#This Row],[sCLGKS]]&lt;=0.0001,DataBase2[[#This Row],[sCLGKS]]&lt;&gt;""), 1,"")</f>
        <v/>
      </c>
      <c r="BF505" s="78" t="str">
        <f>IF(AND(DataBase2[[#This Row],[sDRCGKS]]&lt;=0.0001,DataBase2[[#This Row],[sDRCGKS]]&lt;&gt;""), 1,"")</f>
        <v/>
      </c>
      <c r="BG505" s="78" t="str">
        <f>IF(AND(DataBase2[[#This Row],[sABSGKS]]&lt;=0.0001,DataBase2[[#This Row],[sABSGKS]]&lt;&gt;""), 1,"")</f>
        <v/>
      </c>
      <c r="BH505" s="78" t="str">
        <f>IF(AND(DataBase2[[#This Row],[sCCJGKS]]&lt;=0.0001,DataBase2[[#This Row],[sCCJGKS]]&lt;&gt;""), 1,"")</f>
        <v/>
      </c>
      <c r="BI505" s="78" t="str">
        <f>IF(AND(DataBase2[[#This Row],[sILSGKS]]&lt;=0.0001,DataBase2[[#This Row],[sILSGKS]]&lt;&gt;""), 1,"")</f>
        <v/>
      </c>
      <c r="BJ505" s="78" t="str">
        <f>IF(AND(DataBase2[[#This Row],[sSAGKS]]&lt;=0.0001,DataBase2[[#This Row],[sSAGKS]]&lt;&gt;""), 1,"")</f>
        <v/>
      </c>
      <c r="BK505" s="80">
        <f>IF(AND(DataBase2[[#This Row],[sKSGKS]]&lt;=0.0001,DataBase2[[#This Row],[sKSGKS]]&lt;&gt;""), 1,"")</f>
        <v>1</v>
      </c>
    </row>
    <row r="506" spans="1:63" x14ac:dyDescent="0.35">
      <c r="A506" s="65" t="s">
        <v>161</v>
      </c>
      <c r="B506" s="66" t="s">
        <v>80</v>
      </c>
      <c r="C506" s="67" t="s">
        <v>81</v>
      </c>
      <c r="D506" s="67">
        <v>6</v>
      </c>
      <c r="E506" s="67">
        <v>20</v>
      </c>
      <c r="F506" s="68">
        <v>5</v>
      </c>
      <c r="G506" s="69">
        <v>21604.3</v>
      </c>
      <c r="H506" s="70">
        <v>20998</v>
      </c>
      <c r="I506" s="71">
        <v>7200</v>
      </c>
      <c r="J506" s="69">
        <v>21978.94</v>
      </c>
      <c r="K506" s="70">
        <v>18574.939999999999</v>
      </c>
      <c r="L506" s="71">
        <v>42908</v>
      </c>
      <c r="M506" s="69">
        <v>29030.73</v>
      </c>
      <c r="N506" s="6">
        <v>21324.26</v>
      </c>
      <c r="O506" s="71">
        <v>7200</v>
      </c>
      <c r="P506" s="69">
        <v>23096.070309999999</v>
      </c>
      <c r="Q506" s="71">
        <v>2046</v>
      </c>
      <c r="R506" s="72">
        <v>22677.74</v>
      </c>
      <c r="S506" s="71">
        <v>64.38</v>
      </c>
      <c r="T506" s="72">
        <v>22349.54</v>
      </c>
      <c r="U506" s="71">
        <v>150.018</v>
      </c>
      <c r="V506" s="72">
        <v>22276.44</v>
      </c>
      <c r="W506" s="73">
        <v>150.06</v>
      </c>
      <c r="X506" s="7">
        <v>21664.400000000001</v>
      </c>
      <c r="Y506" s="71">
        <v>577</v>
      </c>
      <c r="Z506" s="74">
        <f t="shared" si="21"/>
        <v>21604.3</v>
      </c>
      <c r="AA506" s="48">
        <f t="shared" si="22"/>
        <v>21664.400000000001</v>
      </c>
      <c r="AB5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MIN(G506,J506,M506),"")</f>
        <v/>
      </c>
      <c r="AC506" s="49" t="str">
        <f>IF(OR(DataBase2[[#This Row],[sKS]] = "", DataBase2[[#This Row],[BSOpt]]=""), "", (DataBase2[[#This Row],[sKS]]-DataBase2[[#This Row],[BSOpt]])/DataBase2[[#This Row],[BSOpt]])</f>
        <v/>
      </c>
      <c r="AD506" s="49">
        <f t="shared" si="23"/>
        <v>21604.3</v>
      </c>
      <c r="AE506" s="49">
        <f>IF(OR(DataBase2[[#This Row],[sKS]] = "", DataBase2[[#This Row],[BESTUB]]=""), "", (DataBase2[[#This Row],[sKS]]-DataBase2[[#This Row],[BESTUB]])/DataBase2[[#This Row],[BESTUB]])</f>
        <v>2.7818536124753954E-3</v>
      </c>
      <c r="AF506" s="75">
        <f>IF(OR(DataBase2[[#This Row],[sLB]] = "", DataBase2[[#This Row],[BestSol]]=""), "", (DataBase2[[#This Row],[sLB]]-DataBase2[[#This Row],[BestSol]])/DataBase2[[#This Row],[BestSol]])</f>
        <v>0</v>
      </c>
      <c r="AG506" s="76">
        <f>IF(OR(DataBase2[[#This Row],[sCL]] = "", DataBase2[[#This Row],[BestSol]]=""), "", (DataBase2[[#This Row],[sCL]] -DataBase2[[#This Row],[BestSol]])/DataBase2[[#This Row],[BestSol]])</f>
        <v>1.734099230245828E-2</v>
      </c>
      <c r="AH506" s="76">
        <f>IF(OR(DataBase2[[#This Row],[sDRC]]= "", DataBase2[[#This Row],[BestSol]]=""), "", (DataBase2[[#This Row],[sDRC]]-DataBase2[[#This Row],[BestSol]])/DataBase2[[#This Row],[BestSol]])</f>
        <v>0.34374777243419136</v>
      </c>
      <c r="AI506" s="76">
        <f>IF(OR(DataBase2[[#This Row],[sABS]]= "", DataBase2[[#This Row],[BestSol]]=""), "", (DataBase2[[#This Row],[sABS]]-DataBase2[[#This Row],[BestSol]])/DataBase2[[#This Row],[BestSol]])</f>
        <v>6.904969427382511E-2</v>
      </c>
      <c r="AJ506" s="76">
        <f>IF(OR(DataBase2[[#This Row],[sCCJ]]= "", DataBase2[[#This Row],[BestSol]]=""), "", (DataBase2[[#This Row],[sCCJ]]-DataBase2[[#This Row],[BestSol]])/DataBase2[[#This Row],[BestSol]])</f>
        <v>4.9686405021222735E-2</v>
      </c>
      <c r="AK506" s="76">
        <f>IF(OR(DataBase2[[#This Row],[sILS]] = "", DataBase2[[#This Row],[BestSol]]=""), "", (DataBase2[[#This Row],[sILS]]-DataBase2[[#This Row],[BestSol]])/DataBase2[[#This Row],[BestSol]])</f>
        <v>3.4494984794693727E-2</v>
      </c>
      <c r="AL506" s="76">
        <f>IF(OR(DataBase2[[#This Row],[sSA]] = "", DataBase2[[#This Row],[BestSol]]=""), "", (DataBase2[[#This Row],[sSA]]-DataBase2[[#This Row],[BestSol]])/DataBase2[[#This Row],[BestSol]])</f>
        <v>3.111139911961968E-2</v>
      </c>
      <c r="AM506" s="76">
        <f>IF(OR(DataBase2[[#This Row],[sKS]] = "", DataBase2[[#This Row],[BestSol]]=""), "", (DataBase2[[#This Row],[sKS]]-DataBase2[[#This Row],[BestSol]])/DataBase2[[#This Row],[BestSol]])</f>
        <v>2.7818536124753954E-3</v>
      </c>
      <c r="AN506" s="75">
        <f>IF(OR(DataBase2[[#This Row],[sLB]] = "", DataBase2[[#This Row],[BSHeu]]=""), "", (DataBase2[[#This Row],[sLB]]-DataBase2[[#This Row],[BSHeu]])/DataBase2[[#This Row],[BSHeu]])</f>
        <v>-2.7741363711897018E-3</v>
      </c>
      <c r="AO506" s="76">
        <f>IF(OR(DataBase2[[#This Row],[sCL]] = "",  DataBase2[[#This Row],[BSHeu]]=""), "", (DataBase2[[#This Row],[sCL]] - DataBase2[[#This Row],[BSHeu]])/ DataBase2[[#This Row],[BSHeu]])</f>
        <v>1.4518749653809809E-2</v>
      </c>
      <c r="AP506" s="76">
        <f>IF(OR(DataBase2[[#This Row],[sDRC]]= "",  DataBase2[[#This Row],[BSHeu]]=""), "", (DataBase2[[#This Row],[sDRC]]- DataBase2[[#This Row],[BSHeu]])/ DataBase2[[#This Row],[BSHeu]])</f>
        <v>0.34002003286497651</v>
      </c>
      <c r="AQ506" s="76">
        <f>IF(OR(DataBase2[[#This Row],[sABS]]= "",  DataBase2[[#This Row],[BSHeu]]=""), "", (DataBase2[[#This Row],[sABS]]- DataBase2[[#This Row],[BSHeu]])/ DataBase2[[#This Row],[BSHeu]])</f>
        <v>6.6084004634330867E-2</v>
      </c>
      <c r="AR506" s="76">
        <f>IF(OR(DataBase2[[#This Row],[sCCJ]]= "",  DataBase2[[#This Row],[BSHeu]]=""), "", (DataBase2[[#This Row],[sCCJ]]- DataBase2[[#This Row],[BSHeu]])/ DataBase2[[#This Row],[BSHeu]])</f>
        <v>4.6774431786710001E-2</v>
      </c>
      <c r="AS506" s="76">
        <f>IF(OR(DataBase2[[#This Row],[sILS]] = "",  DataBase2[[#This Row],[BSHeu]]=""), "", (DataBase2[[#This Row],[sILS]]- DataBase2[[#This Row],[BSHeu]])/ DataBase2[[#This Row],[BSHeu]])</f>
        <v>3.1625154631561424E-2</v>
      </c>
      <c r="AT506" s="76">
        <f>IF(OR(DataBase2[[#This Row],[sSA]] = "",  DataBase2[[#This Row],[BSHeu]]=""), "", (DataBase2[[#This Row],[sSA]]- DataBase2[[#This Row],[BSHeu]])/ DataBase2[[#This Row],[BSHeu]])</f>
        <v>2.8250955484573643E-2</v>
      </c>
      <c r="AU506" s="77">
        <f>IF(OR(DataBase2[[#This Row],[sKS]]= "",  DataBase2[[#This Row],[BSHeu]]=""), "", (DataBase2[[#This Row],[sKS]]- DataBase2[[#This Row],[BSHeu]])/ DataBase2[[#This Row],[BSHeu]])</f>
        <v>0</v>
      </c>
      <c r="AV506" s="78">
        <f>IF(AND(DataBase2[[#This Row],[sLBGB]]&lt;=0.0001, DataBase2[[#This Row],[sLBGB]]&lt;&gt;""), 1,"")</f>
        <v>1</v>
      </c>
      <c r="AW506" s="78" t="str">
        <f>IF(AND(DataBase2[[#This Row],[sCLGB]]&lt;=0.0001,DataBase2[[#This Row],[sCLGB]]&lt;&gt;""), 1,"")</f>
        <v/>
      </c>
      <c r="AX506" s="78" t="str">
        <f>IF(AND(DataBase2[[#This Row],[sDRCGB]]&lt;=0.0001,DataBase2[[#This Row],[sDRCGB]]&lt;&gt;""), 1,"")</f>
        <v/>
      </c>
      <c r="AY506" s="78" t="str">
        <f>IF(AND(DataBase2[[#This Row],[sABSGB]]&lt;=0.0001,DataBase2[[#This Row],[sABSGB]]&lt;&gt;""), 1,"")</f>
        <v/>
      </c>
      <c r="AZ506" s="78" t="str">
        <f>IF(AND(DataBase2[[#This Row],[sCCJGB]]&lt;=0.0001,DataBase2[[#This Row],[sCCJGB]]&lt;&gt;""), 1,"")</f>
        <v/>
      </c>
      <c r="BA506" s="78" t="str">
        <f>IF(AND(DataBase2[[#This Row],[sILSGB]]&lt;=0.0001,DataBase2[[#This Row],[sILSGB]]&lt;&gt;""), 1,"")</f>
        <v/>
      </c>
      <c r="BB506" s="78" t="str">
        <f>IF(AND(DataBase2[[#This Row],[sSAGB]]&lt;=0.0001,DataBase2[[#This Row],[sSAGB]]&lt;&gt;""), 1,"")</f>
        <v/>
      </c>
      <c r="BC506" s="78" t="str">
        <f>IF(AND(DataBase2[[#This Row],[sKSGB]]&lt;=0.0001,DataBase2[[#This Row],[sKSGB]]&lt;&gt;""), 1,"")</f>
        <v/>
      </c>
      <c r="BD506" s="79">
        <f>IF(AND(DataBase2[[#This Row],[sLBGKS]]&lt;=0.0001, DataBase2[[#This Row],[sLBGKS]]&lt;&gt;""), 1,"")</f>
        <v>1</v>
      </c>
      <c r="BE506" s="78" t="str">
        <f>IF(AND(DataBase2[[#This Row],[sCLGKS]]&lt;=0.0001,DataBase2[[#This Row],[sCLGKS]]&lt;&gt;""), 1,"")</f>
        <v/>
      </c>
      <c r="BF506" s="78" t="str">
        <f>IF(AND(DataBase2[[#This Row],[sDRCGKS]]&lt;=0.0001,DataBase2[[#This Row],[sDRCGKS]]&lt;&gt;""), 1,"")</f>
        <v/>
      </c>
      <c r="BG506" s="78" t="str">
        <f>IF(AND(DataBase2[[#This Row],[sABSGKS]]&lt;=0.0001,DataBase2[[#This Row],[sABSGKS]]&lt;&gt;""), 1,"")</f>
        <v/>
      </c>
      <c r="BH506" s="78" t="str">
        <f>IF(AND(DataBase2[[#This Row],[sCCJGKS]]&lt;=0.0001,DataBase2[[#This Row],[sCCJGKS]]&lt;&gt;""), 1,"")</f>
        <v/>
      </c>
      <c r="BI506" s="78" t="str">
        <f>IF(AND(DataBase2[[#This Row],[sILSGKS]]&lt;=0.0001,DataBase2[[#This Row],[sILSGKS]]&lt;&gt;""), 1,"")</f>
        <v/>
      </c>
      <c r="BJ506" s="78" t="str">
        <f>IF(AND(DataBase2[[#This Row],[sSAGKS]]&lt;=0.0001,DataBase2[[#This Row],[sSAGKS]]&lt;&gt;""), 1,"")</f>
        <v/>
      </c>
      <c r="BK506" s="80">
        <f>IF(AND(DataBase2[[#This Row],[sKSGKS]]&lt;=0.0001,DataBase2[[#This Row],[sKSGKS]]&lt;&gt;""), 1,"")</f>
        <v>1</v>
      </c>
    </row>
    <row r="507" spans="1:63" x14ac:dyDescent="0.35">
      <c r="A507" s="65"/>
      <c r="B507" s="66"/>
      <c r="C507" s="67"/>
      <c r="D507" s="67"/>
      <c r="E507" s="67"/>
      <c r="F507" s="68"/>
      <c r="G507" s="69"/>
      <c r="H507" s="70"/>
      <c r="I507" s="71"/>
      <c r="J507" s="69"/>
      <c r="K507" s="70"/>
      <c r="L507" s="71"/>
      <c r="M507" s="69"/>
      <c r="O507" s="73"/>
      <c r="P507" s="69"/>
      <c r="Q507" s="71"/>
      <c r="R507" s="72" t="s">
        <v>101</v>
      </c>
      <c r="S507" s="71"/>
      <c r="T507" s="72"/>
      <c r="U507" s="71"/>
      <c r="V507" s="72"/>
      <c r="W507" s="73"/>
      <c r="Y507" s="71"/>
      <c r="Z507" s="74" t="str">
        <f t="shared" si="21"/>
        <v/>
      </c>
      <c r="AA507" s="48" t="str">
        <f t="shared" si="22"/>
        <v/>
      </c>
      <c r="AB50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MIN(G507,J507,M507),"")</f>
        <v/>
      </c>
      <c r="AC507" s="49" t="str">
        <f>IF(OR(DataBase2[[#This Row],[sKS]] = "", DataBase2[[#This Row],[BSOpt]]=""), "", (DataBase2[[#This Row],[sKS]]-DataBase2[[#This Row],[BSOpt]])/DataBase2[[#This Row],[BSOpt]])</f>
        <v/>
      </c>
      <c r="AD507" s="49" t="str">
        <f t="shared" si="23"/>
        <v/>
      </c>
      <c r="AE507" s="49" t="str">
        <f>IF(OR(DataBase2[[#This Row],[sKS]] = "", DataBase2[[#This Row],[BESTUB]]=""), "", (DataBase2[[#This Row],[sKS]]-DataBase2[[#This Row],[BESTUB]])/DataBase2[[#This Row],[BESTUB]])</f>
        <v/>
      </c>
      <c r="AF507" s="50" t="str">
        <f>IF(OR(DataBase2[[#This Row],[sLB]] = "", DataBase2[[#This Row],[BestSol]]=""), "", (DataBase2[[#This Row],[sLB]]-DataBase2[[#This Row],[BestSol]])/DataBase2[[#This Row],[BestSol]])</f>
        <v/>
      </c>
      <c r="AG507" s="51" t="str">
        <f>IF(OR(DataBase2[[#This Row],[sCL]] = "", DataBase2[[#This Row],[BestSol]]=""), "", (DataBase2[[#This Row],[sCL]] -DataBase2[[#This Row],[BestSol]])/DataBase2[[#This Row],[BestSol]])</f>
        <v/>
      </c>
      <c r="AH507" s="52" t="str">
        <f>IF(OR(DataBase2[[#This Row],[sDRC]]= "", DataBase2[[#This Row],[BestSol]]=""), "", (DataBase2[[#This Row],[sDRC]]-DataBase2[[#This Row],[BestSol]])/DataBase2[[#This Row],[BestSol]])</f>
        <v/>
      </c>
      <c r="AI507" s="52" t="str">
        <f>IF(OR(DataBase2[[#This Row],[sABS]]= "", DataBase2[[#This Row],[BestSol]]=""), "", (DataBase2[[#This Row],[sABS]]-DataBase2[[#This Row],[BestSol]])/DataBase2[[#This Row],[BestSol]])</f>
        <v/>
      </c>
      <c r="AJ507" s="52" t="str">
        <f>IF(OR(DataBase2[[#This Row],[sCCJ]]= "", DataBase2[[#This Row],[BestSol]]=""), "", (DataBase2[[#This Row],[sCCJ]]-DataBase2[[#This Row],[BestSol]])/DataBase2[[#This Row],[BestSol]])</f>
        <v/>
      </c>
      <c r="AK507" s="52" t="str">
        <f>IF(OR(DataBase2[[#This Row],[sILS]] = "", DataBase2[[#This Row],[BestSol]]=""), "", (DataBase2[[#This Row],[sILS]]-DataBase2[[#This Row],[BestSol]])/DataBase2[[#This Row],[BestSol]])</f>
        <v/>
      </c>
      <c r="AL507" s="52" t="str">
        <f>IF(OR(DataBase2[[#This Row],[sSA]] = "", DataBase2[[#This Row],[BestSol]]=""), "", (DataBase2[[#This Row],[sSA]]-DataBase2[[#This Row],[BestSol]])/DataBase2[[#This Row],[BestSol]])</f>
        <v/>
      </c>
      <c r="AM507" s="53" t="str">
        <f>IF(OR(DataBase2[[#This Row],[sKS]] = "", DataBase2[[#This Row],[BestSol]]=""), "", (DataBase2[[#This Row],[sKS]]-DataBase2[[#This Row],[BestSol]])/DataBase2[[#This Row],[BestSol]])</f>
        <v/>
      </c>
      <c r="AN507" s="50" t="str">
        <f>IF(OR(DataBase2[[#This Row],[sLB]] = "", DataBase2[[#This Row],[BSHeu]]=""), "", (DataBase2[[#This Row],[sLB]]-DataBase2[[#This Row],[BSHeu]])/DataBase2[[#This Row],[BSHeu]])</f>
        <v/>
      </c>
      <c r="AO507" s="53" t="str">
        <f>IF(OR(DataBase2[[#This Row],[sCL]] = "",  DataBase2[[#This Row],[BSHeu]]=""), "", (DataBase2[[#This Row],[sCL]] - DataBase2[[#This Row],[BSHeu]])/ DataBase2[[#This Row],[BSHeu]])</f>
        <v/>
      </c>
      <c r="AP507" s="81" t="str">
        <f>IF(OR(DataBase2[[#This Row],[sDRC]]= "",  DataBase2[[#This Row],[BSHeu]]=""), "", (DataBase2[[#This Row],[sDRC]]- DataBase2[[#This Row],[BSHeu]])/ DataBase2[[#This Row],[BSHeu]])</f>
        <v/>
      </c>
      <c r="AQ507" s="81" t="str">
        <f>IF(OR(DataBase2[[#This Row],[sABS]]= "",  DataBase2[[#This Row],[BSHeu]]=""), "", (DataBase2[[#This Row],[sABS]]- DataBase2[[#This Row],[BSHeu]])/ DataBase2[[#This Row],[BSHeu]])</f>
        <v/>
      </c>
      <c r="AR507" s="81" t="str">
        <f>IF(OR(DataBase2[[#This Row],[sCCJ]]= "",  DataBase2[[#This Row],[BSHeu]]=""), "", (DataBase2[[#This Row],[sCCJ]]- DataBase2[[#This Row],[BSHeu]])/ DataBase2[[#This Row],[BSHeu]])</f>
        <v/>
      </c>
      <c r="AS507" s="81" t="str">
        <f>IF(OR(DataBase2[[#This Row],[sILS]] = "",  DataBase2[[#This Row],[BSHeu]]=""), "", (DataBase2[[#This Row],[sILS]]- DataBase2[[#This Row],[BSHeu]])/ DataBase2[[#This Row],[BSHeu]])</f>
        <v/>
      </c>
      <c r="AT507" s="81" t="str">
        <f>IF(OR(DataBase2[[#This Row],[sSA]] = "",  DataBase2[[#This Row],[BSHeu]]=""), "", (DataBase2[[#This Row],[sSA]]- DataBase2[[#This Row],[BSHeu]])/ DataBase2[[#This Row],[BSHeu]])</f>
        <v/>
      </c>
      <c r="AU507" s="82" t="str">
        <f>IF(OR(DataBase2[[#This Row],[sKS]]= "",  DataBase2[[#This Row],[BSHeu]]=""), "", (DataBase2[[#This Row],[sKS]]- DataBase2[[#This Row],[BSHeu]])/ DataBase2[[#This Row],[BSHeu]])</f>
        <v/>
      </c>
      <c r="AV507" s="58" t="str">
        <f>IF(AND(DataBase2[[#This Row],[sLBGB]]&lt;=0.0001, DataBase2[[#This Row],[sLBGB]]&lt;&gt;""), 1,"")</f>
        <v/>
      </c>
      <c r="AW507" s="59" t="str">
        <f>IF(AND(DataBase2[[#This Row],[sCLGB]]&lt;=0.0001,DataBase2[[#This Row],[sCLGB]]&lt;&gt;""), 1,"")</f>
        <v/>
      </c>
      <c r="AX507" s="60" t="str">
        <f>IF(AND(DataBase2[[#This Row],[sDRCGB]]&lt;=0.0001,DataBase2[[#This Row],[sDRCGB]]&lt;&gt;""), 1,"")</f>
        <v/>
      </c>
      <c r="AY507" s="60" t="str">
        <f>IF(AND(DataBase2[[#This Row],[sABSGB]]&lt;=0.0001,DataBase2[[#This Row],[sABSGB]]&lt;&gt;""), 1,"")</f>
        <v/>
      </c>
      <c r="AZ507" s="60" t="str">
        <f>IF(AND(DataBase2[[#This Row],[sCCJGB]]&lt;=0.0001,DataBase2[[#This Row],[sCCJGB]]&lt;&gt;""), 1,"")</f>
        <v/>
      </c>
      <c r="BA507" s="60" t="str">
        <f>IF(AND(DataBase2[[#This Row],[sILSGB]]&lt;=0.0001,DataBase2[[#This Row],[sILSGB]]&lt;&gt;""), 1,"")</f>
        <v/>
      </c>
      <c r="BB507" s="60" t="str">
        <f>IF(AND(DataBase2[[#This Row],[sSAGB]]&lt;=0.0001,DataBase2[[#This Row],[sSAGB]]&lt;&gt;""), 1,"")</f>
        <v/>
      </c>
      <c r="BC507" s="58" t="str">
        <f>IF(AND(DataBase2[[#This Row],[sKSGB]]&lt;=0.0001,DataBase2[[#This Row],[sKSGB]]&lt;&gt;""), 1,"")</f>
        <v/>
      </c>
      <c r="BD507" s="83" t="str">
        <f>IF(AND(DataBase2[[#This Row],[sLBGKS]]&lt;=0.0001, DataBase2[[#This Row],[sLBGKS]]&lt;&gt;""), 1,"")</f>
        <v/>
      </c>
      <c r="BE507" s="58" t="str">
        <f>IF(AND(DataBase2[[#This Row],[sCLGKS]]&lt;=0.0001,DataBase2[[#This Row],[sCLGKS]]&lt;&gt;""), 1,"")</f>
        <v/>
      </c>
      <c r="BF507" s="84" t="str">
        <f>IF(AND(DataBase2[[#This Row],[sDRCGKS]]&lt;=0.0001,DataBase2[[#This Row],[sDRCGKS]]&lt;&gt;""), 1,"")</f>
        <v/>
      </c>
      <c r="BG507" s="84" t="str">
        <f>IF(AND(DataBase2[[#This Row],[sABSGKS]]&lt;=0.0001,DataBase2[[#This Row],[sABSGKS]]&lt;&gt;""), 1,"")</f>
        <v/>
      </c>
      <c r="BH507" s="84" t="str">
        <f>IF(AND(DataBase2[[#This Row],[sCCJGKS]]&lt;=0.0001,DataBase2[[#This Row],[sCCJGKS]]&lt;&gt;""), 1,"")</f>
        <v/>
      </c>
      <c r="BI507" s="84" t="str">
        <f>IF(AND(DataBase2[[#This Row],[sILSGKS]]&lt;=0.0001,DataBase2[[#This Row],[sILSGKS]]&lt;&gt;""), 1,"")</f>
        <v/>
      </c>
      <c r="BJ507" s="84" t="str">
        <f>IF(AND(DataBase2[[#This Row],[sSAGKS]]&lt;=0.0001,DataBase2[[#This Row],[sSAGKS]]&lt;&gt;""), 1,"")</f>
        <v/>
      </c>
      <c r="BK507" s="80" t="str">
        <f>IF(AND(DataBase2[[#This Row],[sKSGKS]]&lt;=0.0001,DataBase2[[#This Row],[sKSGKS]]&lt;&gt;""), 1,"")</f>
        <v/>
      </c>
    </row>
    <row r="508" spans="1:63" x14ac:dyDescent="0.35">
      <c r="A508" s="65" t="s">
        <v>162</v>
      </c>
      <c r="B508" s="66" t="s">
        <v>80</v>
      </c>
      <c r="C508" s="67" t="s">
        <v>81</v>
      </c>
      <c r="D508" s="67">
        <v>6</v>
      </c>
      <c r="E508" s="67">
        <v>25</v>
      </c>
      <c r="F508" s="68">
        <v>2</v>
      </c>
      <c r="G508" s="69">
        <v>14623.9</v>
      </c>
      <c r="H508" s="70">
        <v>14436.2</v>
      </c>
      <c r="I508" s="71">
        <v>7200</v>
      </c>
      <c r="J508" s="69">
        <v>14621.29</v>
      </c>
      <c r="K508" s="70">
        <v>14621.29</v>
      </c>
      <c r="L508" s="71">
        <v>197</v>
      </c>
      <c r="M508" s="69">
        <v>22017.99</v>
      </c>
      <c r="N508" s="6">
        <v>14593.28</v>
      </c>
      <c r="O508" s="71">
        <v>7200</v>
      </c>
      <c r="P508" s="69">
        <v>14623.87988</v>
      </c>
      <c r="Q508" s="71">
        <v>2226</v>
      </c>
      <c r="R508" s="72">
        <v>15018.29</v>
      </c>
      <c r="S508" s="71">
        <v>144.63</v>
      </c>
      <c r="T508" s="72">
        <v>14992.39</v>
      </c>
      <c r="U508" s="71">
        <v>150.0035</v>
      </c>
      <c r="V508" s="72">
        <v>14969.19</v>
      </c>
      <c r="W508" s="73">
        <v>150.15799999999999</v>
      </c>
      <c r="X508" s="7">
        <v>14663.7</v>
      </c>
      <c r="Y508" s="71">
        <v>202</v>
      </c>
      <c r="Z508" s="74">
        <f t="shared" si="21"/>
        <v>14621.29</v>
      </c>
      <c r="AA508" s="48">
        <f t="shared" si="22"/>
        <v>14623.87988</v>
      </c>
      <c r="AB50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MIN(G508,J508,M508),"")</f>
        <v>14621.29</v>
      </c>
      <c r="AC508" s="49">
        <f>IF(OR(DataBase2[[#This Row],[sKS]] = "", DataBase2[[#This Row],[BSOpt]]=""), "", (DataBase2[[#This Row],[sKS]]-DataBase2[[#This Row],[BSOpt]])/DataBase2[[#This Row],[BSOpt]])</f>
        <v>2.9005648612400034E-3</v>
      </c>
      <c r="AD508" s="49">
        <f t="shared" si="23"/>
        <v>14621.29</v>
      </c>
      <c r="AE508" s="49">
        <f>IF(OR(DataBase2[[#This Row],[sKS]] = "", DataBase2[[#This Row],[BESTUB]]=""), "", (DataBase2[[#This Row],[sKS]]-DataBase2[[#This Row],[BESTUB]])/DataBase2[[#This Row],[BESTUB]])</f>
        <v>2.9005648612400034E-3</v>
      </c>
      <c r="AF508" s="75">
        <f>IF(OR(DataBase2[[#This Row],[sLB]] = "", DataBase2[[#This Row],[BestSol]]=""), "", (DataBase2[[#This Row],[sLB]]-DataBase2[[#This Row],[BestSol]])/DataBase2[[#This Row],[BestSol]])</f>
        <v>1.7850682121746869E-4</v>
      </c>
      <c r="AG508" s="76">
        <f>IF(OR(DataBase2[[#This Row],[sCL]] = "", DataBase2[[#This Row],[BestSol]]=""), "", (DataBase2[[#This Row],[sCL]] -DataBase2[[#This Row],[BestSol]])/DataBase2[[#This Row],[BestSol]])</f>
        <v>0</v>
      </c>
      <c r="AH508" s="76">
        <f>IF(OR(DataBase2[[#This Row],[sDRC]]= "", DataBase2[[#This Row],[BestSol]]=""), "", (DataBase2[[#This Row],[sDRC]]-DataBase2[[#This Row],[BestSol]])/DataBase2[[#This Row],[BestSol]])</f>
        <v>0.5058855955938224</v>
      </c>
      <c r="AI508" s="76">
        <f>IF(OR(DataBase2[[#This Row],[sABS]]= "", DataBase2[[#This Row],[BestSol]]=""), "", (DataBase2[[#This Row],[sABS]]-DataBase2[[#This Row],[BestSol]])/DataBase2[[#This Row],[BestSol]])</f>
        <v>1.7713074564553052E-4</v>
      </c>
      <c r="AJ508" s="76">
        <f>IF(OR(DataBase2[[#This Row],[sCCJ]]= "", DataBase2[[#This Row],[BestSol]]=""), "", (DataBase2[[#This Row],[sCCJ]]-DataBase2[[#This Row],[BestSol]])/DataBase2[[#This Row],[BestSol]])</f>
        <v>2.7152186982133585E-2</v>
      </c>
      <c r="AK508" s="76">
        <f>IF(OR(DataBase2[[#This Row],[sILS]] = "", DataBase2[[#This Row],[BestSol]]=""), "", (DataBase2[[#This Row],[sILS]]-DataBase2[[#This Row],[BestSol]])/DataBase2[[#This Row],[BestSol]])</f>
        <v>2.5380797453576156E-2</v>
      </c>
      <c r="AL508" s="76">
        <f>IF(OR(DataBase2[[#This Row],[sSA]] = "", DataBase2[[#This Row],[BestSol]]=""), "", (DataBase2[[#This Row],[sSA]]-DataBase2[[#This Row],[BestSol]])/DataBase2[[#This Row],[BestSol]])</f>
        <v>2.3794070153864647E-2</v>
      </c>
      <c r="AM508" s="76">
        <f>IF(OR(DataBase2[[#This Row],[sKS]] = "", DataBase2[[#This Row],[BestSol]]=""), "", (DataBase2[[#This Row],[sKS]]-DataBase2[[#This Row],[BestSol]])/DataBase2[[#This Row],[BestSol]])</f>
        <v>2.9005648612400034E-3</v>
      </c>
      <c r="AN508" s="75">
        <f>IF(OR(DataBase2[[#This Row],[sLB]] = "", DataBase2[[#This Row],[BSHeu]]=""), "", (DataBase2[[#This Row],[sLB]]-DataBase2[[#This Row],[BSHeu]])/DataBase2[[#This Row],[BSHeu]])</f>
        <v>1.3758318698132038E-6</v>
      </c>
      <c r="AO508" s="76">
        <f>IF(OR(DataBase2[[#This Row],[sCL]] = "",  DataBase2[[#This Row],[BSHeu]]=""), "", (DataBase2[[#This Row],[sCL]] - DataBase2[[#This Row],[BSHeu]])/ DataBase2[[#This Row],[BSHeu]])</f>
        <v>-1.770993759010238E-4</v>
      </c>
      <c r="AP508" s="76">
        <f>IF(OR(DataBase2[[#This Row],[sDRC]]= "",  DataBase2[[#This Row],[BSHeu]]=""), "", (DataBase2[[#This Row],[sDRC]]- DataBase2[[#This Row],[BSHeu]])/ DataBase2[[#This Row],[BSHeu]])</f>
        <v>0.50561890419466449</v>
      </c>
      <c r="AQ508" s="76">
        <f>IF(OR(DataBase2[[#This Row],[sABS]]= "",  DataBase2[[#This Row],[BSHeu]]=""), "", (DataBase2[[#This Row],[sABS]]- DataBase2[[#This Row],[BSHeu]])/ DataBase2[[#This Row],[BSHeu]])</f>
        <v>0</v>
      </c>
      <c r="AR508" s="76">
        <f>IF(OR(DataBase2[[#This Row],[sCCJ]]= "",  DataBase2[[#This Row],[BSHeu]]=""), "", (DataBase2[[#This Row],[sCCJ]]- DataBase2[[#This Row],[BSHeu]])/ DataBase2[[#This Row],[BSHeu]])</f>
        <v>2.6970278970863678E-2</v>
      </c>
      <c r="AS508" s="76">
        <f>IF(OR(DataBase2[[#This Row],[sILS]] = "",  DataBase2[[#This Row],[BSHeu]]=""), "", (DataBase2[[#This Row],[sILS]]- DataBase2[[#This Row],[BSHeu]])/ DataBase2[[#This Row],[BSHeu]])</f>
        <v>2.5199203154286233E-2</v>
      </c>
      <c r="AT508" s="76">
        <f>IF(OR(DataBase2[[#This Row],[sSA]] = "",  DataBase2[[#This Row],[BSHeu]]=""), "", (DataBase2[[#This Row],[sSA]]- DataBase2[[#This Row],[BSHeu]])/ DataBase2[[#This Row],[BSHeu]])</f>
        <v>2.3612756862989227E-2</v>
      </c>
      <c r="AU508" s="77">
        <f>IF(OR(DataBase2[[#This Row],[sKS]]= "",  DataBase2[[#This Row],[BSHeu]]=""), "", (DataBase2[[#This Row],[sKS]]- DataBase2[[#This Row],[BSHeu]])/ DataBase2[[#This Row],[BSHeu]])</f>
        <v>2.7229517971122936E-3</v>
      </c>
      <c r="AV508" s="78" t="str">
        <f>IF(AND(DataBase2[[#This Row],[sLBGB]]&lt;=0.0001, DataBase2[[#This Row],[sLBGB]]&lt;&gt;""), 1,"")</f>
        <v/>
      </c>
      <c r="AW508" s="78">
        <f>IF(AND(DataBase2[[#This Row],[sCLGB]]&lt;=0.0001,DataBase2[[#This Row],[sCLGB]]&lt;&gt;""), 1,"")</f>
        <v>1</v>
      </c>
      <c r="AX508" s="78" t="str">
        <f>IF(AND(DataBase2[[#This Row],[sDRCGB]]&lt;=0.0001,DataBase2[[#This Row],[sDRCGB]]&lt;&gt;""), 1,"")</f>
        <v/>
      </c>
      <c r="AY508" s="78" t="str">
        <f>IF(AND(DataBase2[[#This Row],[sABSGB]]&lt;=0.0001,DataBase2[[#This Row],[sABSGB]]&lt;&gt;""), 1,"")</f>
        <v/>
      </c>
      <c r="AZ508" s="78" t="str">
        <f>IF(AND(DataBase2[[#This Row],[sCCJGB]]&lt;=0.0001,DataBase2[[#This Row],[sCCJGB]]&lt;&gt;""), 1,"")</f>
        <v/>
      </c>
      <c r="BA508" s="78" t="str">
        <f>IF(AND(DataBase2[[#This Row],[sILSGB]]&lt;=0.0001,DataBase2[[#This Row],[sILSGB]]&lt;&gt;""), 1,"")</f>
        <v/>
      </c>
      <c r="BB508" s="78" t="str">
        <f>IF(AND(DataBase2[[#This Row],[sSAGB]]&lt;=0.0001,DataBase2[[#This Row],[sSAGB]]&lt;&gt;""), 1,"")</f>
        <v/>
      </c>
      <c r="BC508" s="78" t="str">
        <f>IF(AND(DataBase2[[#This Row],[sKSGB]]&lt;=0.0001,DataBase2[[#This Row],[sKSGB]]&lt;&gt;""), 1,"")</f>
        <v/>
      </c>
      <c r="BD508" s="79">
        <f>IF(AND(DataBase2[[#This Row],[sLBGKS]]&lt;=0.0001, DataBase2[[#This Row],[sLBGKS]]&lt;&gt;""), 1,"")</f>
        <v>1</v>
      </c>
      <c r="BE508" s="78">
        <f>IF(AND(DataBase2[[#This Row],[sCLGKS]]&lt;=0.0001,DataBase2[[#This Row],[sCLGKS]]&lt;&gt;""), 1,"")</f>
        <v>1</v>
      </c>
      <c r="BF508" s="78" t="str">
        <f>IF(AND(DataBase2[[#This Row],[sDRCGKS]]&lt;=0.0001,DataBase2[[#This Row],[sDRCGKS]]&lt;&gt;""), 1,"")</f>
        <v/>
      </c>
      <c r="BG508" s="78">
        <f>IF(AND(DataBase2[[#This Row],[sABSGKS]]&lt;=0.0001,DataBase2[[#This Row],[sABSGKS]]&lt;&gt;""), 1,"")</f>
        <v>1</v>
      </c>
      <c r="BH508" s="78" t="str">
        <f>IF(AND(DataBase2[[#This Row],[sCCJGKS]]&lt;=0.0001,DataBase2[[#This Row],[sCCJGKS]]&lt;&gt;""), 1,"")</f>
        <v/>
      </c>
      <c r="BI508" s="78" t="str">
        <f>IF(AND(DataBase2[[#This Row],[sILSGKS]]&lt;=0.0001,DataBase2[[#This Row],[sILSGKS]]&lt;&gt;""), 1,"")</f>
        <v/>
      </c>
      <c r="BJ508" s="78" t="str">
        <f>IF(AND(DataBase2[[#This Row],[sSAGKS]]&lt;=0.0001,DataBase2[[#This Row],[sSAGKS]]&lt;&gt;""), 1,"")</f>
        <v/>
      </c>
      <c r="BK508" s="80" t="str">
        <f>IF(AND(DataBase2[[#This Row],[sKSGKS]]&lt;=0.0001,DataBase2[[#This Row],[sKSGKS]]&lt;&gt;""), 1,"")</f>
        <v/>
      </c>
    </row>
    <row r="509" spans="1:63" x14ac:dyDescent="0.35">
      <c r="A509" s="65" t="s">
        <v>163</v>
      </c>
      <c r="B509" s="66" t="s">
        <v>80</v>
      </c>
      <c r="C509" s="67" t="s">
        <v>81</v>
      </c>
      <c r="D509" s="67">
        <v>6</v>
      </c>
      <c r="E509" s="67">
        <v>25</v>
      </c>
      <c r="F509" s="68">
        <v>3</v>
      </c>
      <c r="G509" s="69">
        <v>15584</v>
      </c>
      <c r="H509" s="70">
        <v>15212.5</v>
      </c>
      <c r="I509" s="71">
        <v>7200</v>
      </c>
      <c r="J509" s="69">
        <v>15577.79</v>
      </c>
      <c r="K509" s="70">
        <v>15494.99</v>
      </c>
      <c r="L509" s="71">
        <v>42843</v>
      </c>
      <c r="M509" s="69">
        <v>24621.61</v>
      </c>
      <c r="N509" s="6">
        <v>15419.58</v>
      </c>
      <c r="O509" s="71">
        <v>7200</v>
      </c>
      <c r="P509" s="69">
        <v>16146.910159999999</v>
      </c>
      <c r="Q509" s="71">
        <v>2978</v>
      </c>
      <c r="R509" s="72">
        <v>15889.39</v>
      </c>
      <c r="S509" s="71">
        <v>100.89</v>
      </c>
      <c r="T509" s="72">
        <v>15685.79</v>
      </c>
      <c r="U509" s="71">
        <v>150.02250000000001</v>
      </c>
      <c r="V509" s="72">
        <v>15817.89</v>
      </c>
      <c r="W509" s="73">
        <v>150.12799999999999</v>
      </c>
      <c r="X509" s="7">
        <v>15599</v>
      </c>
      <c r="Y509" s="71">
        <v>798</v>
      </c>
      <c r="Z509" s="74">
        <f t="shared" si="21"/>
        <v>15577.79</v>
      </c>
      <c r="AA509" s="48">
        <f t="shared" si="22"/>
        <v>15599</v>
      </c>
      <c r="AB50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MIN(G509,J509,M509),"")</f>
        <v/>
      </c>
      <c r="AC509" s="49" t="str">
        <f>IF(OR(DataBase2[[#This Row],[sKS]] = "", DataBase2[[#This Row],[BSOpt]]=""), "", (DataBase2[[#This Row],[sKS]]-DataBase2[[#This Row],[BSOpt]])/DataBase2[[#This Row],[BSOpt]])</f>
        <v/>
      </c>
      <c r="AD509" s="49">
        <f t="shared" si="23"/>
        <v>15577.79</v>
      </c>
      <c r="AE509" s="49">
        <f>IF(OR(DataBase2[[#This Row],[sKS]] = "", DataBase2[[#This Row],[BESTUB]]=""), "", (DataBase2[[#This Row],[sKS]]-DataBase2[[#This Row],[BESTUB]])/DataBase2[[#This Row],[BESTUB]])</f>
        <v>1.3615538532743814E-3</v>
      </c>
      <c r="AF509" s="75">
        <f>IF(OR(DataBase2[[#This Row],[sLB]] = "", DataBase2[[#This Row],[BestSol]]=""), "", (DataBase2[[#This Row],[sLB]]-DataBase2[[#This Row],[BestSol]])/DataBase2[[#This Row],[BestSol]])</f>
        <v>3.9864448037873964E-4</v>
      </c>
      <c r="AG509" s="76">
        <f>IF(OR(DataBase2[[#This Row],[sCL]] = "", DataBase2[[#This Row],[BestSol]]=""), "", (DataBase2[[#This Row],[sCL]] -DataBase2[[#This Row],[BestSol]])/DataBase2[[#This Row],[BestSol]])</f>
        <v>0</v>
      </c>
      <c r="AH509" s="76">
        <f>IF(OR(DataBase2[[#This Row],[sDRC]]= "", DataBase2[[#This Row],[BestSol]]=""), "", (DataBase2[[#This Row],[sDRC]]-DataBase2[[#This Row],[BestSol]])/DataBase2[[#This Row],[BestSol]])</f>
        <v>0.58055860298540418</v>
      </c>
      <c r="AI509" s="76">
        <f>IF(OR(DataBase2[[#This Row],[sABS]]= "", DataBase2[[#This Row],[BestSol]]=""), "", (DataBase2[[#This Row],[sABS]]-DataBase2[[#This Row],[BestSol]])/DataBase2[[#This Row],[BestSol]])</f>
        <v>3.6534075757857727E-2</v>
      </c>
      <c r="AJ509" s="76">
        <f>IF(OR(DataBase2[[#This Row],[sCCJ]]= "", DataBase2[[#This Row],[BestSol]]=""), "", (DataBase2[[#This Row],[sCCJ]]-DataBase2[[#This Row],[BestSol]])/DataBase2[[#This Row],[BestSol]])</f>
        <v>2.0002837372952036E-2</v>
      </c>
      <c r="AK509" s="76">
        <f>IF(OR(DataBase2[[#This Row],[sILS]] = "", DataBase2[[#This Row],[BestSol]]=""), "", (DataBase2[[#This Row],[sILS]]-DataBase2[[#This Row],[BestSol]])/DataBase2[[#This Row],[BestSol]])</f>
        <v>6.9329474848486205E-3</v>
      </c>
      <c r="AL509" s="76">
        <f>IF(OR(DataBase2[[#This Row],[sSA]] = "", DataBase2[[#This Row],[BestSol]]=""), "", (DataBase2[[#This Row],[sSA]]-DataBase2[[#This Row],[BestSol]])/DataBase2[[#This Row],[BestSol]])</f>
        <v>1.5412969362149479E-2</v>
      </c>
      <c r="AM509" s="76">
        <f>IF(OR(DataBase2[[#This Row],[sKS]] = "", DataBase2[[#This Row],[BestSol]]=""), "", (DataBase2[[#This Row],[sKS]]-DataBase2[[#This Row],[BestSol]])/DataBase2[[#This Row],[BestSol]])</f>
        <v>1.3615538532743814E-3</v>
      </c>
      <c r="AN509" s="75">
        <f>IF(OR(DataBase2[[#This Row],[sLB]] = "", DataBase2[[#This Row],[BSHeu]]=""), "", (DataBase2[[#This Row],[sLB]]-DataBase2[[#This Row],[BSHeu]])/DataBase2[[#This Row],[BSHeu]])</f>
        <v>-9.616001025706776E-4</v>
      </c>
      <c r="AO509" s="76">
        <f>IF(OR(DataBase2[[#This Row],[sCL]] = "",  DataBase2[[#This Row],[BSHeu]]=""), "", (DataBase2[[#This Row],[sCL]] - DataBase2[[#This Row],[BSHeu]])/ DataBase2[[#This Row],[BSHeu]])</f>
        <v>-1.3597025450348822E-3</v>
      </c>
      <c r="AP509" s="76">
        <f>IF(OR(DataBase2[[#This Row],[sDRC]]= "",  DataBase2[[#This Row],[BSHeu]]=""), "", (DataBase2[[#This Row],[sDRC]]- DataBase2[[#This Row],[BSHeu]])/ DataBase2[[#This Row],[BSHeu]])</f>
        <v>0.57840951343034819</v>
      </c>
      <c r="AQ509" s="76">
        <f>IF(OR(DataBase2[[#This Row],[sABS]]= "",  DataBase2[[#This Row],[BSHeu]]=""), "", (DataBase2[[#This Row],[sABS]]- DataBase2[[#This Row],[BSHeu]])/ DataBase2[[#This Row],[BSHeu]])</f>
        <v>3.5124697737034388E-2</v>
      </c>
      <c r="AR509" s="76">
        <f>IF(OR(DataBase2[[#This Row],[sCCJ]]= "",  DataBase2[[#This Row],[BSHeu]]=""), "", (DataBase2[[#This Row],[sCCJ]]- DataBase2[[#This Row],[BSHeu]])/ DataBase2[[#This Row],[BSHeu]])</f>
        <v>1.8615936919033235E-2</v>
      </c>
      <c r="AS509" s="76">
        <f>IF(OR(DataBase2[[#This Row],[sILS]] = "",  DataBase2[[#This Row],[BSHeu]]=""), "", (DataBase2[[#This Row],[sILS]]- DataBase2[[#This Row],[BSHeu]])/ DataBase2[[#This Row],[BSHeu]])</f>
        <v>5.5638181934739963E-3</v>
      </c>
      <c r="AT509" s="76">
        <f>IF(OR(DataBase2[[#This Row],[sSA]] = "",  DataBase2[[#This Row],[BSHeu]]=""), "", (DataBase2[[#This Row],[sSA]]- DataBase2[[#This Row],[BSHeu]])/ DataBase2[[#This Row],[BSHeu]])</f>
        <v>1.4032309763446337E-2</v>
      </c>
      <c r="AU509" s="77">
        <f>IF(OR(DataBase2[[#This Row],[sKS]]= "",  DataBase2[[#This Row],[BSHeu]]=""), "", (DataBase2[[#This Row],[sKS]]- DataBase2[[#This Row],[BSHeu]])/ DataBase2[[#This Row],[BSHeu]])</f>
        <v>0</v>
      </c>
      <c r="AV509" s="78" t="str">
        <f>IF(AND(DataBase2[[#This Row],[sLBGB]]&lt;=0.0001, DataBase2[[#This Row],[sLBGB]]&lt;&gt;""), 1,"")</f>
        <v/>
      </c>
      <c r="AW509" s="78">
        <f>IF(AND(DataBase2[[#This Row],[sCLGB]]&lt;=0.0001,DataBase2[[#This Row],[sCLGB]]&lt;&gt;""), 1,"")</f>
        <v>1</v>
      </c>
      <c r="AX509" s="78" t="str">
        <f>IF(AND(DataBase2[[#This Row],[sDRCGB]]&lt;=0.0001,DataBase2[[#This Row],[sDRCGB]]&lt;&gt;""), 1,"")</f>
        <v/>
      </c>
      <c r="AY509" s="78" t="str">
        <f>IF(AND(DataBase2[[#This Row],[sABSGB]]&lt;=0.0001,DataBase2[[#This Row],[sABSGB]]&lt;&gt;""), 1,"")</f>
        <v/>
      </c>
      <c r="AZ509" s="78" t="str">
        <f>IF(AND(DataBase2[[#This Row],[sCCJGB]]&lt;=0.0001,DataBase2[[#This Row],[sCCJGB]]&lt;&gt;""), 1,"")</f>
        <v/>
      </c>
      <c r="BA509" s="78" t="str">
        <f>IF(AND(DataBase2[[#This Row],[sILSGB]]&lt;=0.0001,DataBase2[[#This Row],[sILSGB]]&lt;&gt;""), 1,"")</f>
        <v/>
      </c>
      <c r="BB509" s="78" t="str">
        <f>IF(AND(DataBase2[[#This Row],[sSAGB]]&lt;=0.0001,DataBase2[[#This Row],[sSAGB]]&lt;&gt;""), 1,"")</f>
        <v/>
      </c>
      <c r="BC509" s="78" t="str">
        <f>IF(AND(DataBase2[[#This Row],[sKSGB]]&lt;=0.0001,DataBase2[[#This Row],[sKSGB]]&lt;&gt;""), 1,"")</f>
        <v/>
      </c>
      <c r="BD509" s="79">
        <f>IF(AND(DataBase2[[#This Row],[sLBGKS]]&lt;=0.0001, DataBase2[[#This Row],[sLBGKS]]&lt;&gt;""), 1,"")</f>
        <v>1</v>
      </c>
      <c r="BE509" s="78">
        <f>IF(AND(DataBase2[[#This Row],[sCLGKS]]&lt;=0.0001,DataBase2[[#This Row],[sCLGKS]]&lt;&gt;""), 1,"")</f>
        <v>1</v>
      </c>
      <c r="BF509" s="78" t="str">
        <f>IF(AND(DataBase2[[#This Row],[sDRCGKS]]&lt;=0.0001,DataBase2[[#This Row],[sDRCGKS]]&lt;&gt;""), 1,"")</f>
        <v/>
      </c>
      <c r="BG509" s="78" t="str">
        <f>IF(AND(DataBase2[[#This Row],[sABSGKS]]&lt;=0.0001,DataBase2[[#This Row],[sABSGKS]]&lt;&gt;""), 1,"")</f>
        <v/>
      </c>
      <c r="BH509" s="78" t="str">
        <f>IF(AND(DataBase2[[#This Row],[sCCJGKS]]&lt;=0.0001,DataBase2[[#This Row],[sCCJGKS]]&lt;&gt;""), 1,"")</f>
        <v/>
      </c>
      <c r="BI509" s="78" t="str">
        <f>IF(AND(DataBase2[[#This Row],[sILSGKS]]&lt;=0.0001,DataBase2[[#This Row],[sILSGKS]]&lt;&gt;""), 1,"")</f>
        <v/>
      </c>
      <c r="BJ509" s="78" t="str">
        <f>IF(AND(DataBase2[[#This Row],[sSAGKS]]&lt;=0.0001,DataBase2[[#This Row],[sSAGKS]]&lt;&gt;""), 1,"")</f>
        <v/>
      </c>
      <c r="BK509" s="80">
        <f>IF(AND(DataBase2[[#This Row],[sKSGKS]]&lt;=0.0001,DataBase2[[#This Row],[sKSGKS]]&lt;&gt;""), 1,"")</f>
        <v>1</v>
      </c>
    </row>
    <row r="510" spans="1:63" x14ac:dyDescent="0.35">
      <c r="A510" s="65" t="s">
        <v>164</v>
      </c>
      <c r="B510" s="66" t="s">
        <v>80</v>
      </c>
      <c r="C510" s="67" t="s">
        <v>81</v>
      </c>
      <c r="D510" s="67">
        <v>6</v>
      </c>
      <c r="E510" s="67">
        <v>25</v>
      </c>
      <c r="F510" s="68">
        <v>4</v>
      </c>
      <c r="G510" s="69">
        <v>16569.599999999999</v>
      </c>
      <c r="H510" s="70">
        <v>16078</v>
      </c>
      <c r="I510" s="71">
        <v>7200</v>
      </c>
      <c r="J510" s="69">
        <v>16524.490000000002</v>
      </c>
      <c r="K510" s="70">
        <v>16117.09</v>
      </c>
      <c r="L510" s="71">
        <v>42980</v>
      </c>
      <c r="M510" s="69">
        <v>25950.38</v>
      </c>
      <c r="N510" s="6">
        <v>16314</v>
      </c>
      <c r="O510" s="71">
        <v>7200.1</v>
      </c>
      <c r="P510" s="69">
        <v>16949.089840000001</v>
      </c>
      <c r="Q510" s="71">
        <v>3121</v>
      </c>
      <c r="R510" s="72">
        <v>17254.490000000002</v>
      </c>
      <c r="S510" s="71">
        <v>137.09</v>
      </c>
      <c r="T510" s="72">
        <v>16728.189999999999</v>
      </c>
      <c r="U510" s="71">
        <v>150.00700000000001</v>
      </c>
      <c r="V510" s="72">
        <v>16796.29</v>
      </c>
      <c r="W510" s="73">
        <v>150.19499999999999</v>
      </c>
      <c r="X510" s="7">
        <v>16611.400000000001</v>
      </c>
      <c r="Y510" s="71">
        <v>814</v>
      </c>
      <c r="Z510" s="74">
        <f t="shared" si="21"/>
        <v>16524.490000000002</v>
      </c>
      <c r="AA510" s="48">
        <f t="shared" si="22"/>
        <v>16611.400000000001</v>
      </c>
      <c r="AB5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MIN(G510,J510,M510),"")</f>
        <v/>
      </c>
      <c r="AC510" s="49" t="str">
        <f>IF(OR(DataBase2[[#This Row],[sKS]] = "", DataBase2[[#This Row],[BSOpt]]=""), "", (DataBase2[[#This Row],[sKS]]-DataBase2[[#This Row],[BSOpt]])/DataBase2[[#This Row],[BSOpt]])</f>
        <v/>
      </c>
      <c r="AD510" s="49">
        <f t="shared" si="23"/>
        <v>16524.490000000002</v>
      </c>
      <c r="AE510" s="49">
        <f>IF(OR(DataBase2[[#This Row],[sKS]] = "", DataBase2[[#This Row],[BESTUB]]=""), "", (DataBase2[[#This Row],[sKS]]-DataBase2[[#This Row],[BESTUB]])/DataBase2[[#This Row],[BESTUB]])</f>
        <v>5.2594664041068651E-3</v>
      </c>
      <c r="AF510" s="75">
        <f>IF(OR(DataBase2[[#This Row],[sLB]] = "", DataBase2[[#This Row],[BestSol]]=""), "", (DataBase2[[#This Row],[sLB]]-DataBase2[[#This Row],[BestSol]])/DataBase2[[#This Row],[BestSol]])</f>
        <v>2.7298875789810721E-3</v>
      </c>
      <c r="AG510" s="76">
        <f>IF(OR(DataBase2[[#This Row],[sCL]] = "", DataBase2[[#This Row],[BestSol]]=""), "", (DataBase2[[#This Row],[sCL]] -DataBase2[[#This Row],[BestSol]])/DataBase2[[#This Row],[BestSol]])</f>
        <v>0</v>
      </c>
      <c r="AH510" s="76">
        <f>IF(OR(DataBase2[[#This Row],[sDRC]]= "", DataBase2[[#This Row],[BestSol]]=""), "", (DataBase2[[#This Row],[sDRC]]-DataBase2[[#This Row],[BestSol]])/DataBase2[[#This Row],[BestSol]])</f>
        <v>0.57041941990342815</v>
      </c>
      <c r="AI510" s="76">
        <f>IF(OR(DataBase2[[#This Row],[sABS]]= "", DataBase2[[#This Row],[BestSol]]=""), "", (DataBase2[[#This Row],[sABS]]-DataBase2[[#This Row],[BestSol]])/DataBase2[[#This Row],[BestSol]])</f>
        <v>2.5695185751572296E-2</v>
      </c>
      <c r="AJ510" s="76">
        <f>IF(OR(DataBase2[[#This Row],[sCCJ]]= "", DataBase2[[#This Row],[BestSol]]=""), "", (DataBase2[[#This Row],[sCCJ]]-DataBase2[[#This Row],[BestSol]])/DataBase2[[#This Row],[BestSol]])</f>
        <v>4.4176855079944975E-2</v>
      </c>
      <c r="AK510" s="76">
        <f>IF(OR(DataBase2[[#This Row],[sILS]] = "", DataBase2[[#This Row],[BestSol]]=""), "", (DataBase2[[#This Row],[sILS]]-DataBase2[[#This Row],[BestSol]])/DataBase2[[#This Row],[BestSol]])</f>
        <v>1.2327158054499538E-2</v>
      </c>
      <c r="AL510" s="76">
        <f>IF(OR(DataBase2[[#This Row],[sSA]] = "", DataBase2[[#This Row],[BestSol]]=""), "", (DataBase2[[#This Row],[sSA]]-DataBase2[[#This Row],[BestSol]])/DataBase2[[#This Row],[BestSol]])</f>
        <v>1.6448313987300015E-2</v>
      </c>
      <c r="AM510" s="76">
        <f>IF(OR(DataBase2[[#This Row],[sKS]] = "", DataBase2[[#This Row],[BestSol]]=""), "", (DataBase2[[#This Row],[sKS]]-DataBase2[[#This Row],[BestSol]])/DataBase2[[#This Row],[BestSol]])</f>
        <v>5.2594664041068651E-3</v>
      </c>
      <c r="AN510" s="75">
        <f>IF(OR(DataBase2[[#This Row],[sLB]] = "", DataBase2[[#This Row],[BSHeu]]=""), "", (DataBase2[[#This Row],[sLB]]-DataBase2[[#This Row],[BSHeu]])/DataBase2[[#This Row],[BSHeu]])</f>
        <v>-2.5163441973586158E-3</v>
      </c>
      <c r="AO510" s="76">
        <f>IF(OR(DataBase2[[#This Row],[sCL]] = "",  DataBase2[[#This Row],[BSHeu]]=""), "", (DataBase2[[#This Row],[sCL]] - DataBase2[[#This Row],[BSHeu]])/ DataBase2[[#This Row],[BSHeu]])</f>
        <v>-5.2319491433593709E-3</v>
      </c>
      <c r="AP510" s="76">
        <f>IF(OR(DataBase2[[#This Row],[sDRC]]= "",  DataBase2[[#This Row],[BSHeu]]=""), "", (DataBase2[[#This Row],[sDRC]]- DataBase2[[#This Row],[BSHeu]])/ DataBase2[[#This Row],[BSHeu]])</f>
        <v>0.5622030653647494</v>
      </c>
      <c r="AQ510" s="76">
        <f>IF(OR(DataBase2[[#This Row],[sABS]]= "",  DataBase2[[#This Row],[BSHeu]]=""), "", (DataBase2[[#This Row],[sABS]]- DataBase2[[#This Row],[BSHeu]])/ DataBase2[[#This Row],[BSHeu]])</f>
        <v>2.032880070313153E-2</v>
      </c>
      <c r="AR510" s="76">
        <f>IF(OR(DataBase2[[#This Row],[sCCJ]]= "",  DataBase2[[#This Row],[BSHeu]]=""), "", (DataBase2[[#This Row],[sCCJ]]- DataBase2[[#This Row],[BSHeu]])/ DataBase2[[#This Row],[BSHeu]])</f>
        <v>3.8713774877493771E-2</v>
      </c>
      <c r="AS510" s="76">
        <f>IF(OR(DataBase2[[#This Row],[sILS]] = "",  DataBase2[[#This Row],[BSHeu]]=""), "", (DataBase2[[#This Row],[sILS]]- DataBase2[[#This Row],[BSHeu]])/ DataBase2[[#This Row],[BSHeu]])</f>
        <v>7.0307138471168732E-3</v>
      </c>
      <c r="AT510" s="76">
        <f>IF(OR(DataBase2[[#This Row],[sSA]] = "",  DataBase2[[#This Row],[BSHeu]]=""), "", (DataBase2[[#This Row],[sSA]]- DataBase2[[#This Row],[BSHeu]])/ DataBase2[[#This Row],[BSHeu]])</f>
        <v>1.1130308101665086E-2</v>
      </c>
      <c r="AU510" s="77">
        <f>IF(OR(DataBase2[[#This Row],[sKS]]= "",  DataBase2[[#This Row],[BSHeu]]=""), "", (DataBase2[[#This Row],[sKS]]- DataBase2[[#This Row],[BSHeu]])/ DataBase2[[#This Row],[BSHeu]])</f>
        <v>0</v>
      </c>
      <c r="AV510" s="78" t="str">
        <f>IF(AND(DataBase2[[#This Row],[sLBGB]]&lt;=0.0001, DataBase2[[#This Row],[sLBGB]]&lt;&gt;""), 1,"")</f>
        <v/>
      </c>
      <c r="AW510" s="78">
        <f>IF(AND(DataBase2[[#This Row],[sCLGB]]&lt;=0.0001,DataBase2[[#This Row],[sCLGB]]&lt;&gt;""), 1,"")</f>
        <v>1</v>
      </c>
      <c r="AX510" s="78" t="str">
        <f>IF(AND(DataBase2[[#This Row],[sDRCGB]]&lt;=0.0001,DataBase2[[#This Row],[sDRCGB]]&lt;&gt;""), 1,"")</f>
        <v/>
      </c>
      <c r="AY510" s="78" t="str">
        <f>IF(AND(DataBase2[[#This Row],[sABSGB]]&lt;=0.0001,DataBase2[[#This Row],[sABSGB]]&lt;&gt;""), 1,"")</f>
        <v/>
      </c>
      <c r="AZ510" s="78" t="str">
        <f>IF(AND(DataBase2[[#This Row],[sCCJGB]]&lt;=0.0001,DataBase2[[#This Row],[sCCJGB]]&lt;&gt;""), 1,"")</f>
        <v/>
      </c>
      <c r="BA510" s="78" t="str">
        <f>IF(AND(DataBase2[[#This Row],[sILSGB]]&lt;=0.0001,DataBase2[[#This Row],[sILSGB]]&lt;&gt;""), 1,"")</f>
        <v/>
      </c>
      <c r="BB510" s="78" t="str">
        <f>IF(AND(DataBase2[[#This Row],[sSAGB]]&lt;=0.0001,DataBase2[[#This Row],[sSAGB]]&lt;&gt;""), 1,"")</f>
        <v/>
      </c>
      <c r="BC510" s="78" t="str">
        <f>IF(AND(DataBase2[[#This Row],[sKSGB]]&lt;=0.0001,DataBase2[[#This Row],[sKSGB]]&lt;&gt;""), 1,"")</f>
        <v/>
      </c>
      <c r="BD510" s="79">
        <f>IF(AND(DataBase2[[#This Row],[sLBGKS]]&lt;=0.0001, DataBase2[[#This Row],[sLBGKS]]&lt;&gt;""), 1,"")</f>
        <v>1</v>
      </c>
      <c r="BE510" s="78">
        <f>IF(AND(DataBase2[[#This Row],[sCLGKS]]&lt;=0.0001,DataBase2[[#This Row],[sCLGKS]]&lt;&gt;""), 1,"")</f>
        <v>1</v>
      </c>
      <c r="BF510" s="78" t="str">
        <f>IF(AND(DataBase2[[#This Row],[sDRCGKS]]&lt;=0.0001,DataBase2[[#This Row],[sDRCGKS]]&lt;&gt;""), 1,"")</f>
        <v/>
      </c>
      <c r="BG510" s="78" t="str">
        <f>IF(AND(DataBase2[[#This Row],[sABSGKS]]&lt;=0.0001,DataBase2[[#This Row],[sABSGKS]]&lt;&gt;""), 1,"")</f>
        <v/>
      </c>
      <c r="BH510" s="78" t="str">
        <f>IF(AND(DataBase2[[#This Row],[sCCJGKS]]&lt;=0.0001,DataBase2[[#This Row],[sCCJGKS]]&lt;&gt;""), 1,"")</f>
        <v/>
      </c>
      <c r="BI510" s="78" t="str">
        <f>IF(AND(DataBase2[[#This Row],[sILSGKS]]&lt;=0.0001,DataBase2[[#This Row],[sILSGKS]]&lt;&gt;""), 1,"")</f>
        <v/>
      </c>
      <c r="BJ510" s="78" t="str">
        <f>IF(AND(DataBase2[[#This Row],[sSAGKS]]&lt;=0.0001,DataBase2[[#This Row],[sSAGKS]]&lt;&gt;""), 1,"")</f>
        <v/>
      </c>
      <c r="BK510" s="80">
        <f>IF(AND(DataBase2[[#This Row],[sKSGKS]]&lt;=0.0001,DataBase2[[#This Row],[sKSGKS]]&lt;&gt;""), 1,"")</f>
        <v>1</v>
      </c>
    </row>
    <row r="511" spans="1:63" x14ac:dyDescent="0.35">
      <c r="A511" s="65" t="s">
        <v>165</v>
      </c>
      <c r="B511" s="66" t="s">
        <v>80</v>
      </c>
      <c r="C511" s="67" t="s">
        <v>81</v>
      </c>
      <c r="D511" s="67">
        <v>6</v>
      </c>
      <c r="E511" s="67">
        <v>25</v>
      </c>
      <c r="F511" s="68">
        <v>5</v>
      </c>
      <c r="G511" s="69">
        <v>17491.400000000001</v>
      </c>
      <c r="H511" s="70">
        <v>16944.7</v>
      </c>
      <c r="I511" s="71">
        <v>7200</v>
      </c>
      <c r="J511" s="69">
        <v>17595.189999999999</v>
      </c>
      <c r="K511" s="70">
        <v>16671.59</v>
      </c>
      <c r="L511" s="71">
        <v>43172</v>
      </c>
      <c r="M511" s="69">
        <v>24999.759999999998</v>
      </c>
      <c r="N511" s="6">
        <v>17285.16</v>
      </c>
      <c r="O511" s="71">
        <v>7200</v>
      </c>
      <c r="P511" s="69">
        <v>17950.33008</v>
      </c>
      <c r="Q511" s="71">
        <v>3093</v>
      </c>
      <c r="R511" s="72">
        <v>18451.689999999999</v>
      </c>
      <c r="S511" s="71">
        <v>113.27</v>
      </c>
      <c r="T511" s="72">
        <v>17946.189999999999</v>
      </c>
      <c r="U511" s="71">
        <v>150.0095</v>
      </c>
      <c r="V511" s="72">
        <v>17813.990000000002</v>
      </c>
      <c r="W511" s="73">
        <v>150.22049999999999</v>
      </c>
      <c r="X511" s="7">
        <v>17493.8</v>
      </c>
      <c r="Y511" s="71">
        <v>802</v>
      </c>
      <c r="Z511" s="74">
        <f t="shared" si="21"/>
        <v>17491.400000000001</v>
      </c>
      <c r="AA511" s="48">
        <f t="shared" si="22"/>
        <v>17493.8</v>
      </c>
      <c r="AB51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MIN(G511,J511,M511),"")</f>
        <v/>
      </c>
      <c r="AC511" s="49" t="str">
        <f>IF(OR(DataBase2[[#This Row],[sKS]] = "", DataBase2[[#This Row],[BSOpt]]=""), "", (DataBase2[[#This Row],[sKS]]-DataBase2[[#This Row],[BSOpt]])/DataBase2[[#This Row],[BSOpt]])</f>
        <v/>
      </c>
      <c r="AD511" s="49">
        <f t="shared" si="23"/>
        <v>17491.400000000001</v>
      </c>
      <c r="AE511" s="49">
        <f>IF(OR(DataBase2[[#This Row],[sKS]] = "", DataBase2[[#This Row],[BESTUB]]=""), "", (DataBase2[[#This Row],[sKS]]-DataBase2[[#This Row],[BESTUB]])/DataBase2[[#This Row],[BESTUB]])</f>
        <v>1.3721028619766382E-4</v>
      </c>
      <c r="AF511" s="75">
        <f>IF(OR(DataBase2[[#This Row],[sLB]] = "", DataBase2[[#This Row],[BestSol]]=""), "", (DataBase2[[#This Row],[sLB]]-DataBase2[[#This Row],[BestSol]])/DataBase2[[#This Row],[BestSol]])</f>
        <v>0</v>
      </c>
      <c r="AG511" s="76">
        <f>IF(OR(DataBase2[[#This Row],[sCL]] = "", DataBase2[[#This Row],[BestSol]]=""), "", (DataBase2[[#This Row],[sCL]] -DataBase2[[#This Row],[BestSol]])/DataBase2[[#This Row],[BestSol]])</f>
        <v>5.9337731685283751E-3</v>
      </c>
      <c r="AH511" s="76">
        <f>IF(OR(DataBase2[[#This Row],[sDRC]]= "", DataBase2[[#This Row],[BestSol]]=""), "", (DataBase2[[#This Row],[sDRC]]-DataBase2[[#This Row],[BestSol]])/DataBase2[[#This Row],[BestSol]])</f>
        <v>0.42926009353167821</v>
      </c>
      <c r="AI511" s="76">
        <f>IF(OR(DataBase2[[#This Row],[sABS]]= "", DataBase2[[#This Row],[BestSol]]=""), "", (DataBase2[[#This Row],[sABS]]-DataBase2[[#This Row],[BestSol]])/DataBase2[[#This Row],[BestSol]])</f>
        <v>2.6237469842322413E-2</v>
      </c>
      <c r="AJ511" s="76">
        <f>IF(OR(DataBase2[[#This Row],[sCCJ]]= "", DataBase2[[#This Row],[BestSol]]=""), "", (DataBase2[[#This Row],[sCCJ]]-DataBase2[[#This Row],[BestSol]])/DataBase2[[#This Row],[BestSol]])</f>
        <v>5.4900694055364185E-2</v>
      </c>
      <c r="AK511" s="76">
        <f>IF(OR(DataBase2[[#This Row],[sILS]] = "", DataBase2[[#This Row],[BestSol]]=""), "", (DataBase2[[#This Row],[sILS]]-DataBase2[[#This Row],[BestSol]])/DataBase2[[#This Row],[BestSol]])</f>
        <v>2.6000777524954961E-2</v>
      </c>
      <c r="AL511" s="76">
        <f>IF(OR(DataBase2[[#This Row],[sSA]] = "", DataBase2[[#This Row],[BestSol]]=""), "", (DataBase2[[#This Row],[sSA]]-DataBase2[[#This Row],[BestSol]])/DataBase2[[#This Row],[BestSol]])</f>
        <v>1.8442777593560271E-2</v>
      </c>
      <c r="AM511" s="76">
        <f>IF(OR(DataBase2[[#This Row],[sKS]] = "", DataBase2[[#This Row],[BestSol]]=""), "", (DataBase2[[#This Row],[sKS]]-DataBase2[[#This Row],[BestSol]])/DataBase2[[#This Row],[BestSol]])</f>
        <v>1.3721028619766382E-4</v>
      </c>
      <c r="AN511" s="75">
        <f>IF(OR(DataBase2[[#This Row],[sLB]] = "", DataBase2[[#This Row],[BSHeu]]=""), "", (DataBase2[[#This Row],[sLB]]-DataBase2[[#This Row],[BSHeu]])/DataBase2[[#This Row],[BSHeu]])</f>
        <v>-1.3719146211788275E-4</v>
      </c>
      <c r="AO511" s="76">
        <f>IF(OR(DataBase2[[#This Row],[sCL]] = "",  DataBase2[[#This Row],[BSHeu]]=""), "", (DataBase2[[#This Row],[sCL]] - DataBase2[[#This Row],[BSHeu]])/ DataBase2[[#This Row],[BSHeu]])</f>
        <v>5.7957676433936269E-3</v>
      </c>
      <c r="AP511" s="76">
        <f>IF(OR(DataBase2[[#This Row],[sDRC]]= "",  DataBase2[[#This Row],[BSHeu]]=""), "", (DataBase2[[#This Row],[sDRC]]- DataBase2[[#This Row],[BSHeu]])/ DataBase2[[#This Row],[BSHeu]])</f>
        <v>0.42906401124969984</v>
      </c>
      <c r="AQ511" s="76">
        <f>IF(OR(DataBase2[[#This Row],[sABS]]= "",  DataBase2[[#This Row],[BSHeu]]=""), "", (DataBase2[[#This Row],[sABS]]- DataBase2[[#This Row],[BSHeu]])/ DataBase2[[#This Row],[BSHeu]])</f>
        <v>2.6096678823354588E-2</v>
      </c>
      <c r="AR511" s="76">
        <f>IF(OR(DataBase2[[#This Row],[sCCJ]]= "",  DataBase2[[#This Row],[BSHeu]]=""), "", (DataBase2[[#This Row],[sCCJ]]- DataBase2[[#This Row],[BSHeu]])/ DataBase2[[#This Row],[BSHeu]])</f>
        <v>5.4755970686757562E-2</v>
      </c>
      <c r="AS511" s="76">
        <f>IF(OR(DataBase2[[#This Row],[sILS]] = "",  DataBase2[[#This Row],[BSHeu]]=""), "", (DataBase2[[#This Row],[sILS]]- DataBase2[[#This Row],[BSHeu]])/ DataBase2[[#This Row],[BSHeu]])</f>
        <v>2.5860018978152228E-2</v>
      </c>
      <c r="AT511" s="76">
        <f>IF(OR(DataBase2[[#This Row],[sSA]] = "",  DataBase2[[#This Row],[BSHeu]]=""), "", (DataBase2[[#This Row],[sSA]]- DataBase2[[#This Row],[BSHeu]])/ DataBase2[[#This Row],[BSHeu]])</f>
        <v>1.8303055939818812E-2</v>
      </c>
      <c r="AU511" s="77">
        <f>IF(OR(DataBase2[[#This Row],[sKS]]= "",  DataBase2[[#This Row],[BSHeu]]=""), "", (DataBase2[[#This Row],[sKS]]- DataBase2[[#This Row],[BSHeu]])/ DataBase2[[#This Row],[BSHeu]])</f>
        <v>0</v>
      </c>
      <c r="AV511" s="78">
        <f>IF(AND(DataBase2[[#This Row],[sLBGB]]&lt;=0.0001, DataBase2[[#This Row],[sLBGB]]&lt;&gt;""), 1,"")</f>
        <v>1</v>
      </c>
      <c r="AW511" s="78" t="str">
        <f>IF(AND(DataBase2[[#This Row],[sCLGB]]&lt;=0.0001,DataBase2[[#This Row],[sCLGB]]&lt;&gt;""), 1,"")</f>
        <v/>
      </c>
      <c r="AX511" s="78" t="str">
        <f>IF(AND(DataBase2[[#This Row],[sDRCGB]]&lt;=0.0001,DataBase2[[#This Row],[sDRCGB]]&lt;&gt;""), 1,"")</f>
        <v/>
      </c>
      <c r="AY511" s="78" t="str">
        <f>IF(AND(DataBase2[[#This Row],[sABSGB]]&lt;=0.0001,DataBase2[[#This Row],[sABSGB]]&lt;&gt;""), 1,"")</f>
        <v/>
      </c>
      <c r="AZ511" s="78" t="str">
        <f>IF(AND(DataBase2[[#This Row],[sCCJGB]]&lt;=0.0001,DataBase2[[#This Row],[sCCJGB]]&lt;&gt;""), 1,"")</f>
        <v/>
      </c>
      <c r="BA511" s="78" t="str">
        <f>IF(AND(DataBase2[[#This Row],[sILSGB]]&lt;=0.0001,DataBase2[[#This Row],[sILSGB]]&lt;&gt;""), 1,"")</f>
        <v/>
      </c>
      <c r="BB511" s="78" t="str">
        <f>IF(AND(DataBase2[[#This Row],[sSAGB]]&lt;=0.0001,DataBase2[[#This Row],[sSAGB]]&lt;&gt;""), 1,"")</f>
        <v/>
      </c>
      <c r="BC511" s="78" t="str">
        <f>IF(AND(DataBase2[[#This Row],[sKSGB]]&lt;=0.0001,DataBase2[[#This Row],[sKSGB]]&lt;&gt;""), 1,"")</f>
        <v/>
      </c>
      <c r="BD511" s="79">
        <f>IF(AND(DataBase2[[#This Row],[sLBGKS]]&lt;=0.0001, DataBase2[[#This Row],[sLBGKS]]&lt;&gt;""), 1,"")</f>
        <v>1</v>
      </c>
      <c r="BE511" s="78" t="str">
        <f>IF(AND(DataBase2[[#This Row],[sCLGKS]]&lt;=0.0001,DataBase2[[#This Row],[sCLGKS]]&lt;&gt;""), 1,"")</f>
        <v/>
      </c>
      <c r="BF511" s="78" t="str">
        <f>IF(AND(DataBase2[[#This Row],[sDRCGKS]]&lt;=0.0001,DataBase2[[#This Row],[sDRCGKS]]&lt;&gt;""), 1,"")</f>
        <v/>
      </c>
      <c r="BG511" s="78" t="str">
        <f>IF(AND(DataBase2[[#This Row],[sABSGKS]]&lt;=0.0001,DataBase2[[#This Row],[sABSGKS]]&lt;&gt;""), 1,"")</f>
        <v/>
      </c>
      <c r="BH511" s="78" t="str">
        <f>IF(AND(DataBase2[[#This Row],[sCCJGKS]]&lt;=0.0001,DataBase2[[#This Row],[sCCJGKS]]&lt;&gt;""), 1,"")</f>
        <v/>
      </c>
      <c r="BI511" s="78" t="str">
        <f>IF(AND(DataBase2[[#This Row],[sILSGKS]]&lt;=0.0001,DataBase2[[#This Row],[sILSGKS]]&lt;&gt;""), 1,"")</f>
        <v/>
      </c>
      <c r="BJ511" s="78" t="str">
        <f>IF(AND(DataBase2[[#This Row],[sSAGKS]]&lt;=0.0001,DataBase2[[#This Row],[sSAGKS]]&lt;&gt;""), 1,"")</f>
        <v/>
      </c>
      <c r="BK511" s="80">
        <f>IF(AND(DataBase2[[#This Row],[sKSGKS]]&lt;=0.0001,DataBase2[[#This Row],[sKSGKS]]&lt;&gt;""), 1,"")</f>
        <v>1</v>
      </c>
    </row>
    <row r="512" spans="1:63" x14ac:dyDescent="0.35">
      <c r="A512" s="65" t="s">
        <v>166</v>
      </c>
      <c r="B512" s="66" t="s">
        <v>80</v>
      </c>
      <c r="C512" s="67" t="s">
        <v>81</v>
      </c>
      <c r="D512" s="67">
        <v>6</v>
      </c>
      <c r="E512" s="67">
        <v>25</v>
      </c>
      <c r="F512" s="68">
        <v>2</v>
      </c>
      <c r="G512" s="69">
        <v>16120.6</v>
      </c>
      <c r="H512" s="70">
        <v>15803.6</v>
      </c>
      <c r="I512" s="71">
        <v>7200</v>
      </c>
      <c r="J512" s="69">
        <v>16086.11</v>
      </c>
      <c r="K512" s="70">
        <v>16086.11</v>
      </c>
      <c r="L512" s="71">
        <v>20332</v>
      </c>
      <c r="M512" s="69">
        <v>21413.09</v>
      </c>
      <c r="N512" s="6">
        <v>16018.08</v>
      </c>
      <c r="O512" s="71">
        <v>7200.2</v>
      </c>
      <c r="P512" s="69">
        <v>16127.16992</v>
      </c>
      <c r="Q512" s="71">
        <v>2638</v>
      </c>
      <c r="R512" s="72">
        <v>16276.51</v>
      </c>
      <c r="S512" s="71">
        <v>140.72</v>
      </c>
      <c r="T512" s="72">
        <v>16257.91</v>
      </c>
      <c r="U512" s="71">
        <v>150.005</v>
      </c>
      <c r="V512" s="72">
        <v>16330.91</v>
      </c>
      <c r="W512" s="73">
        <v>150.03899999999999</v>
      </c>
      <c r="X512" s="7">
        <v>16119</v>
      </c>
      <c r="Y512" s="71">
        <v>494</v>
      </c>
      <c r="Z512" s="74">
        <f t="shared" si="21"/>
        <v>16086.11</v>
      </c>
      <c r="AA512" s="48">
        <f t="shared" si="22"/>
        <v>16119</v>
      </c>
      <c r="AB51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MIN(G512,J512,M512),"")</f>
        <v>16086.11</v>
      </c>
      <c r="AC512" s="49">
        <f>IF(OR(DataBase2[[#This Row],[sKS]] = "", DataBase2[[#This Row],[BSOpt]]=""), "", (DataBase2[[#This Row],[sKS]]-DataBase2[[#This Row],[BSOpt]])/DataBase2[[#This Row],[BSOpt]])</f>
        <v>2.0446211047916133E-3</v>
      </c>
      <c r="AD512" s="49">
        <f t="shared" si="23"/>
        <v>16086.11</v>
      </c>
      <c r="AE512" s="49">
        <f>IF(OR(DataBase2[[#This Row],[sKS]] = "", DataBase2[[#This Row],[BESTUB]]=""), "", (DataBase2[[#This Row],[sKS]]-DataBase2[[#This Row],[BESTUB]])/DataBase2[[#This Row],[BESTUB]])</f>
        <v>2.0446211047916133E-3</v>
      </c>
      <c r="AF512" s="75">
        <f>IF(OR(DataBase2[[#This Row],[sLB]] = "", DataBase2[[#This Row],[BestSol]]=""), "", (DataBase2[[#This Row],[sLB]]-DataBase2[[#This Row],[BestSol]])/DataBase2[[#This Row],[BestSol]])</f>
        <v>2.144085798244559E-3</v>
      </c>
      <c r="AG512" s="76">
        <f>IF(OR(DataBase2[[#This Row],[sCL]] = "", DataBase2[[#This Row],[BestSol]]=""), "", (DataBase2[[#This Row],[sCL]] -DataBase2[[#This Row],[BestSol]])/DataBase2[[#This Row],[BestSol]])</f>
        <v>0</v>
      </c>
      <c r="AH512" s="76">
        <f>IF(OR(DataBase2[[#This Row],[sDRC]]= "", DataBase2[[#This Row],[BestSol]]=""), "", (DataBase2[[#This Row],[sDRC]]-DataBase2[[#This Row],[BestSol]])/DataBase2[[#This Row],[BestSol]])</f>
        <v>0.33115402045615749</v>
      </c>
      <c r="AI512" s="76">
        <f>IF(OR(DataBase2[[#This Row],[sABS]]= "", DataBase2[[#This Row],[BestSol]]=""), "", (DataBase2[[#This Row],[sABS]]-DataBase2[[#This Row],[BestSol]])/DataBase2[[#This Row],[BestSol]])</f>
        <v>2.5525077225009461E-3</v>
      </c>
      <c r="AJ512" s="76">
        <f>IF(OR(DataBase2[[#This Row],[sCCJ]]= "", DataBase2[[#This Row],[BestSol]]=""), "", (DataBase2[[#This Row],[sCCJ]]-DataBase2[[#This Row],[BestSol]])/DataBase2[[#This Row],[BestSol]])</f>
        <v>1.183629852089782E-2</v>
      </c>
      <c r="AK512" s="76">
        <f>IF(OR(DataBase2[[#This Row],[sILS]] = "", DataBase2[[#This Row],[BestSol]]=""), "", (DataBase2[[#This Row],[sILS]]-DataBase2[[#This Row],[BestSol]])/DataBase2[[#This Row],[BestSol]])</f>
        <v>1.0680021459507567E-2</v>
      </c>
      <c r="AL512" s="76">
        <f>IF(OR(DataBase2[[#This Row],[sSA]] = "", DataBase2[[#This Row],[BestSol]]=""), "", (DataBase2[[#This Row],[sSA]]-DataBase2[[#This Row],[BestSol]])/DataBase2[[#This Row],[BestSol]])</f>
        <v>1.5218098098297181E-2</v>
      </c>
      <c r="AM512" s="76">
        <f>IF(OR(DataBase2[[#This Row],[sKS]] = "", DataBase2[[#This Row],[BestSol]]=""), "", (DataBase2[[#This Row],[sKS]]-DataBase2[[#This Row],[BestSol]])/DataBase2[[#This Row],[BestSol]])</f>
        <v>2.0446211047916133E-3</v>
      </c>
      <c r="AN512" s="75">
        <f>IF(OR(DataBase2[[#This Row],[sLB]] = "", DataBase2[[#This Row],[BSHeu]]=""), "", (DataBase2[[#This Row],[sLB]]-DataBase2[[#This Row],[BSHeu]])/DataBase2[[#This Row],[BSHeu]])</f>
        <v>9.9261740802801898E-5</v>
      </c>
      <c r="AO512" s="76">
        <f>IF(OR(DataBase2[[#This Row],[sCL]] = "",  DataBase2[[#This Row],[BSHeu]]=""), "", (DataBase2[[#This Row],[sCL]] - DataBase2[[#This Row],[BSHeu]])/ DataBase2[[#This Row],[BSHeu]])</f>
        <v>-2.0404491593770963E-3</v>
      </c>
      <c r="AP512" s="76">
        <f>IF(OR(DataBase2[[#This Row],[sDRC]]= "",  DataBase2[[#This Row],[BSHeu]]=""), "", (DataBase2[[#This Row],[sDRC]]- DataBase2[[#This Row],[BSHeu]])/ DataBase2[[#This Row],[BSHeu]])</f>
        <v>0.32843786835411626</v>
      </c>
      <c r="AQ512" s="76">
        <f>IF(OR(DataBase2[[#This Row],[sABS]]= "",  DataBase2[[#This Row],[BSHeu]]=""), "", (DataBase2[[#This Row],[sABS]]- DataBase2[[#This Row],[BSHeu]])/ DataBase2[[#This Row],[BSHeu]])</f>
        <v>5.068503008871689E-4</v>
      </c>
      <c r="AR512" s="76">
        <f>IF(OR(DataBase2[[#This Row],[sCCJ]]= "",  DataBase2[[#This Row],[BSHeu]]=""), "", (DataBase2[[#This Row],[sCCJ]]- DataBase2[[#This Row],[BSHeu]])/ DataBase2[[#This Row],[BSHeu]])</f>
        <v>9.7716979961536207E-3</v>
      </c>
      <c r="AS512" s="76">
        <f>IF(OR(DataBase2[[#This Row],[sILS]] = "",  DataBase2[[#This Row],[BSHeu]]=""), "", (DataBase2[[#This Row],[sILS]]- DataBase2[[#This Row],[BSHeu]])/ DataBase2[[#This Row],[BSHeu]])</f>
        <v>8.6177802593212886E-3</v>
      </c>
      <c r="AT512" s="76">
        <f>IF(OR(DataBase2[[#This Row],[sSA]] = "",  DataBase2[[#This Row],[BSHeu]]=""), "", (DataBase2[[#This Row],[sSA]]- DataBase2[[#This Row],[BSHeu]])/ DataBase2[[#This Row],[BSHeu]])</f>
        <v>1.3146597183448096E-2</v>
      </c>
      <c r="AU512" s="77">
        <f>IF(OR(DataBase2[[#This Row],[sKS]]= "",  DataBase2[[#This Row],[BSHeu]]=""), "", (DataBase2[[#This Row],[sKS]]- DataBase2[[#This Row],[BSHeu]])/ DataBase2[[#This Row],[BSHeu]])</f>
        <v>0</v>
      </c>
      <c r="AV512" s="78" t="str">
        <f>IF(AND(DataBase2[[#This Row],[sLBGB]]&lt;=0.0001, DataBase2[[#This Row],[sLBGB]]&lt;&gt;""), 1,"")</f>
        <v/>
      </c>
      <c r="AW512" s="78">
        <f>IF(AND(DataBase2[[#This Row],[sCLGB]]&lt;=0.0001,DataBase2[[#This Row],[sCLGB]]&lt;&gt;""), 1,"")</f>
        <v>1</v>
      </c>
      <c r="AX512" s="78" t="str">
        <f>IF(AND(DataBase2[[#This Row],[sDRCGB]]&lt;=0.0001,DataBase2[[#This Row],[sDRCGB]]&lt;&gt;""), 1,"")</f>
        <v/>
      </c>
      <c r="AY512" s="78" t="str">
        <f>IF(AND(DataBase2[[#This Row],[sABSGB]]&lt;=0.0001,DataBase2[[#This Row],[sABSGB]]&lt;&gt;""), 1,"")</f>
        <v/>
      </c>
      <c r="AZ512" s="78" t="str">
        <f>IF(AND(DataBase2[[#This Row],[sCCJGB]]&lt;=0.0001,DataBase2[[#This Row],[sCCJGB]]&lt;&gt;""), 1,"")</f>
        <v/>
      </c>
      <c r="BA512" s="78" t="str">
        <f>IF(AND(DataBase2[[#This Row],[sILSGB]]&lt;=0.0001,DataBase2[[#This Row],[sILSGB]]&lt;&gt;""), 1,"")</f>
        <v/>
      </c>
      <c r="BB512" s="78" t="str">
        <f>IF(AND(DataBase2[[#This Row],[sSAGB]]&lt;=0.0001,DataBase2[[#This Row],[sSAGB]]&lt;&gt;""), 1,"")</f>
        <v/>
      </c>
      <c r="BC512" s="78" t="str">
        <f>IF(AND(DataBase2[[#This Row],[sKSGB]]&lt;=0.0001,DataBase2[[#This Row],[sKSGB]]&lt;&gt;""), 1,"")</f>
        <v/>
      </c>
      <c r="BD512" s="79">
        <f>IF(AND(DataBase2[[#This Row],[sLBGKS]]&lt;=0.0001, DataBase2[[#This Row],[sLBGKS]]&lt;&gt;""), 1,"")</f>
        <v>1</v>
      </c>
      <c r="BE512" s="78">
        <f>IF(AND(DataBase2[[#This Row],[sCLGKS]]&lt;=0.0001,DataBase2[[#This Row],[sCLGKS]]&lt;&gt;""), 1,"")</f>
        <v>1</v>
      </c>
      <c r="BF512" s="78" t="str">
        <f>IF(AND(DataBase2[[#This Row],[sDRCGKS]]&lt;=0.0001,DataBase2[[#This Row],[sDRCGKS]]&lt;&gt;""), 1,"")</f>
        <v/>
      </c>
      <c r="BG512" s="78" t="str">
        <f>IF(AND(DataBase2[[#This Row],[sABSGKS]]&lt;=0.0001,DataBase2[[#This Row],[sABSGKS]]&lt;&gt;""), 1,"")</f>
        <v/>
      </c>
      <c r="BH512" s="78" t="str">
        <f>IF(AND(DataBase2[[#This Row],[sCCJGKS]]&lt;=0.0001,DataBase2[[#This Row],[sCCJGKS]]&lt;&gt;""), 1,"")</f>
        <v/>
      </c>
      <c r="BI512" s="78" t="str">
        <f>IF(AND(DataBase2[[#This Row],[sILSGKS]]&lt;=0.0001,DataBase2[[#This Row],[sILSGKS]]&lt;&gt;""), 1,"")</f>
        <v/>
      </c>
      <c r="BJ512" s="78" t="str">
        <f>IF(AND(DataBase2[[#This Row],[sSAGKS]]&lt;=0.0001,DataBase2[[#This Row],[sSAGKS]]&lt;&gt;""), 1,"")</f>
        <v/>
      </c>
      <c r="BK512" s="80">
        <f>IF(AND(DataBase2[[#This Row],[sKSGKS]]&lt;=0.0001,DataBase2[[#This Row],[sKSGKS]]&lt;&gt;""), 1,"")</f>
        <v>1</v>
      </c>
    </row>
    <row r="513" spans="1:63" x14ac:dyDescent="0.35">
      <c r="A513" s="65" t="s">
        <v>167</v>
      </c>
      <c r="B513" s="66" t="s">
        <v>80</v>
      </c>
      <c r="C513" s="67" t="s">
        <v>81</v>
      </c>
      <c r="D513" s="67">
        <v>6</v>
      </c>
      <c r="E513" s="67">
        <v>25</v>
      </c>
      <c r="F513" s="68">
        <v>3</v>
      </c>
      <c r="G513" s="69">
        <v>17560.8</v>
      </c>
      <c r="H513" s="70">
        <v>17036.2</v>
      </c>
      <c r="I513" s="71">
        <v>7200</v>
      </c>
      <c r="J513" s="69">
        <v>17779.11</v>
      </c>
      <c r="K513" s="70">
        <v>16157.21</v>
      </c>
      <c r="L513" s="71">
        <v>43227</v>
      </c>
      <c r="M513" s="69">
        <v>23450.85</v>
      </c>
      <c r="N513" s="6">
        <v>17286.52</v>
      </c>
      <c r="O513" s="71">
        <v>7200.1</v>
      </c>
      <c r="P513" s="69">
        <v>17800.160159999999</v>
      </c>
      <c r="Q513" s="71">
        <v>3070</v>
      </c>
      <c r="R513" s="72">
        <v>17967.91</v>
      </c>
      <c r="S513" s="71">
        <v>156.80000000000001</v>
      </c>
      <c r="T513" s="72">
        <v>17969.41</v>
      </c>
      <c r="U513" s="71">
        <v>150.02250000000001</v>
      </c>
      <c r="V513" s="72">
        <v>18088.310000000001</v>
      </c>
      <c r="W513" s="73">
        <v>150.0265</v>
      </c>
      <c r="X513" s="7">
        <v>17521.3</v>
      </c>
      <c r="Y513" s="71">
        <v>751</v>
      </c>
      <c r="Z513" s="74">
        <f t="shared" si="21"/>
        <v>17560.8</v>
      </c>
      <c r="AA513" s="48">
        <f t="shared" si="22"/>
        <v>17521.3</v>
      </c>
      <c r="AB51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MIN(G513,J513,M513),"")</f>
        <v/>
      </c>
      <c r="AC513" s="49" t="str">
        <f>IF(OR(DataBase2[[#This Row],[sKS]] = "", DataBase2[[#This Row],[BSOpt]]=""), "", (DataBase2[[#This Row],[sKS]]-DataBase2[[#This Row],[BSOpt]])/DataBase2[[#This Row],[BSOpt]])</f>
        <v/>
      </c>
      <c r="AD513" s="49">
        <f t="shared" si="23"/>
        <v>17560.8</v>
      </c>
      <c r="AE513" s="49">
        <f>IF(OR(DataBase2[[#This Row],[sKS]] = "", DataBase2[[#This Row],[BESTUB]]=""), "", (DataBase2[[#This Row],[sKS]]-DataBase2[[#This Row],[BESTUB]])/DataBase2[[#This Row],[BESTUB]])</f>
        <v>-2.2493280488360438E-3</v>
      </c>
      <c r="AF513" s="75">
        <f>IF(OR(DataBase2[[#This Row],[sLB]] = "", DataBase2[[#This Row],[BestSol]]=""), "", (DataBase2[[#This Row],[sLB]]-DataBase2[[#This Row],[BestSol]])/DataBase2[[#This Row],[BestSol]])</f>
        <v>0</v>
      </c>
      <c r="AG513" s="76">
        <f>IF(OR(DataBase2[[#This Row],[sCL]] = "", DataBase2[[#This Row],[BestSol]]=""), "", (DataBase2[[#This Row],[sCL]] -DataBase2[[#This Row],[BestSol]])/DataBase2[[#This Row],[BestSol]])</f>
        <v>1.2431665983326574E-2</v>
      </c>
      <c r="AH513" s="76">
        <f>IF(OR(DataBase2[[#This Row],[sDRC]]= "", DataBase2[[#This Row],[BestSol]]=""), "", (DataBase2[[#This Row],[sDRC]]-DataBase2[[#This Row],[BestSol]])/DataBase2[[#This Row],[BestSol]])</f>
        <v>0.33540897908979089</v>
      </c>
      <c r="AI513" s="76">
        <f>IF(OR(DataBase2[[#This Row],[sABS]]= "", DataBase2[[#This Row],[BestSol]]=""), "", (DataBase2[[#This Row],[sABS]]-DataBase2[[#This Row],[BestSol]])/DataBase2[[#This Row],[BestSol]])</f>
        <v>1.3630367637009715E-2</v>
      </c>
      <c r="AJ513" s="76">
        <f>IF(OR(DataBase2[[#This Row],[sCCJ]]= "", DataBase2[[#This Row],[BestSol]]=""), "", (DataBase2[[#This Row],[sCCJ]]-DataBase2[[#This Row],[BestSol]])/DataBase2[[#This Row],[BestSol]])</f>
        <v>2.3182884606623877E-2</v>
      </c>
      <c r="AK513" s="76">
        <f>IF(OR(DataBase2[[#This Row],[sILS]] = "", DataBase2[[#This Row],[BestSol]]=""), "", (DataBase2[[#This Row],[sILS]]-DataBase2[[#This Row],[BestSol]])/DataBase2[[#This Row],[BestSol]])</f>
        <v>2.3268302127465754E-2</v>
      </c>
      <c r="AL513" s="76">
        <f>IF(OR(DataBase2[[#This Row],[sSA]] = "", DataBase2[[#This Row],[BestSol]]=""), "", (DataBase2[[#This Row],[sSA]]-DataBase2[[#This Row],[BestSol]])/DataBase2[[#This Row],[BestSol]])</f>
        <v>3.0039064279531801E-2</v>
      </c>
      <c r="AM513" s="76">
        <f>IF(OR(DataBase2[[#This Row],[sKS]] = "", DataBase2[[#This Row],[BestSol]]=""), "", (DataBase2[[#This Row],[sKS]]-DataBase2[[#This Row],[BestSol]])/DataBase2[[#This Row],[BestSol]])</f>
        <v>-2.2493280488360438E-3</v>
      </c>
      <c r="AN513" s="75">
        <f>IF(OR(DataBase2[[#This Row],[sLB]] = "", DataBase2[[#This Row],[BSHeu]]=""), "", (DataBase2[[#This Row],[sLB]]-DataBase2[[#This Row],[BSHeu]])/DataBase2[[#This Row],[BSHeu]])</f>
        <v>2.2543989315861267E-3</v>
      </c>
      <c r="AO513" s="76">
        <f>IF(OR(DataBase2[[#This Row],[sCL]] = "",  DataBase2[[#This Row],[BSHeu]]=""), "", (DataBase2[[#This Row],[sCL]] - DataBase2[[#This Row],[BSHeu]])/ DataBase2[[#This Row],[BSHeu]])</f>
        <v>1.4714090849423348E-2</v>
      </c>
      <c r="AP513" s="76">
        <f>IF(OR(DataBase2[[#This Row],[sDRC]]= "",  DataBase2[[#This Row],[BSHeu]]=""), "", (DataBase2[[#This Row],[sDRC]]- DataBase2[[#This Row],[BSHeu]])/ DataBase2[[#This Row],[BSHeu]])</f>
        <v>0.33841952366548139</v>
      </c>
      <c r="AQ513" s="76">
        <f>IF(OR(DataBase2[[#This Row],[sABS]]= "",  DataBase2[[#This Row],[BSHeu]]=""), "", (DataBase2[[#This Row],[sABS]]- DataBase2[[#This Row],[BSHeu]])/ DataBase2[[#This Row],[BSHeu]])</f>
        <v>1.5915494854833841E-2</v>
      </c>
      <c r="AR513" s="76">
        <f>IF(OR(DataBase2[[#This Row],[sCCJ]]= "",  DataBase2[[#This Row],[BSHeu]]=""), "", (DataBase2[[#This Row],[sCCJ]]- DataBase2[[#This Row],[BSHeu]])/ DataBase2[[#This Row],[BSHeu]])</f>
        <v>2.5489547008498262E-2</v>
      </c>
      <c r="AS513" s="76">
        <f>IF(OR(DataBase2[[#This Row],[sILS]] = "",  DataBase2[[#This Row],[BSHeu]]=""), "", (DataBase2[[#This Row],[sILS]]- DataBase2[[#This Row],[BSHeu]])/ DataBase2[[#This Row],[BSHeu]])</f>
        <v>2.5575157094507861E-2</v>
      </c>
      <c r="AT513" s="76">
        <f>IF(OR(DataBase2[[#This Row],[sSA]] = "",  DataBase2[[#This Row],[BSHeu]]=""), "", (DataBase2[[#This Row],[sSA]]- DataBase2[[#This Row],[BSHeu]])/ DataBase2[[#This Row],[BSHeu]])</f>
        <v>3.2361183245535552E-2</v>
      </c>
      <c r="AU513" s="77">
        <f>IF(OR(DataBase2[[#This Row],[sKS]]= "",  DataBase2[[#This Row],[BSHeu]]=""), "", (DataBase2[[#This Row],[sKS]]- DataBase2[[#This Row],[BSHeu]])/ DataBase2[[#This Row],[BSHeu]])</f>
        <v>0</v>
      </c>
      <c r="AV513" s="78">
        <f>IF(AND(DataBase2[[#This Row],[sLBGB]]&lt;=0.0001, DataBase2[[#This Row],[sLBGB]]&lt;&gt;""), 1,"")</f>
        <v>1</v>
      </c>
      <c r="AW513" s="78" t="str">
        <f>IF(AND(DataBase2[[#This Row],[sCLGB]]&lt;=0.0001,DataBase2[[#This Row],[sCLGB]]&lt;&gt;""), 1,"")</f>
        <v/>
      </c>
      <c r="AX513" s="78" t="str">
        <f>IF(AND(DataBase2[[#This Row],[sDRCGB]]&lt;=0.0001,DataBase2[[#This Row],[sDRCGB]]&lt;&gt;""), 1,"")</f>
        <v/>
      </c>
      <c r="AY513" s="78" t="str">
        <f>IF(AND(DataBase2[[#This Row],[sABSGB]]&lt;=0.0001,DataBase2[[#This Row],[sABSGB]]&lt;&gt;""), 1,"")</f>
        <v/>
      </c>
      <c r="AZ513" s="78" t="str">
        <f>IF(AND(DataBase2[[#This Row],[sCCJGB]]&lt;=0.0001,DataBase2[[#This Row],[sCCJGB]]&lt;&gt;""), 1,"")</f>
        <v/>
      </c>
      <c r="BA513" s="78" t="str">
        <f>IF(AND(DataBase2[[#This Row],[sILSGB]]&lt;=0.0001,DataBase2[[#This Row],[sILSGB]]&lt;&gt;""), 1,"")</f>
        <v/>
      </c>
      <c r="BB513" s="78" t="str">
        <f>IF(AND(DataBase2[[#This Row],[sSAGB]]&lt;=0.0001,DataBase2[[#This Row],[sSAGB]]&lt;&gt;""), 1,"")</f>
        <v/>
      </c>
      <c r="BC513" s="78">
        <f>IF(AND(DataBase2[[#This Row],[sKSGB]]&lt;=0.0001,DataBase2[[#This Row],[sKSGB]]&lt;&gt;""), 1,"")</f>
        <v>1</v>
      </c>
      <c r="BD513" s="79" t="str">
        <f>IF(AND(DataBase2[[#This Row],[sLBGKS]]&lt;=0.0001, DataBase2[[#This Row],[sLBGKS]]&lt;&gt;""), 1,"")</f>
        <v/>
      </c>
      <c r="BE513" s="78" t="str">
        <f>IF(AND(DataBase2[[#This Row],[sCLGKS]]&lt;=0.0001,DataBase2[[#This Row],[sCLGKS]]&lt;&gt;""), 1,"")</f>
        <v/>
      </c>
      <c r="BF513" s="78" t="str">
        <f>IF(AND(DataBase2[[#This Row],[sDRCGKS]]&lt;=0.0001,DataBase2[[#This Row],[sDRCGKS]]&lt;&gt;""), 1,"")</f>
        <v/>
      </c>
      <c r="BG513" s="78" t="str">
        <f>IF(AND(DataBase2[[#This Row],[sABSGKS]]&lt;=0.0001,DataBase2[[#This Row],[sABSGKS]]&lt;&gt;""), 1,"")</f>
        <v/>
      </c>
      <c r="BH513" s="78" t="str">
        <f>IF(AND(DataBase2[[#This Row],[sCCJGKS]]&lt;=0.0001,DataBase2[[#This Row],[sCCJGKS]]&lt;&gt;""), 1,"")</f>
        <v/>
      </c>
      <c r="BI513" s="78" t="str">
        <f>IF(AND(DataBase2[[#This Row],[sILSGKS]]&lt;=0.0001,DataBase2[[#This Row],[sILSGKS]]&lt;&gt;""), 1,"")</f>
        <v/>
      </c>
      <c r="BJ513" s="78" t="str">
        <f>IF(AND(DataBase2[[#This Row],[sSAGKS]]&lt;=0.0001,DataBase2[[#This Row],[sSAGKS]]&lt;&gt;""), 1,"")</f>
        <v/>
      </c>
      <c r="BK513" s="80">
        <f>IF(AND(DataBase2[[#This Row],[sKSGKS]]&lt;=0.0001,DataBase2[[#This Row],[sKSGKS]]&lt;&gt;""), 1,"")</f>
        <v>1</v>
      </c>
    </row>
    <row r="514" spans="1:63" x14ac:dyDescent="0.35">
      <c r="A514" s="65" t="s">
        <v>168</v>
      </c>
      <c r="B514" s="66" t="s">
        <v>80</v>
      </c>
      <c r="C514" s="67" t="s">
        <v>81</v>
      </c>
      <c r="D514" s="67">
        <v>6</v>
      </c>
      <c r="E514" s="67">
        <v>25</v>
      </c>
      <c r="F514" s="68">
        <v>4</v>
      </c>
      <c r="G514" s="69">
        <v>18910.2</v>
      </c>
      <c r="H514" s="70">
        <v>18346</v>
      </c>
      <c r="I514" s="71">
        <v>7200</v>
      </c>
      <c r="J514" s="69">
        <v>49495.11</v>
      </c>
      <c r="K514" s="70">
        <v>15456.81</v>
      </c>
      <c r="L514" s="71">
        <v>17087</v>
      </c>
      <c r="M514" s="69">
        <v>26193.25</v>
      </c>
      <c r="N514" s="6">
        <v>18660.32</v>
      </c>
      <c r="O514" s="71">
        <v>7200</v>
      </c>
      <c r="P514" s="69">
        <v>20045.679690000001</v>
      </c>
      <c r="Q514" s="71">
        <v>1393</v>
      </c>
      <c r="R514" s="72">
        <v>19509.61</v>
      </c>
      <c r="S514" s="71">
        <v>131.81</v>
      </c>
      <c r="T514" s="72">
        <v>19390.21</v>
      </c>
      <c r="U514" s="71">
        <v>150.02950000000001</v>
      </c>
      <c r="V514" s="72">
        <v>19302.71</v>
      </c>
      <c r="W514" s="73">
        <v>150.30500000000001</v>
      </c>
      <c r="X514" s="7">
        <v>19335.400000000001</v>
      </c>
      <c r="Y514" s="71">
        <v>879</v>
      </c>
      <c r="Z514" s="74">
        <f t="shared" si="21"/>
        <v>18910.2</v>
      </c>
      <c r="AA514" s="48">
        <f t="shared" si="22"/>
        <v>19302.71</v>
      </c>
      <c r="AB51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MIN(G514,J514,M514),"")</f>
        <v/>
      </c>
      <c r="AC514" s="49" t="str">
        <f>IF(OR(DataBase2[[#This Row],[sKS]] = "", DataBase2[[#This Row],[BSOpt]]=""), "", (DataBase2[[#This Row],[sKS]]-DataBase2[[#This Row],[BSOpt]])/DataBase2[[#This Row],[BSOpt]])</f>
        <v/>
      </c>
      <c r="AD514" s="49">
        <f t="shared" si="23"/>
        <v>18910.2</v>
      </c>
      <c r="AE514" s="49">
        <f>IF(OR(DataBase2[[#This Row],[sKS]] = "", DataBase2[[#This Row],[BESTUB]]=""), "", (DataBase2[[#This Row],[sKS]]-DataBase2[[#This Row],[BESTUB]])/DataBase2[[#This Row],[BESTUB]])</f>
        <v>2.2485219616926351E-2</v>
      </c>
      <c r="AF514" s="75">
        <f>IF(OR(DataBase2[[#This Row],[sLB]] = "", DataBase2[[#This Row],[BestSol]]=""), "", (DataBase2[[#This Row],[sLB]]-DataBase2[[#This Row],[BestSol]])/DataBase2[[#This Row],[BestSol]])</f>
        <v>0</v>
      </c>
      <c r="AG514" s="76">
        <f>IF(OR(DataBase2[[#This Row],[sCL]] = "", DataBase2[[#This Row],[BestSol]]=""), "", (DataBase2[[#This Row],[sCL]] -DataBase2[[#This Row],[BestSol]])/DataBase2[[#This Row],[BestSol]])</f>
        <v>1.6173763365802583</v>
      </c>
      <c r="AH514" s="76">
        <f>IF(OR(DataBase2[[#This Row],[sDRC]]= "", DataBase2[[#This Row],[BestSol]]=""), "", (DataBase2[[#This Row],[sDRC]]-DataBase2[[#This Row],[BestSol]])/DataBase2[[#This Row],[BestSol]])</f>
        <v>0.38513870821038376</v>
      </c>
      <c r="AI514" s="76">
        <f>IF(OR(DataBase2[[#This Row],[sABS]]= "", DataBase2[[#This Row],[BestSol]]=""), "", (DataBase2[[#This Row],[sABS]]-DataBase2[[#This Row],[BestSol]])/DataBase2[[#This Row],[BestSol]])</f>
        <v>6.0045884760605392E-2</v>
      </c>
      <c r="AJ514" s="76">
        <f>IF(OR(DataBase2[[#This Row],[sCCJ]]= "", DataBase2[[#This Row],[BestSol]]=""), "", (DataBase2[[#This Row],[sCCJ]]-DataBase2[[#This Row],[BestSol]])/DataBase2[[#This Row],[BestSol]])</f>
        <v>3.1697708115197079E-2</v>
      </c>
      <c r="AK514" s="76">
        <f>IF(OR(DataBase2[[#This Row],[sILS]] = "", DataBase2[[#This Row],[BestSol]]=""), "", (DataBase2[[#This Row],[sILS]]-DataBase2[[#This Row],[BestSol]])/DataBase2[[#This Row],[BestSol]])</f>
        <v>2.5383655381751562E-2</v>
      </c>
      <c r="AL514" s="76">
        <f>IF(OR(DataBase2[[#This Row],[sSA]] = "", DataBase2[[#This Row],[BestSol]]=""), "", (DataBase2[[#This Row],[sSA]]-DataBase2[[#This Row],[BestSol]])/DataBase2[[#This Row],[BestSol]])</f>
        <v>2.0756522934712397E-2</v>
      </c>
      <c r="AM514" s="76">
        <f>IF(OR(DataBase2[[#This Row],[sKS]] = "", DataBase2[[#This Row],[BestSol]]=""), "", (DataBase2[[#This Row],[sKS]]-DataBase2[[#This Row],[BestSol]])/DataBase2[[#This Row],[BestSol]])</f>
        <v>2.2485219616926351E-2</v>
      </c>
      <c r="AN514" s="75">
        <f>IF(OR(DataBase2[[#This Row],[sLB]] = "", DataBase2[[#This Row],[BSHeu]]=""), "", (DataBase2[[#This Row],[sLB]]-DataBase2[[#This Row],[BSHeu]])/DataBase2[[#This Row],[BSHeu]])</f>
        <v>-2.0334450447631363E-2</v>
      </c>
      <c r="AO514" s="76">
        <f>IF(OR(DataBase2[[#This Row],[sCL]] = "",  DataBase2[[#This Row],[BSHeu]]=""), "", (DataBase2[[#This Row],[sCL]] - DataBase2[[#This Row],[BSHeu]])/ DataBase2[[#This Row],[BSHeu]])</f>
        <v>1.564153427161264</v>
      </c>
      <c r="AP514" s="76">
        <f>IF(OR(DataBase2[[#This Row],[sDRC]]= "",  DataBase2[[#This Row],[BSHeu]]=""), "", (DataBase2[[#This Row],[sDRC]]- DataBase2[[#This Row],[BSHeu]])/ DataBase2[[#This Row],[BSHeu]])</f>
        <v>0.3569726737851836</v>
      </c>
      <c r="AQ514" s="76">
        <f>IF(OR(DataBase2[[#This Row],[sABS]]= "",  DataBase2[[#This Row],[BSHeu]]=""), "", (DataBase2[[#This Row],[sABS]]- DataBase2[[#This Row],[BSHeu]])/ DataBase2[[#This Row],[BSHeu]])</f>
        <v>3.8490434244725313E-2</v>
      </c>
      <c r="AR514" s="76">
        <f>IF(OR(DataBase2[[#This Row],[sCCJ]]= "",  DataBase2[[#This Row],[BSHeu]]=""), "", (DataBase2[[#This Row],[sCCJ]]- DataBase2[[#This Row],[BSHeu]])/ DataBase2[[#This Row],[BSHeu]])</f>
        <v>1.0718702192593759E-2</v>
      </c>
      <c r="AS514" s="76">
        <f>IF(OR(DataBase2[[#This Row],[sILS]] = "",  DataBase2[[#This Row],[BSHeu]]=""), "", (DataBase2[[#This Row],[sILS]]- DataBase2[[#This Row],[BSHeu]])/ DataBase2[[#This Row],[BSHeu]])</f>
        <v>4.5330422515802186E-3</v>
      </c>
      <c r="AT514" s="76">
        <f>IF(OR(DataBase2[[#This Row],[sSA]] = "",  DataBase2[[#This Row],[BSHeu]]=""), "", (DataBase2[[#This Row],[sSA]]- DataBase2[[#This Row],[BSHeu]])/ DataBase2[[#This Row],[BSHeu]])</f>
        <v>0</v>
      </c>
      <c r="AU514" s="77">
        <f>IF(OR(DataBase2[[#This Row],[sKS]]= "",  DataBase2[[#This Row],[BSHeu]]=""), "", (DataBase2[[#This Row],[sKS]]- DataBase2[[#This Row],[BSHeu]])/ DataBase2[[#This Row],[BSHeu]])</f>
        <v>1.6935445851904904E-3</v>
      </c>
      <c r="AV514" s="78">
        <f>IF(AND(DataBase2[[#This Row],[sLBGB]]&lt;=0.0001, DataBase2[[#This Row],[sLBGB]]&lt;&gt;""), 1,"")</f>
        <v>1</v>
      </c>
      <c r="AW514" s="78" t="str">
        <f>IF(AND(DataBase2[[#This Row],[sCLGB]]&lt;=0.0001,DataBase2[[#This Row],[sCLGB]]&lt;&gt;""), 1,"")</f>
        <v/>
      </c>
      <c r="AX514" s="78" t="str">
        <f>IF(AND(DataBase2[[#This Row],[sDRCGB]]&lt;=0.0001,DataBase2[[#This Row],[sDRCGB]]&lt;&gt;""), 1,"")</f>
        <v/>
      </c>
      <c r="AY514" s="78" t="str">
        <f>IF(AND(DataBase2[[#This Row],[sABSGB]]&lt;=0.0001,DataBase2[[#This Row],[sABSGB]]&lt;&gt;""), 1,"")</f>
        <v/>
      </c>
      <c r="AZ514" s="78" t="str">
        <f>IF(AND(DataBase2[[#This Row],[sCCJGB]]&lt;=0.0001,DataBase2[[#This Row],[sCCJGB]]&lt;&gt;""), 1,"")</f>
        <v/>
      </c>
      <c r="BA514" s="78" t="str">
        <f>IF(AND(DataBase2[[#This Row],[sILSGB]]&lt;=0.0001,DataBase2[[#This Row],[sILSGB]]&lt;&gt;""), 1,"")</f>
        <v/>
      </c>
      <c r="BB514" s="78" t="str">
        <f>IF(AND(DataBase2[[#This Row],[sSAGB]]&lt;=0.0001,DataBase2[[#This Row],[sSAGB]]&lt;&gt;""), 1,"")</f>
        <v/>
      </c>
      <c r="BC514" s="78" t="str">
        <f>IF(AND(DataBase2[[#This Row],[sKSGB]]&lt;=0.0001,DataBase2[[#This Row],[sKSGB]]&lt;&gt;""), 1,"")</f>
        <v/>
      </c>
      <c r="BD514" s="79">
        <f>IF(AND(DataBase2[[#This Row],[sLBGKS]]&lt;=0.0001, DataBase2[[#This Row],[sLBGKS]]&lt;&gt;""), 1,"")</f>
        <v>1</v>
      </c>
      <c r="BE514" s="78" t="str">
        <f>IF(AND(DataBase2[[#This Row],[sCLGKS]]&lt;=0.0001,DataBase2[[#This Row],[sCLGKS]]&lt;&gt;""), 1,"")</f>
        <v/>
      </c>
      <c r="BF514" s="78" t="str">
        <f>IF(AND(DataBase2[[#This Row],[sDRCGKS]]&lt;=0.0001,DataBase2[[#This Row],[sDRCGKS]]&lt;&gt;""), 1,"")</f>
        <v/>
      </c>
      <c r="BG514" s="78" t="str">
        <f>IF(AND(DataBase2[[#This Row],[sABSGKS]]&lt;=0.0001,DataBase2[[#This Row],[sABSGKS]]&lt;&gt;""), 1,"")</f>
        <v/>
      </c>
      <c r="BH514" s="78" t="str">
        <f>IF(AND(DataBase2[[#This Row],[sCCJGKS]]&lt;=0.0001,DataBase2[[#This Row],[sCCJGKS]]&lt;&gt;""), 1,"")</f>
        <v/>
      </c>
      <c r="BI514" s="78" t="str">
        <f>IF(AND(DataBase2[[#This Row],[sILSGKS]]&lt;=0.0001,DataBase2[[#This Row],[sILSGKS]]&lt;&gt;""), 1,"")</f>
        <v/>
      </c>
      <c r="BJ514" s="78">
        <f>IF(AND(DataBase2[[#This Row],[sSAGKS]]&lt;=0.0001,DataBase2[[#This Row],[sSAGKS]]&lt;&gt;""), 1,"")</f>
        <v>1</v>
      </c>
      <c r="BK514" s="80" t="str">
        <f>IF(AND(DataBase2[[#This Row],[sKSGKS]]&lt;=0.0001,DataBase2[[#This Row],[sKSGKS]]&lt;&gt;""), 1,"")</f>
        <v/>
      </c>
    </row>
    <row r="515" spans="1:63" x14ac:dyDescent="0.35">
      <c r="A515" s="65" t="s">
        <v>169</v>
      </c>
      <c r="B515" s="66" t="s">
        <v>80</v>
      </c>
      <c r="C515" s="67" t="s">
        <v>81</v>
      </c>
      <c r="D515" s="67">
        <v>6</v>
      </c>
      <c r="E515" s="67">
        <v>25</v>
      </c>
      <c r="F515" s="68">
        <v>5</v>
      </c>
      <c r="G515" s="69">
        <v>20705.5</v>
      </c>
      <c r="H515" s="70">
        <v>19772.400000000001</v>
      </c>
      <c r="I515" s="71">
        <v>7200</v>
      </c>
      <c r="J515" s="69">
        <v>52993.11</v>
      </c>
      <c r="K515" s="70">
        <v>15808.31</v>
      </c>
      <c r="L515" s="71">
        <v>33279</v>
      </c>
      <c r="M515" s="69">
        <v>28269.33</v>
      </c>
      <c r="N515" s="6">
        <v>20133.52</v>
      </c>
      <c r="O515" s="71">
        <v>7200.1</v>
      </c>
      <c r="P515" s="69">
        <v>21149.849610000001</v>
      </c>
      <c r="Q515" s="71">
        <v>3070</v>
      </c>
      <c r="R515" s="72">
        <v>21415.11</v>
      </c>
      <c r="S515" s="71">
        <v>166.38</v>
      </c>
      <c r="T515" s="72">
        <v>20979.21</v>
      </c>
      <c r="U515" s="71">
        <v>150.02250000000001</v>
      </c>
      <c r="V515" s="72">
        <v>20949.41</v>
      </c>
      <c r="W515" s="73">
        <v>150.28100000000001</v>
      </c>
      <c r="X515" s="7">
        <v>20720</v>
      </c>
      <c r="Y515" s="71">
        <v>812</v>
      </c>
      <c r="Z515" s="74">
        <f t="shared" ref="Z515:Z578" si="24">IF(MIN(G515,J515,M515)&gt;0, MIN(G515,J515,M515),"")</f>
        <v>20705.5</v>
      </c>
      <c r="AA515" s="48">
        <f t="shared" ref="AA515:AA578" si="25">IF(MIN(P515,R515,T515,V515,X515)&gt;0, MIN(P515,R515,T515,V515,X515),"")</f>
        <v>20720</v>
      </c>
      <c r="AB51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MIN(G515,J515,M515),"")</f>
        <v/>
      </c>
      <c r="AC515" s="49" t="str">
        <f>IF(OR(DataBase2[[#This Row],[sKS]] = "", DataBase2[[#This Row],[BSOpt]]=""), "", (DataBase2[[#This Row],[sKS]]-DataBase2[[#This Row],[BSOpt]])/DataBase2[[#This Row],[BSOpt]])</f>
        <v/>
      </c>
      <c r="AD515" s="49">
        <f t="shared" ref="AD515:AD578" si="26">IF(MIN(G515,J515,M515)&gt;0, MIN(G515,J515,M515),"")</f>
        <v>20705.5</v>
      </c>
      <c r="AE515" s="49">
        <f>IF(OR(DataBase2[[#This Row],[sKS]] = "", DataBase2[[#This Row],[BESTUB]]=""), "", (DataBase2[[#This Row],[sKS]]-DataBase2[[#This Row],[BESTUB]])/DataBase2[[#This Row],[BESTUB]])</f>
        <v>7.0029702253024558E-4</v>
      </c>
      <c r="AF515" s="75">
        <f>IF(OR(DataBase2[[#This Row],[sLB]] = "", DataBase2[[#This Row],[BestSol]]=""), "", (DataBase2[[#This Row],[sLB]]-DataBase2[[#This Row],[BestSol]])/DataBase2[[#This Row],[BestSol]])</f>
        <v>0</v>
      </c>
      <c r="AG515" s="76">
        <f>IF(OR(DataBase2[[#This Row],[sCL]] = "", DataBase2[[#This Row],[BestSol]]=""), "", (DataBase2[[#This Row],[sCL]] -DataBase2[[#This Row],[BestSol]])/DataBase2[[#This Row],[BestSol]])</f>
        <v>1.5593735963874333</v>
      </c>
      <c r="AH515" s="76">
        <f>IF(OR(DataBase2[[#This Row],[sDRC]]= "", DataBase2[[#This Row],[BestSol]]=""), "", (DataBase2[[#This Row],[sDRC]]-DataBase2[[#This Row],[BestSol]])/DataBase2[[#This Row],[BestSol]])</f>
        <v>0.36530535364999644</v>
      </c>
      <c r="AI515" s="76">
        <f>IF(OR(DataBase2[[#This Row],[sABS]]= "", DataBase2[[#This Row],[BestSol]]=""), "", (DataBase2[[#This Row],[sABS]]-DataBase2[[#This Row],[BestSol]])/DataBase2[[#This Row],[BestSol]])</f>
        <v>2.1460462678998388E-2</v>
      </c>
      <c r="AJ515" s="76">
        <f>IF(OR(DataBase2[[#This Row],[sCCJ]]= "", DataBase2[[#This Row],[BestSol]]=""), "", (DataBase2[[#This Row],[sCCJ]]-DataBase2[[#This Row],[BestSol]])/DataBase2[[#This Row],[BestSol]])</f>
        <v>3.4271570355702621E-2</v>
      </c>
      <c r="AK515" s="76">
        <f>IF(OR(DataBase2[[#This Row],[sILS]] = "", DataBase2[[#This Row],[BestSol]]=""), "", (DataBase2[[#This Row],[sILS]]-DataBase2[[#This Row],[BestSol]])/DataBase2[[#This Row],[BestSol]])</f>
        <v>1.3219192968051924E-2</v>
      </c>
      <c r="AL515" s="76">
        <f>IF(OR(DataBase2[[#This Row],[sSA]] = "", DataBase2[[#This Row],[BestSol]]=""), "", (DataBase2[[#This Row],[sSA]]-DataBase2[[#This Row],[BestSol]])/DataBase2[[#This Row],[BestSol]])</f>
        <v>1.1779961845886353E-2</v>
      </c>
      <c r="AM515" s="76">
        <f>IF(OR(DataBase2[[#This Row],[sKS]] = "", DataBase2[[#This Row],[BestSol]]=""), "", (DataBase2[[#This Row],[sKS]]-DataBase2[[#This Row],[BestSol]])/DataBase2[[#This Row],[BestSol]])</f>
        <v>7.0029702253024558E-4</v>
      </c>
      <c r="AN515" s="75">
        <f>IF(OR(DataBase2[[#This Row],[sLB]] = "", DataBase2[[#This Row],[BSHeu]]=""), "", (DataBase2[[#This Row],[sLB]]-DataBase2[[#This Row],[BSHeu]])/DataBase2[[#This Row],[BSHeu]])</f>
        <v>-6.9980694980694975E-4</v>
      </c>
      <c r="AO515" s="76">
        <f>IF(OR(DataBase2[[#This Row],[sCL]] = "",  DataBase2[[#This Row],[BSHeu]]=""), "", (DataBase2[[#This Row],[sCL]] - DataBase2[[#This Row],[BSHeu]])/ DataBase2[[#This Row],[BSHeu]])</f>
        <v>1.5575825289575289</v>
      </c>
      <c r="AP515" s="76">
        <f>IF(OR(DataBase2[[#This Row],[sDRC]]= "",  DataBase2[[#This Row],[BSHeu]]=""), "", (DataBase2[[#This Row],[sDRC]]- DataBase2[[#This Row],[BSHeu]])/ DataBase2[[#This Row],[BSHeu]])</f>
        <v>0.36434990347490354</v>
      </c>
      <c r="AQ515" s="76">
        <f>IF(OR(DataBase2[[#This Row],[sABS]]= "",  DataBase2[[#This Row],[BSHeu]]=""), "", (DataBase2[[#This Row],[sABS]]- DataBase2[[#This Row],[BSHeu]])/ DataBase2[[#This Row],[BSHeu]])</f>
        <v>2.0745637548262603E-2</v>
      </c>
      <c r="AR515" s="76">
        <f>IF(OR(DataBase2[[#This Row],[sCCJ]]= "",  DataBase2[[#This Row],[BSHeu]]=""), "", (DataBase2[[#This Row],[sCCJ]]- DataBase2[[#This Row],[BSHeu]])/ DataBase2[[#This Row],[BSHeu]])</f>
        <v>3.3547779922779949E-2</v>
      </c>
      <c r="AS515" s="76">
        <f>IF(OR(DataBase2[[#This Row],[sILS]] = "",  DataBase2[[#This Row],[BSHeu]]=""), "", (DataBase2[[#This Row],[sILS]]- DataBase2[[#This Row],[BSHeu]])/ DataBase2[[#This Row],[BSHeu]])</f>
        <v>1.2510135135135093E-2</v>
      </c>
      <c r="AT515" s="76">
        <f>IF(OR(DataBase2[[#This Row],[sSA]] = "",  DataBase2[[#This Row],[BSHeu]]=""), "", (DataBase2[[#This Row],[sSA]]- DataBase2[[#This Row],[BSHeu]])/ DataBase2[[#This Row],[BSHeu]])</f>
        <v>1.1071911196911191E-2</v>
      </c>
      <c r="AU515" s="77">
        <f>IF(OR(DataBase2[[#This Row],[sKS]]= "",  DataBase2[[#This Row],[BSHeu]]=""), "", (DataBase2[[#This Row],[sKS]]- DataBase2[[#This Row],[BSHeu]])/ DataBase2[[#This Row],[BSHeu]])</f>
        <v>0</v>
      </c>
      <c r="AV515" s="78">
        <f>IF(AND(DataBase2[[#This Row],[sLBGB]]&lt;=0.0001, DataBase2[[#This Row],[sLBGB]]&lt;&gt;""), 1,"")</f>
        <v>1</v>
      </c>
      <c r="AW515" s="78" t="str">
        <f>IF(AND(DataBase2[[#This Row],[sCLGB]]&lt;=0.0001,DataBase2[[#This Row],[sCLGB]]&lt;&gt;""), 1,"")</f>
        <v/>
      </c>
      <c r="AX515" s="78" t="str">
        <f>IF(AND(DataBase2[[#This Row],[sDRCGB]]&lt;=0.0001,DataBase2[[#This Row],[sDRCGB]]&lt;&gt;""), 1,"")</f>
        <v/>
      </c>
      <c r="AY515" s="78" t="str">
        <f>IF(AND(DataBase2[[#This Row],[sABSGB]]&lt;=0.0001,DataBase2[[#This Row],[sABSGB]]&lt;&gt;""), 1,"")</f>
        <v/>
      </c>
      <c r="AZ515" s="78" t="str">
        <f>IF(AND(DataBase2[[#This Row],[sCCJGB]]&lt;=0.0001,DataBase2[[#This Row],[sCCJGB]]&lt;&gt;""), 1,"")</f>
        <v/>
      </c>
      <c r="BA515" s="78" t="str">
        <f>IF(AND(DataBase2[[#This Row],[sILSGB]]&lt;=0.0001,DataBase2[[#This Row],[sILSGB]]&lt;&gt;""), 1,"")</f>
        <v/>
      </c>
      <c r="BB515" s="78" t="str">
        <f>IF(AND(DataBase2[[#This Row],[sSAGB]]&lt;=0.0001,DataBase2[[#This Row],[sSAGB]]&lt;&gt;""), 1,"")</f>
        <v/>
      </c>
      <c r="BC515" s="78" t="str">
        <f>IF(AND(DataBase2[[#This Row],[sKSGB]]&lt;=0.0001,DataBase2[[#This Row],[sKSGB]]&lt;&gt;""), 1,"")</f>
        <v/>
      </c>
      <c r="BD515" s="79">
        <f>IF(AND(DataBase2[[#This Row],[sLBGKS]]&lt;=0.0001, DataBase2[[#This Row],[sLBGKS]]&lt;&gt;""), 1,"")</f>
        <v>1</v>
      </c>
      <c r="BE515" s="78" t="str">
        <f>IF(AND(DataBase2[[#This Row],[sCLGKS]]&lt;=0.0001,DataBase2[[#This Row],[sCLGKS]]&lt;&gt;""), 1,"")</f>
        <v/>
      </c>
      <c r="BF515" s="78" t="str">
        <f>IF(AND(DataBase2[[#This Row],[sDRCGKS]]&lt;=0.0001,DataBase2[[#This Row],[sDRCGKS]]&lt;&gt;""), 1,"")</f>
        <v/>
      </c>
      <c r="BG515" s="78" t="str">
        <f>IF(AND(DataBase2[[#This Row],[sABSGKS]]&lt;=0.0001,DataBase2[[#This Row],[sABSGKS]]&lt;&gt;""), 1,"")</f>
        <v/>
      </c>
      <c r="BH515" s="78" t="str">
        <f>IF(AND(DataBase2[[#This Row],[sCCJGKS]]&lt;=0.0001,DataBase2[[#This Row],[sCCJGKS]]&lt;&gt;""), 1,"")</f>
        <v/>
      </c>
      <c r="BI515" s="78" t="str">
        <f>IF(AND(DataBase2[[#This Row],[sILSGKS]]&lt;=0.0001,DataBase2[[#This Row],[sILSGKS]]&lt;&gt;""), 1,"")</f>
        <v/>
      </c>
      <c r="BJ515" s="78" t="str">
        <f>IF(AND(DataBase2[[#This Row],[sSAGKS]]&lt;=0.0001,DataBase2[[#This Row],[sSAGKS]]&lt;&gt;""), 1,"")</f>
        <v/>
      </c>
      <c r="BK515" s="80">
        <f>IF(AND(DataBase2[[#This Row],[sKSGKS]]&lt;=0.0001,DataBase2[[#This Row],[sKSGKS]]&lt;&gt;""), 1,"")</f>
        <v>1</v>
      </c>
    </row>
    <row r="516" spans="1:63" x14ac:dyDescent="0.35">
      <c r="A516" s="65" t="s">
        <v>170</v>
      </c>
      <c r="B516" s="66" t="s">
        <v>80</v>
      </c>
      <c r="C516" s="67" t="s">
        <v>81</v>
      </c>
      <c r="D516" s="67">
        <v>6</v>
      </c>
      <c r="E516" s="67">
        <v>25</v>
      </c>
      <c r="F516" s="68">
        <v>2</v>
      </c>
      <c r="G516" s="69">
        <v>17368.599999999999</v>
      </c>
      <c r="H516" s="70">
        <v>17109.599999999999</v>
      </c>
      <c r="I516" s="71">
        <v>7200</v>
      </c>
      <c r="J516" s="69">
        <v>17363.330000000002</v>
      </c>
      <c r="K516" s="70">
        <v>17363.330000000002</v>
      </c>
      <c r="L516" s="71">
        <v>11288</v>
      </c>
      <c r="M516" s="69">
        <v>24548.74</v>
      </c>
      <c r="N516" s="6">
        <v>17281.330000000002</v>
      </c>
      <c r="O516" s="71">
        <v>7200</v>
      </c>
      <c r="P516" s="69">
        <v>17551.160159999999</v>
      </c>
      <c r="Q516" s="71">
        <v>2432</v>
      </c>
      <c r="R516" s="72">
        <v>18375.13</v>
      </c>
      <c r="S516" s="71">
        <v>150.36000000000001</v>
      </c>
      <c r="T516" s="72">
        <v>17781.03</v>
      </c>
      <c r="U516" s="71">
        <v>150.02850000000001</v>
      </c>
      <c r="V516" s="72">
        <v>17713.93</v>
      </c>
      <c r="W516" s="73">
        <v>150.10300000000001</v>
      </c>
      <c r="X516" s="7">
        <v>17363.3</v>
      </c>
      <c r="Y516" s="71">
        <v>299</v>
      </c>
      <c r="Z516" s="74">
        <f t="shared" si="24"/>
        <v>17363.330000000002</v>
      </c>
      <c r="AA516" s="48">
        <f t="shared" si="25"/>
        <v>17363.3</v>
      </c>
      <c r="AB51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MIN(G516,J516,M516),"")</f>
        <v>17363.330000000002</v>
      </c>
      <c r="AC516" s="49">
        <f>IF(OR(DataBase2[[#This Row],[sKS]] = "", DataBase2[[#This Row],[BSOpt]]=""), "", (DataBase2[[#This Row],[sKS]]-DataBase2[[#This Row],[BSOpt]])/DataBase2[[#This Row],[BSOpt]])</f>
        <v>-1.7277791761415479E-6</v>
      </c>
      <c r="AD516" s="49">
        <f t="shared" si="26"/>
        <v>17363.330000000002</v>
      </c>
      <c r="AE516" s="49">
        <f>IF(OR(DataBase2[[#This Row],[sKS]] = "", DataBase2[[#This Row],[BESTUB]]=""), "", (DataBase2[[#This Row],[sKS]]-DataBase2[[#This Row],[BESTUB]])/DataBase2[[#This Row],[BESTUB]])</f>
        <v>-1.7277791761415479E-6</v>
      </c>
      <c r="AF516" s="75">
        <f>IF(OR(DataBase2[[#This Row],[sLB]] = "", DataBase2[[#This Row],[BestSol]]=""), "", (DataBase2[[#This Row],[sLB]]-DataBase2[[#This Row],[BestSol]])/DataBase2[[#This Row],[BestSol]])</f>
        <v>3.0351320858365289E-4</v>
      </c>
      <c r="AG516" s="76">
        <f>IF(OR(DataBase2[[#This Row],[sCL]] = "", DataBase2[[#This Row],[BestSol]]=""), "", (DataBase2[[#This Row],[sCL]] -DataBase2[[#This Row],[BestSol]])/DataBase2[[#This Row],[BestSol]])</f>
        <v>0</v>
      </c>
      <c r="AH516" s="76">
        <f>IF(OR(DataBase2[[#This Row],[sDRC]]= "", DataBase2[[#This Row],[BestSol]]=""), "", (DataBase2[[#This Row],[sDRC]]-DataBase2[[#This Row],[BestSol]])/DataBase2[[#This Row],[BestSol]])</f>
        <v>0.41382672563385015</v>
      </c>
      <c r="AI516" s="76">
        <f>IF(OR(DataBase2[[#This Row],[sABS]]= "", DataBase2[[#This Row],[BestSol]]=""), "", (DataBase2[[#This Row],[sABS]]-DataBase2[[#This Row],[BestSol]])/DataBase2[[#This Row],[BestSol]])</f>
        <v>1.0817634635752341E-2</v>
      </c>
      <c r="AJ516" s="76">
        <f>IF(OR(DataBase2[[#This Row],[sCCJ]]= "", DataBase2[[#This Row],[BestSol]]=""), "", (DataBase2[[#This Row],[sCCJ]]-DataBase2[[#This Row],[BestSol]])/DataBase2[[#This Row],[BestSol]])</f>
        <v>5.8272232342528721E-2</v>
      </c>
      <c r="AK516" s="76">
        <f>IF(OR(DataBase2[[#This Row],[sILS]] = "", DataBase2[[#This Row],[BestSol]]=""), "", (DataBase2[[#This Row],[sILS]]-DataBase2[[#This Row],[BestSol]])/DataBase2[[#This Row],[BestSol]])</f>
        <v>2.4056445393826936E-2</v>
      </c>
      <c r="AL516" s="76">
        <f>IF(OR(DataBase2[[#This Row],[sSA]] = "", DataBase2[[#This Row],[BestSol]]=""), "", (DataBase2[[#This Row],[sSA]]-DataBase2[[#This Row],[BestSol]])/DataBase2[[#This Row],[BestSol]])</f>
        <v>2.0191979303509092E-2</v>
      </c>
      <c r="AM516" s="76">
        <f>IF(OR(DataBase2[[#This Row],[sKS]] = "", DataBase2[[#This Row],[BestSol]]=""), "", (DataBase2[[#This Row],[sKS]]-DataBase2[[#This Row],[BestSol]])/DataBase2[[#This Row],[BestSol]])</f>
        <v>-1.7277791761415479E-6</v>
      </c>
      <c r="AN516" s="75">
        <f>IF(OR(DataBase2[[#This Row],[sLB]] = "", DataBase2[[#This Row],[BSHeu]]=""), "", (DataBase2[[#This Row],[sLB]]-DataBase2[[#This Row],[BSHeu]])/DataBase2[[#This Row],[BSHeu]])</f>
        <v>3.0524151514972804E-4</v>
      </c>
      <c r="AO516" s="76">
        <f>IF(OR(DataBase2[[#This Row],[sCL]] = "",  DataBase2[[#This Row],[BSHeu]]=""), "", (DataBase2[[#This Row],[sCL]] - DataBase2[[#This Row],[BSHeu]])/ DataBase2[[#This Row],[BSHeu]])</f>
        <v>1.7277821613675873E-6</v>
      </c>
      <c r="AP516" s="76">
        <f>IF(OR(DataBase2[[#This Row],[sDRC]]= "",  DataBase2[[#This Row],[BSHeu]]=""), "", (DataBase2[[#This Row],[sDRC]]- DataBase2[[#This Row],[BSHeu]])/ DataBase2[[#This Row],[BSHeu]])</f>
        <v>0.41382916841844597</v>
      </c>
      <c r="AQ516" s="76">
        <f>IF(OR(DataBase2[[#This Row],[sABS]]= "",  DataBase2[[#This Row],[BSHeu]]=""), "", (DataBase2[[#This Row],[sABS]]- DataBase2[[#This Row],[BSHeu]])/ DataBase2[[#This Row],[BSHeu]])</f>
        <v>1.081938110842986E-2</v>
      </c>
      <c r="AR516" s="76">
        <f>IF(OR(DataBase2[[#This Row],[sCCJ]]= "",  DataBase2[[#This Row],[BSHeu]]=""), "", (DataBase2[[#This Row],[sCCJ]]- DataBase2[[#This Row],[BSHeu]])/ DataBase2[[#This Row],[BSHeu]])</f>
        <v>5.8274060806413633E-2</v>
      </c>
      <c r="AS516" s="76">
        <f>IF(OR(DataBase2[[#This Row],[sILS]] = "",  DataBase2[[#This Row],[BSHeu]]=""), "", (DataBase2[[#This Row],[sILS]]- DataBase2[[#This Row],[BSHeu]])/ DataBase2[[#This Row],[BSHeu]])</f>
        <v>2.4058214740285522E-2</v>
      </c>
      <c r="AT516" s="76">
        <f>IF(OR(DataBase2[[#This Row],[sSA]] = "",  DataBase2[[#This Row],[BSHeu]]=""), "", (DataBase2[[#This Row],[sSA]]- DataBase2[[#This Row],[BSHeu]])/ DataBase2[[#This Row],[BSHeu]])</f>
        <v>2.0193741973012103E-2</v>
      </c>
      <c r="AU516" s="77">
        <f>IF(OR(DataBase2[[#This Row],[sKS]]= "",  DataBase2[[#This Row],[BSHeu]]=""), "", (DataBase2[[#This Row],[sKS]]- DataBase2[[#This Row],[BSHeu]])/ DataBase2[[#This Row],[BSHeu]])</f>
        <v>0</v>
      </c>
      <c r="AV516" s="78" t="str">
        <f>IF(AND(DataBase2[[#This Row],[sLBGB]]&lt;=0.0001, DataBase2[[#This Row],[sLBGB]]&lt;&gt;""), 1,"")</f>
        <v/>
      </c>
      <c r="AW516" s="78">
        <f>IF(AND(DataBase2[[#This Row],[sCLGB]]&lt;=0.0001,DataBase2[[#This Row],[sCLGB]]&lt;&gt;""), 1,"")</f>
        <v>1</v>
      </c>
      <c r="AX516" s="78" t="str">
        <f>IF(AND(DataBase2[[#This Row],[sDRCGB]]&lt;=0.0001,DataBase2[[#This Row],[sDRCGB]]&lt;&gt;""), 1,"")</f>
        <v/>
      </c>
      <c r="AY516" s="78" t="str">
        <f>IF(AND(DataBase2[[#This Row],[sABSGB]]&lt;=0.0001,DataBase2[[#This Row],[sABSGB]]&lt;&gt;""), 1,"")</f>
        <v/>
      </c>
      <c r="AZ516" s="78" t="str">
        <f>IF(AND(DataBase2[[#This Row],[sCCJGB]]&lt;=0.0001,DataBase2[[#This Row],[sCCJGB]]&lt;&gt;""), 1,"")</f>
        <v/>
      </c>
      <c r="BA516" s="78" t="str">
        <f>IF(AND(DataBase2[[#This Row],[sILSGB]]&lt;=0.0001,DataBase2[[#This Row],[sILSGB]]&lt;&gt;""), 1,"")</f>
        <v/>
      </c>
      <c r="BB516" s="78" t="str">
        <f>IF(AND(DataBase2[[#This Row],[sSAGB]]&lt;=0.0001,DataBase2[[#This Row],[sSAGB]]&lt;&gt;""), 1,"")</f>
        <v/>
      </c>
      <c r="BC516" s="78">
        <f>IF(AND(DataBase2[[#This Row],[sKSGB]]&lt;=0.0001,DataBase2[[#This Row],[sKSGB]]&lt;&gt;""), 1,"")</f>
        <v>1</v>
      </c>
      <c r="BD516" s="79" t="str">
        <f>IF(AND(DataBase2[[#This Row],[sLBGKS]]&lt;=0.0001, DataBase2[[#This Row],[sLBGKS]]&lt;&gt;""), 1,"")</f>
        <v/>
      </c>
      <c r="BE516" s="78">
        <f>IF(AND(DataBase2[[#This Row],[sCLGKS]]&lt;=0.0001,DataBase2[[#This Row],[sCLGKS]]&lt;&gt;""), 1,"")</f>
        <v>1</v>
      </c>
      <c r="BF516" s="78" t="str">
        <f>IF(AND(DataBase2[[#This Row],[sDRCGKS]]&lt;=0.0001,DataBase2[[#This Row],[sDRCGKS]]&lt;&gt;""), 1,"")</f>
        <v/>
      </c>
      <c r="BG516" s="78" t="str">
        <f>IF(AND(DataBase2[[#This Row],[sABSGKS]]&lt;=0.0001,DataBase2[[#This Row],[sABSGKS]]&lt;&gt;""), 1,"")</f>
        <v/>
      </c>
      <c r="BH516" s="78" t="str">
        <f>IF(AND(DataBase2[[#This Row],[sCCJGKS]]&lt;=0.0001,DataBase2[[#This Row],[sCCJGKS]]&lt;&gt;""), 1,"")</f>
        <v/>
      </c>
      <c r="BI516" s="78" t="str">
        <f>IF(AND(DataBase2[[#This Row],[sILSGKS]]&lt;=0.0001,DataBase2[[#This Row],[sILSGKS]]&lt;&gt;""), 1,"")</f>
        <v/>
      </c>
      <c r="BJ516" s="78" t="str">
        <f>IF(AND(DataBase2[[#This Row],[sSAGKS]]&lt;=0.0001,DataBase2[[#This Row],[sSAGKS]]&lt;&gt;""), 1,"")</f>
        <v/>
      </c>
      <c r="BK516" s="80">
        <f>IF(AND(DataBase2[[#This Row],[sKSGKS]]&lt;=0.0001,DataBase2[[#This Row],[sKSGKS]]&lt;&gt;""), 1,"")</f>
        <v>1</v>
      </c>
    </row>
    <row r="517" spans="1:63" x14ac:dyDescent="0.35">
      <c r="A517" s="65" t="s">
        <v>171</v>
      </c>
      <c r="B517" s="66" t="s">
        <v>80</v>
      </c>
      <c r="C517" s="67" t="s">
        <v>81</v>
      </c>
      <c r="D517" s="67">
        <v>6</v>
      </c>
      <c r="E517" s="67">
        <v>25</v>
      </c>
      <c r="F517" s="68">
        <v>3</v>
      </c>
      <c r="G517" s="69">
        <v>19132.3</v>
      </c>
      <c r="H517" s="70">
        <v>18550.900000000001</v>
      </c>
      <c r="I517" s="71">
        <v>7200</v>
      </c>
      <c r="J517" s="69">
        <v>19125.63</v>
      </c>
      <c r="K517" s="70">
        <v>17425.93</v>
      </c>
      <c r="L517" s="71">
        <v>43188</v>
      </c>
      <c r="M517" s="69">
        <v>26245.77</v>
      </c>
      <c r="N517" s="6">
        <v>18889.830000000002</v>
      </c>
      <c r="O517" s="71">
        <v>7200.1</v>
      </c>
      <c r="P517" s="69">
        <v>19190.541020000001</v>
      </c>
      <c r="Q517" s="71">
        <v>3024</v>
      </c>
      <c r="R517" s="72">
        <v>19455.13</v>
      </c>
      <c r="S517" s="71">
        <v>97.86</v>
      </c>
      <c r="T517" s="72">
        <v>19389.53</v>
      </c>
      <c r="U517" s="71">
        <v>150.00200000000001</v>
      </c>
      <c r="V517" s="72">
        <v>19309.53</v>
      </c>
      <c r="W517" s="73">
        <v>150.06299999999999</v>
      </c>
      <c r="X517" s="7">
        <v>19088.900000000001</v>
      </c>
      <c r="Y517" s="71">
        <v>938</v>
      </c>
      <c r="Z517" s="74">
        <f t="shared" si="24"/>
        <v>19125.63</v>
      </c>
      <c r="AA517" s="48">
        <f t="shared" si="25"/>
        <v>19088.900000000001</v>
      </c>
      <c r="AB51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MIN(G517,J517,M517),"")</f>
        <v/>
      </c>
      <c r="AC517" s="49" t="str">
        <f>IF(OR(DataBase2[[#This Row],[sKS]] = "", DataBase2[[#This Row],[BSOpt]]=""), "", (DataBase2[[#This Row],[sKS]]-DataBase2[[#This Row],[BSOpt]])/DataBase2[[#This Row],[BSOpt]])</f>
        <v/>
      </c>
      <c r="AD517" s="49">
        <f t="shared" si="26"/>
        <v>19125.63</v>
      </c>
      <c r="AE517" s="49">
        <f>IF(OR(DataBase2[[#This Row],[sKS]] = "", DataBase2[[#This Row],[BESTUB]]=""), "", (DataBase2[[#This Row],[sKS]]-DataBase2[[#This Row],[BESTUB]])/DataBase2[[#This Row],[BESTUB]])</f>
        <v>-1.9204596136179336E-3</v>
      </c>
      <c r="AF517" s="75">
        <f>IF(OR(DataBase2[[#This Row],[sLB]] = "", DataBase2[[#This Row],[BestSol]]=""), "", (DataBase2[[#This Row],[sLB]]-DataBase2[[#This Row],[BestSol]])/DataBase2[[#This Row],[BestSol]])</f>
        <v>3.4874668180856022E-4</v>
      </c>
      <c r="AG517" s="76">
        <f>IF(OR(DataBase2[[#This Row],[sCL]] = "", DataBase2[[#This Row],[BestSol]]=""), "", (DataBase2[[#This Row],[sCL]] -DataBase2[[#This Row],[BestSol]])/DataBase2[[#This Row],[BestSol]])</f>
        <v>0</v>
      </c>
      <c r="AH517" s="76">
        <f>IF(OR(DataBase2[[#This Row],[sDRC]]= "", DataBase2[[#This Row],[BestSol]]=""), "", (DataBase2[[#This Row],[sDRC]]-DataBase2[[#This Row],[BestSol]])/DataBase2[[#This Row],[BestSol]])</f>
        <v>0.37228263853269145</v>
      </c>
      <c r="AI517" s="76">
        <f>IF(OR(DataBase2[[#This Row],[sABS]]= "", DataBase2[[#This Row],[BestSol]]=""), "", (DataBase2[[#This Row],[sABS]]-DataBase2[[#This Row],[BestSol]])/DataBase2[[#This Row],[BestSol]])</f>
        <v>3.3939284614415079E-3</v>
      </c>
      <c r="AJ517" s="76">
        <f>IF(OR(DataBase2[[#This Row],[sCCJ]]= "", DataBase2[[#This Row],[BestSol]]=""), "", (DataBase2[[#This Row],[sCCJ]]-DataBase2[[#This Row],[BestSol]])/DataBase2[[#This Row],[BestSol]])</f>
        <v>1.7228190653066067E-2</v>
      </c>
      <c r="AK517" s="76">
        <f>IF(OR(DataBase2[[#This Row],[sILS]] = "", DataBase2[[#This Row],[BestSol]]=""), "", (DataBase2[[#This Row],[sILS]]-DataBase2[[#This Row],[BestSol]])/DataBase2[[#This Row],[BestSol]])</f>
        <v>1.3798238280255228E-2</v>
      </c>
      <c r="AL517" s="76">
        <f>IF(OR(DataBase2[[#This Row],[sSA]] = "", DataBase2[[#This Row],[BestSol]]=""), "", (DataBase2[[#This Row],[sSA]]-DataBase2[[#This Row],[BestSol]])/DataBase2[[#This Row],[BestSol]])</f>
        <v>9.6153695329250759E-3</v>
      </c>
      <c r="AM517" s="76">
        <f>IF(OR(DataBase2[[#This Row],[sKS]] = "", DataBase2[[#This Row],[BestSol]]=""), "", (DataBase2[[#This Row],[sKS]]-DataBase2[[#This Row],[BestSol]])/DataBase2[[#This Row],[BestSol]])</f>
        <v>-1.9204596136179336E-3</v>
      </c>
      <c r="AN517" s="75">
        <f>IF(OR(DataBase2[[#This Row],[sLB]] = "", DataBase2[[#This Row],[BSHeu]]=""), "", (DataBase2[[#This Row],[sLB]]-DataBase2[[#This Row],[BSHeu]])/DataBase2[[#This Row],[BSHeu]])</f>
        <v>2.2735725997830056E-3</v>
      </c>
      <c r="AO517" s="76">
        <f>IF(OR(DataBase2[[#This Row],[sCL]] = "",  DataBase2[[#This Row],[BSHeu]]=""), "", (DataBase2[[#This Row],[sCL]] - DataBase2[[#This Row],[BSHeu]])/ DataBase2[[#This Row],[BSHeu]])</f>
        <v>1.9241548753463826E-3</v>
      </c>
      <c r="AP517" s="76">
        <f>IF(OR(DataBase2[[#This Row],[sDRC]]= "",  DataBase2[[#This Row],[BSHeu]]=""), "", (DataBase2[[#This Row],[sDRC]]- DataBase2[[#This Row],[BSHeu]])/ DataBase2[[#This Row],[BSHeu]])</f>
        <v>0.37492312286197732</v>
      </c>
      <c r="AQ517" s="76">
        <f>IF(OR(DataBase2[[#This Row],[sABS]]= "",  DataBase2[[#This Row],[BSHeu]]=""), "", (DataBase2[[#This Row],[sABS]]- DataBase2[[#This Row],[BSHeu]])/ DataBase2[[#This Row],[BSHeu]])</f>
        <v>5.3246137807835504E-3</v>
      </c>
      <c r="AR517" s="76">
        <f>IF(OR(DataBase2[[#This Row],[sCCJ]]= "",  DataBase2[[#This Row],[BSHeu]]=""), "", (DataBase2[[#This Row],[sCCJ]]- DataBase2[[#This Row],[BSHeu]])/ DataBase2[[#This Row],[BSHeu]])</f>
        <v>1.9185495235450944E-2</v>
      </c>
      <c r="AS517" s="76">
        <f>IF(OR(DataBase2[[#This Row],[sILS]] = "",  DataBase2[[#This Row],[BSHeu]]=""), "", (DataBase2[[#This Row],[sILS]]- DataBase2[[#This Row],[BSHeu]])/ DataBase2[[#This Row],[BSHeu]])</f>
        <v>1.5748943103059757E-2</v>
      </c>
      <c r="AT517" s="76">
        <f>IF(OR(DataBase2[[#This Row],[sSA]] = "",  DataBase2[[#This Row],[BSHeu]]=""), "", (DataBase2[[#This Row],[sSA]]- DataBase2[[#This Row],[BSHeu]])/ DataBase2[[#This Row],[BSHeu]])</f>
        <v>1.1558025868436492E-2</v>
      </c>
      <c r="AU517" s="77">
        <f>IF(OR(DataBase2[[#This Row],[sKS]]= "",  DataBase2[[#This Row],[BSHeu]]=""), "", (DataBase2[[#This Row],[sKS]]- DataBase2[[#This Row],[BSHeu]])/ DataBase2[[#This Row],[BSHeu]])</f>
        <v>0</v>
      </c>
      <c r="AV517" s="78" t="str">
        <f>IF(AND(DataBase2[[#This Row],[sLBGB]]&lt;=0.0001, DataBase2[[#This Row],[sLBGB]]&lt;&gt;""), 1,"")</f>
        <v/>
      </c>
      <c r="AW517" s="78">
        <f>IF(AND(DataBase2[[#This Row],[sCLGB]]&lt;=0.0001,DataBase2[[#This Row],[sCLGB]]&lt;&gt;""), 1,"")</f>
        <v>1</v>
      </c>
      <c r="AX517" s="78" t="str">
        <f>IF(AND(DataBase2[[#This Row],[sDRCGB]]&lt;=0.0001,DataBase2[[#This Row],[sDRCGB]]&lt;&gt;""), 1,"")</f>
        <v/>
      </c>
      <c r="AY517" s="78" t="str">
        <f>IF(AND(DataBase2[[#This Row],[sABSGB]]&lt;=0.0001,DataBase2[[#This Row],[sABSGB]]&lt;&gt;""), 1,"")</f>
        <v/>
      </c>
      <c r="AZ517" s="78" t="str">
        <f>IF(AND(DataBase2[[#This Row],[sCCJGB]]&lt;=0.0001,DataBase2[[#This Row],[sCCJGB]]&lt;&gt;""), 1,"")</f>
        <v/>
      </c>
      <c r="BA517" s="78" t="str">
        <f>IF(AND(DataBase2[[#This Row],[sILSGB]]&lt;=0.0001,DataBase2[[#This Row],[sILSGB]]&lt;&gt;""), 1,"")</f>
        <v/>
      </c>
      <c r="BB517" s="78" t="str">
        <f>IF(AND(DataBase2[[#This Row],[sSAGB]]&lt;=0.0001,DataBase2[[#This Row],[sSAGB]]&lt;&gt;""), 1,"")</f>
        <v/>
      </c>
      <c r="BC517" s="78">
        <f>IF(AND(DataBase2[[#This Row],[sKSGB]]&lt;=0.0001,DataBase2[[#This Row],[sKSGB]]&lt;&gt;""), 1,"")</f>
        <v>1</v>
      </c>
      <c r="BD517" s="79" t="str">
        <f>IF(AND(DataBase2[[#This Row],[sLBGKS]]&lt;=0.0001, DataBase2[[#This Row],[sLBGKS]]&lt;&gt;""), 1,"")</f>
        <v/>
      </c>
      <c r="BE517" s="78" t="str">
        <f>IF(AND(DataBase2[[#This Row],[sCLGKS]]&lt;=0.0001,DataBase2[[#This Row],[sCLGKS]]&lt;&gt;""), 1,"")</f>
        <v/>
      </c>
      <c r="BF517" s="78" t="str">
        <f>IF(AND(DataBase2[[#This Row],[sDRCGKS]]&lt;=0.0001,DataBase2[[#This Row],[sDRCGKS]]&lt;&gt;""), 1,"")</f>
        <v/>
      </c>
      <c r="BG517" s="78" t="str">
        <f>IF(AND(DataBase2[[#This Row],[sABSGKS]]&lt;=0.0001,DataBase2[[#This Row],[sABSGKS]]&lt;&gt;""), 1,"")</f>
        <v/>
      </c>
      <c r="BH517" s="78" t="str">
        <f>IF(AND(DataBase2[[#This Row],[sCCJGKS]]&lt;=0.0001,DataBase2[[#This Row],[sCCJGKS]]&lt;&gt;""), 1,"")</f>
        <v/>
      </c>
      <c r="BI517" s="78" t="str">
        <f>IF(AND(DataBase2[[#This Row],[sILSGKS]]&lt;=0.0001,DataBase2[[#This Row],[sILSGKS]]&lt;&gt;""), 1,"")</f>
        <v/>
      </c>
      <c r="BJ517" s="78" t="str">
        <f>IF(AND(DataBase2[[#This Row],[sSAGKS]]&lt;=0.0001,DataBase2[[#This Row],[sSAGKS]]&lt;&gt;""), 1,"")</f>
        <v/>
      </c>
      <c r="BK517" s="80">
        <f>IF(AND(DataBase2[[#This Row],[sKSGKS]]&lt;=0.0001,DataBase2[[#This Row],[sKSGKS]]&lt;&gt;""), 1,"")</f>
        <v>1</v>
      </c>
    </row>
    <row r="518" spans="1:63" x14ac:dyDescent="0.35">
      <c r="A518" s="65" t="s">
        <v>172</v>
      </c>
      <c r="B518" s="66" t="s">
        <v>80</v>
      </c>
      <c r="C518" s="67" t="s">
        <v>81</v>
      </c>
      <c r="D518" s="67">
        <v>6</v>
      </c>
      <c r="E518" s="67">
        <v>25</v>
      </c>
      <c r="F518" s="68">
        <v>4</v>
      </c>
      <c r="G518" s="69">
        <v>20936.400000000001</v>
      </c>
      <c r="H518" s="70">
        <v>20210.3</v>
      </c>
      <c r="I518" s="71">
        <v>7200</v>
      </c>
      <c r="J518" s="69">
        <v>51043.63</v>
      </c>
      <c r="K518" s="70">
        <v>17366.03</v>
      </c>
      <c r="L518" s="71">
        <v>26197</v>
      </c>
      <c r="M518" s="69">
        <v>26544.39</v>
      </c>
      <c r="N518" s="6">
        <v>20590.63</v>
      </c>
      <c r="O518" s="71">
        <v>7200</v>
      </c>
      <c r="P518" s="69">
        <v>21997.53125</v>
      </c>
      <c r="Q518" s="71">
        <v>2422</v>
      </c>
      <c r="R518" s="72">
        <v>22049.33</v>
      </c>
      <c r="S518" s="71">
        <v>116.98</v>
      </c>
      <c r="T518" s="72">
        <v>21140.03</v>
      </c>
      <c r="U518" s="71">
        <v>150.05250000000001</v>
      </c>
      <c r="V518" s="72">
        <v>21283.03</v>
      </c>
      <c r="W518" s="73">
        <v>150.0615</v>
      </c>
      <c r="X518" s="7">
        <v>20921.7</v>
      </c>
      <c r="Y518" s="71">
        <v>777</v>
      </c>
      <c r="Z518" s="74">
        <f t="shared" si="24"/>
        <v>20936.400000000001</v>
      </c>
      <c r="AA518" s="48">
        <f t="shared" si="25"/>
        <v>20921.7</v>
      </c>
      <c r="AB51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MIN(G518,J518,M518),"")</f>
        <v/>
      </c>
      <c r="AC518" s="49" t="str">
        <f>IF(OR(DataBase2[[#This Row],[sKS]] = "", DataBase2[[#This Row],[BSOpt]]=""), "", (DataBase2[[#This Row],[sKS]]-DataBase2[[#This Row],[BSOpt]])/DataBase2[[#This Row],[BSOpt]])</f>
        <v/>
      </c>
      <c r="AD518" s="49">
        <f t="shared" si="26"/>
        <v>20936.400000000001</v>
      </c>
      <c r="AE518" s="49">
        <f>IF(OR(DataBase2[[#This Row],[sKS]] = "", DataBase2[[#This Row],[BESTUB]]=""), "", (DataBase2[[#This Row],[sKS]]-DataBase2[[#This Row],[BESTUB]])/DataBase2[[#This Row],[BESTUB]])</f>
        <v>-7.0212644007569243E-4</v>
      </c>
      <c r="AF518" s="75">
        <f>IF(OR(DataBase2[[#This Row],[sLB]] = "", DataBase2[[#This Row],[BestSol]]=""), "", (DataBase2[[#This Row],[sLB]]-DataBase2[[#This Row],[BestSol]])/DataBase2[[#This Row],[BestSol]])</f>
        <v>0</v>
      </c>
      <c r="AG518" s="76">
        <f>IF(OR(DataBase2[[#This Row],[sCL]] = "", DataBase2[[#This Row],[BestSol]]=""), "", (DataBase2[[#This Row],[sCL]] -DataBase2[[#This Row],[BestSol]])/DataBase2[[#This Row],[BestSol]])</f>
        <v>1.4380328041114994</v>
      </c>
      <c r="AH518" s="76">
        <f>IF(OR(DataBase2[[#This Row],[sDRC]]= "", DataBase2[[#This Row],[BestSol]]=""), "", (DataBase2[[#This Row],[sDRC]]-DataBase2[[#This Row],[BestSol]])/DataBase2[[#This Row],[BestSol]])</f>
        <v>0.26785837106665888</v>
      </c>
      <c r="AI518" s="76">
        <f>IF(OR(DataBase2[[#This Row],[sABS]]= "", DataBase2[[#This Row],[BestSol]]=""), "", (DataBase2[[#This Row],[sABS]]-DataBase2[[#This Row],[BestSol]])/DataBase2[[#This Row],[BestSol]])</f>
        <v>5.0683558300376304E-2</v>
      </c>
      <c r="AJ518" s="76">
        <f>IF(OR(DataBase2[[#This Row],[sCCJ]]= "", DataBase2[[#This Row],[BestSol]]=""), "", (DataBase2[[#This Row],[sCCJ]]-DataBase2[[#This Row],[BestSol]])/DataBase2[[#This Row],[BestSol]])</f>
        <v>5.3157658432204206E-2</v>
      </c>
      <c r="AK518" s="76">
        <f>IF(OR(DataBase2[[#This Row],[sILS]] = "", DataBase2[[#This Row],[BestSol]]=""), "", (DataBase2[[#This Row],[sILS]]-DataBase2[[#This Row],[BestSol]])/DataBase2[[#This Row],[BestSol]])</f>
        <v>9.7261229246669613E-3</v>
      </c>
      <c r="AL518" s="76">
        <f>IF(OR(DataBase2[[#This Row],[sSA]] = "", DataBase2[[#This Row],[BestSol]]=""), "", (DataBase2[[#This Row],[sSA]]-DataBase2[[#This Row],[BestSol]])/DataBase2[[#This Row],[BestSol]])</f>
        <v>1.6556332511797507E-2</v>
      </c>
      <c r="AM518" s="76">
        <f>IF(OR(DataBase2[[#This Row],[sKS]] = "", DataBase2[[#This Row],[BestSol]]=""), "", (DataBase2[[#This Row],[sKS]]-DataBase2[[#This Row],[BestSol]])/DataBase2[[#This Row],[BestSol]])</f>
        <v>-7.0212644007569243E-4</v>
      </c>
      <c r="AN518" s="75">
        <f>IF(OR(DataBase2[[#This Row],[sLB]] = "", DataBase2[[#This Row],[BSHeu]]=""), "", (DataBase2[[#This Row],[sLB]]-DataBase2[[#This Row],[BSHeu]])/DataBase2[[#This Row],[BSHeu]])</f>
        <v>7.0261976799211947E-4</v>
      </c>
      <c r="AO518" s="76">
        <f>IF(OR(DataBase2[[#This Row],[sCL]] = "",  DataBase2[[#This Row],[BSHeu]]=""), "", (DataBase2[[#This Row],[sCL]] - DataBase2[[#This Row],[BSHeu]])/ DataBase2[[#This Row],[BSHeu]])</f>
        <v>1.4397458141546813</v>
      </c>
      <c r="AP518" s="76">
        <f>IF(OR(DataBase2[[#This Row],[sDRC]]= "",  DataBase2[[#This Row],[BSHeu]]=""), "", (DataBase2[[#This Row],[sDRC]]- DataBase2[[#This Row],[BSHeu]])/ DataBase2[[#This Row],[BSHeu]])</f>
        <v>0.26874919342118464</v>
      </c>
      <c r="AQ518" s="76">
        <f>IF(OR(DataBase2[[#This Row],[sABS]]= "",  DataBase2[[#This Row],[BSHeu]]=""), "", (DataBase2[[#This Row],[sABS]]- DataBase2[[#This Row],[BSHeu]])/ DataBase2[[#This Row],[BSHeu]])</f>
        <v>5.1421789338342447E-2</v>
      </c>
      <c r="AR518" s="76">
        <f>IF(OR(DataBase2[[#This Row],[sCCJ]]= "",  DataBase2[[#This Row],[BSHeu]]=""), "", (DataBase2[[#This Row],[sCCJ]]- DataBase2[[#This Row],[BSHeu]])/ DataBase2[[#This Row],[BSHeu]])</f>
        <v>5.3897627821830968E-2</v>
      </c>
      <c r="AS518" s="76">
        <f>IF(OR(DataBase2[[#This Row],[sILS]] = "",  DataBase2[[#This Row],[BSHeu]]=""), "", (DataBase2[[#This Row],[sILS]]- DataBase2[[#This Row],[BSHeu]])/ DataBase2[[#This Row],[BSHeu]])</f>
        <v>1.0435576458891873E-2</v>
      </c>
      <c r="AT518" s="76">
        <f>IF(OR(DataBase2[[#This Row],[sSA]] = "",  DataBase2[[#This Row],[BSHeu]]=""), "", (DataBase2[[#This Row],[sSA]]- DataBase2[[#This Row],[BSHeu]])/ DataBase2[[#This Row],[BSHeu]])</f>
        <v>1.7270585086297866E-2</v>
      </c>
      <c r="AU518" s="77">
        <f>IF(OR(DataBase2[[#This Row],[sKS]]= "",  DataBase2[[#This Row],[BSHeu]]=""), "", (DataBase2[[#This Row],[sKS]]- DataBase2[[#This Row],[BSHeu]])/ DataBase2[[#This Row],[BSHeu]])</f>
        <v>0</v>
      </c>
      <c r="AV518" s="78">
        <f>IF(AND(DataBase2[[#This Row],[sLBGB]]&lt;=0.0001, DataBase2[[#This Row],[sLBGB]]&lt;&gt;""), 1,"")</f>
        <v>1</v>
      </c>
      <c r="AW518" s="78" t="str">
        <f>IF(AND(DataBase2[[#This Row],[sCLGB]]&lt;=0.0001,DataBase2[[#This Row],[sCLGB]]&lt;&gt;""), 1,"")</f>
        <v/>
      </c>
      <c r="AX518" s="78" t="str">
        <f>IF(AND(DataBase2[[#This Row],[sDRCGB]]&lt;=0.0001,DataBase2[[#This Row],[sDRCGB]]&lt;&gt;""), 1,"")</f>
        <v/>
      </c>
      <c r="AY518" s="78" t="str">
        <f>IF(AND(DataBase2[[#This Row],[sABSGB]]&lt;=0.0001,DataBase2[[#This Row],[sABSGB]]&lt;&gt;""), 1,"")</f>
        <v/>
      </c>
      <c r="AZ518" s="78" t="str">
        <f>IF(AND(DataBase2[[#This Row],[sCCJGB]]&lt;=0.0001,DataBase2[[#This Row],[sCCJGB]]&lt;&gt;""), 1,"")</f>
        <v/>
      </c>
      <c r="BA518" s="78" t="str">
        <f>IF(AND(DataBase2[[#This Row],[sILSGB]]&lt;=0.0001,DataBase2[[#This Row],[sILSGB]]&lt;&gt;""), 1,"")</f>
        <v/>
      </c>
      <c r="BB518" s="78" t="str">
        <f>IF(AND(DataBase2[[#This Row],[sSAGB]]&lt;=0.0001,DataBase2[[#This Row],[sSAGB]]&lt;&gt;""), 1,"")</f>
        <v/>
      </c>
      <c r="BC518" s="78">
        <f>IF(AND(DataBase2[[#This Row],[sKSGB]]&lt;=0.0001,DataBase2[[#This Row],[sKSGB]]&lt;&gt;""), 1,"")</f>
        <v>1</v>
      </c>
      <c r="BD518" s="79" t="str">
        <f>IF(AND(DataBase2[[#This Row],[sLBGKS]]&lt;=0.0001, DataBase2[[#This Row],[sLBGKS]]&lt;&gt;""), 1,"")</f>
        <v/>
      </c>
      <c r="BE518" s="78" t="str">
        <f>IF(AND(DataBase2[[#This Row],[sCLGKS]]&lt;=0.0001,DataBase2[[#This Row],[sCLGKS]]&lt;&gt;""), 1,"")</f>
        <v/>
      </c>
      <c r="BF518" s="78" t="str">
        <f>IF(AND(DataBase2[[#This Row],[sDRCGKS]]&lt;=0.0001,DataBase2[[#This Row],[sDRCGKS]]&lt;&gt;""), 1,"")</f>
        <v/>
      </c>
      <c r="BG518" s="78" t="str">
        <f>IF(AND(DataBase2[[#This Row],[sABSGKS]]&lt;=0.0001,DataBase2[[#This Row],[sABSGKS]]&lt;&gt;""), 1,"")</f>
        <v/>
      </c>
      <c r="BH518" s="78" t="str">
        <f>IF(AND(DataBase2[[#This Row],[sCCJGKS]]&lt;=0.0001,DataBase2[[#This Row],[sCCJGKS]]&lt;&gt;""), 1,"")</f>
        <v/>
      </c>
      <c r="BI518" s="78" t="str">
        <f>IF(AND(DataBase2[[#This Row],[sILSGKS]]&lt;=0.0001,DataBase2[[#This Row],[sILSGKS]]&lt;&gt;""), 1,"")</f>
        <v/>
      </c>
      <c r="BJ518" s="78" t="str">
        <f>IF(AND(DataBase2[[#This Row],[sSAGKS]]&lt;=0.0001,DataBase2[[#This Row],[sSAGKS]]&lt;&gt;""), 1,"")</f>
        <v/>
      </c>
      <c r="BK518" s="80">
        <f>IF(AND(DataBase2[[#This Row],[sKSGKS]]&lt;=0.0001,DataBase2[[#This Row],[sKSGKS]]&lt;&gt;""), 1,"")</f>
        <v>1</v>
      </c>
    </row>
    <row r="519" spans="1:63" x14ac:dyDescent="0.35">
      <c r="A519" s="65" t="s">
        <v>173</v>
      </c>
      <c r="B519" s="66" t="s">
        <v>80</v>
      </c>
      <c r="C519" s="67" t="s">
        <v>81</v>
      </c>
      <c r="D519" s="67">
        <v>6</v>
      </c>
      <c r="E519" s="67">
        <v>25</v>
      </c>
      <c r="F519" s="68">
        <v>5</v>
      </c>
      <c r="G519" s="69">
        <v>22712.6</v>
      </c>
      <c r="H519" s="70">
        <v>21895.4</v>
      </c>
      <c r="I519" s="71">
        <v>7200</v>
      </c>
      <c r="J519" s="69">
        <v>23656.63</v>
      </c>
      <c r="K519" s="70">
        <v>18517.63</v>
      </c>
      <c r="L519" s="71">
        <v>42869</v>
      </c>
      <c r="M519" s="69">
        <v>29158.32</v>
      </c>
      <c r="N519" s="6">
        <v>22369.21</v>
      </c>
      <c r="O519" s="71">
        <v>7200.1</v>
      </c>
      <c r="P519" s="69">
        <v>23090.660159999999</v>
      </c>
      <c r="Q519" s="71">
        <v>2923</v>
      </c>
      <c r="R519" s="72">
        <v>24277.13</v>
      </c>
      <c r="S519" s="71">
        <v>184.46</v>
      </c>
      <c r="T519" s="72">
        <v>23215.93</v>
      </c>
      <c r="U519" s="71">
        <v>150.01750000000001</v>
      </c>
      <c r="V519" s="72">
        <v>22967.83</v>
      </c>
      <c r="W519" s="73">
        <v>150.322</v>
      </c>
      <c r="X519" s="7">
        <v>23142.799999999999</v>
      </c>
      <c r="Y519" s="71">
        <v>665</v>
      </c>
      <c r="Z519" s="74">
        <f t="shared" si="24"/>
        <v>22712.6</v>
      </c>
      <c r="AA519" s="48">
        <f t="shared" si="25"/>
        <v>22967.83</v>
      </c>
      <c r="AB51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MIN(G519,J519,M519),"")</f>
        <v/>
      </c>
      <c r="AC519" s="49" t="str">
        <f>IF(OR(DataBase2[[#This Row],[sKS]] = "", DataBase2[[#This Row],[BSOpt]]=""), "", (DataBase2[[#This Row],[sKS]]-DataBase2[[#This Row],[BSOpt]])/DataBase2[[#This Row],[BSOpt]])</f>
        <v/>
      </c>
      <c r="AD519" s="49">
        <f t="shared" si="26"/>
        <v>22712.6</v>
      </c>
      <c r="AE519" s="49">
        <f>IF(OR(DataBase2[[#This Row],[sKS]] = "", DataBase2[[#This Row],[BESTUB]]=""), "", (DataBase2[[#This Row],[sKS]]-DataBase2[[#This Row],[BESTUB]])/DataBase2[[#This Row],[BESTUB]])</f>
        <v>1.8941028327888517E-2</v>
      </c>
      <c r="AF519" s="75">
        <f>IF(OR(DataBase2[[#This Row],[sLB]] = "", DataBase2[[#This Row],[BestSol]]=""), "", (DataBase2[[#This Row],[sLB]]-DataBase2[[#This Row],[BestSol]])/DataBase2[[#This Row],[BestSol]])</f>
        <v>0</v>
      </c>
      <c r="AG519" s="76">
        <f>IF(OR(DataBase2[[#This Row],[sCL]] = "", DataBase2[[#This Row],[BestSol]]=""), "", (DataBase2[[#This Row],[sCL]] -DataBase2[[#This Row],[BestSol]])/DataBase2[[#This Row],[BestSol]])</f>
        <v>4.156415381770482E-2</v>
      </c>
      <c r="AH519" s="76">
        <f>IF(OR(DataBase2[[#This Row],[sDRC]]= "", DataBase2[[#This Row],[BestSol]]=""), "", (DataBase2[[#This Row],[sDRC]]-DataBase2[[#This Row],[BestSol]])/DataBase2[[#This Row],[BestSol]])</f>
        <v>0.28379489798613994</v>
      </c>
      <c r="AI519" s="76">
        <f>IF(OR(DataBase2[[#This Row],[sABS]]= "", DataBase2[[#This Row],[BestSol]]=""), "", (DataBase2[[#This Row],[sABS]]-DataBase2[[#This Row],[BestSol]])/DataBase2[[#This Row],[BestSol]])</f>
        <v>1.6645393305918341E-2</v>
      </c>
      <c r="AJ519" s="76">
        <f>IF(OR(DataBase2[[#This Row],[sCCJ]]= "", DataBase2[[#This Row],[BestSol]]=""), "", (DataBase2[[#This Row],[sCCJ]]-DataBase2[[#This Row],[BestSol]])/DataBase2[[#This Row],[BestSol]])</f>
        <v>6.8883791375712267E-2</v>
      </c>
      <c r="AK519" s="76">
        <f>IF(OR(DataBase2[[#This Row],[sILS]] = "", DataBase2[[#This Row],[BestSol]]=""), "", (DataBase2[[#This Row],[sILS]]-DataBase2[[#This Row],[BestSol]])/DataBase2[[#This Row],[BestSol]])</f>
        <v>2.2160827029930601E-2</v>
      </c>
      <c r="AL519" s="76">
        <f>IF(OR(DataBase2[[#This Row],[sSA]] = "", DataBase2[[#This Row],[BestSol]]=""), "", (DataBase2[[#This Row],[sSA]]-DataBase2[[#This Row],[BestSol]])/DataBase2[[#This Row],[BestSol]])</f>
        <v>1.1237374849202788E-2</v>
      </c>
      <c r="AM519" s="76">
        <f>IF(OR(DataBase2[[#This Row],[sKS]] = "", DataBase2[[#This Row],[BestSol]]=""), "", (DataBase2[[#This Row],[sKS]]-DataBase2[[#This Row],[BestSol]])/DataBase2[[#This Row],[BestSol]])</f>
        <v>1.8941028327888517E-2</v>
      </c>
      <c r="AN519" s="75">
        <f>IF(OR(DataBase2[[#This Row],[sLB]] = "", DataBase2[[#This Row],[BSHeu]]=""), "", (DataBase2[[#This Row],[sLB]]-DataBase2[[#This Row],[BSHeu]])/DataBase2[[#This Row],[BSHeu]])</f>
        <v>-1.1112499526511785E-2</v>
      </c>
      <c r="AO519" s="76">
        <f>IF(OR(DataBase2[[#This Row],[sCL]] = "",  DataBase2[[#This Row],[BSHeu]]=""), "", (DataBase2[[#This Row],[sCL]] - DataBase2[[#This Row],[BSHeu]])/ DataBase2[[#This Row],[BSHeu]])</f>
        <v>2.9989772651573928E-2</v>
      </c>
      <c r="AP519" s="76">
        <f>IF(OR(DataBase2[[#This Row],[sDRC]]= "",  DataBase2[[#This Row],[BSHeu]]=""), "", (DataBase2[[#This Row],[sDRC]]- DataBase2[[#This Row],[BSHeu]])/ DataBase2[[#This Row],[BSHeu]])</f>
        <v>0.26952872779013071</v>
      </c>
      <c r="AQ519" s="76">
        <f>IF(OR(DataBase2[[#This Row],[sABS]]= "",  DataBase2[[#This Row],[BSHeu]]=""), "", (DataBase2[[#This Row],[sABS]]- DataBase2[[#This Row],[BSHeu]])/ DataBase2[[#This Row],[BSHeu]])</f>
        <v>5.347921854175936E-3</v>
      </c>
      <c r="AR519" s="76">
        <f>IF(OR(DataBase2[[#This Row],[sCCJ]]= "",  DataBase2[[#This Row],[BSHeu]]=""), "", (DataBase2[[#This Row],[sCCJ]]- DataBase2[[#This Row],[BSHeu]])/ DataBase2[[#This Row],[BSHeu]])</f>
        <v>5.7005820750153549E-2</v>
      </c>
      <c r="AS519" s="76">
        <f>IF(OR(DataBase2[[#This Row],[sILS]] = "",  DataBase2[[#This Row],[BSHeu]]=""), "", (DataBase2[[#This Row],[sILS]]- DataBase2[[#This Row],[BSHeu]])/ DataBase2[[#This Row],[BSHeu]])</f>
        <v>1.0802065323541603E-2</v>
      </c>
      <c r="AT519" s="76">
        <f>IF(OR(DataBase2[[#This Row],[sSA]] = "",  DataBase2[[#This Row],[BSHeu]]=""), "", (DataBase2[[#This Row],[sSA]]- DataBase2[[#This Row],[BSHeu]])/ DataBase2[[#This Row],[BSHeu]])</f>
        <v>0</v>
      </c>
      <c r="AU519" s="77">
        <f>IF(OR(DataBase2[[#This Row],[sKS]]= "",  DataBase2[[#This Row],[BSHeu]]=""), "", (DataBase2[[#This Row],[sKS]]- DataBase2[[#This Row],[BSHeu]])/ DataBase2[[#This Row],[BSHeu]])</f>
        <v>7.6180466330514254E-3</v>
      </c>
      <c r="AV519" s="78">
        <f>IF(AND(DataBase2[[#This Row],[sLBGB]]&lt;=0.0001, DataBase2[[#This Row],[sLBGB]]&lt;&gt;""), 1,"")</f>
        <v>1</v>
      </c>
      <c r="AW519" s="78" t="str">
        <f>IF(AND(DataBase2[[#This Row],[sCLGB]]&lt;=0.0001,DataBase2[[#This Row],[sCLGB]]&lt;&gt;""), 1,"")</f>
        <v/>
      </c>
      <c r="AX519" s="78" t="str">
        <f>IF(AND(DataBase2[[#This Row],[sDRCGB]]&lt;=0.0001,DataBase2[[#This Row],[sDRCGB]]&lt;&gt;""), 1,"")</f>
        <v/>
      </c>
      <c r="AY519" s="78" t="str">
        <f>IF(AND(DataBase2[[#This Row],[sABSGB]]&lt;=0.0001,DataBase2[[#This Row],[sABSGB]]&lt;&gt;""), 1,"")</f>
        <v/>
      </c>
      <c r="AZ519" s="78" t="str">
        <f>IF(AND(DataBase2[[#This Row],[sCCJGB]]&lt;=0.0001,DataBase2[[#This Row],[sCCJGB]]&lt;&gt;""), 1,"")</f>
        <v/>
      </c>
      <c r="BA519" s="78" t="str">
        <f>IF(AND(DataBase2[[#This Row],[sILSGB]]&lt;=0.0001,DataBase2[[#This Row],[sILSGB]]&lt;&gt;""), 1,"")</f>
        <v/>
      </c>
      <c r="BB519" s="78" t="str">
        <f>IF(AND(DataBase2[[#This Row],[sSAGB]]&lt;=0.0001,DataBase2[[#This Row],[sSAGB]]&lt;&gt;""), 1,"")</f>
        <v/>
      </c>
      <c r="BC519" s="78" t="str">
        <f>IF(AND(DataBase2[[#This Row],[sKSGB]]&lt;=0.0001,DataBase2[[#This Row],[sKSGB]]&lt;&gt;""), 1,"")</f>
        <v/>
      </c>
      <c r="BD519" s="79">
        <f>IF(AND(DataBase2[[#This Row],[sLBGKS]]&lt;=0.0001, DataBase2[[#This Row],[sLBGKS]]&lt;&gt;""), 1,"")</f>
        <v>1</v>
      </c>
      <c r="BE519" s="78" t="str">
        <f>IF(AND(DataBase2[[#This Row],[sCLGKS]]&lt;=0.0001,DataBase2[[#This Row],[sCLGKS]]&lt;&gt;""), 1,"")</f>
        <v/>
      </c>
      <c r="BF519" s="78" t="str">
        <f>IF(AND(DataBase2[[#This Row],[sDRCGKS]]&lt;=0.0001,DataBase2[[#This Row],[sDRCGKS]]&lt;&gt;""), 1,"")</f>
        <v/>
      </c>
      <c r="BG519" s="78" t="str">
        <f>IF(AND(DataBase2[[#This Row],[sABSGKS]]&lt;=0.0001,DataBase2[[#This Row],[sABSGKS]]&lt;&gt;""), 1,"")</f>
        <v/>
      </c>
      <c r="BH519" s="78" t="str">
        <f>IF(AND(DataBase2[[#This Row],[sCCJGKS]]&lt;=0.0001,DataBase2[[#This Row],[sCCJGKS]]&lt;&gt;""), 1,"")</f>
        <v/>
      </c>
      <c r="BI519" s="78" t="str">
        <f>IF(AND(DataBase2[[#This Row],[sILSGKS]]&lt;=0.0001,DataBase2[[#This Row],[sILSGKS]]&lt;&gt;""), 1,"")</f>
        <v/>
      </c>
      <c r="BJ519" s="78">
        <f>IF(AND(DataBase2[[#This Row],[sSAGKS]]&lt;=0.0001,DataBase2[[#This Row],[sSAGKS]]&lt;&gt;""), 1,"")</f>
        <v>1</v>
      </c>
      <c r="BK519" s="80" t="str">
        <f>IF(AND(DataBase2[[#This Row],[sKSGKS]]&lt;=0.0001,DataBase2[[#This Row],[sKSGKS]]&lt;&gt;""), 1,"")</f>
        <v/>
      </c>
    </row>
    <row r="520" spans="1:63" x14ac:dyDescent="0.35">
      <c r="A520" s="65" t="s">
        <v>174</v>
      </c>
      <c r="B520" s="66" t="s">
        <v>80</v>
      </c>
      <c r="C520" s="67" t="s">
        <v>81</v>
      </c>
      <c r="D520" s="67">
        <v>6</v>
      </c>
      <c r="E520" s="67">
        <v>25</v>
      </c>
      <c r="F520" s="68">
        <v>2</v>
      </c>
      <c r="G520" s="69">
        <v>15290</v>
      </c>
      <c r="H520" s="70">
        <v>15099.2</v>
      </c>
      <c r="I520" s="71">
        <v>7200</v>
      </c>
      <c r="J520" s="69">
        <v>15289.77</v>
      </c>
      <c r="K520" s="70">
        <v>15289.77</v>
      </c>
      <c r="L520" s="71">
        <v>3253</v>
      </c>
      <c r="M520" s="69">
        <v>20952.39</v>
      </c>
      <c r="N520" s="6">
        <v>15263.86</v>
      </c>
      <c r="O520" s="71">
        <v>7200</v>
      </c>
      <c r="P520" s="69">
        <v>15321.160159999999</v>
      </c>
      <c r="Q520" s="71">
        <v>2321</v>
      </c>
      <c r="R520" s="72">
        <v>15849.17</v>
      </c>
      <c r="S520" s="71">
        <v>160.9</v>
      </c>
      <c r="T520" s="72">
        <v>15357.77</v>
      </c>
      <c r="U520" s="71">
        <v>150.01599999999999</v>
      </c>
      <c r="V520" s="72">
        <v>15575.57</v>
      </c>
      <c r="W520" s="73">
        <v>150.04900000000001</v>
      </c>
      <c r="X520" s="7">
        <v>15306.7</v>
      </c>
      <c r="Y520" s="71">
        <v>132</v>
      </c>
      <c r="Z520" s="74">
        <f t="shared" si="24"/>
        <v>15289.77</v>
      </c>
      <c r="AA520" s="48">
        <f t="shared" si="25"/>
        <v>15306.7</v>
      </c>
      <c r="AB52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MIN(G520,J520,M520),"")</f>
        <v>15289.77</v>
      </c>
      <c r="AC520" s="49">
        <f>IF(OR(DataBase2[[#This Row],[sKS]] = "", DataBase2[[#This Row],[BSOpt]]=""), "", (DataBase2[[#This Row],[sKS]]-DataBase2[[#This Row],[BSOpt]])/DataBase2[[#This Row],[BSOpt]])</f>
        <v>1.1072763030444729E-3</v>
      </c>
      <c r="AD520" s="49">
        <f t="shared" si="26"/>
        <v>15289.77</v>
      </c>
      <c r="AE520" s="49">
        <f>IF(OR(DataBase2[[#This Row],[sKS]] = "", DataBase2[[#This Row],[BESTUB]]=""), "", (DataBase2[[#This Row],[sKS]]-DataBase2[[#This Row],[BESTUB]])/DataBase2[[#This Row],[BESTUB]])</f>
        <v>1.1072763030444729E-3</v>
      </c>
      <c r="AF520" s="75">
        <f>IF(OR(DataBase2[[#This Row],[sLB]] = "", DataBase2[[#This Row],[BestSol]]=""), "", (DataBase2[[#This Row],[sLB]]-DataBase2[[#This Row],[BestSol]])/DataBase2[[#This Row],[BestSol]])</f>
        <v>1.5042737725915003E-5</v>
      </c>
      <c r="AG520" s="76">
        <f>IF(OR(DataBase2[[#This Row],[sCL]] = "", DataBase2[[#This Row],[BestSol]]=""), "", (DataBase2[[#This Row],[sCL]] -DataBase2[[#This Row],[BestSol]])/DataBase2[[#This Row],[BestSol]])</f>
        <v>0</v>
      </c>
      <c r="AH520" s="76">
        <f>IF(OR(DataBase2[[#This Row],[sDRC]]= "", DataBase2[[#This Row],[BestSol]]=""), "", (DataBase2[[#This Row],[sDRC]]-DataBase2[[#This Row],[BestSol]])/DataBase2[[#This Row],[BestSol]])</f>
        <v>0.37035351087688034</v>
      </c>
      <c r="AI520" s="76">
        <f>IF(OR(DataBase2[[#This Row],[sABS]]= "", DataBase2[[#This Row],[BestSol]]=""), "", (DataBase2[[#This Row],[sABS]]-DataBase2[[#This Row],[BestSol]])/DataBase2[[#This Row],[BestSol]])</f>
        <v>2.053017148066911E-3</v>
      </c>
      <c r="AJ520" s="76">
        <f>IF(OR(DataBase2[[#This Row],[sCCJ]]= "", DataBase2[[#This Row],[BestSol]]=""), "", (DataBase2[[#This Row],[sCCJ]]-DataBase2[[#This Row],[BestSol]])/DataBase2[[#This Row],[BestSol]])</f>
        <v>3.6586554277794864E-2</v>
      </c>
      <c r="AK520" s="76">
        <f>IF(OR(DataBase2[[#This Row],[sILS]] = "", DataBase2[[#This Row],[BestSol]]=""), "", (DataBase2[[#This Row],[sILS]]-DataBase2[[#This Row],[BestSol]])/DataBase2[[#This Row],[BestSol]])</f>
        <v>4.4474181102789638E-3</v>
      </c>
      <c r="AL520" s="76">
        <f>IF(OR(DataBase2[[#This Row],[sSA]] = "", DataBase2[[#This Row],[BestSol]]=""), "", (DataBase2[[#This Row],[sSA]]-DataBase2[[#This Row],[BestSol]])/DataBase2[[#This Row],[BestSol]])</f>
        <v>1.8692236704672422E-2</v>
      </c>
      <c r="AM520" s="76">
        <f>IF(OR(DataBase2[[#This Row],[sKS]] = "", DataBase2[[#This Row],[BestSol]]=""), "", (DataBase2[[#This Row],[sKS]]-DataBase2[[#This Row],[BestSol]])/DataBase2[[#This Row],[BestSol]])</f>
        <v>1.1072763030444729E-3</v>
      </c>
      <c r="AN520" s="75">
        <f>IF(OR(DataBase2[[#This Row],[sLB]] = "", DataBase2[[#This Row],[BSHeu]]=""), "", (DataBase2[[#This Row],[sLB]]-DataBase2[[#This Row],[BSHeu]])/DataBase2[[#This Row],[BSHeu]])</f>
        <v>-1.0910254986378988E-3</v>
      </c>
      <c r="AO520" s="76">
        <f>IF(OR(DataBase2[[#This Row],[sCL]] = "",  DataBase2[[#This Row],[BSHeu]]=""), "", (DataBase2[[#This Row],[sCL]] - DataBase2[[#This Row],[BSHeu]])/ DataBase2[[#This Row],[BSHeu]])</f>
        <v>-1.1060515983197091E-3</v>
      </c>
      <c r="AP520" s="76">
        <f>IF(OR(DataBase2[[#This Row],[sDRC]]= "",  DataBase2[[#This Row],[BSHeu]]=""), "", (DataBase2[[#This Row],[sDRC]]- DataBase2[[#This Row],[BSHeu]])/ DataBase2[[#This Row],[BSHeu]])</f>
        <v>0.36883782918591196</v>
      </c>
      <c r="AQ520" s="76">
        <f>IF(OR(DataBase2[[#This Row],[sABS]]= "",  DataBase2[[#This Row],[BSHeu]]=""), "", (DataBase2[[#This Row],[sABS]]- DataBase2[[#This Row],[BSHeu]])/ DataBase2[[#This Row],[BSHeu]])</f>
        <v>9.4469480684920479E-4</v>
      </c>
      <c r="AR520" s="76">
        <f>IF(OR(DataBase2[[#This Row],[sCCJ]]= "",  DataBase2[[#This Row],[BSHeu]]=""), "", (DataBase2[[#This Row],[sCCJ]]- DataBase2[[#This Row],[BSHeu]])/ DataBase2[[#This Row],[BSHeu]])</f>
        <v>3.5440036062639194E-2</v>
      </c>
      <c r="AS520" s="76">
        <f>IF(OR(DataBase2[[#This Row],[sILS]] = "",  DataBase2[[#This Row],[BSHeu]]=""), "", (DataBase2[[#This Row],[sILS]]- DataBase2[[#This Row],[BSHeu]])/ DataBase2[[#This Row],[BSHeu]])</f>
        <v>3.3364474380499849E-3</v>
      </c>
      <c r="AT520" s="76">
        <f>IF(OR(DataBase2[[#This Row],[sSA]] = "",  DataBase2[[#This Row],[BSHeu]]=""), "", (DataBase2[[#This Row],[sSA]]- DataBase2[[#This Row],[BSHeu]])/ DataBase2[[#This Row],[BSHeu]])</f>
        <v>1.7565510528069341E-2</v>
      </c>
      <c r="AU520" s="77">
        <f>IF(OR(DataBase2[[#This Row],[sKS]]= "",  DataBase2[[#This Row],[BSHeu]]=""), "", (DataBase2[[#This Row],[sKS]]- DataBase2[[#This Row],[BSHeu]])/ DataBase2[[#This Row],[BSHeu]])</f>
        <v>0</v>
      </c>
      <c r="AV520" s="78">
        <f>IF(AND(DataBase2[[#This Row],[sLBGB]]&lt;=0.0001, DataBase2[[#This Row],[sLBGB]]&lt;&gt;""), 1,"")</f>
        <v>1</v>
      </c>
      <c r="AW520" s="78">
        <f>IF(AND(DataBase2[[#This Row],[sCLGB]]&lt;=0.0001,DataBase2[[#This Row],[sCLGB]]&lt;&gt;""), 1,"")</f>
        <v>1</v>
      </c>
      <c r="AX520" s="78" t="str">
        <f>IF(AND(DataBase2[[#This Row],[sDRCGB]]&lt;=0.0001,DataBase2[[#This Row],[sDRCGB]]&lt;&gt;""), 1,"")</f>
        <v/>
      </c>
      <c r="AY520" s="78" t="str">
        <f>IF(AND(DataBase2[[#This Row],[sABSGB]]&lt;=0.0001,DataBase2[[#This Row],[sABSGB]]&lt;&gt;""), 1,"")</f>
        <v/>
      </c>
      <c r="AZ520" s="78" t="str">
        <f>IF(AND(DataBase2[[#This Row],[sCCJGB]]&lt;=0.0001,DataBase2[[#This Row],[sCCJGB]]&lt;&gt;""), 1,"")</f>
        <v/>
      </c>
      <c r="BA520" s="78" t="str">
        <f>IF(AND(DataBase2[[#This Row],[sILSGB]]&lt;=0.0001,DataBase2[[#This Row],[sILSGB]]&lt;&gt;""), 1,"")</f>
        <v/>
      </c>
      <c r="BB520" s="78" t="str">
        <f>IF(AND(DataBase2[[#This Row],[sSAGB]]&lt;=0.0001,DataBase2[[#This Row],[sSAGB]]&lt;&gt;""), 1,"")</f>
        <v/>
      </c>
      <c r="BC520" s="78" t="str">
        <f>IF(AND(DataBase2[[#This Row],[sKSGB]]&lt;=0.0001,DataBase2[[#This Row],[sKSGB]]&lt;&gt;""), 1,"")</f>
        <v/>
      </c>
      <c r="BD520" s="79">
        <f>IF(AND(DataBase2[[#This Row],[sLBGKS]]&lt;=0.0001, DataBase2[[#This Row],[sLBGKS]]&lt;&gt;""), 1,"")</f>
        <v>1</v>
      </c>
      <c r="BE520" s="78">
        <f>IF(AND(DataBase2[[#This Row],[sCLGKS]]&lt;=0.0001,DataBase2[[#This Row],[sCLGKS]]&lt;&gt;""), 1,"")</f>
        <v>1</v>
      </c>
      <c r="BF520" s="78" t="str">
        <f>IF(AND(DataBase2[[#This Row],[sDRCGKS]]&lt;=0.0001,DataBase2[[#This Row],[sDRCGKS]]&lt;&gt;""), 1,"")</f>
        <v/>
      </c>
      <c r="BG520" s="78" t="str">
        <f>IF(AND(DataBase2[[#This Row],[sABSGKS]]&lt;=0.0001,DataBase2[[#This Row],[sABSGKS]]&lt;&gt;""), 1,"")</f>
        <v/>
      </c>
      <c r="BH520" s="78" t="str">
        <f>IF(AND(DataBase2[[#This Row],[sCCJGKS]]&lt;=0.0001,DataBase2[[#This Row],[sCCJGKS]]&lt;&gt;""), 1,"")</f>
        <v/>
      </c>
      <c r="BI520" s="78" t="str">
        <f>IF(AND(DataBase2[[#This Row],[sILSGKS]]&lt;=0.0001,DataBase2[[#This Row],[sILSGKS]]&lt;&gt;""), 1,"")</f>
        <v/>
      </c>
      <c r="BJ520" s="78" t="str">
        <f>IF(AND(DataBase2[[#This Row],[sSAGKS]]&lt;=0.0001,DataBase2[[#This Row],[sSAGKS]]&lt;&gt;""), 1,"")</f>
        <v/>
      </c>
      <c r="BK520" s="80">
        <f>IF(AND(DataBase2[[#This Row],[sKSGKS]]&lt;=0.0001,DataBase2[[#This Row],[sKSGKS]]&lt;&gt;""), 1,"")</f>
        <v>1</v>
      </c>
    </row>
    <row r="521" spans="1:63" x14ac:dyDescent="0.35">
      <c r="A521" s="65" t="s">
        <v>175</v>
      </c>
      <c r="B521" s="66" t="s">
        <v>80</v>
      </c>
      <c r="C521" s="67" t="s">
        <v>81</v>
      </c>
      <c r="D521" s="67">
        <v>6</v>
      </c>
      <c r="E521" s="67">
        <v>25</v>
      </c>
      <c r="F521" s="68">
        <v>3</v>
      </c>
      <c r="G521" s="69">
        <v>16296.7</v>
      </c>
      <c r="H521" s="70">
        <v>15826.5</v>
      </c>
      <c r="I521" s="71">
        <v>7200</v>
      </c>
      <c r="J521" s="69">
        <v>16219.97</v>
      </c>
      <c r="K521" s="70">
        <v>16219.97</v>
      </c>
      <c r="L521" s="71">
        <v>23895</v>
      </c>
      <c r="M521" s="69">
        <v>25892.36</v>
      </c>
      <c r="N521" s="6">
        <v>16155.99</v>
      </c>
      <c r="O521" s="71">
        <v>7200</v>
      </c>
      <c r="P521" s="69">
        <v>16290.04004</v>
      </c>
      <c r="Q521" s="71">
        <v>3107</v>
      </c>
      <c r="R521" s="72">
        <v>16901.27</v>
      </c>
      <c r="S521" s="71">
        <v>140.22</v>
      </c>
      <c r="T521" s="72">
        <v>16401.27</v>
      </c>
      <c r="U521" s="71">
        <v>150.0035</v>
      </c>
      <c r="V521" s="72">
        <v>16585.57</v>
      </c>
      <c r="W521" s="73">
        <v>150.0335</v>
      </c>
      <c r="X521" s="7">
        <v>16308.4</v>
      </c>
      <c r="Y521" s="71">
        <v>689</v>
      </c>
      <c r="Z521" s="74">
        <f t="shared" si="24"/>
        <v>16219.97</v>
      </c>
      <c r="AA521" s="48">
        <f t="shared" si="25"/>
        <v>16290.04004</v>
      </c>
      <c r="AB52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MIN(G521,J521,M521),"")</f>
        <v>16219.97</v>
      </c>
      <c r="AC521" s="49">
        <f>IF(OR(DataBase2[[#This Row],[sKS]] = "", DataBase2[[#This Row],[BSOpt]]=""), "", (DataBase2[[#This Row],[sKS]]-DataBase2[[#This Row],[BSOpt]])/DataBase2[[#This Row],[BSOpt]])</f>
        <v>5.4519213044167342E-3</v>
      </c>
      <c r="AD521" s="49">
        <f t="shared" si="26"/>
        <v>16219.97</v>
      </c>
      <c r="AE521" s="49">
        <f>IF(OR(DataBase2[[#This Row],[sKS]] = "", DataBase2[[#This Row],[BESTUB]]=""), "", (DataBase2[[#This Row],[sKS]]-DataBase2[[#This Row],[BESTUB]])/DataBase2[[#This Row],[BESTUB]])</f>
        <v>5.4519213044167342E-3</v>
      </c>
      <c r="AF521" s="75">
        <f>IF(OR(DataBase2[[#This Row],[sLB]] = "", DataBase2[[#This Row],[BestSol]]=""), "", (DataBase2[[#This Row],[sLB]]-DataBase2[[#This Row],[BestSol]])/DataBase2[[#This Row],[BestSol]])</f>
        <v>4.7305882809895077E-3</v>
      </c>
      <c r="AG521" s="76">
        <f>IF(OR(DataBase2[[#This Row],[sCL]] = "", DataBase2[[#This Row],[BestSol]]=""), "", (DataBase2[[#This Row],[sCL]] -DataBase2[[#This Row],[BestSol]])/DataBase2[[#This Row],[BestSol]])</f>
        <v>0</v>
      </c>
      <c r="AH521" s="76">
        <f>IF(OR(DataBase2[[#This Row],[sDRC]]= "", DataBase2[[#This Row],[BestSol]]=""), "", (DataBase2[[#This Row],[sDRC]]-DataBase2[[#This Row],[BestSol]])/DataBase2[[#This Row],[BestSol]])</f>
        <v>0.59632601046734379</v>
      </c>
      <c r="AI521" s="76">
        <f>IF(OR(DataBase2[[#This Row],[sABS]]= "", DataBase2[[#This Row],[BestSol]]=""), "", (DataBase2[[#This Row],[sABS]]-DataBase2[[#This Row],[BestSol]])/DataBase2[[#This Row],[BestSol]])</f>
        <v>4.3199857952881861E-3</v>
      </c>
      <c r="AJ521" s="76">
        <f>IF(OR(DataBase2[[#This Row],[sCCJ]]= "", DataBase2[[#This Row],[BestSol]]=""), "", (DataBase2[[#This Row],[sCCJ]]-DataBase2[[#This Row],[BestSol]])/DataBase2[[#This Row],[BestSol]])</f>
        <v>4.2003776825727861E-2</v>
      </c>
      <c r="AK521" s="76">
        <f>IF(OR(DataBase2[[#This Row],[sILS]] = "", DataBase2[[#This Row],[BestSol]]=""), "", (DataBase2[[#This Row],[sILS]]-DataBase2[[#This Row],[BestSol]])/DataBase2[[#This Row],[BestSol]])</f>
        <v>1.1177579243364882E-2</v>
      </c>
      <c r="AL521" s="76">
        <f>IF(OR(DataBase2[[#This Row],[sSA]] = "", DataBase2[[#This Row],[BestSol]]=""), "", (DataBase2[[#This Row],[sSA]]-DataBase2[[#This Row],[BestSol]])/DataBase2[[#This Row],[BestSol]])</f>
        <v>2.2540115672223832E-2</v>
      </c>
      <c r="AM521" s="76">
        <f>IF(OR(DataBase2[[#This Row],[sKS]] = "", DataBase2[[#This Row],[BestSol]]=""), "", (DataBase2[[#This Row],[sKS]]-DataBase2[[#This Row],[BestSol]])/DataBase2[[#This Row],[BestSol]])</f>
        <v>5.4519213044167342E-3</v>
      </c>
      <c r="AN521" s="75">
        <f>IF(OR(DataBase2[[#This Row],[sLB]] = "", DataBase2[[#This Row],[BSHeu]]=""), "", (DataBase2[[#This Row],[sLB]]-DataBase2[[#This Row],[BSHeu]])/DataBase2[[#This Row],[BSHeu]])</f>
        <v>4.0883631861231848E-4</v>
      </c>
      <c r="AO521" s="76">
        <f>IF(OR(DataBase2[[#This Row],[sCL]] = "",  DataBase2[[#This Row],[BSHeu]]=""), "", (DataBase2[[#This Row],[sCL]] - DataBase2[[#This Row],[BSHeu]])/ DataBase2[[#This Row],[BSHeu]])</f>
        <v>-4.3014037920069172E-3</v>
      </c>
      <c r="AP521" s="76">
        <f>IF(OR(DataBase2[[#This Row],[sDRC]]= "",  DataBase2[[#This Row],[BSHeu]]=""), "", (DataBase2[[#This Row],[sDRC]]- DataBase2[[#This Row],[BSHeu]])/ DataBase2[[#This Row],[BSHeu]])</f>
        <v>0.5894595677126403</v>
      </c>
      <c r="AQ521" s="76">
        <f>IF(OR(DataBase2[[#This Row],[sABS]]= "",  DataBase2[[#This Row],[BSHeu]]=""), "", (DataBase2[[#This Row],[sABS]]- DataBase2[[#This Row],[BSHeu]])/ DataBase2[[#This Row],[BSHeu]])</f>
        <v>0</v>
      </c>
      <c r="AR521" s="76">
        <f>IF(OR(DataBase2[[#This Row],[sCCJ]]= "",  DataBase2[[#This Row],[BSHeu]]=""), "", (DataBase2[[#This Row],[sCCJ]]- DataBase2[[#This Row],[BSHeu]])/ DataBase2[[#This Row],[BSHeu]])</f>
        <v>3.7521697828804143E-2</v>
      </c>
      <c r="AS521" s="76">
        <f>IF(OR(DataBase2[[#This Row],[sILS]] = "",  DataBase2[[#This Row],[BSHeu]]=""), "", (DataBase2[[#This Row],[sILS]]- DataBase2[[#This Row],[BSHeu]])/ DataBase2[[#This Row],[BSHeu]])</f>
        <v>6.8280961696150977E-3</v>
      </c>
      <c r="AT521" s="76">
        <f>IF(OR(DataBase2[[#This Row],[sSA]] = "",  DataBase2[[#This Row],[BSHeu]]=""), "", (DataBase2[[#This Row],[sSA]]- DataBase2[[#This Row],[BSHeu]])/ DataBase2[[#This Row],[BSHeu]])</f>
        <v>1.8141757741192137E-2</v>
      </c>
      <c r="AU521" s="77">
        <f>IF(OR(DataBase2[[#This Row],[sKS]]= "",  DataBase2[[#This Row],[BSHeu]]=""), "", (DataBase2[[#This Row],[sKS]]- DataBase2[[#This Row],[BSHeu]])/ DataBase2[[#This Row],[BSHeu]])</f>
        <v>1.1270665974372751E-3</v>
      </c>
      <c r="AV521" s="78" t="str">
        <f>IF(AND(DataBase2[[#This Row],[sLBGB]]&lt;=0.0001, DataBase2[[#This Row],[sLBGB]]&lt;&gt;""), 1,"")</f>
        <v/>
      </c>
      <c r="AW521" s="78">
        <f>IF(AND(DataBase2[[#This Row],[sCLGB]]&lt;=0.0001,DataBase2[[#This Row],[sCLGB]]&lt;&gt;""), 1,"")</f>
        <v>1</v>
      </c>
      <c r="AX521" s="78" t="str">
        <f>IF(AND(DataBase2[[#This Row],[sDRCGB]]&lt;=0.0001,DataBase2[[#This Row],[sDRCGB]]&lt;&gt;""), 1,"")</f>
        <v/>
      </c>
      <c r="AY521" s="78" t="str">
        <f>IF(AND(DataBase2[[#This Row],[sABSGB]]&lt;=0.0001,DataBase2[[#This Row],[sABSGB]]&lt;&gt;""), 1,"")</f>
        <v/>
      </c>
      <c r="AZ521" s="78" t="str">
        <f>IF(AND(DataBase2[[#This Row],[sCCJGB]]&lt;=0.0001,DataBase2[[#This Row],[sCCJGB]]&lt;&gt;""), 1,"")</f>
        <v/>
      </c>
      <c r="BA521" s="78" t="str">
        <f>IF(AND(DataBase2[[#This Row],[sILSGB]]&lt;=0.0001,DataBase2[[#This Row],[sILSGB]]&lt;&gt;""), 1,"")</f>
        <v/>
      </c>
      <c r="BB521" s="78" t="str">
        <f>IF(AND(DataBase2[[#This Row],[sSAGB]]&lt;=0.0001,DataBase2[[#This Row],[sSAGB]]&lt;&gt;""), 1,"")</f>
        <v/>
      </c>
      <c r="BC521" s="78" t="str">
        <f>IF(AND(DataBase2[[#This Row],[sKSGB]]&lt;=0.0001,DataBase2[[#This Row],[sKSGB]]&lt;&gt;""), 1,"")</f>
        <v/>
      </c>
      <c r="BD521" s="79" t="str">
        <f>IF(AND(DataBase2[[#This Row],[sLBGKS]]&lt;=0.0001, DataBase2[[#This Row],[sLBGKS]]&lt;&gt;""), 1,"")</f>
        <v/>
      </c>
      <c r="BE521" s="78">
        <f>IF(AND(DataBase2[[#This Row],[sCLGKS]]&lt;=0.0001,DataBase2[[#This Row],[sCLGKS]]&lt;&gt;""), 1,"")</f>
        <v>1</v>
      </c>
      <c r="BF521" s="78" t="str">
        <f>IF(AND(DataBase2[[#This Row],[sDRCGKS]]&lt;=0.0001,DataBase2[[#This Row],[sDRCGKS]]&lt;&gt;""), 1,"")</f>
        <v/>
      </c>
      <c r="BG521" s="78">
        <f>IF(AND(DataBase2[[#This Row],[sABSGKS]]&lt;=0.0001,DataBase2[[#This Row],[sABSGKS]]&lt;&gt;""), 1,"")</f>
        <v>1</v>
      </c>
      <c r="BH521" s="78" t="str">
        <f>IF(AND(DataBase2[[#This Row],[sCCJGKS]]&lt;=0.0001,DataBase2[[#This Row],[sCCJGKS]]&lt;&gt;""), 1,"")</f>
        <v/>
      </c>
      <c r="BI521" s="78" t="str">
        <f>IF(AND(DataBase2[[#This Row],[sILSGKS]]&lt;=0.0001,DataBase2[[#This Row],[sILSGKS]]&lt;&gt;""), 1,"")</f>
        <v/>
      </c>
      <c r="BJ521" s="78" t="str">
        <f>IF(AND(DataBase2[[#This Row],[sSAGKS]]&lt;=0.0001,DataBase2[[#This Row],[sSAGKS]]&lt;&gt;""), 1,"")</f>
        <v/>
      </c>
      <c r="BK521" s="80" t="str">
        <f>IF(AND(DataBase2[[#This Row],[sKSGKS]]&lt;=0.0001,DataBase2[[#This Row],[sKSGKS]]&lt;&gt;""), 1,"")</f>
        <v/>
      </c>
    </row>
    <row r="522" spans="1:63" x14ac:dyDescent="0.35">
      <c r="A522" s="65" t="s">
        <v>176</v>
      </c>
      <c r="B522" s="66" t="s">
        <v>80</v>
      </c>
      <c r="C522" s="67" t="s">
        <v>81</v>
      </c>
      <c r="D522" s="67">
        <v>6</v>
      </c>
      <c r="E522" s="67">
        <v>25</v>
      </c>
      <c r="F522" s="68">
        <v>4</v>
      </c>
      <c r="G522" s="69">
        <v>17238.599999999999</v>
      </c>
      <c r="H522" s="70">
        <v>16739</v>
      </c>
      <c r="I522" s="71">
        <v>7200</v>
      </c>
      <c r="J522" s="69">
        <v>17276.07</v>
      </c>
      <c r="K522" s="70">
        <v>16709.27</v>
      </c>
      <c r="L522" s="71">
        <v>42828</v>
      </c>
      <c r="M522" s="69">
        <v>25396.03</v>
      </c>
      <c r="N522" s="6">
        <v>17129.8</v>
      </c>
      <c r="O522" s="71">
        <v>7200.1</v>
      </c>
      <c r="P522" s="69">
        <v>17663.570309999999</v>
      </c>
      <c r="Q522" s="71">
        <v>1906</v>
      </c>
      <c r="R522" s="72">
        <v>17630.27</v>
      </c>
      <c r="S522" s="71">
        <v>124.77</v>
      </c>
      <c r="T522" s="72">
        <v>17546.669999999998</v>
      </c>
      <c r="U522" s="71">
        <v>150.05250000000001</v>
      </c>
      <c r="V522" s="72">
        <v>17802.27</v>
      </c>
      <c r="W522" s="73">
        <v>150.21350000000001</v>
      </c>
      <c r="X522" s="7">
        <v>17337</v>
      </c>
      <c r="Y522" s="71">
        <v>823</v>
      </c>
      <c r="Z522" s="74">
        <f t="shared" si="24"/>
        <v>17238.599999999999</v>
      </c>
      <c r="AA522" s="48">
        <f t="shared" si="25"/>
        <v>17337</v>
      </c>
      <c r="AB52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MIN(G522,J522,M522),"")</f>
        <v/>
      </c>
      <c r="AC522" s="49" t="str">
        <f>IF(OR(DataBase2[[#This Row],[sKS]] = "", DataBase2[[#This Row],[BSOpt]]=""), "", (DataBase2[[#This Row],[sKS]]-DataBase2[[#This Row],[BSOpt]])/DataBase2[[#This Row],[BSOpt]])</f>
        <v/>
      </c>
      <c r="AD522" s="49">
        <f t="shared" si="26"/>
        <v>17238.599999999999</v>
      </c>
      <c r="AE522" s="49">
        <f>IF(OR(DataBase2[[#This Row],[sKS]] = "", DataBase2[[#This Row],[BESTUB]]=""), "", (DataBase2[[#This Row],[sKS]]-DataBase2[[#This Row],[BESTUB]])/DataBase2[[#This Row],[BESTUB]])</f>
        <v>5.7081201489680988E-3</v>
      </c>
      <c r="AF522" s="75">
        <f>IF(OR(DataBase2[[#This Row],[sLB]] = "", DataBase2[[#This Row],[BestSol]]=""), "", (DataBase2[[#This Row],[sLB]]-DataBase2[[#This Row],[BestSol]])/DataBase2[[#This Row],[BestSol]])</f>
        <v>0</v>
      </c>
      <c r="AG522" s="76">
        <f>IF(OR(DataBase2[[#This Row],[sCL]] = "", DataBase2[[#This Row],[BestSol]]=""), "", (DataBase2[[#This Row],[sCL]] -DataBase2[[#This Row],[BestSol]])/DataBase2[[#This Row],[BestSol]])</f>
        <v>2.1736103859942898E-3</v>
      </c>
      <c r="AH522" s="76">
        <f>IF(OR(DataBase2[[#This Row],[sDRC]]= "", DataBase2[[#This Row],[BestSol]]=""), "", (DataBase2[[#This Row],[sDRC]]-DataBase2[[#This Row],[BestSol]])/DataBase2[[#This Row],[BestSol]])</f>
        <v>0.4732072210040259</v>
      </c>
      <c r="AI522" s="76">
        <f>IF(OR(DataBase2[[#This Row],[sABS]]= "", DataBase2[[#This Row],[BestSol]]=""), "", (DataBase2[[#This Row],[sABS]]-DataBase2[[#This Row],[BestSol]])/DataBase2[[#This Row],[BestSol]])</f>
        <v>2.4652251923010026E-2</v>
      </c>
      <c r="AJ522" s="76">
        <f>IF(OR(DataBase2[[#This Row],[sCCJ]]= "", DataBase2[[#This Row],[BestSol]]=""), "", (DataBase2[[#This Row],[sCCJ]]-DataBase2[[#This Row],[BestSol]])/DataBase2[[#This Row],[BestSol]])</f>
        <v>2.2720522548234888E-2</v>
      </c>
      <c r="AK522" s="76">
        <f>IF(OR(DataBase2[[#This Row],[sILS]] = "", DataBase2[[#This Row],[BestSol]]=""), "", (DataBase2[[#This Row],[sILS]]-DataBase2[[#This Row],[BestSol]])/DataBase2[[#This Row],[BestSol]])</f>
        <v>1.7870940795656244E-2</v>
      </c>
      <c r="AL522" s="76">
        <f>IF(OR(DataBase2[[#This Row],[sSA]] = "", DataBase2[[#This Row],[BestSol]]=""), "", (DataBase2[[#This Row],[sSA]]-DataBase2[[#This Row],[BestSol]])/DataBase2[[#This Row],[BestSol]])</f>
        <v>3.269813093870743E-2</v>
      </c>
      <c r="AM522" s="76">
        <f>IF(OR(DataBase2[[#This Row],[sKS]] = "", DataBase2[[#This Row],[BestSol]]=""), "", (DataBase2[[#This Row],[sKS]]-DataBase2[[#This Row],[BestSol]])/DataBase2[[#This Row],[BestSol]])</f>
        <v>5.7081201489680988E-3</v>
      </c>
      <c r="AN522" s="75">
        <f>IF(OR(DataBase2[[#This Row],[sLB]] = "", DataBase2[[#This Row],[BSHeu]]=""), "", (DataBase2[[#This Row],[sLB]]-DataBase2[[#This Row],[BSHeu]])/DataBase2[[#This Row],[BSHeu]])</f>
        <v>-5.6757224433293795E-3</v>
      </c>
      <c r="AO522" s="76">
        <f>IF(OR(DataBase2[[#This Row],[sCL]] = "",  DataBase2[[#This Row],[BSHeu]]=""), "", (DataBase2[[#This Row],[sCL]] - DataBase2[[#This Row],[BSHeu]])/ DataBase2[[#This Row],[BSHeu]])</f>
        <v>-3.5144488665859314E-3</v>
      </c>
      <c r="AP522" s="76">
        <f>IF(OR(DataBase2[[#This Row],[sDRC]]= "",  DataBase2[[#This Row],[BSHeu]]=""), "", (DataBase2[[#This Row],[sDRC]]- DataBase2[[#This Row],[BSHeu]])/ DataBase2[[#This Row],[BSHeu]])</f>
        <v>0.46484570571609846</v>
      </c>
      <c r="AQ522" s="76">
        <f>IF(OR(DataBase2[[#This Row],[sABS]]= "",  DataBase2[[#This Row],[BSHeu]]=""), "", (DataBase2[[#This Row],[sABS]]- DataBase2[[#This Row],[BSHeu]])/ DataBase2[[#This Row],[BSHeu]])</f>
        <v>1.8836610140162607E-2</v>
      </c>
      <c r="AR522" s="76">
        <f>IF(OR(DataBase2[[#This Row],[sCCJ]]= "",  DataBase2[[#This Row],[BSHeu]]=""), "", (DataBase2[[#This Row],[sCCJ]]- DataBase2[[#This Row],[BSHeu]])/ DataBase2[[#This Row],[BSHeu]])</f>
        <v>1.6915844725154318E-2</v>
      </c>
      <c r="AS522" s="76">
        <f>IF(OR(DataBase2[[#This Row],[sILS]] = "",  DataBase2[[#This Row],[BSHeu]]=""), "", (DataBase2[[#This Row],[sILS]]- DataBase2[[#This Row],[BSHeu]])/ DataBase2[[#This Row],[BSHeu]])</f>
        <v>1.2093787852569548E-2</v>
      </c>
      <c r="AT522" s="76">
        <f>IF(OR(DataBase2[[#This Row],[sSA]] = "",  DataBase2[[#This Row],[BSHeu]]=""), "", (DataBase2[[#This Row],[sSA]]- DataBase2[[#This Row],[BSHeu]])/ DataBase2[[#This Row],[BSHeu]])</f>
        <v>2.6836822979754309E-2</v>
      </c>
      <c r="AU522" s="77">
        <f>IF(OR(DataBase2[[#This Row],[sKS]]= "",  DataBase2[[#This Row],[BSHeu]]=""), "", (DataBase2[[#This Row],[sKS]]- DataBase2[[#This Row],[BSHeu]])/ DataBase2[[#This Row],[BSHeu]])</f>
        <v>0</v>
      </c>
      <c r="AV522" s="78">
        <f>IF(AND(DataBase2[[#This Row],[sLBGB]]&lt;=0.0001, DataBase2[[#This Row],[sLBGB]]&lt;&gt;""), 1,"")</f>
        <v>1</v>
      </c>
      <c r="AW522" s="78" t="str">
        <f>IF(AND(DataBase2[[#This Row],[sCLGB]]&lt;=0.0001,DataBase2[[#This Row],[sCLGB]]&lt;&gt;""), 1,"")</f>
        <v/>
      </c>
      <c r="AX522" s="78" t="str">
        <f>IF(AND(DataBase2[[#This Row],[sDRCGB]]&lt;=0.0001,DataBase2[[#This Row],[sDRCGB]]&lt;&gt;""), 1,"")</f>
        <v/>
      </c>
      <c r="AY522" s="78" t="str">
        <f>IF(AND(DataBase2[[#This Row],[sABSGB]]&lt;=0.0001,DataBase2[[#This Row],[sABSGB]]&lt;&gt;""), 1,"")</f>
        <v/>
      </c>
      <c r="AZ522" s="78" t="str">
        <f>IF(AND(DataBase2[[#This Row],[sCCJGB]]&lt;=0.0001,DataBase2[[#This Row],[sCCJGB]]&lt;&gt;""), 1,"")</f>
        <v/>
      </c>
      <c r="BA522" s="78" t="str">
        <f>IF(AND(DataBase2[[#This Row],[sILSGB]]&lt;=0.0001,DataBase2[[#This Row],[sILSGB]]&lt;&gt;""), 1,"")</f>
        <v/>
      </c>
      <c r="BB522" s="78" t="str">
        <f>IF(AND(DataBase2[[#This Row],[sSAGB]]&lt;=0.0001,DataBase2[[#This Row],[sSAGB]]&lt;&gt;""), 1,"")</f>
        <v/>
      </c>
      <c r="BC522" s="78" t="str">
        <f>IF(AND(DataBase2[[#This Row],[sKSGB]]&lt;=0.0001,DataBase2[[#This Row],[sKSGB]]&lt;&gt;""), 1,"")</f>
        <v/>
      </c>
      <c r="BD522" s="79">
        <f>IF(AND(DataBase2[[#This Row],[sLBGKS]]&lt;=0.0001, DataBase2[[#This Row],[sLBGKS]]&lt;&gt;""), 1,"")</f>
        <v>1</v>
      </c>
      <c r="BE522" s="78">
        <f>IF(AND(DataBase2[[#This Row],[sCLGKS]]&lt;=0.0001,DataBase2[[#This Row],[sCLGKS]]&lt;&gt;""), 1,"")</f>
        <v>1</v>
      </c>
      <c r="BF522" s="78" t="str">
        <f>IF(AND(DataBase2[[#This Row],[sDRCGKS]]&lt;=0.0001,DataBase2[[#This Row],[sDRCGKS]]&lt;&gt;""), 1,"")</f>
        <v/>
      </c>
      <c r="BG522" s="78" t="str">
        <f>IF(AND(DataBase2[[#This Row],[sABSGKS]]&lt;=0.0001,DataBase2[[#This Row],[sABSGKS]]&lt;&gt;""), 1,"")</f>
        <v/>
      </c>
      <c r="BH522" s="78" t="str">
        <f>IF(AND(DataBase2[[#This Row],[sCCJGKS]]&lt;=0.0001,DataBase2[[#This Row],[sCCJGKS]]&lt;&gt;""), 1,"")</f>
        <v/>
      </c>
      <c r="BI522" s="78" t="str">
        <f>IF(AND(DataBase2[[#This Row],[sILSGKS]]&lt;=0.0001,DataBase2[[#This Row],[sILSGKS]]&lt;&gt;""), 1,"")</f>
        <v/>
      </c>
      <c r="BJ522" s="78" t="str">
        <f>IF(AND(DataBase2[[#This Row],[sSAGKS]]&lt;=0.0001,DataBase2[[#This Row],[sSAGKS]]&lt;&gt;""), 1,"")</f>
        <v/>
      </c>
      <c r="BK522" s="80">
        <f>IF(AND(DataBase2[[#This Row],[sKSGKS]]&lt;=0.0001,DataBase2[[#This Row],[sKSGKS]]&lt;&gt;""), 1,"")</f>
        <v>1</v>
      </c>
    </row>
    <row r="523" spans="1:63" x14ac:dyDescent="0.35">
      <c r="A523" s="65" t="s">
        <v>177</v>
      </c>
      <c r="B523" s="66" t="s">
        <v>80</v>
      </c>
      <c r="C523" s="67" t="s">
        <v>81</v>
      </c>
      <c r="D523" s="67">
        <v>6</v>
      </c>
      <c r="E523" s="67">
        <v>25</v>
      </c>
      <c r="F523" s="68">
        <v>5</v>
      </c>
      <c r="G523" s="69">
        <v>18333.400000000001</v>
      </c>
      <c r="H523" s="70">
        <v>17662.7</v>
      </c>
      <c r="I523" s="71">
        <v>7200</v>
      </c>
      <c r="J523" s="69">
        <v>18726.97</v>
      </c>
      <c r="K523" s="70">
        <v>16539.97</v>
      </c>
      <c r="L523" s="71">
        <v>42938</v>
      </c>
      <c r="M523" s="69">
        <v>27430.69</v>
      </c>
      <c r="N523" s="6">
        <v>18029.91</v>
      </c>
      <c r="O523" s="71">
        <v>7200</v>
      </c>
      <c r="P523" s="69">
        <v>18767.439450000002</v>
      </c>
      <c r="Q523" s="71">
        <v>3013</v>
      </c>
      <c r="R523" s="72">
        <v>18565.669999999998</v>
      </c>
      <c r="S523" s="71">
        <v>94.71</v>
      </c>
      <c r="T523" s="72">
        <v>18909.669999999998</v>
      </c>
      <c r="U523" s="71">
        <v>150.02199999999999</v>
      </c>
      <c r="V523" s="72">
        <v>18528.27</v>
      </c>
      <c r="W523" s="73">
        <v>150.15100000000001</v>
      </c>
      <c r="X523" s="7">
        <v>18341.900000000001</v>
      </c>
      <c r="Y523" s="71">
        <v>833</v>
      </c>
      <c r="Z523" s="74">
        <f t="shared" si="24"/>
        <v>18333.400000000001</v>
      </c>
      <c r="AA523" s="48">
        <f t="shared" si="25"/>
        <v>18341.900000000001</v>
      </c>
      <c r="AB52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MIN(G523,J523,M523),"")</f>
        <v/>
      </c>
      <c r="AC523" s="49" t="str">
        <f>IF(OR(DataBase2[[#This Row],[sKS]] = "", DataBase2[[#This Row],[BSOpt]]=""), "", (DataBase2[[#This Row],[sKS]]-DataBase2[[#This Row],[BSOpt]])/DataBase2[[#This Row],[BSOpt]])</f>
        <v/>
      </c>
      <c r="AD523" s="49">
        <f t="shared" si="26"/>
        <v>18333.400000000001</v>
      </c>
      <c r="AE523" s="49">
        <f>IF(OR(DataBase2[[#This Row],[sKS]] = "", DataBase2[[#This Row],[BESTUB]]=""), "", (DataBase2[[#This Row],[sKS]]-DataBase2[[#This Row],[BESTUB]])/DataBase2[[#This Row],[BESTUB]])</f>
        <v>4.636346776920811E-4</v>
      </c>
      <c r="AF523" s="75">
        <f>IF(OR(DataBase2[[#This Row],[sLB]] = "", DataBase2[[#This Row],[BestSol]]=""), "", (DataBase2[[#This Row],[sLB]]-DataBase2[[#This Row],[BestSol]])/DataBase2[[#This Row],[BestSol]])</f>
        <v>0</v>
      </c>
      <c r="AG523" s="76">
        <f>IF(OR(DataBase2[[#This Row],[sCL]] = "", DataBase2[[#This Row],[BestSol]]=""), "", (DataBase2[[#This Row],[sCL]] -DataBase2[[#This Row],[BestSol]])/DataBase2[[#This Row],[BestSol]])</f>
        <v>2.146737648226732E-2</v>
      </c>
      <c r="AH523" s="76">
        <f>IF(OR(DataBase2[[#This Row],[sDRC]]= "", DataBase2[[#This Row],[BestSol]]=""), "", (DataBase2[[#This Row],[sDRC]]-DataBase2[[#This Row],[BestSol]])/DataBase2[[#This Row],[BestSol]])</f>
        <v>0.49621401376722246</v>
      </c>
      <c r="AI523" s="76">
        <f>IF(OR(DataBase2[[#This Row],[sABS]]= "", DataBase2[[#This Row],[BestSol]]=""), "", (DataBase2[[#This Row],[sABS]]-DataBase2[[#This Row],[BestSol]])/DataBase2[[#This Row],[BestSol]])</f>
        <v>2.3674793000752734E-2</v>
      </c>
      <c r="AJ523" s="76">
        <f>IF(OR(DataBase2[[#This Row],[sCCJ]]= "", DataBase2[[#This Row],[BestSol]]=""), "", (DataBase2[[#This Row],[sCCJ]]-DataBase2[[#This Row],[BestSol]])/DataBase2[[#This Row],[BestSol]])</f>
        <v>1.2669226657357435E-2</v>
      </c>
      <c r="AK523" s="76">
        <f>IF(OR(DataBase2[[#This Row],[sILS]] = "", DataBase2[[#This Row],[BestSol]]=""), "", (DataBase2[[#This Row],[sILS]]-DataBase2[[#This Row],[BestSol]])/DataBase2[[#This Row],[BestSol]])</f>
        <v>3.1432794789836953E-2</v>
      </c>
      <c r="AL523" s="76">
        <f>IF(OR(DataBase2[[#This Row],[sSA]] = "", DataBase2[[#This Row],[BestSol]]=""), "", (DataBase2[[#This Row],[sSA]]-DataBase2[[#This Row],[BestSol]])/DataBase2[[#This Row],[BestSol]])</f>
        <v>1.0629234075512396E-2</v>
      </c>
      <c r="AM523" s="76">
        <f>IF(OR(DataBase2[[#This Row],[sKS]] = "", DataBase2[[#This Row],[BestSol]]=""), "", (DataBase2[[#This Row],[sKS]]-DataBase2[[#This Row],[BestSol]])/DataBase2[[#This Row],[BestSol]])</f>
        <v>4.636346776920811E-4</v>
      </c>
      <c r="AN523" s="75">
        <f>IF(OR(DataBase2[[#This Row],[sLB]] = "", DataBase2[[#This Row],[BSHeu]]=""), "", (DataBase2[[#This Row],[sLB]]-DataBase2[[#This Row],[BSHeu]])/DataBase2[[#This Row],[BSHeu]])</f>
        <v>-4.6341982019310973E-4</v>
      </c>
      <c r="AO523" s="76">
        <f>IF(OR(DataBase2[[#This Row],[sCL]] = "",  DataBase2[[#This Row],[BSHeu]]=""), "", (DataBase2[[#This Row],[sCL]] - DataBase2[[#This Row],[BSHeu]])/ DataBase2[[#This Row],[BSHeu]])</f>
        <v>2.0994008254324781E-2</v>
      </c>
      <c r="AP523" s="76">
        <f>IF(OR(DataBase2[[#This Row],[sDRC]]= "",  DataBase2[[#This Row],[BSHeu]]=""), "", (DataBase2[[#This Row],[sDRC]]- DataBase2[[#This Row],[BSHeu]])/ DataBase2[[#This Row],[BSHeu]])</f>
        <v>0.49552063853799205</v>
      </c>
      <c r="AQ523" s="76">
        <f>IF(OR(DataBase2[[#This Row],[sABS]]= "",  DataBase2[[#This Row],[BSHeu]]=""), "", (DataBase2[[#This Row],[sABS]]- DataBase2[[#This Row],[BSHeu]])/ DataBase2[[#This Row],[BSHeu]])</f>
        <v>2.3200401812244108E-2</v>
      </c>
      <c r="AR523" s="76">
        <f>IF(OR(DataBase2[[#This Row],[sCCJ]]= "",  DataBase2[[#This Row],[BSHeu]]=""), "", (DataBase2[[#This Row],[sCCJ]]- DataBase2[[#This Row],[BSHeu]])/ DataBase2[[#This Row],[BSHeu]])</f>
        <v>1.2199935666424785E-2</v>
      </c>
      <c r="AS523" s="76">
        <f>IF(OR(DataBase2[[#This Row],[sILS]] = "",  DataBase2[[#This Row],[BSHeu]]=""), "", (DataBase2[[#This Row],[sILS]]- DataBase2[[#This Row],[BSHeu]])/ DataBase2[[#This Row],[BSHeu]])</f>
        <v>3.0954808389534169E-2</v>
      </c>
      <c r="AT523" s="76">
        <f>IF(OR(DataBase2[[#This Row],[sSA]] = "",  DataBase2[[#This Row],[BSHeu]]=""), "", (DataBase2[[#This Row],[sSA]]- DataBase2[[#This Row],[BSHeu]])/ DataBase2[[#This Row],[BSHeu]])</f>
        <v>1.0160888457575222E-2</v>
      </c>
      <c r="AU523" s="77">
        <f>IF(OR(DataBase2[[#This Row],[sKS]]= "",  DataBase2[[#This Row],[BSHeu]]=""), "", (DataBase2[[#This Row],[sKS]]- DataBase2[[#This Row],[BSHeu]])/ DataBase2[[#This Row],[BSHeu]])</f>
        <v>0</v>
      </c>
      <c r="AV523" s="78">
        <f>IF(AND(DataBase2[[#This Row],[sLBGB]]&lt;=0.0001, DataBase2[[#This Row],[sLBGB]]&lt;&gt;""), 1,"")</f>
        <v>1</v>
      </c>
      <c r="AW523" s="78" t="str">
        <f>IF(AND(DataBase2[[#This Row],[sCLGB]]&lt;=0.0001,DataBase2[[#This Row],[sCLGB]]&lt;&gt;""), 1,"")</f>
        <v/>
      </c>
      <c r="AX523" s="78" t="str">
        <f>IF(AND(DataBase2[[#This Row],[sDRCGB]]&lt;=0.0001,DataBase2[[#This Row],[sDRCGB]]&lt;&gt;""), 1,"")</f>
        <v/>
      </c>
      <c r="AY523" s="78" t="str">
        <f>IF(AND(DataBase2[[#This Row],[sABSGB]]&lt;=0.0001,DataBase2[[#This Row],[sABSGB]]&lt;&gt;""), 1,"")</f>
        <v/>
      </c>
      <c r="AZ523" s="78" t="str">
        <f>IF(AND(DataBase2[[#This Row],[sCCJGB]]&lt;=0.0001,DataBase2[[#This Row],[sCCJGB]]&lt;&gt;""), 1,"")</f>
        <v/>
      </c>
      <c r="BA523" s="78" t="str">
        <f>IF(AND(DataBase2[[#This Row],[sILSGB]]&lt;=0.0001,DataBase2[[#This Row],[sILSGB]]&lt;&gt;""), 1,"")</f>
        <v/>
      </c>
      <c r="BB523" s="78" t="str">
        <f>IF(AND(DataBase2[[#This Row],[sSAGB]]&lt;=0.0001,DataBase2[[#This Row],[sSAGB]]&lt;&gt;""), 1,"")</f>
        <v/>
      </c>
      <c r="BC523" s="78" t="str">
        <f>IF(AND(DataBase2[[#This Row],[sKSGB]]&lt;=0.0001,DataBase2[[#This Row],[sKSGB]]&lt;&gt;""), 1,"")</f>
        <v/>
      </c>
      <c r="BD523" s="79">
        <f>IF(AND(DataBase2[[#This Row],[sLBGKS]]&lt;=0.0001, DataBase2[[#This Row],[sLBGKS]]&lt;&gt;""), 1,"")</f>
        <v>1</v>
      </c>
      <c r="BE523" s="78" t="str">
        <f>IF(AND(DataBase2[[#This Row],[sCLGKS]]&lt;=0.0001,DataBase2[[#This Row],[sCLGKS]]&lt;&gt;""), 1,"")</f>
        <v/>
      </c>
      <c r="BF523" s="78" t="str">
        <f>IF(AND(DataBase2[[#This Row],[sDRCGKS]]&lt;=0.0001,DataBase2[[#This Row],[sDRCGKS]]&lt;&gt;""), 1,"")</f>
        <v/>
      </c>
      <c r="BG523" s="78" t="str">
        <f>IF(AND(DataBase2[[#This Row],[sABSGKS]]&lt;=0.0001,DataBase2[[#This Row],[sABSGKS]]&lt;&gt;""), 1,"")</f>
        <v/>
      </c>
      <c r="BH523" s="78" t="str">
        <f>IF(AND(DataBase2[[#This Row],[sCCJGKS]]&lt;=0.0001,DataBase2[[#This Row],[sCCJGKS]]&lt;&gt;""), 1,"")</f>
        <v/>
      </c>
      <c r="BI523" s="78" t="str">
        <f>IF(AND(DataBase2[[#This Row],[sILSGKS]]&lt;=0.0001,DataBase2[[#This Row],[sILSGKS]]&lt;&gt;""), 1,"")</f>
        <v/>
      </c>
      <c r="BJ523" s="78" t="str">
        <f>IF(AND(DataBase2[[#This Row],[sSAGKS]]&lt;=0.0001,DataBase2[[#This Row],[sSAGKS]]&lt;&gt;""), 1,"")</f>
        <v/>
      </c>
      <c r="BK523" s="80">
        <f>IF(AND(DataBase2[[#This Row],[sKSGKS]]&lt;=0.0001,DataBase2[[#This Row],[sKSGKS]]&lt;&gt;""), 1,"")</f>
        <v>1</v>
      </c>
    </row>
    <row r="524" spans="1:63" x14ac:dyDescent="0.35">
      <c r="A524" s="65" t="s">
        <v>178</v>
      </c>
      <c r="B524" s="66" t="s">
        <v>80</v>
      </c>
      <c r="C524" s="67" t="s">
        <v>81</v>
      </c>
      <c r="D524" s="67">
        <v>6</v>
      </c>
      <c r="E524" s="67">
        <v>25</v>
      </c>
      <c r="F524" s="68">
        <v>2</v>
      </c>
      <c r="G524" s="69">
        <v>18141.7</v>
      </c>
      <c r="H524" s="70">
        <v>17868.3</v>
      </c>
      <c r="I524" s="71">
        <v>7200</v>
      </c>
      <c r="J524" s="69">
        <v>18141.419999999998</v>
      </c>
      <c r="K524" s="70">
        <v>18141.419999999998</v>
      </c>
      <c r="L524" s="71">
        <v>15731</v>
      </c>
      <c r="M524" s="69">
        <v>23942.02</v>
      </c>
      <c r="N524" s="6">
        <v>18054.55</v>
      </c>
      <c r="O524" s="71">
        <v>7200</v>
      </c>
      <c r="P524" s="69">
        <v>18368.990229999999</v>
      </c>
      <c r="Q524" s="71">
        <v>2916</v>
      </c>
      <c r="R524" s="72">
        <v>18569.62</v>
      </c>
      <c r="S524" s="71">
        <v>161.55000000000001</v>
      </c>
      <c r="T524" s="72">
        <v>18443.82</v>
      </c>
      <c r="U524" s="71">
        <v>150.01900000000001</v>
      </c>
      <c r="V524" s="72">
        <v>18291.02</v>
      </c>
      <c r="W524" s="73">
        <v>150.02449999999999</v>
      </c>
      <c r="X524" s="7">
        <v>18172.8</v>
      </c>
      <c r="Y524" s="71">
        <v>398</v>
      </c>
      <c r="Z524" s="74">
        <f t="shared" si="24"/>
        <v>18141.419999999998</v>
      </c>
      <c r="AA524" s="48">
        <f t="shared" si="25"/>
        <v>18172.8</v>
      </c>
      <c r="AB52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MIN(G524,J524,M524),"")</f>
        <v>18141.419999999998</v>
      </c>
      <c r="AC524" s="49">
        <f>IF(OR(DataBase2[[#This Row],[sKS]] = "", DataBase2[[#This Row],[BSOpt]]=""), "", (DataBase2[[#This Row],[sKS]]-DataBase2[[#This Row],[BSOpt]])/DataBase2[[#This Row],[BSOpt]])</f>
        <v>1.7297433166753773E-3</v>
      </c>
      <c r="AD524" s="49">
        <f t="shared" si="26"/>
        <v>18141.419999999998</v>
      </c>
      <c r="AE524" s="49">
        <f>IF(OR(DataBase2[[#This Row],[sKS]] = "", DataBase2[[#This Row],[BESTUB]]=""), "", (DataBase2[[#This Row],[sKS]]-DataBase2[[#This Row],[BESTUB]])/DataBase2[[#This Row],[BESTUB]])</f>
        <v>1.7297433166753773E-3</v>
      </c>
      <c r="AF524" s="75">
        <f>IF(OR(DataBase2[[#This Row],[sLB]] = "", DataBase2[[#This Row],[BestSol]]=""), "", (DataBase2[[#This Row],[sLB]]-DataBase2[[#This Row],[BestSol]])/DataBase2[[#This Row],[BestSol]])</f>
        <v>1.5434293456767653E-5</v>
      </c>
      <c r="AG524" s="76">
        <f>IF(OR(DataBase2[[#This Row],[sCL]] = "", DataBase2[[#This Row],[BestSol]]=""), "", (DataBase2[[#This Row],[sCL]] -DataBase2[[#This Row],[BestSol]])/DataBase2[[#This Row],[BestSol]])</f>
        <v>0</v>
      </c>
      <c r="AH524" s="76">
        <f>IF(OR(DataBase2[[#This Row],[sDRC]]= "", DataBase2[[#This Row],[BestSol]]=""), "", (DataBase2[[#This Row],[sDRC]]-DataBase2[[#This Row],[BestSol]])/DataBase2[[#This Row],[BestSol]])</f>
        <v>0.31974343794476962</v>
      </c>
      <c r="AI524" s="76">
        <f>IF(OR(DataBase2[[#This Row],[sABS]]= "", DataBase2[[#This Row],[BestSol]]=""), "", (DataBase2[[#This Row],[sABS]]-DataBase2[[#This Row],[BestSol]])/DataBase2[[#This Row],[BestSol]])</f>
        <v>1.2544234685046771E-2</v>
      </c>
      <c r="AJ524" s="76">
        <f>IF(OR(DataBase2[[#This Row],[sCCJ]]= "", DataBase2[[#This Row],[BestSol]]=""), "", (DataBase2[[#This Row],[sCCJ]]-DataBase2[[#This Row],[BestSol]])/DataBase2[[#This Row],[BestSol]])</f>
        <v>2.3603444493319751E-2</v>
      </c>
      <c r="AK524" s="76">
        <f>IF(OR(DataBase2[[#This Row],[sILS]] = "", DataBase2[[#This Row],[BestSol]]=""), "", (DataBase2[[#This Row],[sILS]]-DataBase2[[#This Row],[BestSol]])/DataBase2[[#This Row],[BestSol]])</f>
        <v>1.6669036933161872E-2</v>
      </c>
      <c r="AL524" s="76">
        <f>IF(OR(DataBase2[[#This Row],[sSA]] = "", DataBase2[[#This Row],[BestSol]]=""), "", (DataBase2[[#This Row],[sSA]]-DataBase2[[#This Row],[BestSol]])/DataBase2[[#This Row],[BestSol]])</f>
        <v>8.2463225039716963E-3</v>
      </c>
      <c r="AM524" s="76">
        <f>IF(OR(DataBase2[[#This Row],[sKS]] = "", DataBase2[[#This Row],[BestSol]]=""), "", (DataBase2[[#This Row],[sKS]]-DataBase2[[#This Row],[BestSol]])/DataBase2[[#This Row],[BestSol]])</f>
        <v>1.7297433166753773E-3</v>
      </c>
      <c r="AN524" s="75">
        <f>IF(OR(DataBase2[[#This Row],[sLB]] = "", DataBase2[[#This Row],[BSHeu]]=""), "", (DataBase2[[#This Row],[sLB]]-DataBase2[[#This Row],[BSHeu]])/DataBase2[[#This Row],[BSHeu]])</f>
        <v>-1.7113488290191135E-3</v>
      </c>
      <c r="AO524" s="76">
        <f>IF(OR(DataBase2[[#This Row],[sCL]] = "",  DataBase2[[#This Row],[BSHeu]]=""), "", (DataBase2[[#This Row],[sCL]] - DataBase2[[#This Row],[BSHeu]])/ DataBase2[[#This Row],[BSHeu]])</f>
        <v>-1.7267564712097761E-3</v>
      </c>
      <c r="AP524" s="76">
        <f>IF(OR(DataBase2[[#This Row],[sDRC]]= "",  DataBase2[[#This Row],[BSHeu]]=""), "", (DataBase2[[#This Row],[sDRC]]- DataBase2[[#This Row],[BSHeu]])/ DataBase2[[#This Row],[BSHeu]])</f>
        <v>0.31746456242296189</v>
      </c>
      <c r="AQ524" s="76">
        <f>IF(OR(DataBase2[[#This Row],[sABS]]= "",  DataBase2[[#This Row],[BSHeu]]=""), "", (DataBase2[[#This Row],[sABS]]- DataBase2[[#This Row],[BSHeu]])/ DataBase2[[#This Row],[BSHeu]])</f>
        <v>1.0795817375418217E-2</v>
      </c>
      <c r="AR524" s="76">
        <f>IF(OR(DataBase2[[#This Row],[sCCJ]]= "",  DataBase2[[#This Row],[BSHeu]]=""), "", (DataBase2[[#This Row],[sCCJ]]- DataBase2[[#This Row],[BSHeu]])/ DataBase2[[#This Row],[BSHeu]])</f>
        <v>2.1835930621588291E-2</v>
      </c>
      <c r="AS524" s="76">
        <f>IF(OR(DataBase2[[#This Row],[sILS]] = "",  DataBase2[[#This Row],[BSHeu]]=""), "", (DataBase2[[#This Row],[sILS]]- DataBase2[[#This Row],[BSHeu]])/ DataBase2[[#This Row],[BSHeu]])</f>
        <v>1.4913497094558926E-2</v>
      </c>
      <c r="AT524" s="76">
        <f>IF(OR(DataBase2[[#This Row],[sSA]] = "",  DataBase2[[#This Row],[BSHeu]]=""), "", (DataBase2[[#This Row],[sSA]]- DataBase2[[#This Row],[BSHeu]])/ DataBase2[[#This Row],[BSHeu]])</f>
        <v>6.5053266420145037E-3</v>
      </c>
      <c r="AU524" s="77">
        <f>IF(OR(DataBase2[[#This Row],[sKS]]= "",  DataBase2[[#This Row],[BSHeu]]=""), "", (DataBase2[[#This Row],[sKS]]- DataBase2[[#This Row],[BSHeu]])/ DataBase2[[#This Row],[BSHeu]])</f>
        <v>0</v>
      </c>
      <c r="AV524" s="78">
        <f>IF(AND(DataBase2[[#This Row],[sLBGB]]&lt;=0.0001, DataBase2[[#This Row],[sLBGB]]&lt;&gt;""), 1,"")</f>
        <v>1</v>
      </c>
      <c r="AW524" s="78">
        <f>IF(AND(DataBase2[[#This Row],[sCLGB]]&lt;=0.0001,DataBase2[[#This Row],[sCLGB]]&lt;&gt;""), 1,"")</f>
        <v>1</v>
      </c>
      <c r="AX524" s="78" t="str">
        <f>IF(AND(DataBase2[[#This Row],[sDRCGB]]&lt;=0.0001,DataBase2[[#This Row],[sDRCGB]]&lt;&gt;""), 1,"")</f>
        <v/>
      </c>
      <c r="AY524" s="78" t="str">
        <f>IF(AND(DataBase2[[#This Row],[sABSGB]]&lt;=0.0001,DataBase2[[#This Row],[sABSGB]]&lt;&gt;""), 1,"")</f>
        <v/>
      </c>
      <c r="AZ524" s="78" t="str">
        <f>IF(AND(DataBase2[[#This Row],[sCCJGB]]&lt;=0.0001,DataBase2[[#This Row],[sCCJGB]]&lt;&gt;""), 1,"")</f>
        <v/>
      </c>
      <c r="BA524" s="78" t="str">
        <f>IF(AND(DataBase2[[#This Row],[sILSGB]]&lt;=0.0001,DataBase2[[#This Row],[sILSGB]]&lt;&gt;""), 1,"")</f>
        <v/>
      </c>
      <c r="BB524" s="78" t="str">
        <f>IF(AND(DataBase2[[#This Row],[sSAGB]]&lt;=0.0001,DataBase2[[#This Row],[sSAGB]]&lt;&gt;""), 1,"")</f>
        <v/>
      </c>
      <c r="BC524" s="78" t="str">
        <f>IF(AND(DataBase2[[#This Row],[sKSGB]]&lt;=0.0001,DataBase2[[#This Row],[sKSGB]]&lt;&gt;""), 1,"")</f>
        <v/>
      </c>
      <c r="BD524" s="79">
        <f>IF(AND(DataBase2[[#This Row],[sLBGKS]]&lt;=0.0001, DataBase2[[#This Row],[sLBGKS]]&lt;&gt;""), 1,"")</f>
        <v>1</v>
      </c>
      <c r="BE524" s="78">
        <f>IF(AND(DataBase2[[#This Row],[sCLGKS]]&lt;=0.0001,DataBase2[[#This Row],[sCLGKS]]&lt;&gt;""), 1,"")</f>
        <v>1</v>
      </c>
      <c r="BF524" s="78" t="str">
        <f>IF(AND(DataBase2[[#This Row],[sDRCGKS]]&lt;=0.0001,DataBase2[[#This Row],[sDRCGKS]]&lt;&gt;""), 1,"")</f>
        <v/>
      </c>
      <c r="BG524" s="78" t="str">
        <f>IF(AND(DataBase2[[#This Row],[sABSGKS]]&lt;=0.0001,DataBase2[[#This Row],[sABSGKS]]&lt;&gt;""), 1,"")</f>
        <v/>
      </c>
      <c r="BH524" s="78" t="str">
        <f>IF(AND(DataBase2[[#This Row],[sCCJGKS]]&lt;=0.0001,DataBase2[[#This Row],[sCCJGKS]]&lt;&gt;""), 1,"")</f>
        <v/>
      </c>
      <c r="BI524" s="78" t="str">
        <f>IF(AND(DataBase2[[#This Row],[sILSGKS]]&lt;=0.0001,DataBase2[[#This Row],[sILSGKS]]&lt;&gt;""), 1,"")</f>
        <v/>
      </c>
      <c r="BJ524" s="78" t="str">
        <f>IF(AND(DataBase2[[#This Row],[sSAGKS]]&lt;=0.0001,DataBase2[[#This Row],[sSAGKS]]&lt;&gt;""), 1,"")</f>
        <v/>
      </c>
      <c r="BK524" s="80">
        <f>IF(AND(DataBase2[[#This Row],[sKSGKS]]&lt;=0.0001,DataBase2[[#This Row],[sKSGKS]]&lt;&gt;""), 1,"")</f>
        <v>1</v>
      </c>
    </row>
    <row r="525" spans="1:63" x14ac:dyDescent="0.35">
      <c r="A525" s="65" t="s">
        <v>179</v>
      </c>
      <c r="B525" s="66" t="s">
        <v>80</v>
      </c>
      <c r="C525" s="67" t="s">
        <v>81</v>
      </c>
      <c r="D525" s="67">
        <v>6</v>
      </c>
      <c r="E525" s="67">
        <v>25</v>
      </c>
      <c r="F525" s="68">
        <v>3</v>
      </c>
      <c r="G525" s="69">
        <v>19994.599999999999</v>
      </c>
      <c r="H525" s="70">
        <v>19478.3</v>
      </c>
      <c r="I525" s="71">
        <v>7200</v>
      </c>
      <c r="J525" s="69">
        <v>20075.02</v>
      </c>
      <c r="K525" s="70">
        <v>18803.419999999998</v>
      </c>
      <c r="L525" s="71">
        <v>43054</v>
      </c>
      <c r="M525" s="69">
        <v>25932.95</v>
      </c>
      <c r="N525" s="6">
        <v>19766.240000000002</v>
      </c>
      <c r="O525" s="71">
        <v>7200</v>
      </c>
      <c r="P525" s="69">
        <v>20518.439450000002</v>
      </c>
      <c r="Q525" s="71">
        <v>3270</v>
      </c>
      <c r="R525" s="72">
        <v>20597.22</v>
      </c>
      <c r="S525" s="71">
        <v>144</v>
      </c>
      <c r="T525" s="72">
        <v>20114.419999999998</v>
      </c>
      <c r="U525" s="71">
        <v>150.041</v>
      </c>
      <c r="V525" s="72">
        <v>20397.62</v>
      </c>
      <c r="W525" s="73">
        <v>150.17349999999999</v>
      </c>
      <c r="X525" s="7">
        <v>20036.7</v>
      </c>
      <c r="Y525" s="71">
        <v>945</v>
      </c>
      <c r="Z525" s="74">
        <f t="shared" si="24"/>
        <v>19994.599999999999</v>
      </c>
      <c r="AA525" s="48">
        <f t="shared" si="25"/>
        <v>20036.7</v>
      </c>
      <c r="AB52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MIN(G525,J525,M525),"")</f>
        <v/>
      </c>
      <c r="AC525" s="49" t="str">
        <f>IF(OR(DataBase2[[#This Row],[sKS]] = "", DataBase2[[#This Row],[BSOpt]]=""), "", (DataBase2[[#This Row],[sKS]]-DataBase2[[#This Row],[BSOpt]])/DataBase2[[#This Row],[BSOpt]])</f>
        <v/>
      </c>
      <c r="AD525" s="49">
        <f t="shared" si="26"/>
        <v>19994.599999999999</v>
      </c>
      <c r="AE525" s="49">
        <f>IF(OR(DataBase2[[#This Row],[sKS]] = "", DataBase2[[#This Row],[BESTUB]]=""), "", (DataBase2[[#This Row],[sKS]]-DataBase2[[#This Row],[BESTUB]])/DataBase2[[#This Row],[BESTUB]])</f>
        <v>2.1055685034960534E-3</v>
      </c>
      <c r="AF525" s="75">
        <f>IF(OR(DataBase2[[#This Row],[sLB]] = "", DataBase2[[#This Row],[BestSol]]=""), "", (DataBase2[[#This Row],[sLB]]-DataBase2[[#This Row],[BestSol]])/DataBase2[[#This Row],[BestSol]])</f>
        <v>0</v>
      </c>
      <c r="AG525" s="76">
        <f>IF(OR(DataBase2[[#This Row],[sCL]] = "", DataBase2[[#This Row],[BestSol]]=""), "", (DataBase2[[#This Row],[sCL]] -DataBase2[[#This Row],[BestSol]])/DataBase2[[#This Row],[BestSol]])</f>
        <v>4.0220859632101617E-3</v>
      </c>
      <c r="AH525" s="76">
        <f>IF(OR(DataBase2[[#This Row],[sDRC]]= "", DataBase2[[#This Row],[BestSol]]=""), "", (DataBase2[[#This Row],[sDRC]]-DataBase2[[#This Row],[BestSol]])/DataBase2[[#This Row],[BestSol]])</f>
        <v>0.29699768937613169</v>
      </c>
      <c r="AI525" s="76">
        <f>IF(OR(DataBase2[[#This Row],[sABS]]= "", DataBase2[[#This Row],[BestSol]]=""), "", (DataBase2[[#This Row],[sABS]]-DataBase2[[#This Row],[BestSol]])/DataBase2[[#This Row],[BestSol]])</f>
        <v>2.6199046242485629E-2</v>
      </c>
      <c r="AJ525" s="76">
        <f>IF(OR(DataBase2[[#This Row],[sCCJ]]= "", DataBase2[[#This Row],[BestSol]]=""), "", (DataBase2[[#This Row],[sCCJ]]-DataBase2[[#This Row],[BestSol]])/DataBase2[[#This Row],[BestSol]])</f>
        <v>3.0139137567143263E-2</v>
      </c>
      <c r="AK525" s="76">
        <f>IF(OR(DataBase2[[#This Row],[sILS]] = "", DataBase2[[#This Row],[BestSol]]=""), "", (DataBase2[[#This Row],[sILS]]-DataBase2[[#This Row],[BestSol]])/DataBase2[[#This Row],[BestSol]])</f>
        <v>5.9926180068618383E-3</v>
      </c>
      <c r="AL525" s="76">
        <f>IF(OR(DataBase2[[#This Row],[sSA]] = "", DataBase2[[#This Row],[BestSol]]=""), "", (DataBase2[[#This Row],[sSA]]-DataBase2[[#This Row],[BestSol]])/DataBase2[[#This Row],[BestSol]])</f>
        <v>2.0156442239404663E-2</v>
      </c>
      <c r="AM525" s="76">
        <f>IF(OR(DataBase2[[#This Row],[sKS]] = "", DataBase2[[#This Row],[BestSol]]=""), "", (DataBase2[[#This Row],[sKS]]-DataBase2[[#This Row],[BestSol]])/DataBase2[[#This Row],[BestSol]])</f>
        <v>2.1055685034960534E-3</v>
      </c>
      <c r="AN525" s="75">
        <f>IF(OR(DataBase2[[#This Row],[sLB]] = "", DataBase2[[#This Row],[BSHeu]]=""), "", (DataBase2[[#This Row],[sLB]]-DataBase2[[#This Row],[BSHeu]])/DataBase2[[#This Row],[BSHeu]])</f>
        <v>-2.1011444000260614E-3</v>
      </c>
      <c r="AO525" s="76">
        <f>IF(OR(DataBase2[[#This Row],[sCL]] = "",  DataBase2[[#This Row],[BSHeu]]=""), "", (DataBase2[[#This Row],[sCL]] - DataBase2[[#This Row],[BSHeu]])/ DataBase2[[#This Row],[BSHeu]])</f>
        <v>1.9124905797860779E-3</v>
      </c>
      <c r="AP525" s="76">
        <f>IF(OR(DataBase2[[#This Row],[sDRC]]= "",  DataBase2[[#This Row],[BSHeu]]=""), "", (DataBase2[[#This Row],[sDRC]]- DataBase2[[#This Row],[BSHeu]])/ DataBase2[[#This Row],[BSHeu]])</f>
        <v>0.2942725099442523</v>
      </c>
      <c r="AQ525" s="76">
        <f>IF(OR(DataBase2[[#This Row],[sABS]]= "",  DataBase2[[#This Row],[BSHeu]]=""), "", (DataBase2[[#This Row],[sABS]]- DataBase2[[#This Row],[BSHeu]])/ DataBase2[[#This Row],[BSHeu]])</f>
        <v>2.4042853863161146E-2</v>
      </c>
      <c r="AR525" s="76">
        <f>IF(OR(DataBase2[[#This Row],[sCCJ]]= "",  DataBase2[[#This Row],[BSHeu]]=""), "", (DataBase2[[#This Row],[sCCJ]]- DataBase2[[#This Row],[BSHeu]])/ DataBase2[[#This Row],[BSHeu]])</f>
        <v>2.7974666486996383E-2</v>
      </c>
      <c r="AS525" s="76">
        <f>IF(OR(DataBase2[[#This Row],[sILS]] = "",  DataBase2[[#This Row],[BSHeu]]=""), "", (DataBase2[[#This Row],[sILS]]- DataBase2[[#This Row],[BSHeu]])/ DataBase2[[#This Row],[BSHeu]])</f>
        <v>3.8788822510691643E-3</v>
      </c>
      <c r="AT525" s="76">
        <f>IF(OR(DataBase2[[#This Row],[sSA]] = "",  DataBase2[[#This Row],[BSHeu]]=""), "", (DataBase2[[#This Row],[sSA]]- DataBase2[[#This Row],[BSHeu]])/ DataBase2[[#This Row],[BSHeu]])</f>
        <v>1.8012946243642827E-2</v>
      </c>
      <c r="AU525" s="77">
        <f>IF(OR(DataBase2[[#This Row],[sKS]]= "",  DataBase2[[#This Row],[BSHeu]]=""), "", (DataBase2[[#This Row],[sKS]]- DataBase2[[#This Row],[BSHeu]])/ DataBase2[[#This Row],[BSHeu]])</f>
        <v>0</v>
      </c>
      <c r="AV525" s="78">
        <f>IF(AND(DataBase2[[#This Row],[sLBGB]]&lt;=0.0001, DataBase2[[#This Row],[sLBGB]]&lt;&gt;""), 1,"")</f>
        <v>1</v>
      </c>
      <c r="AW525" s="78" t="str">
        <f>IF(AND(DataBase2[[#This Row],[sCLGB]]&lt;=0.0001,DataBase2[[#This Row],[sCLGB]]&lt;&gt;""), 1,"")</f>
        <v/>
      </c>
      <c r="AX525" s="78" t="str">
        <f>IF(AND(DataBase2[[#This Row],[sDRCGB]]&lt;=0.0001,DataBase2[[#This Row],[sDRCGB]]&lt;&gt;""), 1,"")</f>
        <v/>
      </c>
      <c r="AY525" s="78" t="str">
        <f>IF(AND(DataBase2[[#This Row],[sABSGB]]&lt;=0.0001,DataBase2[[#This Row],[sABSGB]]&lt;&gt;""), 1,"")</f>
        <v/>
      </c>
      <c r="AZ525" s="78" t="str">
        <f>IF(AND(DataBase2[[#This Row],[sCCJGB]]&lt;=0.0001,DataBase2[[#This Row],[sCCJGB]]&lt;&gt;""), 1,"")</f>
        <v/>
      </c>
      <c r="BA525" s="78" t="str">
        <f>IF(AND(DataBase2[[#This Row],[sILSGB]]&lt;=0.0001,DataBase2[[#This Row],[sILSGB]]&lt;&gt;""), 1,"")</f>
        <v/>
      </c>
      <c r="BB525" s="78" t="str">
        <f>IF(AND(DataBase2[[#This Row],[sSAGB]]&lt;=0.0001,DataBase2[[#This Row],[sSAGB]]&lt;&gt;""), 1,"")</f>
        <v/>
      </c>
      <c r="BC525" s="78" t="str">
        <f>IF(AND(DataBase2[[#This Row],[sKSGB]]&lt;=0.0001,DataBase2[[#This Row],[sKSGB]]&lt;&gt;""), 1,"")</f>
        <v/>
      </c>
      <c r="BD525" s="79">
        <f>IF(AND(DataBase2[[#This Row],[sLBGKS]]&lt;=0.0001, DataBase2[[#This Row],[sLBGKS]]&lt;&gt;""), 1,"")</f>
        <v>1</v>
      </c>
      <c r="BE525" s="78" t="str">
        <f>IF(AND(DataBase2[[#This Row],[sCLGKS]]&lt;=0.0001,DataBase2[[#This Row],[sCLGKS]]&lt;&gt;""), 1,"")</f>
        <v/>
      </c>
      <c r="BF525" s="78" t="str">
        <f>IF(AND(DataBase2[[#This Row],[sDRCGKS]]&lt;=0.0001,DataBase2[[#This Row],[sDRCGKS]]&lt;&gt;""), 1,"")</f>
        <v/>
      </c>
      <c r="BG525" s="78" t="str">
        <f>IF(AND(DataBase2[[#This Row],[sABSGKS]]&lt;=0.0001,DataBase2[[#This Row],[sABSGKS]]&lt;&gt;""), 1,"")</f>
        <v/>
      </c>
      <c r="BH525" s="78" t="str">
        <f>IF(AND(DataBase2[[#This Row],[sCCJGKS]]&lt;=0.0001,DataBase2[[#This Row],[sCCJGKS]]&lt;&gt;""), 1,"")</f>
        <v/>
      </c>
      <c r="BI525" s="78" t="str">
        <f>IF(AND(DataBase2[[#This Row],[sILSGKS]]&lt;=0.0001,DataBase2[[#This Row],[sILSGKS]]&lt;&gt;""), 1,"")</f>
        <v/>
      </c>
      <c r="BJ525" s="78" t="str">
        <f>IF(AND(DataBase2[[#This Row],[sSAGKS]]&lt;=0.0001,DataBase2[[#This Row],[sSAGKS]]&lt;&gt;""), 1,"")</f>
        <v/>
      </c>
      <c r="BK525" s="80">
        <f>IF(AND(DataBase2[[#This Row],[sKSGKS]]&lt;=0.0001,DataBase2[[#This Row],[sKSGKS]]&lt;&gt;""), 1,"")</f>
        <v>1</v>
      </c>
    </row>
    <row r="526" spans="1:63" x14ac:dyDescent="0.35">
      <c r="A526" s="65" t="s">
        <v>180</v>
      </c>
      <c r="B526" s="66" t="s">
        <v>80</v>
      </c>
      <c r="C526" s="67" t="s">
        <v>81</v>
      </c>
      <c r="D526" s="67">
        <v>6</v>
      </c>
      <c r="E526" s="67">
        <v>25</v>
      </c>
      <c r="F526" s="68">
        <v>4</v>
      </c>
      <c r="G526" s="69">
        <v>22036.6</v>
      </c>
      <c r="H526" s="70">
        <v>21191.7</v>
      </c>
      <c r="I526" s="71">
        <v>7200</v>
      </c>
      <c r="J526" s="69">
        <v>22386.720000000001</v>
      </c>
      <c r="K526" s="70">
        <v>19585.62</v>
      </c>
      <c r="L526" s="71">
        <v>42916</v>
      </c>
      <c r="M526" s="69">
        <v>29805.439999999999</v>
      </c>
      <c r="N526" s="6">
        <v>21674.58</v>
      </c>
      <c r="O526" s="71">
        <v>7200</v>
      </c>
      <c r="P526" s="69">
        <v>23149.291020000001</v>
      </c>
      <c r="Q526" s="71">
        <v>2342</v>
      </c>
      <c r="R526" s="72">
        <v>22730.92</v>
      </c>
      <c r="S526" s="71">
        <v>114.21</v>
      </c>
      <c r="T526" s="72">
        <v>22353.119999999999</v>
      </c>
      <c r="U526" s="71">
        <v>150.03100000000001</v>
      </c>
      <c r="V526" s="72">
        <v>22278.62</v>
      </c>
      <c r="W526" s="73">
        <v>150.1215</v>
      </c>
      <c r="X526" s="7">
        <v>21901</v>
      </c>
      <c r="Y526" s="71">
        <v>894</v>
      </c>
      <c r="Z526" s="74">
        <f t="shared" si="24"/>
        <v>22036.6</v>
      </c>
      <c r="AA526" s="48">
        <f t="shared" si="25"/>
        <v>21901</v>
      </c>
      <c r="AB52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MIN(G526,J526,M526),"")</f>
        <v/>
      </c>
      <c r="AC526" s="49" t="str">
        <f>IF(OR(DataBase2[[#This Row],[sKS]] = "", DataBase2[[#This Row],[BSOpt]]=""), "", (DataBase2[[#This Row],[sKS]]-DataBase2[[#This Row],[BSOpt]])/DataBase2[[#This Row],[BSOpt]])</f>
        <v/>
      </c>
      <c r="AD526" s="49">
        <f t="shared" si="26"/>
        <v>22036.6</v>
      </c>
      <c r="AE526" s="49">
        <f>IF(OR(DataBase2[[#This Row],[sKS]] = "", DataBase2[[#This Row],[BESTUB]]=""), "", (DataBase2[[#This Row],[sKS]]-DataBase2[[#This Row],[BESTUB]])/DataBase2[[#This Row],[BESTUB]])</f>
        <v>-6.1533993447264344E-3</v>
      </c>
      <c r="AF526" s="75">
        <f>IF(OR(DataBase2[[#This Row],[sLB]] = "", DataBase2[[#This Row],[BestSol]]=""), "", (DataBase2[[#This Row],[sLB]]-DataBase2[[#This Row],[BestSol]])/DataBase2[[#This Row],[BestSol]])</f>
        <v>0</v>
      </c>
      <c r="AG526" s="76">
        <f>IF(OR(DataBase2[[#This Row],[sCL]] = "", DataBase2[[#This Row],[BestSol]]=""), "", (DataBase2[[#This Row],[sCL]] -DataBase2[[#This Row],[BestSol]])/DataBase2[[#This Row],[BestSol]])</f>
        <v>1.5888113411324917E-2</v>
      </c>
      <c r="AH526" s="76">
        <f>IF(OR(DataBase2[[#This Row],[sDRC]]= "", DataBase2[[#This Row],[BestSol]]=""), "", (DataBase2[[#This Row],[sDRC]]-DataBase2[[#This Row],[BestSol]])/DataBase2[[#This Row],[BestSol]])</f>
        <v>0.35254258823956514</v>
      </c>
      <c r="AI526" s="76">
        <f>IF(OR(DataBase2[[#This Row],[sABS]]= "", DataBase2[[#This Row],[BestSol]]=""), "", (DataBase2[[#This Row],[sABS]]-DataBase2[[#This Row],[BestSol]])/DataBase2[[#This Row],[BestSol]])</f>
        <v>5.0492862782825033E-2</v>
      </c>
      <c r="AJ526" s="76">
        <f>IF(OR(DataBase2[[#This Row],[sCCJ]]= "", DataBase2[[#This Row],[BestSol]]=""), "", (DataBase2[[#This Row],[sCCJ]]-DataBase2[[#This Row],[BestSol]])/DataBase2[[#This Row],[BestSol]])</f>
        <v>3.1507582839457982E-2</v>
      </c>
      <c r="AK526" s="76">
        <f>IF(OR(DataBase2[[#This Row],[sILS]] = "", DataBase2[[#This Row],[BestSol]]=""), "", (DataBase2[[#This Row],[sILS]]-DataBase2[[#This Row],[BestSol]])/DataBase2[[#This Row],[BestSol]])</f>
        <v>1.436337729050763E-2</v>
      </c>
      <c r="AL526" s="76">
        <f>IF(OR(DataBase2[[#This Row],[sSA]] = "", DataBase2[[#This Row],[BestSol]]=""), "", (DataBase2[[#This Row],[sSA]]-DataBase2[[#This Row],[BestSol]])/DataBase2[[#This Row],[BestSol]])</f>
        <v>1.098263797500524E-2</v>
      </c>
      <c r="AM526" s="76">
        <f>IF(OR(DataBase2[[#This Row],[sKS]] = "", DataBase2[[#This Row],[BestSol]]=""), "", (DataBase2[[#This Row],[sKS]]-DataBase2[[#This Row],[BestSol]])/DataBase2[[#This Row],[BestSol]])</f>
        <v>-6.1533993447264344E-3</v>
      </c>
      <c r="AN526" s="75">
        <f>IF(OR(DataBase2[[#This Row],[sLB]] = "", DataBase2[[#This Row],[BSHeu]]=""), "", (DataBase2[[#This Row],[sLB]]-DataBase2[[#This Row],[BSHeu]])/DataBase2[[#This Row],[BSHeu]])</f>
        <v>6.1914981051092895E-3</v>
      </c>
      <c r="AO526" s="76">
        <f>IF(OR(DataBase2[[#This Row],[sCL]] = "",  DataBase2[[#This Row],[BSHeu]]=""), "", (DataBase2[[#This Row],[sCL]] - DataBase2[[#This Row],[BSHeu]])/ DataBase2[[#This Row],[BSHeu]])</f>
        <v>2.2177982740514184E-2</v>
      </c>
      <c r="AP526" s="76">
        <f>IF(OR(DataBase2[[#This Row],[sDRC]]= "",  DataBase2[[#This Row],[BSHeu]]=""), "", (DataBase2[[#This Row],[sDRC]]- DataBase2[[#This Row],[BSHeu]])/ DataBase2[[#This Row],[BSHeu]])</f>
        <v>0.36091685311173</v>
      </c>
      <c r="AQ526" s="76">
        <f>IF(OR(DataBase2[[#This Row],[sABS]]= "",  DataBase2[[#This Row],[BSHeu]]=""), "", (DataBase2[[#This Row],[sABS]]- DataBase2[[#This Row],[BSHeu]])/ DataBase2[[#This Row],[BSHeu]])</f>
        <v>5.6996987352175725E-2</v>
      </c>
      <c r="AR526" s="76">
        <f>IF(OR(DataBase2[[#This Row],[sCCJ]]= "",  DataBase2[[#This Row],[BSHeu]]=""), "", (DataBase2[[#This Row],[sCCJ]]- DataBase2[[#This Row],[BSHeu]])/ DataBase2[[#This Row],[BSHeu]])</f>
        <v>3.7894160084014347E-2</v>
      </c>
      <c r="AS526" s="76">
        <f>IF(OR(DataBase2[[#This Row],[sILS]] = "",  DataBase2[[#This Row],[BSHeu]]=""), "", (DataBase2[[#This Row],[sILS]]- DataBase2[[#This Row],[BSHeu]])/ DataBase2[[#This Row],[BSHeu]])</f>
        <v>2.0643806218894067E-2</v>
      </c>
      <c r="AT526" s="76">
        <f>IF(OR(DataBase2[[#This Row],[sSA]] = "",  DataBase2[[#This Row],[BSHeu]]=""), "", (DataBase2[[#This Row],[sSA]]- DataBase2[[#This Row],[BSHeu]])/ DataBase2[[#This Row],[BSHeu]])</f>
        <v>1.7242135062325876E-2</v>
      </c>
      <c r="AU526" s="77">
        <f>IF(OR(DataBase2[[#This Row],[sKS]]= "",  DataBase2[[#This Row],[BSHeu]]=""), "", (DataBase2[[#This Row],[sKS]]- DataBase2[[#This Row],[BSHeu]])/ DataBase2[[#This Row],[BSHeu]])</f>
        <v>0</v>
      </c>
      <c r="AV526" s="78">
        <f>IF(AND(DataBase2[[#This Row],[sLBGB]]&lt;=0.0001, DataBase2[[#This Row],[sLBGB]]&lt;&gt;""), 1,"")</f>
        <v>1</v>
      </c>
      <c r="AW526" s="78" t="str">
        <f>IF(AND(DataBase2[[#This Row],[sCLGB]]&lt;=0.0001,DataBase2[[#This Row],[sCLGB]]&lt;&gt;""), 1,"")</f>
        <v/>
      </c>
      <c r="AX526" s="78" t="str">
        <f>IF(AND(DataBase2[[#This Row],[sDRCGB]]&lt;=0.0001,DataBase2[[#This Row],[sDRCGB]]&lt;&gt;""), 1,"")</f>
        <v/>
      </c>
      <c r="AY526" s="78" t="str">
        <f>IF(AND(DataBase2[[#This Row],[sABSGB]]&lt;=0.0001,DataBase2[[#This Row],[sABSGB]]&lt;&gt;""), 1,"")</f>
        <v/>
      </c>
      <c r="AZ526" s="78" t="str">
        <f>IF(AND(DataBase2[[#This Row],[sCCJGB]]&lt;=0.0001,DataBase2[[#This Row],[sCCJGB]]&lt;&gt;""), 1,"")</f>
        <v/>
      </c>
      <c r="BA526" s="78" t="str">
        <f>IF(AND(DataBase2[[#This Row],[sILSGB]]&lt;=0.0001,DataBase2[[#This Row],[sILSGB]]&lt;&gt;""), 1,"")</f>
        <v/>
      </c>
      <c r="BB526" s="78" t="str">
        <f>IF(AND(DataBase2[[#This Row],[sSAGB]]&lt;=0.0001,DataBase2[[#This Row],[sSAGB]]&lt;&gt;""), 1,"")</f>
        <v/>
      </c>
      <c r="BC526" s="78">
        <f>IF(AND(DataBase2[[#This Row],[sKSGB]]&lt;=0.0001,DataBase2[[#This Row],[sKSGB]]&lt;&gt;""), 1,"")</f>
        <v>1</v>
      </c>
      <c r="BD526" s="79" t="str">
        <f>IF(AND(DataBase2[[#This Row],[sLBGKS]]&lt;=0.0001, DataBase2[[#This Row],[sLBGKS]]&lt;&gt;""), 1,"")</f>
        <v/>
      </c>
      <c r="BE526" s="78" t="str">
        <f>IF(AND(DataBase2[[#This Row],[sCLGKS]]&lt;=0.0001,DataBase2[[#This Row],[sCLGKS]]&lt;&gt;""), 1,"")</f>
        <v/>
      </c>
      <c r="BF526" s="78" t="str">
        <f>IF(AND(DataBase2[[#This Row],[sDRCGKS]]&lt;=0.0001,DataBase2[[#This Row],[sDRCGKS]]&lt;&gt;""), 1,"")</f>
        <v/>
      </c>
      <c r="BG526" s="78" t="str">
        <f>IF(AND(DataBase2[[#This Row],[sABSGKS]]&lt;=0.0001,DataBase2[[#This Row],[sABSGKS]]&lt;&gt;""), 1,"")</f>
        <v/>
      </c>
      <c r="BH526" s="78" t="str">
        <f>IF(AND(DataBase2[[#This Row],[sCCJGKS]]&lt;=0.0001,DataBase2[[#This Row],[sCCJGKS]]&lt;&gt;""), 1,"")</f>
        <v/>
      </c>
      <c r="BI526" s="78" t="str">
        <f>IF(AND(DataBase2[[#This Row],[sILSGKS]]&lt;=0.0001,DataBase2[[#This Row],[sILSGKS]]&lt;&gt;""), 1,"")</f>
        <v/>
      </c>
      <c r="BJ526" s="78" t="str">
        <f>IF(AND(DataBase2[[#This Row],[sSAGKS]]&lt;=0.0001,DataBase2[[#This Row],[sSAGKS]]&lt;&gt;""), 1,"")</f>
        <v/>
      </c>
      <c r="BK526" s="80">
        <f>IF(AND(DataBase2[[#This Row],[sKSGKS]]&lt;=0.0001,DataBase2[[#This Row],[sKSGKS]]&lt;&gt;""), 1,"")</f>
        <v>1</v>
      </c>
    </row>
    <row r="527" spans="1:63" x14ac:dyDescent="0.35">
      <c r="A527" s="65" t="s">
        <v>181</v>
      </c>
      <c r="B527" s="66" t="s">
        <v>80</v>
      </c>
      <c r="C527" s="67" t="s">
        <v>81</v>
      </c>
      <c r="D527" s="67">
        <v>6</v>
      </c>
      <c r="E527" s="67">
        <v>25</v>
      </c>
      <c r="F527" s="68">
        <v>5</v>
      </c>
      <c r="G527" s="69">
        <v>23731.599999999999</v>
      </c>
      <c r="H527" s="70">
        <v>23057.200000000001</v>
      </c>
      <c r="I527" s="71">
        <v>7200</v>
      </c>
      <c r="J527" s="69">
        <v>25179.62</v>
      </c>
      <c r="K527" s="70">
        <v>20504.72</v>
      </c>
      <c r="L527" s="71">
        <v>43061</v>
      </c>
      <c r="M527" s="69">
        <v>33471.67</v>
      </c>
      <c r="N527" s="6">
        <v>23559.66</v>
      </c>
      <c r="O527" s="71">
        <v>7200</v>
      </c>
      <c r="P527" s="69">
        <v>24760.050780000001</v>
      </c>
      <c r="Q527" s="71">
        <v>3196</v>
      </c>
      <c r="R527" s="72">
        <v>24849.02</v>
      </c>
      <c r="S527" s="71">
        <v>127.84</v>
      </c>
      <c r="T527" s="72">
        <v>24588.32</v>
      </c>
      <c r="U527" s="71">
        <v>150.01249999999999</v>
      </c>
      <c r="V527" s="72">
        <v>24281.22</v>
      </c>
      <c r="W527" s="73">
        <v>150.3295</v>
      </c>
      <c r="X527" s="7">
        <v>23981.3</v>
      </c>
      <c r="Y527" s="71">
        <v>940</v>
      </c>
      <c r="Z527" s="74">
        <f t="shared" si="24"/>
        <v>23731.599999999999</v>
      </c>
      <c r="AA527" s="48">
        <f t="shared" si="25"/>
        <v>23981.3</v>
      </c>
      <c r="AB52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MIN(G527,J527,M527),"")</f>
        <v/>
      </c>
      <c r="AC527" s="49" t="str">
        <f>IF(OR(DataBase2[[#This Row],[sKS]] = "", DataBase2[[#This Row],[BSOpt]]=""), "", (DataBase2[[#This Row],[sKS]]-DataBase2[[#This Row],[BSOpt]])/DataBase2[[#This Row],[BSOpt]])</f>
        <v/>
      </c>
      <c r="AD527" s="49">
        <f t="shared" si="26"/>
        <v>23731.599999999999</v>
      </c>
      <c r="AE527" s="49">
        <f>IF(OR(DataBase2[[#This Row],[sKS]] = "", DataBase2[[#This Row],[BESTUB]]=""), "", (DataBase2[[#This Row],[sKS]]-DataBase2[[#This Row],[BESTUB]])/DataBase2[[#This Row],[BESTUB]])</f>
        <v>1.0521835864417095E-2</v>
      </c>
      <c r="AF527" s="75">
        <f>IF(OR(DataBase2[[#This Row],[sLB]] = "", DataBase2[[#This Row],[BestSol]]=""), "", (DataBase2[[#This Row],[sLB]]-DataBase2[[#This Row],[BestSol]])/DataBase2[[#This Row],[BestSol]])</f>
        <v>0</v>
      </c>
      <c r="AG527" s="76">
        <f>IF(OR(DataBase2[[#This Row],[sCL]] = "", DataBase2[[#This Row],[BestSol]]=""), "", (DataBase2[[#This Row],[sCL]] -DataBase2[[#This Row],[BestSol]])/DataBase2[[#This Row],[BestSol]])</f>
        <v>6.1016534915471377E-2</v>
      </c>
      <c r="AH527" s="76">
        <f>IF(OR(DataBase2[[#This Row],[sDRC]]= "", DataBase2[[#This Row],[BestSol]]=""), "", (DataBase2[[#This Row],[sDRC]]-DataBase2[[#This Row],[BestSol]])/DataBase2[[#This Row],[BestSol]])</f>
        <v>0.41042618281110421</v>
      </c>
      <c r="AI527" s="76">
        <f>IF(OR(DataBase2[[#This Row],[sABS]]= "", DataBase2[[#This Row],[BestSol]]=""), "", (DataBase2[[#This Row],[sABS]]-DataBase2[[#This Row],[BestSol]])/DataBase2[[#This Row],[BestSol]])</f>
        <v>4.3336765325557608E-2</v>
      </c>
      <c r="AJ527" s="76">
        <f>IF(OR(DataBase2[[#This Row],[sCCJ]]= "", DataBase2[[#This Row],[BestSol]]=""), "", (DataBase2[[#This Row],[sCCJ]]-DataBase2[[#This Row],[BestSol]])/DataBase2[[#This Row],[BestSol]])</f>
        <v>4.7085742217128301E-2</v>
      </c>
      <c r="AK527" s="76">
        <f>IF(OR(DataBase2[[#This Row],[sILS]] = "", DataBase2[[#This Row],[BestSol]]=""), "", (DataBase2[[#This Row],[sILS]]-DataBase2[[#This Row],[BestSol]])/DataBase2[[#This Row],[BestSol]])</f>
        <v>3.6100389354278735E-2</v>
      </c>
      <c r="AL527" s="76">
        <f>IF(OR(DataBase2[[#This Row],[sSA]] = "", DataBase2[[#This Row],[BestSol]]=""), "", (DataBase2[[#This Row],[sSA]]-DataBase2[[#This Row],[BestSol]])/DataBase2[[#This Row],[BestSol]])</f>
        <v>2.3159837516223206E-2</v>
      </c>
      <c r="AM527" s="76">
        <f>IF(OR(DataBase2[[#This Row],[sKS]] = "", DataBase2[[#This Row],[BestSol]]=""), "", (DataBase2[[#This Row],[sKS]]-DataBase2[[#This Row],[BestSol]])/DataBase2[[#This Row],[BestSol]])</f>
        <v>1.0521835864417095E-2</v>
      </c>
      <c r="AN527" s="75">
        <f>IF(OR(DataBase2[[#This Row],[sLB]] = "", DataBase2[[#This Row],[BSHeu]]=""), "", (DataBase2[[#This Row],[sLB]]-DataBase2[[#This Row],[BSHeu]])/DataBase2[[#This Row],[BSHeu]])</f>
        <v>-1.0412279567829965E-2</v>
      </c>
      <c r="AO527" s="76">
        <f>IF(OR(DataBase2[[#This Row],[sCL]] = "",  DataBase2[[#This Row],[BSHeu]]=""), "", (DataBase2[[#This Row],[sCL]] - DataBase2[[#This Row],[BSHeu]])/ DataBase2[[#This Row],[BSHeu]])</f>
        <v>4.9968934127841265E-2</v>
      </c>
      <c r="AP527" s="76">
        <f>IF(OR(DataBase2[[#This Row],[sDRC]]= "",  DataBase2[[#This Row],[BSHeu]]=""), "", (DataBase2[[#This Row],[sDRC]]- DataBase2[[#This Row],[BSHeu]])/ DataBase2[[#This Row],[BSHeu]])</f>
        <v>0.39574043108588774</v>
      </c>
      <c r="AQ527" s="76">
        <f>IF(OR(DataBase2[[#This Row],[sABS]]= "",  DataBase2[[#This Row],[BSHeu]]=""), "", (DataBase2[[#This Row],[sABS]]- DataBase2[[#This Row],[BSHeu]])/ DataBase2[[#This Row],[BSHeu]])</f>
        <v>3.2473251241592498E-2</v>
      </c>
      <c r="AR527" s="76">
        <f>IF(OR(DataBase2[[#This Row],[sCCJ]]= "",  DataBase2[[#This Row],[BSHeu]]=""), "", (DataBase2[[#This Row],[sCCJ]]- DataBase2[[#This Row],[BSHeu]])/ DataBase2[[#This Row],[BSHeu]])</f>
        <v>3.618319273767482E-2</v>
      </c>
      <c r="AS527" s="76">
        <f>IF(OR(DataBase2[[#This Row],[sILS]] = "",  DataBase2[[#This Row],[BSHeu]]=""), "", (DataBase2[[#This Row],[sILS]]- DataBase2[[#This Row],[BSHeu]])/ DataBase2[[#This Row],[BSHeu]])</f>
        <v>2.5312222439984506E-2</v>
      </c>
      <c r="AT527" s="76">
        <f>IF(OR(DataBase2[[#This Row],[sSA]] = "",  DataBase2[[#This Row],[BSHeu]]=""), "", (DataBase2[[#This Row],[sSA]]- DataBase2[[#This Row],[BSHeu]])/ DataBase2[[#This Row],[BSHeu]])</f>
        <v>1.2506411245428809E-2</v>
      </c>
      <c r="AU527" s="77">
        <f>IF(OR(DataBase2[[#This Row],[sKS]]= "",  DataBase2[[#This Row],[BSHeu]]=""), "", (DataBase2[[#This Row],[sKS]]- DataBase2[[#This Row],[BSHeu]])/ DataBase2[[#This Row],[BSHeu]])</f>
        <v>0</v>
      </c>
      <c r="AV527" s="78">
        <f>IF(AND(DataBase2[[#This Row],[sLBGB]]&lt;=0.0001, DataBase2[[#This Row],[sLBGB]]&lt;&gt;""), 1,"")</f>
        <v>1</v>
      </c>
      <c r="AW527" s="78" t="str">
        <f>IF(AND(DataBase2[[#This Row],[sCLGB]]&lt;=0.0001,DataBase2[[#This Row],[sCLGB]]&lt;&gt;""), 1,"")</f>
        <v/>
      </c>
      <c r="AX527" s="78" t="str">
        <f>IF(AND(DataBase2[[#This Row],[sDRCGB]]&lt;=0.0001,DataBase2[[#This Row],[sDRCGB]]&lt;&gt;""), 1,"")</f>
        <v/>
      </c>
      <c r="AY527" s="78" t="str">
        <f>IF(AND(DataBase2[[#This Row],[sABSGB]]&lt;=0.0001,DataBase2[[#This Row],[sABSGB]]&lt;&gt;""), 1,"")</f>
        <v/>
      </c>
      <c r="AZ527" s="78" t="str">
        <f>IF(AND(DataBase2[[#This Row],[sCCJGB]]&lt;=0.0001,DataBase2[[#This Row],[sCCJGB]]&lt;&gt;""), 1,"")</f>
        <v/>
      </c>
      <c r="BA527" s="78" t="str">
        <f>IF(AND(DataBase2[[#This Row],[sILSGB]]&lt;=0.0001,DataBase2[[#This Row],[sILSGB]]&lt;&gt;""), 1,"")</f>
        <v/>
      </c>
      <c r="BB527" s="78" t="str">
        <f>IF(AND(DataBase2[[#This Row],[sSAGB]]&lt;=0.0001,DataBase2[[#This Row],[sSAGB]]&lt;&gt;""), 1,"")</f>
        <v/>
      </c>
      <c r="BC527" s="78" t="str">
        <f>IF(AND(DataBase2[[#This Row],[sKSGB]]&lt;=0.0001,DataBase2[[#This Row],[sKSGB]]&lt;&gt;""), 1,"")</f>
        <v/>
      </c>
      <c r="BD527" s="79">
        <f>IF(AND(DataBase2[[#This Row],[sLBGKS]]&lt;=0.0001, DataBase2[[#This Row],[sLBGKS]]&lt;&gt;""), 1,"")</f>
        <v>1</v>
      </c>
      <c r="BE527" s="78" t="str">
        <f>IF(AND(DataBase2[[#This Row],[sCLGKS]]&lt;=0.0001,DataBase2[[#This Row],[sCLGKS]]&lt;&gt;""), 1,"")</f>
        <v/>
      </c>
      <c r="BF527" s="78" t="str">
        <f>IF(AND(DataBase2[[#This Row],[sDRCGKS]]&lt;=0.0001,DataBase2[[#This Row],[sDRCGKS]]&lt;&gt;""), 1,"")</f>
        <v/>
      </c>
      <c r="BG527" s="78" t="str">
        <f>IF(AND(DataBase2[[#This Row],[sABSGKS]]&lt;=0.0001,DataBase2[[#This Row],[sABSGKS]]&lt;&gt;""), 1,"")</f>
        <v/>
      </c>
      <c r="BH527" s="78" t="str">
        <f>IF(AND(DataBase2[[#This Row],[sCCJGKS]]&lt;=0.0001,DataBase2[[#This Row],[sCCJGKS]]&lt;&gt;""), 1,"")</f>
        <v/>
      </c>
      <c r="BI527" s="78" t="str">
        <f>IF(AND(DataBase2[[#This Row],[sILSGKS]]&lt;=0.0001,DataBase2[[#This Row],[sILSGKS]]&lt;&gt;""), 1,"")</f>
        <v/>
      </c>
      <c r="BJ527" s="78" t="str">
        <f>IF(AND(DataBase2[[#This Row],[sSAGKS]]&lt;=0.0001,DataBase2[[#This Row],[sSAGKS]]&lt;&gt;""), 1,"")</f>
        <v/>
      </c>
      <c r="BK527" s="80">
        <f>IF(AND(DataBase2[[#This Row],[sKSGKS]]&lt;=0.0001,DataBase2[[#This Row],[sKSGKS]]&lt;&gt;""), 1,"")</f>
        <v>1</v>
      </c>
    </row>
    <row r="528" spans="1:63" x14ac:dyDescent="0.35">
      <c r="A528" s="65"/>
      <c r="B528" s="66"/>
      <c r="C528" s="67"/>
      <c r="D528" s="67"/>
      <c r="E528" s="67"/>
      <c r="F528" s="68"/>
      <c r="G528" s="69"/>
      <c r="H528" s="70"/>
      <c r="I528" s="71"/>
      <c r="J528" s="69"/>
      <c r="K528" s="70"/>
      <c r="L528" s="71"/>
      <c r="M528" s="69"/>
      <c r="O528" s="73"/>
      <c r="P528" s="69"/>
      <c r="Q528" s="71"/>
      <c r="R528" s="72" t="s">
        <v>101</v>
      </c>
      <c r="S528" s="71"/>
      <c r="T528" s="72"/>
      <c r="U528" s="71"/>
      <c r="V528" s="72"/>
      <c r="W528" s="73"/>
      <c r="Y528" s="71"/>
      <c r="Z528" s="74" t="str">
        <f t="shared" si="24"/>
        <v/>
      </c>
      <c r="AA528" s="48" t="str">
        <f t="shared" si="25"/>
        <v/>
      </c>
      <c r="AB52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MIN(G528,J528,M528),"")</f>
        <v/>
      </c>
      <c r="AC528" s="49" t="str">
        <f>IF(OR(DataBase2[[#This Row],[sKS]] = "", DataBase2[[#This Row],[BSOpt]]=""), "", (DataBase2[[#This Row],[sKS]]-DataBase2[[#This Row],[BSOpt]])/DataBase2[[#This Row],[BSOpt]])</f>
        <v/>
      </c>
      <c r="AD528" s="49" t="str">
        <f t="shared" si="26"/>
        <v/>
      </c>
      <c r="AE528" s="49" t="str">
        <f>IF(OR(DataBase2[[#This Row],[sKS]] = "", DataBase2[[#This Row],[BESTUB]]=""), "", (DataBase2[[#This Row],[sKS]]-DataBase2[[#This Row],[BESTUB]])/DataBase2[[#This Row],[BESTUB]])</f>
        <v/>
      </c>
      <c r="AF528" s="50" t="str">
        <f>IF(OR(DataBase2[[#This Row],[sLB]] = "", DataBase2[[#This Row],[BestSol]]=""), "", (DataBase2[[#This Row],[sLB]]-DataBase2[[#This Row],[BestSol]])/DataBase2[[#This Row],[BestSol]])</f>
        <v/>
      </c>
      <c r="AG528" s="51" t="str">
        <f>IF(OR(DataBase2[[#This Row],[sCL]] = "", DataBase2[[#This Row],[BestSol]]=""), "", (DataBase2[[#This Row],[sCL]] -DataBase2[[#This Row],[BestSol]])/DataBase2[[#This Row],[BestSol]])</f>
        <v/>
      </c>
      <c r="AH528" s="52" t="str">
        <f>IF(OR(DataBase2[[#This Row],[sDRC]]= "", DataBase2[[#This Row],[BestSol]]=""), "", (DataBase2[[#This Row],[sDRC]]-DataBase2[[#This Row],[BestSol]])/DataBase2[[#This Row],[BestSol]])</f>
        <v/>
      </c>
      <c r="AI528" s="52" t="str">
        <f>IF(OR(DataBase2[[#This Row],[sABS]]= "", DataBase2[[#This Row],[BestSol]]=""), "", (DataBase2[[#This Row],[sABS]]-DataBase2[[#This Row],[BestSol]])/DataBase2[[#This Row],[BestSol]])</f>
        <v/>
      </c>
      <c r="AJ528" s="52" t="str">
        <f>IF(OR(DataBase2[[#This Row],[sCCJ]]= "", DataBase2[[#This Row],[BestSol]]=""), "", (DataBase2[[#This Row],[sCCJ]]-DataBase2[[#This Row],[BestSol]])/DataBase2[[#This Row],[BestSol]])</f>
        <v/>
      </c>
      <c r="AK528" s="52" t="str">
        <f>IF(OR(DataBase2[[#This Row],[sILS]] = "", DataBase2[[#This Row],[BestSol]]=""), "", (DataBase2[[#This Row],[sILS]]-DataBase2[[#This Row],[BestSol]])/DataBase2[[#This Row],[BestSol]])</f>
        <v/>
      </c>
      <c r="AL528" s="52" t="str">
        <f>IF(OR(DataBase2[[#This Row],[sSA]] = "", DataBase2[[#This Row],[BestSol]]=""), "", (DataBase2[[#This Row],[sSA]]-DataBase2[[#This Row],[BestSol]])/DataBase2[[#This Row],[BestSol]])</f>
        <v/>
      </c>
      <c r="AM528" s="53" t="str">
        <f>IF(OR(DataBase2[[#This Row],[sKS]] = "", DataBase2[[#This Row],[BestSol]]=""), "", (DataBase2[[#This Row],[sKS]]-DataBase2[[#This Row],[BestSol]])/DataBase2[[#This Row],[BestSol]])</f>
        <v/>
      </c>
      <c r="AN528" s="50" t="str">
        <f>IF(OR(DataBase2[[#This Row],[sLB]] = "", DataBase2[[#This Row],[BSHeu]]=""), "", (DataBase2[[#This Row],[sLB]]-DataBase2[[#This Row],[BSHeu]])/DataBase2[[#This Row],[BSHeu]])</f>
        <v/>
      </c>
      <c r="AO528" s="53" t="str">
        <f>IF(OR(DataBase2[[#This Row],[sCL]] = "",  DataBase2[[#This Row],[BSHeu]]=""), "", (DataBase2[[#This Row],[sCL]] - DataBase2[[#This Row],[BSHeu]])/ DataBase2[[#This Row],[BSHeu]])</f>
        <v/>
      </c>
      <c r="AP528" s="81" t="str">
        <f>IF(OR(DataBase2[[#This Row],[sDRC]]= "",  DataBase2[[#This Row],[BSHeu]]=""), "", (DataBase2[[#This Row],[sDRC]]- DataBase2[[#This Row],[BSHeu]])/ DataBase2[[#This Row],[BSHeu]])</f>
        <v/>
      </c>
      <c r="AQ528" s="81" t="str">
        <f>IF(OR(DataBase2[[#This Row],[sABS]]= "",  DataBase2[[#This Row],[BSHeu]]=""), "", (DataBase2[[#This Row],[sABS]]- DataBase2[[#This Row],[BSHeu]])/ DataBase2[[#This Row],[BSHeu]])</f>
        <v/>
      </c>
      <c r="AR528" s="81" t="str">
        <f>IF(OR(DataBase2[[#This Row],[sCCJ]]= "",  DataBase2[[#This Row],[BSHeu]]=""), "", (DataBase2[[#This Row],[sCCJ]]- DataBase2[[#This Row],[BSHeu]])/ DataBase2[[#This Row],[BSHeu]])</f>
        <v/>
      </c>
      <c r="AS528" s="81" t="str">
        <f>IF(OR(DataBase2[[#This Row],[sILS]] = "",  DataBase2[[#This Row],[BSHeu]]=""), "", (DataBase2[[#This Row],[sILS]]- DataBase2[[#This Row],[BSHeu]])/ DataBase2[[#This Row],[BSHeu]])</f>
        <v/>
      </c>
      <c r="AT528" s="81" t="str">
        <f>IF(OR(DataBase2[[#This Row],[sSA]] = "",  DataBase2[[#This Row],[BSHeu]]=""), "", (DataBase2[[#This Row],[sSA]]- DataBase2[[#This Row],[BSHeu]])/ DataBase2[[#This Row],[BSHeu]])</f>
        <v/>
      </c>
      <c r="AU528" s="82" t="str">
        <f>IF(OR(DataBase2[[#This Row],[sKS]]= "",  DataBase2[[#This Row],[BSHeu]]=""), "", (DataBase2[[#This Row],[sKS]]- DataBase2[[#This Row],[BSHeu]])/ DataBase2[[#This Row],[BSHeu]])</f>
        <v/>
      </c>
      <c r="AV528" s="58" t="str">
        <f>IF(AND(DataBase2[[#This Row],[sLBGB]]&lt;=0.0001, DataBase2[[#This Row],[sLBGB]]&lt;&gt;""), 1,"")</f>
        <v/>
      </c>
      <c r="AW528" s="59" t="str">
        <f>IF(AND(DataBase2[[#This Row],[sCLGB]]&lt;=0.0001,DataBase2[[#This Row],[sCLGB]]&lt;&gt;""), 1,"")</f>
        <v/>
      </c>
      <c r="AX528" s="60" t="str">
        <f>IF(AND(DataBase2[[#This Row],[sDRCGB]]&lt;=0.0001,DataBase2[[#This Row],[sDRCGB]]&lt;&gt;""), 1,"")</f>
        <v/>
      </c>
      <c r="AY528" s="60" t="str">
        <f>IF(AND(DataBase2[[#This Row],[sABSGB]]&lt;=0.0001,DataBase2[[#This Row],[sABSGB]]&lt;&gt;""), 1,"")</f>
        <v/>
      </c>
      <c r="AZ528" s="60" t="str">
        <f>IF(AND(DataBase2[[#This Row],[sCCJGB]]&lt;=0.0001,DataBase2[[#This Row],[sCCJGB]]&lt;&gt;""), 1,"")</f>
        <v/>
      </c>
      <c r="BA528" s="60" t="str">
        <f>IF(AND(DataBase2[[#This Row],[sILSGB]]&lt;=0.0001,DataBase2[[#This Row],[sILSGB]]&lt;&gt;""), 1,"")</f>
        <v/>
      </c>
      <c r="BB528" s="60" t="str">
        <f>IF(AND(DataBase2[[#This Row],[sSAGB]]&lt;=0.0001,DataBase2[[#This Row],[sSAGB]]&lt;&gt;""), 1,"")</f>
        <v/>
      </c>
      <c r="BC528" s="58" t="str">
        <f>IF(AND(DataBase2[[#This Row],[sKSGB]]&lt;=0.0001,DataBase2[[#This Row],[sKSGB]]&lt;&gt;""), 1,"")</f>
        <v/>
      </c>
      <c r="BD528" s="83" t="str">
        <f>IF(AND(DataBase2[[#This Row],[sLBGKS]]&lt;=0.0001, DataBase2[[#This Row],[sLBGKS]]&lt;&gt;""), 1,"")</f>
        <v/>
      </c>
      <c r="BE528" s="58" t="str">
        <f>IF(AND(DataBase2[[#This Row],[sCLGKS]]&lt;=0.0001,DataBase2[[#This Row],[sCLGKS]]&lt;&gt;""), 1,"")</f>
        <v/>
      </c>
      <c r="BF528" s="84" t="str">
        <f>IF(AND(DataBase2[[#This Row],[sDRCGKS]]&lt;=0.0001,DataBase2[[#This Row],[sDRCGKS]]&lt;&gt;""), 1,"")</f>
        <v/>
      </c>
      <c r="BG528" s="84" t="str">
        <f>IF(AND(DataBase2[[#This Row],[sABSGKS]]&lt;=0.0001,DataBase2[[#This Row],[sABSGKS]]&lt;&gt;""), 1,"")</f>
        <v/>
      </c>
      <c r="BH528" s="84" t="str">
        <f>IF(AND(DataBase2[[#This Row],[sCCJGKS]]&lt;=0.0001,DataBase2[[#This Row],[sCCJGKS]]&lt;&gt;""), 1,"")</f>
        <v/>
      </c>
      <c r="BI528" s="84" t="str">
        <f>IF(AND(DataBase2[[#This Row],[sILSGKS]]&lt;=0.0001,DataBase2[[#This Row],[sILSGKS]]&lt;&gt;""), 1,"")</f>
        <v/>
      </c>
      <c r="BJ528" s="84" t="str">
        <f>IF(AND(DataBase2[[#This Row],[sSAGKS]]&lt;=0.0001,DataBase2[[#This Row],[sSAGKS]]&lt;&gt;""), 1,"")</f>
        <v/>
      </c>
      <c r="BK528" s="80" t="str">
        <f>IF(AND(DataBase2[[#This Row],[sKSGKS]]&lt;=0.0001,DataBase2[[#This Row],[sKSGKS]]&lt;&gt;""), 1,"")</f>
        <v/>
      </c>
    </row>
    <row r="529" spans="1:63" x14ac:dyDescent="0.35">
      <c r="A529" s="65" t="s">
        <v>182</v>
      </c>
      <c r="B529" s="66" t="s">
        <v>80</v>
      </c>
      <c r="C529" s="67" t="s">
        <v>81</v>
      </c>
      <c r="D529" s="67">
        <v>6</v>
      </c>
      <c r="E529" s="67">
        <v>30</v>
      </c>
      <c r="F529" s="68">
        <v>2</v>
      </c>
      <c r="G529" s="69">
        <v>21757.5</v>
      </c>
      <c r="H529" s="70">
        <v>20948.5</v>
      </c>
      <c r="I529" s="71">
        <v>7200</v>
      </c>
      <c r="J529" s="69">
        <v>21516.38</v>
      </c>
      <c r="K529" s="70">
        <v>21277.18</v>
      </c>
      <c r="L529" s="71">
        <v>43185</v>
      </c>
      <c r="M529" s="69">
        <v>28788.48</v>
      </c>
      <c r="N529" s="6">
        <v>21278.11</v>
      </c>
      <c r="O529" s="71">
        <v>7201.8</v>
      </c>
      <c r="P529" s="69">
        <v>21573.140630000002</v>
      </c>
      <c r="Q529" s="71">
        <v>11427</v>
      </c>
      <c r="R529" s="72">
        <v>21881.18</v>
      </c>
      <c r="S529" s="71">
        <v>316</v>
      </c>
      <c r="T529" s="72">
        <v>21764.38</v>
      </c>
      <c r="U529" s="71">
        <v>150.03299999999999</v>
      </c>
      <c r="V529" s="72">
        <v>21795.18</v>
      </c>
      <c r="W529" s="73">
        <v>150.154</v>
      </c>
      <c r="X529" s="7">
        <v>21557.3</v>
      </c>
      <c r="Y529" s="71">
        <v>479</v>
      </c>
      <c r="Z529" s="74">
        <f t="shared" si="24"/>
        <v>21516.38</v>
      </c>
      <c r="AA529" s="48">
        <f t="shared" si="25"/>
        <v>21557.3</v>
      </c>
      <c r="AB52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MIN(G529,J529,M529),"")</f>
        <v/>
      </c>
      <c r="AC529" s="49" t="str">
        <f>IF(OR(DataBase2[[#This Row],[sKS]] = "", DataBase2[[#This Row],[BSOpt]]=""), "", (DataBase2[[#This Row],[sKS]]-DataBase2[[#This Row],[BSOpt]])/DataBase2[[#This Row],[BSOpt]])</f>
        <v/>
      </c>
      <c r="AD529" s="49">
        <f t="shared" si="26"/>
        <v>21516.38</v>
      </c>
      <c r="AE529" s="49">
        <f>IF(OR(DataBase2[[#This Row],[sKS]] = "", DataBase2[[#This Row],[BESTUB]]=""), "", (DataBase2[[#This Row],[sKS]]-DataBase2[[#This Row],[BESTUB]])/DataBase2[[#This Row],[BESTUB]])</f>
        <v>1.9018069024621359E-3</v>
      </c>
      <c r="AF529" s="75">
        <f>IF(OR(DataBase2[[#This Row],[sLB]] = "", DataBase2[[#This Row],[BestSol]]=""), "", (DataBase2[[#This Row],[sLB]]-DataBase2[[#This Row],[BestSol]])/DataBase2[[#This Row],[BestSol]])</f>
        <v>1.1206346048917102E-2</v>
      </c>
      <c r="AG529" s="76">
        <f>IF(OR(DataBase2[[#This Row],[sCL]] = "", DataBase2[[#This Row],[BestSol]]=""), "", (DataBase2[[#This Row],[sCL]] -DataBase2[[#This Row],[BestSol]])/DataBase2[[#This Row],[BestSol]])</f>
        <v>0</v>
      </c>
      <c r="AH529" s="76">
        <f>IF(OR(DataBase2[[#This Row],[sDRC]]= "", DataBase2[[#This Row],[BestSol]]=""), "", (DataBase2[[#This Row],[sDRC]]-DataBase2[[#This Row],[BestSol]])/DataBase2[[#This Row],[BestSol]])</f>
        <v>0.33797971591875575</v>
      </c>
      <c r="AI529" s="76">
        <f>IF(OR(DataBase2[[#This Row],[sABS]]= "", DataBase2[[#This Row],[BestSol]]=""), "", (DataBase2[[#This Row],[sABS]]-DataBase2[[#This Row],[BestSol]])/DataBase2[[#This Row],[BestSol]])</f>
        <v>2.63801949956269E-3</v>
      </c>
      <c r="AJ529" s="76">
        <f>IF(OR(DataBase2[[#This Row],[sCCJ]]= "", DataBase2[[#This Row],[BestSol]]=""), "", (DataBase2[[#This Row],[sCCJ]]-DataBase2[[#This Row],[BestSol]])/DataBase2[[#This Row],[BestSol]])</f>
        <v>1.6954524878255509E-2</v>
      </c>
      <c r="AK529" s="76">
        <f>IF(OR(DataBase2[[#This Row],[sILS]] = "", DataBase2[[#This Row],[BestSol]]=""), "", (DataBase2[[#This Row],[sILS]]-DataBase2[[#This Row],[BestSol]])/DataBase2[[#This Row],[BestSol]])</f>
        <v>1.1526102439164953E-2</v>
      </c>
      <c r="AL529" s="76">
        <f>IF(OR(DataBase2[[#This Row],[sSA]] = "", DataBase2[[#This Row],[BestSol]]=""), "", (DataBase2[[#This Row],[sSA]]-DataBase2[[#This Row],[BestSol]])/DataBase2[[#This Row],[BestSol]])</f>
        <v>1.2957570000157985E-2</v>
      </c>
      <c r="AM529" s="76">
        <f>IF(OR(DataBase2[[#This Row],[sKS]] = "", DataBase2[[#This Row],[BestSol]]=""), "", (DataBase2[[#This Row],[sKS]]-DataBase2[[#This Row],[BestSol]])/DataBase2[[#This Row],[BestSol]])</f>
        <v>1.9018069024621359E-3</v>
      </c>
      <c r="AN529" s="75">
        <f>IF(OR(DataBase2[[#This Row],[sLB]] = "", DataBase2[[#This Row],[BSHeu]]=""), "", (DataBase2[[#This Row],[sLB]]-DataBase2[[#This Row],[BSHeu]])/DataBase2[[#This Row],[BSHeu]])</f>
        <v>9.28687729910521E-3</v>
      </c>
      <c r="AO529" s="76">
        <f>IF(OR(DataBase2[[#This Row],[sCL]] = "",  DataBase2[[#This Row],[BSHeu]]=""), "", (DataBase2[[#This Row],[sCL]] - DataBase2[[#This Row],[BSHeu]])/ DataBase2[[#This Row],[BSHeu]])</f>
        <v>-1.8981968984983395E-3</v>
      </c>
      <c r="AP529" s="76">
        <f>IF(OR(DataBase2[[#This Row],[sDRC]]= "",  DataBase2[[#This Row],[BSHeu]]=""), "", (DataBase2[[#This Row],[sDRC]]- DataBase2[[#This Row],[BSHeu]])/ DataBase2[[#This Row],[BSHeu]])</f>
        <v>0.33543996697174511</v>
      </c>
      <c r="AQ529" s="76">
        <f>IF(OR(DataBase2[[#This Row],[sABS]]= "",  DataBase2[[#This Row],[BSHeu]]=""), "", (DataBase2[[#This Row],[sABS]]- DataBase2[[#This Row],[BSHeu]])/ DataBase2[[#This Row],[BSHeu]])</f>
        <v>7.3481512063210239E-4</v>
      </c>
      <c r="AR529" s="76">
        <f>IF(OR(DataBase2[[#This Row],[sCCJ]]= "",  DataBase2[[#This Row],[BSHeu]]=""), "", (DataBase2[[#This Row],[sCCJ]]- DataBase2[[#This Row],[BSHeu]])/ DataBase2[[#This Row],[BSHeu]])</f>
        <v>1.5024144953217751E-2</v>
      </c>
      <c r="AS529" s="76">
        <f>IF(OR(DataBase2[[#This Row],[sILS]] = "",  DataBase2[[#This Row],[BSHeu]]=""), "", (DataBase2[[#This Row],[sILS]]- DataBase2[[#This Row],[BSHeu]])/ DataBase2[[#This Row],[BSHeu]])</f>
        <v>9.606026728764816E-3</v>
      </c>
      <c r="AT529" s="76">
        <f>IF(OR(DataBase2[[#This Row],[sSA]] = "",  DataBase2[[#This Row],[BSHeu]]=""), "", (DataBase2[[#This Row],[sSA]]- DataBase2[[#This Row],[BSHeu]])/ DataBase2[[#This Row],[BSHeu]])</f>
        <v>1.103477708247327E-2</v>
      </c>
      <c r="AU529" s="77">
        <f>IF(OR(DataBase2[[#This Row],[sKS]]= "",  DataBase2[[#This Row],[BSHeu]]=""), "", (DataBase2[[#This Row],[sKS]]- DataBase2[[#This Row],[BSHeu]])/ DataBase2[[#This Row],[BSHeu]])</f>
        <v>0</v>
      </c>
      <c r="AV529" s="78" t="str">
        <f>IF(AND(DataBase2[[#This Row],[sLBGB]]&lt;=0.0001, DataBase2[[#This Row],[sLBGB]]&lt;&gt;""), 1,"")</f>
        <v/>
      </c>
      <c r="AW529" s="78">
        <f>IF(AND(DataBase2[[#This Row],[sCLGB]]&lt;=0.0001,DataBase2[[#This Row],[sCLGB]]&lt;&gt;""), 1,"")</f>
        <v>1</v>
      </c>
      <c r="AX529" s="78" t="str">
        <f>IF(AND(DataBase2[[#This Row],[sDRCGB]]&lt;=0.0001,DataBase2[[#This Row],[sDRCGB]]&lt;&gt;""), 1,"")</f>
        <v/>
      </c>
      <c r="AY529" s="78" t="str">
        <f>IF(AND(DataBase2[[#This Row],[sABSGB]]&lt;=0.0001,DataBase2[[#This Row],[sABSGB]]&lt;&gt;""), 1,"")</f>
        <v/>
      </c>
      <c r="AZ529" s="78" t="str">
        <f>IF(AND(DataBase2[[#This Row],[sCCJGB]]&lt;=0.0001,DataBase2[[#This Row],[sCCJGB]]&lt;&gt;""), 1,"")</f>
        <v/>
      </c>
      <c r="BA529" s="78" t="str">
        <f>IF(AND(DataBase2[[#This Row],[sILSGB]]&lt;=0.0001,DataBase2[[#This Row],[sILSGB]]&lt;&gt;""), 1,"")</f>
        <v/>
      </c>
      <c r="BB529" s="78" t="str">
        <f>IF(AND(DataBase2[[#This Row],[sSAGB]]&lt;=0.0001,DataBase2[[#This Row],[sSAGB]]&lt;&gt;""), 1,"")</f>
        <v/>
      </c>
      <c r="BC529" s="78" t="str">
        <f>IF(AND(DataBase2[[#This Row],[sKSGB]]&lt;=0.0001,DataBase2[[#This Row],[sKSGB]]&lt;&gt;""), 1,"")</f>
        <v/>
      </c>
      <c r="BD529" s="79" t="str">
        <f>IF(AND(DataBase2[[#This Row],[sLBGKS]]&lt;=0.0001, DataBase2[[#This Row],[sLBGKS]]&lt;&gt;""), 1,"")</f>
        <v/>
      </c>
      <c r="BE529" s="78">
        <f>IF(AND(DataBase2[[#This Row],[sCLGKS]]&lt;=0.0001,DataBase2[[#This Row],[sCLGKS]]&lt;&gt;""), 1,"")</f>
        <v>1</v>
      </c>
      <c r="BF529" s="78" t="str">
        <f>IF(AND(DataBase2[[#This Row],[sDRCGKS]]&lt;=0.0001,DataBase2[[#This Row],[sDRCGKS]]&lt;&gt;""), 1,"")</f>
        <v/>
      </c>
      <c r="BG529" s="78" t="str">
        <f>IF(AND(DataBase2[[#This Row],[sABSGKS]]&lt;=0.0001,DataBase2[[#This Row],[sABSGKS]]&lt;&gt;""), 1,"")</f>
        <v/>
      </c>
      <c r="BH529" s="78" t="str">
        <f>IF(AND(DataBase2[[#This Row],[sCCJGKS]]&lt;=0.0001,DataBase2[[#This Row],[sCCJGKS]]&lt;&gt;""), 1,"")</f>
        <v/>
      </c>
      <c r="BI529" s="78" t="str">
        <f>IF(AND(DataBase2[[#This Row],[sILSGKS]]&lt;=0.0001,DataBase2[[#This Row],[sILSGKS]]&lt;&gt;""), 1,"")</f>
        <v/>
      </c>
      <c r="BJ529" s="78" t="str">
        <f>IF(AND(DataBase2[[#This Row],[sSAGKS]]&lt;=0.0001,DataBase2[[#This Row],[sSAGKS]]&lt;&gt;""), 1,"")</f>
        <v/>
      </c>
      <c r="BK529" s="80">
        <f>IF(AND(DataBase2[[#This Row],[sKSGKS]]&lt;=0.0001,DataBase2[[#This Row],[sKSGKS]]&lt;&gt;""), 1,"")</f>
        <v>1</v>
      </c>
    </row>
    <row r="530" spans="1:63" x14ac:dyDescent="0.35">
      <c r="A530" s="65" t="s">
        <v>183</v>
      </c>
      <c r="B530" s="66" t="s">
        <v>80</v>
      </c>
      <c r="C530" s="67" t="s">
        <v>81</v>
      </c>
      <c r="D530" s="67">
        <v>6</v>
      </c>
      <c r="E530" s="67">
        <v>30</v>
      </c>
      <c r="F530" s="68">
        <v>3</v>
      </c>
      <c r="G530" s="69">
        <v>23090.5</v>
      </c>
      <c r="H530" s="70">
        <v>22146.400000000001</v>
      </c>
      <c r="I530" s="71">
        <v>7200</v>
      </c>
      <c r="J530" s="69">
        <v>23314.28</v>
      </c>
      <c r="K530" s="70">
        <v>21286.18</v>
      </c>
      <c r="L530" s="71">
        <v>43128</v>
      </c>
      <c r="M530" s="69">
        <v>31667.56</v>
      </c>
      <c r="N530" s="6">
        <v>22668.67</v>
      </c>
      <c r="O530" s="71">
        <v>7200.1</v>
      </c>
      <c r="P530" s="69">
        <v>23125.320309999999</v>
      </c>
      <c r="Q530" s="71">
        <v>11480</v>
      </c>
      <c r="R530" s="72">
        <v>23117.58</v>
      </c>
      <c r="S530" s="71">
        <v>246.87</v>
      </c>
      <c r="T530" s="72">
        <v>23280.38</v>
      </c>
      <c r="U530" s="71">
        <v>150.04949999999999</v>
      </c>
      <c r="V530" s="72">
        <v>23322.18</v>
      </c>
      <c r="W530" s="73">
        <v>150.45949999999999</v>
      </c>
      <c r="X530" s="7">
        <v>23026.9</v>
      </c>
      <c r="Y530" s="71">
        <v>737</v>
      </c>
      <c r="Z530" s="74">
        <f t="shared" si="24"/>
        <v>23090.5</v>
      </c>
      <c r="AA530" s="48">
        <f t="shared" si="25"/>
        <v>23026.9</v>
      </c>
      <c r="AB53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MIN(G530,J530,M530),"")</f>
        <v/>
      </c>
      <c r="AC530" s="49" t="str">
        <f>IF(OR(DataBase2[[#This Row],[sKS]] = "", DataBase2[[#This Row],[BSOpt]]=""), "", (DataBase2[[#This Row],[sKS]]-DataBase2[[#This Row],[BSOpt]])/DataBase2[[#This Row],[BSOpt]])</f>
        <v/>
      </c>
      <c r="AD530" s="49">
        <f t="shared" si="26"/>
        <v>23090.5</v>
      </c>
      <c r="AE530" s="49">
        <f>IF(OR(DataBase2[[#This Row],[sKS]] = "", DataBase2[[#This Row],[BESTUB]]=""), "", (DataBase2[[#This Row],[sKS]]-DataBase2[[#This Row],[BESTUB]])/DataBase2[[#This Row],[BESTUB]])</f>
        <v>-2.7543795067234813E-3</v>
      </c>
      <c r="AF530" s="75">
        <f>IF(OR(DataBase2[[#This Row],[sLB]] = "", DataBase2[[#This Row],[BestSol]]=""), "", (DataBase2[[#This Row],[sLB]]-DataBase2[[#This Row],[BestSol]])/DataBase2[[#This Row],[BestSol]])</f>
        <v>0</v>
      </c>
      <c r="AG530" s="76">
        <f>IF(OR(DataBase2[[#This Row],[sCL]] = "", DataBase2[[#This Row],[BestSol]]=""), "", (DataBase2[[#This Row],[sCL]] -DataBase2[[#This Row],[BestSol]])/DataBase2[[#This Row],[BestSol]])</f>
        <v>9.6914315411099298E-3</v>
      </c>
      <c r="AH530" s="76">
        <f>IF(OR(DataBase2[[#This Row],[sDRC]]= "", DataBase2[[#This Row],[BestSol]]=""), "", (DataBase2[[#This Row],[sDRC]]-DataBase2[[#This Row],[BestSol]])/DataBase2[[#This Row],[BestSol]])</f>
        <v>0.3714540611939976</v>
      </c>
      <c r="AI530" s="76">
        <f>IF(OR(DataBase2[[#This Row],[sABS]]= "", DataBase2[[#This Row],[BestSol]]=""), "", (DataBase2[[#This Row],[sABS]]-DataBase2[[#This Row],[BestSol]])/DataBase2[[#This Row],[BestSol]])</f>
        <v>1.5079928975119271E-3</v>
      </c>
      <c r="AJ530" s="76">
        <f>IF(OR(DataBase2[[#This Row],[sCCJ]]= "", DataBase2[[#This Row],[BestSol]]=""), "", (DataBase2[[#This Row],[sCCJ]]-DataBase2[[#This Row],[BestSol]])/DataBase2[[#This Row],[BestSol]])</f>
        <v>1.1727766830515469E-3</v>
      </c>
      <c r="AK530" s="76">
        <f>IF(OR(DataBase2[[#This Row],[sILS]] = "", DataBase2[[#This Row],[BestSol]]=""), "", (DataBase2[[#This Row],[sILS]]-DataBase2[[#This Row],[BestSol]])/DataBase2[[#This Row],[BestSol]])</f>
        <v>8.22329529460172E-3</v>
      </c>
      <c r="AL530" s="76">
        <f>IF(OR(DataBase2[[#This Row],[sSA]] = "", DataBase2[[#This Row],[BestSol]]=""), "", (DataBase2[[#This Row],[sSA]]-DataBase2[[#This Row],[BestSol]])/DataBase2[[#This Row],[BestSol]])</f>
        <v>1.003356358675647E-2</v>
      </c>
      <c r="AM530" s="76">
        <f>IF(OR(DataBase2[[#This Row],[sKS]] = "", DataBase2[[#This Row],[BestSol]]=""), "", (DataBase2[[#This Row],[sKS]]-DataBase2[[#This Row],[BestSol]])/DataBase2[[#This Row],[BestSol]])</f>
        <v>-2.7543795067234813E-3</v>
      </c>
      <c r="AN530" s="75">
        <f>IF(OR(DataBase2[[#This Row],[sLB]] = "", DataBase2[[#This Row],[BSHeu]]=""), "", (DataBase2[[#This Row],[sLB]]-DataBase2[[#This Row],[BSHeu]])/DataBase2[[#This Row],[BSHeu]])</f>
        <v>2.7619870672994863E-3</v>
      </c>
      <c r="AO530" s="76">
        <f>IF(OR(DataBase2[[#This Row],[sCL]] = "",  DataBase2[[#This Row],[BSHeu]]=""), "", (DataBase2[[#This Row],[sCL]] - DataBase2[[#This Row],[BSHeu]])/ DataBase2[[#This Row],[BSHeu]])</f>
        <v>1.248018621698958E-2</v>
      </c>
      <c r="AP530" s="76">
        <f>IF(OR(DataBase2[[#This Row],[sDRC]]= "",  DataBase2[[#This Row],[BSHeu]]=""), "", (DataBase2[[#This Row],[sDRC]]- DataBase2[[#This Row],[BSHeu]])/ DataBase2[[#This Row],[BSHeu]])</f>
        <v>0.37524199957441079</v>
      </c>
      <c r="AQ530" s="76">
        <f>IF(OR(DataBase2[[#This Row],[sABS]]= "",  DataBase2[[#This Row],[BSHeu]]=""), "", (DataBase2[[#This Row],[sABS]]- DataBase2[[#This Row],[BSHeu]])/ DataBase2[[#This Row],[BSHeu]])</f>
        <v>4.2741450216919209E-3</v>
      </c>
      <c r="AR530" s="76">
        <f>IF(OR(DataBase2[[#This Row],[sCCJ]]= "",  DataBase2[[#This Row],[BSHeu]]=""), "", (DataBase2[[#This Row],[sCCJ]]- DataBase2[[#This Row],[BSHeu]])/ DataBase2[[#This Row],[BSHeu]])</f>
        <v>3.9380029443824519E-3</v>
      </c>
      <c r="AS530" s="76">
        <f>IF(OR(DataBase2[[#This Row],[sILS]] = "",  DataBase2[[#This Row],[BSHeu]]=""), "", (DataBase2[[#This Row],[sILS]]- DataBase2[[#This Row],[BSHeu]])/ DataBase2[[#This Row],[BSHeu]])</f>
        <v>1.1007994997155482E-2</v>
      </c>
      <c r="AT530" s="76">
        <f>IF(OR(DataBase2[[#This Row],[sSA]] = "",  DataBase2[[#This Row],[BSHeu]]=""), "", (DataBase2[[#This Row],[sSA]]- DataBase2[[#This Row],[BSHeu]])/ DataBase2[[#This Row],[BSHeu]])</f>
        <v>1.2823263226921506E-2</v>
      </c>
      <c r="AU530" s="77">
        <f>IF(OR(DataBase2[[#This Row],[sKS]]= "",  DataBase2[[#This Row],[BSHeu]]=""), "", (DataBase2[[#This Row],[sKS]]- DataBase2[[#This Row],[BSHeu]])/ DataBase2[[#This Row],[BSHeu]])</f>
        <v>0</v>
      </c>
      <c r="AV530" s="78">
        <f>IF(AND(DataBase2[[#This Row],[sLBGB]]&lt;=0.0001, DataBase2[[#This Row],[sLBGB]]&lt;&gt;""), 1,"")</f>
        <v>1</v>
      </c>
      <c r="AW530" s="78" t="str">
        <f>IF(AND(DataBase2[[#This Row],[sCLGB]]&lt;=0.0001,DataBase2[[#This Row],[sCLGB]]&lt;&gt;""), 1,"")</f>
        <v/>
      </c>
      <c r="AX530" s="78" t="str">
        <f>IF(AND(DataBase2[[#This Row],[sDRCGB]]&lt;=0.0001,DataBase2[[#This Row],[sDRCGB]]&lt;&gt;""), 1,"")</f>
        <v/>
      </c>
      <c r="AY530" s="78" t="str">
        <f>IF(AND(DataBase2[[#This Row],[sABSGB]]&lt;=0.0001,DataBase2[[#This Row],[sABSGB]]&lt;&gt;""), 1,"")</f>
        <v/>
      </c>
      <c r="AZ530" s="78" t="str">
        <f>IF(AND(DataBase2[[#This Row],[sCCJGB]]&lt;=0.0001,DataBase2[[#This Row],[sCCJGB]]&lt;&gt;""), 1,"")</f>
        <v/>
      </c>
      <c r="BA530" s="78" t="str">
        <f>IF(AND(DataBase2[[#This Row],[sILSGB]]&lt;=0.0001,DataBase2[[#This Row],[sILSGB]]&lt;&gt;""), 1,"")</f>
        <v/>
      </c>
      <c r="BB530" s="78" t="str">
        <f>IF(AND(DataBase2[[#This Row],[sSAGB]]&lt;=0.0001,DataBase2[[#This Row],[sSAGB]]&lt;&gt;""), 1,"")</f>
        <v/>
      </c>
      <c r="BC530" s="78">
        <f>IF(AND(DataBase2[[#This Row],[sKSGB]]&lt;=0.0001,DataBase2[[#This Row],[sKSGB]]&lt;&gt;""), 1,"")</f>
        <v>1</v>
      </c>
      <c r="BD530" s="79" t="str">
        <f>IF(AND(DataBase2[[#This Row],[sLBGKS]]&lt;=0.0001, DataBase2[[#This Row],[sLBGKS]]&lt;&gt;""), 1,"")</f>
        <v/>
      </c>
      <c r="BE530" s="78" t="str">
        <f>IF(AND(DataBase2[[#This Row],[sCLGKS]]&lt;=0.0001,DataBase2[[#This Row],[sCLGKS]]&lt;&gt;""), 1,"")</f>
        <v/>
      </c>
      <c r="BF530" s="78" t="str">
        <f>IF(AND(DataBase2[[#This Row],[sDRCGKS]]&lt;=0.0001,DataBase2[[#This Row],[sDRCGKS]]&lt;&gt;""), 1,"")</f>
        <v/>
      </c>
      <c r="BG530" s="78" t="str">
        <f>IF(AND(DataBase2[[#This Row],[sABSGKS]]&lt;=0.0001,DataBase2[[#This Row],[sABSGKS]]&lt;&gt;""), 1,"")</f>
        <v/>
      </c>
      <c r="BH530" s="78" t="str">
        <f>IF(AND(DataBase2[[#This Row],[sCCJGKS]]&lt;=0.0001,DataBase2[[#This Row],[sCCJGKS]]&lt;&gt;""), 1,"")</f>
        <v/>
      </c>
      <c r="BI530" s="78" t="str">
        <f>IF(AND(DataBase2[[#This Row],[sILSGKS]]&lt;=0.0001,DataBase2[[#This Row],[sILSGKS]]&lt;&gt;""), 1,"")</f>
        <v/>
      </c>
      <c r="BJ530" s="78" t="str">
        <f>IF(AND(DataBase2[[#This Row],[sSAGKS]]&lt;=0.0001,DataBase2[[#This Row],[sSAGKS]]&lt;&gt;""), 1,"")</f>
        <v/>
      </c>
      <c r="BK530" s="80">
        <f>IF(AND(DataBase2[[#This Row],[sKSGKS]]&lt;=0.0001,DataBase2[[#This Row],[sKSGKS]]&lt;&gt;""), 1,"")</f>
        <v>1</v>
      </c>
    </row>
    <row r="531" spans="1:63" x14ac:dyDescent="0.35">
      <c r="A531" s="65" t="s">
        <v>184</v>
      </c>
      <c r="B531" s="66" t="s">
        <v>80</v>
      </c>
      <c r="C531" s="67" t="s">
        <v>81</v>
      </c>
      <c r="D531" s="67">
        <v>6</v>
      </c>
      <c r="E531" s="67">
        <v>30</v>
      </c>
      <c r="F531" s="68">
        <v>4</v>
      </c>
      <c r="G531" s="69">
        <v>24655.1</v>
      </c>
      <c r="H531" s="70">
        <v>23563.4</v>
      </c>
      <c r="I531" s="71">
        <v>7200</v>
      </c>
      <c r="J531" s="69">
        <v>26412.18</v>
      </c>
      <c r="K531" s="70">
        <v>21406.58</v>
      </c>
      <c r="L531" s="71">
        <v>43209</v>
      </c>
      <c r="M531" s="69">
        <v>31440.560000000001</v>
      </c>
      <c r="N531" s="6">
        <v>24138.58</v>
      </c>
      <c r="O531" s="71">
        <v>7200.1</v>
      </c>
      <c r="P531" s="69">
        <v>24756.929690000001</v>
      </c>
      <c r="Q531" s="71">
        <v>2619</v>
      </c>
      <c r="R531" s="72">
        <v>25068.98</v>
      </c>
      <c r="S531" s="71">
        <v>279.75</v>
      </c>
      <c r="T531" s="72">
        <v>25199.58</v>
      </c>
      <c r="U531" s="71">
        <v>150.018</v>
      </c>
      <c r="V531" s="72">
        <v>24856.48</v>
      </c>
      <c r="W531" s="73">
        <v>150.25800000000001</v>
      </c>
      <c r="X531" s="7">
        <v>24764.1</v>
      </c>
      <c r="Y531" s="71">
        <v>917</v>
      </c>
      <c r="Z531" s="74">
        <f t="shared" si="24"/>
        <v>24655.1</v>
      </c>
      <c r="AA531" s="48">
        <f t="shared" si="25"/>
        <v>24756.929690000001</v>
      </c>
      <c r="AB53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MIN(G531,J531,M531),"")</f>
        <v/>
      </c>
      <c r="AC531" s="49" t="str">
        <f>IF(OR(DataBase2[[#This Row],[sKS]] = "", DataBase2[[#This Row],[BSOpt]]=""), "", (DataBase2[[#This Row],[sKS]]-DataBase2[[#This Row],[BSOpt]])/DataBase2[[#This Row],[BSOpt]])</f>
        <v/>
      </c>
      <c r="AD531" s="49">
        <f t="shared" si="26"/>
        <v>24655.1</v>
      </c>
      <c r="AE531" s="49">
        <f>IF(OR(DataBase2[[#This Row],[sKS]] = "", DataBase2[[#This Row],[BESTUB]]=""), "", (DataBase2[[#This Row],[sKS]]-DataBase2[[#This Row],[BESTUB]])/DataBase2[[#This Row],[BESTUB]])</f>
        <v>4.4209920057107863E-3</v>
      </c>
      <c r="AF531" s="75">
        <f>IF(OR(DataBase2[[#This Row],[sLB]] = "", DataBase2[[#This Row],[BestSol]]=""), "", (DataBase2[[#This Row],[sLB]]-DataBase2[[#This Row],[BestSol]])/DataBase2[[#This Row],[BestSol]])</f>
        <v>0</v>
      </c>
      <c r="AG531" s="76">
        <f>IF(OR(DataBase2[[#This Row],[sCL]] = "", DataBase2[[#This Row],[BestSol]]=""), "", (DataBase2[[#This Row],[sCL]] -DataBase2[[#This Row],[BestSol]])/DataBase2[[#This Row],[BestSol]])</f>
        <v>7.1266391132057946E-2</v>
      </c>
      <c r="AH531" s="76">
        <f>IF(OR(DataBase2[[#This Row],[sDRC]]= "", DataBase2[[#This Row],[BestSol]]=""), "", (DataBase2[[#This Row],[sDRC]]-DataBase2[[#This Row],[BestSol]])/DataBase2[[#This Row],[BestSol]])</f>
        <v>0.27521526986303052</v>
      </c>
      <c r="AI531" s="76">
        <f>IF(OR(DataBase2[[#This Row],[sABS]]= "", DataBase2[[#This Row],[BestSol]]=""), "", (DataBase2[[#This Row],[sABS]]-DataBase2[[#This Row],[BestSol]])/DataBase2[[#This Row],[BestSol]])</f>
        <v>4.1301673893029151E-3</v>
      </c>
      <c r="AJ531" s="76">
        <f>IF(OR(DataBase2[[#This Row],[sCCJ]]= "", DataBase2[[#This Row],[BestSol]]=""), "", (DataBase2[[#This Row],[sCCJ]]-DataBase2[[#This Row],[BestSol]])/DataBase2[[#This Row],[BestSol]])</f>
        <v>1.6786790562601694E-2</v>
      </c>
      <c r="AK531" s="76">
        <f>IF(OR(DataBase2[[#This Row],[sILS]] = "", DataBase2[[#This Row],[BestSol]]=""), "", (DataBase2[[#This Row],[sILS]]-DataBase2[[#This Row],[BestSol]])/DataBase2[[#This Row],[BestSol]])</f>
        <v>2.2083869057517642E-2</v>
      </c>
      <c r="AL531" s="76">
        <f>IF(OR(DataBase2[[#This Row],[sSA]] = "", DataBase2[[#This Row],[BestSol]]=""), "", (DataBase2[[#This Row],[sSA]]-DataBase2[[#This Row],[BestSol]])/DataBase2[[#This Row],[BestSol]])</f>
        <v>8.1678841294499319E-3</v>
      </c>
      <c r="AM531" s="76">
        <f>IF(OR(DataBase2[[#This Row],[sKS]] = "", DataBase2[[#This Row],[BestSol]]=""), "", (DataBase2[[#This Row],[sKS]]-DataBase2[[#This Row],[BestSol]])/DataBase2[[#This Row],[BestSol]])</f>
        <v>4.4209920057107863E-3</v>
      </c>
      <c r="AN531" s="75">
        <f>IF(OR(DataBase2[[#This Row],[sLB]] = "", DataBase2[[#This Row],[BSHeu]]=""), "", (DataBase2[[#This Row],[sLB]]-DataBase2[[#This Row],[BSHeu]])/DataBase2[[#This Row],[BSHeu]])</f>
        <v>-4.1131792704138951E-3</v>
      </c>
      <c r="AO531" s="76">
        <f>IF(OR(DataBase2[[#This Row],[sCL]] = "",  DataBase2[[#This Row],[BSHeu]]=""), "", (DataBase2[[#This Row],[sCL]] - DataBase2[[#This Row],[BSHeu]])/ DataBase2[[#This Row],[BSHeu]])</f>
        <v>6.6860080418962464E-2</v>
      </c>
      <c r="AP531" s="76">
        <f>IF(OR(DataBase2[[#This Row],[sDRC]]= "",  DataBase2[[#This Row],[BSHeu]]=""), "", (DataBase2[[#This Row],[sDRC]]- DataBase2[[#This Row],[BSHeu]])/ DataBase2[[#This Row],[BSHeu]])</f>
        <v>0.26997008084971463</v>
      </c>
      <c r="AQ531" s="76">
        <f>IF(OR(DataBase2[[#This Row],[sABS]]= "",  DataBase2[[#This Row],[BSHeu]]=""), "", (DataBase2[[#This Row],[sABS]]- DataBase2[[#This Row],[BSHeu]])/ DataBase2[[#This Row],[BSHeu]])</f>
        <v>0</v>
      </c>
      <c r="AR531" s="76">
        <f>IF(OR(DataBase2[[#This Row],[sCCJ]]= "",  DataBase2[[#This Row],[BSHeu]]=""), "", (DataBase2[[#This Row],[sCCJ]]- DataBase2[[#This Row],[BSHeu]])/ DataBase2[[#This Row],[BSHeu]])</f>
        <v>1.2604564213228926E-2</v>
      </c>
      <c r="AS531" s="76">
        <f>IF(OR(DataBase2[[#This Row],[sILS]] = "",  DataBase2[[#This Row],[BSHeu]]=""), "", (DataBase2[[#This Row],[sILS]]- DataBase2[[#This Row],[BSHeu]])/ DataBase2[[#This Row],[BSHeu]])</f>
        <v>1.7879854874685831E-2</v>
      </c>
      <c r="AT531" s="76">
        <f>IF(OR(DataBase2[[#This Row],[sSA]] = "",  DataBase2[[#This Row],[BSHeu]]=""), "", (DataBase2[[#This Row],[sSA]]- DataBase2[[#This Row],[BSHeu]])/ DataBase2[[#This Row],[BSHeu]])</f>
        <v>4.0211088873516416E-3</v>
      </c>
      <c r="AU531" s="77">
        <f>IF(OR(DataBase2[[#This Row],[sKS]]= "",  DataBase2[[#This Row],[BSHeu]]=""), "", (DataBase2[[#This Row],[sKS]]- DataBase2[[#This Row],[BSHeu]])/ DataBase2[[#This Row],[BSHeu]])</f>
        <v>2.89628402624336E-4</v>
      </c>
      <c r="AV531" s="78">
        <f>IF(AND(DataBase2[[#This Row],[sLBGB]]&lt;=0.0001, DataBase2[[#This Row],[sLBGB]]&lt;&gt;""), 1,"")</f>
        <v>1</v>
      </c>
      <c r="AW531" s="78" t="str">
        <f>IF(AND(DataBase2[[#This Row],[sCLGB]]&lt;=0.0001,DataBase2[[#This Row],[sCLGB]]&lt;&gt;""), 1,"")</f>
        <v/>
      </c>
      <c r="AX531" s="78" t="str">
        <f>IF(AND(DataBase2[[#This Row],[sDRCGB]]&lt;=0.0001,DataBase2[[#This Row],[sDRCGB]]&lt;&gt;""), 1,"")</f>
        <v/>
      </c>
      <c r="AY531" s="78" t="str">
        <f>IF(AND(DataBase2[[#This Row],[sABSGB]]&lt;=0.0001,DataBase2[[#This Row],[sABSGB]]&lt;&gt;""), 1,"")</f>
        <v/>
      </c>
      <c r="AZ531" s="78" t="str">
        <f>IF(AND(DataBase2[[#This Row],[sCCJGB]]&lt;=0.0001,DataBase2[[#This Row],[sCCJGB]]&lt;&gt;""), 1,"")</f>
        <v/>
      </c>
      <c r="BA531" s="78" t="str">
        <f>IF(AND(DataBase2[[#This Row],[sILSGB]]&lt;=0.0001,DataBase2[[#This Row],[sILSGB]]&lt;&gt;""), 1,"")</f>
        <v/>
      </c>
      <c r="BB531" s="78" t="str">
        <f>IF(AND(DataBase2[[#This Row],[sSAGB]]&lt;=0.0001,DataBase2[[#This Row],[sSAGB]]&lt;&gt;""), 1,"")</f>
        <v/>
      </c>
      <c r="BC531" s="78" t="str">
        <f>IF(AND(DataBase2[[#This Row],[sKSGB]]&lt;=0.0001,DataBase2[[#This Row],[sKSGB]]&lt;&gt;""), 1,"")</f>
        <v/>
      </c>
      <c r="BD531" s="79">
        <f>IF(AND(DataBase2[[#This Row],[sLBGKS]]&lt;=0.0001, DataBase2[[#This Row],[sLBGKS]]&lt;&gt;""), 1,"")</f>
        <v>1</v>
      </c>
      <c r="BE531" s="78" t="str">
        <f>IF(AND(DataBase2[[#This Row],[sCLGKS]]&lt;=0.0001,DataBase2[[#This Row],[sCLGKS]]&lt;&gt;""), 1,"")</f>
        <v/>
      </c>
      <c r="BF531" s="78" t="str">
        <f>IF(AND(DataBase2[[#This Row],[sDRCGKS]]&lt;=0.0001,DataBase2[[#This Row],[sDRCGKS]]&lt;&gt;""), 1,"")</f>
        <v/>
      </c>
      <c r="BG531" s="78">
        <f>IF(AND(DataBase2[[#This Row],[sABSGKS]]&lt;=0.0001,DataBase2[[#This Row],[sABSGKS]]&lt;&gt;""), 1,"")</f>
        <v>1</v>
      </c>
      <c r="BH531" s="78" t="str">
        <f>IF(AND(DataBase2[[#This Row],[sCCJGKS]]&lt;=0.0001,DataBase2[[#This Row],[sCCJGKS]]&lt;&gt;""), 1,"")</f>
        <v/>
      </c>
      <c r="BI531" s="78" t="str">
        <f>IF(AND(DataBase2[[#This Row],[sILSGKS]]&lt;=0.0001,DataBase2[[#This Row],[sILSGKS]]&lt;&gt;""), 1,"")</f>
        <v/>
      </c>
      <c r="BJ531" s="78" t="str">
        <f>IF(AND(DataBase2[[#This Row],[sSAGKS]]&lt;=0.0001,DataBase2[[#This Row],[sSAGKS]]&lt;&gt;""), 1,"")</f>
        <v/>
      </c>
      <c r="BK531" s="80" t="str">
        <f>IF(AND(DataBase2[[#This Row],[sKSGKS]]&lt;=0.0001,DataBase2[[#This Row],[sKSGKS]]&lt;&gt;""), 1,"")</f>
        <v/>
      </c>
    </row>
    <row r="532" spans="1:63" x14ac:dyDescent="0.35">
      <c r="A532" s="65" t="s">
        <v>185</v>
      </c>
      <c r="B532" s="66" t="s">
        <v>80</v>
      </c>
      <c r="C532" s="67" t="s">
        <v>81</v>
      </c>
      <c r="D532" s="67">
        <v>6</v>
      </c>
      <c r="E532" s="67">
        <v>30</v>
      </c>
      <c r="F532" s="68">
        <v>5</v>
      </c>
      <c r="G532" s="69">
        <v>26021.200000000001</v>
      </c>
      <c r="H532" s="70">
        <v>25087.4</v>
      </c>
      <c r="I532" s="71">
        <v>7200</v>
      </c>
      <c r="J532" s="69">
        <v>28087.78</v>
      </c>
      <c r="K532" s="70">
        <v>21842.38</v>
      </c>
      <c r="L532" s="71">
        <v>43062</v>
      </c>
      <c r="M532" s="69">
        <v>31592.13</v>
      </c>
      <c r="N532" s="6">
        <v>25664.92</v>
      </c>
      <c r="O532" s="71">
        <v>7200</v>
      </c>
      <c r="P532" s="69">
        <v>26208.66992</v>
      </c>
      <c r="Q532" s="71">
        <v>3610</v>
      </c>
      <c r="R532" s="72">
        <v>26729.38</v>
      </c>
      <c r="S532" s="71">
        <v>197.45</v>
      </c>
      <c r="T532" s="72">
        <v>26452.080000000002</v>
      </c>
      <c r="U532" s="71">
        <v>150.0155</v>
      </c>
      <c r="V532" s="72">
        <v>26704.28</v>
      </c>
      <c r="W532" s="73">
        <v>150.46</v>
      </c>
      <c r="X532" s="7">
        <v>26247.599999999999</v>
      </c>
      <c r="Y532" s="71">
        <v>796</v>
      </c>
      <c r="Z532" s="74">
        <f t="shared" si="24"/>
        <v>26021.200000000001</v>
      </c>
      <c r="AA532" s="48">
        <f t="shared" si="25"/>
        <v>26208.66992</v>
      </c>
      <c r="AB53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MIN(G532,J532,M532),"")</f>
        <v/>
      </c>
      <c r="AC532" s="49" t="str">
        <f>IF(OR(DataBase2[[#This Row],[sKS]] = "", DataBase2[[#This Row],[BSOpt]]=""), "", (DataBase2[[#This Row],[sKS]]-DataBase2[[#This Row],[BSOpt]])/DataBase2[[#This Row],[BSOpt]])</f>
        <v/>
      </c>
      <c r="AD532" s="49">
        <f t="shared" si="26"/>
        <v>26021.200000000001</v>
      </c>
      <c r="AE532" s="49">
        <f>IF(OR(DataBase2[[#This Row],[sKS]] = "", DataBase2[[#This Row],[BESTUB]]=""), "", (DataBase2[[#This Row],[sKS]]-DataBase2[[#This Row],[BESTUB]])/DataBase2[[#This Row],[BESTUB]])</f>
        <v>8.70059797395961E-3</v>
      </c>
      <c r="AF532" s="75">
        <f>IF(OR(DataBase2[[#This Row],[sLB]] = "", DataBase2[[#This Row],[BestSol]]=""), "", (DataBase2[[#This Row],[sLB]]-DataBase2[[#This Row],[BestSol]])/DataBase2[[#This Row],[BestSol]])</f>
        <v>0</v>
      </c>
      <c r="AG532" s="76">
        <f>IF(OR(DataBase2[[#This Row],[sCL]] = "", DataBase2[[#This Row],[BestSol]]=""), "", (DataBase2[[#This Row],[sCL]] -DataBase2[[#This Row],[BestSol]])/DataBase2[[#This Row],[BestSol]])</f>
        <v>7.9419089050466463E-2</v>
      </c>
      <c r="AH532" s="76">
        <f>IF(OR(DataBase2[[#This Row],[sDRC]]= "", DataBase2[[#This Row],[BestSol]]=""), "", (DataBase2[[#This Row],[sDRC]]-DataBase2[[#This Row],[BestSol]])/DataBase2[[#This Row],[BestSol]])</f>
        <v>0.21409197116197562</v>
      </c>
      <c r="AI532" s="76">
        <f>IF(OR(DataBase2[[#This Row],[sABS]]= "", DataBase2[[#This Row],[BestSol]]=""), "", (DataBase2[[#This Row],[sABS]]-DataBase2[[#This Row],[BestSol]])/DataBase2[[#This Row],[BestSol]])</f>
        <v>7.2045070942154685E-3</v>
      </c>
      <c r="AJ532" s="76">
        <f>IF(OR(DataBase2[[#This Row],[sCCJ]]= "", DataBase2[[#This Row],[BestSol]]=""), "", (DataBase2[[#This Row],[sCCJ]]-DataBase2[[#This Row],[BestSol]])/DataBase2[[#This Row],[BestSol]])</f>
        <v>2.7215501206708386E-2</v>
      </c>
      <c r="AK532" s="76">
        <f>IF(OR(DataBase2[[#This Row],[sILS]] = "", DataBase2[[#This Row],[BestSol]]=""), "", (DataBase2[[#This Row],[sILS]]-DataBase2[[#This Row],[BestSol]])/DataBase2[[#This Row],[BestSol]])</f>
        <v>1.6558805896730398E-2</v>
      </c>
      <c r="AL532" s="76">
        <f>IF(OR(DataBase2[[#This Row],[sSA]] = "", DataBase2[[#This Row],[BestSol]]=""), "", (DataBase2[[#This Row],[sSA]]-DataBase2[[#This Row],[BestSol]])/DataBase2[[#This Row],[BestSol]])</f>
        <v>2.6250903109771958E-2</v>
      </c>
      <c r="AM532" s="76">
        <f>IF(OR(DataBase2[[#This Row],[sKS]] = "", DataBase2[[#This Row],[BestSol]]=""), "", (DataBase2[[#This Row],[sKS]]-DataBase2[[#This Row],[BestSol]])/DataBase2[[#This Row],[BestSol]])</f>
        <v>8.70059797395961E-3</v>
      </c>
      <c r="AN532" s="75">
        <f>IF(OR(DataBase2[[#This Row],[sLB]] = "", DataBase2[[#This Row],[BSHeu]]=""), "", (DataBase2[[#This Row],[sLB]]-DataBase2[[#This Row],[BSHeu]])/DataBase2[[#This Row],[BSHeu]])</f>
        <v>-7.1529734462770309E-3</v>
      </c>
      <c r="AO532" s="76">
        <f>IF(OR(DataBase2[[#This Row],[sCL]] = "",  DataBase2[[#This Row],[BSHeu]]=""), "", (DataBase2[[#This Row],[sCL]] - DataBase2[[#This Row],[BSHeu]])/ DataBase2[[#This Row],[BSHeu]])</f>
        <v>7.1698032969083933E-2</v>
      </c>
      <c r="AP532" s="76">
        <f>IF(OR(DataBase2[[#This Row],[sDRC]]= "",  DataBase2[[#This Row],[BSHeu]]=""), "", (DataBase2[[#This Row],[sDRC]]- DataBase2[[#This Row],[BSHeu]])/ DataBase2[[#This Row],[BSHeu]])</f>
        <v>0.20540760353091589</v>
      </c>
      <c r="AQ532" s="76">
        <f>IF(OR(DataBase2[[#This Row],[sABS]]= "",  DataBase2[[#This Row],[BSHeu]]=""), "", (DataBase2[[#This Row],[sABS]]- DataBase2[[#This Row],[BSHeu]])/ DataBase2[[#This Row],[BSHeu]])</f>
        <v>0</v>
      </c>
      <c r="AR532" s="76">
        <f>IF(OR(DataBase2[[#This Row],[sCCJ]]= "",  DataBase2[[#This Row],[BSHeu]]=""), "", (DataBase2[[#This Row],[sCCJ]]- DataBase2[[#This Row],[BSHeu]])/ DataBase2[[#This Row],[BSHeu]])</f>
        <v>1.986785600297265E-2</v>
      </c>
      <c r="AS532" s="76">
        <f>IF(OR(DataBase2[[#This Row],[sILS]] = "",  DataBase2[[#This Row],[BSHeu]]=""), "", (DataBase2[[#This Row],[sILS]]- DataBase2[[#This Row],[BSHeu]])/ DataBase2[[#This Row],[BSHeu]])</f>
        <v>9.2873877515719985E-3</v>
      </c>
      <c r="AT532" s="76">
        <f>IF(OR(DataBase2[[#This Row],[sSA]] = "",  DataBase2[[#This Row],[BSHeu]]=""), "", (DataBase2[[#This Row],[sSA]]- DataBase2[[#This Row],[BSHeu]])/ DataBase2[[#This Row],[BSHeu]])</f>
        <v>1.8910157650609938E-2</v>
      </c>
      <c r="AU532" s="77">
        <f>IF(OR(DataBase2[[#This Row],[sKS]]= "",  DataBase2[[#This Row],[BSHeu]]=""), "", (DataBase2[[#This Row],[sKS]]- DataBase2[[#This Row],[BSHeu]])/ DataBase2[[#This Row],[BSHeu]])</f>
        <v>1.4853893814081149E-3</v>
      </c>
      <c r="AV532" s="78">
        <f>IF(AND(DataBase2[[#This Row],[sLBGB]]&lt;=0.0001, DataBase2[[#This Row],[sLBGB]]&lt;&gt;""), 1,"")</f>
        <v>1</v>
      </c>
      <c r="AW532" s="78" t="str">
        <f>IF(AND(DataBase2[[#This Row],[sCLGB]]&lt;=0.0001,DataBase2[[#This Row],[sCLGB]]&lt;&gt;""), 1,"")</f>
        <v/>
      </c>
      <c r="AX532" s="78" t="str">
        <f>IF(AND(DataBase2[[#This Row],[sDRCGB]]&lt;=0.0001,DataBase2[[#This Row],[sDRCGB]]&lt;&gt;""), 1,"")</f>
        <v/>
      </c>
      <c r="AY532" s="78" t="str">
        <f>IF(AND(DataBase2[[#This Row],[sABSGB]]&lt;=0.0001,DataBase2[[#This Row],[sABSGB]]&lt;&gt;""), 1,"")</f>
        <v/>
      </c>
      <c r="AZ532" s="78" t="str">
        <f>IF(AND(DataBase2[[#This Row],[sCCJGB]]&lt;=0.0001,DataBase2[[#This Row],[sCCJGB]]&lt;&gt;""), 1,"")</f>
        <v/>
      </c>
      <c r="BA532" s="78" t="str">
        <f>IF(AND(DataBase2[[#This Row],[sILSGB]]&lt;=0.0001,DataBase2[[#This Row],[sILSGB]]&lt;&gt;""), 1,"")</f>
        <v/>
      </c>
      <c r="BB532" s="78" t="str">
        <f>IF(AND(DataBase2[[#This Row],[sSAGB]]&lt;=0.0001,DataBase2[[#This Row],[sSAGB]]&lt;&gt;""), 1,"")</f>
        <v/>
      </c>
      <c r="BC532" s="78" t="str">
        <f>IF(AND(DataBase2[[#This Row],[sKSGB]]&lt;=0.0001,DataBase2[[#This Row],[sKSGB]]&lt;&gt;""), 1,"")</f>
        <v/>
      </c>
      <c r="BD532" s="79">
        <f>IF(AND(DataBase2[[#This Row],[sLBGKS]]&lt;=0.0001, DataBase2[[#This Row],[sLBGKS]]&lt;&gt;""), 1,"")</f>
        <v>1</v>
      </c>
      <c r="BE532" s="78" t="str">
        <f>IF(AND(DataBase2[[#This Row],[sCLGKS]]&lt;=0.0001,DataBase2[[#This Row],[sCLGKS]]&lt;&gt;""), 1,"")</f>
        <v/>
      </c>
      <c r="BF532" s="78" t="str">
        <f>IF(AND(DataBase2[[#This Row],[sDRCGKS]]&lt;=0.0001,DataBase2[[#This Row],[sDRCGKS]]&lt;&gt;""), 1,"")</f>
        <v/>
      </c>
      <c r="BG532" s="78">
        <f>IF(AND(DataBase2[[#This Row],[sABSGKS]]&lt;=0.0001,DataBase2[[#This Row],[sABSGKS]]&lt;&gt;""), 1,"")</f>
        <v>1</v>
      </c>
      <c r="BH532" s="78" t="str">
        <f>IF(AND(DataBase2[[#This Row],[sCCJGKS]]&lt;=0.0001,DataBase2[[#This Row],[sCCJGKS]]&lt;&gt;""), 1,"")</f>
        <v/>
      </c>
      <c r="BI532" s="78" t="str">
        <f>IF(AND(DataBase2[[#This Row],[sILSGKS]]&lt;=0.0001,DataBase2[[#This Row],[sILSGKS]]&lt;&gt;""), 1,"")</f>
        <v/>
      </c>
      <c r="BJ532" s="78" t="str">
        <f>IF(AND(DataBase2[[#This Row],[sSAGKS]]&lt;=0.0001,DataBase2[[#This Row],[sSAGKS]]&lt;&gt;""), 1,"")</f>
        <v/>
      </c>
      <c r="BK532" s="80" t="str">
        <f>IF(AND(DataBase2[[#This Row],[sKSGKS]]&lt;=0.0001,DataBase2[[#This Row],[sKSGKS]]&lt;&gt;""), 1,"")</f>
        <v/>
      </c>
    </row>
    <row r="533" spans="1:63" x14ac:dyDescent="0.35">
      <c r="A533" s="65" t="s">
        <v>186</v>
      </c>
      <c r="B533" s="66" t="s">
        <v>80</v>
      </c>
      <c r="C533" s="67" t="s">
        <v>81</v>
      </c>
      <c r="D533" s="67">
        <v>6</v>
      </c>
      <c r="E533" s="67">
        <v>30</v>
      </c>
      <c r="F533" s="68">
        <v>2</v>
      </c>
      <c r="G533" s="69">
        <v>18944.2</v>
      </c>
      <c r="H533" s="70">
        <v>18206.5</v>
      </c>
      <c r="I533" s="71">
        <v>7200</v>
      </c>
      <c r="J533" s="69">
        <v>18715.73</v>
      </c>
      <c r="K533" s="70">
        <v>18715.73</v>
      </c>
      <c r="L533" s="71">
        <v>28999</v>
      </c>
      <c r="M533" s="69">
        <v>26990.85</v>
      </c>
      <c r="N533" s="6">
        <v>18544.02</v>
      </c>
      <c r="O533" s="71">
        <v>7200</v>
      </c>
      <c r="P533" s="69">
        <v>18915.980469999999</v>
      </c>
      <c r="Q533" s="71">
        <v>11409</v>
      </c>
      <c r="R533" s="72">
        <v>18893.330000000002</v>
      </c>
      <c r="S533" s="71">
        <v>196</v>
      </c>
      <c r="T533" s="72">
        <v>19005.13</v>
      </c>
      <c r="U533" s="71">
        <v>150.02549999999999</v>
      </c>
      <c r="V533" s="72">
        <v>19046.53</v>
      </c>
      <c r="W533" s="73">
        <v>150.23150000000001</v>
      </c>
      <c r="X533" s="7">
        <v>18876.3</v>
      </c>
      <c r="Y533" s="71">
        <v>688</v>
      </c>
      <c r="Z533" s="74">
        <f t="shared" si="24"/>
        <v>18715.73</v>
      </c>
      <c r="AA533" s="48">
        <f t="shared" si="25"/>
        <v>18876.3</v>
      </c>
      <c r="AB53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MIN(G533,J533,M533),"")</f>
        <v>18715.73</v>
      </c>
      <c r="AC533" s="49">
        <f>IF(OR(DataBase2[[#This Row],[sKS]] = "", DataBase2[[#This Row],[BSOpt]]=""), "", (DataBase2[[#This Row],[sKS]]-DataBase2[[#This Row],[BSOpt]])/DataBase2[[#This Row],[BSOpt]])</f>
        <v>8.579414214673951E-3</v>
      </c>
      <c r="AD533" s="49">
        <f t="shared" si="26"/>
        <v>18715.73</v>
      </c>
      <c r="AE533" s="49">
        <f>IF(OR(DataBase2[[#This Row],[sKS]] = "", DataBase2[[#This Row],[BESTUB]]=""), "", (DataBase2[[#This Row],[sKS]]-DataBase2[[#This Row],[BESTUB]])/DataBase2[[#This Row],[BESTUB]])</f>
        <v>8.579414214673951E-3</v>
      </c>
      <c r="AF533" s="75">
        <f>IF(OR(DataBase2[[#This Row],[sLB]] = "", DataBase2[[#This Row],[BestSol]]=""), "", (DataBase2[[#This Row],[sLB]]-DataBase2[[#This Row],[BestSol]])/DataBase2[[#This Row],[BestSol]])</f>
        <v>1.2207378499262447E-2</v>
      </c>
      <c r="AG533" s="76">
        <f>IF(OR(DataBase2[[#This Row],[sCL]] = "", DataBase2[[#This Row],[BestSol]]=""), "", (DataBase2[[#This Row],[sCL]] -DataBase2[[#This Row],[BestSol]])/DataBase2[[#This Row],[BestSol]])</f>
        <v>0</v>
      </c>
      <c r="AH533" s="76">
        <f>IF(OR(DataBase2[[#This Row],[sDRC]]= "", DataBase2[[#This Row],[BestSol]]=""), "", (DataBase2[[#This Row],[sDRC]]-DataBase2[[#This Row],[BestSol]])/DataBase2[[#This Row],[BestSol]])</f>
        <v>0.44214786171845816</v>
      </c>
      <c r="AI533" s="76">
        <f>IF(OR(DataBase2[[#This Row],[sABS]]= "", DataBase2[[#This Row],[BestSol]]=""), "", (DataBase2[[#This Row],[sABS]]-DataBase2[[#This Row],[BestSol]])/DataBase2[[#This Row],[BestSol]])</f>
        <v>1.0699581047600016E-2</v>
      </c>
      <c r="AJ533" s="76">
        <f>IF(OR(DataBase2[[#This Row],[sCCJ]]= "", DataBase2[[#This Row],[BestSol]]=""), "", (DataBase2[[#This Row],[sCCJ]]-DataBase2[[#This Row],[BestSol]])/DataBase2[[#This Row],[BestSol]])</f>
        <v>9.4893439903226962E-3</v>
      </c>
      <c r="AK533" s="76">
        <f>IF(OR(DataBase2[[#This Row],[sILS]] = "", DataBase2[[#This Row],[BestSol]]=""), "", (DataBase2[[#This Row],[sILS]]-DataBase2[[#This Row],[BestSol]])/DataBase2[[#This Row],[BestSol]])</f>
        <v>1.5462928777023469E-2</v>
      </c>
      <c r="AL533" s="76">
        <f>IF(OR(DataBase2[[#This Row],[sSA]] = "", DataBase2[[#This Row],[BestSol]]=""), "", (DataBase2[[#This Row],[sSA]]-DataBase2[[#This Row],[BestSol]])/DataBase2[[#This Row],[BestSol]])</f>
        <v>1.7674971801794497E-2</v>
      </c>
      <c r="AM533" s="76">
        <f>IF(OR(DataBase2[[#This Row],[sKS]] = "", DataBase2[[#This Row],[BestSol]]=""), "", (DataBase2[[#This Row],[sKS]]-DataBase2[[#This Row],[BestSol]])/DataBase2[[#This Row],[BestSol]])</f>
        <v>8.579414214673951E-3</v>
      </c>
      <c r="AN533" s="75">
        <f>IF(OR(DataBase2[[#This Row],[sLB]] = "", DataBase2[[#This Row],[BSHeu]]=""), "", (DataBase2[[#This Row],[sLB]]-DataBase2[[#This Row],[BSHeu]])/DataBase2[[#This Row],[BSHeu]])</f>
        <v>3.5971032458692359E-3</v>
      </c>
      <c r="AO533" s="76">
        <f>IF(OR(DataBase2[[#This Row],[sCL]] = "",  DataBase2[[#This Row],[BSHeu]]=""), "", (DataBase2[[#This Row],[sCL]] - DataBase2[[#This Row],[BSHeu]])/ DataBase2[[#This Row],[BSHeu]])</f>
        <v>-8.5064339939500706E-3</v>
      </c>
      <c r="AP533" s="76">
        <f>IF(OR(DataBase2[[#This Row],[sDRC]]= "",  DataBase2[[#This Row],[BSHeu]]=""), "", (DataBase2[[#This Row],[sDRC]]- DataBase2[[#This Row],[BSHeu]])/ DataBase2[[#This Row],[BSHeu]])</f>
        <v>0.42988032612323385</v>
      </c>
      <c r="AQ533" s="76">
        <f>IF(OR(DataBase2[[#This Row],[sABS]]= "",  DataBase2[[#This Row],[BSHeu]]=""), "", (DataBase2[[#This Row],[sABS]]- DataBase2[[#This Row],[BSHeu]])/ DataBase2[[#This Row],[BSHeu]])</f>
        <v>2.1021317737056166E-3</v>
      </c>
      <c r="AR533" s="76">
        <f>IF(OR(DataBase2[[#This Row],[sCCJ]]= "",  DataBase2[[#This Row],[BSHeu]]=""), "", (DataBase2[[#This Row],[sCCJ]]- DataBase2[[#This Row],[BSHeu]])/ DataBase2[[#This Row],[BSHeu]])</f>
        <v>9.0218951807305848E-4</v>
      </c>
      <c r="AS533" s="76">
        <f>IF(OR(DataBase2[[#This Row],[sILS]] = "",  DataBase2[[#This Row],[BSHeu]]=""), "", (DataBase2[[#This Row],[sILS]]- DataBase2[[#This Row],[BSHeu]])/ DataBase2[[#This Row],[BSHeu]])</f>
        <v>6.8249604000784978E-3</v>
      </c>
      <c r="AT533" s="76">
        <f>IF(OR(DataBase2[[#This Row],[sSA]] = "",  DataBase2[[#This Row],[BSHeu]]=""), "", (DataBase2[[#This Row],[sSA]]- DataBase2[[#This Row],[BSHeu]])/ DataBase2[[#This Row],[BSHeu]])</f>
        <v>9.0181868268675303E-3</v>
      </c>
      <c r="AU533" s="77">
        <f>IF(OR(DataBase2[[#This Row],[sKS]]= "",  DataBase2[[#This Row],[BSHeu]]=""), "", (DataBase2[[#This Row],[sKS]]- DataBase2[[#This Row],[BSHeu]])/ DataBase2[[#This Row],[BSHeu]])</f>
        <v>0</v>
      </c>
      <c r="AV533" s="78" t="str">
        <f>IF(AND(DataBase2[[#This Row],[sLBGB]]&lt;=0.0001, DataBase2[[#This Row],[sLBGB]]&lt;&gt;""), 1,"")</f>
        <v/>
      </c>
      <c r="AW533" s="78">
        <f>IF(AND(DataBase2[[#This Row],[sCLGB]]&lt;=0.0001,DataBase2[[#This Row],[sCLGB]]&lt;&gt;""), 1,"")</f>
        <v>1</v>
      </c>
      <c r="AX533" s="78" t="str">
        <f>IF(AND(DataBase2[[#This Row],[sDRCGB]]&lt;=0.0001,DataBase2[[#This Row],[sDRCGB]]&lt;&gt;""), 1,"")</f>
        <v/>
      </c>
      <c r="AY533" s="78" t="str">
        <f>IF(AND(DataBase2[[#This Row],[sABSGB]]&lt;=0.0001,DataBase2[[#This Row],[sABSGB]]&lt;&gt;""), 1,"")</f>
        <v/>
      </c>
      <c r="AZ533" s="78" t="str">
        <f>IF(AND(DataBase2[[#This Row],[sCCJGB]]&lt;=0.0001,DataBase2[[#This Row],[sCCJGB]]&lt;&gt;""), 1,"")</f>
        <v/>
      </c>
      <c r="BA533" s="78" t="str">
        <f>IF(AND(DataBase2[[#This Row],[sILSGB]]&lt;=0.0001,DataBase2[[#This Row],[sILSGB]]&lt;&gt;""), 1,"")</f>
        <v/>
      </c>
      <c r="BB533" s="78" t="str">
        <f>IF(AND(DataBase2[[#This Row],[sSAGB]]&lt;=0.0001,DataBase2[[#This Row],[sSAGB]]&lt;&gt;""), 1,"")</f>
        <v/>
      </c>
      <c r="BC533" s="78" t="str">
        <f>IF(AND(DataBase2[[#This Row],[sKSGB]]&lt;=0.0001,DataBase2[[#This Row],[sKSGB]]&lt;&gt;""), 1,"")</f>
        <v/>
      </c>
      <c r="BD533" s="79" t="str">
        <f>IF(AND(DataBase2[[#This Row],[sLBGKS]]&lt;=0.0001, DataBase2[[#This Row],[sLBGKS]]&lt;&gt;""), 1,"")</f>
        <v/>
      </c>
      <c r="BE533" s="78">
        <f>IF(AND(DataBase2[[#This Row],[sCLGKS]]&lt;=0.0001,DataBase2[[#This Row],[sCLGKS]]&lt;&gt;""), 1,"")</f>
        <v>1</v>
      </c>
      <c r="BF533" s="78" t="str">
        <f>IF(AND(DataBase2[[#This Row],[sDRCGKS]]&lt;=0.0001,DataBase2[[#This Row],[sDRCGKS]]&lt;&gt;""), 1,"")</f>
        <v/>
      </c>
      <c r="BG533" s="78" t="str">
        <f>IF(AND(DataBase2[[#This Row],[sABSGKS]]&lt;=0.0001,DataBase2[[#This Row],[sABSGKS]]&lt;&gt;""), 1,"")</f>
        <v/>
      </c>
      <c r="BH533" s="78" t="str">
        <f>IF(AND(DataBase2[[#This Row],[sCCJGKS]]&lt;=0.0001,DataBase2[[#This Row],[sCCJGKS]]&lt;&gt;""), 1,"")</f>
        <v/>
      </c>
      <c r="BI533" s="78" t="str">
        <f>IF(AND(DataBase2[[#This Row],[sILSGKS]]&lt;=0.0001,DataBase2[[#This Row],[sILSGKS]]&lt;&gt;""), 1,"")</f>
        <v/>
      </c>
      <c r="BJ533" s="78" t="str">
        <f>IF(AND(DataBase2[[#This Row],[sSAGKS]]&lt;=0.0001,DataBase2[[#This Row],[sSAGKS]]&lt;&gt;""), 1,"")</f>
        <v/>
      </c>
      <c r="BK533" s="80">
        <f>IF(AND(DataBase2[[#This Row],[sKSGKS]]&lt;=0.0001,DataBase2[[#This Row],[sKSGKS]]&lt;&gt;""), 1,"")</f>
        <v>1</v>
      </c>
    </row>
    <row r="534" spans="1:63" x14ac:dyDescent="0.35">
      <c r="A534" s="65" t="s">
        <v>187</v>
      </c>
      <c r="B534" s="66" t="s">
        <v>80</v>
      </c>
      <c r="C534" s="67" t="s">
        <v>81</v>
      </c>
      <c r="D534" s="67">
        <v>6</v>
      </c>
      <c r="E534" s="67">
        <v>30</v>
      </c>
      <c r="F534" s="68">
        <v>3</v>
      </c>
      <c r="G534" s="69">
        <v>19836.900000000001</v>
      </c>
      <c r="H534" s="70">
        <v>19263.900000000001</v>
      </c>
      <c r="I534" s="71">
        <v>7200</v>
      </c>
      <c r="J534" s="69">
        <v>20100.830000000002</v>
      </c>
      <c r="K534" s="70">
        <v>19024.23</v>
      </c>
      <c r="L534" s="71">
        <v>42890</v>
      </c>
      <c r="M534" s="69">
        <v>28219.07</v>
      </c>
      <c r="N534" s="6">
        <v>19628.099999999999</v>
      </c>
      <c r="O534" s="71">
        <v>7200</v>
      </c>
      <c r="P534" s="69">
        <v>20039.800780000001</v>
      </c>
      <c r="Q534" s="71">
        <v>11405</v>
      </c>
      <c r="R534" s="72">
        <v>20082.830000000002</v>
      </c>
      <c r="S534" s="71">
        <v>178.45</v>
      </c>
      <c r="T534" s="72">
        <v>19976.63</v>
      </c>
      <c r="U534" s="71">
        <v>150.02699999999999</v>
      </c>
      <c r="V534" s="72">
        <v>20217.93</v>
      </c>
      <c r="W534" s="73">
        <v>150.155</v>
      </c>
      <c r="X534" s="7">
        <v>19940.2</v>
      </c>
      <c r="Y534" s="71">
        <v>819</v>
      </c>
      <c r="Z534" s="74">
        <f t="shared" si="24"/>
        <v>19836.900000000001</v>
      </c>
      <c r="AA534" s="48">
        <f t="shared" si="25"/>
        <v>19940.2</v>
      </c>
      <c r="AB53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MIN(G534,J534,M534),"")</f>
        <v/>
      </c>
      <c r="AC534" s="49" t="str">
        <f>IF(OR(DataBase2[[#This Row],[sKS]] = "", DataBase2[[#This Row],[BSOpt]]=""), "", (DataBase2[[#This Row],[sKS]]-DataBase2[[#This Row],[BSOpt]])/DataBase2[[#This Row],[BSOpt]])</f>
        <v/>
      </c>
      <c r="AD534" s="49">
        <f t="shared" si="26"/>
        <v>19836.900000000001</v>
      </c>
      <c r="AE534" s="49">
        <f>IF(OR(DataBase2[[#This Row],[sKS]] = "", DataBase2[[#This Row],[BESTUB]]=""), "", (DataBase2[[#This Row],[sKS]]-DataBase2[[#This Row],[BESTUB]])/DataBase2[[#This Row],[BESTUB]])</f>
        <v>5.2074668925083693E-3</v>
      </c>
      <c r="AF534" s="75">
        <f>IF(OR(DataBase2[[#This Row],[sLB]] = "", DataBase2[[#This Row],[BestSol]]=""), "", (DataBase2[[#This Row],[sLB]]-DataBase2[[#This Row],[BestSol]])/DataBase2[[#This Row],[BestSol]])</f>
        <v>0</v>
      </c>
      <c r="AG534" s="76">
        <f>IF(OR(DataBase2[[#This Row],[sCL]] = "", DataBase2[[#This Row],[BestSol]]=""), "", (DataBase2[[#This Row],[sCL]] -DataBase2[[#This Row],[BestSol]])/DataBase2[[#This Row],[BestSol]])</f>
        <v>1.330500229370518E-2</v>
      </c>
      <c r="AH534" s="76">
        <f>IF(OR(DataBase2[[#This Row],[sDRC]]= "", DataBase2[[#This Row],[BestSol]]=""), "", (DataBase2[[#This Row],[sDRC]]-DataBase2[[#This Row],[BestSol]])/DataBase2[[#This Row],[BestSol]])</f>
        <v>0.42255443138796878</v>
      </c>
      <c r="AI534" s="76">
        <f>IF(OR(DataBase2[[#This Row],[sABS]]= "", DataBase2[[#This Row],[BestSol]]=""), "", (DataBase2[[#This Row],[sABS]]-DataBase2[[#This Row],[BestSol]])/DataBase2[[#This Row],[BestSol]])</f>
        <v>1.0228452026274263E-2</v>
      </c>
      <c r="AJ534" s="76">
        <f>IF(OR(DataBase2[[#This Row],[sCCJ]]= "", DataBase2[[#This Row],[BestSol]]=""), "", (DataBase2[[#This Row],[sCCJ]]-DataBase2[[#This Row],[BestSol]])/DataBase2[[#This Row],[BestSol]])</f>
        <v>1.2397602447963153E-2</v>
      </c>
      <c r="AK534" s="76">
        <f>IF(OR(DataBase2[[#This Row],[sILS]] = "", DataBase2[[#This Row],[BestSol]]=""), "", (DataBase2[[#This Row],[sILS]]-DataBase2[[#This Row],[BestSol]])/DataBase2[[#This Row],[BestSol]])</f>
        <v>7.0439433580851618E-3</v>
      </c>
      <c r="AL534" s="76">
        <f>IF(OR(DataBase2[[#This Row],[sSA]] = "", DataBase2[[#This Row],[BestSol]]=""), "", (DataBase2[[#This Row],[sSA]]-DataBase2[[#This Row],[BestSol]])/DataBase2[[#This Row],[BestSol]])</f>
        <v>1.9208142401282397E-2</v>
      </c>
      <c r="AM534" s="76">
        <f>IF(OR(DataBase2[[#This Row],[sKS]] = "", DataBase2[[#This Row],[BestSol]]=""), "", (DataBase2[[#This Row],[sKS]]-DataBase2[[#This Row],[BestSol]])/DataBase2[[#This Row],[BestSol]])</f>
        <v>5.2074668925083693E-3</v>
      </c>
      <c r="AN534" s="75">
        <f>IF(OR(DataBase2[[#This Row],[sLB]] = "", DataBase2[[#This Row],[BSHeu]]=""), "", (DataBase2[[#This Row],[sLB]]-DataBase2[[#This Row],[BSHeu]])/DataBase2[[#This Row],[BSHeu]])</f>
        <v>-5.1804896640956092E-3</v>
      </c>
      <c r="AO534" s="76">
        <f>IF(OR(DataBase2[[#This Row],[sCL]] = "",  DataBase2[[#This Row],[BSHeu]]=""), "", (DataBase2[[#This Row],[sCL]] - DataBase2[[#This Row],[BSHeu]])/ DataBase2[[#This Row],[BSHeu]])</f>
        <v>8.0555862027462625E-3</v>
      </c>
      <c r="AP534" s="76">
        <f>IF(OR(DataBase2[[#This Row],[sDRC]]= "",  DataBase2[[#This Row],[BSHeu]]=""), "", (DataBase2[[#This Row],[sDRC]]- DataBase2[[#This Row],[BSHeu]])/ DataBase2[[#This Row],[BSHeu]])</f>
        <v>0.41518490285955001</v>
      </c>
      <c r="AQ534" s="76">
        <f>IF(OR(DataBase2[[#This Row],[sABS]]= "",  DataBase2[[#This Row],[BSHeu]]=""), "", (DataBase2[[#This Row],[sABS]]- DataBase2[[#This Row],[BSHeu]])/ DataBase2[[#This Row],[BSHeu]])</f>
        <v>4.9949739721768423E-3</v>
      </c>
      <c r="AR534" s="76">
        <f>IF(OR(DataBase2[[#This Row],[sCCJ]]= "",  DataBase2[[#This Row],[BSHeu]]=""), "", (DataBase2[[#This Row],[sCCJ]]- DataBase2[[#This Row],[BSHeu]])/ DataBase2[[#This Row],[BSHeu]])</f>
        <v>7.1528871325263043E-3</v>
      </c>
      <c r="AS534" s="76">
        <f>IF(OR(DataBase2[[#This Row],[sILS]] = "",  DataBase2[[#This Row],[BSHeu]]=""), "", (DataBase2[[#This Row],[sILS]]- DataBase2[[#This Row],[BSHeu]])/ DataBase2[[#This Row],[BSHeu]])</f>
        <v>1.8269626182285178E-3</v>
      </c>
      <c r="AT534" s="76">
        <f>IF(OR(DataBase2[[#This Row],[sSA]] = "",  DataBase2[[#This Row],[BSHeu]]=""), "", (DataBase2[[#This Row],[sSA]]- DataBase2[[#This Row],[BSHeu]])/ DataBase2[[#This Row],[BSHeu]])</f>
        <v>1.3928145154010469E-2</v>
      </c>
      <c r="AU534" s="77">
        <f>IF(OR(DataBase2[[#This Row],[sKS]]= "",  DataBase2[[#This Row],[BSHeu]]=""), "", (DataBase2[[#This Row],[sKS]]- DataBase2[[#This Row],[BSHeu]])/ DataBase2[[#This Row],[BSHeu]])</f>
        <v>0</v>
      </c>
      <c r="AV534" s="78">
        <f>IF(AND(DataBase2[[#This Row],[sLBGB]]&lt;=0.0001, DataBase2[[#This Row],[sLBGB]]&lt;&gt;""), 1,"")</f>
        <v>1</v>
      </c>
      <c r="AW534" s="78" t="str">
        <f>IF(AND(DataBase2[[#This Row],[sCLGB]]&lt;=0.0001,DataBase2[[#This Row],[sCLGB]]&lt;&gt;""), 1,"")</f>
        <v/>
      </c>
      <c r="AX534" s="78" t="str">
        <f>IF(AND(DataBase2[[#This Row],[sDRCGB]]&lt;=0.0001,DataBase2[[#This Row],[sDRCGB]]&lt;&gt;""), 1,"")</f>
        <v/>
      </c>
      <c r="AY534" s="78" t="str">
        <f>IF(AND(DataBase2[[#This Row],[sABSGB]]&lt;=0.0001,DataBase2[[#This Row],[sABSGB]]&lt;&gt;""), 1,"")</f>
        <v/>
      </c>
      <c r="AZ534" s="78" t="str">
        <f>IF(AND(DataBase2[[#This Row],[sCCJGB]]&lt;=0.0001,DataBase2[[#This Row],[sCCJGB]]&lt;&gt;""), 1,"")</f>
        <v/>
      </c>
      <c r="BA534" s="78" t="str">
        <f>IF(AND(DataBase2[[#This Row],[sILSGB]]&lt;=0.0001,DataBase2[[#This Row],[sILSGB]]&lt;&gt;""), 1,"")</f>
        <v/>
      </c>
      <c r="BB534" s="78" t="str">
        <f>IF(AND(DataBase2[[#This Row],[sSAGB]]&lt;=0.0001,DataBase2[[#This Row],[sSAGB]]&lt;&gt;""), 1,"")</f>
        <v/>
      </c>
      <c r="BC534" s="78" t="str">
        <f>IF(AND(DataBase2[[#This Row],[sKSGB]]&lt;=0.0001,DataBase2[[#This Row],[sKSGB]]&lt;&gt;""), 1,"")</f>
        <v/>
      </c>
      <c r="BD534" s="79">
        <f>IF(AND(DataBase2[[#This Row],[sLBGKS]]&lt;=0.0001, DataBase2[[#This Row],[sLBGKS]]&lt;&gt;""), 1,"")</f>
        <v>1</v>
      </c>
      <c r="BE534" s="78" t="str">
        <f>IF(AND(DataBase2[[#This Row],[sCLGKS]]&lt;=0.0001,DataBase2[[#This Row],[sCLGKS]]&lt;&gt;""), 1,"")</f>
        <v/>
      </c>
      <c r="BF534" s="78" t="str">
        <f>IF(AND(DataBase2[[#This Row],[sDRCGKS]]&lt;=0.0001,DataBase2[[#This Row],[sDRCGKS]]&lt;&gt;""), 1,"")</f>
        <v/>
      </c>
      <c r="BG534" s="78" t="str">
        <f>IF(AND(DataBase2[[#This Row],[sABSGKS]]&lt;=0.0001,DataBase2[[#This Row],[sABSGKS]]&lt;&gt;""), 1,"")</f>
        <v/>
      </c>
      <c r="BH534" s="78" t="str">
        <f>IF(AND(DataBase2[[#This Row],[sCCJGKS]]&lt;=0.0001,DataBase2[[#This Row],[sCCJGKS]]&lt;&gt;""), 1,"")</f>
        <v/>
      </c>
      <c r="BI534" s="78" t="str">
        <f>IF(AND(DataBase2[[#This Row],[sILSGKS]]&lt;=0.0001,DataBase2[[#This Row],[sILSGKS]]&lt;&gt;""), 1,"")</f>
        <v/>
      </c>
      <c r="BJ534" s="78" t="str">
        <f>IF(AND(DataBase2[[#This Row],[sSAGKS]]&lt;=0.0001,DataBase2[[#This Row],[sSAGKS]]&lt;&gt;""), 1,"")</f>
        <v/>
      </c>
      <c r="BK534" s="80">
        <f>IF(AND(DataBase2[[#This Row],[sKSGKS]]&lt;=0.0001,DataBase2[[#This Row],[sKSGKS]]&lt;&gt;""), 1,"")</f>
        <v>1</v>
      </c>
    </row>
    <row r="535" spans="1:63" x14ac:dyDescent="0.35">
      <c r="A535" s="65" t="s">
        <v>188</v>
      </c>
      <c r="B535" s="66" t="s">
        <v>80</v>
      </c>
      <c r="C535" s="67" t="s">
        <v>81</v>
      </c>
      <c r="D535" s="67">
        <v>6</v>
      </c>
      <c r="E535" s="67">
        <v>30</v>
      </c>
      <c r="F535" s="68">
        <v>4</v>
      </c>
      <c r="G535" s="69">
        <v>21115.200000000001</v>
      </c>
      <c r="H535" s="70">
        <v>20405.099999999999</v>
      </c>
      <c r="I535" s="71">
        <v>7200</v>
      </c>
      <c r="J535" s="69">
        <v>21215.03</v>
      </c>
      <c r="K535" s="70">
        <v>19615.93</v>
      </c>
      <c r="L535" s="71">
        <v>42995</v>
      </c>
      <c r="M535" s="69">
        <v>29206.63</v>
      </c>
      <c r="N535" s="6">
        <v>20765.18</v>
      </c>
      <c r="O535" s="71">
        <v>7200.1</v>
      </c>
      <c r="P535" s="69">
        <v>21272.990229999999</v>
      </c>
      <c r="Q535" s="71">
        <v>2300</v>
      </c>
      <c r="R535" s="72">
        <v>21376.63</v>
      </c>
      <c r="S535" s="71">
        <v>181.63</v>
      </c>
      <c r="T535" s="72">
        <v>21343.33</v>
      </c>
      <c r="U535" s="71">
        <v>150.02950000000001</v>
      </c>
      <c r="V535" s="72">
        <v>21115.53</v>
      </c>
      <c r="W535" s="73">
        <v>150.01650000000001</v>
      </c>
      <c r="X535" s="7">
        <v>21308.1</v>
      </c>
      <c r="Y535" s="71">
        <v>680</v>
      </c>
      <c r="Z535" s="74">
        <f t="shared" si="24"/>
        <v>21115.200000000001</v>
      </c>
      <c r="AA535" s="48">
        <f t="shared" si="25"/>
        <v>21115.53</v>
      </c>
      <c r="AB53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MIN(G535,J535,M535),"")</f>
        <v/>
      </c>
      <c r="AC535" s="49" t="str">
        <f>IF(OR(DataBase2[[#This Row],[sKS]] = "", DataBase2[[#This Row],[BSOpt]]=""), "", (DataBase2[[#This Row],[sKS]]-DataBase2[[#This Row],[BSOpt]])/DataBase2[[#This Row],[BSOpt]])</f>
        <v/>
      </c>
      <c r="AD535" s="49">
        <f t="shared" si="26"/>
        <v>21115.200000000001</v>
      </c>
      <c r="AE535" s="49">
        <f>IF(OR(DataBase2[[#This Row],[sKS]] = "", DataBase2[[#This Row],[BESTUB]]=""), "", (DataBase2[[#This Row],[sKS]]-DataBase2[[#This Row],[BESTUB]])/DataBase2[[#This Row],[BESTUB]])</f>
        <v>9.135598999772572E-3</v>
      </c>
      <c r="AF535" s="75">
        <f>IF(OR(DataBase2[[#This Row],[sLB]] = "", DataBase2[[#This Row],[BestSol]]=""), "", (DataBase2[[#This Row],[sLB]]-DataBase2[[#This Row],[BestSol]])/DataBase2[[#This Row],[BestSol]])</f>
        <v>0</v>
      </c>
      <c r="AG535" s="76">
        <f>IF(OR(DataBase2[[#This Row],[sCL]] = "", DataBase2[[#This Row],[BestSol]]=""), "", (DataBase2[[#This Row],[sCL]] -DataBase2[[#This Row],[BestSol]])/DataBase2[[#This Row],[BestSol]])</f>
        <v>4.7278737591876048E-3</v>
      </c>
      <c r="AH535" s="76">
        <f>IF(OR(DataBase2[[#This Row],[sDRC]]= "", DataBase2[[#This Row],[BestSol]]=""), "", (DataBase2[[#This Row],[sDRC]]-DataBase2[[#This Row],[BestSol]])/DataBase2[[#This Row],[BestSol]])</f>
        <v>0.38320404258543611</v>
      </c>
      <c r="AI535" s="76">
        <f>IF(OR(DataBase2[[#This Row],[sABS]]= "", DataBase2[[#This Row],[BestSol]]=""), "", (DataBase2[[#This Row],[sABS]]-DataBase2[[#This Row],[BestSol]])/DataBase2[[#This Row],[BestSol]])</f>
        <v>7.4728266840948078E-3</v>
      </c>
      <c r="AJ535" s="76">
        <f>IF(OR(DataBase2[[#This Row],[sCCJ]]= "", DataBase2[[#This Row],[BestSol]]=""), "", (DataBase2[[#This Row],[sCCJ]]-DataBase2[[#This Row],[BestSol]])/DataBase2[[#This Row],[BestSol]])</f>
        <v>1.2381128286731847E-2</v>
      </c>
      <c r="AK535" s="76">
        <f>IF(OR(DataBase2[[#This Row],[sILS]] = "", DataBase2[[#This Row],[BestSol]]=""), "", (DataBase2[[#This Row],[sILS]]-DataBase2[[#This Row],[BestSol]])/DataBase2[[#This Row],[BestSol]])</f>
        <v>1.0804065317875323E-2</v>
      </c>
      <c r="AL535" s="76">
        <f>IF(OR(DataBase2[[#This Row],[sSA]] = "", DataBase2[[#This Row],[BestSol]]=""), "", (DataBase2[[#This Row],[sSA]]-DataBase2[[#This Row],[BestSol]])/DataBase2[[#This Row],[BestSol]])</f>
        <v>1.5628551943533958E-5</v>
      </c>
      <c r="AM535" s="76">
        <f>IF(OR(DataBase2[[#This Row],[sKS]] = "", DataBase2[[#This Row],[BestSol]]=""), "", (DataBase2[[#This Row],[sKS]]-DataBase2[[#This Row],[BestSol]])/DataBase2[[#This Row],[BestSol]])</f>
        <v>9.135598999772572E-3</v>
      </c>
      <c r="AN535" s="75">
        <f>IF(OR(DataBase2[[#This Row],[sLB]] = "", DataBase2[[#This Row],[BSHeu]]=""), "", (DataBase2[[#This Row],[sLB]]-DataBase2[[#This Row],[BSHeu]])/DataBase2[[#This Row],[BSHeu]])</f>
        <v>-1.5628307695715346E-5</v>
      </c>
      <c r="AO535" s="76">
        <f>IF(OR(DataBase2[[#This Row],[sCL]] = "",  DataBase2[[#This Row],[BSHeu]]=""), "", (DataBase2[[#This Row],[sCL]] - DataBase2[[#This Row],[BSHeu]])/ DataBase2[[#This Row],[BSHeu]])</f>
        <v>4.7121715628260343E-3</v>
      </c>
      <c r="AP535" s="76">
        <f>IF(OR(DataBase2[[#This Row],[sDRC]]= "",  DataBase2[[#This Row],[BSHeu]]=""), "", (DataBase2[[#This Row],[sDRC]]- DataBase2[[#This Row],[BSHeu]])/ DataBase2[[#This Row],[BSHeu]])</f>
        <v>0.38318242544705261</v>
      </c>
      <c r="AQ535" s="76">
        <f>IF(OR(DataBase2[[#This Row],[sABS]]= "",  DataBase2[[#This Row],[BSHeu]]=""), "", (DataBase2[[#This Row],[sABS]]- DataBase2[[#This Row],[BSHeu]])/ DataBase2[[#This Row],[BSHeu]])</f>
        <v>7.4570815887643168E-3</v>
      </c>
      <c r="AR535" s="76">
        <f>IF(OR(DataBase2[[#This Row],[sCCJ]]= "",  DataBase2[[#This Row],[BSHeu]]=""), "", (DataBase2[[#This Row],[sCCJ]]- DataBase2[[#This Row],[BSHeu]])/ DataBase2[[#This Row],[BSHeu]])</f>
        <v>1.2365306482953645E-2</v>
      </c>
      <c r="AS535" s="76">
        <f>IF(OR(DataBase2[[#This Row],[sILS]] = "",  DataBase2[[#This Row],[BSHeu]]=""), "", (DataBase2[[#This Row],[sILS]]- DataBase2[[#This Row],[BSHeu]])/ DataBase2[[#This Row],[BSHeu]])</f>
        <v>1.0788268160922454E-2</v>
      </c>
      <c r="AT535" s="76">
        <f>IF(OR(DataBase2[[#This Row],[sSA]] = "",  DataBase2[[#This Row],[BSHeu]]=""), "", (DataBase2[[#This Row],[sSA]]- DataBase2[[#This Row],[BSHeu]])/ DataBase2[[#This Row],[BSHeu]])</f>
        <v>0</v>
      </c>
      <c r="AU535" s="77">
        <f>IF(OR(DataBase2[[#This Row],[sKS]]= "",  DataBase2[[#This Row],[BSHeu]]=""), "", (DataBase2[[#This Row],[sKS]]- DataBase2[[#This Row],[BSHeu]])/ DataBase2[[#This Row],[BSHeu]])</f>
        <v>9.1198279181247035E-3</v>
      </c>
      <c r="AV535" s="78">
        <f>IF(AND(DataBase2[[#This Row],[sLBGB]]&lt;=0.0001, DataBase2[[#This Row],[sLBGB]]&lt;&gt;""), 1,"")</f>
        <v>1</v>
      </c>
      <c r="AW535" s="78" t="str">
        <f>IF(AND(DataBase2[[#This Row],[sCLGB]]&lt;=0.0001,DataBase2[[#This Row],[sCLGB]]&lt;&gt;""), 1,"")</f>
        <v/>
      </c>
      <c r="AX535" s="78" t="str">
        <f>IF(AND(DataBase2[[#This Row],[sDRCGB]]&lt;=0.0001,DataBase2[[#This Row],[sDRCGB]]&lt;&gt;""), 1,"")</f>
        <v/>
      </c>
      <c r="AY535" s="78" t="str">
        <f>IF(AND(DataBase2[[#This Row],[sABSGB]]&lt;=0.0001,DataBase2[[#This Row],[sABSGB]]&lt;&gt;""), 1,"")</f>
        <v/>
      </c>
      <c r="AZ535" s="78" t="str">
        <f>IF(AND(DataBase2[[#This Row],[sCCJGB]]&lt;=0.0001,DataBase2[[#This Row],[sCCJGB]]&lt;&gt;""), 1,"")</f>
        <v/>
      </c>
      <c r="BA535" s="78" t="str">
        <f>IF(AND(DataBase2[[#This Row],[sILSGB]]&lt;=0.0001,DataBase2[[#This Row],[sILSGB]]&lt;&gt;""), 1,"")</f>
        <v/>
      </c>
      <c r="BB535" s="78">
        <f>IF(AND(DataBase2[[#This Row],[sSAGB]]&lt;=0.0001,DataBase2[[#This Row],[sSAGB]]&lt;&gt;""), 1,"")</f>
        <v>1</v>
      </c>
      <c r="BC535" s="78" t="str">
        <f>IF(AND(DataBase2[[#This Row],[sKSGB]]&lt;=0.0001,DataBase2[[#This Row],[sKSGB]]&lt;&gt;""), 1,"")</f>
        <v/>
      </c>
      <c r="BD535" s="79">
        <f>IF(AND(DataBase2[[#This Row],[sLBGKS]]&lt;=0.0001, DataBase2[[#This Row],[sLBGKS]]&lt;&gt;""), 1,"")</f>
        <v>1</v>
      </c>
      <c r="BE535" s="78" t="str">
        <f>IF(AND(DataBase2[[#This Row],[sCLGKS]]&lt;=0.0001,DataBase2[[#This Row],[sCLGKS]]&lt;&gt;""), 1,"")</f>
        <v/>
      </c>
      <c r="BF535" s="78" t="str">
        <f>IF(AND(DataBase2[[#This Row],[sDRCGKS]]&lt;=0.0001,DataBase2[[#This Row],[sDRCGKS]]&lt;&gt;""), 1,"")</f>
        <v/>
      </c>
      <c r="BG535" s="78" t="str">
        <f>IF(AND(DataBase2[[#This Row],[sABSGKS]]&lt;=0.0001,DataBase2[[#This Row],[sABSGKS]]&lt;&gt;""), 1,"")</f>
        <v/>
      </c>
      <c r="BH535" s="78" t="str">
        <f>IF(AND(DataBase2[[#This Row],[sCCJGKS]]&lt;=0.0001,DataBase2[[#This Row],[sCCJGKS]]&lt;&gt;""), 1,"")</f>
        <v/>
      </c>
      <c r="BI535" s="78" t="str">
        <f>IF(AND(DataBase2[[#This Row],[sILSGKS]]&lt;=0.0001,DataBase2[[#This Row],[sILSGKS]]&lt;&gt;""), 1,"")</f>
        <v/>
      </c>
      <c r="BJ535" s="78">
        <f>IF(AND(DataBase2[[#This Row],[sSAGKS]]&lt;=0.0001,DataBase2[[#This Row],[sSAGKS]]&lt;&gt;""), 1,"")</f>
        <v>1</v>
      </c>
      <c r="BK535" s="80" t="str">
        <f>IF(AND(DataBase2[[#This Row],[sKSGKS]]&lt;=0.0001,DataBase2[[#This Row],[sKSGKS]]&lt;&gt;""), 1,"")</f>
        <v/>
      </c>
    </row>
    <row r="536" spans="1:63" x14ac:dyDescent="0.35">
      <c r="A536" s="65" t="s">
        <v>189</v>
      </c>
      <c r="B536" s="66" t="s">
        <v>80</v>
      </c>
      <c r="C536" s="67" t="s">
        <v>81</v>
      </c>
      <c r="D536" s="67">
        <v>6</v>
      </c>
      <c r="E536" s="67">
        <v>30</v>
      </c>
      <c r="F536" s="68">
        <v>5</v>
      </c>
      <c r="G536" s="69">
        <v>22247.200000000001</v>
      </c>
      <c r="H536" s="70">
        <v>21542.6</v>
      </c>
      <c r="I536" s="71">
        <v>7200</v>
      </c>
      <c r="J536" s="69">
        <v>23497.43</v>
      </c>
      <c r="K536" s="70">
        <v>20227.43</v>
      </c>
      <c r="L536" s="71">
        <v>42943</v>
      </c>
      <c r="M536" s="69">
        <v>28918.400000000001</v>
      </c>
      <c r="N536" s="6">
        <v>21920.94</v>
      </c>
      <c r="O536" s="71">
        <v>7200.1</v>
      </c>
      <c r="P536" s="69">
        <v>22670.410159999999</v>
      </c>
      <c r="Q536" s="71">
        <v>3961</v>
      </c>
      <c r="R536" s="72">
        <v>22743.83</v>
      </c>
      <c r="S536" s="71">
        <v>209.33</v>
      </c>
      <c r="T536" s="72">
        <v>22642.33</v>
      </c>
      <c r="U536" s="71">
        <v>150.02350000000001</v>
      </c>
      <c r="V536" s="72">
        <v>22702.63</v>
      </c>
      <c r="W536" s="73">
        <v>150.57650000000001</v>
      </c>
      <c r="X536" s="7">
        <v>22179.1</v>
      </c>
      <c r="Y536" s="71">
        <v>805</v>
      </c>
      <c r="Z536" s="74">
        <f t="shared" si="24"/>
        <v>22247.200000000001</v>
      </c>
      <c r="AA536" s="48">
        <f t="shared" si="25"/>
        <v>22179.1</v>
      </c>
      <c r="AB53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MIN(G536,J536,M536),"")</f>
        <v/>
      </c>
      <c r="AC536" s="49" t="str">
        <f>IF(OR(DataBase2[[#This Row],[sKS]] = "", DataBase2[[#This Row],[BSOpt]]=""), "", (DataBase2[[#This Row],[sKS]]-DataBase2[[#This Row],[BSOpt]])/DataBase2[[#This Row],[BSOpt]])</f>
        <v/>
      </c>
      <c r="AD536" s="49">
        <f t="shared" si="26"/>
        <v>22247.200000000001</v>
      </c>
      <c r="AE536" s="49">
        <f>IF(OR(DataBase2[[#This Row],[sKS]] = "", DataBase2[[#This Row],[BESTUB]]=""), "", (DataBase2[[#This Row],[sKS]]-DataBase2[[#This Row],[BESTUB]])/DataBase2[[#This Row],[BESTUB]])</f>
        <v>-3.0610593692690399E-3</v>
      </c>
      <c r="AF536" s="75">
        <f>IF(OR(DataBase2[[#This Row],[sLB]] = "", DataBase2[[#This Row],[BestSol]]=""), "", (DataBase2[[#This Row],[sLB]]-DataBase2[[#This Row],[BestSol]])/DataBase2[[#This Row],[BestSol]])</f>
        <v>0</v>
      </c>
      <c r="AG536" s="76">
        <f>IF(OR(DataBase2[[#This Row],[sCL]] = "", DataBase2[[#This Row],[BestSol]]=""), "", (DataBase2[[#This Row],[sCL]] -DataBase2[[#This Row],[BestSol]])/DataBase2[[#This Row],[BestSol]])</f>
        <v>5.6197184364773972E-2</v>
      </c>
      <c r="AH536" s="76">
        <f>IF(OR(DataBase2[[#This Row],[sDRC]]= "", DataBase2[[#This Row],[BestSol]]=""), "", (DataBase2[[#This Row],[sDRC]]-DataBase2[[#This Row],[BestSol]])/DataBase2[[#This Row],[BestSol]])</f>
        <v>0.2998669495487073</v>
      </c>
      <c r="AI536" s="76">
        <f>IF(OR(DataBase2[[#This Row],[sABS]]= "", DataBase2[[#This Row],[BestSol]]=""), "", (DataBase2[[#This Row],[sABS]]-DataBase2[[#This Row],[BestSol]])/DataBase2[[#This Row],[BestSol]])</f>
        <v>1.9023075263403876E-2</v>
      </c>
      <c r="AJ536" s="76">
        <f>IF(OR(DataBase2[[#This Row],[sCCJ]]= "", DataBase2[[#This Row],[BestSol]]=""), "", (DataBase2[[#This Row],[sCCJ]]-DataBase2[[#This Row],[BestSol]])/DataBase2[[#This Row],[BestSol]])</f>
        <v>2.2323258657269276E-2</v>
      </c>
      <c r="AK536" s="76">
        <f>IF(OR(DataBase2[[#This Row],[sILS]] = "", DataBase2[[#This Row],[BestSol]]=""), "", (DataBase2[[#This Row],[sILS]]-DataBase2[[#This Row],[BestSol]])/DataBase2[[#This Row],[BestSol]])</f>
        <v>1.7760886763278121E-2</v>
      </c>
      <c r="AL536" s="76">
        <f>IF(OR(DataBase2[[#This Row],[sSA]] = "", DataBase2[[#This Row],[BestSol]]=""), "", (DataBase2[[#This Row],[sSA]]-DataBase2[[#This Row],[BestSol]])/DataBase2[[#This Row],[BestSol]])</f>
        <v>2.0471340213599927E-2</v>
      </c>
      <c r="AM536" s="76">
        <f>IF(OR(DataBase2[[#This Row],[sKS]] = "", DataBase2[[#This Row],[BestSol]]=""), "", (DataBase2[[#This Row],[sKS]]-DataBase2[[#This Row],[BestSol]])/DataBase2[[#This Row],[BestSol]])</f>
        <v>-3.0610593692690399E-3</v>
      </c>
      <c r="AN536" s="75">
        <f>IF(OR(DataBase2[[#This Row],[sLB]] = "", DataBase2[[#This Row],[BSHeu]]=""), "", (DataBase2[[#This Row],[sLB]]-DataBase2[[#This Row],[BSHeu]])/DataBase2[[#This Row],[BSHeu]])</f>
        <v>3.0704582241841277E-3</v>
      </c>
      <c r="AO536" s="76">
        <f>IF(OR(DataBase2[[#This Row],[sCL]] = "",  DataBase2[[#This Row],[BSHeu]]=""), "", (DataBase2[[#This Row],[sCL]] - DataBase2[[#This Row],[BSHeu]])/ DataBase2[[#This Row],[BSHeu]])</f>
        <v>5.9440193695866915E-2</v>
      </c>
      <c r="AP536" s="76">
        <f>IF(OR(DataBase2[[#This Row],[sDRC]]= "",  DataBase2[[#This Row],[BSHeu]]=""), "", (DataBase2[[#This Row],[sDRC]]- DataBase2[[#This Row],[BSHeu]])/ DataBase2[[#This Row],[BSHeu]])</f>
        <v>0.30385813671429424</v>
      </c>
      <c r="AQ536" s="76">
        <f>IF(OR(DataBase2[[#This Row],[sABS]]= "",  DataBase2[[#This Row],[BSHeu]]=""), "", (DataBase2[[#This Row],[sABS]]- DataBase2[[#This Row],[BSHeu]])/ DataBase2[[#This Row],[BSHeu]])</f>
        <v>2.2151943045479797E-2</v>
      </c>
      <c r="AR536" s="76">
        <f>IF(OR(DataBase2[[#This Row],[sCCJ]]= "",  DataBase2[[#This Row],[BSHeu]]=""), "", (DataBase2[[#This Row],[sCCJ]]- DataBase2[[#This Row],[BSHeu]])/ DataBase2[[#This Row],[BSHeu]])</f>
        <v>2.5462259514588203E-2</v>
      </c>
      <c r="AS536" s="76">
        <f>IF(OR(DataBase2[[#This Row],[sILS]] = "",  DataBase2[[#This Row],[BSHeu]]=""), "", (DataBase2[[#This Row],[sILS]]- DataBase2[[#This Row],[BSHeu]])/ DataBase2[[#This Row],[BSHeu]])</f>
        <v>2.0885879048293358E-2</v>
      </c>
      <c r="AT536" s="76">
        <f>IF(OR(DataBase2[[#This Row],[sSA]] = "",  DataBase2[[#This Row],[BSHeu]]=""), "", (DataBase2[[#This Row],[sSA]]- DataBase2[[#This Row],[BSHeu]])/ DataBase2[[#This Row],[BSHeu]])</f>
        <v>2.3604654832702972E-2</v>
      </c>
      <c r="AU536" s="77">
        <f>IF(OR(DataBase2[[#This Row],[sKS]]= "",  DataBase2[[#This Row],[BSHeu]]=""), "", (DataBase2[[#This Row],[sKS]]- DataBase2[[#This Row],[BSHeu]])/ DataBase2[[#This Row],[BSHeu]])</f>
        <v>0</v>
      </c>
      <c r="AV536" s="78">
        <f>IF(AND(DataBase2[[#This Row],[sLBGB]]&lt;=0.0001, DataBase2[[#This Row],[sLBGB]]&lt;&gt;""), 1,"")</f>
        <v>1</v>
      </c>
      <c r="AW536" s="78" t="str">
        <f>IF(AND(DataBase2[[#This Row],[sCLGB]]&lt;=0.0001,DataBase2[[#This Row],[sCLGB]]&lt;&gt;""), 1,"")</f>
        <v/>
      </c>
      <c r="AX536" s="78" t="str">
        <f>IF(AND(DataBase2[[#This Row],[sDRCGB]]&lt;=0.0001,DataBase2[[#This Row],[sDRCGB]]&lt;&gt;""), 1,"")</f>
        <v/>
      </c>
      <c r="AY536" s="78" t="str">
        <f>IF(AND(DataBase2[[#This Row],[sABSGB]]&lt;=0.0001,DataBase2[[#This Row],[sABSGB]]&lt;&gt;""), 1,"")</f>
        <v/>
      </c>
      <c r="AZ536" s="78" t="str">
        <f>IF(AND(DataBase2[[#This Row],[sCCJGB]]&lt;=0.0001,DataBase2[[#This Row],[sCCJGB]]&lt;&gt;""), 1,"")</f>
        <v/>
      </c>
      <c r="BA536" s="78" t="str">
        <f>IF(AND(DataBase2[[#This Row],[sILSGB]]&lt;=0.0001,DataBase2[[#This Row],[sILSGB]]&lt;&gt;""), 1,"")</f>
        <v/>
      </c>
      <c r="BB536" s="78" t="str">
        <f>IF(AND(DataBase2[[#This Row],[sSAGB]]&lt;=0.0001,DataBase2[[#This Row],[sSAGB]]&lt;&gt;""), 1,"")</f>
        <v/>
      </c>
      <c r="BC536" s="78">
        <f>IF(AND(DataBase2[[#This Row],[sKSGB]]&lt;=0.0001,DataBase2[[#This Row],[sKSGB]]&lt;&gt;""), 1,"")</f>
        <v>1</v>
      </c>
      <c r="BD536" s="79" t="str">
        <f>IF(AND(DataBase2[[#This Row],[sLBGKS]]&lt;=0.0001, DataBase2[[#This Row],[sLBGKS]]&lt;&gt;""), 1,"")</f>
        <v/>
      </c>
      <c r="BE536" s="78" t="str">
        <f>IF(AND(DataBase2[[#This Row],[sCLGKS]]&lt;=0.0001,DataBase2[[#This Row],[sCLGKS]]&lt;&gt;""), 1,"")</f>
        <v/>
      </c>
      <c r="BF536" s="78" t="str">
        <f>IF(AND(DataBase2[[#This Row],[sDRCGKS]]&lt;=0.0001,DataBase2[[#This Row],[sDRCGKS]]&lt;&gt;""), 1,"")</f>
        <v/>
      </c>
      <c r="BG536" s="78" t="str">
        <f>IF(AND(DataBase2[[#This Row],[sABSGKS]]&lt;=0.0001,DataBase2[[#This Row],[sABSGKS]]&lt;&gt;""), 1,"")</f>
        <v/>
      </c>
      <c r="BH536" s="78" t="str">
        <f>IF(AND(DataBase2[[#This Row],[sCCJGKS]]&lt;=0.0001,DataBase2[[#This Row],[sCCJGKS]]&lt;&gt;""), 1,"")</f>
        <v/>
      </c>
      <c r="BI536" s="78" t="str">
        <f>IF(AND(DataBase2[[#This Row],[sILSGKS]]&lt;=0.0001,DataBase2[[#This Row],[sILSGKS]]&lt;&gt;""), 1,"")</f>
        <v/>
      </c>
      <c r="BJ536" s="78" t="str">
        <f>IF(AND(DataBase2[[#This Row],[sSAGKS]]&lt;=0.0001,DataBase2[[#This Row],[sSAGKS]]&lt;&gt;""), 1,"")</f>
        <v/>
      </c>
      <c r="BK536" s="80">
        <f>IF(AND(DataBase2[[#This Row],[sKSGKS]]&lt;=0.0001,DataBase2[[#This Row],[sKSGKS]]&lt;&gt;""), 1,"")</f>
        <v>1</v>
      </c>
    </row>
    <row r="537" spans="1:63" x14ac:dyDescent="0.35">
      <c r="A537" s="65" t="s">
        <v>190</v>
      </c>
      <c r="B537" s="66" t="s">
        <v>80</v>
      </c>
      <c r="C537" s="67" t="s">
        <v>81</v>
      </c>
      <c r="D537" s="67">
        <v>6</v>
      </c>
      <c r="E537" s="67">
        <v>30</v>
      </c>
      <c r="F537" s="68">
        <v>2</v>
      </c>
      <c r="G537" s="69">
        <v>20990.9</v>
      </c>
      <c r="H537" s="70">
        <v>20870.2</v>
      </c>
      <c r="I537" s="71">
        <v>7200</v>
      </c>
      <c r="J537" s="69">
        <v>20989.919999999998</v>
      </c>
      <c r="K537" s="70">
        <v>20989.919999999998</v>
      </c>
      <c r="L537" s="71">
        <v>1547</v>
      </c>
      <c r="M537" s="69">
        <v>26854.58</v>
      </c>
      <c r="N537" s="6">
        <v>20968.38</v>
      </c>
      <c r="O537" s="71">
        <v>7200.1</v>
      </c>
      <c r="P537" s="69">
        <v>21160.550780000001</v>
      </c>
      <c r="Q537" s="71">
        <v>11410</v>
      </c>
      <c r="R537" s="72">
        <v>21311.82</v>
      </c>
      <c r="S537" s="71">
        <v>175.85</v>
      </c>
      <c r="T537" s="72">
        <v>21322.02</v>
      </c>
      <c r="U537" s="71">
        <v>150.0025</v>
      </c>
      <c r="V537" s="72">
        <v>21235.72</v>
      </c>
      <c r="W537" s="73">
        <v>150.3245</v>
      </c>
      <c r="X537" s="7">
        <v>21049</v>
      </c>
      <c r="Y537" s="71">
        <v>52</v>
      </c>
      <c r="Z537" s="74">
        <f t="shared" si="24"/>
        <v>20989.919999999998</v>
      </c>
      <c r="AA537" s="48">
        <f t="shared" si="25"/>
        <v>21049</v>
      </c>
      <c r="AB53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MIN(G537,J537,M537),"")</f>
        <v>20989.919999999998</v>
      </c>
      <c r="AC537" s="49">
        <f>IF(OR(DataBase2[[#This Row],[sKS]] = "", DataBase2[[#This Row],[BSOpt]]=""), "", (DataBase2[[#This Row],[sKS]]-DataBase2[[#This Row],[BSOpt]])/DataBase2[[#This Row],[BSOpt]])</f>
        <v>2.8146843818366981E-3</v>
      </c>
      <c r="AD537" s="49">
        <f t="shared" si="26"/>
        <v>20989.919999999998</v>
      </c>
      <c r="AE537" s="49">
        <f>IF(OR(DataBase2[[#This Row],[sKS]] = "", DataBase2[[#This Row],[BESTUB]]=""), "", (DataBase2[[#This Row],[sKS]]-DataBase2[[#This Row],[BESTUB]])/DataBase2[[#This Row],[BESTUB]])</f>
        <v>2.8146843818366981E-3</v>
      </c>
      <c r="AF537" s="75">
        <f>IF(OR(DataBase2[[#This Row],[sLB]] = "", DataBase2[[#This Row],[BestSol]]=""), "", (DataBase2[[#This Row],[sLB]]-DataBase2[[#This Row],[BestSol]])/DataBase2[[#This Row],[BestSol]])</f>
        <v>4.668907742398263E-5</v>
      </c>
      <c r="AG537" s="76">
        <f>IF(OR(DataBase2[[#This Row],[sCL]] = "", DataBase2[[#This Row],[BestSol]]=""), "", (DataBase2[[#This Row],[sCL]] -DataBase2[[#This Row],[BestSol]])/DataBase2[[#This Row],[BestSol]])</f>
        <v>0</v>
      </c>
      <c r="AH537" s="76">
        <f>IF(OR(DataBase2[[#This Row],[sDRC]]= "", DataBase2[[#This Row],[BestSol]]=""), "", (DataBase2[[#This Row],[sDRC]]-DataBase2[[#This Row],[BestSol]])/DataBase2[[#This Row],[BestSol]])</f>
        <v>0.27940363755555064</v>
      </c>
      <c r="AI537" s="76">
        <f>IF(OR(DataBase2[[#This Row],[sABS]]= "", DataBase2[[#This Row],[BestSol]]=""), "", (DataBase2[[#This Row],[sABS]]-DataBase2[[#This Row],[BestSol]])/DataBase2[[#This Row],[BestSol]])</f>
        <v>8.1291772431721105E-3</v>
      </c>
      <c r="AJ537" s="76">
        <f>IF(OR(DataBase2[[#This Row],[sCCJ]]= "", DataBase2[[#This Row],[BestSol]]=""), "", (DataBase2[[#This Row],[sCCJ]]-DataBase2[[#This Row],[BestSol]])/DataBase2[[#This Row],[BestSol]])</f>
        <v>1.5335932676256102E-2</v>
      </c>
      <c r="AK537" s="76">
        <f>IF(OR(DataBase2[[#This Row],[sILS]] = "", DataBase2[[#This Row],[BestSol]]=""), "", (DataBase2[[#This Row],[sILS]]-DataBase2[[#This Row],[BestSol]])/DataBase2[[#This Row],[BestSol]])</f>
        <v>1.5821880216789878E-2</v>
      </c>
      <c r="AL537" s="76">
        <f>IF(OR(DataBase2[[#This Row],[sSA]] = "", DataBase2[[#This Row],[BestSol]]=""), "", (DataBase2[[#This Row],[sSA]]-DataBase2[[#This Row],[BestSol]])/DataBase2[[#This Row],[BestSol]])</f>
        <v>1.1710382888548547E-2</v>
      </c>
      <c r="AM537" s="76">
        <f>IF(OR(DataBase2[[#This Row],[sKS]] = "", DataBase2[[#This Row],[BestSol]]=""), "", (DataBase2[[#This Row],[sKS]]-DataBase2[[#This Row],[BestSol]])/DataBase2[[#This Row],[BestSol]])</f>
        <v>2.8146843818366981E-3</v>
      </c>
      <c r="AN537" s="75">
        <f>IF(OR(DataBase2[[#This Row],[sLB]] = "", DataBase2[[#This Row],[BSHeu]]=""), "", (DataBase2[[#This Row],[sLB]]-DataBase2[[#This Row],[BSHeu]])/DataBase2[[#This Row],[BSHeu]])</f>
        <v>-2.76022613900891E-3</v>
      </c>
      <c r="AO537" s="76">
        <f>IF(OR(DataBase2[[#This Row],[sCL]] = "",  DataBase2[[#This Row],[BSHeu]]=""), "", (DataBase2[[#This Row],[sCL]] - DataBase2[[#This Row],[BSHeu]])/ DataBase2[[#This Row],[BSHeu]])</f>
        <v>-2.8067841702694545E-3</v>
      </c>
      <c r="AP537" s="76">
        <f>IF(OR(DataBase2[[#This Row],[sDRC]]= "",  DataBase2[[#This Row],[BSHeu]]=""), "", (DataBase2[[#This Row],[sDRC]]- DataBase2[[#This Row],[BSHeu]])/ DataBase2[[#This Row],[BSHeu]])</f>
        <v>0.27581262767827458</v>
      </c>
      <c r="AQ537" s="76">
        <f>IF(OR(DataBase2[[#This Row],[sABS]]= "",  DataBase2[[#This Row],[BSHeu]]=""), "", (DataBase2[[#This Row],[sABS]]- DataBase2[[#This Row],[BSHeu]])/ DataBase2[[#This Row],[BSHeu]])</f>
        <v>5.2995762268992063E-3</v>
      </c>
      <c r="AR537" s="76">
        <f>IF(OR(DataBase2[[#This Row],[sCCJ]]= "",  DataBase2[[#This Row],[BSHeu]]=""), "", (DataBase2[[#This Row],[sCCJ]]- DataBase2[[#This Row],[BSHeu]])/ DataBase2[[#This Row],[BSHeu]])</f>
        <v>1.2486103852914614E-2</v>
      </c>
      <c r="AS537" s="76">
        <f>IF(OR(DataBase2[[#This Row],[sILS]] = "",  DataBase2[[#This Row],[BSHeu]]=""), "", (DataBase2[[#This Row],[sILS]]- DataBase2[[#This Row],[BSHeu]])/ DataBase2[[#This Row],[BSHeu]])</f>
        <v>1.2970687443584039E-2</v>
      </c>
      <c r="AT537" s="76">
        <f>IF(OR(DataBase2[[#This Row],[sSA]] = "",  DataBase2[[#This Row],[BSHeu]]=""), "", (DataBase2[[#This Row],[sSA]]- DataBase2[[#This Row],[BSHeu]])/ DataBase2[[#This Row],[BSHeu]])</f>
        <v>8.8707302009597214E-3</v>
      </c>
      <c r="AU537" s="77">
        <f>IF(OR(DataBase2[[#This Row],[sKS]]= "",  DataBase2[[#This Row],[BSHeu]]=""), "", (DataBase2[[#This Row],[sKS]]- DataBase2[[#This Row],[BSHeu]])/ DataBase2[[#This Row],[BSHeu]])</f>
        <v>0</v>
      </c>
      <c r="AV537" s="78">
        <f>IF(AND(DataBase2[[#This Row],[sLBGB]]&lt;=0.0001, DataBase2[[#This Row],[sLBGB]]&lt;&gt;""), 1,"")</f>
        <v>1</v>
      </c>
      <c r="AW537" s="78">
        <f>IF(AND(DataBase2[[#This Row],[sCLGB]]&lt;=0.0001,DataBase2[[#This Row],[sCLGB]]&lt;&gt;""), 1,"")</f>
        <v>1</v>
      </c>
      <c r="AX537" s="78" t="str">
        <f>IF(AND(DataBase2[[#This Row],[sDRCGB]]&lt;=0.0001,DataBase2[[#This Row],[sDRCGB]]&lt;&gt;""), 1,"")</f>
        <v/>
      </c>
      <c r="AY537" s="78" t="str">
        <f>IF(AND(DataBase2[[#This Row],[sABSGB]]&lt;=0.0001,DataBase2[[#This Row],[sABSGB]]&lt;&gt;""), 1,"")</f>
        <v/>
      </c>
      <c r="AZ537" s="78" t="str">
        <f>IF(AND(DataBase2[[#This Row],[sCCJGB]]&lt;=0.0001,DataBase2[[#This Row],[sCCJGB]]&lt;&gt;""), 1,"")</f>
        <v/>
      </c>
      <c r="BA537" s="78" t="str">
        <f>IF(AND(DataBase2[[#This Row],[sILSGB]]&lt;=0.0001,DataBase2[[#This Row],[sILSGB]]&lt;&gt;""), 1,"")</f>
        <v/>
      </c>
      <c r="BB537" s="78" t="str">
        <f>IF(AND(DataBase2[[#This Row],[sSAGB]]&lt;=0.0001,DataBase2[[#This Row],[sSAGB]]&lt;&gt;""), 1,"")</f>
        <v/>
      </c>
      <c r="BC537" s="78" t="str">
        <f>IF(AND(DataBase2[[#This Row],[sKSGB]]&lt;=0.0001,DataBase2[[#This Row],[sKSGB]]&lt;&gt;""), 1,"")</f>
        <v/>
      </c>
      <c r="BD537" s="79">
        <f>IF(AND(DataBase2[[#This Row],[sLBGKS]]&lt;=0.0001, DataBase2[[#This Row],[sLBGKS]]&lt;&gt;""), 1,"")</f>
        <v>1</v>
      </c>
      <c r="BE537" s="78">
        <f>IF(AND(DataBase2[[#This Row],[sCLGKS]]&lt;=0.0001,DataBase2[[#This Row],[sCLGKS]]&lt;&gt;""), 1,"")</f>
        <v>1</v>
      </c>
      <c r="BF537" s="78" t="str">
        <f>IF(AND(DataBase2[[#This Row],[sDRCGKS]]&lt;=0.0001,DataBase2[[#This Row],[sDRCGKS]]&lt;&gt;""), 1,"")</f>
        <v/>
      </c>
      <c r="BG537" s="78" t="str">
        <f>IF(AND(DataBase2[[#This Row],[sABSGKS]]&lt;=0.0001,DataBase2[[#This Row],[sABSGKS]]&lt;&gt;""), 1,"")</f>
        <v/>
      </c>
      <c r="BH537" s="78" t="str">
        <f>IF(AND(DataBase2[[#This Row],[sCCJGKS]]&lt;=0.0001,DataBase2[[#This Row],[sCCJGKS]]&lt;&gt;""), 1,"")</f>
        <v/>
      </c>
      <c r="BI537" s="78" t="str">
        <f>IF(AND(DataBase2[[#This Row],[sILSGKS]]&lt;=0.0001,DataBase2[[#This Row],[sILSGKS]]&lt;&gt;""), 1,"")</f>
        <v/>
      </c>
      <c r="BJ537" s="78" t="str">
        <f>IF(AND(DataBase2[[#This Row],[sSAGKS]]&lt;=0.0001,DataBase2[[#This Row],[sSAGKS]]&lt;&gt;""), 1,"")</f>
        <v/>
      </c>
      <c r="BK537" s="80">
        <f>IF(AND(DataBase2[[#This Row],[sKSGKS]]&lt;=0.0001,DataBase2[[#This Row],[sKSGKS]]&lt;&gt;""), 1,"")</f>
        <v>1</v>
      </c>
    </row>
    <row r="538" spans="1:63" x14ac:dyDescent="0.35">
      <c r="A538" s="65" t="s">
        <v>191</v>
      </c>
      <c r="B538" s="66" t="s">
        <v>80</v>
      </c>
      <c r="C538" s="67" t="s">
        <v>81</v>
      </c>
      <c r="D538" s="67">
        <v>6</v>
      </c>
      <c r="E538" s="67">
        <v>30</v>
      </c>
      <c r="F538" s="68">
        <v>3</v>
      </c>
      <c r="G538" s="69">
        <v>21889</v>
      </c>
      <c r="H538" s="70">
        <v>21606.7</v>
      </c>
      <c r="I538" s="71">
        <v>7200</v>
      </c>
      <c r="J538" s="69">
        <v>21963.32</v>
      </c>
      <c r="K538" s="70">
        <v>21191.52</v>
      </c>
      <c r="L538" s="71">
        <v>42917</v>
      </c>
      <c r="M538" s="69">
        <v>28701.62</v>
      </c>
      <c r="N538" s="6">
        <v>21775.09</v>
      </c>
      <c r="O538" s="71">
        <v>7200</v>
      </c>
      <c r="P538" s="69">
        <v>22062.349610000001</v>
      </c>
      <c r="Q538" s="71">
        <v>11516</v>
      </c>
      <c r="R538" s="72">
        <v>22290.62</v>
      </c>
      <c r="S538" s="71">
        <v>225.66</v>
      </c>
      <c r="T538" s="72">
        <v>22119.32</v>
      </c>
      <c r="U538" s="71">
        <v>150.011</v>
      </c>
      <c r="V538" s="72">
        <v>22301.22</v>
      </c>
      <c r="W538" s="73">
        <v>150.36600000000001</v>
      </c>
      <c r="X538" s="7">
        <v>22059.599999999999</v>
      </c>
      <c r="Y538" s="71">
        <v>496</v>
      </c>
      <c r="Z538" s="74">
        <f t="shared" si="24"/>
        <v>21889</v>
      </c>
      <c r="AA538" s="48">
        <f t="shared" si="25"/>
        <v>22059.599999999999</v>
      </c>
      <c r="AB53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MIN(G538,J538,M538),"")</f>
        <v/>
      </c>
      <c r="AC538" s="49" t="str">
        <f>IF(OR(DataBase2[[#This Row],[sKS]] = "", DataBase2[[#This Row],[BSOpt]]=""), "", (DataBase2[[#This Row],[sKS]]-DataBase2[[#This Row],[BSOpt]])/DataBase2[[#This Row],[BSOpt]])</f>
        <v/>
      </c>
      <c r="AD538" s="49">
        <f t="shared" si="26"/>
        <v>21889</v>
      </c>
      <c r="AE538" s="49">
        <f>IF(OR(DataBase2[[#This Row],[sKS]] = "", DataBase2[[#This Row],[BESTUB]]=""), "", (DataBase2[[#This Row],[sKS]]-DataBase2[[#This Row],[BESTUB]])/DataBase2[[#This Row],[BESTUB]])</f>
        <v>7.7938690666544174E-3</v>
      </c>
      <c r="AF538" s="75">
        <f>IF(OR(DataBase2[[#This Row],[sLB]] = "", DataBase2[[#This Row],[BestSol]]=""), "", (DataBase2[[#This Row],[sLB]]-DataBase2[[#This Row],[BestSol]])/DataBase2[[#This Row],[BestSol]])</f>
        <v>0</v>
      </c>
      <c r="AG538" s="76">
        <f>IF(OR(DataBase2[[#This Row],[sCL]] = "", DataBase2[[#This Row],[BestSol]]=""), "", (DataBase2[[#This Row],[sCL]] -DataBase2[[#This Row],[BestSol]])/DataBase2[[#This Row],[BestSol]])</f>
        <v>3.3953127141486458E-3</v>
      </c>
      <c r="AH538" s="76">
        <f>IF(OR(DataBase2[[#This Row],[sDRC]]= "", DataBase2[[#This Row],[BestSol]]=""), "", (DataBase2[[#This Row],[sDRC]]-DataBase2[[#This Row],[BestSol]])/DataBase2[[#This Row],[BestSol]])</f>
        <v>0.3112348668280871</v>
      </c>
      <c r="AI538" s="76">
        <f>IF(OR(DataBase2[[#This Row],[sABS]]= "", DataBase2[[#This Row],[BestSol]]=""), "", (DataBase2[[#This Row],[sABS]]-DataBase2[[#This Row],[BestSol]])/DataBase2[[#This Row],[BestSol]])</f>
        <v>7.9194851295171596E-3</v>
      </c>
      <c r="AJ538" s="76">
        <f>IF(OR(DataBase2[[#This Row],[sCCJ]]= "", DataBase2[[#This Row],[BestSol]]=""), "", (DataBase2[[#This Row],[sCCJ]]-DataBase2[[#This Row],[BestSol]])/DataBase2[[#This Row],[BestSol]])</f>
        <v>1.8348028690209649E-2</v>
      </c>
      <c r="AK538" s="76">
        <f>IF(OR(DataBase2[[#This Row],[sILS]] = "", DataBase2[[#This Row],[BestSol]]=""), "", (DataBase2[[#This Row],[sILS]]-DataBase2[[#This Row],[BestSol]])/DataBase2[[#This Row],[BestSol]])</f>
        <v>1.0522180090456381E-2</v>
      </c>
      <c r="AL538" s="76">
        <f>IF(OR(DataBase2[[#This Row],[sSA]] = "", DataBase2[[#This Row],[BestSol]]=""), "", (DataBase2[[#This Row],[sSA]]-DataBase2[[#This Row],[BestSol]])/DataBase2[[#This Row],[BestSol]])</f>
        <v>1.8832290191420402E-2</v>
      </c>
      <c r="AM538" s="76">
        <f>IF(OR(DataBase2[[#This Row],[sKS]] = "", DataBase2[[#This Row],[BestSol]]=""), "", (DataBase2[[#This Row],[sKS]]-DataBase2[[#This Row],[BestSol]])/DataBase2[[#This Row],[BestSol]])</f>
        <v>7.7938690666544174E-3</v>
      </c>
      <c r="AN538" s="75">
        <f>IF(OR(DataBase2[[#This Row],[sLB]] = "", DataBase2[[#This Row],[BSHeu]]=""), "", (DataBase2[[#This Row],[sLB]]-DataBase2[[#This Row],[BSHeu]])/DataBase2[[#This Row],[BSHeu]])</f>
        <v>-7.7335944441421674E-3</v>
      </c>
      <c r="AO538" s="76">
        <f>IF(OR(DataBase2[[#This Row],[sCL]] = "",  DataBase2[[#This Row],[BSHeu]]=""), "", (DataBase2[[#This Row],[sCL]] - DataBase2[[#This Row],[BSHeu]])/ DataBase2[[#This Row],[BSHeu]])</f>
        <v>-4.3645397015357867E-3</v>
      </c>
      <c r="AP538" s="76">
        <f>IF(OR(DataBase2[[#This Row],[sDRC]]= "",  DataBase2[[#This Row],[BSHeu]]=""), "", (DataBase2[[#This Row],[sDRC]]- DataBase2[[#This Row],[BSHeu]])/ DataBase2[[#This Row],[BSHeu]])</f>
        <v>0.30109430814701993</v>
      </c>
      <c r="AQ538" s="76">
        <f>IF(OR(DataBase2[[#This Row],[sABS]]= "",  DataBase2[[#This Row],[BSHeu]]=""), "", (DataBase2[[#This Row],[sABS]]- DataBase2[[#This Row],[BSHeu]])/ DataBase2[[#This Row],[BSHeu]])</f>
        <v>1.2464459917689244E-4</v>
      </c>
      <c r="AR538" s="76">
        <f>IF(OR(DataBase2[[#This Row],[sCCJ]]= "",  DataBase2[[#This Row],[BSHeu]]=""), "", (DataBase2[[#This Row],[sCCJ]]- DataBase2[[#This Row],[BSHeu]])/ DataBase2[[#This Row],[BSHeu]])</f>
        <v>1.0472538033327913E-2</v>
      </c>
      <c r="AS538" s="76">
        <f>IF(OR(DataBase2[[#This Row],[sILS]] = "",  DataBase2[[#This Row],[BSHeu]]=""), "", (DataBase2[[#This Row],[sILS]]- DataBase2[[#This Row],[BSHeu]])/ DataBase2[[#This Row],[BSHeu]])</f>
        <v>2.7072113728263962E-3</v>
      </c>
      <c r="AT538" s="76">
        <f>IF(OR(DataBase2[[#This Row],[sSA]] = "",  DataBase2[[#This Row],[BSHeu]]=""), "", (DataBase2[[#This Row],[sSA]]- DataBase2[[#This Row],[BSHeu]])/ DataBase2[[#This Row],[BSHeu]])</f>
        <v>1.0953054452483391E-2</v>
      </c>
      <c r="AU538" s="77">
        <f>IF(OR(DataBase2[[#This Row],[sKS]]= "",  DataBase2[[#This Row],[BSHeu]]=""), "", (DataBase2[[#This Row],[sKS]]- DataBase2[[#This Row],[BSHeu]])/ DataBase2[[#This Row],[BSHeu]])</f>
        <v>0</v>
      </c>
      <c r="AV538" s="78">
        <f>IF(AND(DataBase2[[#This Row],[sLBGB]]&lt;=0.0001, DataBase2[[#This Row],[sLBGB]]&lt;&gt;""), 1,"")</f>
        <v>1</v>
      </c>
      <c r="AW538" s="78" t="str">
        <f>IF(AND(DataBase2[[#This Row],[sCLGB]]&lt;=0.0001,DataBase2[[#This Row],[sCLGB]]&lt;&gt;""), 1,"")</f>
        <v/>
      </c>
      <c r="AX538" s="78" t="str">
        <f>IF(AND(DataBase2[[#This Row],[sDRCGB]]&lt;=0.0001,DataBase2[[#This Row],[sDRCGB]]&lt;&gt;""), 1,"")</f>
        <v/>
      </c>
      <c r="AY538" s="78" t="str">
        <f>IF(AND(DataBase2[[#This Row],[sABSGB]]&lt;=0.0001,DataBase2[[#This Row],[sABSGB]]&lt;&gt;""), 1,"")</f>
        <v/>
      </c>
      <c r="AZ538" s="78" t="str">
        <f>IF(AND(DataBase2[[#This Row],[sCCJGB]]&lt;=0.0001,DataBase2[[#This Row],[sCCJGB]]&lt;&gt;""), 1,"")</f>
        <v/>
      </c>
      <c r="BA538" s="78" t="str">
        <f>IF(AND(DataBase2[[#This Row],[sILSGB]]&lt;=0.0001,DataBase2[[#This Row],[sILSGB]]&lt;&gt;""), 1,"")</f>
        <v/>
      </c>
      <c r="BB538" s="78" t="str">
        <f>IF(AND(DataBase2[[#This Row],[sSAGB]]&lt;=0.0001,DataBase2[[#This Row],[sSAGB]]&lt;&gt;""), 1,"")</f>
        <v/>
      </c>
      <c r="BC538" s="78" t="str">
        <f>IF(AND(DataBase2[[#This Row],[sKSGB]]&lt;=0.0001,DataBase2[[#This Row],[sKSGB]]&lt;&gt;""), 1,"")</f>
        <v/>
      </c>
      <c r="BD538" s="79">
        <f>IF(AND(DataBase2[[#This Row],[sLBGKS]]&lt;=0.0001, DataBase2[[#This Row],[sLBGKS]]&lt;&gt;""), 1,"")</f>
        <v>1</v>
      </c>
      <c r="BE538" s="78">
        <f>IF(AND(DataBase2[[#This Row],[sCLGKS]]&lt;=0.0001,DataBase2[[#This Row],[sCLGKS]]&lt;&gt;""), 1,"")</f>
        <v>1</v>
      </c>
      <c r="BF538" s="78" t="str">
        <f>IF(AND(DataBase2[[#This Row],[sDRCGKS]]&lt;=0.0001,DataBase2[[#This Row],[sDRCGKS]]&lt;&gt;""), 1,"")</f>
        <v/>
      </c>
      <c r="BG538" s="78" t="str">
        <f>IF(AND(DataBase2[[#This Row],[sABSGKS]]&lt;=0.0001,DataBase2[[#This Row],[sABSGKS]]&lt;&gt;""), 1,"")</f>
        <v/>
      </c>
      <c r="BH538" s="78" t="str">
        <f>IF(AND(DataBase2[[#This Row],[sCCJGKS]]&lt;=0.0001,DataBase2[[#This Row],[sCCJGKS]]&lt;&gt;""), 1,"")</f>
        <v/>
      </c>
      <c r="BI538" s="78" t="str">
        <f>IF(AND(DataBase2[[#This Row],[sILSGKS]]&lt;=0.0001,DataBase2[[#This Row],[sILSGKS]]&lt;&gt;""), 1,"")</f>
        <v/>
      </c>
      <c r="BJ538" s="78" t="str">
        <f>IF(AND(DataBase2[[#This Row],[sSAGKS]]&lt;=0.0001,DataBase2[[#This Row],[sSAGKS]]&lt;&gt;""), 1,"")</f>
        <v/>
      </c>
      <c r="BK538" s="80">
        <f>IF(AND(DataBase2[[#This Row],[sKSGKS]]&lt;=0.0001,DataBase2[[#This Row],[sKSGKS]]&lt;&gt;""), 1,"")</f>
        <v>1</v>
      </c>
    </row>
    <row r="539" spans="1:63" x14ac:dyDescent="0.35">
      <c r="A539" s="65" t="s">
        <v>192</v>
      </c>
      <c r="B539" s="66" t="s">
        <v>80</v>
      </c>
      <c r="C539" s="67" t="s">
        <v>81</v>
      </c>
      <c r="D539" s="67">
        <v>6</v>
      </c>
      <c r="E539" s="67">
        <v>30</v>
      </c>
      <c r="F539" s="68">
        <v>4</v>
      </c>
      <c r="G539" s="69">
        <v>22901.8</v>
      </c>
      <c r="H539" s="70">
        <v>22473.3</v>
      </c>
      <c r="I539" s="71">
        <v>7200</v>
      </c>
      <c r="J539" s="69">
        <v>23263.22</v>
      </c>
      <c r="K539" s="70">
        <v>21364.42</v>
      </c>
      <c r="L539" s="71">
        <v>43181</v>
      </c>
      <c r="M539" s="69">
        <v>32812.379999999997</v>
      </c>
      <c r="N539" s="6">
        <v>22694.68</v>
      </c>
      <c r="O539" s="71">
        <v>7200</v>
      </c>
      <c r="P539" s="69">
        <v>22994.820309999999</v>
      </c>
      <c r="Q539" s="71">
        <v>2312</v>
      </c>
      <c r="R539" s="72">
        <v>23511.52</v>
      </c>
      <c r="S539" s="71">
        <v>233.23</v>
      </c>
      <c r="T539" s="72">
        <v>23070.42</v>
      </c>
      <c r="U539" s="71">
        <v>150.01949999999999</v>
      </c>
      <c r="V539" s="72">
        <v>23325.22</v>
      </c>
      <c r="W539" s="73">
        <v>150.25399999999999</v>
      </c>
      <c r="X539" s="7">
        <v>23298</v>
      </c>
      <c r="Y539" s="71">
        <v>455</v>
      </c>
      <c r="Z539" s="74">
        <f t="shared" si="24"/>
        <v>22901.8</v>
      </c>
      <c r="AA539" s="48">
        <f t="shared" si="25"/>
        <v>22994.820309999999</v>
      </c>
      <c r="AB53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MIN(G539,J539,M539),"")</f>
        <v/>
      </c>
      <c r="AC539" s="49" t="str">
        <f>IF(OR(DataBase2[[#This Row],[sKS]] = "", DataBase2[[#This Row],[BSOpt]]=""), "", (DataBase2[[#This Row],[sKS]]-DataBase2[[#This Row],[BSOpt]])/DataBase2[[#This Row],[BSOpt]])</f>
        <v/>
      </c>
      <c r="AD539" s="49">
        <f t="shared" si="26"/>
        <v>22901.8</v>
      </c>
      <c r="AE539" s="49">
        <f>IF(OR(DataBase2[[#This Row],[sKS]] = "", DataBase2[[#This Row],[BESTUB]]=""), "", (DataBase2[[#This Row],[sKS]]-DataBase2[[#This Row],[BESTUB]])/DataBase2[[#This Row],[BESTUB]])</f>
        <v>1.7299950222253304E-2</v>
      </c>
      <c r="AF539" s="75">
        <f>IF(OR(DataBase2[[#This Row],[sLB]] = "", DataBase2[[#This Row],[BestSol]]=""), "", (DataBase2[[#This Row],[sLB]]-DataBase2[[#This Row],[BestSol]])/DataBase2[[#This Row],[BestSol]])</f>
        <v>0</v>
      </c>
      <c r="AG539" s="76">
        <f>IF(OR(DataBase2[[#This Row],[sCL]] = "", DataBase2[[#This Row],[BestSol]]=""), "", (DataBase2[[#This Row],[sCL]] -DataBase2[[#This Row],[BestSol]])/DataBase2[[#This Row],[BestSol]])</f>
        <v>1.5781292300168628E-2</v>
      </c>
      <c r="AH539" s="76">
        <f>IF(OR(DataBase2[[#This Row],[sDRC]]= "", DataBase2[[#This Row],[BestSol]]=""), "", (DataBase2[[#This Row],[sDRC]]-DataBase2[[#This Row],[BestSol]])/DataBase2[[#This Row],[BestSol]])</f>
        <v>0.43274240452715501</v>
      </c>
      <c r="AI539" s="76">
        <f>IF(OR(DataBase2[[#This Row],[sABS]]= "", DataBase2[[#This Row],[BestSol]]=""), "", (DataBase2[[#This Row],[sABS]]-DataBase2[[#This Row],[BestSol]])/DataBase2[[#This Row],[BestSol]])</f>
        <v>4.0617030102437311E-3</v>
      </c>
      <c r="AJ539" s="76">
        <f>IF(OR(DataBase2[[#This Row],[sCCJ]]= "", DataBase2[[#This Row],[BestSol]]=""), "", (DataBase2[[#This Row],[sCCJ]]-DataBase2[[#This Row],[BestSol]])/DataBase2[[#This Row],[BestSol]])</f>
        <v>2.6623234854902287E-2</v>
      </c>
      <c r="AK539" s="76">
        <f>IF(OR(DataBase2[[#This Row],[sILS]] = "", DataBase2[[#This Row],[BestSol]]=""), "", (DataBase2[[#This Row],[sILS]]-DataBase2[[#This Row],[BestSol]])/DataBase2[[#This Row],[BestSol]])</f>
        <v>7.3627400466338448E-3</v>
      </c>
      <c r="AL539" s="76">
        <f>IF(OR(DataBase2[[#This Row],[sSA]] = "", DataBase2[[#This Row],[BestSol]]=""), "", (DataBase2[[#This Row],[sSA]]-DataBase2[[#This Row],[BestSol]])/DataBase2[[#This Row],[BestSol]])</f>
        <v>1.8488503087093672E-2</v>
      </c>
      <c r="AM539" s="76">
        <f>IF(OR(DataBase2[[#This Row],[sKS]] = "", DataBase2[[#This Row],[BestSol]]=""), "", (DataBase2[[#This Row],[sKS]]-DataBase2[[#This Row],[BestSol]])/DataBase2[[#This Row],[BestSol]])</f>
        <v>1.7299950222253304E-2</v>
      </c>
      <c r="AN539" s="75">
        <f>IF(OR(DataBase2[[#This Row],[sLB]] = "", DataBase2[[#This Row],[BSHeu]]=""), "", (DataBase2[[#This Row],[sLB]]-DataBase2[[#This Row],[BSHeu]])/DataBase2[[#This Row],[BSHeu]])</f>
        <v>-4.0452723155025988E-3</v>
      </c>
      <c r="AO539" s="76">
        <f>IF(OR(DataBase2[[#This Row],[sCL]] = "",  DataBase2[[#This Row],[BSHeu]]=""), "", (DataBase2[[#This Row],[sCL]] - DataBase2[[#This Row],[BSHeu]])/ DataBase2[[#This Row],[BSHeu]])</f>
        <v>1.1672180359821304E-2</v>
      </c>
      <c r="AP539" s="76">
        <f>IF(OR(DataBase2[[#This Row],[sDRC]]= "",  DataBase2[[#This Row],[BSHeu]]=""), "", (DataBase2[[#This Row],[sDRC]]- DataBase2[[#This Row],[BSHeu]])/ DataBase2[[#This Row],[BSHeu]])</f>
        <v>0.42694657134287467</v>
      </c>
      <c r="AQ539" s="76">
        <f>IF(OR(DataBase2[[#This Row],[sABS]]= "",  DataBase2[[#This Row],[BSHeu]]=""), "", (DataBase2[[#This Row],[sABS]]- DataBase2[[#This Row],[BSHeu]])/ DataBase2[[#This Row],[BSHeu]])</f>
        <v>0</v>
      </c>
      <c r="AR539" s="76">
        <f>IF(OR(DataBase2[[#This Row],[sCCJ]]= "",  DataBase2[[#This Row],[BSHeu]]=""), "", (DataBase2[[#This Row],[sCCJ]]- DataBase2[[#This Row],[BSHeu]])/ DataBase2[[#This Row],[BSHeu]])</f>
        <v>2.2470264304492029E-2</v>
      </c>
      <c r="AS539" s="76">
        <f>IF(OR(DataBase2[[#This Row],[sILS]] = "",  DataBase2[[#This Row],[BSHeu]]=""), "", (DataBase2[[#This Row],[sILS]]- DataBase2[[#This Row],[BSHeu]])/ DataBase2[[#This Row],[BSHeu]])</f>
        <v>3.2876834426543559E-3</v>
      </c>
      <c r="AT539" s="76">
        <f>IF(OR(DataBase2[[#This Row],[sSA]] = "",  DataBase2[[#This Row],[BSHeu]]=""), "", (DataBase2[[#This Row],[sSA]]- DataBase2[[#This Row],[BSHeu]])/ DataBase2[[#This Row],[BSHeu]])</f>
        <v>1.4368439741897771E-2</v>
      </c>
      <c r="AU539" s="77">
        <f>IF(OR(DataBase2[[#This Row],[sKS]]= "",  DataBase2[[#This Row],[BSHeu]]=""), "", (DataBase2[[#This Row],[sKS]]- DataBase2[[#This Row],[BSHeu]])/ DataBase2[[#This Row],[BSHeu]])</f>
        <v>1.3184694897057052E-2</v>
      </c>
      <c r="AV539" s="78">
        <f>IF(AND(DataBase2[[#This Row],[sLBGB]]&lt;=0.0001, DataBase2[[#This Row],[sLBGB]]&lt;&gt;""), 1,"")</f>
        <v>1</v>
      </c>
      <c r="AW539" s="78" t="str">
        <f>IF(AND(DataBase2[[#This Row],[sCLGB]]&lt;=0.0001,DataBase2[[#This Row],[sCLGB]]&lt;&gt;""), 1,"")</f>
        <v/>
      </c>
      <c r="AX539" s="78" t="str">
        <f>IF(AND(DataBase2[[#This Row],[sDRCGB]]&lt;=0.0001,DataBase2[[#This Row],[sDRCGB]]&lt;&gt;""), 1,"")</f>
        <v/>
      </c>
      <c r="AY539" s="78" t="str">
        <f>IF(AND(DataBase2[[#This Row],[sABSGB]]&lt;=0.0001,DataBase2[[#This Row],[sABSGB]]&lt;&gt;""), 1,"")</f>
        <v/>
      </c>
      <c r="AZ539" s="78" t="str">
        <f>IF(AND(DataBase2[[#This Row],[sCCJGB]]&lt;=0.0001,DataBase2[[#This Row],[sCCJGB]]&lt;&gt;""), 1,"")</f>
        <v/>
      </c>
      <c r="BA539" s="78" t="str">
        <f>IF(AND(DataBase2[[#This Row],[sILSGB]]&lt;=0.0001,DataBase2[[#This Row],[sILSGB]]&lt;&gt;""), 1,"")</f>
        <v/>
      </c>
      <c r="BB539" s="78" t="str">
        <f>IF(AND(DataBase2[[#This Row],[sSAGB]]&lt;=0.0001,DataBase2[[#This Row],[sSAGB]]&lt;&gt;""), 1,"")</f>
        <v/>
      </c>
      <c r="BC539" s="78" t="str">
        <f>IF(AND(DataBase2[[#This Row],[sKSGB]]&lt;=0.0001,DataBase2[[#This Row],[sKSGB]]&lt;&gt;""), 1,"")</f>
        <v/>
      </c>
      <c r="BD539" s="79">
        <f>IF(AND(DataBase2[[#This Row],[sLBGKS]]&lt;=0.0001, DataBase2[[#This Row],[sLBGKS]]&lt;&gt;""), 1,"")</f>
        <v>1</v>
      </c>
      <c r="BE539" s="78" t="str">
        <f>IF(AND(DataBase2[[#This Row],[sCLGKS]]&lt;=0.0001,DataBase2[[#This Row],[sCLGKS]]&lt;&gt;""), 1,"")</f>
        <v/>
      </c>
      <c r="BF539" s="78" t="str">
        <f>IF(AND(DataBase2[[#This Row],[sDRCGKS]]&lt;=0.0001,DataBase2[[#This Row],[sDRCGKS]]&lt;&gt;""), 1,"")</f>
        <v/>
      </c>
      <c r="BG539" s="78">
        <f>IF(AND(DataBase2[[#This Row],[sABSGKS]]&lt;=0.0001,DataBase2[[#This Row],[sABSGKS]]&lt;&gt;""), 1,"")</f>
        <v>1</v>
      </c>
      <c r="BH539" s="78" t="str">
        <f>IF(AND(DataBase2[[#This Row],[sCCJGKS]]&lt;=0.0001,DataBase2[[#This Row],[sCCJGKS]]&lt;&gt;""), 1,"")</f>
        <v/>
      </c>
      <c r="BI539" s="78" t="str">
        <f>IF(AND(DataBase2[[#This Row],[sILSGKS]]&lt;=0.0001,DataBase2[[#This Row],[sILSGKS]]&lt;&gt;""), 1,"")</f>
        <v/>
      </c>
      <c r="BJ539" s="78" t="str">
        <f>IF(AND(DataBase2[[#This Row],[sSAGKS]]&lt;=0.0001,DataBase2[[#This Row],[sSAGKS]]&lt;&gt;""), 1,"")</f>
        <v/>
      </c>
      <c r="BK539" s="80" t="str">
        <f>IF(AND(DataBase2[[#This Row],[sKSGKS]]&lt;=0.0001,DataBase2[[#This Row],[sKSGKS]]&lt;&gt;""), 1,"")</f>
        <v/>
      </c>
    </row>
    <row r="540" spans="1:63" x14ac:dyDescent="0.35">
      <c r="A540" s="65" t="s">
        <v>193</v>
      </c>
      <c r="B540" s="66" t="s">
        <v>80</v>
      </c>
      <c r="C540" s="67" t="s">
        <v>81</v>
      </c>
      <c r="D540" s="67">
        <v>6</v>
      </c>
      <c r="E540" s="67">
        <v>30</v>
      </c>
      <c r="F540" s="68">
        <v>5</v>
      </c>
      <c r="G540" s="69">
        <v>23872.6</v>
      </c>
      <c r="H540" s="70">
        <v>23425.7</v>
      </c>
      <c r="I540" s="71">
        <v>7200</v>
      </c>
      <c r="J540" s="69">
        <v>25515.32</v>
      </c>
      <c r="K540" s="70">
        <v>21714.82</v>
      </c>
      <c r="L540" s="71">
        <v>43112</v>
      </c>
      <c r="M540" s="69">
        <v>31040.04</v>
      </c>
      <c r="N540" s="6">
        <v>23674.84</v>
      </c>
      <c r="O540" s="71">
        <v>7200.1</v>
      </c>
      <c r="P540" s="69">
        <v>24098.41992</v>
      </c>
      <c r="Q540" s="71">
        <v>3248</v>
      </c>
      <c r="R540" s="72">
        <v>24650.720000000001</v>
      </c>
      <c r="S540" s="71">
        <v>230.63</v>
      </c>
      <c r="T540" s="72">
        <v>24228.82</v>
      </c>
      <c r="U540" s="71">
        <v>150.02000000000001</v>
      </c>
      <c r="V540" s="72">
        <v>24405.02</v>
      </c>
      <c r="W540" s="73">
        <v>150.0625</v>
      </c>
      <c r="X540" s="7">
        <v>24007.7</v>
      </c>
      <c r="Y540" s="71">
        <v>837</v>
      </c>
      <c r="Z540" s="74">
        <f t="shared" si="24"/>
        <v>23872.6</v>
      </c>
      <c r="AA540" s="48">
        <f t="shared" si="25"/>
        <v>24007.7</v>
      </c>
      <c r="AB54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MIN(G540,J540,M540),"")</f>
        <v/>
      </c>
      <c r="AC540" s="49" t="str">
        <f>IF(OR(DataBase2[[#This Row],[sKS]] = "", DataBase2[[#This Row],[BSOpt]]=""), "", (DataBase2[[#This Row],[sKS]]-DataBase2[[#This Row],[BSOpt]])/DataBase2[[#This Row],[BSOpt]])</f>
        <v/>
      </c>
      <c r="AD540" s="49">
        <f t="shared" si="26"/>
        <v>23872.6</v>
      </c>
      <c r="AE540" s="49">
        <f>IF(OR(DataBase2[[#This Row],[sKS]] = "", DataBase2[[#This Row],[BESTUB]]=""), "", (DataBase2[[#This Row],[sKS]]-DataBase2[[#This Row],[BESTUB]])/DataBase2[[#This Row],[BESTUB]])</f>
        <v>5.6592076271542351E-3</v>
      </c>
      <c r="AF540" s="75">
        <f>IF(OR(DataBase2[[#This Row],[sLB]] = "", DataBase2[[#This Row],[BestSol]]=""), "", (DataBase2[[#This Row],[sLB]]-DataBase2[[#This Row],[BestSol]])/DataBase2[[#This Row],[BestSol]])</f>
        <v>0</v>
      </c>
      <c r="AG540" s="76">
        <f>IF(OR(DataBase2[[#This Row],[sCL]] = "", DataBase2[[#This Row],[BestSol]]=""), "", (DataBase2[[#This Row],[sCL]] -DataBase2[[#This Row],[BestSol]])/DataBase2[[#This Row],[BestSol]])</f>
        <v>6.881194339954598E-2</v>
      </c>
      <c r="AH540" s="76">
        <f>IF(OR(DataBase2[[#This Row],[sDRC]]= "", DataBase2[[#This Row],[BestSol]]=""), "", (DataBase2[[#This Row],[sDRC]]-DataBase2[[#This Row],[BestSol]])/DataBase2[[#This Row],[BestSol]])</f>
        <v>0.30023709189614883</v>
      </c>
      <c r="AI540" s="76">
        <f>IF(OR(DataBase2[[#This Row],[sABS]]= "", DataBase2[[#This Row],[BestSol]]=""), "", (DataBase2[[#This Row],[sABS]]-DataBase2[[#This Row],[BestSol]])/DataBase2[[#This Row],[BestSol]])</f>
        <v>9.4593768588256723E-3</v>
      </c>
      <c r="AJ540" s="76">
        <f>IF(OR(DataBase2[[#This Row],[sCCJ]]= "", DataBase2[[#This Row],[BestSol]]=""), "", (DataBase2[[#This Row],[sCCJ]]-DataBase2[[#This Row],[BestSol]])/DataBase2[[#This Row],[BestSol]])</f>
        <v>3.2594690146863045E-2</v>
      </c>
      <c r="AK540" s="76">
        <f>IF(OR(DataBase2[[#This Row],[sILS]] = "", DataBase2[[#This Row],[BestSol]]=""), "", (DataBase2[[#This Row],[sILS]]-DataBase2[[#This Row],[BestSol]])/DataBase2[[#This Row],[BestSol]])</f>
        <v>1.4921709407437865E-2</v>
      </c>
      <c r="AL540" s="76">
        <f>IF(OR(DataBase2[[#This Row],[sSA]] = "", DataBase2[[#This Row],[BestSol]]=""), "", (DataBase2[[#This Row],[sSA]]-DataBase2[[#This Row],[BestSol]])/DataBase2[[#This Row],[BestSol]])</f>
        <v>2.2302556068463507E-2</v>
      </c>
      <c r="AM540" s="76">
        <f>IF(OR(DataBase2[[#This Row],[sKS]] = "", DataBase2[[#This Row],[BestSol]]=""), "", (DataBase2[[#This Row],[sKS]]-DataBase2[[#This Row],[BestSol]])/DataBase2[[#This Row],[BestSol]])</f>
        <v>5.6592076271542351E-3</v>
      </c>
      <c r="AN540" s="75">
        <f>IF(OR(DataBase2[[#This Row],[sLB]] = "", DataBase2[[#This Row],[BSHeu]]=""), "", (DataBase2[[#This Row],[sLB]]-DataBase2[[#This Row],[BSHeu]])/DataBase2[[#This Row],[BSHeu]])</f>
        <v>-5.627361221608158E-3</v>
      </c>
      <c r="AO540" s="76">
        <f>IF(OR(DataBase2[[#This Row],[sCL]] = "",  DataBase2[[#This Row],[BSHeu]]=""), "", (DataBase2[[#This Row],[sCL]] - DataBase2[[#This Row],[BSHeu]])/ DataBase2[[#This Row],[BSHeu]])</f>
        <v>6.2797352516067717E-2</v>
      </c>
      <c r="AP540" s="76">
        <f>IF(OR(DataBase2[[#This Row],[sDRC]]= "",  DataBase2[[#This Row],[BSHeu]]=""), "", (DataBase2[[#This Row],[sDRC]]- DataBase2[[#This Row],[BSHeu]])/ DataBase2[[#This Row],[BSHeu]])</f>
        <v>0.29292018810631587</v>
      </c>
      <c r="AQ540" s="76">
        <f>IF(OR(DataBase2[[#This Row],[sABS]]= "",  DataBase2[[#This Row],[BSHeu]]=""), "", (DataBase2[[#This Row],[sABS]]- DataBase2[[#This Row],[BSHeu]])/ DataBase2[[#This Row],[BSHeu]])</f>
        <v>3.7787843067015811E-3</v>
      </c>
      <c r="AR540" s="76">
        <f>IF(OR(DataBase2[[#This Row],[sCCJ]]= "",  DataBase2[[#This Row],[BSHeu]]=""), "", (DataBase2[[#This Row],[sCCJ]]- DataBase2[[#This Row],[BSHeu]])/ DataBase2[[#This Row],[BSHeu]])</f>
        <v>2.6783906829892092E-2</v>
      </c>
      <c r="AS540" s="76">
        <f>IF(OR(DataBase2[[#This Row],[sILS]] = "",  DataBase2[[#This Row],[BSHeu]]=""), "", (DataBase2[[#This Row],[sILS]]- DataBase2[[#This Row],[BSHeu]])/ DataBase2[[#This Row],[BSHeu]])</f>
        <v>9.2103783369501865E-3</v>
      </c>
      <c r="AT540" s="76">
        <f>IF(OR(DataBase2[[#This Row],[sSA]] = "",  DataBase2[[#This Row],[BSHeu]]=""), "", (DataBase2[[#This Row],[sSA]]- DataBase2[[#This Row],[BSHeu]])/ DataBase2[[#This Row],[BSHeu]])</f>
        <v>1.6549690307692936E-2</v>
      </c>
      <c r="AU540" s="77">
        <f>IF(OR(DataBase2[[#This Row],[sKS]]= "",  DataBase2[[#This Row],[BSHeu]]=""), "", (DataBase2[[#This Row],[sKS]]- DataBase2[[#This Row],[BSHeu]])/ DataBase2[[#This Row],[BSHeu]])</f>
        <v>0</v>
      </c>
      <c r="AV540" s="78">
        <f>IF(AND(DataBase2[[#This Row],[sLBGB]]&lt;=0.0001, DataBase2[[#This Row],[sLBGB]]&lt;&gt;""), 1,"")</f>
        <v>1</v>
      </c>
      <c r="AW540" s="78" t="str">
        <f>IF(AND(DataBase2[[#This Row],[sCLGB]]&lt;=0.0001,DataBase2[[#This Row],[sCLGB]]&lt;&gt;""), 1,"")</f>
        <v/>
      </c>
      <c r="AX540" s="78" t="str">
        <f>IF(AND(DataBase2[[#This Row],[sDRCGB]]&lt;=0.0001,DataBase2[[#This Row],[sDRCGB]]&lt;&gt;""), 1,"")</f>
        <v/>
      </c>
      <c r="AY540" s="78" t="str">
        <f>IF(AND(DataBase2[[#This Row],[sABSGB]]&lt;=0.0001,DataBase2[[#This Row],[sABSGB]]&lt;&gt;""), 1,"")</f>
        <v/>
      </c>
      <c r="AZ540" s="78" t="str">
        <f>IF(AND(DataBase2[[#This Row],[sCCJGB]]&lt;=0.0001,DataBase2[[#This Row],[sCCJGB]]&lt;&gt;""), 1,"")</f>
        <v/>
      </c>
      <c r="BA540" s="78" t="str">
        <f>IF(AND(DataBase2[[#This Row],[sILSGB]]&lt;=0.0001,DataBase2[[#This Row],[sILSGB]]&lt;&gt;""), 1,"")</f>
        <v/>
      </c>
      <c r="BB540" s="78" t="str">
        <f>IF(AND(DataBase2[[#This Row],[sSAGB]]&lt;=0.0001,DataBase2[[#This Row],[sSAGB]]&lt;&gt;""), 1,"")</f>
        <v/>
      </c>
      <c r="BC540" s="78" t="str">
        <f>IF(AND(DataBase2[[#This Row],[sKSGB]]&lt;=0.0001,DataBase2[[#This Row],[sKSGB]]&lt;&gt;""), 1,"")</f>
        <v/>
      </c>
      <c r="BD540" s="79">
        <f>IF(AND(DataBase2[[#This Row],[sLBGKS]]&lt;=0.0001, DataBase2[[#This Row],[sLBGKS]]&lt;&gt;""), 1,"")</f>
        <v>1</v>
      </c>
      <c r="BE540" s="78" t="str">
        <f>IF(AND(DataBase2[[#This Row],[sCLGKS]]&lt;=0.0001,DataBase2[[#This Row],[sCLGKS]]&lt;&gt;""), 1,"")</f>
        <v/>
      </c>
      <c r="BF540" s="78" t="str">
        <f>IF(AND(DataBase2[[#This Row],[sDRCGKS]]&lt;=0.0001,DataBase2[[#This Row],[sDRCGKS]]&lt;&gt;""), 1,"")</f>
        <v/>
      </c>
      <c r="BG540" s="78" t="str">
        <f>IF(AND(DataBase2[[#This Row],[sABSGKS]]&lt;=0.0001,DataBase2[[#This Row],[sABSGKS]]&lt;&gt;""), 1,"")</f>
        <v/>
      </c>
      <c r="BH540" s="78" t="str">
        <f>IF(AND(DataBase2[[#This Row],[sCCJGKS]]&lt;=0.0001,DataBase2[[#This Row],[sCCJGKS]]&lt;&gt;""), 1,"")</f>
        <v/>
      </c>
      <c r="BI540" s="78" t="str">
        <f>IF(AND(DataBase2[[#This Row],[sILSGKS]]&lt;=0.0001,DataBase2[[#This Row],[sILSGKS]]&lt;&gt;""), 1,"")</f>
        <v/>
      </c>
      <c r="BJ540" s="78" t="str">
        <f>IF(AND(DataBase2[[#This Row],[sSAGKS]]&lt;=0.0001,DataBase2[[#This Row],[sSAGKS]]&lt;&gt;""), 1,"")</f>
        <v/>
      </c>
      <c r="BK540" s="80">
        <f>IF(AND(DataBase2[[#This Row],[sKSGKS]]&lt;=0.0001,DataBase2[[#This Row],[sKSGKS]]&lt;&gt;""), 1,"")</f>
        <v>1</v>
      </c>
    </row>
    <row r="541" spans="1:63" x14ac:dyDescent="0.35">
      <c r="A541" s="65" t="s">
        <v>194</v>
      </c>
      <c r="B541" s="66" t="s">
        <v>80</v>
      </c>
      <c r="C541" s="67" t="s">
        <v>81</v>
      </c>
      <c r="D541" s="67">
        <v>6</v>
      </c>
      <c r="E541" s="67">
        <v>30</v>
      </c>
      <c r="F541" s="68">
        <v>2</v>
      </c>
      <c r="G541" s="69">
        <v>16732.099999999999</v>
      </c>
      <c r="H541" s="70">
        <v>16171.4</v>
      </c>
      <c r="I541" s="71">
        <v>7200</v>
      </c>
      <c r="J541" s="69">
        <v>16697.099999999999</v>
      </c>
      <c r="K541" s="70">
        <v>16697.099999999999</v>
      </c>
      <c r="L541" s="71">
        <v>27297</v>
      </c>
      <c r="M541" s="69">
        <v>24273.13</v>
      </c>
      <c r="N541" s="6">
        <v>16515.919999999998</v>
      </c>
      <c r="O541" s="71">
        <v>7200.1</v>
      </c>
      <c r="P541" s="69">
        <v>16759.800780000001</v>
      </c>
      <c r="Q541" s="71">
        <v>11426</v>
      </c>
      <c r="R541" s="72">
        <v>17199.599999999999</v>
      </c>
      <c r="S541" s="71">
        <v>179.26</v>
      </c>
      <c r="T541" s="72">
        <v>16847.599999999999</v>
      </c>
      <c r="U541" s="71">
        <v>150.01650000000001</v>
      </c>
      <c r="V541" s="72">
        <v>17200</v>
      </c>
      <c r="W541" s="73">
        <v>150.00899999999999</v>
      </c>
      <c r="X541" s="7">
        <v>16718.3</v>
      </c>
      <c r="Y541" s="71">
        <v>532</v>
      </c>
      <c r="Z541" s="74">
        <f t="shared" si="24"/>
        <v>16697.099999999999</v>
      </c>
      <c r="AA541" s="48">
        <f t="shared" si="25"/>
        <v>16718.3</v>
      </c>
      <c r="AB54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MIN(G541,J541,M541),"")</f>
        <v>16697.099999999999</v>
      </c>
      <c r="AC541" s="49">
        <f>IF(OR(DataBase2[[#This Row],[sKS]] = "", DataBase2[[#This Row],[BSOpt]]=""), "", (DataBase2[[#This Row],[sKS]]-DataBase2[[#This Row],[BSOpt]])/DataBase2[[#This Row],[BSOpt]])</f>
        <v>1.2696815614688017E-3</v>
      </c>
      <c r="AD541" s="49">
        <f t="shared" si="26"/>
        <v>16697.099999999999</v>
      </c>
      <c r="AE541" s="49">
        <f>IF(OR(DataBase2[[#This Row],[sKS]] = "", DataBase2[[#This Row],[BESTUB]]=""), "", (DataBase2[[#This Row],[sKS]]-DataBase2[[#This Row],[BESTUB]])/DataBase2[[#This Row],[BESTUB]])</f>
        <v>1.2696815614688017E-3</v>
      </c>
      <c r="AF541" s="75">
        <f>IF(OR(DataBase2[[#This Row],[sLB]] = "", DataBase2[[#This Row],[BestSol]]=""), "", (DataBase2[[#This Row],[sLB]]-DataBase2[[#This Row],[BestSol]])/DataBase2[[#This Row],[BestSol]])</f>
        <v>2.0961723892172894E-3</v>
      </c>
      <c r="AG541" s="76">
        <f>IF(OR(DataBase2[[#This Row],[sCL]] = "", DataBase2[[#This Row],[BestSol]]=""), "", (DataBase2[[#This Row],[sCL]] -DataBase2[[#This Row],[BestSol]])/DataBase2[[#This Row],[BestSol]])</f>
        <v>0</v>
      </c>
      <c r="AH541" s="76">
        <f>IF(OR(DataBase2[[#This Row],[sDRC]]= "", DataBase2[[#This Row],[BestSol]]=""), "", (DataBase2[[#This Row],[sDRC]]-DataBase2[[#This Row],[BestSol]])/DataBase2[[#This Row],[BestSol]])</f>
        <v>0.45373328302519617</v>
      </c>
      <c r="AI541" s="76">
        <f>IF(OR(DataBase2[[#This Row],[sABS]]= "", DataBase2[[#This Row],[BestSol]]=""), "", (DataBase2[[#This Row],[sABS]]-DataBase2[[#This Row],[BestSol]])/DataBase2[[#This Row],[BestSol]])</f>
        <v>3.7551898233826745E-3</v>
      </c>
      <c r="AJ541" s="76">
        <f>IF(OR(DataBase2[[#This Row],[sCCJ]]= "", DataBase2[[#This Row],[BestSol]]=""), "", (DataBase2[[#This Row],[sCCJ]]-DataBase2[[#This Row],[BestSol]])/DataBase2[[#This Row],[BestSol]])</f>
        <v>3.0095046445191082E-2</v>
      </c>
      <c r="AK541" s="76">
        <f>IF(OR(DataBase2[[#This Row],[sILS]] = "", DataBase2[[#This Row],[BestSol]]=""), "", (DataBase2[[#This Row],[sILS]]-DataBase2[[#This Row],[BestSol]])/DataBase2[[#This Row],[BestSol]])</f>
        <v>9.0135412736343443E-3</v>
      </c>
      <c r="AL541" s="76">
        <f>IF(OR(DataBase2[[#This Row],[sSA]] = "", DataBase2[[#This Row],[BestSol]]=""), "", (DataBase2[[#This Row],[sSA]]-DataBase2[[#This Row],[BestSol]])/DataBase2[[#This Row],[BestSol]])</f>
        <v>3.0119002701067939E-2</v>
      </c>
      <c r="AM541" s="76">
        <f>IF(OR(DataBase2[[#This Row],[sKS]] = "", DataBase2[[#This Row],[BestSol]]=""), "", (DataBase2[[#This Row],[sKS]]-DataBase2[[#This Row],[BestSol]])/DataBase2[[#This Row],[BestSol]])</f>
        <v>1.2696815614688017E-3</v>
      </c>
      <c r="AN541" s="75">
        <f>IF(OR(DataBase2[[#This Row],[sLB]] = "", DataBase2[[#This Row],[BSHeu]]=""), "", (DataBase2[[#This Row],[sLB]]-DataBase2[[#This Row],[BSHeu]])/DataBase2[[#This Row],[BSHeu]])</f>
        <v>8.2544277827286707E-4</v>
      </c>
      <c r="AO541" s="76">
        <f>IF(OR(DataBase2[[#This Row],[sCL]] = "",  DataBase2[[#This Row],[BSHeu]]=""), "", (DataBase2[[#This Row],[sCL]] - DataBase2[[#This Row],[BSHeu]])/ DataBase2[[#This Row],[BSHeu]])</f>
        <v>-1.268071514448283E-3</v>
      </c>
      <c r="AP541" s="76">
        <f>IF(OR(DataBase2[[#This Row],[sDRC]]= "",  DataBase2[[#This Row],[BSHeu]]=""), "", (DataBase2[[#This Row],[sDRC]]- DataBase2[[#This Row],[BSHeu]])/ DataBase2[[#This Row],[BSHeu]])</f>
        <v>0.45188984525938652</v>
      </c>
      <c r="AQ541" s="76">
        <f>IF(OR(DataBase2[[#This Row],[sABS]]= "",  DataBase2[[#This Row],[BSHeu]]=""), "", (DataBase2[[#This Row],[sABS]]- DataBase2[[#This Row],[BSHeu]])/ DataBase2[[#This Row],[BSHeu]])</f>
        <v>2.482356459688014E-3</v>
      </c>
      <c r="AR541" s="76">
        <f>IF(OR(DataBase2[[#This Row],[sCCJ]]= "",  DataBase2[[#This Row],[BSHeu]]=""), "", (DataBase2[[#This Row],[sCCJ]]- DataBase2[[#This Row],[BSHeu]])/ DataBase2[[#This Row],[BSHeu]])</f>
        <v>2.8788812259619656E-2</v>
      </c>
      <c r="AS541" s="76">
        <f>IF(OR(DataBase2[[#This Row],[sILS]] = "",  DataBase2[[#This Row],[BSHeu]]=""), "", (DataBase2[[#This Row],[sILS]]- DataBase2[[#This Row],[BSHeu]])/ DataBase2[[#This Row],[BSHeu]])</f>
        <v>7.734039944252662E-3</v>
      </c>
      <c r="AT541" s="76">
        <f>IF(OR(DataBase2[[#This Row],[sSA]] = "",  DataBase2[[#This Row],[BSHeu]]=""), "", (DataBase2[[#This Row],[sSA]]- DataBase2[[#This Row],[BSHeu]])/ DataBase2[[#This Row],[BSHeu]])</f>
        <v>2.881273813725084E-2</v>
      </c>
      <c r="AU541" s="77">
        <f>IF(OR(DataBase2[[#This Row],[sKS]]= "",  DataBase2[[#This Row],[BSHeu]]=""), "", (DataBase2[[#This Row],[sKS]]- DataBase2[[#This Row],[BSHeu]])/ DataBase2[[#This Row],[BSHeu]])</f>
        <v>0</v>
      </c>
      <c r="AV541" s="78" t="str">
        <f>IF(AND(DataBase2[[#This Row],[sLBGB]]&lt;=0.0001, DataBase2[[#This Row],[sLBGB]]&lt;&gt;""), 1,"")</f>
        <v/>
      </c>
      <c r="AW541" s="78">
        <f>IF(AND(DataBase2[[#This Row],[sCLGB]]&lt;=0.0001,DataBase2[[#This Row],[sCLGB]]&lt;&gt;""), 1,"")</f>
        <v>1</v>
      </c>
      <c r="AX541" s="78" t="str">
        <f>IF(AND(DataBase2[[#This Row],[sDRCGB]]&lt;=0.0001,DataBase2[[#This Row],[sDRCGB]]&lt;&gt;""), 1,"")</f>
        <v/>
      </c>
      <c r="AY541" s="78" t="str">
        <f>IF(AND(DataBase2[[#This Row],[sABSGB]]&lt;=0.0001,DataBase2[[#This Row],[sABSGB]]&lt;&gt;""), 1,"")</f>
        <v/>
      </c>
      <c r="AZ541" s="78" t="str">
        <f>IF(AND(DataBase2[[#This Row],[sCCJGB]]&lt;=0.0001,DataBase2[[#This Row],[sCCJGB]]&lt;&gt;""), 1,"")</f>
        <v/>
      </c>
      <c r="BA541" s="78" t="str">
        <f>IF(AND(DataBase2[[#This Row],[sILSGB]]&lt;=0.0001,DataBase2[[#This Row],[sILSGB]]&lt;&gt;""), 1,"")</f>
        <v/>
      </c>
      <c r="BB541" s="78" t="str">
        <f>IF(AND(DataBase2[[#This Row],[sSAGB]]&lt;=0.0001,DataBase2[[#This Row],[sSAGB]]&lt;&gt;""), 1,"")</f>
        <v/>
      </c>
      <c r="BC541" s="78" t="str">
        <f>IF(AND(DataBase2[[#This Row],[sKSGB]]&lt;=0.0001,DataBase2[[#This Row],[sKSGB]]&lt;&gt;""), 1,"")</f>
        <v/>
      </c>
      <c r="BD541" s="79" t="str">
        <f>IF(AND(DataBase2[[#This Row],[sLBGKS]]&lt;=0.0001, DataBase2[[#This Row],[sLBGKS]]&lt;&gt;""), 1,"")</f>
        <v/>
      </c>
      <c r="BE541" s="78">
        <f>IF(AND(DataBase2[[#This Row],[sCLGKS]]&lt;=0.0001,DataBase2[[#This Row],[sCLGKS]]&lt;&gt;""), 1,"")</f>
        <v>1</v>
      </c>
      <c r="BF541" s="78" t="str">
        <f>IF(AND(DataBase2[[#This Row],[sDRCGKS]]&lt;=0.0001,DataBase2[[#This Row],[sDRCGKS]]&lt;&gt;""), 1,"")</f>
        <v/>
      </c>
      <c r="BG541" s="78" t="str">
        <f>IF(AND(DataBase2[[#This Row],[sABSGKS]]&lt;=0.0001,DataBase2[[#This Row],[sABSGKS]]&lt;&gt;""), 1,"")</f>
        <v/>
      </c>
      <c r="BH541" s="78" t="str">
        <f>IF(AND(DataBase2[[#This Row],[sCCJGKS]]&lt;=0.0001,DataBase2[[#This Row],[sCCJGKS]]&lt;&gt;""), 1,"")</f>
        <v/>
      </c>
      <c r="BI541" s="78" t="str">
        <f>IF(AND(DataBase2[[#This Row],[sILSGKS]]&lt;=0.0001,DataBase2[[#This Row],[sILSGKS]]&lt;&gt;""), 1,"")</f>
        <v/>
      </c>
      <c r="BJ541" s="78" t="str">
        <f>IF(AND(DataBase2[[#This Row],[sSAGKS]]&lt;=0.0001,DataBase2[[#This Row],[sSAGKS]]&lt;&gt;""), 1,"")</f>
        <v/>
      </c>
      <c r="BK541" s="80">
        <f>IF(AND(DataBase2[[#This Row],[sKSGKS]]&lt;=0.0001,DataBase2[[#This Row],[sKSGKS]]&lt;&gt;""), 1,"")</f>
        <v>1</v>
      </c>
    </row>
    <row r="542" spans="1:63" x14ac:dyDescent="0.35">
      <c r="A542" s="65" t="s">
        <v>195</v>
      </c>
      <c r="B542" s="66" t="s">
        <v>80</v>
      </c>
      <c r="C542" s="67" t="s">
        <v>81</v>
      </c>
      <c r="D542" s="67">
        <v>6</v>
      </c>
      <c r="E542" s="67">
        <v>30</v>
      </c>
      <c r="F542" s="68">
        <v>3</v>
      </c>
      <c r="G542" s="69">
        <v>17861.5</v>
      </c>
      <c r="H542" s="70">
        <v>17172.599999999999</v>
      </c>
      <c r="I542" s="71">
        <v>7200</v>
      </c>
      <c r="J542" s="69">
        <v>17882.3</v>
      </c>
      <c r="K542" s="70">
        <v>16514.2</v>
      </c>
      <c r="L542" s="71">
        <v>42964</v>
      </c>
      <c r="M542" s="69">
        <v>25790.61</v>
      </c>
      <c r="N542" s="6">
        <v>17546.36</v>
      </c>
      <c r="O542" s="71">
        <v>7200.1</v>
      </c>
      <c r="P542" s="69">
        <v>18200.570309999999</v>
      </c>
      <c r="Q542" s="71">
        <v>11410</v>
      </c>
      <c r="R542" s="72">
        <v>18020.8</v>
      </c>
      <c r="S542" s="71">
        <v>201.87</v>
      </c>
      <c r="T542" s="72">
        <v>18089.400000000001</v>
      </c>
      <c r="U542" s="71">
        <v>150.02000000000001</v>
      </c>
      <c r="V542" s="72">
        <v>18025.099999999999</v>
      </c>
      <c r="W542" s="73">
        <v>150.21600000000001</v>
      </c>
      <c r="X542" s="7">
        <v>17994.2</v>
      </c>
      <c r="Y542" s="71">
        <v>780</v>
      </c>
      <c r="Z542" s="74">
        <f t="shared" si="24"/>
        <v>17861.5</v>
      </c>
      <c r="AA542" s="48">
        <f t="shared" si="25"/>
        <v>17994.2</v>
      </c>
      <c r="AB54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MIN(G542,J542,M542),"")</f>
        <v/>
      </c>
      <c r="AC542" s="49" t="str">
        <f>IF(OR(DataBase2[[#This Row],[sKS]] = "", DataBase2[[#This Row],[BSOpt]]=""), "", (DataBase2[[#This Row],[sKS]]-DataBase2[[#This Row],[BSOpt]])/DataBase2[[#This Row],[BSOpt]])</f>
        <v/>
      </c>
      <c r="AD542" s="49">
        <f t="shared" si="26"/>
        <v>17861.5</v>
      </c>
      <c r="AE542" s="49">
        <f>IF(OR(DataBase2[[#This Row],[sKS]] = "", DataBase2[[#This Row],[BESTUB]]=""), "", (DataBase2[[#This Row],[sKS]]-DataBase2[[#This Row],[BESTUB]])/DataBase2[[#This Row],[BESTUB]])</f>
        <v>7.429387229516039E-3</v>
      </c>
      <c r="AF542" s="75">
        <f>IF(OR(DataBase2[[#This Row],[sLB]] = "", DataBase2[[#This Row],[BestSol]]=""), "", (DataBase2[[#This Row],[sLB]]-DataBase2[[#This Row],[BestSol]])/DataBase2[[#This Row],[BestSol]])</f>
        <v>0</v>
      </c>
      <c r="AG542" s="76">
        <f>IF(OR(DataBase2[[#This Row],[sCL]] = "", DataBase2[[#This Row],[BestSol]]=""), "", (DataBase2[[#This Row],[sCL]] -DataBase2[[#This Row],[BestSol]])/DataBase2[[#This Row],[BestSol]])</f>
        <v>1.1645158581305754E-3</v>
      </c>
      <c r="AH542" s="76">
        <f>IF(OR(DataBase2[[#This Row],[sDRC]]= "", DataBase2[[#This Row],[BestSol]]=""), "", (DataBase2[[#This Row],[sDRC]]-DataBase2[[#This Row],[BestSol]])/DataBase2[[#This Row],[BestSol]])</f>
        <v>0.44392184307029087</v>
      </c>
      <c r="AI542" s="76">
        <f>IF(OR(DataBase2[[#This Row],[sABS]]= "", DataBase2[[#This Row],[BestSol]]=""), "", (DataBase2[[#This Row],[sABS]]-DataBase2[[#This Row],[BestSol]])/DataBase2[[#This Row],[BestSol]])</f>
        <v>1.8983305433474186E-2</v>
      </c>
      <c r="AJ542" s="76">
        <f>IF(OR(DataBase2[[#This Row],[sCCJ]]= "", DataBase2[[#This Row],[BestSol]]=""), "", (DataBase2[[#This Row],[sCCJ]]-DataBase2[[#This Row],[BestSol]])/DataBase2[[#This Row],[BestSol]])</f>
        <v>8.9186238557791495E-3</v>
      </c>
      <c r="AK542" s="76">
        <f>IF(OR(DataBase2[[#This Row],[sILS]] = "", DataBase2[[#This Row],[BestSol]]=""), "", (DataBase2[[#This Row],[sILS]]-DataBase2[[#This Row],[BestSol]])/DataBase2[[#This Row],[BestSol]])</f>
        <v>1.2759286734036977E-2</v>
      </c>
      <c r="AL542" s="76">
        <f>IF(OR(DataBase2[[#This Row],[sSA]] = "", DataBase2[[#This Row],[BestSol]]=""), "", (DataBase2[[#This Row],[sSA]]-DataBase2[[#This Row],[BestSol]])/DataBase2[[#This Row],[BestSol]])</f>
        <v>9.1593651149118795E-3</v>
      </c>
      <c r="AM542" s="76">
        <f>IF(OR(DataBase2[[#This Row],[sKS]] = "", DataBase2[[#This Row],[BestSol]]=""), "", (DataBase2[[#This Row],[sKS]]-DataBase2[[#This Row],[BestSol]])/DataBase2[[#This Row],[BestSol]])</f>
        <v>7.429387229516039E-3</v>
      </c>
      <c r="AN542" s="75">
        <f>IF(OR(DataBase2[[#This Row],[sLB]] = "", DataBase2[[#This Row],[BSHeu]]=""), "", (DataBase2[[#This Row],[sLB]]-DataBase2[[#This Row],[BSHeu]])/DataBase2[[#This Row],[BSHeu]])</f>
        <v>-7.3745984817330428E-3</v>
      </c>
      <c r="AO542" s="76">
        <f>IF(OR(DataBase2[[#This Row],[sCL]] = "",  DataBase2[[#This Row],[BSHeu]]=""), "", (DataBase2[[#This Row],[sCL]] - DataBase2[[#This Row],[BSHeu]])/ DataBase2[[#This Row],[BSHeu]])</f>
        <v>-6.2186704604817915E-3</v>
      </c>
      <c r="AP542" s="76">
        <f>IF(OR(DataBase2[[#This Row],[sDRC]]= "",  DataBase2[[#This Row],[BSHeu]]=""), "", (DataBase2[[#This Row],[sDRC]]- DataBase2[[#This Row],[BSHeu]])/ DataBase2[[#This Row],[BSHeu]])</f>
        <v>0.43327349923864356</v>
      </c>
      <c r="AQ542" s="76">
        <f>IF(OR(DataBase2[[#This Row],[sABS]]= "",  DataBase2[[#This Row],[BSHeu]]=""), "", (DataBase2[[#This Row],[sABS]]- DataBase2[[#This Row],[BSHeu]])/ DataBase2[[#This Row],[BSHeu]])</f>
        <v>1.1468712696313169E-2</v>
      </c>
      <c r="AR542" s="76">
        <f>IF(OR(DataBase2[[#This Row],[sCCJ]]= "",  DataBase2[[#This Row],[BSHeu]]=""), "", (DataBase2[[#This Row],[sCCJ]]- DataBase2[[#This Row],[BSHeu]])/ DataBase2[[#This Row],[BSHeu]])</f>
        <v>1.4782541041001292E-3</v>
      </c>
      <c r="AS542" s="76">
        <f>IF(OR(DataBase2[[#This Row],[sILS]] = "",  DataBase2[[#This Row],[BSHeu]]=""), "", (DataBase2[[#This Row],[sILS]]- DataBase2[[#This Row],[BSHeu]])/ DataBase2[[#This Row],[BSHeu]])</f>
        <v>5.2905936357271078E-3</v>
      </c>
      <c r="AT542" s="76">
        <f>IF(OR(DataBase2[[#This Row],[sSA]] = "",  DataBase2[[#This Row],[BSHeu]]=""), "", (DataBase2[[#This Row],[sSA]]- DataBase2[[#This Row],[BSHeu]])/ DataBase2[[#This Row],[BSHeu]])</f>
        <v>1.7172199931087693E-3</v>
      </c>
      <c r="AU542" s="77">
        <f>IF(OR(DataBase2[[#This Row],[sKS]]= "",  DataBase2[[#This Row],[BSHeu]]=""), "", (DataBase2[[#This Row],[sKS]]- DataBase2[[#This Row],[BSHeu]])/ DataBase2[[#This Row],[BSHeu]])</f>
        <v>0</v>
      </c>
      <c r="AV542" s="78">
        <f>IF(AND(DataBase2[[#This Row],[sLBGB]]&lt;=0.0001, DataBase2[[#This Row],[sLBGB]]&lt;&gt;""), 1,"")</f>
        <v>1</v>
      </c>
      <c r="AW542" s="78" t="str">
        <f>IF(AND(DataBase2[[#This Row],[sCLGB]]&lt;=0.0001,DataBase2[[#This Row],[sCLGB]]&lt;&gt;""), 1,"")</f>
        <v/>
      </c>
      <c r="AX542" s="78" t="str">
        <f>IF(AND(DataBase2[[#This Row],[sDRCGB]]&lt;=0.0001,DataBase2[[#This Row],[sDRCGB]]&lt;&gt;""), 1,"")</f>
        <v/>
      </c>
      <c r="AY542" s="78" t="str">
        <f>IF(AND(DataBase2[[#This Row],[sABSGB]]&lt;=0.0001,DataBase2[[#This Row],[sABSGB]]&lt;&gt;""), 1,"")</f>
        <v/>
      </c>
      <c r="AZ542" s="78" t="str">
        <f>IF(AND(DataBase2[[#This Row],[sCCJGB]]&lt;=0.0001,DataBase2[[#This Row],[sCCJGB]]&lt;&gt;""), 1,"")</f>
        <v/>
      </c>
      <c r="BA542" s="78" t="str">
        <f>IF(AND(DataBase2[[#This Row],[sILSGB]]&lt;=0.0001,DataBase2[[#This Row],[sILSGB]]&lt;&gt;""), 1,"")</f>
        <v/>
      </c>
      <c r="BB542" s="78" t="str">
        <f>IF(AND(DataBase2[[#This Row],[sSAGB]]&lt;=0.0001,DataBase2[[#This Row],[sSAGB]]&lt;&gt;""), 1,"")</f>
        <v/>
      </c>
      <c r="BC542" s="78" t="str">
        <f>IF(AND(DataBase2[[#This Row],[sKSGB]]&lt;=0.0001,DataBase2[[#This Row],[sKSGB]]&lt;&gt;""), 1,"")</f>
        <v/>
      </c>
      <c r="BD542" s="79">
        <f>IF(AND(DataBase2[[#This Row],[sLBGKS]]&lt;=0.0001, DataBase2[[#This Row],[sLBGKS]]&lt;&gt;""), 1,"")</f>
        <v>1</v>
      </c>
      <c r="BE542" s="78">
        <f>IF(AND(DataBase2[[#This Row],[sCLGKS]]&lt;=0.0001,DataBase2[[#This Row],[sCLGKS]]&lt;&gt;""), 1,"")</f>
        <v>1</v>
      </c>
      <c r="BF542" s="78" t="str">
        <f>IF(AND(DataBase2[[#This Row],[sDRCGKS]]&lt;=0.0001,DataBase2[[#This Row],[sDRCGKS]]&lt;&gt;""), 1,"")</f>
        <v/>
      </c>
      <c r="BG542" s="78" t="str">
        <f>IF(AND(DataBase2[[#This Row],[sABSGKS]]&lt;=0.0001,DataBase2[[#This Row],[sABSGKS]]&lt;&gt;""), 1,"")</f>
        <v/>
      </c>
      <c r="BH542" s="78" t="str">
        <f>IF(AND(DataBase2[[#This Row],[sCCJGKS]]&lt;=0.0001,DataBase2[[#This Row],[sCCJGKS]]&lt;&gt;""), 1,"")</f>
        <v/>
      </c>
      <c r="BI542" s="78" t="str">
        <f>IF(AND(DataBase2[[#This Row],[sILSGKS]]&lt;=0.0001,DataBase2[[#This Row],[sILSGKS]]&lt;&gt;""), 1,"")</f>
        <v/>
      </c>
      <c r="BJ542" s="78" t="str">
        <f>IF(AND(DataBase2[[#This Row],[sSAGKS]]&lt;=0.0001,DataBase2[[#This Row],[sSAGKS]]&lt;&gt;""), 1,"")</f>
        <v/>
      </c>
      <c r="BK542" s="80">
        <f>IF(AND(DataBase2[[#This Row],[sKSGKS]]&lt;=0.0001,DataBase2[[#This Row],[sKSGKS]]&lt;&gt;""), 1,"")</f>
        <v>1</v>
      </c>
    </row>
    <row r="543" spans="1:63" x14ac:dyDescent="0.35">
      <c r="A543" s="65" t="s">
        <v>196</v>
      </c>
      <c r="B543" s="66" t="s">
        <v>80</v>
      </c>
      <c r="C543" s="67" t="s">
        <v>81</v>
      </c>
      <c r="D543" s="67">
        <v>6</v>
      </c>
      <c r="E543" s="67">
        <v>30</v>
      </c>
      <c r="F543" s="68">
        <v>4</v>
      </c>
      <c r="G543" s="69">
        <v>19022.7</v>
      </c>
      <c r="H543" s="70">
        <v>18334.900000000001</v>
      </c>
      <c r="I543" s="71">
        <v>7200</v>
      </c>
      <c r="J543" s="69">
        <v>19909.5</v>
      </c>
      <c r="K543" s="70">
        <v>16830.8</v>
      </c>
      <c r="L543" s="71">
        <v>43125</v>
      </c>
      <c r="M543" s="69">
        <v>25814.75</v>
      </c>
      <c r="N543" s="6">
        <v>18724.04</v>
      </c>
      <c r="O543" s="71">
        <v>7200</v>
      </c>
      <c r="P543" s="69">
        <v>19017.900389999999</v>
      </c>
      <c r="Q543" s="71">
        <v>3052</v>
      </c>
      <c r="R543" s="72">
        <v>19519.7</v>
      </c>
      <c r="S543" s="71">
        <v>204.03</v>
      </c>
      <c r="T543" s="72">
        <v>19401.7</v>
      </c>
      <c r="U543" s="71">
        <v>150.0335</v>
      </c>
      <c r="V543" s="72">
        <v>19675.2</v>
      </c>
      <c r="W543" s="73">
        <v>150.268</v>
      </c>
      <c r="X543" s="7">
        <v>19251</v>
      </c>
      <c r="Y543" s="71">
        <v>843</v>
      </c>
      <c r="Z543" s="74">
        <f t="shared" si="24"/>
        <v>19022.7</v>
      </c>
      <c r="AA543" s="48">
        <f t="shared" si="25"/>
        <v>19017.900389999999</v>
      </c>
      <c r="AB54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MIN(G543,J543,M543),"")</f>
        <v/>
      </c>
      <c r="AC543" s="49" t="str">
        <f>IF(OR(DataBase2[[#This Row],[sKS]] = "", DataBase2[[#This Row],[BSOpt]]=""), "", (DataBase2[[#This Row],[sKS]]-DataBase2[[#This Row],[BSOpt]])/DataBase2[[#This Row],[BSOpt]])</f>
        <v/>
      </c>
      <c r="AD543" s="49">
        <f t="shared" si="26"/>
        <v>19022.7</v>
      </c>
      <c r="AE543" s="49">
        <f>IF(OR(DataBase2[[#This Row],[sKS]] = "", DataBase2[[#This Row],[BESTUB]]=""), "", (DataBase2[[#This Row],[sKS]]-DataBase2[[#This Row],[BESTUB]])/DataBase2[[#This Row],[BESTUB]])</f>
        <v>1.200145089813745E-2</v>
      </c>
      <c r="AF543" s="75">
        <f>IF(OR(DataBase2[[#This Row],[sLB]] = "", DataBase2[[#This Row],[BestSol]]=""), "", (DataBase2[[#This Row],[sLB]]-DataBase2[[#This Row],[BestSol]])/DataBase2[[#This Row],[BestSol]])</f>
        <v>0</v>
      </c>
      <c r="AG543" s="76">
        <f>IF(OR(DataBase2[[#This Row],[sCL]] = "", DataBase2[[#This Row],[BestSol]]=""), "", (DataBase2[[#This Row],[sCL]] -DataBase2[[#This Row],[BestSol]])/DataBase2[[#This Row],[BestSol]])</f>
        <v>4.6617987982778428E-2</v>
      </c>
      <c r="AH543" s="76">
        <f>IF(OR(DataBase2[[#This Row],[sDRC]]= "", DataBase2[[#This Row],[BestSol]]=""), "", (DataBase2[[#This Row],[sDRC]]-DataBase2[[#This Row],[BestSol]])/DataBase2[[#This Row],[BestSol]])</f>
        <v>0.35704973531622741</v>
      </c>
      <c r="AI543" s="76">
        <f>IF(OR(DataBase2[[#This Row],[sABS]]= "", DataBase2[[#This Row],[BestSol]]=""), "", (DataBase2[[#This Row],[sABS]]-DataBase2[[#This Row],[BestSol]])/DataBase2[[#This Row],[BestSol]])</f>
        <v>-2.5230960904613166E-4</v>
      </c>
      <c r="AJ543" s="76">
        <f>IF(OR(DataBase2[[#This Row],[sCCJ]]= "", DataBase2[[#This Row],[BestSol]]=""), "", (DataBase2[[#This Row],[sCCJ]]-DataBase2[[#This Row],[BestSol]])/DataBase2[[#This Row],[BestSol]])</f>
        <v>2.6126680229410126E-2</v>
      </c>
      <c r="AK543" s="76">
        <f>IF(OR(DataBase2[[#This Row],[sILS]] = "", DataBase2[[#This Row],[BestSol]]=""), "", (DataBase2[[#This Row],[sILS]]-DataBase2[[#This Row],[BestSol]])/DataBase2[[#This Row],[BestSol]])</f>
        <v>1.9923565003916371E-2</v>
      </c>
      <c r="AL543" s="76">
        <f>IF(OR(DataBase2[[#This Row],[sSA]] = "", DataBase2[[#This Row],[BestSol]]=""), "", (DataBase2[[#This Row],[sSA]]-DataBase2[[#This Row],[BestSol]])/DataBase2[[#This Row],[BestSol]])</f>
        <v>3.4301124446056555E-2</v>
      </c>
      <c r="AM543" s="76">
        <f>IF(OR(DataBase2[[#This Row],[sKS]] = "", DataBase2[[#This Row],[BestSol]]=""), "", (DataBase2[[#This Row],[sKS]]-DataBase2[[#This Row],[BestSol]])/DataBase2[[#This Row],[BestSol]])</f>
        <v>1.200145089813745E-2</v>
      </c>
      <c r="AN543" s="75">
        <f>IF(OR(DataBase2[[#This Row],[sLB]] = "", DataBase2[[#This Row],[BSHeu]]=""), "", (DataBase2[[#This Row],[sLB]]-DataBase2[[#This Row],[BSHeu]])/DataBase2[[#This Row],[BSHeu]])</f>
        <v>2.5237328525106703E-4</v>
      </c>
      <c r="AO543" s="76">
        <f>IF(OR(DataBase2[[#This Row],[sCL]] = "",  DataBase2[[#This Row],[BSHeu]]=""), "", (DataBase2[[#This Row],[sCL]] - DataBase2[[#This Row],[BSHeu]])/ DataBase2[[#This Row],[BSHeu]])</f>
        <v>4.6882126402808505E-2</v>
      </c>
      <c r="AP543" s="76">
        <f>IF(OR(DataBase2[[#This Row],[sDRC]]= "",  DataBase2[[#This Row],[BSHeu]]=""), "", (DataBase2[[#This Row],[sDRC]]- DataBase2[[#This Row],[BSHeu]])/ DataBase2[[#This Row],[BSHeu]])</f>
        <v>0.35739221841617824</v>
      </c>
      <c r="AQ543" s="76">
        <f>IF(OR(DataBase2[[#This Row],[sABS]]= "",  DataBase2[[#This Row],[BSHeu]]=""), "", (DataBase2[[#This Row],[sABS]]- DataBase2[[#This Row],[BSHeu]])/ DataBase2[[#This Row],[BSHeu]])</f>
        <v>0</v>
      </c>
      <c r="AR543" s="76">
        <f>IF(OR(DataBase2[[#This Row],[sCCJ]]= "",  DataBase2[[#This Row],[BSHeu]]=""), "", (DataBase2[[#This Row],[sCCJ]]- DataBase2[[#This Row],[BSHeu]])/ DataBase2[[#This Row],[BSHeu]])</f>
        <v>2.6385647190783391E-2</v>
      </c>
      <c r="AS543" s="76">
        <f>IF(OR(DataBase2[[#This Row],[sILS]] = "",  DataBase2[[#This Row],[BSHeu]]=""), "", (DataBase2[[#This Row],[sILS]]- DataBase2[[#This Row],[BSHeu]])/ DataBase2[[#This Row],[BSHeu]])</f>
        <v>2.0180966464721391E-2</v>
      </c>
      <c r="AT543" s="76">
        <f>IF(OR(DataBase2[[#This Row],[sSA]] = "",  DataBase2[[#This Row],[BSHeu]]=""), "", (DataBase2[[#This Row],[sSA]]- DataBase2[[#This Row],[BSHeu]])/ DataBase2[[#This Row],[BSHeu]])</f>
        <v>3.4562154418771876E-2</v>
      </c>
      <c r="AU543" s="77">
        <f>IF(OR(DataBase2[[#This Row],[sKS]]= "",  DataBase2[[#This Row],[BSHeu]]=""), "", (DataBase2[[#This Row],[sKS]]- DataBase2[[#This Row],[BSHeu]])/ DataBase2[[#This Row],[BSHeu]])</f>
        <v>1.2256853028979459E-2</v>
      </c>
      <c r="AV543" s="78">
        <f>IF(AND(DataBase2[[#This Row],[sLBGB]]&lt;=0.0001, DataBase2[[#This Row],[sLBGB]]&lt;&gt;""), 1,"")</f>
        <v>1</v>
      </c>
      <c r="AW543" s="78" t="str">
        <f>IF(AND(DataBase2[[#This Row],[sCLGB]]&lt;=0.0001,DataBase2[[#This Row],[sCLGB]]&lt;&gt;""), 1,"")</f>
        <v/>
      </c>
      <c r="AX543" s="78" t="str">
        <f>IF(AND(DataBase2[[#This Row],[sDRCGB]]&lt;=0.0001,DataBase2[[#This Row],[sDRCGB]]&lt;&gt;""), 1,"")</f>
        <v/>
      </c>
      <c r="AY543" s="78">
        <f>IF(AND(DataBase2[[#This Row],[sABSGB]]&lt;=0.0001,DataBase2[[#This Row],[sABSGB]]&lt;&gt;""), 1,"")</f>
        <v>1</v>
      </c>
      <c r="AZ543" s="78" t="str">
        <f>IF(AND(DataBase2[[#This Row],[sCCJGB]]&lt;=0.0001,DataBase2[[#This Row],[sCCJGB]]&lt;&gt;""), 1,"")</f>
        <v/>
      </c>
      <c r="BA543" s="78" t="str">
        <f>IF(AND(DataBase2[[#This Row],[sILSGB]]&lt;=0.0001,DataBase2[[#This Row],[sILSGB]]&lt;&gt;""), 1,"")</f>
        <v/>
      </c>
      <c r="BB543" s="78" t="str">
        <f>IF(AND(DataBase2[[#This Row],[sSAGB]]&lt;=0.0001,DataBase2[[#This Row],[sSAGB]]&lt;&gt;""), 1,"")</f>
        <v/>
      </c>
      <c r="BC543" s="78" t="str">
        <f>IF(AND(DataBase2[[#This Row],[sKSGB]]&lt;=0.0001,DataBase2[[#This Row],[sKSGB]]&lt;&gt;""), 1,"")</f>
        <v/>
      </c>
      <c r="BD543" s="79" t="str">
        <f>IF(AND(DataBase2[[#This Row],[sLBGKS]]&lt;=0.0001, DataBase2[[#This Row],[sLBGKS]]&lt;&gt;""), 1,"")</f>
        <v/>
      </c>
      <c r="BE543" s="78" t="str">
        <f>IF(AND(DataBase2[[#This Row],[sCLGKS]]&lt;=0.0001,DataBase2[[#This Row],[sCLGKS]]&lt;&gt;""), 1,"")</f>
        <v/>
      </c>
      <c r="BF543" s="78" t="str">
        <f>IF(AND(DataBase2[[#This Row],[sDRCGKS]]&lt;=0.0001,DataBase2[[#This Row],[sDRCGKS]]&lt;&gt;""), 1,"")</f>
        <v/>
      </c>
      <c r="BG543" s="78">
        <f>IF(AND(DataBase2[[#This Row],[sABSGKS]]&lt;=0.0001,DataBase2[[#This Row],[sABSGKS]]&lt;&gt;""), 1,"")</f>
        <v>1</v>
      </c>
      <c r="BH543" s="78" t="str">
        <f>IF(AND(DataBase2[[#This Row],[sCCJGKS]]&lt;=0.0001,DataBase2[[#This Row],[sCCJGKS]]&lt;&gt;""), 1,"")</f>
        <v/>
      </c>
      <c r="BI543" s="78" t="str">
        <f>IF(AND(DataBase2[[#This Row],[sILSGKS]]&lt;=0.0001,DataBase2[[#This Row],[sILSGKS]]&lt;&gt;""), 1,"")</f>
        <v/>
      </c>
      <c r="BJ543" s="78" t="str">
        <f>IF(AND(DataBase2[[#This Row],[sSAGKS]]&lt;=0.0001,DataBase2[[#This Row],[sSAGKS]]&lt;&gt;""), 1,"")</f>
        <v/>
      </c>
      <c r="BK543" s="80" t="str">
        <f>IF(AND(DataBase2[[#This Row],[sKSGKS]]&lt;=0.0001,DataBase2[[#This Row],[sKSGKS]]&lt;&gt;""), 1,"")</f>
        <v/>
      </c>
    </row>
    <row r="544" spans="1:63" x14ac:dyDescent="0.35">
      <c r="A544" s="65" t="s">
        <v>197</v>
      </c>
      <c r="B544" s="66" t="s">
        <v>80</v>
      </c>
      <c r="C544" s="67" t="s">
        <v>81</v>
      </c>
      <c r="D544" s="67">
        <v>6</v>
      </c>
      <c r="E544" s="67">
        <v>30</v>
      </c>
      <c r="F544" s="68">
        <v>5</v>
      </c>
      <c r="G544" s="69">
        <v>20458.5</v>
      </c>
      <c r="H544" s="70">
        <v>19548.400000000001</v>
      </c>
      <c r="I544" s="71">
        <v>7200</v>
      </c>
      <c r="J544" s="69">
        <v>22099</v>
      </c>
      <c r="K544" s="70">
        <v>17064.099999999999</v>
      </c>
      <c r="L544" s="71">
        <v>42908</v>
      </c>
      <c r="M544" s="69">
        <v>28521.93</v>
      </c>
      <c r="N544" s="6">
        <v>19937.060000000001</v>
      </c>
      <c r="O544" s="71">
        <v>7200.1</v>
      </c>
      <c r="P544" s="69">
        <v>20788.859380000002</v>
      </c>
      <c r="Q544" s="71">
        <v>4429</v>
      </c>
      <c r="R544" s="72">
        <v>20725</v>
      </c>
      <c r="S544" s="71">
        <v>175.78</v>
      </c>
      <c r="T544" s="72">
        <v>20880.599999999999</v>
      </c>
      <c r="U544" s="71">
        <v>150.035</v>
      </c>
      <c r="V544" s="72">
        <v>20785.900000000001</v>
      </c>
      <c r="W544" s="73">
        <v>150.66149999999999</v>
      </c>
      <c r="X544" s="7">
        <v>20452.8</v>
      </c>
      <c r="Y544" s="71">
        <v>887</v>
      </c>
      <c r="Z544" s="74">
        <f t="shared" si="24"/>
        <v>20458.5</v>
      </c>
      <c r="AA544" s="48">
        <f t="shared" si="25"/>
        <v>20452.8</v>
      </c>
      <c r="AB54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MIN(G544,J544,M544),"")</f>
        <v/>
      </c>
      <c r="AC544" s="49" t="str">
        <f>IF(OR(DataBase2[[#This Row],[sKS]] = "", DataBase2[[#This Row],[BSOpt]]=""), "", (DataBase2[[#This Row],[sKS]]-DataBase2[[#This Row],[BSOpt]])/DataBase2[[#This Row],[BSOpt]])</f>
        <v/>
      </c>
      <c r="AD544" s="49">
        <f t="shared" si="26"/>
        <v>20458.5</v>
      </c>
      <c r="AE544" s="49">
        <f>IF(OR(DataBase2[[#This Row],[sKS]] = "", DataBase2[[#This Row],[BESTUB]]=""), "", (DataBase2[[#This Row],[sKS]]-DataBase2[[#This Row],[BESTUB]])/DataBase2[[#This Row],[BESTUB]])</f>
        <v>-2.7861280152507404E-4</v>
      </c>
      <c r="AF544" s="75">
        <f>IF(OR(DataBase2[[#This Row],[sLB]] = "", DataBase2[[#This Row],[BestSol]]=""), "", (DataBase2[[#This Row],[sLB]]-DataBase2[[#This Row],[BestSol]])/DataBase2[[#This Row],[BestSol]])</f>
        <v>0</v>
      </c>
      <c r="AG544" s="76">
        <f>IF(OR(DataBase2[[#This Row],[sCL]] = "", DataBase2[[#This Row],[BestSol]]=""), "", (DataBase2[[#This Row],[sCL]] -DataBase2[[#This Row],[BestSol]])/DataBase2[[#This Row],[BestSol]])</f>
        <v>8.0186719456460637E-2</v>
      </c>
      <c r="AH544" s="76">
        <f>IF(OR(DataBase2[[#This Row],[sDRC]]= "", DataBase2[[#This Row],[BestSol]]=""), "", (DataBase2[[#This Row],[sDRC]]-DataBase2[[#This Row],[BestSol]])/DataBase2[[#This Row],[BestSol]])</f>
        <v>0.39413593371948091</v>
      </c>
      <c r="AI544" s="76">
        <f>IF(OR(DataBase2[[#This Row],[sABS]]= "", DataBase2[[#This Row],[BestSol]]=""), "", (DataBase2[[#This Row],[sABS]]-DataBase2[[#This Row],[BestSol]])/DataBase2[[#This Row],[BestSol]])</f>
        <v>1.614778111787285E-2</v>
      </c>
      <c r="AJ544" s="76">
        <f>IF(OR(DataBase2[[#This Row],[sCCJ]]= "", DataBase2[[#This Row],[BestSol]]=""), "", (DataBase2[[#This Row],[sCCJ]]-DataBase2[[#This Row],[BestSol]])/DataBase2[[#This Row],[BestSol]])</f>
        <v>1.302637045726715E-2</v>
      </c>
      <c r="AK544" s="76">
        <f>IF(OR(DataBase2[[#This Row],[sILS]] = "", DataBase2[[#This Row],[BestSol]]=""), "", (DataBase2[[#This Row],[sILS]]-DataBase2[[#This Row],[BestSol]])/DataBase2[[#This Row],[BestSol]])</f>
        <v>2.0632011144511991E-2</v>
      </c>
      <c r="AL544" s="76">
        <f>IF(OR(DataBase2[[#This Row],[sSA]] = "", DataBase2[[#This Row],[BestSol]]=""), "", (DataBase2[[#This Row],[sSA]]-DataBase2[[#This Row],[BestSol]])/DataBase2[[#This Row],[BestSol]])</f>
        <v>1.600312828408737E-2</v>
      </c>
      <c r="AM544" s="76">
        <f>IF(OR(DataBase2[[#This Row],[sKS]] = "", DataBase2[[#This Row],[BestSol]]=""), "", (DataBase2[[#This Row],[sKS]]-DataBase2[[#This Row],[BestSol]])/DataBase2[[#This Row],[BestSol]])</f>
        <v>-2.7861280152507404E-4</v>
      </c>
      <c r="AN544" s="75">
        <f>IF(OR(DataBase2[[#This Row],[sLB]] = "", DataBase2[[#This Row],[BSHeu]]=""), "", (DataBase2[[#This Row],[sLB]]-DataBase2[[#This Row],[BSHeu]])/DataBase2[[#This Row],[BSHeu]])</f>
        <v>2.7869044825161974E-4</v>
      </c>
      <c r="AO544" s="76">
        <f>IF(OR(DataBase2[[#This Row],[sCL]] = "",  DataBase2[[#This Row],[BSHeu]]=""), "", (DataBase2[[#This Row],[sCL]] - DataBase2[[#This Row],[BSHeu]])/ DataBase2[[#This Row],[BSHeu]])</f>
        <v>8.0487757177501409E-2</v>
      </c>
      <c r="AP544" s="76">
        <f>IF(OR(DataBase2[[#This Row],[sDRC]]= "",  DataBase2[[#This Row],[BSHeu]]=""), "", (DataBase2[[#This Row],[sDRC]]- DataBase2[[#This Row],[BSHeu]])/ DataBase2[[#This Row],[BSHeu]])</f>
        <v>0.39452446608777286</v>
      </c>
      <c r="AQ544" s="76">
        <f>IF(OR(DataBase2[[#This Row],[sABS]]= "",  DataBase2[[#This Row],[BSHeu]]=""), "", (DataBase2[[#This Row],[sABS]]- DataBase2[[#This Row],[BSHeu]])/ DataBase2[[#This Row],[BSHeu]])</f>
        <v>1.6430971798482477E-2</v>
      </c>
      <c r="AR544" s="76">
        <f>IF(OR(DataBase2[[#This Row],[sCCJ]]= "",  DataBase2[[#This Row],[BSHeu]]=""), "", (DataBase2[[#This Row],[sCCJ]]- DataBase2[[#This Row],[BSHeu]])/ DataBase2[[#This Row],[BSHeu]])</f>
        <v>1.3308691230540598E-2</v>
      </c>
      <c r="AS544" s="76">
        <f>IF(OR(DataBase2[[#This Row],[sILS]] = "",  DataBase2[[#This Row],[BSHeu]]=""), "", (DataBase2[[#This Row],[sILS]]- DataBase2[[#This Row],[BSHeu]])/ DataBase2[[#This Row],[BSHeu]])</f>
        <v>2.0916451537197806E-2</v>
      </c>
      <c r="AT544" s="76">
        <f>IF(OR(DataBase2[[#This Row],[sSA]] = "",  DataBase2[[#This Row],[BSHeu]]=""), "", (DataBase2[[#This Row],[sSA]]- DataBase2[[#This Row],[BSHeu]])/ DataBase2[[#This Row],[BSHeu]])</f>
        <v>1.6286278651333912E-2</v>
      </c>
      <c r="AU544" s="77">
        <f>IF(OR(DataBase2[[#This Row],[sKS]]= "",  DataBase2[[#This Row],[BSHeu]]=""), "", (DataBase2[[#This Row],[sKS]]- DataBase2[[#This Row],[BSHeu]])/ DataBase2[[#This Row],[BSHeu]])</f>
        <v>0</v>
      </c>
      <c r="AV544" s="78">
        <f>IF(AND(DataBase2[[#This Row],[sLBGB]]&lt;=0.0001, DataBase2[[#This Row],[sLBGB]]&lt;&gt;""), 1,"")</f>
        <v>1</v>
      </c>
      <c r="AW544" s="78" t="str">
        <f>IF(AND(DataBase2[[#This Row],[sCLGB]]&lt;=0.0001,DataBase2[[#This Row],[sCLGB]]&lt;&gt;""), 1,"")</f>
        <v/>
      </c>
      <c r="AX544" s="78" t="str">
        <f>IF(AND(DataBase2[[#This Row],[sDRCGB]]&lt;=0.0001,DataBase2[[#This Row],[sDRCGB]]&lt;&gt;""), 1,"")</f>
        <v/>
      </c>
      <c r="AY544" s="78" t="str">
        <f>IF(AND(DataBase2[[#This Row],[sABSGB]]&lt;=0.0001,DataBase2[[#This Row],[sABSGB]]&lt;&gt;""), 1,"")</f>
        <v/>
      </c>
      <c r="AZ544" s="78" t="str">
        <f>IF(AND(DataBase2[[#This Row],[sCCJGB]]&lt;=0.0001,DataBase2[[#This Row],[sCCJGB]]&lt;&gt;""), 1,"")</f>
        <v/>
      </c>
      <c r="BA544" s="78" t="str">
        <f>IF(AND(DataBase2[[#This Row],[sILSGB]]&lt;=0.0001,DataBase2[[#This Row],[sILSGB]]&lt;&gt;""), 1,"")</f>
        <v/>
      </c>
      <c r="BB544" s="78" t="str">
        <f>IF(AND(DataBase2[[#This Row],[sSAGB]]&lt;=0.0001,DataBase2[[#This Row],[sSAGB]]&lt;&gt;""), 1,"")</f>
        <v/>
      </c>
      <c r="BC544" s="78">
        <f>IF(AND(DataBase2[[#This Row],[sKSGB]]&lt;=0.0001,DataBase2[[#This Row],[sKSGB]]&lt;&gt;""), 1,"")</f>
        <v>1</v>
      </c>
      <c r="BD544" s="79" t="str">
        <f>IF(AND(DataBase2[[#This Row],[sLBGKS]]&lt;=0.0001, DataBase2[[#This Row],[sLBGKS]]&lt;&gt;""), 1,"")</f>
        <v/>
      </c>
      <c r="BE544" s="78" t="str">
        <f>IF(AND(DataBase2[[#This Row],[sCLGKS]]&lt;=0.0001,DataBase2[[#This Row],[sCLGKS]]&lt;&gt;""), 1,"")</f>
        <v/>
      </c>
      <c r="BF544" s="78" t="str">
        <f>IF(AND(DataBase2[[#This Row],[sDRCGKS]]&lt;=0.0001,DataBase2[[#This Row],[sDRCGKS]]&lt;&gt;""), 1,"")</f>
        <v/>
      </c>
      <c r="BG544" s="78" t="str">
        <f>IF(AND(DataBase2[[#This Row],[sABSGKS]]&lt;=0.0001,DataBase2[[#This Row],[sABSGKS]]&lt;&gt;""), 1,"")</f>
        <v/>
      </c>
      <c r="BH544" s="78" t="str">
        <f>IF(AND(DataBase2[[#This Row],[sCCJGKS]]&lt;=0.0001,DataBase2[[#This Row],[sCCJGKS]]&lt;&gt;""), 1,"")</f>
        <v/>
      </c>
      <c r="BI544" s="78" t="str">
        <f>IF(AND(DataBase2[[#This Row],[sILSGKS]]&lt;=0.0001,DataBase2[[#This Row],[sILSGKS]]&lt;&gt;""), 1,"")</f>
        <v/>
      </c>
      <c r="BJ544" s="78" t="str">
        <f>IF(AND(DataBase2[[#This Row],[sSAGKS]]&lt;=0.0001,DataBase2[[#This Row],[sSAGKS]]&lt;&gt;""), 1,"")</f>
        <v/>
      </c>
      <c r="BK544" s="80">
        <f>IF(AND(DataBase2[[#This Row],[sKSGKS]]&lt;=0.0001,DataBase2[[#This Row],[sKSGKS]]&lt;&gt;""), 1,"")</f>
        <v>1</v>
      </c>
    </row>
    <row r="545" spans="1:123" x14ac:dyDescent="0.35">
      <c r="A545" s="65" t="s">
        <v>198</v>
      </c>
      <c r="B545" s="66" t="s">
        <v>80</v>
      </c>
      <c r="C545" s="67" t="s">
        <v>81</v>
      </c>
      <c r="D545" s="67">
        <v>6</v>
      </c>
      <c r="E545" s="67">
        <v>30</v>
      </c>
      <c r="F545" s="68">
        <v>2</v>
      </c>
      <c r="G545" s="69">
        <v>17791</v>
      </c>
      <c r="H545" s="70">
        <v>17096.3</v>
      </c>
      <c r="I545" s="71">
        <v>7200</v>
      </c>
      <c r="J545" s="69">
        <v>17710.12</v>
      </c>
      <c r="K545" s="70">
        <v>17253.72</v>
      </c>
      <c r="L545" s="71">
        <v>42916</v>
      </c>
      <c r="M545" s="69">
        <v>23865.67</v>
      </c>
      <c r="N545" s="6">
        <v>17529.990000000002</v>
      </c>
      <c r="O545" s="71">
        <v>7200.1</v>
      </c>
      <c r="P545" s="69">
        <v>17790.130860000001</v>
      </c>
      <c r="Q545" s="71">
        <v>11405</v>
      </c>
      <c r="R545" s="72">
        <v>17890.32</v>
      </c>
      <c r="S545" s="71">
        <v>319.47000000000003</v>
      </c>
      <c r="T545" s="72">
        <v>17997.62</v>
      </c>
      <c r="U545" s="71">
        <v>150.00299999999999</v>
      </c>
      <c r="V545" s="72">
        <v>17937.62</v>
      </c>
      <c r="W545" s="73">
        <v>150.02850000000001</v>
      </c>
      <c r="X545" s="7">
        <v>17738.400000000001</v>
      </c>
      <c r="Y545" s="71">
        <v>586</v>
      </c>
      <c r="Z545" s="74">
        <f t="shared" si="24"/>
        <v>17710.12</v>
      </c>
      <c r="AA545" s="48">
        <f t="shared" si="25"/>
        <v>17738.400000000001</v>
      </c>
      <c r="AB54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MIN(G545,J545,M545),"")</f>
        <v/>
      </c>
      <c r="AC545" s="49" t="str">
        <f>IF(OR(DataBase2[[#This Row],[sKS]] = "", DataBase2[[#This Row],[BSOpt]]=""), "", (DataBase2[[#This Row],[sKS]]-DataBase2[[#This Row],[BSOpt]])/DataBase2[[#This Row],[BSOpt]])</f>
        <v/>
      </c>
      <c r="AD545" s="49">
        <f t="shared" si="26"/>
        <v>17710.12</v>
      </c>
      <c r="AE545" s="49">
        <f>IF(OR(DataBase2[[#This Row],[sKS]] = "", DataBase2[[#This Row],[BESTUB]]=""), "", (DataBase2[[#This Row],[sKS]]-DataBase2[[#This Row],[BESTUB]])/DataBase2[[#This Row],[BESTUB]])</f>
        <v>1.5968271248304627E-3</v>
      </c>
      <c r="AF545" s="75">
        <f>IF(OR(DataBase2[[#This Row],[sLB]] = "", DataBase2[[#This Row],[BestSol]]=""), "", (DataBase2[[#This Row],[sLB]]-DataBase2[[#This Row],[BestSol]])/DataBase2[[#This Row],[BestSol]])</f>
        <v>4.5668804051017739E-3</v>
      </c>
      <c r="AG545" s="76">
        <f>IF(OR(DataBase2[[#This Row],[sCL]] = "", DataBase2[[#This Row],[BestSol]]=""), "", (DataBase2[[#This Row],[sCL]] -DataBase2[[#This Row],[BestSol]])/DataBase2[[#This Row],[BestSol]])</f>
        <v>0</v>
      </c>
      <c r="AH545" s="76">
        <f>IF(OR(DataBase2[[#This Row],[sDRC]]= "", DataBase2[[#This Row],[BestSol]]=""), "", (DataBase2[[#This Row],[sDRC]]-DataBase2[[#This Row],[BestSol]])/DataBase2[[#This Row],[BestSol]])</f>
        <v>0.34757246139495385</v>
      </c>
      <c r="AI545" s="76">
        <f>IF(OR(DataBase2[[#This Row],[sABS]]= "", DataBase2[[#This Row],[BestSol]]=""), "", (DataBase2[[#This Row],[sABS]]-DataBase2[[#This Row],[BestSol]])/DataBase2[[#This Row],[BestSol]])</f>
        <v>4.5178045095121966E-3</v>
      </c>
      <c r="AJ545" s="76">
        <f>IF(OR(DataBase2[[#This Row],[sCCJ]]= "", DataBase2[[#This Row],[BestSol]]=""), "", (DataBase2[[#This Row],[sCCJ]]-DataBase2[[#This Row],[BestSol]])/DataBase2[[#This Row],[BestSol]])</f>
        <v>1.0174973405036258E-2</v>
      </c>
      <c r="AK545" s="76">
        <f>IF(OR(DataBase2[[#This Row],[sILS]] = "", DataBase2[[#This Row],[BestSol]]=""), "", (DataBase2[[#This Row],[sILS]]-DataBase2[[#This Row],[BestSol]])/DataBase2[[#This Row],[BestSol]])</f>
        <v>1.6233656237224819E-2</v>
      </c>
      <c r="AL545" s="76">
        <f>IF(OR(DataBase2[[#This Row],[sSA]] = "", DataBase2[[#This Row],[BestSol]]=""), "", (DataBase2[[#This Row],[sSA]]-DataBase2[[#This Row],[BestSol]])/DataBase2[[#This Row],[BestSol]])</f>
        <v>1.2845762761630075E-2</v>
      </c>
      <c r="AM545" s="76">
        <f>IF(OR(DataBase2[[#This Row],[sKS]] = "", DataBase2[[#This Row],[BestSol]]=""), "", (DataBase2[[#This Row],[sKS]]-DataBase2[[#This Row],[BestSol]])/DataBase2[[#This Row],[BestSol]])</f>
        <v>1.5968271248304627E-3</v>
      </c>
      <c r="AN545" s="75">
        <f>IF(OR(DataBase2[[#This Row],[sLB]] = "", DataBase2[[#This Row],[BSHeu]]=""), "", (DataBase2[[#This Row],[sLB]]-DataBase2[[#This Row],[BSHeu]])/DataBase2[[#This Row],[BSHeu]])</f>
        <v>2.9653181797681043E-3</v>
      </c>
      <c r="AO545" s="76">
        <f>IF(OR(DataBase2[[#This Row],[sCL]] = "",  DataBase2[[#This Row],[BSHeu]]=""), "", (DataBase2[[#This Row],[sCL]] - DataBase2[[#This Row],[BSHeu]])/ DataBase2[[#This Row],[BSHeu]])</f>
        <v>-1.5942813331530732E-3</v>
      </c>
      <c r="AP545" s="76">
        <f>IF(OR(DataBase2[[#This Row],[sDRC]]= "",  DataBase2[[#This Row],[BSHeu]]=""), "", (DataBase2[[#This Row],[sDRC]]- DataBase2[[#This Row],[BSHeu]])/ DataBase2[[#This Row],[BSHeu]])</f>
        <v>0.34542405177468072</v>
      </c>
      <c r="AQ545" s="76">
        <f>IF(OR(DataBase2[[#This Row],[sABS]]= "",  DataBase2[[#This Row],[BSHeu]]=""), "", (DataBase2[[#This Row],[sABS]]- DataBase2[[#This Row],[BSHeu]])/ DataBase2[[#This Row],[BSHeu]])</f>
        <v>2.9163205249627734E-3</v>
      </c>
      <c r="AR545" s="76">
        <f>IF(OR(DataBase2[[#This Row],[sCCJ]]= "",  DataBase2[[#This Row],[BSHeu]]=""), "", (DataBase2[[#This Row],[sCCJ]]- DataBase2[[#This Row],[BSHeu]])/ DataBase2[[#This Row],[BSHeu]])</f>
        <v>8.5644703017182071E-3</v>
      </c>
      <c r="AS545" s="76">
        <f>IF(OR(DataBase2[[#This Row],[sILS]] = "",  DataBase2[[#This Row],[BSHeu]]=""), "", (DataBase2[[#This Row],[sILS]]- DataBase2[[#This Row],[BSHeu]])/ DataBase2[[#This Row],[BSHeu]])</f>
        <v>1.4613493888963915E-2</v>
      </c>
      <c r="AT545" s="76">
        <f>IF(OR(DataBase2[[#This Row],[sSA]] = "",  DataBase2[[#This Row],[BSHeu]]=""), "", (DataBase2[[#This Row],[sSA]]- DataBase2[[#This Row],[BSHeu]])/ DataBase2[[#This Row],[BSHeu]])</f>
        <v>1.1231001668696021E-2</v>
      </c>
      <c r="AU545" s="77">
        <f>IF(OR(DataBase2[[#This Row],[sKS]]= "",  DataBase2[[#This Row],[BSHeu]]=""), "", (DataBase2[[#This Row],[sKS]]- DataBase2[[#This Row],[BSHeu]])/ DataBase2[[#This Row],[BSHeu]])</f>
        <v>0</v>
      </c>
      <c r="AV545" s="78" t="str">
        <f>IF(AND(DataBase2[[#This Row],[sLBGB]]&lt;=0.0001, DataBase2[[#This Row],[sLBGB]]&lt;&gt;""), 1,"")</f>
        <v/>
      </c>
      <c r="AW545" s="78">
        <f>IF(AND(DataBase2[[#This Row],[sCLGB]]&lt;=0.0001,DataBase2[[#This Row],[sCLGB]]&lt;&gt;""), 1,"")</f>
        <v>1</v>
      </c>
      <c r="AX545" s="78" t="str">
        <f>IF(AND(DataBase2[[#This Row],[sDRCGB]]&lt;=0.0001,DataBase2[[#This Row],[sDRCGB]]&lt;&gt;""), 1,"")</f>
        <v/>
      </c>
      <c r="AY545" s="78" t="str">
        <f>IF(AND(DataBase2[[#This Row],[sABSGB]]&lt;=0.0001,DataBase2[[#This Row],[sABSGB]]&lt;&gt;""), 1,"")</f>
        <v/>
      </c>
      <c r="AZ545" s="78" t="str">
        <f>IF(AND(DataBase2[[#This Row],[sCCJGB]]&lt;=0.0001,DataBase2[[#This Row],[sCCJGB]]&lt;&gt;""), 1,"")</f>
        <v/>
      </c>
      <c r="BA545" s="78" t="str">
        <f>IF(AND(DataBase2[[#This Row],[sILSGB]]&lt;=0.0001,DataBase2[[#This Row],[sILSGB]]&lt;&gt;""), 1,"")</f>
        <v/>
      </c>
      <c r="BB545" s="78" t="str">
        <f>IF(AND(DataBase2[[#This Row],[sSAGB]]&lt;=0.0001,DataBase2[[#This Row],[sSAGB]]&lt;&gt;""), 1,"")</f>
        <v/>
      </c>
      <c r="BC545" s="78" t="str">
        <f>IF(AND(DataBase2[[#This Row],[sKSGB]]&lt;=0.0001,DataBase2[[#This Row],[sKSGB]]&lt;&gt;""), 1,"")</f>
        <v/>
      </c>
      <c r="BD545" s="79" t="str">
        <f>IF(AND(DataBase2[[#This Row],[sLBGKS]]&lt;=0.0001, DataBase2[[#This Row],[sLBGKS]]&lt;&gt;""), 1,"")</f>
        <v/>
      </c>
      <c r="BE545" s="78">
        <f>IF(AND(DataBase2[[#This Row],[sCLGKS]]&lt;=0.0001,DataBase2[[#This Row],[sCLGKS]]&lt;&gt;""), 1,"")</f>
        <v>1</v>
      </c>
      <c r="BF545" s="78" t="str">
        <f>IF(AND(DataBase2[[#This Row],[sDRCGKS]]&lt;=0.0001,DataBase2[[#This Row],[sDRCGKS]]&lt;&gt;""), 1,"")</f>
        <v/>
      </c>
      <c r="BG545" s="78" t="str">
        <f>IF(AND(DataBase2[[#This Row],[sABSGKS]]&lt;=0.0001,DataBase2[[#This Row],[sABSGKS]]&lt;&gt;""), 1,"")</f>
        <v/>
      </c>
      <c r="BH545" s="78" t="str">
        <f>IF(AND(DataBase2[[#This Row],[sCCJGKS]]&lt;=0.0001,DataBase2[[#This Row],[sCCJGKS]]&lt;&gt;""), 1,"")</f>
        <v/>
      </c>
      <c r="BI545" s="78" t="str">
        <f>IF(AND(DataBase2[[#This Row],[sILSGKS]]&lt;=0.0001,DataBase2[[#This Row],[sILSGKS]]&lt;&gt;""), 1,"")</f>
        <v/>
      </c>
      <c r="BJ545" s="78" t="str">
        <f>IF(AND(DataBase2[[#This Row],[sSAGKS]]&lt;=0.0001,DataBase2[[#This Row],[sSAGKS]]&lt;&gt;""), 1,"")</f>
        <v/>
      </c>
      <c r="BK545" s="80">
        <f>IF(AND(DataBase2[[#This Row],[sKSGKS]]&lt;=0.0001,DataBase2[[#This Row],[sKSGKS]]&lt;&gt;""), 1,"")</f>
        <v>1</v>
      </c>
    </row>
    <row r="546" spans="1:123" x14ac:dyDescent="0.35">
      <c r="A546" s="65" t="s">
        <v>199</v>
      </c>
      <c r="B546" s="66" t="s">
        <v>80</v>
      </c>
      <c r="C546" s="67" t="s">
        <v>81</v>
      </c>
      <c r="D546" s="67">
        <v>6</v>
      </c>
      <c r="E546" s="67">
        <v>30</v>
      </c>
      <c r="F546" s="68">
        <v>3</v>
      </c>
      <c r="G546" s="69">
        <v>18932.7</v>
      </c>
      <c r="H546" s="70">
        <v>18064.900000000001</v>
      </c>
      <c r="I546" s="71">
        <v>7200</v>
      </c>
      <c r="J546" s="69">
        <v>19169.82</v>
      </c>
      <c r="K546" s="70">
        <v>17483.62</v>
      </c>
      <c r="L546" s="71">
        <v>42920</v>
      </c>
      <c r="M546" s="69">
        <v>25678.67</v>
      </c>
      <c r="N546" s="6">
        <v>18595.509999999998</v>
      </c>
      <c r="O546" s="71">
        <v>7200.1</v>
      </c>
      <c r="P546" s="69">
        <v>19089</v>
      </c>
      <c r="Q546" s="71">
        <v>11464</v>
      </c>
      <c r="R546" s="72">
        <v>19113.72</v>
      </c>
      <c r="S546" s="71">
        <v>235.41</v>
      </c>
      <c r="T546" s="72">
        <v>19132.62</v>
      </c>
      <c r="U546" s="71">
        <v>150.012</v>
      </c>
      <c r="V546" s="72">
        <v>19302.02</v>
      </c>
      <c r="W546" s="73">
        <v>150.40549999999999</v>
      </c>
      <c r="X546" s="7">
        <v>18830.8</v>
      </c>
      <c r="Y546" s="71">
        <v>633</v>
      </c>
      <c r="Z546" s="74">
        <f t="shared" si="24"/>
        <v>18932.7</v>
      </c>
      <c r="AA546" s="48">
        <f t="shared" si="25"/>
        <v>18830.8</v>
      </c>
      <c r="AB54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MIN(G546,J546,M546),"")</f>
        <v/>
      </c>
      <c r="AC546" s="49" t="str">
        <f>IF(OR(DataBase2[[#This Row],[sKS]] = "", DataBase2[[#This Row],[BSOpt]]=""), "", (DataBase2[[#This Row],[sKS]]-DataBase2[[#This Row],[BSOpt]])/DataBase2[[#This Row],[BSOpt]])</f>
        <v/>
      </c>
      <c r="AD546" s="49">
        <f t="shared" si="26"/>
        <v>18932.7</v>
      </c>
      <c r="AE546" s="49">
        <f>IF(OR(DataBase2[[#This Row],[sKS]] = "", DataBase2[[#This Row],[BESTUB]]=""), "", (DataBase2[[#This Row],[sKS]]-DataBase2[[#This Row],[BESTUB]])/DataBase2[[#This Row],[BESTUB]])</f>
        <v>-5.3822222926471902E-3</v>
      </c>
      <c r="AF546" s="75">
        <f>IF(OR(DataBase2[[#This Row],[sLB]] = "", DataBase2[[#This Row],[BestSol]]=""), "", (DataBase2[[#This Row],[sLB]]-DataBase2[[#This Row],[BestSol]])/DataBase2[[#This Row],[BestSol]])</f>
        <v>0</v>
      </c>
      <c r="AG546" s="76">
        <f>IF(OR(DataBase2[[#This Row],[sCL]] = "", DataBase2[[#This Row],[BestSol]]=""), "", (DataBase2[[#This Row],[sCL]] -DataBase2[[#This Row],[BestSol]])/DataBase2[[#This Row],[BestSol]])</f>
        <v>1.2524362610721079E-2</v>
      </c>
      <c r="AH546" s="76">
        <f>IF(OR(DataBase2[[#This Row],[sDRC]]= "", DataBase2[[#This Row],[BestSol]]=""), "", (DataBase2[[#This Row],[sDRC]]-DataBase2[[#This Row],[BestSol]])/DataBase2[[#This Row],[BestSol]])</f>
        <v>0.35631315132020247</v>
      </c>
      <c r="AI546" s="76">
        <f>IF(OR(DataBase2[[#This Row],[sABS]]= "", DataBase2[[#This Row],[BestSol]]=""), "", (DataBase2[[#This Row],[sABS]]-DataBase2[[#This Row],[BestSol]])/DataBase2[[#This Row],[BestSol]])</f>
        <v>8.2555578443644726E-3</v>
      </c>
      <c r="AJ546" s="76">
        <f>IF(OR(DataBase2[[#This Row],[sCCJ]]= "", DataBase2[[#This Row],[BestSol]]=""), "", (DataBase2[[#This Row],[sCCJ]]-DataBase2[[#This Row],[BestSol]])/DataBase2[[#This Row],[BestSol]])</f>
        <v>9.5612353230125884E-3</v>
      </c>
      <c r="AK546" s="76">
        <f>IF(OR(DataBase2[[#This Row],[sILS]] = "", DataBase2[[#This Row],[BestSol]]=""), "", (DataBase2[[#This Row],[sILS]]-DataBase2[[#This Row],[BestSol]])/DataBase2[[#This Row],[BestSol]])</f>
        <v>1.0559508152561349E-2</v>
      </c>
      <c r="AL546" s="76">
        <f>IF(OR(DataBase2[[#This Row],[sSA]] = "", DataBase2[[#This Row],[BestSol]]=""), "", (DataBase2[[#This Row],[sSA]]-DataBase2[[#This Row],[BestSol]])/DataBase2[[#This Row],[BestSol]])</f>
        <v>1.9506990550740236E-2</v>
      </c>
      <c r="AM546" s="76">
        <f>IF(OR(DataBase2[[#This Row],[sKS]] = "", DataBase2[[#This Row],[BestSol]]=""), "", (DataBase2[[#This Row],[sKS]]-DataBase2[[#This Row],[BestSol]])/DataBase2[[#This Row],[BestSol]])</f>
        <v>-5.3822222926471902E-3</v>
      </c>
      <c r="AN546" s="75">
        <f>IF(OR(DataBase2[[#This Row],[sLB]] = "", DataBase2[[#This Row],[BSHeu]]=""), "", (DataBase2[[#This Row],[sLB]]-DataBase2[[#This Row],[BSHeu]])/DataBase2[[#This Row],[BSHeu]])</f>
        <v>5.4113473670795434E-3</v>
      </c>
      <c r="AO546" s="76">
        <f>IF(OR(DataBase2[[#This Row],[sCL]] = "",  DataBase2[[#This Row],[BSHeu]]=""), "", (DataBase2[[#This Row],[sCL]] - DataBase2[[#This Row],[BSHeu]])/ DataBase2[[#This Row],[BSHeu]])</f>
        <v>1.8003483654438497E-2</v>
      </c>
      <c r="AP546" s="76">
        <f>IF(OR(DataBase2[[#This Row],[sDRC]]= "",  DataBase2[[#This Row],[BSHeu]]=""), "", (DataBase2[[#This Row],[sDRC]]- DataBase2[[#This Row],[BSHeu]])/ DataBase2[[#This Row],[BSHeu]])</f>
        <v>0.3636526329205344</v>
      </c>
      <c r="AQ546" s="76">
        <f>IF(OR(DataBase2[[#This Row],[sABS]]= "",  DataBase2[[#This Row],[BSHeu]]=""), "", (DataBase2[[#This Row],[sABS]]- DataBase2[[#This Row],[BSHeu]])/ DataBase2[[#This Row],[BSHeu]])</f>
        <v>1.3711578902648892E-2</v>
      </c>
      <c r="AR546" s="76">
        <f>IF(OR(DataBase2[[#This Row],[sCCJ]]= "",  DataBase2[[#This Row],[BSHeu]]=""), "", (DataBase2[[#This Row],[sCCJ]]- DataBase2[[#This Row],[BSHeu]])/ DataBase2[[#This Row],[BSHeu]])</f>
        <v>1.5024321855683344E-2</v>
      </c>
      <c r="AS546" s="76">
        <f>IF(OR(DataBase2[[#This Row],[sILS]] = "",  DataBase2[[#This Row],[BSHeu]]=""), "", (DataBase2[[#This Row],[sILS]]- DataBase2[[#This Row],[BSHeu]])/ DataBase2[[#This Row],[BSHeu]])</f>
        <v>1.6027996686279911E-2</v>
      </c>
      <c r="AT546" s="76">
        <f>IF(OR(DataBase2[[#This Row],[sSA]] = "",  DataBase2[[#This Row],[BSHeu]]=""), "", (DataBase2[[#This Row],[sSA]]- DataBase2[[#This Row],[BSHeu]])/ DataBase2[[#This Row],[BSHeu]])</f>
        <v>2.5023897019776174E-2</v>
      </c>
      <c r="AU546" s="77">
        <f>IF(OR(DataBase2[[#This Row],[sKS]]= "",  DataBase2[[#This Row],[BSHeu]]=""), "", (DataBase2[[#This Row],[sKS]]- DataBase2[[#This Row],[BSHeu]])/ DataBase2[[#This Row],[BSHeu]])</f>
        <v>0</v>
      </c>
      <c r="AV546" s="78">
        <f>IF(AND(DataBase2[[#This Row],[sLBGB]]&lt;=0.0001, DataBase2[[#This Row],[sLBGB]]&lt;&gt;""), 1,"")</f>
        <v>1</v>
      </c>
      <c r="AW546" s="78" t="str">
        <f>IF(AND(DataBase2[[#This Row],[sCLGB]]&lt;=0.0001,DataBase2[[#This Row],[sCLGB]]&lt;&gt;""), 1,"")</f>
        <v/>
      </c>
      <c r="AX546" s="78" t="str">
        <f>IF(AND(DataBase2[[#This Row],[sDRCGB]]&lt;=0.0001,DataBase2[[#This Row],[sDRCGB]]&lt;&gt;""), 1,"")</f>
        <v/>
      </c>
      <c r="AY546" s="78" t="str">
        <f>IF(AND(DataBase2[[#This Row],[sABSGB]]&lt;=0.0001,DataBase2[[#This Row],[sABSGB]]&lt;&gt;""), 1,"")</f>
        <v/>
      </c>
      <c r="AZ546" s="78" t="str">
        <f>IF(AND(DataBase2[[#This Row],[sCCJGB]]&lt;=0.0001,DataBase2[[#This Row],[sCCJGB]]&lt;&gt;""), 1,"")</f>
        <v/>
      </c>
      <c r="BA546" s="78" t="str">
        <f>IF(AND(DataBase2[[#This Row],[sILSGB]]&lt;=0.0001,DataBase2[[#This Row],[sILSGB]]&lt;&gt;""), 1,"")</f>
        <v/>
      </c>
      <c r="BB546" s="78" t="str">
        <f>IF(AND(DataBase2[[#This Row],[sSAGB]]&lt;=0.0001,DataBase2[[#This Row],[sSAGB]]&lt;&gt;""), 1,"")</f>
        <v/>
      </c>
      <c r="BC546" s="78">
        <f>IF(AND(DataBase2[[#This Row],[sKSGB]]&lt;=0.0001,DataBase2[[#This Row],[sKSGB]]&lt;&gt;""), 1,"")</f>
        <v>1</v>
      </c>
      <c r="BD546" s="79" t="str">
        <f>IF(AND(DataBase2[[#This Row],[sLBGKS]]&lt;=0.0001, DataBase2[[#This Row],[sLBGKS]]&lt;&gt;""), 1,"")</f>
        <v/>
      </c>
      <c r="BE546" s="78" t="str">
        <f>IF(AND(DataBase2[[#This Row],[sCLGKS]]&lt;=0.0001,DataBase2[[#This Row],[sCLGKS]]&lt;&gt;""), 1,"")</f>
        <v/>
      </c>
      <c r="BF546" s="78" t="str">
        <f>IF(AND(DataBase2[[#This Row],[sDRCGKS]]&lt;=0.0001,DataBase2[[#This Row],[sDRCGKS]]&lt;&gt;""), 1,"")</f>
        <v/>
      </c>
      <c r="BG546" s="78" t="str">
        <f>IF(AND(DataBase2[[#This Row],[sABSGKS]]&lt;=0.0001,DataBase2[[#This Row],[sABSGKS]]&lt;&gt;""), 1,"")</f>
        <v/>
      </c>
      <c r="BH546" s="78" t="str">
        <f>IF(AND(DataBase2[[#This Row],[sCCJGKS]]&lt;=0.0001,DataBase2[[#This Row],[sCCJGKS]]&lt;&gt;""), 1,"")</f>
        <v/>
      </c>
      <c r="BI546" s="78" t="str">
        <f>IF(AND(DataBase2[[#This Row],[sILSGKS]]&lt;=0.0001,DataBase2[[#This Row],[sILSGKS]]&lt;&gt;""), 1,"")</f>
        <v/>
      </c>
      <c r="BJ546" s="78" t="str">
        <f>IF(AND(DataBase2[[#This Row],[sSAGKS]]&lt;=0.0001,DataBase2[[#This Row],[sSAGKS]]&lt;&gt;""), 1,"")</f>
        <v/>
      </c>
      <c r="BK546" s="80">
        <f>IF(AND(DataBase2[[#This Row],[sKSGKS]]&lt;=0.0001,DataBase2[[#This Row],[sKSGKS]]&lt;&gt;""), 1,"")</f>
        <v>1</v>
      </c>
    </row>
    <row r="547" spans="1:123" x14ac:dyDescent="0.35">
      <c r="A547" s="65" t="s">
        <v>200</v>
      </c>
      <c r="B547" s="66" t="s">
        <v>80</v>
      </c>
      <c r="C547" s="67" t="s">
        <v>81</v>
      </c>
      <c r="D547" s="67">
        <v>6</v>
      </c>
      <c r="E547" s="67">
        <v>30</v>
      </c>
      <c r="F547" s="68">
        <v>4</v>
      </c>
      <c r="G547" s="69">
        <v>19958.8</v>
      </c>
      <c r="H547" s="70">
        <v>19205.599999999999</v>
      </c>
      <c r="I547" s="71">
        <v>7200</v>
      </c>
      <c r="J547" s="69">
        <v>21303.919999999998</v>
      </c>
      <c r="K547" s="70">
        <v>17477.32</v>
      </c>
      <c r="L547" s="71">
        <v>42890</v>
      </c>
      <c r="M547" s="69">
        <v>29238.62</v>
      </c>
      <c r="N547" s="6">
        <v>19699.87</v>
      </c>
      <c r="O547" s="71">
        <v>7200.1</v>
      </c>
      <c r="P547" s="69">
        <v>20121.53125</v>
      </c>
      <c r="Q547" s="71">
        <v>3051</v>
      </c>
      <c r="R547" s="72">
        <v>20422.52</v>
      </c>
      <c r="S547" s="71">
        <v>226.39</v>
      </c>
      <c r="T547" s="72">
        <v>20440.12</v>
      </c>
      <c r="U547" s="71">
        <v>150.0215</v>
      </c>
      <c r="V547" s="72">
        <v>20467.22</v>
      </c>
      <c r="W547" s="73">
        <v>150.25550000000001</v>
      </c>
      <c r="X547" s="7">
        <v>20069.400000000001</v>
      </c>
      <c r="Y547" s="71">
        <v>830</v>
      </c>
      <c r="Z547" s="74">
        <f t="shared" si="24"/>
        <v>19958.8</v>
      </c>
      <c r="AA547" s="48">
        <f t="shared" si="25"/>
        <v>20069.400000000001</v>
      </c>
      <c r="AB54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MIN(G547,J547,M547),"")</f>
        <v/>
      </c>
      <c r="AC547" s="49" t="str">
        <f>IF(OR(DataBase2[[#This Row],[sKS]] = "", DataBase2[[#This Row],[BSOpt]]=""), "", (DataBase2[[#This Row],[sKS]]-DataBase2[[#This Row],[BSOpt]])/DataBase2[[#This Row],[BSOpt]])</f>
        <v/>
      </c>
      <c r="AD547" s="49">
        <f t="shared" si="26"/>
        <v>19958.8</v>
      </c>
      <c r="AE547" s="49">
        <f>IF(OR(DataBase2[[#This Row],[sKS]] = "", DataBase2[[#This Row],[BESTUB]]=""), "", (DataBase2[[#This Row],[sKS]]-DataBase2[[#This Row],[BESTUB]])/DataBase2[[#This Row],[BESTUB]])</f>
        <v>5.5414153155501425E-3</v>
      </c>
      <c r="AF547" s="75">
        <f>IF(OR(DataBase2[[#This Row],[sLB]] = "", DataBase2[[#This Row],[BestSol]]=""), "", (DataBase2[[#This Row],[sLB]]-DataBase2[[#This Row],[BestSol]])/DataBase2[[#This Row],[BestSol]])</f>
        <v>0</v>
      </c>
      <c r="AG547" s="76">
        <f>IF(OR(DataBase2[[#This Row],[sCL]] = "", DataBase2[[#This Row],[BestSol]]=""), "", (DataBase2[[#This Row],[sCL]] -DataBase2[[#This Row],[BestSol]])/DataBase2[[#This Row],[BestSol]])</f>
        <v>6.7394833356714784E-2</v>
      </c>
      <c r="AH547" s="76">
        <f>IF(OR(DataBase2[[#This Row],[sDRC]]= "", DataBase2[[#This Row],[BestSol]]=""), "", (DataBase2[[#This Row],[sDRC]]-DataBase2[[#This Row],[BestSol]])/DataBase2[[#This Row],[BestSol]])</f>
        <v>0.4649487945167044</v>
      </c>
      <c r="AI547" s="76">
        <f>IF(OR(DataBase2[[#This Row],[sABS]]= "", DataBase2[[#This Row],[BestSol]]=""), "", (DataBase2[[#This Row],[sABS]]-DataBase2[[#This Row],[BestSol]])/DataBase2[[#This Row],[BestSol]])</f>
        <v>8.1533584183418207E-3</v>
      </c>
      <c r="AJ547" s="76">
        <f>IF(OR(DataBase2[[#This Row],[sCCJ]]= "", DataBase2[[#This Row],[BestSol]]=""), "", (DataBase2[[#This Row],[sCCJ]]-DataBase2[[#This Row],[BestSol]])/DataBase2[[#This Row],[BestSol]])</f>
        <v>2.3233861755215805E-2</v>
      </c>
      <c r="AK547" s="76">
        <f>IF(OR(DataBase2[[#This Row],[sILS]] = "", DataBase2[[#This Row],[BestSol]]=""), "", (DataBase2[[#This Row],[sILS]]-DataBase2[[#This Row],[BestSol]])/DataBase2[[#This Row],[BestSol]])</f>
        <v>2.4115678297292407E-2</v>
      </c>
      <c r="AL547" s="76">
        <f>IF(OR(DataBase2[[#This Row],[sSA]] = "", DataBase2[[#This Row],[BestSol]]=""), "", (DataBase2[[#This Row],[sSA]]-DataBase2[[#This Row],[BestSol]])/DataBase2[[#This Row],[BestSol]])</f>
        <v>2.547347535924013E-2</v>
      </c>
      <c r="AM547" s="76">
        <f>IF(OR(DataBase2[[#This Row],[sKS]] = "", DataBase2[[#This Row],[BestSol]]=""), "", (DataBase2[[#This Row],[sKS]]-DataBase2[[#This Row],[BestSol]])/DataBase2[[#This Row],[BestSol]])</f>
        <v>5.5414153155501425E-3</v>
      </c>
      <c r="AN547" s="75">
        <f>IF(OR(DataBase2[[#This Row],[sLB]] = "", DataBase2[[#This Row],[BSHeu]]=""), "", (DataBase2[[#This Row],[sLB]]-DataBase2[[#This Row],[BSHeu]])/DataBase2[[#This Row],[BSHeu]])</f>
        <v>-5.5108772559220595E-3</v>
      </c>
      <c r="AO547" s="76">
        <f>IF(OR(DataBase2[[#This Row],[sCL]] = "",  DataBase2[[#This Row],[BSHeu]]=""), "", (DataBase2[[#This Row],[sCL]] - DataBase2[[#This Row],[BSHeu]])/ DataBase2[[#This Row],[BSHeu]])</f>
        <v>6.1512551446480546E-2</v>
      </c>
      <c r="AP547" s="76">
        <f>IF(OR(DataBase2[[#This Row],[sDRC]]= "",  DataBase2[[#This Row],[BSHeu]]=""), "", (DataBase2[[#This Row],[sDRC]]- DataBase2[[#This Row],[BSHeu]])/ DataBase2[[#This Row],[BSHeu]])</f>
        <v>0.45687564152391186</v>
      </c>
      <c r="AQ547" s="76">
        <f>IF(OR(DataBase2[[#This Row],[sABS]]= "",  DataBase2[[#This Row],[BSHeu]]=""), "", (DataBase2[[#This Row],[sABS]]- DataBase2[[#This Row],[BSHeu]])/ DataBase2[[#This Row],[BSHeu]])</f>
        <v>2.5975490049527411E-3</v>
      </c>
      <c r="AR547" s="76">
        <f>IF(OR(DataBase2[[#This Row],[sCCJ]]= "",  DataBase2[[#This Row],[BSHeu]]=""), "", (DataBase2[[#This Row],[sCCJ]]- DataBase2[[#This Row],[BSHeu]])/ DataBase2[[#This Row],[BSHeu]])</f>
        <v>1.7594945538979688E-2</v>
      </c>
      <c r="AS547" s="76">
        <f>IF(OR(DataBase2[[#This Row],[sILS]] = "",  DataBase2[[#This Row],[BSHeu]]=""), "", (DataBase2[[#This Row],[sILS]]- DataBase2[[#This Row],[BSHeu]])/ DataBase2[[#This Row],[BSHeu]])</f>
        <v>1.8471902498330667E-2</v>
      </c>
      <c r="AT547" s="76">
        <f>IF(OR(DataBase2[[#This Row],[sSA]] = "",  DataBase2[[#This Row],[BSHeu]]=""), "", (DataBase2[[#This Row],[sSA]]- DataBase2[[#This Row],[BSHeu]])/ DataBase2[[#This Row],[BSHeu]])</f>
        <v>1.9822216907331543E-2</v>
      </c>
      <c r="AU547" s="77">
        <f>IF(OR(DataBase2[[#This Row],[sKS]]= "",  DataBase2[[#This Row],[BSHeu]]=""), "", (DataBase2[[#This Row],[sKS]]- DataBase2[[#This Row],[BSHeu]])/ DataBase2[[#This Row],[BSHeu]])</f>
        <v>0</v>
      </c>
      <c r="AV547" s="78">
        <f>IF(AND(DataBase2[[#This Row],[sLBGB]]&lt;=0.0001, DataBase2[[#This Row],[sLBGB]]&lt;&gt;""), 1,"")</f>
        <v>1</v>
      </c>
      <c r="AW547" s="78" t="str">
        <f>IF(AND(DataBase2[[#This Row],[sCLGB]]&lt;=0.0001,DataBase2[[#This Row],[sCLGB]]&lt;&gt;""), 1,"")</f>
        <v/>
      </c>
      <c r="AX547" s="78" t="str">
        <f>IF(AND(DataBase2[[#This Row],[sDRCGB]]&lt;=0.0001,DataBase2[[#This Row],[sDRCGB]]&lt;&gt;""), 1,"")</f>
        <v/>
      </c>
      <c r="AY547" s="78" t="str">
        <f>IF(AND(DataBase2[[#This Row],[sABSGB]]&lt;=0.0001,DataBase2[[#This Row],[sABSGB]]&lt;&gt;""), 1,"")</f>
        <v/>
      </c>
      <c r="AZ547" s="78" t="str">
        <f>IF(AND(DataBase2[[#This Row],[sCCJGB]]&lt;=0.0001,DataBase2[[#This Row],[sCCJGB]]&lt;&gt;""), 1,"")</f>
        <v/>
      </c>
      <c r="BA547" s="78" t="str">
        <f>IF(AND(DataBase2[[#This Row],[sILSGB]]&lt;=0.0001,DataBase2[[#This Row],[sILSGB]]&lt;&gt;""), 1,"")</f>
        <v/>
      </c>
      <c r="BB547" s="78" t="str">
        <f>IF(AND(DataBase2[[#This Row],[sSAGB]]&lt;=0.0001,DataBase2[[#This Row],[sSAGB]]&lt;&gt;""), 1,"")</f>
        <v/>
      </c>
      <c r="BC547" s="78" t="str">
        <f>IF(AND(DataBase2[[#This Row],[sKSGB]]&lt;=0.0001,DataBase2[[#This Row],[sKSGB]]&lt;&gt;""), 1,"")</f>
        <v/>
      </c>
      <c r="BD547" s="79">
        <f>IF(AND(DataBase2[[#This Row],[sLBGKS]]&lt;=0.0001, DataBase2[[#This Row],[sLBGKS]]&lt;&gt;""), 1,"")</f>
        <v>1</v>
      </c>
      <c r="BE547" s="78" t="str">
        <f>IF(AND(DataBase2[[#This Row],[sCLGKS]]&lt;=0.0001,DataBase2[[#This Row],[sCLGKS]]&lt;&gt;""), 1,"")</f>
        <v/>
      </c>
      <c r="BF547" s="78" t="str">
        <f>IF(AND(DataBase2[[#This Row],[sDRCGKS]]&lt;=0.0001,DataBase2[[#This Row],[sDRCGKS]]&lt;&gt;""), 1,"")</f>
        <v/>
      </c>
      <c r="BG547" s="78" t="str">
        <f>IF(AND(DataBase2[[#This Row],[sABSGKS]]&lt;=0.0001,DataBase2[[#This Row],[sABSGKS]]&lt;&gt;""), 1,"")</f>
        <v/>
      </c>
      <c r="BH547" s="78" t="str">
        <f>IF(AND(DataBase2[[#This Row],[sCCJGKS]]&lt;=0.0001,DataBase2[[#This Row],[sCCJGKS]]&lt;&gt;""), 1,"")</f>
        <v/>
      </c>
      <c r="BI547" s="78" t="str">
        <f>IF(AND(DataBase2[[#This Row],[sILSGKS]]&lt;=0.0001,DataBase2[[#This Row],[sILSGKS]]&lt;&gt;""), 1,"")</f>
        <v/>
      </c>
      <c r="BJ547" s="78" t="str">
        <f>IF(AND(DataBase2[[#This Row],[sSAGKS]]&lt;=0.0001,DataBase2[[#This Row],[sSAGKS]]&lt;&gt;""), 1,"")</f>
        <v/>
      </c>
      <c r="BK547" s="80">
        <f>IF(AND(DataBase2[[#This Row],[sKSGKS]]&lt;=0.0001,DataBase2[[#This Row],[sKSGKS]]&lt;&gt;""), 1,"")</f>
        <v>1</v>
      </c>
    </row>
    <row r="548" spans="1:123" x14ac:dyDescent="0.35">
      <c r="A548" s="65" t="s">
        <v>201</v>
      </c>
      <c r="B548" s="66" t="s">
        <v>80</v>
      </c>
      <c r="C548" s="67" t="s">
        <v>81</v>
      </c>
      <c r="D548" s="67">
        <v>6</v>
      </c>
      <c r="E548" s="67">
        <v>30</v>
      </c>
      <c r="F548" s="68">
        <v>5</v>
      </c>
      <c r="G548" s="69">
        <v>21130.5</v>
      </c>
      <c r="H548" s="70">
        <v>20353.599999999999</v>
      </c>
      <c r="I548" s="71">
        <v>7200</v>
      </c>
      <c r="J548" s="69">
        <v>23655.119999999999</v>
      </c>
      <c r="K548" s="70">
        <v>17954.32</v>
      </c>
      <c r="L548" s="71">
        <v>43189</v>
      </c>
      <c r="M548" s="69">
        <v>27076</v>
      </c>
      <c r="N548" s="6">
        <v>20836.599999999999</v>
      </c>
      <c r="O548" s="71">
        <v>7200.1</v>
      </c>
      <c r="P548" s="69">
        <v>21571.20117</v>
      </c>
      <c r="Q548" s="71">
        <v>2765</v>
      </c>
      <c r="R548" s="72">
        <v>21736.02</v>
      </c>
      <c r="S548" s="71">
        <v>213.36</v>
      </c>
      <c r="T548" s="72">
        <v>21787.62</v>
      </c>
      <c r="U548" s="71">
        <v>150.03</v>
      </c>
      <c r="V548" s="72">
        <v>21715.02</v>
      </c>
      <c r="W548" s="73">
        <v>150.3785</v>
      </c>
      <c r="X548" s="7">
        <v>21319.7</v>
      </c>
      <c r="Y548" s="71">
        <v>891</v>
      </c>
      <c r="Z548" s="74">
        <f t="shared" si="24"/>
        <v>21130.5</v>
      </c>
      <c r="AA548" s="48">
        <f t="shared" si="25"/>
        <v>21319.7</v>
      </c>
      <c r="AB54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MIN(G548,J548,M548),"")</f>
        <v/>
      </c>
      <c r="AC548" s="49" t="str">
        <f>IF(OR(DataBase2[[#This Row],[sKS]] = "", DataBase2[[#This Row],[BSOpt]]=""), "", (DataBase2[[#This Row],[sKS]]-DataBase2[[#This Row],[BSOpt]])/DataBase2[[#This Row],[BSOpt]])</f>
        <v/>
      </c>
      <c r="AD548" s="49">
        <f t="shared" si="26"/>
        <v>21130.5</v>
      </c>
      <c r="AE548" s="49">
        <f>IF(OR(DataBase2[[#This Row],[sKS]] = "", DataBase2[[#This Row],[BESTUB]]=""), "", (DataBase2[[#This Row],[sKS]]-DataBase2[[#This Row],[BESTUB]])/DataBase2[[#This Row],[BESTUB]])</f>
        <v>8.9538818295828645E-3</v>
      </c>
      <c r="AF548" s="75">
        <f>IF(OR(DataBase2[[#This Row],[sLB]] = "", DataBase2[[#This Row],[BestSol]]=""), "", (DataBase2[[#This Row],[sLB]]-DataBase2[[#This Row],[BestSol]])/DataBase2[[#This Row],[BestSol]])</f>
        <v>0</v>
      </c>
      <c r="AG548" s="76">
        <f>IF(OR(DataBase2[[#This Row],[sCL]] = "", DataBase2[[#This Row],[BestSol]]=""), "", (DataBase2[[#This Row],[sCL]] -DataBase2[[#This Row],[BestSol]])/DataBase2[[#This Row],[BestSol]])</f>
        <v>0.11947753247675157</v>
      </c>
      <c r="AH548" s="76">
        <f>IF(OR(DataBase2[[#This Row],[sDRC]]= "", DataBase2[[#This Row],[BestSol]]=""), "", (DataBase2[[#This Row],[sDRC]]-DataBase2[[#This Row],[BestSol]])/DataBase2[[#This Row],[BestSol]])</f>
        <v>0.28137053074939067</v>
      </c>
      <c r="AI548" s="76">
        <f>IF(OR(DataBase2[[#This Row],[sABS]]= "", DataBase2[[#This Row],[BestSol]]=""), "", (DataBase2[[#This Row],[sABS]]-DataBase2[[#This Row],[BestSol]])/DataBase2[[#This Row],[BestSol]])</f>
        <v>2.0856163839000508E-2</v>
      </c>
      <c r="AJ548" s="76">
        <f>IF(OR(DataBase2[[#This Row],[sCCJ]]= "", DataBase2[[#This Row],[BestSol]]=""), "", (DataBase2[[#This Row],[sCCJ]]-DataBase2[[#This Row],[BestSol]])/DataBase2[[#This Row],[BestSol]])</f>
        <v>2.8656207851210355E-2</v>
      </c>
      <c r="AK548" s="76">
        <f>IF(OR(DataBase2[[#This Row],[sILS]] = "", DataBase2[[#This Row],[BestSol]]=""), "", (DataBase2[[#This Row],[sILS]]-DataBase2[[#This Row],[BestSol]])/DataBase2[[#This Row],[BestSol]])</f>
        <v>3.1098175622914694E-2</v>
      </c>
      <c r="AL548" s="76">
        <f>IF(OR(DataBase2[[#This Row],[sSA]] = "", DataBase2[[#This Row],[BestSol]]=""), "", (DataBase2[[#This Row],[sSA]]-DataBase2[[#This Row],[BestSol]])/DataBase2[[#This Row],[BestSol]])</f>
        <v>2.7662383758074841E-2</v>
      </c>
      <c r="AM548" s="76">
        <f>IF(OR(DataBase2[[#This Row],[sKS]] = "", DataBase2[[#This Row],[BestSol]]=""), "", (DataBase2[[#This Row],[sKS]]-DataBase2[[#This Row],[BestSol]])/DataBase2[[#This Row],[BestSol]])</f>
        <v>8.9538818295828645E-3</v>
      </c>
      <c r="AN548" s="75">
        <f>IF(OR(DataBase2[[#This Row],[sLB]] = "", DataBase2[[#This Row],[BSHeu]]=""), "", (DataBase2[[#This Row],[sLB]]-DataBase2[[#This Row],[BSHeu]])/DataBase2[[#This Row],[BSHeu]])</f>
        <v>-8.8744213098683709E-3</v>
      </c>
      <c r="AO548" s="76">
        <f>IF(OR(DataBase2[[#This Row],[sCL]] = "",  DataBase2[[#This Row],[BSHeu]]=""), "", (DataBase2[[#This Row],[sCL]] - DataBase2[[#This Row],[BSHeu]])/ DataBase2[[#This Row],[BSHeu]])</f>
        <v>0.10954281720662103</v>
      </c>
      <c r="AP548" s="76">
        <f>IF(OR(DataBase2[[#This Row],[sDRC]]= "",  DataBase2[[#This Row],[BSHeu]]=""), "", (DataBase2[[#This Row],[sDRC]]- DataBase2[[#This Row],[BSHeu]])/ DataBase2[[#This Row],[BSHeu]])</f>
        <v>0.26999910880547096</v>
      </c>
      <c r="AQ548" s="76">
        <f>IF(OR(DataBase2[[#This Row],[sABS]]= "",  DataBase2[[#This Row],[BSHeu]]=""), "", (DataBase2[[#This Row],[sABS]]- DataBase2[[#This Row],[BSHeu]])/ DataBase2[[#This Row],[BSHeu]])</f>
        <v>1.1796656144317207E-2</v>
      </c>
      <c r="AR548" s="76">
        <f>IF(OR(DataBase2[[#This Row],[sCCJ]]= "",  DataBase2[[#This Row],[BSHeu]]=""), "", (DataBase2[[#This Row],[sCCJ]]- DataBase2[[#This Row],[BSHeu]])/ DataBase2[[#This Row],[BSHeu]])</f>
        <v>1.9527479279727186E-2</v>
      </c>
      <c r="AS548" s="76">
        <f>IF(OR(DataBase2[[#This Row],[sILS]] = "",  DataBase2[[#This Row],[BSHeu]]=""), "", (DataBase2[[#This Row],[sILS]]- DataBase2[[#This Row],[BSHeu]])/ DataBase2[[#This Row],[BSHeu]])</f>
        <v>2.19477760006003E-2</v>
      </c>
      <c r="AT548" s="76">
        <f>IF(OR(DataBase2[[#This Row],[sSA]] = "",  DataBase2[[#This Row],[BSHeu]]=""), "", (DataBase2[[#This Row],[sSA]]- DataBase2[[#This Row],[BSHeu]])/ DataBase2[[#This Row],[BSHeu]])</f>
        <v>1.8542474800302054E-2</v>
      </c>
      <c r="AU548" s="77">
        <f>IF(OR(DataBase2[[#This Row],[sKS]]= "",  DataBase2[[#This Row],[BSHeu]]=""), "", (DataBase2[[#This Row],[sKS]]- DataBase2[[#This Row],[BSHeu]])/ DataBase2[[#This Row],[BSHeu]])</f>
        <v>0</v>
      </c>
      <c r="AV548" s="78">
        <f>IF(AND(DataBase2[[#This Row],[sLBGB]]&lt;=0.0001, DataBase2[[#This Row],[sLBGB]]&lt;&gt;""), 1,"")</f>
        <v>1</v>
      </c>
      <c r="AW548" s="78" t="str">
        <f>IF(AND(DataBase2[[#This Row],[sCLGB]]&lt;=0.0001,DataBase2[[#This Row],[sCLGB]]&lt;&gt;""), 1,"")</f>
        <v/>
      </c>
      <c r="AX548" s="78" t="str">
        <f>IF(AND(DataBase2[[#This Row],[sDRCGB]]&lt;=0.0001,DataBase2[[#This Row],[sDRCGB]]&lt;&gt;""), 1,"")</f>
        <v/>
      </c>
      <c r="AY548" s="78" t="str">
        <f>IF(AND(DataBase2[[#This Row],[sABSGB]]&lt;=0.0001,DataBase2[[#This Row],[sABSGB]]&lt;&gt;""), 1,"")</f>
        <v/>
      </c>
      <c r="AZ548" s="78" t="str">
        <f>IF(AND(DataBase2[[#This Row],[sCCJGB]]&lt;=0.0001,DataBase2[[#This Row],[sCCJGB]]&lt;&gt;""), 1,"")</f>
        <v/>
      </c>
      <c r="BA548" s="78" t="str">
        <f>IF(AND(DataBase2[[#This Row],[sILSGB]]&lt;=0.0001,DataBase2[[#This Row],[sILSGB]]&lt;&gt;""), 1,"")</f>
        <v/>
      </c>
      <c r="BB548" s="78" t="str">
        <f>IF(AND(DataBase2[[#This Row],[sSAGB]]&lt;=0.0001,DataBase2[[#This Row],[sSAGB]]&lt;&gt;""), 1,"")</f>
        <v/>
      </c>
      <c r="BC548" s="78" t="str">
        <f>IF(AND(DataBase2[[#This Row],[sKSGB]]&lt;=0.0001,DataBase2[[#This Row],[sKSGB]]&lt;&gt;""), 1,"")</f>
        <v/>
      </c>
      <c r="BD548" s="79">
        <f>IF(AND(DataBase2[[#This Row],[sLBGKS]]&lt;=0.0001, DataBase2[[#This Row],[sLBGKS]]&lt;&gt;""), 1,"")</f>
        <v>1</v>
      </c>
      <c r="BE548" s="78" t="str">
        <f>IF(AND(DataBase2[[#This Row],[sCLGKS]]&lt;=0.0001,DataBase2[[#This Row],[sCLGKS]]&lt;&gt;""), 1,"")</f>
        <v/>
      </c>
      <c r="BF548" s="78" t="str">
        <f>IF(AND(DataBase2[[#This Row],[sDRCGKS]]&lt;=0.0001,DataBase2[[#This Row],[sDRCGKS]]&lt;&gt;""), 1,"")</f>
        <v/>
      </c>
      <c r="BG548" s="78" t="str">
        <f>IF(AND(DataBase2[[#This Row],[sABSGKS]]&lt;=0.0001,DataBase2[[#This Row],[sABSGKS]]&lt;&gt;""), 1,"")</f>
        <v/>
      </c>
      <c r="BH548" s="78" t="str">
        <f>IF(AND(DataBase2[[#This Row],[sCCJGKS]]&lt;=0.0001,DataBase2[[#This Row],[sCCJGKS]]&lt;&gt;""), 1,"")</f>
        <v/>
      </c>
      <c r="BI548" s="78" t="str">
        <f>IF(AND(DataBase2[[#This Row],[sILSGKS]]&lt;=0.0001,DataBase2[[#This Row],[sILSGKS]]&lt;&gt;""), 1,"")</f>
        <v/>
      </c>
      <c r="BJ548" s="78" t="str">
        <f>IF(AND(DataBase2[[#This Row],[sSAGKS]]&lt;=0.0001,DataBase2[[#This Row],[sSAGKS]]&lt;&gt;""), 1,"")</f>
        <v/>
      </c>
      <c r="BK548" s="80">
        <f>IF(AND(DataBase2[[#This Row],[sKSGKS]]&lt;=0.0001,DataBase2[[#This Row],[sKSGKS]]&lt;&gt;""), 1,"")</f>
        <v>1</v>
      </c>
    </row>
    <row r="549" spans="1:123" x14ac:dyDescent="0.35">
      <c r="A549" s="65"/>
      <c r="B549" s="66"/>
      <c r="C549" s="67"/>
      <c r="D549" s="67"/>
      <c r="E549" s="67"/>
      <c r="F549" s="68"/>
      <c r="G549" s="69"/>
      <c r="H549" s="70"/>
      <c r="I549" s="71"/>
      <c r="J549" s="69"/>
      <c r="K549" s="70"/>
      <c r="L549" s="71"/>
      <c r="M549" s="69"/>
      <c r="O549" s="73"/>
      <c r="P549" s="69"/>
      <c r="Q549" s="71"/>
      <c r="R549" s="72" t="s">
        <v>101</v>
      </c>
      <c r="S549" s="71"/>
      <c r="T549" s="72"/>
      <c r="U549" s="71"/>
      <c r="V549" s="72"/>
      <c r="W549" s="73"/>
      <c r="Y549" s="71"/>
      <c r="Z549" s="74" t="str">
        <f t="shared" si="24"/>
        <v/>
      </c>
      <c r="AA549" s="48" t="str">
        <f t="shared" si="25"/>
        <v/>
      </c>
      <c r="AB54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MIN(G549,J549,M549),"")</f>
        <v/>
      </c>
      <c r="AC549" s="49" t="str">
        <f>IF(OR(DataBase2[[#This Row],[sKS]] = "", DataBase2[[#This Row],[BSOpt]]=""), "", (DataBase2[[#This Row],[sKS]]-DataBase2[[#This Row],[BSOpt]])/DataBase2[[#This Row],[BSOpt]])</f>
        <v/>
      </c>
      <c r="AD549" s="49" t="str">
        <f t="shared" si="26"/>
        <v/>
      </c>
      <c r="AE549" s="49" t="str">
        <f>IF(OR(DataBase2[[#This Row],[sKS]] = "", DataBase2[[#This Row],[BESTUB]]=""), "", (DataBase2[[#This Row],[sKS]]-DataBase2[[#This Row],[BESTUB]])/DataBase2[[#This Row],[BESTUB]])</f>
        <v/>
      </c>
      <c r="AF549" s="50" t="str">
        <f>IF(OR(DataBase2[[#This Row],[sLB]] = "", DataBase2[[#This Row],[BestSol]]=""), "", (DataBase2[[#This Row],[sLB]]-DataBase2[[#This Row],[BestSol]])/DataBase2[[#This Row],[BestSol]])</f>
        <v/>
      </c>
      <c r="AG549" s="51" t="str">
        <f>IF(OR(DataBase2[[#This Row],[sCL]] = "", DataBase2[[#This Row],[BestSol]]=""), "", (DataBase2[[#This Row],[sCL]] -DataBase2[[#This Row],[BestSol]])/DataBase2[[#This Row],[BestSol]])</f>
        <v/>
      </c>
      <c r="AH549" s="52" t="str">
        <f>IF(OR(DataBase2[[#This Row],[sDRC]]= "", DataBase2[[#This Row],[BestSol]]=""), "", (DataBase2[[#This Row],[sDRC]]-DataBase2[[#This Row],[BestSol]])/DataBase2[[#This Row],[BestSol]])</f>
        <v/>
      </c>
      <c r="AI549" s="52" t="str">
        <f>IF(OR(DataBase2[[#This Row],[sABS]]= "", DataBase2[[#This Row],[BestSol]]=""), "", (DataBase2[[#This Row],[sABS]]-DataBase2[[#This Row],[BestSol]])/DataBase2[[#This Row],[BestSol]])</f>
        <v/>
      </c>
      <c r="AJ549" s="52" t="str">
        <f>IF(OR(DataBase2[[#This Row],[sCCJ]]= "", DataBase2[[#This Row],[BestSol]]=""), "", (DataBase2[[#This Row],[sCCJ]]-DataBase2[[#This Row],[BestSol]])/DataBase2[[#This Row],[BestSol]])</f>
        <v/>
      </c>
      <c r="AK549" s="52" t="str">
        <f>IF(OR(DataBase2[[#This Row],[sILS]] = "", DataBase2[[#This Row],[BestSol]]=""), "", (DataBase2[[#This Row],[sILS]]-DataBase2[[#This Row],[BestSol]])/DataBase2[[#This Row],[BestSol]])</f>
        <v/>
      </c>
      <c r="AL549" s="52" t="str">
        <f>IF(OR(DataBase2[[#This Row],[sSA]] = "", DataBase2[[#This Row],[BestSol]]=""), "", (DataBase2[[#This Row],[sSA]]-DataBase2[[#This Row],[BestSol]])/DataBase2[[#This Row],[BestSol]])</f>
        <v/>
      </c>
      <c r="AM549" s="53" t="str">
        <f>IF(OR(DataBase2[[#This Row],[sKS]] = "", DataBase2[[#This Row],[BestSol]]=""), "", (DataBase2[[#This Row],[sKS]]-DataBase2[[#This Row],[BestSol]])/DataBase2[[#This Row],[BestSol]])</f>
        <v/>
      </c>
      <c r="AN549" s="50" t="str">
        <f>IF(OR(DataBase2[[#This Row],[sLB]] = "", DataBase2[[#This Row],[BSHeu]]=""), "", (DataBase2[[#This Row],[sLB]]-DataBase2[[#This Row],[BSHeu]])/DataBase2[[#This Row],[BSHeu]])</f>
        <v/>
      </c>
      <c r="AO549" s="53" t="str">
        <f>IF(OR(DataBase2[[#This Row],[sCL]] = "",  DataBase2[[#This Row],[BSHeu]]=""), "", (DataBase2[[#This Row],[sCL]] - DataBase2[[#This Row],[BSHeu]])/ DataBase2[[#This Row],[BSHeu]])</f>
        <v/>
      </c>
      <c r="AP549" s="81" t="str">
        <f>IF(OR(DataBase2[[#This Row],[sDRC]]= "",  DataBase2[[#This Row],[BSHeu]]=""), "", (DataBase2[[#This Row],[sDRC]]- DataBase2[[#This Row],[BSHeu]])/ DataBase2[[#This Row],[BSHeu]])</f>
        <v/>
      </c>
      <c r="AQ549" s="81" t="str">
        <f>IF(OR(DataBase2[[#This Row],[sABS]]= "",  DataBase2[[#This Row],[BSHeu]]=""), "", (DataBase2[[#This Row],[sABS]]- DataBase2[[#This Row],[BSHeu]])/ DataBase2[[#This Row],[BSHeu]])</f>
        <v/>
      </c>
      <c r="AR549" s="81" t="str">
        <f>IF(OR(DataBase2[[#This Row],[sCCJ]]= "",  DataBase2[[#This Row],[BSHeu]]=""), "", (DataBase2[[#This Row],[sCCJ]]- DataBase2[[#This Row],[BSHeu]])/ DataBase2[[#This Row],[BSHeu]])</f>
        <v/>
      </c>
      <c r="AS549" s="81" t="str">
        <f>IF(OR(DataBase2[[#This Row],[sILS]] = "",  DataBase2[[#This Row],[BSHeu]]=""), "", (DataBase2[[#This Row],[sILS]]- DataBase2[[#This Row],[BSHeu]])/ DataBase2[[#This Row],[BSHeu]])</f>
        <v/>
      </c>
      <c r="AT549" s="81" t="str">
        <f>IF(OR(DataBase2[[#This Row],[sSA]] = "",  DataBase2[[#This Row],[BSHeu]]=""), "", (DataBase2[[#This Row],[sSA]]- DataBase2[[#This Row],[BSHeu]])/ DataBase2[[#This Row],[BSHeu]])</f>
        <v/>
      </c>
      <c r="AU549" s="82" t="str">
        <f>IF(OR(DataBase2[[#This Row],[sKS]]= "",  DataBase2[[#This Row],[BSHeu]]=""), "", (DataBase2[[#This Row],[sKS]]- DataBase2[[#This Row],[BSHeu]])/ DataBase2[[#This Row],[BSHeu]])</f>
        <v/>
      </c>
      <c r="AV549" s="58" t="str">
        <f>IF(AND(DataBase2[[#This Row],[sLBGB]]&lt;=0.0001, DataBase2[[#This Row],[sLBGB]]&lt;&gt;""), 1,"")</f>
        <v/>
      </c>
      <c r="AW549" s="59" t="str">
        <f>IF(AND(DataBase2[[#This Row],[sCLGB]]&lt;=0.0001,DataBase2[[#This Row],[sCLGB]]&lt;&gt;""), 1,"")</f>
        <v/>
      </c>
      <c r="AX549" s="60" t="str">
        <f>IF(AND(DataBase2[[#This Row],[sDRCGB]]&lt;=0.0001,DataBase2[[#This Row],[sDRCGB]]&lt;&gt;""), 1,"")</f>
        <v/>
      </c>
      <c r="AY549" s="60" t="str">
        <f>IF(AND(DataBase2[[#This Row],[sABSGB]]&lt;=0.0001,DataBase2[[#This Row],[sABSGB]]&lt;&gt;""), 1,"")</f>
        <v/>
      </c>
      <c r="AZ549" s="60" t="str">
        <f>IF(AND(DataBase2[[#This Row],[sCCJGB]]&lt;=0.0001,DataBase2[[#This Row],[sCCJGB]]&lt;&gt;""), 1,"")</f>
        <v/>
      </c>
      <c r="BA549" s="60" t="str">
        <f>IF(AND(DataBase2[[#This Row],[sILSGB]]&lt;=0.0001,DataBase2[[#This Row],[sILSGB]]&lt;&gt;""), 1,"")</f>
        <v/>
      </c>
      <c r="BB549" s="60" t="str">
        <f>IF(AND(DataBase2[[#This Row],[sSAGB]]&lt;=0.0001,DataBase2[[#This Row],[sSAGB]]&lt;&gt;""), 1,"")</f>
        <v/>
      </c>
      <c r="BC549" s="58" t="str">
        <f>IF(AND(DataBase2[[#This Row],[sKSGB]]&lt;=0.0001,DataBase2[[#This Row],[sKSGB]]&lt;&gt;""), 1,"")</f>
        <v/>
      </c>
      <c r="BD549" s="83" t="str">
        <f>IF(AND(DataBase2[[#This Row],[sLBGKS]]&lt;=0.0001, DataBase2[[#This Row],[sLBGKS]]&lt;&gt;""), 1,"")</f>
        <v/>
      </c>
      <c r="BE549" s="58" t="str">
        <f>IF(AND(DataBase2[[#This Row],[sCLGKS]]&lt;=0.0001,DataBase2[[#This Row],[sCLGKS]]&lt;&gt;""), 1,"")</f>
        <v/>
      </c>
      <c r="BF549" s="84" t="str">
        <f>IF(AND(DataBase2[[#This Row],[sDRCGKS]]&lt;=0.0001,DataBase2[[#This Row],[sDRCGKS]]&lt;&gt;""), 1,"")</f>
        <v/>
      </c>
      <c r="BG549" s="84" t="str">
        <f>IF(AND(DataBase2[[#This Row],[sABSGKS]]&lt;=0.0001,DataBase2[[#This Row],[sABSGKS]]&lt;&gt;""), 1,"")</f>
        <v/>
      </c>
      <c r="BH549" s="84" t="str">
        <f>IF(AND(DataBase2[[#This Row],[sCCJGKS]]&lt;=0.0001,DataBase2[[#This Row],[sCCJGKS]]&lt;&gt;""), 1,"")</f>
        <v/>
      </c>
      <c r="BI549" s="84" t="str">
        <f>IF(AND(DataBase2[[#This Row],[sILSGKS]]&lt;=0.0001,DataBase2[[#This Row],[sILSGKS]]&lt;&gt;""), 1,"")</f>
        <v/>
      </c>
      <c r="BJ549" s="84" t="str">
        <f>IF(AND(DataBase2[[#This Row],[sSAGKS]]&lt;=0.0001,DataBase2[[#This Row],[sSAGKS]]&lt;&gt;""), 1,"")</f>
        <v/>
      </c>
      <c r="BK549" s="80" t="str">
        <f>IF(AND(DataBase2[[#This Row],[sKSGKS]]&lt;=0.0001,DataBase2[[#This Row],[sKSGKS]]&lt;&gt;""), 1,"")</f>
        <v/>
      </c>
    </row>
    <row r="550" spans="1:123" x14ac:dyDescent="0.35">
      <c r="A550" s="65" t="s">
        <v>79</v>
      </c>
      <c r="B550" s="66" t="s">
        <v>80</v>
      </c>
      <c r="C550" s="67" t="s">
        <v>282</v>
      </c>
      <c r="D550" s="67">
        <v>6</v>
      </c>
      <c r="E550" s="67">
        <v>5</v>
      </c>
      <c r="F550" s="68">
        <v>2</v>
      </c>
      <c r="G550" s="69">
        <v>3736.24</v>
      </c>
      <c r="H550" s="70">
        <v>3720.22</v>
      </c>
      <c r="I550" s="71">
        <v>7200</v>
      </c>
      <c r="J550" s="69">
        <v>3736.12</v>
      </c>
      <c r="K550" s="70">
        <v>3736.12</v>
      </c>
      <c r="L550" s="71">
        <v>8</v>
      </c>
      <c r="M550" s="69">
        <v>3736.12</v>
      </c>
      <c r="N550" s="6">
        <v>3736.12</v>
      </c>
      <c r="O550" s="71">
        <v>3.6</v>
      </c>
      <c r="P550" s="69">
        <v>3736.23999</v>
      </c>
      <c r="Q550" s="71">
        <v>84</v>
      </c>
      <c r="R550" s="72">
        <v>3897.62</v>
      </c>
      <c r="S550" s="71">
        <v>3.55</v>
      </c>
      <c r="T550" s="72">
        <v>3738.42</v>
      </c>
      <c r="U550" s="71">
        <v>150</v>
      </c>
      <c r="V550" s="72">
        <v>3750.12</v>
      </c>
      <c r="W550" s="73">
        <v>150.05199999999999</v>
      </c>
      <c r="X550" s="7">
        <v>3736.24</v>
      </c>
      <c r="Y550" s="71">
        <v>76</v>
      </c>
      <c r="Z550" s="74">
        <f t="shared" si="24"/>
        <v>3736.12</v>
      </c>
      <c r="AA550" s="48">
        <f t="shared" si="25"/>
        <v>3736.23999</v>
      </c>
      <c r="AB55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MIN(G550,J550,M550),"")</f>
        <v>3736.12</v>
      </c>
      <c r="AC550" s="49">
        <f>IF(OR(DataBase2[[#This Row],[sKS]] = "", DataBase2[[#This Row],[BSOpt]]=""), "", (DataBase2[[#This Row],[sKS]]-DataBase2[[#This Row],[BSOpt]])/DataBase2[[#This Row],[BSOpt]])</f>
        <v>3.2118882691104908E-5</v>
      </c>
      <c r="AD550" s="49">
        <f t="shared" si="26"/>
        <v>3736.12</v>
      </c>
      <c r="AE550" s="49">
        <f>IF(OR(DataBase2[[#This Row],[sKS]] = "", DataBase2[[#This Row],[BESTUB]]=""), "", (DataBase2[[#This Row],[sKS]]-DataBase2[[#This Row],[BESTUB]])/DataBase2[[#This Row],[BESTUB]])</f>
        <v>3.2118882691104908E-5</v>
      </c>
      <c r="AF550" s="75">
        <f>IF(OR(DataBase2[[#This Row],[sLB]] = "", DataBase2[[#This Row],[BestSol]]=""), "", (DataBase2[[#This Row],[sLB]]-DataBase2[[#This Row],[BestSol]])/DataBase2[[#This Row],[BestSol]])</f>
        <v>3.2118882691104908E-5</v>
      </c>
      <c r="AG550" s="76">
        <f>IF(OR(DataBase2[[#This Row],[sCL]] = "", DataBase2[[#This Row],[BestSol]]=""), "", (DataBase2[[#This Row],[sCL]] -DataBase2[[#This Row],[BestSol]])/DataBase2[[#This Row],[BestSol]])</f>
        <v>0</v>
      </c>
      <c r="AH550" s="76">
        <f>IF(OR(DataBase2[[#This Row],[sDRC]]= "", DataBase2[[#This Row],[BestSol]]=""), "", (DataBase2[[#This Row],[sDRC]]-DataBase2[[#This Row],[BestSol]])/DataBase2[[#This Row],[BestSol]])</f>
        <v>0</v>
      </c>
      <c r="AI550" s="76">
        <f>IF(OR(DataBase2[[#This Row],[sABS]]= "", DataBase2[[#This Row],[BestSol]]=""), "", (DataBase2[[#This Row],[sABS]]-DataBase2[[#This Row],[BestSol]])/DataBase2[[#This Row],[BestSol]])</f>
        <v>3.2116206117614928E-5</v>
      </c>
      <c r="AJ550" s="76">
        <f>IF(OR(DataBase2[[#This Row],[sCCJ]]= "", DataBase2[[#This Row],[BestSol]]=""), "", (DataBase2[[#This Row],[sCCJ]]-DataBase2[[#This Row],[BestSol]])/DataBase2[[#This Row],[BestSol]])</f>
        <v>4.3226662955151332E-2</v>
      </c>
      <c r="AK550" s="76">
        <f>IF(OR(DataBase2[[#This Row],[sILS]] = "", DataBase2[[#This Row],[BestSol]]=""), "", (DataBase2[[#This Row],[sILS]]-DataBase2[[#This Row],[BestSol]])/DataBase2[[#This Row],[BestSol]])</f>
        <v>6.1561191824678597E-4</v>
      </c>
      <c r="AL550" s="76">
        <f>IF(OR(DataBase2[[#This Row],[sSA]] = "", DataBase2[[#This Row],[BestSol]]=""), "", (DataBase2[[#This Row],[sSA]]-DataBase2[[#This Row],[BestSol]])/DataBase2[[#This Row],[BestSol]])</f>
        <v>3.7472029806323139E-3</v>
      </c>
      <c r="AM550" s="76">
        <f>IF(OR(DataBase2[[#This Row],[sKS]] = "", DataBase2[[#This Row],[BestSol]]=""), "", (DataBase2[[#This Row],[sKS]]-DataBase2[[#This Row],[BestSol]])/DataBase2[[#This Row],[BestSol]])</f>
        <v>3.2118882691104908E-5</v>
      </c>
      <c r="AN550" s="75">
        <f>IF(OR(DataBase2[[#This Row],[sLB]] = "", DataBase2[[#This Row],[BSHeu]]=""), "", (DataBase2[[#This Row],[sLB]]-DataBase2[[#This Row],[BSHeu]])/DataBase2[[#This Row],[BSHeu]])</f>
        <v>2.6764875313533466E-9</v>
      </c>
      <c r="AO550" s="76">
        <f>IF(OR(DataBase2[[#This Row],[sCL]] = "",  DataBase2[[#This Row],[BSHeu]]=""), "", (DataBase2[[#This Row],[sCL]] - DataBase2[[#This Row],[BSHeu]])/ DataBase2[[#This Row],[BSHeu]])</f>
        <v>-3.2115174700044761E-5</v>
      </c>
      <c r="AP550" s="76">
        <f>IF(OR(DataBase2[[#This Row],[sDRC]]= "",  DataBase2[[#This Row],[BSHeu]]=""), "", (DataBase2[[#This Row],[sDRC]]- DataBase2[[#This Row],[BSHeu]])/ DataBase2[[#This Row],[BSHeu]])</f>
        <v>-3.2115174700044761E-5</v>
      </c>
      <c r="AQ550" s="76">
        <f>IF(OR(DataBase2[[#This Row],[sABS]]= "",  DataBase2[[#This Row],[BSHeu]]=""), "", (DataBase2[[#This Row],[sABS]]- DataBase2[[#This Row],[BSHeu]])/ DataBase2[[#This Row],[BSHeu]])</f>
        <v>0</v>
      </c>
      <c r="AR550" s="76">
        <f>IF(OR(DataBase2[[#This Row],[sCCJ]]= "",  DataBase2[[#This Row],[BSHeu]]=""), "", (DataBase2[[#This Row],[sCCJ]]- DataBase2[[#This Row],[BSHeu]])/ DataBase2[[#This Row],[BSHeu]])</f>
        <v>4.3193159548618784E-2</v>
      </c>
      <c r="AS550" s="76">
        <f>IF(OR(DataBase2[[#This Row],[sILS]] = "",  DataBase2[[#This Row],[BSHeu]]=""), "", (DataBase2[[#This Row],[sILS]]- DataBase2[[#This Row],[BSHeu]])/ DataBase2[[#This Row],[BSHeu]])</f>
        <v>5.8347697306243931E-4</v>
      </c>
      <c r="AT550" s="76">
        <f>IF(OR(DataBase2[[#This Row],[sSA]] = "",  DataBase2[[#This Row],[BSHeu]]=""), "", (DataBase2[[#This Row],[sSA]]- DataBase2[[#This Row],[BSHeu]])/ DataBase2[[#This Row],[BSHeu]])</f>
        <v>3.7149674638539097E-3</v>
      </c>
      <c r="AU550" s="77">
        <f>IF(OR(DataBase2[[#This Row],[sKS]]= "",  DataBase2[[#This Row],[BSHeu]]=""), "", (DataBase2[[#This Row],[sKS]]- DataBase2[[#This Row],[BSHeu]])/ DataBase2[[#This Row],[BSHeu]])</f>
        <v>2.6764875313533466E-9</v>
      </c>
      <c r="AV550" s="78">
        <f>IF(AND(DataBase2[[#This Row],[sLBGB]]&lt;=0.0001, DataBase2[[#This Row],[sLBGB]]&lt;&gt;""), 1,"")</f>
        <v>1</v>
      </c>
      <c r="AW550" s="78">
        <f>IF(AND(DataBase2[[#This Row],[sCLGB]]&lt;=0.0001,DataBase2[[#This Row],[sCLGB]]&lt;&gt;""), 1,"")</f>
        <v>1</v>
      </c>
      <c r="AX550" s="78">
        <f>IF(AND(DataBase2[[#This Row],[sDRCGB]]&lt;=0.0001,DataBase2[[#This Row],[sDRCGB]]&lt;&gt;""), 1,"")</f>
        <v>1</v>
      </c>
      <c r="AY550" s="78">
        <f>IF(AND(DataBase2[[#This Row],[sABSGB]]&lt;=0.0001,DataBase2[[#This Row],[sABSGB]]&lt;&gt;""), 1,"")</f>
        <v>1</v>
      </c>
      <c r="AZ550" s="78" t="str">
        <f>IF(AND(DataBase2[[#This Row],[sCCJGB]]&lt;=0.0001,DataBase2[[#This Row],[sCCJGB]]&lt;&gt;""), 1,"")</f>
        <v/>
      </c>
      <c r="BA550" s="78" t="str">
        <f>IF(AND(DataBase2[[#This Row],[sILSGB]]&lt;=0.0001,DataBase2[[#This Row],[sILSGB]]&lt;&gt;""), 1,"")</f>
        <v/>
      </c>
      <c r="BB550" s="78" t="str">
        <f>IF(AND(DataBase2[[#This Row],[sSAGB]]&lt;=0.0001,DataBase2[[#This Row],[sSAGB]]&lt;&gt;""), 1,"")</f>
        <v/>
      </c>
      <c r="BC550" s="78">
        <f>IF(AND(DataBase2[[#This Row],[sKSGB]]&lt;=0.0001,DataBase2[[#This Row],[sKSGB]]&lt;&gt;""), 1,"")</f>
        <v>1</v>
      </c>
      <c r="BD550" s="79">
        <f>IF(AND(DataBase2[[#This Row],[sLBGKS]]&lt;=0.0001, DataBase2[[#This Row],[sLBGKS]]&lt;&gt;""), 1,"")</f>
        <v>1</v>
      </c>
      <c r="BE550" s="78">
        <f>IF(AND(DataBase2[[#This Row],[sCLGKS]]&lt;=0.0001,DataBase2[[#This Row],[sCLGKS]]&lt;&gt;""), 1,"")</f>
        <v>1</v>
      </c>
      <c r="BF550" s="78">
        <f>IF(AND(DataBase2[[#This Row],[sDRCGKS]]&lt;=0.0001,DataBase2[[#This Row],[sDRCGKS]]&lt;&gt;""), 1,"")</f>
        <v>1</v>
      </c>
      <c r="BG550" s="78">
        <f>IF(AND(DataBase2[[#This Row],[sABSGKS]]&lt;=0.0001,DataBase2[[#This Row],[sABSGKS]]&lt;&gt;""), 1,"")</f>
        <v>1</v>
      </c>
      <c r="BH550" s="78" t="str">
        <f>IF(AND(DataBase2[[#This Row],[sCCJGKS]]&lt;=0.0001,DataBase2[[#This Row],[sCCJGKS]]&lt;&gt;""), 1,"")</f>
        <v/>
      </c>
      <c r="BI550" s="78" t="str">
        <f>IF(AND(DataBase2[[#This Row],[sILSGKS]]&lt;=0.0001,DataBase2[[#This Row],[sILSGKS]]&lt;&gt;""), 1,"")</f>
        <v/>
      </c>
      <c r="BJ550" s="78" t="str">
        <f>IF(AND(DataBase2[[#This Row],[sSAGKS]]&lt;=0.0001,DataBase2[[#This Row],[sSAGKS]]&lt;&gt;""), 1,"")</f>
        <v/>
      </c>
      <c r="BK550" s="80">
        <f>IF(AND(DataBase2[[#This Row],[sKSGKS]]&lt;=0.0001,DataBase2[[#This Row],[sKSGKS]]&lt;&gt;""), 1,"")</f>
        <v>1</v>
      </c>
      <c r="CV550" s="7"/>
      <c r="CW550" s="7"/>
      <c r="CX550" s="7"/>
      <c r="CY550" s="7"/>
      <c r="DB550" s="8"/>
      <c r="DC550" s="8"/>
      <c r="DD550" s="8"/>
      <c r="DF550" s="7"/>
      <c r="DG550" s="7"/>
      <c r="DH550" s="7"/>
      <c r="DI550" s="7"/>
      <c r="DK550" s="8"/>
      <c r="DL550" s="8"/>
      <c r="DM550" s="8"/>
      <c r="DN550" s="8"/>
      <c r="DO550" s="8"/>
      <c r="DP550" s="7"/>
      <c r="DQ550" s="7"/>
      <c r="DR550" s="7"/>
      <c r="DS550" s="7"/>
    </row>
    <row r="551" spans="1:123" x14ac:dyDescent="0.35">
      <c r="A551" s="65" t="s">
        <v>82</v>
      </c>
      <c r="B551" s="66" t="s">
        <v>80</v>
      </c>
      <c r="C551" s="67" t="s">
        <v>282</v>
      </c>
      <c r="D551" s="67">
        <v>6</v>
      </c>
      <c r="E551" s="67">
        <v>5</v>
      </c>
      <c r="F551" s="68">
        <v>3</v>
      </c>
      <c r="G551" s="69">
        <v>4617.59</v>
      </c>
      <c r="H551" s="70">
        <v>4533.8</v>
      </c>
      <c r="I551" s="71">
        <v>7200</v>
      </c>
      <c r="J551" s="69">
        <v>4617.59</v>
      </c>
      <c r="K551" s="70">
        <v>4617.59</v>
      </c>
      <c r="L551" s="71">
        <v>30</v>
      </c>
      <c r="M551" s="69">
        <v>4617.59</v>
      </c>
      <c r="N551" s="6">
        <v>4617.59</v>
      </c>
      <c r="O551" s="71">
        <v>14.7</v>
      </c>
      <c r="P551" s="69">
        <v>4617.5898399999996</v>
      </c>
      <c r="Q551" s="71">
        <v>75</v>
      </c>
      <c r="R551" s="72">
        <v>5083.55</v>
      </c>
      <c r="S551" s="71">
        <v>3.44</v>
      </c>
      <c r="T551" s="72">
        <v>4743.51</v>
      </c>
      <c r="U551" s="71">
        <v>150.00649999999999</v>
      </c>
      <c r="V551" s="72">
        <v>4743.1000000000004</v>
      </c>
      <c r="W551" s="73">
        <v>150.01249999999999</v>
      </c>
      <c r="X551" s="124">
        <v>4617.59</v>
      </c>
      <c r="Y551" s="124">
        <v>65</v>
      </c>
      <c r="Z551" s="74">
        <f t="shared" si="24"/>
        <v>4617.59</v>
      </c>
      <c r="AA551" s="48">
        <f t="shared" si="25"/>
        <v>4617.5898399999996</v>
      </c>
      <c r="AB55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MIN(G551,J551,M551),"")</f>
        <v>4617.59</v>
      </c>
      <c r="AC551" s="49">
        <f>IF(OR(DataBase2[[#This Row],[sKS]] = "", DataBase2[[#This Row],[BSOpt]]=""), "", (DataBase2[[#This Row],[sKS]]-DataBase2[[#This Row],[BSOpt]])/DataBase2[[#This Row],[BSOpt]])</f>
        <v>0</v>
      </c>
      <c r="AD551" s="49">
        <f t="shared" si="26"/>
        <v>4617.59</v>
      </c>
      <c r="AE551" s="49">
        <f>IF(OR(DataBase2[[#This Row],[sKS]] = "", DataBase2[[#This Row],[BESTUB]]=""), "", (DataBase2[[#This Row],[sKS]]-DataBase2[[#This Row],[BESTUB]])/DataBase2[[#This Row],[BESTUB]])</f>
        <v>0</v>
      </c>
      <c r="AF551" s="75">
        <f>IF(OR(DataBase2[[#This Row],[sLB]] = "", DataBase2[[#This Row],[BestSol]]=""), "", (DataBase2[[#This Row],[sLB]]-DataBase2[[#This Row],[BestSol]])/DataBase2[[#This Row],[BestSol]])</f>
        <v>0</v>
      </c>
      <c r="AG551" s="76">
        <f>IF(OR(DataBase2[[#This Row],[sCL]] = "", DataBase2[[#This Row],[BestSol]]=""), "", (DataBase2[[#This Row],[sCL]] -DataBase2[[#This Row],[BestSol]])/DataBase2[[#This Row],[BestSol]])</f>
        <v>0</v>
      </c>
      <c r="AH551" s="76">
        <f>IF(OR(DataBase2[[#This Row],[sDRC]]= "", DataBase2[[#This Row],[BestSol]]=""), "", (DataBase2[[#This Row],[sDRC]]-DataBase2[[#This Row],[BestSol]])/DataBase2[[#This Row],[BestSol]])</f>
        <v>0</v>
      </c>
      <c r="AI551" s="76">
        <f>IF(OR(DataBase2[[#This Row],[sABS]]= "", DataBase2[[#This Row],[BestSol]]=""), "", (DataBase2[[#This Row],[sABS]]-DataBase2[[#This Row],[BestSol]])/DataBase2[[#This Row],[BestSol]])</f>
        <v>-3.4650109798733435E-8</v>
      </c>
      <c r="AJ551" s="76">
        <f>IF(OR(DataBase2[[#This Row],[sCCJ]]= "", DataBase2[[#This Row],[BestSol]]=""), "", (DataBase2[[#This Row],[sCCJ]]-DataBase2[[#This Row],[BestSol]])/DataBase2[[#This Row],[BestSol]])</f>
        <v>0.10090978194252846</v>
      </c>
      <c r="AK551" s="76">
        <f>IF(OR(DataBase2[[#This Row],[sILS]] = "", DataBase2[[#This Row],[BestSol]]=""), "", (DataBase2[[#This Row],[sILS]]-DataBase2[[#This Row],[BestSol]])/DataBase2[[#This Row],[BestSol]])</f>
        <v>2.7269636325442506E-2</v>
      </c>
      <c r="AL551" s="76">
        <f>IF(OR(DataBase2[[#This Row],[sSA]] = "", DataBase2[[#This Row],[BestSol]]=""), "", (DataBase2[[#This Row],[sSA]]-DataBase2[[#This Row],[BestSol]])/DataBase2[[#This Row],[BestSol]])</f>
        <v>2.7180845419363827E-2</v>
      </c>
      <c r="AM551" s="76">
        <f>IF(OR(DataBase2[[#This Row],[sKS]] = "", DataBase2[[#This Row],[BestSol]]=""), "", (DataBase2[[#This Row],[sKS]]-DataBase2[[#This Row],[BestSol]])/DataBase2[[#This Row],[BestSol]])</f>
        <v>0</v>
      </c>
      <c r="AN551" s="75">
        <f>IF(OR(DataBase2[[#This Row],[sLB]] = "", DataBase2[[#This Row],[BSHeu]]=""), "", (DataBase2[[#This Row],[sLB]]-DataBase2[[#This Row],[BSHeu]])/DataBase2[[#This Row],[BSHeu]])</f>
        <v>3.4650110999363589E-8</v>
      </c>
      <c r="AO551" s="76">
        <f>IF(OR(DataBase2[[#This Row],[sCL]] = "",  DataBase2[[#This Row],[BSHeu]]=""), "", (DataBase2[[#This Row],[sCL]] - DataBase2[[#This Row],[BSHeu]])/ DataBase2[[#This Row],[BSHeu]])</f>
        <v>3.4650110999363589E-8</v>
      </c>
      <c r="AP551" s="76">
        <f>IF(OR(DataBase2[[#This Row],[sDRC]]= "",  DataBase2[[#This Row],[BSHeu]]=""), "", (DataBase2[[#This Row],[sDRC]]- DataBase2[[#This Row],[BSHeu]])/ DataBase2[[#This Row],[BSHeu]])</f>
        <v>3.4650110999363589E-8</v>
      </c>
      <c r="AQ551" s="76">
        <f>IF(OR(DataBase2[[#This Row],[sABS]]= "",  DataBase2[[#This Row],[BSHeu]]=""), "", (DataBase2[[#This Row],[sABS]]- DataBase2[[#This Row],[BSHeu]])/ DataBase2[[#This Row],[BSHeu]])</f>
        <v>0</v>
      </c>
      <c r="AR551" s="76">
        <f>IF(OR(DataBase2[[#This Row],[sCCJ]]= "",  DataBase2[[#This Row],[BSHeu]]=""), "", (DataBase2[[#This Row],[sCCJ]]- DataBase2[[#This Row],[BSHeu]])/ DataBase2[[#This Row],[BSHeu]])</f>
        <v>0.10090982008917461</v>
      </c>
      <c r="AS551" s="76">
        <f>IF(OR(DataBase2[[#This Row],[sILS]] = "",  DataBase2[[#This Row],[BSHeu]]=""), "", (DataBase2[[#This Row],[sILS]]- DataBase2[[#This Row],[BSHeu]])/ DataBase2[[#This Row],[BSHeu]])</f>
        <v>2.7269671920449434E-2</v>
      </c>
      <c r="AT551" s="76">
        <f>IF(OR(DataBase2[[#This Row],[sSA]] = "",  DataBase2[[#This Row],[BSHeu]]=""), "", (DataBase2[[#This Row],[sSA]]- DataBase2[[#This Row],[BSHeu]])/ DataBase2[[#This Row],[BSHeu]])</f>
        <v>2.7180881011294136E-2</v>
      </c>
      <c r="AU551" s="77">
        <f>IF(OR(DataBase2[[#This Row],[sKS]]= "",  DataBase2[[#This Row],[BSHeu]]=""), "", (DataBase2[[#This Row],[sKS]]- DataBase2[[#This Row],[BSHeu]])/ DataBase2[[#This Row],[BSHeu]])</f>
        <v>3.4650110999363589E-8</v>
      </c>
      <c r="AV551" s="78">
        <f>IF(AND(DataBase2[[#This Row],[sLBGB]]&lt;=0.0001, DataBase2[[#This Row],[sLBGB]]&lt;&gt;""), 1,"")</f>
        <v>1</v>
      </c>
      <c r="AW551" s="78">
        <f>IF(AND(DataBase2[[#This Row],[sCLGB]]&lt;=0.0001,DataBase2[[#This Row],[sCLGB]]&lt;&gt;""), 1,"")</f>
        <v>1</v>
      </c>
      <c r="AX551" s="78">
        <f>IF(AND(DataBase2[[#This Row],[sDRCGB]]&lt;=0.0001,DataBase2[[#This Row],[sDRCGB]]&lt;&gt;""), 1,"")</f>
        <v>1</v>
      </c>
      <c r="AY551" s="78">
        <f>IF(AND(DataBase2[[#This Row],[sABSGB]]&lt;=0.0001,DataBase2[[#This Row],[sABSGB]]&lt;&gt;""), 1,"")</f>
        <v>1</v>
      </c>
      <c r="AZ551" s="78" t="str">
        <f>IF(AND(DataBase2[[#This Row],[sCCJGB]]&lt;=0.0001,DataBase2[[#This Row],[sCCJGB]]&lt;&gt;""), 1,"")</f>
        <v/>
      </c>
      <c r="BA551" s="78" t="str">
        <f>IF(AND(DataBase2[[#This Row],[sILSGB]]&lt;=0.0001,DataBase2[[#This Row],[sILSGB]]&lt;&gt;""), 1,"")</f>
        <v/>
      </c>
      <c r="BB551" s="78" t="str">
        <f>IF(AND(DataBase2[[#This Row],[sSAGB]]&lt;=0.0001,DataBase2[[#This Row],[sSAGB]]&lt;&gt;""), 1,"")</f>
        <v/>
      </c>
      <c r="BC551" s="78">
        <f>IF(AND(DataBase2[[#This Row],[sKSGB]]&lt;=0.0001,DataBase2[[#This Row],[sKSGB]]&lt;&gt;""), 1,"")</f>
        <v>1</v>
      </c>
      <c r="BD551" s="79">
        <f>IF(AND(DataBase2[[#This Row],[sLBGKS]]&lt;=0.0001, DataBase2[[#This Row],[sLBGKS]]&lt;&gt;""), 1,"")</f>
        <v>1</v>
      </c>
      <c r="BE551" s="78">
        <f>IF(AND(DataBase2[[#This Row],[sCLGKS]]&lt;=0.0001,DataBase2[[#This Row],[sCLGKS]]&lt;&gt;""), 1,"")</f>
        <v>1</v>
      </c>
      <c r="BF551" s="78">
        <f>IF(AND(DataBase2[[#This Row],[sDRCGKS]]&lt;=0.0001,DataBase2[[#This Row],[sDRCGKS]]&lt;&gt;""), 1,"")</f>
        <v>1</v>
      </c>
      <c r="BG551" s="78">
        <f>IF(AND(DataBase2[[#This Row],[sABSGKS]]&lt;=0.0001,DataBase2[[#This Row],[sABSGKS]]&lt;&gt;""), 1,"")</f>
        <v>1</v>
      </c>
      <c r="BH551" s="78" t="str">
        <f>IF(AND(DataBase2[[#This Row],[sCCJGKS]]&lt;=0.0001,DataBase2[[#This Row],[sCCJGKS]]&lt;&gt;""), 1,"")</f>
        <v/>
      </c>
      <c r="BI551" s="78" t="str">
        <f>IF(AND(DataBase2[[#This Row],[sILSGKS]]&lt;=0.0001,DataBase2[[#This Row],[sILSGKS]]&lt;&gt;""), 1,"")</f>
        <v/>
      </c>
      <c r="BJ551" s="78" t="str">
        <f>IF(AND(DataBase2[[#This Row],[sSAGKS]]&lt;=0.0001,DataBase2[[#This Row],[sSAGKS]]&lt;&gt;""), 1,"")</f>
        <v/>
      </c>
      <c r="BK551" s="80">
        <f>IF(AND(DataBase2[[#This Row],[sKSGKS]]&lt;=0.0001,DataBase2[[#This Row],[sKSGKS]]&lt;&gt;""), 1,"")</f>
        <v>1</v>
      </c>
      <c r="CV551" s="7"/>
      <c r="CW551" s="7"/>
      <c r="CX551" s="7"/>
      <c r="CY551" s="7"/>
      <c r="DB551" s="8"/>
      <c r="DC551" s="8"/>
      <c r="DD551" s="8"/>
      <c r="DF551" s="7"/>
      <c r="DG551" s="7"/>
      <c r="DH551" s="7"/>
      <c r="DI551" s="7"/>
      <c r="DK551" s="8"/>
      <c r="DL551" s="8"/>
      <c r="DM551" s="8"/>
      <c r="DN551" s="8"/>
      <c r="DO551" s="8"/>
      <c r="DP551" s="7"/>
      <c r="DQ551" s="7"/>
      <c r="DR551" s="7"/>
      <c r="DS551" s="7"/>
    </row>
    <row r="552" spans="1:123" x14ac:dyDescent="0.35">
      <c r="A552" s="65" t="s">
        <v>83</v>
      </c>
      <c r="B552" s="66" t="s">
        <v>80</v>
      </c>
      <c r="C552" s="67" t="s">
        <v>282</v>
      </c>
      <c r="D552" s="67">
        <v>6</v>
      </c>
      <c r="E552" s="67">
        <v>5</v>
      </c>
      <c r="F552" s="68">
        <v>4</v>
      </c>
      <c r="G552" s="69">
        <v>5479.26</v>
      </c>
      <c r="H552" s="70">
        <v>5450.4</v>
      </c>
      <c r="I552" s="71">
        <v>7200</v>
      </c>
      <c r="J552" s="69">
        <v>5466.63</v>
      </c>
      <c r="K552" s="70">
        <v>5466.63</v>
      </c>
      <c r="L552" s="71">
        <v>38</v>
      </c>
      <c r="M552" s="69">
        <v>5466.63</v>
      </c>
      <c r="N552" s="6">
        <v>5466.63</v>
      </c>
      <c r="O552" s="71">
        <v>26</v>
      </c>
      <c r="P552" s="69">
        <v>5479.2597699999997</v>
      </c>
      <c r="Q552" s="71">
        <v>594</v>
      </c>
      <c r="R552" s="72">
        <v>5703.53</v>
      </c>
      <c r="S552" s="71">
        <v>9.0500000000000007</v>
      </c>
      <c r="T552" s="72">
        <v>5479.13</v>
      </c>
      <c r="U552" s="71">
        <v>150.00749999999999</v>
      </c>
      <c r="V552" s="72">
        <v>5479.87</v>
      </c>
      <c r="W552" s="73">
        <v>150.00049999999999</v>
      </c>
      <c r="X552" s="124">
        <v>5479.26</v>
      </c>
      <c r="Y552" s="124">
        <v>72</v>
      </c>
      <c r="Z552" s="74">
        <f t="shared" si="24"/>
        <v>5466.63</v>
      </c>
      <c r="AA552" s="48">
        <f t="shared" si="25"/>
        <v>5479.13</v>
      </c>
      <c r="AB55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MIN(G552,J552,M552),"")</f>
        <v>5466.63</v>
      </c>
      <c r="AC552" s="49">
        <f>IF(OR(DataBase2[[#This Row],[sKS]] = "", DataBase2[[#This Row],[BSOpt]]=""), "", (DataBase2[[#This Row],[sKS]]-DataBase2[[#This Row],[BSOpt]])/DataBase2[[#This Row],[BSOpt]])</f>
        <v>2.3103813501188317E-3</v>
      </c>
      <c r="AD552" s="49">
        <f t="shared" si="26"/>
        <v>5466.63</v>
      </c>
      <c r="AE552" s="49">
        <f>IF(OR(DataBase2[[#This Row],[sKS]] = "", DataBase2[[#This Row],[BESTUB]]=""), "", (DataBase2[[#This Row],[sKS]]-DataBase2[[#This Row],[BESTUB]])/DataBase2[[#This Row],[BESTUB]])</f>
        <v>2.3103813501188317E-3</v>
      </c>
      <c r="AF552" s="75">
        <f>IF(OR(DataBase2[[#This Row],[sLB]] = "", DataBase2[[#This Row],[BestSol]]=""), "", (DataBase2[[#This Row],[sLB]]-DataBase2[[#This Row],[BestSol]])/DataBase2[[#This Row],[BestSol]])</f>
        <v>2.3103813501188317E-3</v>
      </c>
      <c r="AG552" s="76">
        <f>IF(OR(DataBase2[[#This Row],[sCL]] = "", DataBase2[[#This Row],[BestSol]]=""), "", (DataBase2[[#This Row],[sCL]] -DataBase2[[#This Row],[BestSol]])/DataBase2[[#This Row],[BestSol]])</f>
        <v>0</v>
      </c>
      <c r="AH552" s="76">
        <f>IF(OR(DataBase2[[#This Row],[sDRC]]= "", DataBase2[[#This Row],[BestSol]]=""), "", (DataBase2[[#This Row],[sDRC]]-DataBase2[[#This Row],[BestSol]])/DataBase2[[#This Row],[BestSol]])</f>
        <v>0</v>
      </c>
      <c r="AI552" s="76">
        <f>IF(OR(DataBase2[[#This Row],[sABS]]= "", DataBase2[[#This Row],[BestSol]]=""), "", (DataBase2[[#This Row],[sABS]]-DataBase2[[#This Row],[BestSol]])/DataBase2[[#This Row],[BestSol]])</f>
        <v>2.3103392766657981E-3</v>
      </c>
      <c r="AJ552" s="76">
        <f>IF(OR(DataBase2[[#This Row],[sCCJ]]= "", DataBase2[[#This Row],[BestSol]]=""), "", (DataBase2[[#This Row],[sCCJ]]-DataBase2[[#This Row],[BestSol]])/DataBase2[[#This Row],[BestSol]])</f>
        <v>4.3335656519647318E-2</v>
      </c>
      <c r="AK552" s="76">
        <f>IF(OR(DataBase2[[#This Row],[sILS]] = "", DataBase2[[#This Row],[BestSol]]=""), "", (DataBase2[[#This Row],[sILS]]-DataBase2[[#This Row],[BestSol]])/DataBase2[[#This Row],[BestSol]])</f>
        <v>2.286600702809592E-3</v>
      </c>
      <c r="AL552" s="76">
        <f>IF(OR(DataBase2[[#This Row],[sSA]] = "", DataBase2[[#This Row],[BestSol]]=""), "", (DataBase2[[#This Row],[sSA]]-DataBase2[[#This Row],[BestSol]])/DataBase2[[#This Row],[BestSol]])</f>
        <v>2.42196746441588E-3</v>
      </c>
      <c r="AM552" s="76">
        <f>IF(OR(DataBase2[[#This Row],[sKS]] = "", DataBase2[[#This Row],[BestSol]]=""), "", (DataBase2[[#This Row],[sKS]]-DataBase2[[#This Row],[BestSol]])/DataBase2[[#This Row],[BestSol]])</f>
        <v>2.3103813501188317E-3</v>
      </c>
      <c r="AN552" s="75">
        <f>IF(OR(DataBase2[[#This Row],[sLB]] = "", DataBase2[[#This Row],[BSHeu]]=""), "", (DataBase2[[#This Row],[sLB]]-DataBase2[[#This Row],[BSHeu]])/DataBase2[[#This Row],[BSHeu]])</f>
        <v>2.3726394518857764E-5</v>
      </c>
      <c r="AO552" s="76">
        <f>IF(OR(DataBase2[[#This Row],[sCL]] = "",  DataBase2[[#This Row],[BSHeu]]=""), "", (DataBase2[[#This Row],[sCL]] - DataBase2[[#This Row],[BSHeu]])/ DataBase2[[#This Row],[BSHeu]])</f>
        <v>-2.2813840883497928E-3</v>
      </c>
      <c r="AP552" s="76">
        <f>IF(OR(DataBase2[[#This Row],[sDRC]]= "",  DataBase2[[#This Row],[BSHeu]]=""), "", (DataBase2[[#This Row],[sDRC]]- DataBase2[[#This Row],[BSHeu]])/ DataBase2[[#This Row],[BSHeu]])</f>
        <v>-2.2813840883497928E-3</v>
      </c>
      <c r="AQ552" s="76">
        <f>IF(OR(DataBase2[[#This Row],[sABS]]= "",  DataBase2[[#This Row],[BSHeu]]=""), "", (DataBase2[[#This Row],[sABS]]- DataBase2[[#This Row],[BSHeu]])/ DataBase2[[#This Row],[BSHeu]])</f>
        <v>2.3684417051530618E-5</v>
      </c>
      <c r="AR552" s="76">
        <f>IF(OR(DataBase2[[#This Row],[sCCJ]]= "",  DataBase2[[#This Row],[BSHeu]]=""), "", (DataBase2[[#This Row],[sCCJ]]- DataBase2[[#This Row],[BSHeu]])/ DataBase2[[#This Row],[BSHeu]])</f>
        <v>4.0955407154055413E-2</v>
      </c>
      <c r="AS552" s="76">
        <f>IF(OR(DataBase2[[#This Row],[sILS]] = "",  DataBase2[[#This Row],[BSHeu]]=""), "", (DataBase2[[#This Row],[sILS]]- DataBase2[[#This Row],[BSHeu]])/ DataBase2[[#This Row],[BSHeu]])</f>
        <v>0</v>
      </c>
      <c r="AT552" s="76">
        <f>IF(OR(DataBase2[[#This Row],[sSA]] = "",  DataBase2[[#This Row],[BSHeu]]=""), "", (DataBase2[[#This Row],[sSA]]- DataBase2[[#This Row],[BSHeu]])/ DataBase2[[#This Row],[BSHeu]])</f>
        <v>1.3505793803026789E-4</v>
      </c>
      <c r="AU552" s="77">
        <f>IF(OR(DataBase2[[#This Row],[sKS]]= "",  DataBase2[[#This Row],[BSHeu]]=""), "", (DataBase2[[#This Row],[sKS]]- DataBase2[[#This Row],[BSHeu]])/ DataBase2[[#This Row],[BSHeu]])</f>
        <v>2.3726394518857764E-5</v>
      </c>
      <c r="AV552" s="78" t="str">
        <f>IF(AND(DataBase2[[#This Row],[sLBGB]]&lt;=0.0001, DataBase2[[#This Row],[sLBGB]]&lt;&gt;""), 1,"")</f>
        <v/>
      </c>
      <c r="AW552" s="78">
        <f>IF(AND(DataBase2[[#This Row],[sCLGB]]&lt;=0.0001,DataBase2[[#This Row],[sCLGB]]&lt;&gt;""), 1,"")</f>
        <v>1</v>
      </c>
      <c r="AX552" s="78">
        <f>IF(AND(DataBase2[[#This Row],[sDRCGB]]&lt;=0.0001,DataBase2[[#This Row],[sDRCGB]]&lt;&gt;""), 1,"")</f>
        <v>1</v>
      </c>
      <c r="AY552" s="78" t="str">
        <f>IF(AND(DataBase2[[#This Row],[sABSGB]]&lt;=0.0001,DataBase2[[#This Row],[sABSGB]]&lt;&gt;""), 1,"")</f>
        <v/>
      </c>
      <c r="AZ552" s="78" t="str">
        <f>IF(AND(DataBase2[[#This Row],[sCCJGB]]&lt;=0.0001,DataBase2[[#This Row],[sCCJGB]]&lt;&gt;""), 1,"")</f>
        <v/>
      </c>
      <c r="BA552" s="78" t="str">
        <f>IF(AND(DataBase2[[#This Row],[sILSGB]]&lt;=0.0001,DataBase2[[#This Row],[sILSGB]]&lt;&gt;""), 1,"")</f>
        <v/>
      </c>
      <c r="BB552" s="78" t="str">
        <f>IF(AND(DataBase2[[#This Row],[sSAGB]]&lt;=0.0001,DataBase2[[#This Row],[sSAGB]]&lt;&gt;""), 1,"")</f>
        <v/>
      </c>
      <c r="BC552" s="78" t="str">
        <f>IF(AND(DataBase2[[#This Row],[sKSGB]]&lt;=0.0001,DataBase2[[#This Row],[sKSGB]]&lt;&gt;""), 1,"")</f>
        <v/>
      </c>
      <c r="BD552" s="79">
        <f>IF(AND(DataBase2[[#This Row],[sLBGKS]]&lt;=0.0001, DataBase2[[#This Row],[sLBGKS]]&lt;&gt;""), 1,"")</f>
        <v>1</v>
      </c>
      <c r="BE552" s="78">
        <f>IF(AND(DataBase2[[#This Row],[sCLGKS]]&lt;=0.0001,DataBase2[[#This Row],[sCLGKS]]&lt;&gt;""), 1,"")</f>
        <v>1</v>
      </c>
      <c r="BF552" s="78">
        <f>IF(AND(DataBase2[[#This Row],[sDRCGKS]]&lt;=0.0001,DataBase2[[#This Row],[sDRCGKS]]&lt;&gt;""), 1,"")</f>
        <v>1</v>
      </c>
      <c r="BG552" s="78">
        <f>IF(AND(DataBase2[[#This Row],[sABSGKS]]&lt;=0.0001,DataBase2[[#This Row],[sABSGKS]]&lt;&gt;""), 1,"")</f>
        <v>1</v>
      </c>
      <c r="BH552" s="78" t="str">
        <f>IF(AND(DataBase2[[#This Row],[sCCJGKS]]&lt;=0.0001,DataBase2[[#This Row],[sCCJGKS]]&lt;&gt;""), 1,"")</f>
        <v/>
      </c>
      <c r="BI552" s="78">
        <f>IF(AND(DataBase2[[#This Row],[sILSGKS]]&lt;=0.0001,DataBase2[[#This Row],[sILSGKS]]&lt;&gt;""), 1,"")</f>
        <v>1</v>
      </c>
      <c r="BJ552" s="78" t="str">
        <f>IF(AND(DataBase2[[#This Row],[sSAGKS]]&lt;=0.0001,DataBase2[[#This Row],[sSAGKS]]&lt;&gt;""), 1,"")</f>
        <v/>
      </c>
      <c r="BK552" s="80">
        <f>IF(AND(DataBase2[[#This Row],[sKSGKS]]&lt;=0.0001,DataBase2[[#This Row],[sKSGKS]]&lt;&gt;""), 1,"")</f>
        <v>1</v>
      </c>
      <c r="CV552" s="7"/>
      <c r="CW552" s="7"/>
      <c r="CX552" s="7"/>
      <c r="CY552" s="7"/>
      <c r="DB552" s="8"/>
      <c r="DC552" s="8"/>
      <c r="DD552" s="8"/>
      <c r="DF552" s="7"/>
      <c r="DG552" s="7"/>
      <c r="DH552" s="7"/>
      <c r="DI552" s="7"/>
      <c r="DK552" s="8"/>
      <c r="DL552" s="8"/>
      <c r="DM552" s="8"/>
      <c r="DN552" s="8"/>
      <c r="DO552" s="8"/>
      <c r="DP552" s="7"/>
      <c r="DQ552" s="7"/>
      <c r="DR552" s="7"/>
      <c r="DS552" s="7"/>
    </row>
    <row r="553" spans="1:123" x14ac:dyDescent="0.35">
      <c r="A553" s="65" t="s">
        <v>84</v>
      </c>
      <c r="B553" s="66" t="s">
        <v>80</v>
      </c>
      <c r="C553" s="67" t="s">
        <v>282</v>
      </c>
      <c r="D553" s="67">
        <v>6</v>
      </c>
      <c r="E553" s="67">
        <v>5</v>
      </c>
      <c r="F553" s="68">
        <v>5</v>
      </c>
      <c r="G553" s="69">
        <v>6406.12</v>
      </c>
      <c r="H553" s="70">
        <v>6331.95</v>
      </c>
      <c r="I553" s="71">
        <v>7200</v>
      </c>
      <c r="J553" s="69">
        <v>6406.12</v>
      </c>
      <c r="K553" s="70">
        <v>6406.12</v>
      </c>
      <c r="L553" s="71">
        <v>191</v>
      </c>
      <c r="M553" s="69">
        <v>6406.12</v>
      </c>
      <c r="N553" s="6">
        <v>6406.12</v>
      </c>
      <c r="O553" s="71">
        <v>0.4</v>
      </c>
      <c r="P553" s="69">
        <v>6406.1201199999996</v>
      </c>
      <c r="Q553" s="71">
        <v>1999</v>
      </c>
      <c r="R553" s="72">
        <v>6805.86</v>
      </c>
      <c r="S553" s="71">
        <v>6.75</v>
      </c>
      <c r="T553" s="72">
        <v>6692.27</v>
      </c>
      <c r="U553" s="71">
        <v>150.0035</v>
      </c>
      <c r="V553" s="72">
        <v>6406.25</v>
      </c>
      <c r="W553" s="73">
        <v>150.0925</v>
      </c>
      <c r="X553" s="124">
        <v>6406.12</v>
      </c>
      <c r="Y553" s="124">
        <v>80</v>
      </c>
      <c r="Z553" s="74">
        <f t="shared" si="24"/>
        <v>6406.12</v>
      </c>
      <c r="AA553" s="48">
        <f t="shared" si="25"/>
        <v>6406.12</v>
      </c>
      <c r="AB55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MIN(G553,J553,M553),"")</f>
        <v>6406.12</v>
      </c>
      <c r="AC553" s="49">
        <f>IF(OR(DataBase2[[#This Row],[sKS]] = "", DataBase2[[#This Row],[BSOpt]]=""), "", (DataBase2[[#This Row],[sKS]]-DataBase2[[#This Row],[BSOpt]])/DataBase2[[#This Row],[BSOpt]])</f>
        <v>0</v>
      </c>
      <c r="AD553" s="49">
        <f t="shared" si="26"/>
        <v>6406.12</v>
      </c>
      <c r="AE553" s="49">
        <f>IF(OR(DataBase2[[#This Row],[sKS]] = "", DataBase2[[#This Row],[BESTUB]]=""), "", (DataBase2[[#This Row],[sKS]]-DataBase2[[#This Row],[BESTUB]])/DataBase2[[#This Row],[BESTUB]])</f>
        <v>0</v>
      </c>
      <c r="AF553" s="75">
        <f>IF(OR(DataBase2[[#This Row],[sLB]] = "", DataBase2[[#This Row],[BestSol]]=""), "", (DataBase2[[#This Row],[sLB]]-DataBase2[[#This Row],[BestSol]])/DataBase2[[#This Row],[BestSol]])</f>
        <v>0</v>
      </c>
      <c r="AG553" s="76">
        <f>IF(OR(DataBase2[[#This Row],[sCL]] = "", DataBase2[[#This Row],[BestSol]]=""), "", (DataBase2[[#This Row],[sCL]] -DataBase2[[#This Row],[BestSol]])/DataBase2[[#This Row],[BestSol]])</f>
        <v>0</v>
      </c>
      <c r="AH553" s="76">
        <f>IF(OR(DataBase2[[#This Row],[sDRC]]= "", DataBase2[[#This Row],[BestSol]]=""), "", (DataBase2[[#This Row],[sDRC]]-DataBase2[[#This Row],[BestSol]])/DataBase2[[#This Row],[BestSol]])</f>
        <v>0</v>
      </c>
      <c r="AI553" s="76">
        <f>IF(OR(DataBase2[[#This Row],[sABS]]= "", DataBase2[[#This Row],[BestSol]]=""), "", (DataBase2[[#This Row],[sABS]]-DataBase2[[#This Row],[BestSol]])/DataBase2[[#This Row],[BestSol]])</f>
        <v>1.8732087394090201E-8</v>
      </c>
      <c r="AJ553" s="76">
        <f>IF(OR(DataBase2[[#This Row],[sCCJ]]= "", DataBase2[[#This Row],[BestSol]]=""), "", (DataBase2[[#This Row],[sCCJ]]-DataBase2[[#This Row],[BestSol]])/DataBase2[[#This Row],[BestSol]])</f>
        <v>6.2399705281824223E-2</v>
      </c>
      <c r="AK553" s="76">
        <f>IF(OR(DataBase2[[#This Row],[sILS]] = "", DataBase2[[#This Row],[BestSol]]=""), "", (DataBase2[[#This Row],[sILS]]-DataBase2[[#This Row],[BestSol]])/DataBase2[[#This Row],[BestSol]])</f>
        <v>4.4668223511267438E-2</v>
      </c>
      <c r="AL553" s="76">
        <f>IF(OR(DataBase2[[#This Row],[sSA]] = "", DataBase2[[#This Row],[BestSol]]=""), "", (DataBase2[[#This Row],[sSA]]-DataBase2[[#This Row],[BestSol]])/DataBase2[[#This Row],[BestSol]])</f>
        <v>2.0293094728183228E-5</v>
      </c>
      <c r="AM553" s="76">
        <f>IF(OR(DataBase2[[#This Row],[sKS]] = "", DataBase2[[#This Row],[BestSol]]=""), "", (DataBase2[[#This Row],[sKS]]-DataBase2[[#This Row],[BestSol]])/DataBase2[[#This Row],[BestSol]])</f>
        <v>0</v>
      </c>
      <c r="AN553" s="75">
        <f>IF(OR(DataBase2[[#This Row],[sLB]] = "", DataBase2[[#This Row],[BSHeu]]=""), "", (DataBase2[[#This Row],[sLB]]-DataBase2[[#This Row],[BSHeu]])/DataBase2[[#This Row],[BSHeu]])</f>
        <v>0</v>
      </c>
      <c r="AO553" s="76">
        <f>IF(OR(DataBase2[[#This Row],[sCL]] = "",  DataBase2[[#This Row],[BSHeu]]=""), "", (DataBase2[[#This Row],[sCL]] - DataBase2[[#This Row],[BSHeu]])/ DataBase2[[#This Row],[BSHeu]])</f>
        <v>0</v>
      </c>
      <c r="AP553" s="76">
        <f>IF(OR(DataBase2[[#This Row],[sDRC]]= "",  DataBase2[[#This Row],[BSHeu]]=""), "", (DataBase2[[#This Row],[sDRC]]- DataBase2[[#This Row],[BSHeu]])/ DataBase2[[#This Row],[BSHeu]])</f>
        <v>0</v>
      </c>
      <c r="AQ553" s="76">
        <f>IF(OR(DataBase2[[#This Row],[sABS]]= "",  DataBase2[[#This Row],[BSHeu]]=""), "", (DataBase2[[#This Row],[sABS]]- DataBase2[[#This Row],[BSHeu]])/ DataBase2[[#This Row],[BSHeu]])</f>
        <v>1.8732087394090201E-8</v>
      </c>
      <c r="AR553" s="76">
        <f>IF(OR(DataBase2[[#This Row],[sCCJ]]= "",  DataBase2[[#This Row],[BSHeu]]=""), "", (DataBase2[[#This Row],[sCCJ]]- DataBase2[[#This Row],[BSHeu]])/ DataBase2[[#This Row],[BSHeu]])</f>
        <v>6.2399705281824223E-2</v>
      </c>
      <c r="AS553" s="76">
        <f>IF(OR(DataBase2[[#This Row],[sILS]] = "",  DataBase2[[#This Row],[BSHeu]]=""), "", (DataBase2[[#This Row],[sILS]]- DataBase2[[#This Row],[BSHeu]])/ DataBase2[[#This Row],[BSHeu]])</f>
        <v>4.4668223511267438E-2</v>
      </c>
      <c r="AT553" s="76">
        <f>IF(OR(DataBase2[[#This Row],[sSA]] = "",  DataBase2[[#This Row],[BSHeu]]=""), "", (DataBase2[[#This Row],[sSA]]- DataBase2[[#This Row],[BSHeu]])/ DataBase2[[#This Row],[BSHeu]])</f>
        <v>2.0293094728183228E-5</v>
      </c>
      <c r="AU553" s="77">
        <f>IF(OR(DataBase2[[#This Row],[sKS]]= "",  DataBase2[[#This Row],[BSHeu]]=""), "", (DataBase2[[#This Row],[sKS]]- DataBase2[[#This Row],[BSHeu]])/ DataBase2[[#This Row],[BSHeu]])</f>
        <v>0</v>
      </c>
      <c r="AV553" s="78">
        <f>IF(AND(DataBase2[[#This Row],[sLBGB]]&lt;=0.0001, DataBase2[[#This Row],[sLBGB]]&lt;&gt;""), 1,"")</f>
        <v>1</v>
      </c>
      <c r="AW553" s="78">
        <f>IF(AND(DataBase2[[#This Row],[sCLGB]]&lt;=0.0001,DataBase2[[#This Row],[sCLGB]]&lt;&gt;""), 1,"")</f>
        <v>1</v>
      </c>
      <c r="AX553" s="78">
        <f>IF(AND(DataBase2[[#This Row],[sDRCGB]]&lt;=0.0001,DataBase2[[#This Row],[sDRCGB]]&lt;&gt;""), 1,"")</f>
        <v>1</v>
      </c>
      <c r="AY553" s="78">
        <f>IF(AND(DataBase2[[#This Row],[sABSGB]]&lt;=0.0001,DataBase2[[#This Row],[sABSGB]]&lt;&gt;""), 1,"")</f>
        <v>1</v>
      </c>
      <c r="AZ553" s="78" t="str">
        <f>IF(AND(DataBase2[[#This Row],[sCCJGB]]&lt;=0.0001,DataBase2[[#This Row],[sCCJGB]]&lt;&gt;""), 1,"")</f>
        <v/>
      </c>
      <c r="BA553" s="78" t="str">
        <f>IF(AND(DataBase2[[#This Row],[sILSGB]]&lt;=0.0001,DataBase2[[#This Row],[sILSGB]]&lt;&gt;""), 1,"")</f>
        <v/>
      </c>
      <c r="BB553" s="78">
        <f>IF(AND(DataBase2[[#This Row],[sSAGB]]&lt;=0.0001,DataBase2[[#This Row],[sSAGB]]&lt;&gt;""), 1,"")</f>
        <v>1</v>
      </c>
      <c r="BC553" s="78">
        <f>IF(AND(DataBase2[[#This Row],[sKSGB]]&lt;=0.0001,DataBase2[[#This Row],[sKSGB]]&lt;&gt;""), 1,"")</f>
        <v>1</v>
      </c>
      <c r="BD553" s="79">
        <f>IF(AND(DataBase2[[#This Row],[sLBGKS]]&lt;=0.0001, DataBase2[[#This Row],[sLBGKS]]&lt;&gt;""), 1,"")</f>
        <v>1</v>
      </c>
      <c r="BE553" s="78">
        <f>IF(AND(DataBase2[[#This Row],[sCLGKS]]&lt;=0.0001,DataBase2[[#This Row],[sCLGKS]]&lt;&gt;""), 1,"")</f>
        <v>1</v>
      </c>
      <c r="BF553" s="78">
        <f>IF(AND(DataBase2[[#This Row],[sDRCGKS]]&lt;=0.0001,DataBase2[[#This Row],[sDRCGKS]]&lt;&gt;""), 1,"")</f>
        <v>1</v>
      </c>
      <c r="BG553" s="78">
        <f>IF(AND(DataBase2[[#This Row],[sABSGKS]]&lt;=0.0001,DataBase2[[#This Row],[sABSGKS]]&lt;&gt;""), 1,"")</f>
        <v>1</v>
      </c>
      <c r="BH553" s="78" t="str">
        <f>IF(AND(DataBase2[[#This Row],[sCCJGKS]]&lt;=0.0001,DataBase2[[#This Row],[sCCJGKS]]&lt;&gt;""), 1,"")</f>
        <v/>
      </c>
      <c r="BI553" s="78" t="str">
        <f>IF(AND(DataBase2[[#This Row],[sILSGKS]]&lt;=0.0001,DataBase2[[#This Row],[sILSGKS]]&lt;&gt;""), 1,"")</f>
        <v/>
      </c>
      <c r="BJ553" s="78">
        <f>IF(AND(DataBase2[[#This Row],[sSAGKS]]&lt;=0.0001,DataBase2[[#This Row],[sSAGKS]]&lt;&gt;""), 1,"")</f>
        <v>1</v>
      </c>
      <c r="BK553" s="80">
        <f>IF(AND(DataBase2[[#This Row],[sKSGKS]]&lt;=0.0001,DataBase2[[#This Row],[sKSGKS]]&lt;&gt;""), 1,"")</f>
        <v>1</v>
      </c>
      <c r="CV553" s="7"/>
      <c r="CW553" s="7"/>
      <c r="CX553" s="7"/>
      <c r="CY553" s="7"/>
      <c r="DB553" s="8"/>
      <c r="DC553" s="8"/>
      <c r="DD553" s="8"/>
      <c r="DF553" s="7"/>
      <c r="DG553" s="7"/>
      <c r="DH553" s="7"/>
      <c r="DI553" s="7"/>
      <c r="DK553" s="8"/>
      <c r="DL553" s="8"/>
      <c r="DM553" s="8"/>
      <c r="DN553" s="8"/>
      <c r="DO553" s="8"/>
      <c r="DP553" s="7"/>
      <c r="DQ553" s="7"/>
      <c r="DR553" s="7"/>
      <c r="DS553" s="7"/>
    </row>
    <row r="554" spans="1:123" x14ac:dyDescent="0.35">
      <c r="A554" s="65" t="s">
        <v>85</v>
      </c>
      <c r="B554" s="66" t="s">
        <v>80</v>
      </c>
      <c r="C554" s="67" t="s">
        <v>282</v>
      </c>
      <c r="D554" s="67">
        <v>6</v>
      </c>
      <c r="E554" s="67">
        <v>5</v>
      </c>
      <c r="F554" s="68">
        <v>2</v>
      </c>
      <c r="G554" s="69">
        <v>3148.7</v>
      </c>
      <c r="H554" s="70">
        <v>3148.39</v>
      </c>
      <c r="I554" s="71">
        <v>4978</v>
      </c>
      <c r="J554" s="69">
        <v>3148.59</v>
      </c>
      <c r="K554" s="70">
        <v>3148.59</v>
      </c>
      <c r="L554" s="71">
        <v>9</v>
      </c>
      <c r="M554" s="69">
        <v>3148.59</v>
      </c>
      <c r="N554" s="6">
        <v>3148.59</v>
      </c>
      <c r="O554" s="71">
        <v>13.9</v>
      </c>
      <c r="P554" s="69">
        <v>3148.6999500000002</v>
      </c>
      <c r="Q554" s="71">
        <v>108</v>
      </c>
      <c r="R554" s="72">
        <v>3477.82</v>
      </c>
      <c r="S554" s="71">
        <v>3.31</v>
      </c>
      <c r="T554" s="72">
        <v>3150.21</v>
      </c>
      <c r="U554" s="71">
        <v>150.00399999999999</v>
      </c>
      <c r="V554" s="72">
        <v>3149.59</v>
      </c>
      <c r="W554" s="73">
        <v>150.078</v>
      </c>
      <c r="X554" s="124">
        <v>3148.7</v>
      </c>
      <c r="Y554" s="124">
        <v>69</v>
      </c>
      <c r="Z554" s="74">
        <f t="shared" si="24"/>
        <v>3148.59</v>
      </c>
      <c r="AA554" s="48">
        <f t="shared" si="25"/>
        <v>3148.6999500000002</v>
      </c>
      <c r="AB55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MIN(G554,J554,M554),"")</f>
        <v>3148.59</v>
      </c>
      <c r="AC554" s="49">
        <f>IF(OR(DataBase2[[#This Row],[sKS]] = "", DataBase2[[#This Row],[BSOpt]]=""), "", (DataBase2[[#This Row],[sKS]]-DataBase2[[#This Row],[BSOpt]])/DataBase2[[#This Row],[BSOpt]])</f>
        <v>3.4936273061806258E-5</v>
      </c>
      <c r="AD554" s="49">
        <f t="shared" si="26"/>
        <v>3148.59</v>
      </c>
      <c r="AE554" s="49">
        <f>IF(OR(DataBase2[[#This Row],[sKS]] = "", DataBase2[[#This Row],[BESTUB]]=""), "", (DataBase2[[#This Row],[sKS]]-DataBase2[[#This Row],[BESTUB]])/DataBase2[[#This Row],[BESTUB]])</f>
        <v>3.4936273061806258E-5</v>
      </c>
      <c r="AF554" s="75">
        <f>IF(OR(DataBase2[[#This Row],[sLB]] = "", DataBase2[[#This Row],[BestSol]]=""), "", (DataBase2[[#This Row],[sLB]]-DataBase2[[#This Row],[BestSol]])/DataBase2[[#This Row],[BestSol]])</f>
        <v>3.4936273061806258E-5</v>
      </c>
      <c r="AG554" s="76">
        <f>IF(OR(DataBase2[[#This Row],[sCL]] = "", DataBase2[[#This Row],[BestSol]]=""), "", (DataBase2[[#This Row],[sCL]] -DataBase2[[#This Row],[BestSol]])/DataBase2[[#This Row],[BestSol]])</f>
        <v>0</v>
      </c>
      <c r="AH554" s="76">
        <f>IF(OR(DataBase2[[#This Row],[sDRC]]= "", DataBase2[[#This Row],[BestSol]]=""), "", (DataBase2[[#This Row],[sDRC]]-DataBase2[[#This Row],[BestSol]])/DataBase2[[#This Row],[BestSol]])</f>
        <v>0</v>
      </c>
      <c r="AI554" s="76">
        <f>IF(OR(DataBase2[[#This Row],[sABS]]= "", DataBase2[[#This Row],[BestSol]]=""), "", (DataBase2[[#This Row],[sABS]]-DataBase2[[#This Row],[BestSol]])/DataBase2[[#This Row],[BestSol]])</f>
        <v>3.4920392937799517E-5</v>
      </c>
      <c r="AJ554" s="76">
        <f>IF(OR(DataBase2[[#This Row],[sCCJ]]= "", DataBase2[[#This Row],[BestSol]]=""), "", (DataBase2[[#This Row],[sCCJ]]-DataBase2[[#This Row],[BestSol]])/DataBase2[[#This Row],[BestSol]])</f>
        <v>0.10456426527429738</v>
      </c>
      <c r="AK554" s="76">
        <f>IF(OR(DataBase2[[#This Row],[sILS]] = "", DataBase2[[#This Row],[BestSol]]=""), "", (DataBase2[[#This Row],[sILS]]-DataBase2[[#This Row],[BestSol]])/DataBase2[[#This Row],[BestSol]])</f>
        <v>5.1451602145718902E-4</v>
      </c>
      <c r="AL554" s="76">
        <f>IF(OR(DataBase2[[#This Row],[sSA]] = "", DataBase2[[#This Row],[BestSol]]=""), "", (DataBase2[[#This Row],[sSA]]-DataBase2[[#This Row],[BestSol]])/DataBase2[[#This Row],[BestSol]])</f>
        <v>3.1760248238100228E-4</v>
      </c>
      <c r="AM554" s="76">
        <f>IF(OR(DataBase2[[#This Row],[sKS]] = "", DataBase2[[#This Row],[BestSol]]=""), "", (DataBase2[[#This Row],[sKS]]-DataBase2[[#This Row],[BestSol]])/DataBase2[[#This Row],[BestSol]])</f>
        <v>3.4936273061806258E-5</v>
      </c>
      <c r="AN554" s="75">
        <f>IF(OR(DataBase2[[#This Row],[sLB]] = "", DataBase2[[#This Row],[BSHeu]]=""), "", (DataBase2[[#This Row],[sLB]]-DataBase2[[#This Row],[BSHeu]])/DataBase2[[#This Row],[BSHeu]])</f>
        <v>1.5879569485936077E-8</v>
      </c>
      <c r="AO554" s="76">
        <f>IF(OR(DataBase2[[#This Row],[sCL]] = "",  DataBase2[[#This Row],[BSHeu]]=""), "", (DataBase2[[#This Row],[sCL]] - DataBase2[[#This Row],[BSHeu]])/ DataBase2[[#This Row],[BSHeu]])</f>
        <v>-3.4919173546538213E-5</v>
      </c>
      <c r="AP554" s="76">
        <f>IF(OR(DataBase2[[#This Row],[sDRC]]= "",  DataBase2[[#This Row],[BSHeu]]=""), "", (DataBase2[[#This Row],[sDRC]]- DataBase2[[#This Row],[BSHeu]])/ DataBase2[[#This Row],[BSHeu]])</f>
        <v>-3.4919173546538213E-5</v>
      </c>
      <c r="AQ554" s="76">
        <f>IF(OR(DataBase2[[#This Row],[sABS]]= "",  DataBase2[[#This Row],[BSHeu]]=""), "", (DataBase2[[#This Row],[sABS]]- DataBase2[[#This Row],[BSHeu]])/ DataBase2[[#This Row],[BSHeu]])</f>
        <v>0</v>
      </c>
      <c r="AR554" s="76">
        <f>IF(OR(DataBase2[[#This Row],[sCCJ]]= "",  DataBase2[[#This Row],[BSHeu]]=""), "", (DataBase2[[#This Row],[sCCJ]]- DataBase2[[#This Row],[BSHeu]])/ DataBase2[[#This Row],[BSHeu]])</f>
        <v>0.10452569480302497</v>
      </c>
      <c r="AS554" s="76">
        <f>IF(OR(DataBase2[[#This Row],[sILS]] = "",  DataBase2[[#This Row],[BSHeu]]=""), "", (DataBase2[[#This Row],[sILS]]- DataBase2[[#This Row],[BSHeu]])/ DataBase2[[#This Row],[BSHeu]])</f>
        <v>4.7957888143640507E-4</v>
      </c>
      <c r="AT554" s="76">
        <f>IF(OR(DataBase2[[#This Row],[sSA]] = "",  DataBase2[[#This Row],[BSHeu]]=""), "", (DataBase2[[#This Row],[sSA]]- DataBase2[[#This Row],[BSHeu]])/ DataBase2[[#This Row],[BSHeu]])</f>
        <v>2.82672218418263E-4</v>
      </c>
      <c r="AU554" s="77">
        <f>IF(OR(DataBase2[[#This Row],[sKS]]= "",  DataBase2[[#This Row],[BSHeu]]=""), "", (DataBase2[[#This Row],[sKS]]- DataBase2[[#This Row],[BSHeu]])/ DataBase2[[#This Row],[BSHeu]])</f>
        <v>1.5879569485936077E-8</v>
      </c>
      <c r="AV554" s="78">
        <f>IF(AND(DataBase2[[#This Row],[sLBGB]]&lt;=0.0001, DataBase2[[#This Row],[sLBGB]]&lt;&gt;""), 1,"")</f>
        <v>1</v>
      </c>
      <c r="AW554" s="78">
        <f>IF(AND(DataBase2[[#This Row],[sCLGB]]&lt;=0.0001,DataBase2[[#This Row],[sCLGB]]&lt;&gt;""), 1,"")</f>
        <v>1</v>
      </c>
      <c r="AX554" s="78">
        <f>IF(AND(DataBase2[[#This Row],[sDRCGB]]&lt;=0.0001,DataBase2[[#This Row],[sDRCGB]]&lt;&gt;""), 1,"")</f>
        <v>1</v>
      </c>
      <c r="AY554" s="78">
        <f>IF(AND(DataBase2[[#This Row],[sABSGB]]&lt;=0.0001,DataBase2[[#This Row],[sABSGB]]&lt;&gt;""), 1,"")</f>
        <v>1</v>
      </c>
      <c r="AZ554" s="78" t="str">
        <f>IF(AND(DataBase2[[#This Row],[sCCJGB]]&lt;=0.0001,DataBase2[[#This Row],[sCCJGB]]&lt;&gt;""), 1,"")</f>
        <v/>
      </c>
      <c r="BA554" s="78" t="str">
        <f>IF(AND(DataBase2[[#This Row],[sILSGB]]&lt;=0.0001,DataBase2[[#This Row],[sILSGB]]&lt;&gt;""), 1,"")</f>
        <v/>
      </c>
      <c r="BB554" s="78" t="str">
        <f>IF(AND(DataBase2[[#This Row],[sSAGB]]&lt;=0.0001,DataBase2[[#This Row],[sSAGB]]&lt;&gt;""), 1,"")</f>
        <v/>
      </c>
      <c r="BC554" s="78">
        <f>IF(AND(DataBase2[[#This Row],[sKSGB]]&lt;=0.0001,DataBase2[[#This Row],[sKSGB]]&lt;&gt;""), 1,"")</f>
        <v>1</v>
      </c>
      <c r="BD554" s="79">
        <f>IF(AND(DataBase2[[#This Row],[sLBGKS]]&lt;=0.0001, DataBase2[[#This Row],[sLBGKS]]&lt;&gt;""), 1,"")</f>
        <v>1</v>
      </c>
      <c r="BE554" s="78">
        <f>IF(AND(DataBase2[[#This Row],[sCLGKS]]&lt;=0.0001,DataBase2[[#This Row],[sCLGKS]]&lt;&gt;""), 1,"")</f>
        <v>1</v>
      </c>
      <c r="BF554" s="78">
        <f>IF(AND(DataBase2[[#This Row],[sDRCGKS]]&lt;=0.0001,DataBase2[[#This Row],[sDRCGKS]]&lt;&gt;""), 1,"")</f>
        <v>1</v>
      </c>
      <c r="BG554" s="78">
        <f>IF(AND(DataBase2[[#This Row],[sABSGKS]]&lt;=0.0001,DataBase2[[#This Row],[sABSGKS]]&lt;&gt;""), 1,"")</f>
        <v>1</v>
      </c>
      <c r="BH554" s="78" t="str">
        <f>IF(AND(DataBase2[[#This Row],[sCCJGKS]]&lt;=0.0001,DataBase2[[#This Row],[sCCJGKS]]&lt;&gt;""), 1,"")</f>
        <v/>
      </c>
      <c r="BI554" s="78" t="str">
        <f>IF(AND(DataBase2[[#This Row],[sILSGKS]]&lt;=0.0001,DataBase2[[#This Row],[sILSGKS]]&lt;&gt;""), 1,"")</f>
        <v/>
      </c>
      <c r="BJ554" s="78" t="str">
        <f>IF(AND(DataBase2[[#This Row],[sSAGKS]]&lt;=0.0001,DataBase2[[#This Row],[sSAGKS]]&lt;&gt;""), 1,"")</f>
        <v/>
      </c>
      <c r="BK554" s="80">
        <f>IF(AND(DataBase2[[#This Row],[sKSGKS]]&lt;=0.0001,DataBase2[[#This Row],[sKSGKS]]&lt;&gt;""), 1,"")</f>
        <v>1</v>
      </c>
      <c r="CV554" s="7"/>
      <c r="CW554" s="7"/>
      <c r="CX554" s="7"/>
      <c r="CY554" s="7"/>
      <c r="DB554" s="8"/>
      <c r="DC554" s="8"/>
      <c r="DD554" s="8"/>
      <c r="DF554" s="7"/>
      <c r="DG554" s="7"/>
      <c r="DH554" s="7"/>
      <c r="DI554" s="7"/>
      <c r="DK554" s="8"/>
      <c r="DL554" s="8"/>
      <c r="DM554" s="8"/>
      <c r="DN554" s="8"/>
      <c r="DO554" s="8"/>
      <c r="DP554" s="7"/>
      <c r="DQ554" s="7"/>
      <c r="DR554" s="7"/>
      <c r="DS554" s="7"/>
    </row>
    <row r="555" spans="1:123" x14ac:dyDescent="0.35">
      <c r="A555" s="65" t="s">
        <v>86</v>
      </c>
      <c r="B555" s="66" t="s">
        <v>80</v>
      </c>
      <c r="C555" s="67" t="s">
        <v>282</v>
      </c>
      <c r="D555" s="67">
        <v>6</v>
      </c>
      <c r="E555" s="67">
        <v>5</v>
      </c>
      <c r="F555" s="68">
        <v>3</v>
      </c>
      <c r="G555" s="69">
        <v>4184.3999999999996</v>
      </c>
      <c r="H555" s="70">
        <v>3976.24</v>
      </c>
      <c r="I555" s="71">
        <v>7200</v>
      </c>
      <c r="J555" s="69">
        <v>4184.3999999999996</v>
      </c>
      <c r="K555" s="70">
        <v>4184.3999999999996</v>
      </c>
      <c r="L555" s="71">
        <v>80</v>
      </c>
      <c r="M555" s="69">
        <v>4184.3999999999996</v>
      </c>
      <c r="N555" s="6">
        <v>4184.3999999999996</v>
      </c>
      <c r="O555" s="71">
        <v>3907</v>
      </c>
      <c r="P555" s="69">
        <v>4184.3999000000003</v>
      </c>
      <c r="Q555" s="71">
        <v>208</v>
      </c>
      <c r="R555" s="72">
        <v>4512.63</v>
      </c>
      <c r="S555" s="71">
        <v>3.77</v>
      </c>
      <c r="T555" s="72">
        <v>4184.51</v>
      </c>
      <c r="U555" s="71">
        <v>150.0035</v>
      </c>
      <c r="V555" s="72">
        <v>4184.9799999999996</v>
      </c>
      <c r="W555" s="73">
        <v>150.029</v>
      </c>
      <c r="X555" s="124">
        <v>4184.9799999999996</v>
      </c>
      <c r="Y555" s="124">
        <v>91</v>
      </c>
      <c r="Z555" s="74">
        <f t="shared" si="24"/>
        <v>4184.3999999999996</v>
      </c>
      <c r="AA555" s="48">
        <f t="shared" si="25"/>
        <v>4184.3999000000003</v>
      </c>
      <c r="AB55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MIN(G555,J555,M555),"")</f>
        <v>4184.3999999999996</v>
      </c>
      <c r="AC555" s="49">
        <f>IF(OR(DataBase2[[#This Row],[sKS]] = "", DataBase2[[#This Row],[BSOpt]]=""), "", (DataBase2[[#This Row],[sKS]]-DataBase2[[#This Row],[BSOpt]])/DataBase2[[#This Row],[BSOpt]])</f>
        <v>1.386100755185755E-4</v>
      </c>
      <c r="AD555" s="49">
        <f t="shared" si="26"/>
        <v>4184.3999999999996</v>
      </c>
      <c r="AE555" s="49">
        <f>IF(OR(DataBase2[[#This Row],[sKS]] = "", DataBase2[[#This Row],[BESTUB]]=""), "", (DataBase2[[#This Row],[sKS]]-DataBase2[[#This Row],[BESTUB]])/DataBase2[[#This Row],[BESTUB]])</f>
        <v>1.386100755185755E-4</v>
      </c>
      <c r="AF555" s="75">
        <f>IF(OR(DataBase2[[#This Row],[sLB]] = "", DataBase2[[#This Row],[BestSol]]=""), "", (DataBase2[[#This Row],[sLB]]-DataBase2[[#This Row],[BestSol]])/DataBase2[[#This Row],[BestSol]])</f>
        <v>0</v>
      </c>
      <c r="AG555" s="76">
        <f>IF(OR(DataBase2[[#This Row],[sCL]] = "", DataBase2[[#This Row],[BestSol]]=""), "", (DataBase2[[#This Row],[sCL]] -DataBase2[[#This Row],[BestSol]])/DataBase2[[#This Row],[BestSol]])</f>
        <v>0</v>
      </c>
      <c r="AH555" s="76">
        <f>IF(OR(DataBase2[[#This Row],[sDRC]]= "", DataBase2[[#This Row],[BestSol]]=""), "", (DataBase2[[#This Row],[sDRC]]-DataBase2[[#This Row],[BestSol]])/DataBase2[[#This Row],[BestSol]])</f>
        <v>0</v>
      </c>
      <c r="AI555" s="76">
        <f>IF(OR(DataBase2[[#This Row],[sABS]]= "", DataBase2[[#This Row],[BestSol]]=""), "", (DataBase2[[#This Row],[sABS]]-DataBase2[[#This Row],[BestSol]])/DataBase2[[#This Row],[BestSol]])</f>
        <v>-2.3898288713501799E-8</v>
      </c>
      <c r="AJ555" s="76">
        <f>IF(OR(DataBase2[[#This Row],[sCCJ]]= "", DataBase2[[#This Row],[BestSol]]=""), "", (DataBase2[[#This Row],[sCCJ]]-DataBase2[[#This Row],[BestSol]])/DataBase2[[#This Row],[BestSol]])</f>
        <v>7.8441353599082428E-2</v>
      </c>
      <c r="AK555" s="76">
        <f>IF(OR(DataBase2[[#This Row],[sILS]] = "", DataBase2[[#This Row],[BestSol]]=""), "", (DataBase2[[#This Row],[sILS]]-DataBase2[[#This Row],[BestSol]])/DataBase2[[#This Row],[BestSol]])</f>
        <v>2.6288117770906721E-5</v>
      </c>
      <c r="AL555" s="76">
        <f>IF(OR(DataBase2[[#This Row],[sSA]] = "", DataBase2[[#This Row],[BestSol]]=""), "", (DataBase2[[#This Row],[sSA]]-DataBase2[[#This Row],[BestSol]])/DataBase2[[#This Row],[BestSol]])</f>
        <v>1.386100755185755E-4</v>
      </c>
      <c r="AM555" s="76">
        <f>IF(OR(DataBase2[[#This Row],[sKS]] = "", DataBase2[[#This Row],[BestSol]]=""), "", (DataBase2[[#This Row],[sKS]]-DataBase2[[#This Row],[BestSol]])/DataBase2[[#This Row],[BestSol]])</f>
        <v>1.386100755185755E-4</v>
      </c>
      <c r="AN555" s="75">
        <f>IF(OR(DataBase2[[#This Row],[sLB]] = "", DataBase2[[#This Row],[BSHeu]]=""), "", (DataBase2[[#This Row],[sLB]]-DataBase2[[#This Row],[BSHeu]])/DataBase2[[#This Row],[BSHeu]])</f>
        <v>2.3898289284630016E-8</v>
      </c>
      <c r="AO555" s="76">
        <f>IF(OR(DataBase2[[#This Row],[sCL]] = "",  DataBase2[[#This Row],[BSHeu]]=""), "", (DataBase2[[#This Row],[sCL]] - DataBase2[[#This Row],[BSHeu]])/ DataBase2[[#This Row],[BSHeu]])</f>
        <v>2.3898289284630016E-8</v>
      </c>
      <c r="AP555" s="76">
        <f>IF(OR(DataBase2[[#This Row],[sDRC]]= "",  DataBase2[[#This Row],[BSHeu]]=""), "", (DataBase2[[#This Row],[sDRC]]- DataBase2[[#This Row],[BSHeu]])/ DataBase2[[#This Row],[BSHeu]])</f>
        <v>2.3898289284630016E-8</v>
      </c>
      <c r="AQ555" s="76">
        <f>IF(OR(DataBase2[[#This Row],[sABS]]= "",  DataBase2[[#This Row],[BSHeu]]=""), "", (DataBase2[[#This Row],[sABS]]- DataBase2[[#This Row],[BSHeu]])/ DataBase2[[#This Row],[BSHeu]])</f>
        <v>0</v>
      </c>
      <c r="AR555" s="76">
        <f>IF(OR(DataBase2[[#This Row],[sCCJ]]= "",  DataBase2[[#This Row],[BSHeu]]=""), "", (DataBase2[[#This Row],[sCCJ]]- DataBase2[[#This Row],[BSHeu]])/ DataBase2[[#This Row],[BSHeu]])</f>
        <v>7.8441379371985864E-2</v>
      </c>
      <c r="AS555" s="76">
        <f>IF(OR(DataBase2[[#This Row],[sILS]] = "",  DataBase2[[#This Row],[BSHeu]]=""), "", (DataBase2[[#This Row],[sILS]]- DataBase2[[#This Row],[BSHeu]])/ DataBase2[[#This Row],[BSHeu]])</f>
        <v>2.6312016688432396E-5</v>
      </c>
      <c r="AT555" s="76">
        <f>IF(OR(DataBase2[[#This Row],[sSA]] = "",  DataBase2[[#This Row],[BSHeu]]=""), "", (DataBase2[[#This Row],[sSA]]- DataBase2[[#This Row],[BSHeu]])/ DataBase2[[#This Row],[BSHeu]])</f>
        <v>1.3863397712040381E-4</v>
      </c>
      <c r="AU555" s="77">
        <f>IF(OR(DataBase2[[#This Row],[sKS]]= "",  DataBase2[[#This Row],[BSHeu]]=""), "", (DataBase2[[#This Row],[sKS]]- DataBase2[[#This Row],[BSHeu]])/ DataBase2[[#This Row],[BSHeu]])</f>
        <v>1.3863397712040381E-4</v>
      </c>
      <c r="AV555" s="78">
        <f>IF(AND(DataBase2[[#This Row],[sLBGB]]&lt;=0.0001, DataBase2[[#This Row],[sLBGB]]&lt;&gt;""), 1,"")</f>
        <v>1</v>
      </c>
      <c r="AW555" s="78">
        <f>IF(AND(DataBase2[[#This Row],[sCLGB]]&lt;=0.0001,DataBase2[[#This Row],[sCLGB]]&lt;&gt;""), 1,"")</f>
        <v>1</v>
      </c>
      <c r="AX555" s="78">
        <f>IF(AND(DataBase2[[#This Row],[sDRCGB]]&lt;=0.0001,DataBase2[[#This Row],[sDRCGB]]&lt;&gt;""), 1,"")</f>
        <v>1</v>
      </c>
      <c r="AY555" s="78">
        <f>IF(AND(DataBase2[[#This Row],[sABSGB]]&lt;=0.0001,DataBase2[[#This Row],[sABSGB]]&lt;&gt;""), 1,"")</f>
        <v>1</v>
      </c>
      <c r="AZ555" s="78" t="str">
        <f>IF(AND(DataBase2[[#This Row],[sCCJGB]]&lt;=0.0001,DataBase2[[#This Row],[sCCJGB]]&lt;&gt;""), 1,"")</f>
        <v/>
      </c>
      <c r="BA555" s="78">
        <f>IF(AND(DataBase2[[#This Row],[sILSGB]]&lt;=0.0001,DataBase2[[#This Row],[sILSGB]]&lt;&gt;""), 1,"")</f>
        <v>1</v>
      </c>
      <c r="BB555" s="78" t="str">
        <f>IF(AND(DataBase2[[#This Row],[sSAGB]]&lt;=0.0001,DataBase2[[#This Row],[sSAGB]]&lt;&gt;""), 1,"")</f>
        <v/>
      </c>
      <c r="BC555" s="78" t="str">
        <f>IF(AND(DataBase2[[#This Row],[sKSGB]]&lt;=0.0001,DataBase2[[#This Row],[sKSGB]]&lt;&gt;""), 1,"")</f>
        <v/>
      </c>
      <c r="BD555" s="79">
        <f>IF(AND(DataBase2[[#This Row],[sLBGKS]]&lt;=0.0001, DataBase2[[#This Row],[sLBGKS]]&lt;&gt;""), 1,"")</f>
        <v>1</v>
      </c>
      <c r="BE555" s="78">
        <f>IF(AND(DataBase2[[#This Row],[sCLGKS]]&lt;=0.0001,DataBase2[[#This Row],[sCLGKS]]&lt;&gt;""), 1,"")</f>
        <v>1</v>
      </c>
      <c r="BF555" s="78">
        <f>IF(AND(DataBase2[[#This Row],[sDRCGKS]]&lt;=0.0001,DataBase2[[#This Row],[sDRCGKS]]&lt;&gt;""), 1,"")</f>
        <v>1</v>
      </c>
      <c r="BG555" s="78">
        <f>IF(AND(DataBase2[[#This Row],[sABSGKS]]&lt;=0.0001,DataBase2[[#This Row],[sABSGKS]]&lt;&gt;""), 1,"")</f>
        <v>1</v>
      </c>
      <c r="BH555" s="78" t="str">
        <f>IF(AND(DataBase2[[#This Row],[sCCJGKS]]&lt;=0.0001,DataBase2[[#This Row],[sCCJGKS]]&lt;&gt;""), 1,"")</f>
        <v/>
      </c>
      <c r="BI555" s="78">
        <f>IF(AND(DataBase2[[#This Row],[sILSGKS]]&lt;=0.0001,DataBase2[[#This Row],[sILSGKS]]&lt;&gt;""), 1,"")</f>
        <v>1</v>
      </c>
      <c r="BJ555" s="78" t="str">
        <f>IF(AND(DataBase2[[#This Row],[sSAGKS]]&lt;=0.0001,DataBase2[[#This Row],[sSAGKS]]&lt;&gt;""), 1,"")</f>
        <v/>
      </c>
      <c r="BK555" s="80" t="str">
        <f>IF(AND(DataBase2[[#This Row],[sKSGKS]]&lt;=0.0001,DataBase2[[#This Row],[sKSGKS]]&lt;&gt;""), 1,"")</f>
        <v/>
      </c>
      <c r="CV555" s="7"/>
      <c r="CW555" s="7"/>
      <c r="CX555" s="7"/>
      <c r="CY555" s="7"/>
      <c r="DB555" s="8"/>
      <c r="DC555" s="8"/>
      <c r="DD555" s="8"/>
      <c r="DF555" s="7"/>
      <c r="DG555" s="7"/>
      <c r="DH555" s="7"/>
      <c r="DI555" s="7"/>
      <c r="DK555" s="8"/>
      <c r="DL555" s="8"/>
      <c r="DM555" s="8"/>
      <c r="DN555" s="8"/>
      <c r="DO555" s="8"/>
      <c r="DP555" s="7"/>
      <c r="DQ555" s="7"/>
      <c r="DR555" s="7"/>
      <c r="DS555" s="7"/>
    </row>
    <row r="556" spans="1:123" x14ac:dyDescent="0.35">
      <c r="A556" s="65" t="s">
        <v>87</v>
      </c>
      <c r="B556" s="66" t="s">
        <v>80</v>
      </c>
      <c r="C556" s="67" t="s">
        <v>282</v>
      </c>
      <c r="D556" s="67">
        <v>6</v>
      </c>
      <c r="E556" s="67">
        <v>5</v>
      </c>
      <c r="F556" s="68">
        <v>4</v>
      </c>
      <c r="G556" s="69">
        <v>5089.2299999999996</v>
      </c>
      <c r="H556" s="70">
        <v>4856.3599999999997</v>
      </c>
      <c r="I556" s="71">
        <v>7200</v>
      </c>
      <c r="J556" s="69">
        <v>5089.2299999999996</v>
      </c>
      <c r="K556" s="70">
        <v>5089.2299999999996</v>
      </c>
      <c r="L556" s="71">
        <v>184</v>
      </c>
      <c r="M556" s="69">
        <v>5089.2299999999996</v>
      </c>
      <c r="N556" s="6">
        <v>5089.2299999999996</v>
      </c>
      <c r="O556" s="71">
        <v>2161.5</v>
      </c>
      <c r="P556" s="69">
        <v>5089.2299800000001</v>
      </c>
      <c r="Q556" s="71">
        <v>1931</v>
      </c>
      <c r="R556" s="72">
        <v>5289.93</v>
      </c>
      <c r="S556" s="71">
        <v>4.88</v>
      </c>
      <c r="T556" s="72">
        <v>5089.63</v>
      </c>
      <c r="U556" s="71">
        <v>150.00200000000001</v>
      </c>
      <c r="V556" s="72">
        <v>5101.67</v>
      </c>
      <c r="W556" s="73">
        <v>150.083</v>
      </c>
      <c r="X556" s="124">
        <v>5089.2299999999996</v>
      </c>
      <c r="Y556" s="124">
        <v>83</v>
      </c>
      <c r="Z556" s="74">
        <f t="shared" si="24"/>
        <v>5089.2299999999996</v>
      </c>
      <c r="AA556" s="48">
        <f t="shared" si="25"/>
        <v>5089.2299800000001</v>
      </c>
      <c r="AB55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MIN(G556,J556,M556),"")</f>
        <v>5089.2299999999996</v>
      </c>
      <c r="AC556" s="49">
        <f>IF(OR(DataBase2[[#This Row],[sKS]] = "", DataBase2[[#This Row],[BSOpt]]=""), "", (DataBase2[[#This Row],[sKS]]-DataBase2[[#This Row],[BSOpt]])/DataBase2[[#This Row],[BSOpt]])</f>
        <v>0</v>
      </c>
      <c r="AD556" s="49">
        <f t="shared" si="26"/>
        <v>5089.2299999999996</v>
      </c>
      <c r="AE556" s="49">
        <f>IF(OR(DataBase2[[#This Row],[sKS]] = "", DataBase2[[#This Row],[BESTUB]]=""), "", (DataBase2[[#This Row],[sKS]]-DataBase2[[#This Row],[BESTUB]])/DataBase2[[#This Row],[BESTUB]])</f>
        <v>0</v>
      </c>
      <c r="AF556" s="75">
        <f>IF(OR(DataBase2[[#This Row],[sLB]] = "", DataBase2[[#This Row],[BestSol]]=""), "", (DataBase2[[#This Row],[sLB]]-DataBase2[[#This Row],[BestSol]])/DataBase2[[#This Row],[BestSol]])</f>
        <v>0</v>
      </c>
      <c r="AG556" s="76">
        <f>IF(OR(DataBase2[[#This Row],[sCL]] = "", DataBase2[[#This Row],[BestSol]]=""), "", (DataBase2[[#This Row],[sCL]] -DataBase2[[#This Row],[BestSol]])/DataBase2[[#This Row],[BestSol]])</f>
        <v>0</v>
      </c>
      <c r="AH556" s="76">
        <f>IF(OR(DataBase2[[#This Row],[sDRC]]= "", DataBase2[[#This Row],[BestSol]]=""), "", (DataBase2[[#This Row],[sDRC]]-DataBase2[[#This Row],[BestSol]])/DataBase2[[#This Row],[BestSol]])</f>
        <v>0</v>
      </c>
      <c r="AI556" s="76">
        <f>IF(OR(DataBase2[[#This Row],[sABS]]= "", DataBase2[[#This Row],[BestSol]]=""), "", (DataBase2[[#This Row],[sABS]]-DataBase2[[#This Row],[BestSol]])/DataBase2[[#This Row],[BestSol]])</f>
        <v>-3.9298674838349819E-9</v>
      </c>
      <c r="AJ556" s="76">
        <f>IF(OR(DataBase2[[#This Row],[sCCJ]]= "", DataBase2[[#This Row],[BestSol]]=""), "", (DataBase2[[#This Row],[sCCJ]]-DataBase2[[#This Row],[BestSol]])/DataBase2[[#This Row],[BestSol]])</f>
        <v>3.9436221196526927E-2</v>
      </c>
      <c r="AK556" s="76">
        <f>IF(OR(DataBase2[[#This Row],[sILS]] = "", DataBase2[[#This Row],[BestSol]]=""), "", (DataBase2[[#This Row],[sILS]]-DataBase2[[#This Row],[BestSol]])/DataBase2[[#This Row],[BestSol]])</f>
        <v>7.859735166234297E-5</v>
      </c>
      <c r="AL556" s="76">
        <f>IF(OR(DataBase2[[#This Row],[sSA]] = "", DataBase2[[#This Row],[BestSol]]=""), "", (DataBase2[[#This Row],[sSA]]-DataBase2[[#This Row],[BestSol]])/DataBase2[[#This Row],[BestSol]])</f>
        <v>2.4443776366956317E-3</v>
      </c>
      <c r="AM556" s="76">
        <f>IF(OR(DataBase2[[#This Row],[sKS]] = "", DataBase2[[#This Row],[BestSol]]=""), "", (DataBase2[[#This Row],[sKS]]-DataBase2[[#This Row],[BestSol]])/DataBase2[[#This Row],[BestSol]])</f>
        <v>0</v>
      </c>
      <c r="AN556" s="75">
        <f>IF(OR(DataBase2[[#This Row],[sLB]] = "", DataBase2[[#This Row],[BSHeu]]=""), "", (DataBase2[[#This Row],[sLB]]-DataBase2[[#This Row],[BSHeu]])/DataBase2[[#This Row],[BSHeu]])</f>
        <v>3.9298674992788402E-9</v>
      </c>
      <c r="AO556" s="76">
        <f>IF(OR(DataBase2[[#This Row],[sCL]] = "",  DataBase2[[#This Row],[BSHeu]]=""), "", (DataBase2[[#This Row],[sCL]] - DataBase2[[#This Row],[BSHeu]])/ DataBase2[[#This Row],[BSHeu]])</f>
        <v>3.9298674992788402E-9</v>
      </c>
      <c r="AP556" s="76">
        <f>IF(OR(DataBase2[[#This Row],[sDRC]]= "",  DataBase2[[#This Row],[BSHeu]]=""), "", (DataBase2[[#This Row],[sDRC]]- DataBase2[[#This Row],[BSHeu]])/ DataBase2[[#This Row],[BSHeu]])</f>
        <v>3.9298674992788402E-9</v>
      </c>
      <c r="AQ556" s="76">
        <f>IF(OR(DataBase2[[#This Row],[sABS]]= "",  DataBase2[[#This Row],[BSHeu]]=""), "", (DataBase2[[#This Row],[sABS]]- DataBase2[[#This Row],[BSHeu]])/ DataBase2[[#This Row],[BSHeu]])</f>
        <v>0</v>
      </c>
      <c r="AR556" s="76">
        <f>IF(OR(DataBase2[[#This Row],[sCCJ]]= "",  DataBase2[[#This Row],[BSHeu]]=""), "", (DataBase2[[#This Row],[sCCJ]]- DataBase2[[#This Row],[BSHeu]])/ DataBase2[[#This Row],[BSHeu]])</f>
        <v>3.9436225281373555E-2</v>
      </c>
      <c r="AS556" s="76">
        <f>IF(OR(DataBase2[[#This Row],[sILS]] = "",  DataBase2[[#This Row],[BSHeu]]=""), "", (DataBase2[[#This Row],[sILS]]- DataBase2[[#This Row],[BSHeu]])/ DataBase2[[#This Row],[BSHeu]])</f>
        <v>7.8601281838719424E-5</v>
      </c>
      <c r="AT556" s="76">
        <f>IF(OR(DataBase2[[#This Row],[sSA]] = "",  DataBase2[[#This Row],[BSHeu]]=""), "", (DataBase2[[#This Row],[sSA]]- DataBase2[[#This Row],[BSHeu]])/ DataBase2[[#This Row],[BSHeu]])</f>
        <v>2.4443815761692115E-3</v>
      </c>
      <c r="AU556" s="77">
        <f>IF(OR(DataBase2[[#This Row],[sKS]]= "",  DataBase2[[#This Row],[BSHeu]]=""), "", (DataBase2[[#This Row],[sKS]]- DataBase2[[#This Row],[BSHeu]])/ DataBase2[[#This Row],[BSHeu]])</f>
        <v>3.9298674992788402E-9</v>
      </c>
      <c r="AV556" s="78">
        <f>IF(AND(DataBase2[[#This Row],[sLBGB]]&lt;=0.0001, DataBase2[[#This Row],[sLBGB]]&lt;&gt;""), 1,"")</f>
        <v>1</v>
      </c>
      <c r="AW556" s="78">
        <f>IF(AND(DataBase2[[#This Row],[sCLGB]]&lt;=0.0001,DataBase2[[#This Row],[sCLGB]]&lt;&gt;""), 1,"")</f>
        <v>1</v>
      </c>
      <c r="AX556" s="78">
        <f>IF(AND(DataBase2[[#This Row],[sDRCGB]]&lt;=0.0001,DataBase2[[#This Row],[sDRCGB]]&lt;&gt;""), 1,"")</f>
        <v>1</v>
      </c>
      <c r="AY556" s="78">
        <f>IF(AND(DataBase2[[#This Row],[sABSGB]]&lt;=0.0001,DataBase2[[#This Row],[sABSGB]]&lt;&gt;""), 1,"")</f>
        <v>1</v>
      </c>
      <c r="AZ556" s="78" t="str">
        <f>IF(AND(DataBase2[[#This Row],[sCCJGB]]&lt;=0.0001,DataBase2[[#This Row],[sCCJGB]]&lt;&gt;""), 1,"")</f>
        <v/>
      </c>
      <c r="BA556" s="78">
        <f>IF(AND(DataBase2[[#This Row],[sILSGB]]&lt;=0.0001,DataBase2[[#This Row],[sILSGB]]&lt;&gt;""), 1,"")</f>
        <v>1</v>
      </c>
      <c r="BB556" s="78" t="str">
        <f>IF(AND(DataBase2[[#This Row],[sSAGB]]&lt;=0.0001,DataBase2[[#This Row],[sSAGB]]&lt;&gt;""), 1,"")</f>
        <v/>
      </c>
      <c r="BC556" s="78">
        <f>IF(AND(DataBase2[[#This Row],[sKSGB]]&lt;=0.0001,DataBase2[[#This Row],[sKSGB]]&lt;&gt;""), 1,"")</f>
        <v>1</v>
      </c>
      <c r="BD556" s="79">
        <f>IF(AND(DataBase2[[#This Row],[sLBGKS]]&lt;=0.0001, DataBase2[[#This Row],[sLBGKS]]&lt;&gt;""), 1,"")</f>
        <v>1</v>
      </c>
      <c r="BE556" s="78">
        <f>IF(AND(DataBase2[[#This Row],[sCLGKS]]&lt;=0.0001,DataBase2[[#This Row],[sCLGKS]]&lt;&gt;""), 1,"")</f>
        <v>1</v>
      </c>
      <c r="BF556" s="78">
        <f>IF(AND(DataBase2[[#This Row],[sDRCGKS]]&lt;=0.0001,DataBase2[[#This Row],[sDRCGKS]]&lt;&gt;""), 1,"")</f>
        <v>1</v>
      </c>
      <c r="BG556" s="78">
        <f>IF(AND(DataBase2[[#This Row],[sABSGKS]]&lt;=0.0001,DataBase2[[#This Row],[sABSGKS]]&lt;&gt;""), 1,"")</f>
        <v>1</v>
      </c>
      <c r="BH556" s="78" t="str">
        <f>IF(AND(DataBase2[[#This Row],[sCCJGKS]]&lt;=0.0001,DataBase2[[#This Row],[sCCJGKS]]&lt;&gt;""), 1,"")</f>
        <v/>
      </c>
      <c r="BI556" s="78">
        <f>IF(AND(DataBase2[[#This Row],[sILSGKS]]&lt;=0.0001,DataBase2[[#This Row],[sILSGKS]]&lt;&gt;""), 1,"")</f>
        <v>1</v>
      </c>
      <c r="BJ556" s="78" t="str">
        <f>IF(AND(DataBase2[[#This Row],[sSAGKS]]&lt;=0.0001,DataBase2[[#This Row],[sSAGKS]]&lt;&gt;""), 1,"")</f>
        <v/>
      </c>
      <c r="BK556" s="80">
        <f>IF(AND(DataBase2[[#This Row],[sKSGKS]]&lt;=0.0001,DataBase2[[#This Row],[sKSGKS]]&lt;&gt;""), 1,"")</f>
        <v>1</v>
      </c>
      <c r="CV556" s="7"/>
      <c r="CW556" s="7"/>
      <c r="CX556" s="7"/>
      <c r="CY556" s="7"/>
      <c r="DB556" s="8"/>
      <c r="DC556" s="8"/>
      <c r="DD556" s="8"/>
      <c r="DF556" s="7"/>
      <c r="DG556" s="7"/>
      <c r="DH556" s="7"/>
      <c r="DI556" s="7"/>
      <c r="DK556" s="8"/>
      <c r="DL556" s="8"/>
      <c r="DM556" s="8"/>
      <c r="DN556" s="8"/>
      <c r="DO556" s="8"/>
      <c r="DP556" s="7"/>
      <c r="DQ556" s="7"/>
      <c r="DR556" s="7"/>
      <c r="DS556" s="7"/>
    </row>
    <row r="557" spans="1:123" x14ac:dyDescent="0.35">
      <c r="A557" s="65" t="s">
        <v>88</v>
      </c>
      <c r="B557" s="66" t="s">
        <v>80</v>
      </c>
      <c r="C557" s="67" t="s">
        <v>282</v>
      </c>
      <c r="D557" s="67">
        <v>6</v>
      </c>
      <c r="E557" s="67">
        <v>5</v>
      </c>
      <c r="F557" s="68">
        <v>5</v>
      </c>
      <c r="G557" s="69">
        <v>5972.8</v>
      </c>
      <c r="H557" s="70">
        <v>5810.65</v>
      </c>
      <c r="I557" s="71">
        <v>7200</v>
      </c>
      <c r="J557" s="69">
        <v>5972.8</v>
      </c>
      <c r="K557" s="70">
        <v>5972.8</v>
      </c>
      <c r="L557" s="71">
        <v>328</v>
      </c>
      <c r="M557" s="69">
        <v>5972.8</v>
      </c>
      <c r="N557" s="6">
        <v>5972.8</v>
      </c>
      <c r="O557" s="71">
        <v>267.5</v>
      </c>
      <c r="P557" s="69">
        <v>5972.7997999999998</v>
      </c>
      <c r="Q557" s="71">
        <v>2173</v>
      </c>
      <c r="R557" s="72">
        <v>6549.42</v>
      </c>
      <c r="S557" s="71">
        <v>6.42</v>
      </c>
      <c r="T557" s="72">
        <v>6043.91</v>
      </c>
      <c r="U557" s="71">
        <v>150.0035</v>
      </c>
      <c r="V557" s="72">
        <v>5973.26</v>
      </c>
      <c r="W557" s="73">
        <v>150.09800000000001</v>
      </c>
      <c r="X557" s="124">
        <v>5972.8</v>
      </c>
      <c r="Y557" s="124">
        <v>117</v>
      </c>
      <c r="Z557" s="74">
        <f t="shared" si="24"/>
        <v>5972.8</v>
      </c>
      <c r="AA557" s="48">
        <f t="shared" si="25"/>
        <v>5972.7997999999998</v>
      </c>
      <c r="AB55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MIN(G557,J557,M557),"")</f>
        <v>5972.8</v>
      </c>
      <c r="AC557" s="49">
        <f>IF(OR(DataBase2[[#This Row],[sKS]] = "", DataBase2[[#This Row],[BSOpt]]=""), "", (DataBase2[[#This Row],[sKS]]-DataBase2[[#This Row],[BSOpt]])/DataBase2[[#This Row],[BSOpt]])</f>
        <v>0</v>
      </c>
      <c r="AD557" s="49">
        <f t="shared" si="26"/>
        <v>5972.8</v>
      </c>
      <c r="AE557" s="49">
        <f>IF(OR(DataBase2[[#This Row],[sKS]] = "", DataBase2[[#This Row],[BESTUB]]=""), "", (DataBase2[[#This Row],[sKS]]-DataBase2[[#This Row],[BESTUB]])/DataBase2[[#This Row],[BESTUB]])</f>
        <v>0</v>
      </c>
      <c r="AF557" s="75">
        <f>IF(OR(DataBase2[[#This Row],[sLB]] = "", DataBase2[[#This Row],[BestSol]]=""), "", (DataBase2[[#This Row],[sLB]]-DataBase2[[#This Row],[BestSol]])/DataBase2[[#This Row],[BestSol]])</f>
        <v>0</v>
      </c>
      <c r="AG557" s="76">
        <f>IF(OR(DataBase2[[#This Row],[sCL]] = "", DataBase2[[#This Row],[BestSol]]=""), "", (DataBase2[[#This Row],[sCL]] -DataBase2[[#This Row],[BestSol]])/DataBase2[[#This Row],[BestSol]])</f>
        <v>0</v>
      </c>
      <c r="AH557" s="76">
        <f>IF(OR(DataBase2[[#This Row],[sDRC]]= "", DataBase2[[#This Row],[BestSol]]=""), "", (DataBase2[[#This Row],[sDRC]]-DataBase2[[#This Row],[BestSol]])/DataBase2[[#This Row],[BestSol]])</f>
        <v>0</v>
      </c>
      <c r="AI557" s="76">
        <f>IF(OR(DataBase2[[#This Row],[sABS]]= "", DataBase2[[#This Row],[BestSol]]=""), "", (DataBase2[[#This Row],[sABS]]-DataBase2[[#This Row],[BestSol]])/DataBase2[[#This Row],[BestSol]])</f>
        <v>-3.3485132668856021E-8</v>
      </c>
      <c r="AJ557" s="76">
        <f>IF(OR(DataBase2[[#This Row],[sCCJ]]= "", DataBase2[[#This Row],[BestSol]]=""), "", (DataBase2[[#This Row],[sCCJ]]-DataBase2[[#This Row],[BestSol]])/DataBase2[[#This Row],[BestSol]])</f>
        <v>9.6540985802303761E-2</v>
      </c>
      <c r="AK557" s="76">
        <f>IF(OR(DataBase2[[#This Row],[sILS]] = "", DataBase2[[#This Row],[BestSol]]=""), "", (DataBase2[[#This Row],[sILS]]-DataBase2[[#This Row],[BestSol]])/DataBase2[[#This Row],[BestSol]])</f>
        <v>1.1905638896329973E-2</v>
      </c>
      <c r="AL557" s="76">
        <f>IF(OR(DataBase2[[#This Row],[sSA]] = "", DataBase2[[#This Row],[BestSol]]=""), "", (DataBase2[[#This Row],[sSA]]-DataBase2[[#This Row],[BestSol]])/DataBase2[[#This Row],[BestSol]])</f>
        <v>7.7015804982593814E-5</v>
      </c>
      <c r="AM557" s="76">
        <f>IF(OR(DataBase2[[#This Row],[sKS]] = "", DataBase2[[#This Row],[BestSol]]=""), "", (DataBase2[[#This Row],[sKS]]-DataBase2[[#This Row],[BestSol]])/DataBase2[[#This Row],[BestSol]])</f>
        <v>0</v>
      </c>
      <c r="AN557" s="75">
        <f>IF(OR(DataBase2[[#This Row],[sLB]] = "", DataBase2[[#This Row],[BSHeu]]=""), "", (DataBase2[[#This Row],[sLB]]-DataBase2[[#This Row],[BSHeu]])/DataBase2[[#This Row],[BSHeu]])</f>
        <v>3.3485133790110167E-8</v>
      </c>
      <c r="AO557" s="76">
        <f>IF(OR(DataBase2[[#This Row],[sCL]] = "",  DataBase2[[#This Row],[BSHeu]]=""), "", (DataBase2[[#This Row],[sCL]] - DataBase2[[#This Row],[BSHeu]])/ DataBase2[[#This Row],[BSHeu]])</f>
        <v>3.3485133790110167E-8</v>
      </c>
      <c r="AP557" s="76">
        <f>IF(OR(DataBase2[[#This Row],[sDRC]]= "",  DataBase2[[#This Row],[BSHeu]]=""), "", (DataBase2[[#This Row],[sDRC]]- DataBase2[[#This Row],[BSHeu]])/ DataBase2[[#This Row],[BSHeu]])</f>
        <v>3.3485133790110167E-8</v>
      </c>
      <c r="AQ557" s="76">
        <f>IF(OR(DataBase2[[#This Row],[sABS]]= "",  DataBase2[[#This Row],[BSHeu]]=""), "", (DataBase2[[#This Row],[sABS]]- DataBase2[[#This Row],[BSHeu]])/ DataBase2[[#This Row],[BSHeu]])</f>
        <v>0</v>
      </c>
      <c r="AR557" s="76">
        <f>IF(OR(DataBase2[[#This Row],[sCCJ]]= "",  DataBase2[[#This Row],[BSHeu]]=""), "", (DataBase2[[#This Row],[sCCJ]]- DataBase2[[#This Row],[BSHeu]])/ DataBase2[[#This Row],[BSHeu]])</f>
        <v>9.6541022520125377E-2</v>
      </c>
      <c r="AS557" s="76">
        <f>IF(OR(DataBase2[[#This Row],[sILS]] = "",  DataBase2[[#This Row],[BSHeu]]=""), "", (DataBase2[[#This Row],[sILS]]- DataBase2[[#This Row],[BSHeu]])/ DataBase2[[#This Row],[BSHeu]])</f>
        <v>1.1905672780125675E-2</v>
      </c>
      <c r="AT557" s="76">
        <f>IF(OR(DataBase2[[#This Row],[sSA]] = "",  DataBase2[[#This Row],[BSHeu]]=""), "", (DataBase2[[#This Row],[sSA]]- DataBase2[[#This Row],[BSHeu]])/ DataBase2[[#This Row],[BSHeu]])</f>
        <v>7.7049292695268468E-5</v>
      </c>
      <c r="AU557" s="77">
        <f>IF(OR(DataBase2[[#This Row],[sKS]]= "",  DataBase2[[#This Row],[BSHeu]]=""), "", (DataBase2[[#This Row],[sKS]]- DataBase2[[#This Row],[BSHeu]])/ DataBase2[[#This Row],[BSHeu]])</f>
        <v>3.3485133790110167E-8</v>
      </c>
      <c r="AV557" s="78">
        <f>IF(AND(DataBase2[[#This Row],[sLBGB]]&lt;=0.0001, DataBase2[[#This Row],[sLBGB]]&lt;&gt;""), 1,"")</f>
        <v>1</v>
      </c>
      <c r="AW557" s="78">
        <f>IF(AND(DataBase2[[#This Row],[sCLGB]]&lt;=0.0001,DataBase2[[#This Row],[sCLGB]]&lt;&gt;""), 1,"")</f>
        <v>1</v>
      </c>
      <c r="AX557" s="78">
        <f>IF(AND(DataBase2[[#This Row],[sDRCGB]]&lt;=0.0001,DataBase2[[#This Row],[sDRCGB]]&lt;&gt;""), 1,"")</f>
        <v>1</v>
      </c>
      <c r="AY557" s="78">
        <f>IF(AND(DataBase2[[#This Row],[sABSGB]]&lt;=0.0001,DataBase2[[#This Row],[sABSGB]]&lt;&gt;""), 1,"")</f>
        <v>1</v>
      </c>
      <c r="AZ557" s="78" t="str">
        <f>IF(AND(DataBase2[[#This Row],[sCCJGB]]&lt;=0.0001,DataBase2[[#This Row],[sCCJGB]]&lt;&gt;""), 1,"")</f>
        <v/>
      </c>
      <c r="BA557" s="78" t="str">
        <f>IF(AND(DataBase2[[#This Row],[sILSGB]]&lt;=0.0001,DataBase2[[#This Row],[sILSGB]]&lt;&gt;""), 1,"")</f>
        <v/>
      </c>
      <c r="BB557" s="78">
        <f>IF(AND(DataBase2[[#This Row],[sSAGB]]&lt;=0.0001,DataBase2[[#This Row],[sSAGB]]&lt;&gt;""), 1,"")</f>
        <v>1</v>
      </c>
      <c r="BC557" s="78">
        <f>IF(AND(DataBase2[[#This Row],[sKSGB]]&lt;=0.0001,DataBase2[[#This Row],[sKSGB]]&lt;&gt;""), 1,"")</f>
        <v>1</v>
      </c>
      <c r="BD557" s="79">
        <f>IF(AND(DataBase2[[#This Row],[sLBGKS]]&lt;=0.0001, DataBase2[[#This Row],[sLBGKS]]&lt;&gt;""), 1,"")</f>
        <v>1</v>
      </c>
      <c r="BE557" s="78">
        <f>IF(AND(DataBase2[[#This Row],[sCLGKS]]&lt;=0.0001,DataBase2[[#This Row],[sCLGKS]]&lt;&gt;""), 1,"")</f>
        <v>1</v>
      </c>
      <c r="BF557" s="78">
        <f>IF(AND(DataBase2[[#This Row],[sDRCGKS]]&lt;=0.0001,DataBase2[[#This Row],[sDRCGKS]]&lt;&gt;""), 1,"")</f>
        <v>1</v>
      </c>
      <c r="BG557" s="78">
        <f>IF(AND(DataBase2[[#This Row],[sABSGKS]]&lt;=0.0001,DataBase2[[#This Row],[sABSGKS]]&lt;&gt;""), 1,"")</f>
        <v>1</v>
      </c>
      <c r="BH557" s="78" t="str">
        <f>IF(AND(DataBase2[[#This Row],[sCCJGKS]]&lt;=0.0001,DataBase2[[#This Row],[sCCJGKS]]&lt;&gt;""), 1,"")</f>
        <v/>
      </c>
      <c r="BI557" s="78" t="str">
        <f>IF(AND(DataBase2[[#This Row],[sILSGKS]]&lt;=0.0001,DataBase2[[#This Row],[sILSGKS]]&lt;&gt;""), 1,"")</f>
        <v/>
      </c>
      <c r="BJ557" s="78">
        <f>IF(AND(DataBase2[[#This Row],[sSAGKS]]&lt;=0.0001,DataBase2[[#This Row],[sSAGKS]]&lt;&gt;""), 1,"")</f>
        <v>1</v>
      </c>
      <c r="BK557" s="80">
        <f>IF(AND(DataBase2[[#This Row],[sKSGKS]]&lt;=0.0001,DataBase2[[#This Row],[sKSGKS]]&lt;&gt;""), 1,"")</f>
        <v>1</v>
      </c>
      <c r="CV557" s="7"/>
      <c r="CW557" s="7"/>
      <c r="CX557" s="7"/>
      <c r="CY557" s="7"/>
      <c r="DB557" s="8"/>
      <c r="DC557" s="8"/>
      <c r="DD557" s="8"/>
      <c r="DF557" s="7"/>
      <c r="DG557" s="7"/>
      <c r="DH557" s="7"/>
      <c r="DI557" s="7"/>
      <c r="DK557" s="8"/>
      <c r="DL557" s="8"/>
      <c r="DM557" s="8"/>
      <c r="DN557" s="8"/>
      <c r="DO557" s="8"/>
      <c r="DP557" s="7"/>
      <c r="DQ557" s="7"/>
      <c r="DR557" s="7"/>
      <c r="DS557" s="7"/>
    </row>
    <row r="558" spans="1:123" x14ac:dyDescent="0.35">
      <c r="A558" s="65" t="s">
        <v>89</v>
      </c>
      <c r="B558" s="66" t="s">
        <v>80</v>
      </c>
      <c r="C558" s="67" t="s">
        <v>282</v>
      </c>
      <c r="D558" s="67">
        <v>6</v>
      </c>
      <c r="E558" s="67">
        <v>5</v>
      </c>
      <c r="F558" s="68">
        <v>2</v>
      </c>
      <c r="G558" s="69">
        <v>5926.65</v>
      </c>
      <c r="H558" s="70">
        <v>5674.55</v>
      </c>
      <c r="I558" s="71">
        <v>7200</v>
      </c>
      <c r="J558" s="69">
        <v>5926.65</v>
      </c>
      <c r="K558" s="70">
        <v>5926.65</v>
      </c>
      <c r="L558" s="71">
        <v>11</v>
      </c>
      <c r="M558" s="69">
        <v>5926.65</v>
      </c>
      <c r="N558" s="6">
        <v>5926.65</v>
      </c>
      <c r="O558" s="71">
        <v>116</v>
      </c>
      <c r="P558" s="69">
        <v>5926.6499000000003</v>
      </c>
      <c r="Q558" s="71">
        <v>122</v>
      </c>
      <c r="R558" s="72">
        <v>6090.88</v>
      </c>
      <c r="S558" s="71">
        <v>4.0199999999999996</v>
      </c>
      <c r="T558" s="72">
        <v>5956.88</v>
      </c>
      <c r="U558" s="71">
        <v>150.0025</v>
      </c>
      <c r="V558" s="72">
        <v>5956.88</v>
      </c>
      <c r="W558" s="73">
        <v>122.72199999999999</v>
      </c>
      <c r="X558" s="124">
        <v>5926.65</v>
      </c>
      <c r="Y558" s="124">
        <v>85</v>
      </c>
      <c r="Z558" s="74">
        <f t="shared" si="24"/>
        <v>5926.65</v>
      </c>
      <c r="AA558" s="48">
        <f t="shared" si="25"/>
        <v>5926.6499000000003</v>
      </c>
      <c r="AB55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MIN(G558,J558,M558),"")</f>
        <v>5926.65</v>
      </c>
      <c r="AC558" s="49">
        <f>IF(OR(DataBase2[[#This Row],[sKS]] = "", DataBase2[[#This Row],[BSOpt]]=""), "", (DataBase2[[#This Row],[sKS]]-DataBase2[[#This Row],[BSOpt]])/DataBase2[[#This Row],[BSOpt]])</f>
        <v>0</v>
      </c>
      <c r="AD558" s="49">
        <f t="shared" si="26"/>
        <v>5926.65</v>
      </c>
      <c r="AE558" s="49">
        <f>IF(OR(DataBase2[[#This Row],[sKS]] = "", DataBase2[[#This Row],[BESTUB]]=""), "", (DataBase2[[#This Row],[sKS]]-DataBase2[[#This Row],[BESTUB]])/DataBase2[[#This Row],[BESTUB]])</f>
        <v>0</v>
      </c>
      <c r="AF558" s="75">
        <f>IF(OR(DataBase2[[#This Row],[sLB]] = "", DataBase2[[#This Row],[BestSol]]=""), "", (DataBase2[[#This Row],[sLB]]-DataBase2[[#This Row],[BestSol]])/DataBase2[[#This Row],[BestSol]])</f>
        <v>0</v>
      </c>
      <c r="AG558" s="76">
        <f>IF(OR(DataBase2[[#This Row],[sCL]] = "", DataBase2[[#This Row],[BestSol]]=""), "", (DataBase2[[#This Row],[sCL]] -DataBase2[[#This Row],[BestSol]])/DataBase2[[#This Row],[BestSol]])</f>
        <v>0</v>
      </c>
      <c r="AH558" s="76">
        <f>IF(OR(DataBase2[[#This Row],[sDRC]]= "", DataBase2[[#This Row],[BestSol]]=""), "", (DataBase2[[#This Row],[sDRC]]-DataBase2[[#This Row],[BestSol]])/DataBase2[[#This Row],[BestSol]])</f>
        <v>0</v>
      </c>
      <c r="AI558" s="76">
        <f>IF(OR(DataBase2[[#This Row],[sABS]]= "", DataBase2[[#This Row],[BestSol]]=""), "", (DataBase2[[#This Row],[sABS]]-DataBase2[[#This Row],[BestSol]])/DataBase2[[#This Row],[BestSol]])</f>
        <v>-1.6872938218517532E-8</v>
      </c>
      <c r="AJ558" s="76">
        <f>IF(OR(DataBase2[[#This Row],[sCCJ]]= "", DataBase2[[#This Row],[BestSol]]=""), "", (DataBase2[[#This Row],[sCCJ]]-DataBase2[[#This Row],[BestSol]])/DataBase2[[#This Row],[BestSol]])</f>
        <v>2.7710426632245953E-2</v>
      </c>
      <c r="AK558" s="76">
        <f>IF(OR(DataBase2[[#This Row],[sILS]] = "", DataBase2[[#This Row],[BestSol]]=""), "", (DataBase2[[#This Row],[sILS]]-DataBase2[[#This Row],[BestSol]])/DataBase2[[#This Row],[BestSol]])</f>
        <v>5.1006892595311815E-3</v>
      </c>
      <c r="AL558" s="76">
        <f>IF(OR(DataBase2[[#This Row],[sSA]] = "", DataBase2[[#This Row],[BestSol]]=""), "", (DataBase2[[#This Row],[sSA]]-DataBase2[[#This Row],[BestSol]])/DataBase2[[#This Row],[BestSol]])</f>
        <v>5.1006892595311815E-3</v>
      </c>
      <c r="AM558" s="76">
        <f>IF(OR(DataBase2[[#This Row],[sKS]] = "", DataBase2[[#This Row],[BestSol]]=""), "", (DataBase2[[#This Row],[sKS]]-DataBase2[[#This Row],[BestSol]])/DataBase2[[#This Row],[BestSol]])</f>
        <v>0</v>
      </c>
      <c r="AN558" s="75">
        <f>IF(OR(DataBase2[[#This Row],[sLB]] = "", DataBase2[[#This Row],[BSHeu]]=""), "", (DataBase2[[#This Row],[sLB]]-DataBase2[[#This Row],[BSHeu]])/DataBase2[[#This Row],[BSHeu]])</f>
        <v>1.687293850321358E-8</v>
      </c>
      <c r="AO558" s="76">
        <f>IF(OR(DataBase2[[#This Row],[sCL]] = "",  DataBase2[[#This Row],[BSHeu]]=""), "", (DataBase2[[#This Row],[sCL]] - DataBase2[[#This Row],[BSHeu]])/ DataBase2[[#This Row],[BSHeu]])</f>
        <v>1.687293850321358E-8</v>
      </c>
      <c r="AP558" s="76">
        <f>IF(OR(DataBase2[[#This Row],[sDRC]]= "",  DataBase2[[#This Row],[BSHeu]]=""), "", (DataBase2[[#This Row],[sDRC]]- DataBase2[[#This Row],[BSHeu]])/ DataBase2[[#This Row],[BSHeu]])</f>
        <v>1.687293850321358E-8</v>
      </c>
      <c r="AQ558" s="76">
        <f>IF(OR(DataBase2[[#This Row],[sABS]]= "",  DataBase2[[#This Row],[BSHeu]]=""), "", (DataBase2[[#This Row],[sABS]]- DataBase2[[#This Row],[BSHeu]])/ DataBase2[[#This Row],[BSHeu]])</f>
        <v>0</v>
      </c>
      <c r="AR558" s="76">
        <f>IF(OR(DataBase2[[#This Row],[sCCJ]]= "",  DataBase2[[#This Row],[BSHeu]]=""), "", (DataBase2[[#This Row],[sCCJ]]- DataBase2[[#This Row],[BSHeu]])/ DataBase2[[#This Row],[BSHeu]])</f>
        <v>2.7710443972740782E-2</v>
      </c>
      <c r="AS558" s="76">
        <f>IF(OR(DataBase2[[#This Row],[sILS]] = "",  DataBase2[[#This Row],[BSHeu]]=""), "", (DataBase2[[#This Row],[sILS]]- DataBase2[[#This Row],[BSHeu]])/ DataBase2[[#This Row],[BSHeu]])</f>
        <v>5.1007062185333008E-3</v>
      </c>
      <c r="AT558" s="76">
        <f>IF(OR(DataBase2[[#This Row],[sSA]] = "",  DataBase2[[#This Row],[BSHeu]]=""), "", (DataBase2[[#This Row],[sSA]]- DataBase2[[#This Row],[BSHeu]])/ DataBase2[[#This Row],[BSHeu]])</f>
        <v>5.1007062185333008E-3</v>
      </c>
      <c r="AU558" s="77">
        <f>IF(OR(DataBase2[[#This Row],[sKS]]= "",  DataBase2[[#This Row],[BSHeu]]=""), "", (DataBase2[[#This Row],[sKS]]- DataBase2[[#This Row],[BSHeu]])/ DataBase2[[#This Row],[BSHeu]])</f>
        <v>1.687293850321358E-8</v>
      </c>
      <c r="AV558" s="78">
        <f>IF(AND(DataBase2[[#This Row],[sLBGB]]&lt;=0.0001, DataBase2[[#This Row],[sLBGB]]&lt;&gt;""), 1,"")</f>
        <v>1</v>
      </c>
      <c r="AW558" s="78">
        <f>IF(AND(DataBase2[[#This Row],[sCLGB]]&lt;=0.0001,DataBase2[[#This Row],[sCLGB]]&lt;&gt;""), 1,"")</f>
        <v>1</v>
      </c>
      <c r="AX558" s="78">
        <f>IF(AND(DataBase2[[#This Row],[sDRCGB]]&lt;=0.0001,DataBase2[[#This Row],[sDRCGB]]&lt;&gt;""), 1,"")</f>
        <v>1</v>
      </c>
      <c r="AY558" s="78">
        <f>IF(AND(DataBase2[[#This Row],[sABSGB]]&lt;=0.0001,DataBase2[[#This Row],[sABSGB]]&lt;&gt;""), 1,"")</f>
        <v>1</v>
      </c>
      <c r="AZ558" s="78" t="str">
        <f>IF(AND(DataBase2[[#This Row],[sCCJGB]]&lt;=0.0001,DataBase2[[#This Row],[sCCJGB]]&lt;&gt;""), 1,"")</f>
        <v/>
      </c>
      <c r="BA558" s="78" t="str">
        <f>IF(AND(DataBase2[[#This Row],[sILSGB]]&lt;=0.0001,DataBase2[[#This Row],[sILSGB]]&lt;&gt;""), 1,"")</f>
        <v/>
      </c>
      <c r="BB558" s="78" t="str">
        <f>IF(AND(DataBase2[[#This Row],[sSAGB]]&lt;=0.0001,DataBase2[[#This Row],[sSAGB]]&lt;&gt;""), 1,"")</f>
        <v/>
      </c>
      <c r="BC558" s="78">
        <f>IF(AND(DataBase2[[#This Row],[sKSGB]]&lt;=0.0001,DataBase2[[#This Row],[sKSGB]]&lt;&gt;""), 1,"")</f>
        <v>1</v>
      </c>
      <c r="BD558" s="79">
        <f>IF(AND(DataBase2[[#This Row],[sLBGKS]]&lt;=0.0001, DataBase2[[#This Row],[sLBGKS]]&lt;&gt;""), 1,"")</f>
        <v>1</v>
      </c>
      <c r="BE558" s="78">
        <f>IF(AND(DataBase2[[#This Row],[sCLGKS]]&lt;=0.0001,DataBase2[[#This Row],[sCLGKS]]&lt;&gt;""), 1,"")</f>
        <v>1</v>
      </c>
      <c r="BF558" s="78">
        <f>IF(AND(DataBase2[[#This Row],[sDRCGKS]]&lt;=0.0001,DataBase2[[#This Row],[sDRCGKS]]&lt;&gt;""), 1,"")</f>
        <v>1</v>
      </c>
      <c r="BG558" s="78">
        <f>IF(AND(DataBase2[[#This Row],[sABSGKS]]&lt;=0.0001,DataBase2[[#This Row],[sABSGKS]]&lt;&gt;""), 1,"")</f>
        <v>1</v>
      </c>
      <c r="BH558" s="78" t="str">
        <f>IF(AND(DataBase2[[#This Row],[sCCJGKS]]&lt;=0.0001,DataBase2[[#This Row],[sCCJGKS]]&lt;&gt;""), 1,"")</f>
        <v/>
      </c>
      <c r="BI558" s="78" t="str">
        <f>IF(AND(DataBase2[[#This Row],[sILSGKS]]&lt;=0.0001,DataBase2[[#This Row],[sILSGKS]]&lt;&gt;""), 1,"")</f>
        <v/>
      </c>
      <c r="BJ558" s="78" t="str">
        <f>IF(AND(DataBase2[[#This Row],[sSAGKS]]&lt;=0.0001,DataBase2[[#This Row],[sSAGKS]]&lt;&gt;""), 1,"")</f>
        <v/>
      </c>
      <c r="BK558" s="80">
        <f>IF(AND(DataBase2[[#This Row],[sKSGKS]]&lt;=0.0001,DataBase2[[#This Row],[sKSGKS]]&lt;&gt;""), 1,"")</f>
        <v>1</v>
      </c>
      <c r="CV558" s="7"/>
      <c r="CW558" s="7"/>
      <c r="CX558" s="7"/>
      <c r="CY558" s="7"/>
      <c r="DB558" s="8"/>
      <c r="DC558" s="8"/>
      <c r="DD558" s="8"/>
      <c r="DF558" s="7"/>
      <c r="DG558" s="7"/>
      <c r="DH558" s="7"/>
      <c r="DI558" s="7"/>
      <c r="DK558" s="8"/>
      <c r="DL558" s="8"/>
      <c r="DM558" s="8"/>
      <c r="DN558" s="8"/>
      <c r="DO558" s="8"/>
      <c r="DP558" s="7"/>
      <c r="DQ558" s="7"/>
      <c r="DR558" s="7"/>
      <c r="DS558" s="7"/>
    </row>
    <row r="559" spans="1:123" x14ac:dyDescent="0.35">
      <c r="A559" s="65" t="s">
        <v>90</v>
      </c>
      <c r="B559" s="66" t="s">
        <v>80</v>
      </c>
      <c r="C559" s="67" t="s">
        <v>282</v>
      </c>
      <c r="D559" s="67">
        <v>6</v>
      </c>
      <c r="E559" s="67">
        <v>5</v>
      </c>
      <c r="F559" s="68">
        <v>3</v>
      </c>
      <c r="G559" s="69">
        <v>7667.42</v>
      </c>
      <c r="H559" s="70">
        <v>7576.68</v>
      </c>
      <c r="I559" s="71">
        <v>7200</v>
      </c>
      <c r="J559" s="69">
        <v>7667.42</v>
      </c>
      <c r="K559" s="70">
        <v>7667.42</v>
      </c>
      <c r="L559" s="71">
        <v>37</v>
      </c>
      <c r="M559" s="69">
        <v>7667.42</v>
      </c>
      <c r="N559" s="6">
        <v>7667.42</v>
      </c>
      <c r="O559" s="71">
        <v>58.4</v>
      </c>
      <c r="P559" s="69">
        <v>7667.4199200000003</v>
      </c>
      <c r="Q559" s="71">
        <v>114</v>
      </c>
      <c r="R559" s="72">
        <v>8316.34</v>
      </c>
      <c r="S559" s="71">
        <v>4.37</v>
      </c>
      <c r="T559" s="72">
        <v>8189.13</v>
      </c>
      <c r="U559" s="71">
        <v>150.00550000000001</v>
      </c>
      <c r="V559" s="72">
        <v>7924.65</v>
      </c>
      <c r="W559" s="73">
        <v>150.04949999999999</v>
      </c>
      <c r="X559" s="124">
        <v>7667.42</v>
      </c>
      <c r="Y559" s="124">
        <v>86</v>
      </c>
      <c r="Z559" s="74">
        <f t="shared" si="24"/>
        <v>7667.42</v>
      </c>
      <c r="AA559" s="48">
        <f t="shared" si="25"/>
        <v>7667.4199200000003</v>
      </c>
      <c r="AB55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MIN(G559,J559,M559),"")</f>
        <v>7667.42</v>
      </c>
      <c r="AC559" s="49">
        <f>IF(OR(DataBase2[[#This Row],[sKS]] = "", DataBase2[[#This Row],[BSOpt]]=""), "", (DataBase2[[#This Row],[sKS]]-DataBase2[[#This Row],[BSOpt]])/DataBase2[[#This Row],[BSOpt]])</f>
        <v>0</v>
      </c>
      <c r="AD559" s="49">
        <f t="shared" si="26"/>
        <v>7667.42</v>
      </c>
      <c r="AE559" s="49">
        <f>IF(OR(DataBase2[[#This Row],[sKS]] = "", DataBase2[[#This Row],[BESTUB]]=""), "", (DataBase2[[#This Row],[sKS]]-DataBase2[[#This Row],[BESTUB]])/DataBase2[[#This Row],[BESTUB]])</f>
        <v>0</v>
      </c>
      <c r="AF559" s="75">
        <f>IF(OR(DataBase2[[#This Row],[sLB]] = "", DataBase2[[#This Row],[BestSol]]=""), "", (DataBase2[[#This Row],[sLB]]-DataBase2[[#This Row],[BestSol]])/DataBase2[[#This Row],[BestSol]])</f>
        <v>0</v>
      </c>
      <c r="AG559" s="76">
        <f>IF(OR(DataBase2[[#This Row],[sCL]] = "", DataBase2[[#This Row],[BestSol]]=""), "", (DataBase2[[#This Row],[sCL]] -DataBase2[[#This Row],[BestSol]])/DataBase2[[#This Row],[BestSol]])</f>
        <v>0</v>
      </c>
      <c r="AH559" s="76">
        <f>IF(OR(DataBase2[[#This Row],[sDRC]]= "", DataBase2[[#This Row],[BestSol]]=""), "", (DataBase2[[#This Row],[sDRC]]-DataBase2[[#This Row],[BestSol]])/DataBase2[[#This Row],[BestSol]])</f>
        <v>0</v>
      </c>
      <c r="AI559" s="76">
        <f>IF(OR(DataBase2[[#This Row],[sABS]]= "", DataBase2[[#This Row],[BestSol]]=""), "", (DataBase2[[#This Row],[sABS]]-DataBase2[[#This Row],[BestSol]])/DataBase2[[#This Row],[BestSol]])</f>
        <v>-1.0433757352280091E-8</v>
      </c>
      <c r="AJ559" s="76">
        <f>IF(OR(DataBase2[[#This Row],[sCCJ]]= "", DataBase2[[#This Row],[BestSol]]=""), "", (DataBase2[[#This Row],[sCCJ]]-DataBase2[[#This Row],[BestSol]])/DataBase2[[#This Row],[BestSol]])</f>
        <v>8.4633422976698819E-2</v>
      </c>
      <c r="AK559" s="76">
        <f>IF(OR(DataBase2[[#This Row],[sILS]] = "", DataBase2[[#This Row],[BestSol]]=""), "", (DataBase2[[#This Row],[sILS]]-DataBase2[[#This Row],[BestSol]])/DataBase2[[#This Row],[BestSol]])</f>
        <v>6.8042444525016246E-2</v>
      </c>
      <c r="AL559" s="76">
        <f>IF(OR(DataBase2[[#This Row],[sSA]] = "", DataBase2[[#This Row],[BestSol]]=""), "", (DataBase2[[#This Row],[sSA]]-DataBase2[[#This Row],[BestSol]])/DataBase2[[#This Row],[BestSol]])</f>
        <v>3.3548442631289213E-2</v>
      </c>
      <c r="AM559" s="76">
        <f>IF(OR(DataBase2[[#This Row],[sKS]] = "", DataBase2[[#This Row],[BestSol]]=""), "", (DataBase2[[#This Row],[sKS]]-DataBase2[[#This Row],[BestSol]])/DataBase2[[#This Row],[BestSol]])</f>
        <v>0</v>
      </c>
      <c r="AN559" s="75">
        <f>IF(OR(DataBase2[[#This Row],[sLB]] = "", DataBase2[[#This Row],[BSHeu]]=""), "", (DataBase2[[#This Row],[sLB]]-DataBase2[[#This Row],[BSHeu]])/DataBase2[[#This Row],[BSHeu]])</f>
        <v>1.0433757461143384E-8</v>
      </c>
      <c r="AO559" s="76">
        <f>IF(OR(DataBase2[[#This Row],[sCL]] = "",  DataBase2[[#This Row],[BSHeu]]=""), "", (DataBase2[[#This Row],[sCL]] - DataBase2[[#This Row],[BSHeu]])/ DataBase2[[#This Row],[BSHeu]])</f>
        <v>1.0433757461143384E-8</v>
      </c>
      <c r="AP559" s="76">
        <f>IF(OR(DataBase2[[#This Row],[sDRC]]= "",  DataBase2[[#This Row],[BSHeu]]=""), "", (DataBase2[[#This Row],[sDRC]]- DataBase2[[#This Row],[BSHeu]])/ DataBase2[[#This Row],[BSHeu]])</f>
        <v>1.0433757461143384E-8</v>
      </c>
      <c r="AQ559" s="76">
        <f>IF(OR(DataBase2[[#This Row],[sABS]]= "",  DataBase2[[#This Row],[BSHeu]]=""), "", (DataBase2[[#This Row],[sABS]]- DataBase2[[#This Row],[BSHeu]])/ DataBase2[[#This Row],[BSHeu]])</f>
        <v>0</v>
      </c>
      <c r="AR559" s="76">
        <f>IF(OR(DataBase2[[#This Row],[sCCJ]]= "",  DataBase2[[#This Row],[BSHeu]]=""), "", (DataBase2[[#This Row],[sCCJ]]- DataBase2[[#This Row],[BSHeu]])/ DataBase2[[#This Row],[BSHeu]])</f>
        <v>8.4633434293500884E-2</v>
      </c>
      <c r="AS559" s="76">
        <f>IF(OR(DataBase2[[#This Row],[sILS]] = "",  DataBase2[[#This Row],[BSHeu]]=""), "", (DataBase2[[#This Row],[sILS]]- DataBase2[[#This Row],[BSHeu]])/ DataBase2[[#This Row],[BSHeu]])</f>
        <v>6.804245566871206E-2</v>
      </c>
      <c r="AT559" s="76">
        <f>IF(OR(DataBase2[[#This Row],[sSA]] = "",  DataBase2[[#This Row],[BSHeu]]=""), "", (DataBase2[[#This Row],[sSA]]- DataBase2[[#This Row],[BSHeu]])/ DataBase2[[#This Row],[BSHeu]])</f>
        <v>3.3548453415082988E-2</v>
      </c>
      <c r="AU559" s="77">
        <f>IF(OR(DataBase2[[#This Row],[sKS]]= "",  DataBase2[[#This Row],[BSHeu]]=""), "", (DataBase2[[#This Row],[sKS]]- DataBase2[[#This Row],[BSHeu]])/ DataBase2[[#This Row],[BSHeu]])</f>
        <v>1.0433757461143384E-8</v>
      </c>
      <c r="AV559" s="78">
        <f>IF(AND(DataBase2[[#This Row],[sLBGB]]&lt;=0.0001, DataBase2[[#This Row],[sLBGB]]&lt;&gt;""), 1,"")</f>
        <v>1</v>
      </c>
      <c r="AW559" s="78">
        <f>IF(AND(DataBase2[[#This Row],[sCLGB]]&lt;=0.0001,DataBase2[[#This Row],[sCLGB]]&lt;&gt;""), 1,"")</f>
        <v>1</v>
      </c>
      <c r="AX559" s="78">
        <f>IF(AND(DataBase2[[#This Row],[sDRCGB]]&lt;=0.0001,DataBase2[[#This Row],[sDRCGB]]&lt;&gt;""), 1,"")</f>
        <v>1</v>
      </c>
      <c r="AY559" s="78">
        <f>IF(AND(DataBase2[[#This Row],[sABSGB]]&lt;=0.0001,DataBase2[[#This Row],[sABSGB]]&lt;&gt;""), 1,"")</f>
        <v>1</v>
      </c>
      <c r="AZ559" s="78" t="str">
        <f>IF(AND(DataBase2[[#This Row],[sCCJGB]]&lt;=0.0001,DataBase2[[#This Row],[sCCJGB]]&lt;&gt;""), 1,"")</f>
        <v/>
      </c>
      <c r="BA559" s="78" t="str">
        <f>IF(AND(DataBase2[[#This Row],[sILSGB]]&lt;=0.0001,DataBase2[[#This Row],[sILSGB]]&lt;&gt;""), 1,"")</f>
        <v/>
      </c>
      <c r="BB559" s="78" t="str">
        <f>IF(AND(DataBase2[[#This Row],[sSAGB]]&lt;=0.0001,DataBase2[[#This Row],[sSAGB]]&lt;&gt;""), 1,"")</f>
        <v/>
      </c>
      <c r="BC559" s="78">
        <f>IF(AND(DataBase2[[#This Row],[sKSGB]]&lt;=0.0001,DataBase2[[#This Row],[sKSGB]]&lt;&gt;""), 1,"")</f>
        <v>1</v>
      </c>
      <c r="BD559" s="79">
        <f>IF(AND(DataBase2[[#This Row],[sLBGKS]]&lt;=0.0001, DataBase2[[#This Row],[sLBGKS]]&lt;&gt;""), 1,"")</f>
        <v>1</v>
      </c>
      <c r="BE559" s="78">
        <f>IF(AND(DataBase2[[#This Row],[sCLGKS]]&lt;=0.0001,DataBase2[[#This Row],[sCLGKS]]&lt;&gt;""), 1,"")</f>
        <v>1</v>
      </c>
      <c r="BF559" s="78">
        <f>IF(AND(DataBase2[[#This Row],[sDRCGKS]]&lt;=0.0001,DataBase2[[#This Row],[sDRCGKS]]&lt;&gt;""), 1,"")</f>
        <v>1</v>
      </c>
      <c r="BG559" s="78">
        <f>IF(AND(DataBase2[[#This Row],[sABSGKS]]&lt;=0.0001,DataBase2[[#This Row],[sABSGKS]]&lt;&gt;""), 1,"")</f>
        <v>1</v>
      </c>
      <c r="BH559" s="78" t="str">
        <f>IF(AND(DataBase2[[#This Row],[sCCJGKS]]&lt;=0.0001,DataBase2[[#This Row],[sCCJGKS]]&lt;&gt;""), 1,"")</f>
        <v/>
      </c>
      <c r="BI559" s="78" t="str">
        <f>IF(AND(DataBase2[[#This Row],[sILSGKS]]&lt;=0.0001,DataBase2[[#This Row],[sILSGKS]]&lt;&gt;""), 1,"")</f>
        <v/>
      </c>
      <c r="BJ559" s="78" t="str">
        <f>IF(AND(DataBase2[[#This Row],[sSAGKS]]&lt;=0.0001,DataBase2[[#This Row],[sSAGKS]]&lt;&gt;""), 1,"")</f>
        <v/>
      </c>
      <c r="BK559" s="80">
        <f>IF(AND(DataBase2[[#This Row],[sKSGKS]]&lt;=0.0001,DataBase2[[#This Row],[sKSGKS]]&lt;&gt;""), 1,"")</f>
        <v>1</v>
      </c>
      <c r="CV559" s="7"/>
      <c r="CW559" s="7"/>
      <c r="CX559" s="7"/>
      <c r="CY559" s="7"/>
      <c r="DB559" s="8"/>
      <c r="DC559" s="8"/>
      <c r="DD559" s="8"/>
      <c r="DF559" s="7"/>
      <c r="DG559" s="7"/>
      <c r="DH559" s="7"/>
      <c r="DI559" s="7"/>
      <c r="DK559" s="8"/>
      <c r="DL559" s="8"/>
      <c r="DM559" s="8"/>
      <c r="DN559" s="8"/>
      <c r="DO559" s="8"/>
      <c r="DP559" s="7"/>
      <c r="DQ559" s="7"/>
      <c r="DR559" s="7"/>
      <c r="DS559" s="7"/>
    </row>
    <row r="560" spans="1:123" x14ac:dyDescent="0.35">
      <c r="A560" s="65" t="s">
        <v>91</v>
      </c>
      <c r="B560" s="66" t="s">
        <v>80</v>
      </c>
      <c r="C560" s="67" t="s">
        <v>282</v>
      </c>
      <c r="D560" s="67">
        <v>6</v>
      </c>
      <c r="E560" s="67">
        <v>5</v>
      </c>
      <c r="F560" s="68">
        <v>4</v>
      </c>
      <c r="G560" s="69">
        <v>9285.36</v>
      </c>
      <c r="H560" s="70">
        <v>9284.43</v>
      </c>
      <c r="I560" s="71">
        <v>2837</v>
      </c>
      <c r="J560" s="69">
        <v>9284.6200000000008</v>
      </c>
      <c r="K560" s="70">
        <v>9284.6200000000008</v>
      </c>
      <c r="L560" s="71">
        <v>40</v>
      </c>
      <c r="M560" s="69">
        <v>9284.6200000000008</v>
      </c>
      <c r="N560" s="6">
        <v>9284.6200000000008</v>
      </c>
      <c r="O560" s="71">
        <v>9.9</v>
      </c>
      <c r="P560" s="69">
        <v>9285.3603500000008</v>
      </c>
      <c r="Q560" s="71">
        <v>124</v>
      </c>
      <c r="R560" s="72">
        <v>9680.2199999999993</v>
      </c>
      <c r="S560" s="71">
        <v>5.51</v>
      </c>
      <c r="T560" s="72">
        <v>10640.89</v>
      </c>
      <c r="U560" s="71">
        <v>150.00149999999999</v>
      </c>
      <c r="V560" s="72">
        <v>9349.6</v>
      </c>
      <c r="W560" s="73">
        <v>150.0085</v>
      </c>
      <c r="X560" s="124">
        <v>9285.36</v>
      </c>
      <c r="Y560" s="124">
        <v>98</v>
      </c>
      <c r="Z560" s="74">
        <f t="shared" si="24"/>
        <v>9284.6200000000008</v>
      </c>
      <c r="AA560" s="48">
        <f t="shared" si="25"/>
        <v>9285.36</v>
      </c>
      <c r="AB56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MIN(G560,J560,M560),"")</f>
        <v>9284.6200000000008</v>
      </c>
      <c r="AC560" s="49">
        <f>IF(OR(DataBase2[[#This Row],[sKS]] = "", DataBase2[[#This Row],[BSOpt]]=""), "", (DataBase2[[#This Row],[sKS]]-DataBase2[[#This Row],[BSOpt]])/DataBase2[[#This Row],[BSOpt]])</f>
        <v>7.9701700231111418E-5</v>
      </c>
      <c r="AD560" s="49">
        <f t="shared" si="26"/>
        <v>9284.6200000000008</v>
      </c>
      <c r="AE560" s="49">
        <f>IF(OR(DataBase2[[#This Row],[sKS]] = "", DataBase2[[#This Row],[BESTUB]]=""), "", (DataBase2[[#This Row],[sKS]]-DataBase2[[#This Row],[BESTUB]])/DataBase2[[#This Row],[BESTUB]])</f>
        <v>7.9701700231111418E-5</v>
      </c>
      <c r="AF560" s="75">
        <f>IF(OR(DataBase2[[#This Row],[sLB]] = "", DataBase2[[#This Row],[BestSol]]=""), "", (DataBase2[[#This Row],[sLB]]-DataBase2[[#This Row],[BestSol]])/DataBase2[[#This Row],[BestSol]])</f>
        <v>7.9701700231111418E-5</v>
      </c>
      <c r="AG560" s="76">
        <f>IF(OR(DataBase2[[#This Row],[sCL]] = "", DataBase2[[#This Row],[BestSol]]=""), "", (DataBase2[[#This Row],[sCL]] -DataBase2[[#This Row],[BestSol]])/DataBase2[[#This Row],[BestSol]])</f>
        <v>0</v>
      </c>
      <c r="AH560" s="76">
        <f>IF(OR(DataBase2[[#This Row],[sDRC]]= "", DataBase2[[#This Row],[BestSol]]=""), "", (DataBase2[[#This Row],[sDRC]]-DataBase2[[#This Row],[BestSol]])/DataBase2[[#This Row],[BestSol]])</f>
        <v>0</v>
      </c>
      <c r="AI560" s="76">
        <f>IF(OR(DataBase2[[#This Row],[sABS]]= "", DataBase2[[#This Row],[BestSol]]=""), "", (DataBase2[[#This Row],[sABS]]-DataBase2[[#This Row],[BestSol]])/DataBase2[[#This Row],[BestSol]])</f>
        <v>7.9739396981248008E-5</v>
      </c>
      <c r="AJ560" s="76">
        <f>IF(OR(DataBase2[[#This Row],[sCCJ]]= "", DataBase2[[#This Row],[BestSol]]=""), "", (DataBase2[[#This Row],[sCCJ]]-DataBase2[[#This Row],[BestSol]])/DataBase2[[#This Row],[BestSol]])</f>
        <v>4.2608098123563323E-2</v>
      </c>
      <c r="AK560" s="76">
        <f>IF(OR(DataBase2[[#This Row],[sILS]] = "", DataBase2[[#This Row],[BestSol]]=""), "", (DataBase2[[#This Row],[sILS]]-DataBase2[[#This Row],[BestSol]])/DataBase2[[#This Row],[BestSol]])</f>
        <v>0.14607706077362331</v>
      </c>
      <c r="AL560" s="76">
        <f>IF(OR(DataBase2[[#This Row],[sSA]] = "", DataBase2[[#This Row],[BestSol]]=""), "", (DataBase2[[#This Row],[sSA]]-DataBase2[[#This Row],[BestSol]])/DataBase2[[#This Row],[BestSol]])</f>
        <v>6.9986709202960982E-3</v>
      </c>
      <c r="AM560" s="76">
        <f>IF(OR(DataBase2[[#This Row],[sKS]] = "", DataBase2[[#This Row],[BestSol]]=""), "", (DataBase2[[#This Row],[sKS]]-DataBase2[[#This Row],[BestSol]])/DataBase2[[#This Row],[BestSol]])</f>
        <v>7.9701700231111418E-5</v>
      </c>
      <c r="AN560" s="75">
        <f>IF(OR(DataBase2[[#This Row],[sLB]] = "", DataBase2[[#This Row],[BSHeu]]=""), "", (DataBase2[[#This Row],[sLB]]-DataBase2[[#This Row],[BSHeu]])/DataBase2[[#This Row],[BSHeu]])</f>
        <v>0</v>
      </c>
      <c r="AO560" s="76">
        <f>IF(OR(DataBase2[[#This Row],[sCL]] = "",  DataBase2[[#This Row],[BSHeu]]=""), "", (DataBase2[[#This Row],[sCL]] - DataBase2[[#This Row],[BSHeu]])/ DataBase2[[#This Row],[BSHeu]])</f>
        <v>-7.9695348376345311E-5</v>
      </c>
      <c r="AP560" s="76">
        <f>IF(OR(DataBase2[[#This Row],[sDRC]]= "",  DataBase2[[#This Row],[BSHeu]]=""), "", (DataBase2[[#This Row],[sDRC]]- DataBase2[[#This Row],[BSHeu]])/ DataBase2[[#This Row],[BSHeu]])</f>
        <v>-7.9695348376345311E-5</v>
      </c>
      <c r="AQ560" s="76">
        <f>IF(OR(DataBase2[[#This Row],[sABS]]= "",  DataBase2[[#This Row],[BSHeu]]=""), "", (DataBase2[[#This Row],[sABS]]- DataBase2[[#This Row],[BSHeu]])/ DataBase2[[#This Row],[BSHeu]])</f>
        <v>3.7693745880957042E-8</v>
      </c>
      <c r="AR560" s="76">
        <f>IF(OR(DataBase2[[#This Row],[sCCJ]]= "",  DataBase2[[#This Row],[BSHeu]]=""), "", (DataBase2[[#This Row],[sCCJ]]- DataBase2[[#This Row],[BSHeu]])/ DataBase2[[#This Row],[BSHeu]])</f>
        <v>4.2525007107963371E-2</v>
      </c>
      <c r="AS560" s="76">
        <f>IF(OR(DataBase2[[#This Row],[sILS]] = "",  DataBase2[[#This Row],[BSHeu]]=""), "", (DataBase2[[#This Row],[sILS]]- DataBase2[[#This Row],[BSHeu]])/ DataBase2[[#This Row],[BSHeu]])</f>
        <v>0.14598572376299881</v>
      </c>
      <c r="AT560" s="76">
        <f>IF(OR(DataBase2[[#This Row],[sSA]] = "",  DataBase2[[#This Row],[BSHeu]]=""), "", (DataBase2[[#This Row],[sSA]]- DataBase2[[#This Row],[BSHeu]])/ DataBase2[[#This Row],[BSHeu]])</f>
        <v>6.9184178104025884E-3</v>
      </c>
      <c r="AU560" s="77">
        <f>IF(OR(DataBase2[[#This Row],[sKS]]= "",  DataBase2[[#This Row],[BSHeu]]=""), "", (DataBase2[[#This Row],[sKS]]- DataBase2[[#This Row],[BSHeu]])/ DataBase2[[#This Row],[BSHeu]])</f>
        <v>0</v>
      </c>
      <c r="AV560" s="78">
        <f>IF(AND(DataBase2[[#This Row],[sLBGB]]&lt;=0.0001, DataBase2[[#This Row],[sLBGB]]&lt;&gt;""), 1,"")</f>
        <v>1</v>
      </c>
      <c r="AW560" s="78">
        <f>IF(AND(DataBase2[[#This Row],[sCLGB]]&lt;=0.0001,DataBase2[[#This Row],[sCLGB]]&lt;&gt;""), 1,"")</f>
        <v>1</v>
      </c>
      <c r="AX560" s="78">
        <f>IF(AND(DataBase2[[#This Row],[sDRCGB]]&lt;=0.0001,DataBase2[[#This Row],[sDRCGB]]&lt;&gt;""), 1,"")</f>
        <v>1</v>
      </c>
      <c r="AY560" s="78">
        <f>IF(AND(DataBase2[[#This Row],[sABSGB]]&lt;=0.0001,DataBase2[[#This Row],[sABSGB]]&lt;&gt;""), 1,"")</f>
        <v>1</v>
      </c>
      <c r="AZ560" s="78" t="str">
        <f>IF(AND(DataBase2[[#This Row],[sCCJGB]]&lt;=0.0001,DataBase2[[#This Row],[sCCJGB]]&lt;&gt;""), 1,"")</f>
        <v/>
      </c>
      <c r="BA560" s="78" t="str">
        <f>IF(AND(DataBase2[[#This Row],[sILSGB]]&lt;=0.0001,DataBase2[[#This Row],[sILSGB]]&lt;&gt;""), 1,"")</f>
        <v/>
      </c>
      <c r="BB560" s="78" t="str">
        <f>IF(AND(DataBase2[[#This Row],[sSAGB]]&lt;=0.0001,DataBase2[[#This Row],[sSAGB]]&lt;&gt;""), 1,"")</f>
        <v/>
      </c>
      <c r="BC560" s="78">
        <f>IF(AND(DataBase2[[#This Row],[sKSGB]]&lt;=0.0001,DataBase2[[#This Row],[sKSGB]]&lt;&gt;""), 1,"")</f>
        <v>1</v>
      </c>
      <c r="BD560" s="79">
        <f>IF(AND(DataBase2[[#This Row],[sLBGKS]]&lt;=0.0001, DataBase2[[#This Row],[sLBGKS]]&lt;&gt;""), 1,"")</f>
        <v>1</v>
      </c>
      <c r="BE560" s="78">
        <f>IF(AND(DataBase2[[#This Row],[sCLGKS]]&lt;=0.0001,DataBase2[[#This Row],[sCLGKS]]&lt;&gt;""), 1,"")</f>
        <v>1</v>
      </c>
      <c r="BF560" s="78">
        <f>IF(AND(DataBase2[[#This Row],[sDRCGKS]]&lt;=0.0001,DataBase2[[#This Row],[sDRCGKS]]&lt;&gt;""), 1,"")</f>
        <v>1</v>
      </c>
      <c r="BG560" s="78">
        <f>IF(AND(DataBase2[[#This Row],[sABSGKS]]&lt;=0.0001,DataBase2[[#This Row],[sABSGKS]]&lt;&gt;""), 1,"")</f>
        <v>1</v>
      </c>
      <c r="BH560" s="78" t="str">
        <f>IF(AND(DataBase2[[#This Row],[sCCJGKS]]&lt;=0.0001,DataBase2[[#This Row],[sCCJGKS]]&lt;&gt;""), 1,"")</f>
        <v/>
      </c>
      <c r="BI560" s="78" t="str">
        <f>IF(AND(DataBase2[[#This Row],[sILSGKS]]&lt;=0.0001,DataBase2[[#This Row],[sILSGKS]]&lt;&gt;""), 1,"")</f>
        <v/>
      </c>
      <c r="BJ560" s="78" t="str">
        <f>IF(AND(DataBase2[[#This Row],[sSAGKS]]&lt;=0.0001,DataBase2[[#This Row],[sSAGKS]]&lt;&gt;""), 1,"")</f>
        <v/>
      </c>
      <c r="BK560" s="80">
        <f>IF(AND(DataBase2[[#This Row],[sKSGKS]]&lt;=0.0001,DataBase2[[#This Row],[sKSGKS]]&lt;&gt;""), 1,"")</f>
        <v>1</v>
      </c>
      <c r="CV560" s="7"/>
      <c r="CW560" s="7"/>
      <c r="CX560" s="7"/>
      <c r="CY560" s="7"/>
      <c r="DB560" s="8"/>
      <c r="DC560" s="8"/>
      <c r="DD560" s="8"/>
      <c r="DF560" s="7"/>
      <c r="DG560" s="7"/>
      <c r="DH560" s="7"/>
      <c r="DI560" s="7"/>
      <c r="DK560" s="8"/>
      <c r="DL560" s="8"/>
      <c r="DM560" s="8"/>
      <c r="DN560" s="8"/>
      <c r="DO560" s="8"/>
      <c r="DP560" s="7"/>
      <c r="DQ560" s="7"/>
      <c r="DR560" s="7"/>
      <c r="DS560" s="7"/>
    </row>
    <row r="561" spans="1:123" x14ac:dyDescent="0.35">
      <c r="A561" s="65" t="s">
        <v>92</v>
      </c>
      <c r="B561" s="66" t="s">
        <v>80</v>
      </c>
      <c r="C561" s="67" t="s">
        <v>282</v>
      </c>
      <c r="D561" s="67">
        <v>6</v>
      </c>
      <c r="E561" s="67">
        <v>5</v>
      </c>
      <c r="F561" s="68">
        <v>5</v>
      </c>
      <c r="G561" s="69">
        <v>11439.2</v>
      </c>
      <c r="H561" s="70">
        <v>11308</v>
      </c>
      <c r="I561" s="71">
        <v>7200</v>
      </c>
      <c r="J561" s="69">
        <v>11246.59</v>
      </c>
      <c r="K561" s="70">
        <v>11246.59</v>
      </c>
      <c r="L561" s="71">
        <v>203</v>
      </c>
      <c r="M561" s="69">
        <v>11246.58</v>
      </c>
      <c r="N561" s="6">
        <v>11246.58</v>
      </c>
      <c r="O561" s="71">
        <v>21.5</v>
      </c>
      <c r="P561" s="69">
        <v>11439.219730000001</v>
      </c>
      <c r="Q561" s="71">
        <v>2399</v>
      </c>
      <c r="R561" s="72">
        <v>11797.49</v>
      </c>
      <c r="S561" s="71">
        <v>4.51</v>
      </c>
      <c r="T561" s="72">
        <v>11540.99</v>
      </c>
      <c r="U561" s="71">
        <v>150.01150000000001</v>
      </c>
      <c r="V561" s="72">
        <v>11246.59</v>
      </c>
      <c r="W561" s="73">
        <v>150.11449999999999</v>
      </c>
      <c r="X561" s="124">
        <v>11439.2</v>
      </c>
      <c r="Y561" s="124">
        <v>57</v>
      </c>
      <c r="Z561" s="74">
        <f t="shared" si="24"/>
        <v>11246.58</v>
      </c>
      <c r="AA561" s="48">
        <f t="shared" si="25"/>
        <v>11246.59</v>
      </c>
      <c r="AB56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MIN(G561,J561,M561),"")</f>
        <v>11246.58</v>
      </c>
      <c r="AC561" s="49">
        <f>IF(OR(DataBase2[[#This Row],[sKS]] = "", DataBase2[[#This Row],[BSOpt]]=""), "", (DataBase2[[#This Row],[sKS]]-DataBase2[[#This Row],[BSOpt]])/DataBase2[[#This Row],[BSOpt]])</f>
        <v>1.7126984381029681E-2</v>
      </c>
      <c r="AD561" s="49">
        <f t="shared" si="26"/>
        <v>11246.58</v>
      </c>
      <c r="AE561" s="49">
        <f>IF(OR(DataBase2[[#This Row],[sKS]] = "", DataBase2[[#This Row],[BESTUB]]=""), "", (DataBase2[[#This Row],[sKS]]-DataBase2[[#This Row],[BESTUB]])/DataBase2[[#This Row],[BESTUB]])</f>
        <v>1.7126984381029681E-2</v>
      </c>
      <c r="AF561" s="75">
        <f>IF(OR(DataBase2[[#This Row],[sLB]] = "", DataBase2[[#This Row],[BestSol]]=""), "", (DataBase2[[#This Row],[sLB]]-DataBase2[[#This Row],[BestSol]])/DataBase2[[#This Row],[BestSol]])</f>
        <v>1.7126984381029681E-2</v>
      </c>
      <c r="AG561" s="76">
        <f>IF(OR(DataBase2[[#This Row],[sCL]] = "", DataBase2[[#This Row],[BestSol]]=""), "", (DataBase2[[#This Row],[sCL]] -DataBase2[[#This Row],[BestSol]])/DataBase2[[#This Row],[BestSol]])</f>
        <v>8.8915919330305556E-7</v>
      </c>
      <c r="AH561" s="76">
        <f>IF(OR(DataBase2[[#This Row],[sDRC]]= "", DataBase2[[#This Row],[BestSol]]=""), "", (DataBase2[[#This Row],[sDRC]]-DataBase2[[#This Row],[BestSol]])/DataBase2[[#This Row],[BestSol]])</f>
        <v>0</v>
      </c>
      <c r="AI561" s="76">
        <f>IF(OR(DataBase2[[#This Row],[sABS]]= "", DataBase2[[#This Row],[BestSol]]=""), "", (DataBase2[[#This Row],[sABS]]-DataBase2[[#This Row],[BestSol]])/DataBase2[[#This Row],[BestSol]])</f>
        <v>1.7128738692118031E-2</v>
      </c>
      <c r="AJ561" s="76">
        <f>IF(OR(DataBase2[[#This Row],[sCCJ]]= "", DataBase2[[#This Row],[BestSol]]=""), "", (DataBase2[[#This Row],[sCCJ]]-DataBase2[[#This Row],[BestSol]])/DataBase2[[#This Row],[BestSol]])</f>
        <v>4.8984669117189392E-2</v>
      </c>
      <c r="AK561" s="76">
        <f>IF(OR(DataBase2[[#This Row],[sILS]] = "", DataBase2[[#This Row],[BestSol]]=""), "", (DataBase2[[#This Row],[sILS]]-DataBase2[[#This Row],[BestSol]])/DataBase2[[#This Row],[BestSol]])</f>
        <v>2.617773580946384E-2</v>
      </c>
      <c r="AL561" s="76">
        <f>IF(OR(DataBase2[[#This Row],[sSA]] = "", DataBase2[[#This Row],[BestSol]]=""), "", (DataBase2[[#This Row],[sSA]]-DataBase2[[#This Row],[BestSol]])/DataBase2[[#This Row],[BestSol]])</f>
        <v>8.8915919330305556E-7</v>
      </c>
      <c r="AM561" s="76">
        <f>IF(OR(DataBase2[[#This Row],[sKS]] = "", DataBase2[[#This Row],[BestSol]]=""), "", (DataBase2[[#This Row],[sKS]]-DataBase2[[#This Row],[BestSol]])/DataBase2[[#This Row],[BestSol]])</f>
        <v>1.7126984381029681E-2</v>
      </c>
      <c r="AN561" s="75">
        <f>IF(OR(DataBase2[[#This Row],[sLB]] = "", DataBase2[[#This Row],[BSHeu]]=""), "", (DataBase2[[#This Row],[sLB]]-DataBase2[[#This Row],[BSHeu]])/DataBase2[[#This Row],[BSHeu]])</f>
        <v>1.7126079994024906E-2</v>
      </c>
      <c r="AO561" s="76">
        <f>IF(OR(DataBase2[[#This Row],[sCL]] = "",  DataBase2[[#This Row],[BSHeu]]=""), "", (DataBase2[[#This Row],[sCL]] - DataBase2[[#This Row],[BSHeu]])/ DataBase2[[#This Row],[BSHeu]])</f>
        <v>0</v>
      </c>
      <c r="AP561" s="76">
        <f>IF(OR(DataBase2[[#This Row],[sDRC]]= "",  DataBase2[[#This Row],[BSHeu]]=""), "", (DataBase2[[#This Row],[sDRC]]- DataBase2[[#This Row],[BSHeu]])/ DataBase2[[#This Row],[BSHeu]])</f>
        <v>-8.8915840269968752E-7</v>
      </c>
      <c r="AQ561" s="76">
        <f>IF(OR(DataBase2[[#This Row],[sABS]]= "",  DataBase2[[#This Row],[BSHeu]]=""), "", (DataBase2[[#This Row],[sABS]]- DataBase2[[#This Row],[BSHeu]])/ DataBase2[[#This Row],[BSHeu]])</f>
        <v>1.7127834303553392E-2</v>
      </c>
      <c r="AR561" s="76">
        <f>IF(OR(DataBase2[[#This Row],[sCCJ]]= "",  DataBase2[[#This Row],[BSHeu]]=""), "", (DataBase2[[#This Row],[sCCJ]]- DataBase2[[#This Row],[BSHeu]])/ DataBase2[[#This Row],[BSHeu]])</f>
        <v>4.8983736403656539E-2</v>
      </c>
      <c r="AS561" s="76">
        <f>IF(OR(DataBase2[[#This Row],[sILS]] = "",  DataBase2[[#This Row],[BSHeu]]=""), "", (DataBase2[[#This Row],[sILS]]- DataBase2[[#This Row],[BSHeu]])/ DataBase2[[#This Row],[BSHeu]])</f>
        <v>2.6176823374907385E-2</v>
      </c>
      <c r="AT561" s="76">
        <f>IF(OR(DataBase2[[#This Row],[sSA]] = "",  DataBase2[[#This Row],[BSHeu]]=""), "", (DataBase2[[#This Row],[sSA]]- DataBase2[[#This Row],[BSHeu]])/ DataBase2[[#This Row],[BSHeu]])</f>
        <v>0</v>
      </c>
      <c r="AU561" s="77">
        <f>IF(OR(DataBase2[[#This Row],[sKS]]= "",  DataBase2[[#This Row],[BSHeu]]=""), "", (DataBase2[[#This Row],[sKS]]- DataBase2[[#This Row],[BSHeu]])/ DataBase2[[#This Row],[BSHeu]])</f>
        <v>1.7126079994024906E-2</v>
      </c>
      <c r="AV561" s="78" t="str">
        <f>IF(AND(DataBase2[[#This Row],[sLBGB]]&lt;=0.0001, DataBase2[[#This Row],[sLBGB]]&lt;&gt;""), 1,"")</f>
        <v/>
      </c>
      <c r="AW561" s="78">
        <f>IF(AND(DataBase2[[#This Row],[sCLGB]]&lt;=0.0001,DataBase2[[#This Row],[sCLGB]]&lt;&gt;""), 1,"")</f>
        <v>1</v>
      </c>
      <c r="AX561" s="78">
        <f>IF(AND(DataBase2[[#This Row],[sDRCGB]]&lt;=0.0001,DataBase2[[#This Row],[sDRCGB]]&lt;&gt;""), 1,"")</f>
        <v>1</v>
      </c>
      <c r="AY561" s="78" t="str">
        <f>IF(AND(DataBase2[[#This Row],[sABSGB]]&lt;=0.0001,DataBase2[[#This Row],[sABSGB]]&lt;&gt;""), 1,"")</f>
        <v/>
      </c>
      <c r="AZ561" s="78" t="str">
        <f>IF(AND(DataBase2[[#This Row],[sCCJGB]]&lt;=0.0001,DataBase2[[#This Row],[sCCJGB]]&lt;&gt;""), 1,"")</f>
        <v/>
      </c>
      <c r="BA561" s="78" t="str">
        <f>IF(AND(DataBase2[[#This Row],[sILSGB]]&lt;=0.0001,DataBase2[[#This Row],[sILSGB]]&lt;&gt;""), 1,"")</f>
        <v/>
      </c>
      <c r="BB561" s="78">
        <f>IF(AND(DataBase2[[#This Row],[sSAGB]]&lt;=0.0001,DataBase2[[#This Row],[sSAGB]]&lt;&gt;""), 1,"")</f>
        <v>1</v>
      </c>
      <c r="BC561" s="78" t="str">
        <f>IF(AND(DataBase2[[#This Row],[sKSGB]]&lt;=0.0001,DataBase2[[#This Row],[sKSGB]]&lt;&gt;""), 1,"")</f>
        <v/>
      </c>
      <c r="BD561" s="79" t="str">
        <f>IF(AND(DataBase2[[#This Row],[sLBGKS]]&lt;=0.0001, DataBase2[[#This Row],[sLBGKS]]&lt;&gt;""), 1,"")</f>
        <v/>
      </c>
      <c r="BE561" s="78">
        <f>IF(AND(DataBase2[[#This Row],[sCLGKS]]&lt;=0.0001,DataBase2[[#This Row],[sCLGKS]]&lt;&gt;""), 1,"")</f>
        <v>1</v>
      </c>
      <c r="BF561" s="78">
        <f>IF(AND(DataBase2[[#This Row],[sDRCGKS]]&lt;=0.0001,DataBase2[[#This Row],[sDRCGKS]]&lt;&gt;""), 1,"")</f>
        <v>1</v>
      </c>
      <c r="BG561" s="78" t="str">
        <f>IF(AND(DataBase2[[#This Row],[sABSGKS]]&lt;=0.0001,DataBase2[[#This Row],[sABSGKS]]&lt;&gt;""), 1,"")</f>
        <v/>
      </c>
      <c r="BH561" s="78" t="str">
        <f>IF(AND(DataBase2[[#This Row],[sCCJGKS]]&lt;=0.0001,DataBase2[[#This Row],[sCCJGKS]]&lt;&gt;""), 1,"")</f>
        <v/>
      </c>
      <c r="BI561" s="78" t="str">
        <f>IF(AND(DataBase2[[#This Row],[sILSGKS]]&lt;=0.0001,DataBase2[[#This Row],[sILSGKS]]&lt;&gt;""), 1,"")</f>
        <v/>
      </c>
      <c r="BJ561" s="78">
        <f>IF(AND(DataBase2[[#This Row],[sSAGKS]]&lt;=0.0001,DataBase2[[#This Row],[sSAGKS]]&lt;&gt;""), 1,"")</f>
        <v>1</v>
      </c>
      <c r="BK561" s="80" t="str">
        <f>IF(AND(DataBase2[[#This Row],[sKSGKS]]&lt;=0.0001,DataBase2[[#This Row],[sKSGKS]]&lt;&gt;""), 1,"")</f>
        <v/>
      </c>
      <c r="CV561" s="7"/>
      <c r="CW561" s="7"/>
      <c r="CX561" s="7"/>
      <c r="CY561" s="7"/>
      <c r="DB561" s="8"/>
      <c r="DC561" s="8"/>
      <c r="DD561" s="8"/>
      <c r="DF561" s="7"/>
      <c r="DG561" s="7"/>
      <c r="DH561" s="7"/>
      <c r="DI561" s="7"/>
      <c r="DK561" s="8"/>
      <c r="DL561" s="8"/>
      <c r="DM561" s="8"/>
      <c r="DN561" s="8"/>
      <c r="DO561" s="8"/>
      <c r="DP561" s="7"/>
      <c r="DQ561" s="7"/>
      <c r="DR561" s="7"/>
      <c r="DS561" s="7"/>
    </row>
    <row r="562" spans="1:123" x14ac:dyDescent="0.35">
      <c r="A562" s="65" t="s">
        <v>93</v>
      </c>
      <c r="B562" s="66" t="s">
        <v>80</v>
      </c>
      <c r="C562" s="67" t="s">
        <v>282</v>
      </c>
      <c r="D562" s="67">
        <v>6</v>
      </c>
      <c r="E562" s="67">
        <v>5</v>
      </c>
      <c r="F562" s="68">
        <v>2</v>
      </c>
      <c r="G562" s="69">
        <v>3776.7</v>
      </c>
      <c r="H562" s="70">
        <v>3745.94</v>
      </c>
      <c r="I562" s="71">
        <v>7200</v>
      </c>
      <c r="J562" s="69">
        <v>3776.54</v>
      </c>
      <c r="K562" s="70">
        <v>3776.54</v>
      </c>
      <c r="L562" s="71">
        <v>12</v>
      </c>
      <c r="M562" s="69">
        <v>3776.54</v>
      </c>
      <c r="N562" s="6">
        <v>3776.54</v>
      </c>
      <c r="O562" s="71">
        <v>8.3000000000000007</v>
      </c>
      <c r="P562" s="69">
        <v>3776.6999500000002</v>
      </c>
      <c r="Q562" s="71">
        <v>156</v>
      </c>
      <c r="R562" s="72">
        <v>3928.74</v>
      </c>
      <c r="S562" s="71">
        <v>4.1399999999999997</v>
      </c>
      <c r="T562" s="72">
        <v>3784.9</v>
      </c>
      <c r="U562" s="71">
        <v>150.00450000000001</v>
      </c>
      <c r="V562" s="72">
        <v>3784.83</v>
      </c>
      <c r="W562" s="73">
        <v>131.99250000000001</v>
      </c>
      <c r="X562" s="124">
        <v>3776.7</v>
      </c>
      <c r="Y562" s="124">
        <v>92</v>
      </c>
      <c r="Z562" s="74">
        <f t="shared" si="24"/>
        <v>3776.54</v>
      </c>
      <c r="AA562" s="48">
        <f t="shared" si="25"/>
        <v>3776.6999500000002</v>
      </c>
      <c r="AB56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MIN(G562,J562,M562),"")</f>
        <v>3776.54</v>
      </c>
      <c r="AC562" s="49">
        <f>IF(OR(DataBase2[[#This Row],[sKS]] = "", DataBase2[[#This Row],[BSOpt]]=""), "", (DataBase2[[#This Row],[sKS]]-DataBase2[[#This Row],[BSOpt]])/DataBase2[[#This Row],[BSOpt]])</f>
        <v>4.2366822541229404E-5</v>
      </c>
      <c r="AD562" s="49">
        <f t="shared" si="26"/>
        <v>3776.54</v>
      </c>
      <c r="AE562" s="49">
        <f>IF(OR(DataBase2[[#This Row],[sKS]] = "", DataBase2[[#This Row],[BESTUB]]=""), "", (DataBase2[[#This Row],[sKS]]-DataBase2[[#This Row],[BESTUB]])/DataBase2[[#This Row],[BESTUB]])</f>
        <v>4.2366822541229404E-5</v>
      </c>
      <c r="AF562" s="75">
        <f>IF(OR(DataBase2[[#This Row],[sLB]] = "", DataBase2[[#This Row],[BestSol]]=""), "", (DataBase2[[#This Row],[sLB]]-DataBase2[[#This Row],[BestSol]])/DataBase2[[#This Row],[BestSol]])</f>
        <v>4.2366822541229404E-5</v>
      </c>
      <c r="AG562" s="76">
        <f>IF(OR(DataBase2[[#This Row],[sCL]] = "", DataBase2[[#This Row],[BestSol]]=""), "", (DataBase2[[#This Row],[sCL]] -DataBase2[[#This Row],[BestSol]])/DataBase2[[#This Row],[BestSol]])</f>
        <v>0</v>
      </c>
      <c r="AH562" s="76">
        <f>IF(OR(DataBase2[[#This Row],[sDRC]]= "", DataBase2[[#This Row],[BestSol]]=""), "", (DataBase2[[#This Row],[sDRC]]-DataBase2[[#This Row],[BestSol]])/DataBase2[[#This Row],[BestSol]])</f>
        <v>0</v>
      </c>
      <c r="AI562" s="76">
        <f>IF(OR(DataBase2[[#This Row],[sABS]]= "", DataBase2[[#This Row],[BestSol]]=""), "", (DataBase2[[#This Row],[sABS]]-DataBase2[[#This Row],[BestSol]])/DataBase2[[#This Row],[BestSol]])</f>
        <v>4.2353582909278889E-5</v>
      </c>
      <c r="AJ562" s="76">
        <f>IF(OR(DataBase2[[#This Row],[sCCJ]]= "", DataBase2[[#This Row],[BestSol]]=""), "", (DataBase2[[#This Row],[sCCJ]]-DataBase2[[#This Row],[BestSol]])/DataBase2[[#This Row],[BestSol]])</f>
        <v>4.030143994238107E-2</v>
      </c>
      <c r="AK562" s="76">
        <f>IF(OR(DataBase2[[#This Row],[sILS]] = "", DataBase2[[#This Row],[BestSol]]=""), "", (DataBase2[[#This Row],[sILS]]-DataBase2[[#This Row],[BestSol]])/DataBase2[[#This Row],[BestSol]])</f>
        <v>2.2136664777812833E-3</v>
      </c>
      <c r="AL562" s="76">
        <f>IF(OR(DataBase2[[#This Row],[sSA]] = "", DataBase2[[#This Row],[BestSol]]=""), "", (DataBase2[[#This Row],[sSA]]-DataBase2[[#This Row],[BestSol]])/DataBase2[[#This Row],[BestSol]])</f>
        <v>2.195130992919435E-3</v>
      </c>
      <c r="AM562" s="76">
        <f>IF(OR(DataBase2[[#This Row],[sKS]] = "", DataBase2[[#This Row],[BestSol]]=""), "", (DataBase2[[#This Row],[sKS]]-DataBase2[[#This Row],[BestSol]])/DataBase2[[#This Row],[BestSol]])</f>
        <v>4.2366822541229404E-5</v>
      </c>
      <c r="AN562" s="75">
        <f>IF(OR(DataBase2[[#This Row],[sLB]] = "", DataBase2[[#This Row],[BSHeu]]=""), "", (DataBase2[[#This Row],[sLB]]-DataBase2[[#This Row],[BSHeu]])/DataBase2[[#This Row],[BSHeu]])</f>
        <v>1.3239071228411581E-8</v>
      </c>
      <c r="AO562" s="76">
        <f>IF(OR(DataBase2[[#This Row],[sCL]] = "",  DataBase2[[#This Row],[BSHeu]]=""), "", (DataBase2[[#This Row],[sCL]] - DataBase2[[#This Row],[BSHeu]])/ DataBase2[[#This Row],[BSHeu]])</f>
        <v>-4.2351789159265376E-5</v>
      </c>
      <c r="AP562" s="76">
        <f>IF(OR(DataBase2[[#This Row],[sDRC]]= "",  DataBase2[[#This Row],[BSHeu]]=""), "", (DataBase2[[#This Row],[sDRC]]- DataBase2[[#This Row],[BSHeu]])/ DataBase2[[#This Row],[BSHeu]])</f>
        <v>-4.2351789159265376E-5</v>
      </c>
      <c r="AQ562" s="76">
        <f>IF(OR(DataBase2[[#This Row],[sABS]]= "",  DataBase2[[#This Row],[BSHeu]]=""), "", (DataBase2[[#This Row],[sABS]]- DataBase2[[#This Row],[BSHeu]])/ DataBase2[[#This Row],[BSHeu]])</f>
        <v>0</v>
      </c>
      <c r="AR562" s="76">
        <f>IF(OR(DataBase2[[#This Row],[sCCJ]]= "",  DataBase2[[#This Row],[BSHeu]]=""), "", (DataBase2[[#This Row],[sCCJ]]- DataBase2[[#This Row],[BSHeu]])/ DataBase2[[#This Row],[BSHeu]])</f>
        <v>4.0257381315134552E-2</v>
      </c>
      <c r="AS562" s="76">
        <f>IF(OR(DataBase2[[#This Row],[sILS]] = "",  DataBase2[[#This Row],[BSHeu]]=""), "", (DataBase2[[#This Row],[sILS]]- DataBase2[[#This Row],[BSHeu]])/ DataBase2[[#This Row],[BSHeu]])</f>
        <v>2.1712209358860819E-3</v>
      </c>
      <c r="AT562" s="76">
        <f>IF(OR(DataBase2[[#This Row],[sSA]] = "",  DataBase2[[#This Row],[BSHeu]]=""), "", (DataBase2[[#This Row],[sSA]]- DataBase2[[#This Row],[BSHeu]])/ DataBase2[[#This Row],[BSHeu]])</f>
        <v>2.1526862360351806E-3</v>
      </c>
      <c r="AU562" s="77">
        <f>IF(OR(DataBase2[[#This Row],[sKS]]= "",  DataBase2[[#This Row],[BSHeu]]=""), "", (DataBase2[[#This Row],[sKS]]- DataBase2[[#This Row],[BSHeu]])/ DataBase2[[#This Row],[BSHeu]])</f>
        <v>1.3239071228411581E-8</v>
      </c>
      <c r="AV562" s="78">
        <f>IF(AND(DataBase2[[#This Row],[sLBGB]]&lt;=0.0001, DataBase2[[#This Row],[sLBGB]]&lt;&gt;""), 1,"")</f>
        <v>1</v>
      </c>
      <c r="AW562" s="78">
        <f>IF(AND(DataBase2[[#This Row],[sCLGB]]&lt;=0.0001,DataBase2[[#This Row],[sCLGB]]&lt;&gt;""), 1,"")</f>
        <v>1</v>
      </c>
      <c r="AX562" s="78">
        <f>IF(AND(DataBase2[[#This Row],[sDRCGB]]&lt;=0.0001,DataBase2[[#This Row],[sDRCGB]]&lt;&gt;""), 1,"")</f>
        <v>1</v>
      </c>
      <c r="AY562" s="78">
        <f>IF(AND(DataBase2[[#This Row],[sABSGB]]&lt;=0.0001,DataBase2[[#This Row],[sABSGB]]&lt;&gt;""), 1,"")</f>
        <v>1</v>
      </c>
      <c r="AZ562" s="78" t="str">
        <f>IF(AND(DataBase2[[#This Row],[sCCJGB]]&lt;=0.0001,DataBase2[[#This Row],[sCCJGB]]&lt;&gt;""), 1,"")</f>
        <v/>
      </c>
      <c r="BA562" s="78" t="str">
        <f>IF(AND(DataBase2[[#This Row],[sILSGB]]&lt;=0.0001,DataBase2[[#This Row],[sILSGB]]&lt;&gt;""), 1,"")</f>
        <v/>
      </c>
      <c r="BB562" s="78" t="str">
        <f>IF(AND(DataBase2[[#This Row],[sSAGB]]&lt;=0.0001,DataBase2[[#This Row],[sSAGB]]&lt;&gt;""), 1,"")</f>
        <v/>
      </c>
      <c r="BC562" s="78">
        <f>IF(AND(DataBase2[[#This Row],[sKSGB]]&lt;=0.0001,DataBase2[[#This Row],[sKSGB]]&lt;&gt;""), 1,"")</f>
        <v>1</v>
      </c>
      <c r="BD562" s="79">
        <f>IF(AND(DataBase2[[#This Row],[sLBGKS]]&lt;=0.0001, DataBase2[[#This Row],[sLBGKS]]&lt;&gt;""), 1,"")</f>
        <v>1</v>
      </c>
      <c r="BE562" s="78">
        <f>IF(AND(DataBase2[[#This Row],[sCLGKS]]&lt;=0.0001,DataBase2[[#This Row],[sCLGKS]]&lt;&gt;""), 1,"")</f>
        <v>1</v>
      </c>
      <c r="BF562" s="78">
        <f>IF(AND(DataBase2[[#This Row],[sDRCGKS]]&lt;=0.0001,DataBase2[[#This Row],[sDRCGKS]]&lt;&gt;""), 1,"")</f>
        <v>1</v>
      </c>
      <c r="BG562" s="78">
        <f>IF(AND(DataBase2[[#This Row],[sABSGKS]]&lt;=0.0001,DataBase2[[#This Row],[sABSGKS]]&lt;&gt;""), 1,"")</f>
        <v>1</v>
      </c>
      <c r="BH562" s="78" t="str">
        <f>IF(AND(DataBase2[[#This Row],[sCCJGKS]]&lt;=0.0001,DataBase2[[#This Row],[sCCJGKS]]&lt;&gt;""), 1,"")</f>
        <v/>
      </c>
      <c r="BI562" s="78" t="str">
        <f>IF(AND(DataBase2[[#This Row],[sILSGKS]]&lt;=0.0001,DataBase2[[#This Row],[sILSGKS]]&lt;&gt;""), 1,"")</f>
        <v/>
      </c>
      <c r="BJ562" s="78" t="str">
        <f>IF(AND(DataBase2[[#This Row],[sSAGKS]]&lt;=0.0001,DataBase2[[#This Row],[sSAGKS]]&lt;&gt;""), 1,"")</f>
        <v/>
      </c>
      <c r="BK562" s="80">
        <f>IF(AND(DataBase2[[#This Row],[sKSGKS]]&lt;=0.0001,DataBase2[[#This Row],[sKSGKS]]&lt;&gt;""), 1,"")</f>
        <v>1</v>
      </c>
      <c r="CV562" s="7"/>
      <c r="CW562" s="7"/>
      <c r="CX562" s="7"/>
      <c r="CY562" s="7"/>
      <c r="DB562" s="8"/>
      <c r="DC562" s="8"/>
      <c r="DD562" s="8"/>
      <c r="DF562" s="7"/>
      <c r="DG562" s="7"/>
      <c r="DH562" s="7"/>
      <c r="DI562" s="7"/>
      <c r="DK562" s="8"/>
      <c r="DL562" s="8"/>
      <c r="DM562" s="8"/>
      <c r="DN562" s="8"/>
      <c r="DO562" s="8"/>
      <c r="DP562" s="7"/>
      <c r="DQ562" s="7"/>
      <c r="DR562" s="7"/>
      <c r="DS562" s="7"/>
    </row>
    <row r="563" spans="1:123" x14ac:dyDescent="0.35">
      <c r="A563" s="65" t="s">
        <v>94</v>
      </c>
      <c r="B563" s="66" t="s">
        <v>80</v>
      </c>
      <c r="C563" s="67" t="s">
        <v>282</v>
      </c>
      <c r="D563" s="67">
        <v>6</v>
      </c>
      <c r="E563" s="67">
        <v>5</v>
      </c>
      <c r="F563" s="68">
        <v>3</v>
      </c>
      <c r="G563" s="69">
        <v>4465.87</v>
      </c>
      <c r="H563" s="70">
        <v>4437.07</v>
      </c>
      <c r="I563" s="71">
        <v>7200</v>
      </c>
      <c r="J563" s="69">
        <v>4465.87</v>
      </c>
      <c r="K563" s="70">
        <v>4465.87</v>
      </c>
      <c r="L563" s="71">
        <v>21</v>
      </c>
      <c r="M563" s="69">
        <v>4465.87</v>
      </c>
      <c r="N563" s="6">
        <v>4465.87</v>
      </c>
      <c r="O563" s="71">
        <v>7</v>
      </c>
      <c r="P563" s="69">
        <v>4465.8701199999996</v>
      </c>
      <c r="Q563" s="71">
        <v>73</v>
      </c>
      <c r="R563" s="72">
        <v>4833.54</v>
      </c>
      <c r="S563" s="71">
        <v>4.71</v>
      </c>
      <c r="T563" s="72">
        <v>4615.96</v>
      </c>
      <c r="U563" s="71">
        <v>150.00200000000001</v>
      </c>
      <c r="V563" s="72">
        <v>4665.0200000000004</v>
      </c>
      <c r="W563" s="73">
        <v>150.01050000000001</v>
      </c>
      <c r="X563" s="124">
        <v>4465.87</v>
      </c>
      <c r="Y563" s="124">
        <v>100</v>
      </c>
      <c r="Z563" s="74">
        <f t="shared" si="24"/>
        <v>4465.87</v>
      </c>
      <c r="AA563" s="48">
        <f t="shared" si="25"/>
        <v>4465.87</v>
      </c>
      <c r="AB5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MIN(G563,J563,M563),"")</f>
        <v>4465.87</v>
      </c>
      <c r="AC563" s="49">
        <f>IF(OR(DataBase2[[#This Row],[sKS]] = "", DataBase2[[#This Row],[BSOpt]]=""), "", (DataBase2[[#This Row],[sKS]]-DataBase2[[#This Row],[BSOpt]])/DataBase2[[#This Row],[BSOpt]])</f>
        <v>0</v>
      </c>
      <c r="AD563" s="49">
        <f t="shared" si="26"/>
        <v>4465.87</v>
      </c>
      <c r="AE563" s="49">
        <f>IF(OR(DataBase2[[#This Row],[sKS]] = "", DataBase2[[#This Row],[BESTUB]]=""), "", (DataBase2[[#This Row],[sKS]]-DataBase2[[#This Row],[BESTUB]])/DataBase2[[#This Row],[BESTUB]])</f>
        <v>0</v>
      </c>
      <c r="AF563" s="75">
        <f>IF(OR(DataBase2[[#This Row],[sLB]] = "", DataBase2[[#This Row],[BestSol]]=""), "", (DataBase2[[#This Row],[sLB]]-DataBase2[[#This Row],[BestSol]])/DataBase2[[#This Row],[BestSol]])</f>
        <v>0</v>
      </c>
      <c r="AG563" s="76">
        <f>IF(OR(DataBase2[[#This Row],[sCL]] = "", DataBase2[[#This Row],[BestSol]]=""), "", (DataBase2[[#This Row],[sCL]] -DataBase2[[#This Row],[BestSol]])/DataBase2[[#This Row],[BestSol]])</f>
        <v>0</v>
      </c>
      <c r="AH563" s="76">
        <f>IF(OR(DataBase2[[#This Row],[sDRC]]= "", DataBase2[[#This Row],[BestSol]]=""), "", (DataBase2[[#This Row],[sDRC]]-DataBase2[[#This Row],[BestSol]])/DataBase2[[#This Row],[BestSol]])</f>
        <v>0</v>
      </c>
      <c r="AI563" s="76">
        <f>IF(OR(DataBase2[[#This Row],[sABS]]= "", DataBase2[[#This Row],[BestSol]]=""), "", (DataBase2[[#This Row],[sABS]]-DataBase2[[#This Row],[BestSol]])/DataBase2[[#This Row],[BestSol]])</f>
        <v>2.6870464141819875E-8</v>
      </c>
      <c r="AJ563" s="76">
        <f>IF(OR(DataBase2[[#This Row],[sCCJ]]= "", DataBase2[[#This Row],[BestSol]]=""), "", (DataBase2[[#This Row],[sCCJ]]-DataBase2[[#This Row],[BestSol]])/DataBase2[[#This Row],[BestSol]])</f>
        <v>8.2328863133051364E-2</v>
      </c>
      <c r="AK563" s="76">
        <f>IF(OR(DataBase2[[#This Row],[sILS]] = "", DataBase2[[#This Row],[BestSol]]=""), "", (DataBase2[[#This Row],[sILS]]-DataBase2[[#This Row],[BestSol]])/DataBase2[[#This Row],[BestSol]])</f>
        <v>3.3608233110233872E-2</v>
      </c>
      <c r="AL563" s="76">
        <f>IF(OR(DataBase2[[#This Row],[sSA]] = "", DataBase2[[#This Row],[BestSol]]=""), "", (DataBase2[[#This Row],[sSA]]-DataBase2[[#This Row],[BestSol]])/DataBase2[[#This Row],[BestSol]])</f>
        <v>4.4593774561283814E-2</v>
      </c>
      <c r="AM563" s="76">
        <f>IF(OR(DataBase2[[#This Row],[sKS]] = "", DataBase2[[#This Row],[BestSol]]=""), "", (DataBase2[[#This Row],[sKS]]-DataBase2[[#This Row],[BestSol]])/DataBase2[[#This Row],[BestSol]])</f>
        <v>0</v>
      </c>
      <c r="AN563" s="75">
        <f>IF(OR(DataBase2[[#This Row],[sLB]] = "", DataBase2[[#This Row],[BSHeu]]=""), "", (DataBase2[[#This Row],[sLB]]-DataBase2[[#This Row],[BSHeu]])/DataBase2[[#This Row],[BSHeu]])</f>
        <v>0</v>
      </c>
      <c r="AO563" s="76">
        <f>IF(OR(DataBase2[[#This Row],[sCL]] = "",  DataBase2[[#This Row],[BSHeu]]=""), "", (DataBase2[[#This Row],[sCL]] - DataBase2[[#This Row],[BSHeu]])/ DataBase2[[#This Row],[BSHeu]])</f>
        <v>0</v>
      </c>
      <c r="AP563" s="76">
        <f>IF(OR(DataBase2[[#This Row],[sDRC]]= "",  DataBase2[[#This Row],[BSHeu]]=""), "", (DataBase2[[#This Row],[sDRC]]- DataBase2[[#This Row],[BSHeu]])/ DataBase2[[#This Row],[BSHeu]])</f>
        <v>0</v>
      </c>
      <c r="AQ563" s="76">
        <f>IF(OR(DataBase2[[#This Row],[sABS]]= "",  DataBase2[[#This Row],[BSHeu]]=""), "", (DataBase2[[#This Row],[sABS]]- DataBase2[[#This Row],[BSHeu]])/ DataBase2[[#This Row],[BSHeu]])</f>
        <v>2.6870464141819875E-8</v>
      </c>
      <c r="AR563" s="76">
        <f>IF(OR(DataBase2[[#This Row],[sCCJ]]= "",  DataBase2[[#This Row],[BSHeu]]=""), "", (DataBase2[[#This Row],[sCCJ]]- DataBase2[[#This Row],[BSHeu]])/ DataBase2[[#This Row],[BSHeu]])</f>
        <v>8.2328863133051364E-2</v>
      </c>
      <c r="AS563" s="76">
        <f>IF(OR(DataBase2[[#This Row],[sILS]] = "",  DataBase2[[#This Row],[BSHeu]]=""), "", (DataBase2[[#This Row],[sILS]]- DataBase2[[#This Row],[BSHeu]])/ DataBase2[[#This Row],[BSHeu]])</f>
        <v>3.3608233110233872E-2</v>
      </c>
      <c r="AT563" s="76">
        <f>IF(OR(DataBase2[[#This Row],[sSA]] = "",  DataBase2[[#This Row],[BSHeu]]=""), "", (DataBase2[[#This Row],[sSA]]- DataBase2[[#This Row],[BSHeu]])/ DataBase2[[#This Row],[BSHeu]])</f>
        <v>4.4593774561283814E-2</v>
      </c>
      <c r="AU563" s="77">
        <f>IF(OR(DataBase2[[#This Row],[sKS]]= "",  DataBase2[[#This Row],[BSHeu]]=""), "", (DataBase2[[#This Row],[sKS]]- DataBase2[[#This Row],[BSHeu]])/ DataBase2[[#This Row],[BSHeu]])</f>
        <v>0</v>
      </c>
      <c r="AV563" s="78">
        <f>IF(AND(DataBase2[[#This Row],[sLBGB]]&lt;=0.0001, DataBase2[[#This Row],[sLBGB]]&lt;&gt;""), 1,"")</f>
        <v>1</v>
      </c>
      <c r="AW563" s="78">
        <f>IF(AND(DataBase2[[#This Row],[sCLGB]]&lt;=0.0001,DataBase2[[#This Row],[sCLGB]]&lt;&gt;""), 1,"")</f>
        <v>1</v>
      </c>
      <c r="AX563" s="78">
        <f>IF(AND(DataBase2[[#This Row],[sDRCGB]]&lt;=0.0001,DataBase2[[#This Row],[sDRCGB]]&lt;&gt;""), 1,"")</f>
        <v>1</v>
      </c>
      <c r="AY563" s="78">
        <f>IF(AND(DataBase2[[#This Row],[sABSGB]]&lt;=0.0001,DataBase2[[#This Row],[sABSGB]]&lt;&gt;""), 1,"")</f>
        <v>1</v>
      </c>
      <c r="AZ563" s="78" t="str">
        <f>IF(AND(DataBase2[[#This Row],[sCCJGB]]&lt;=0.0001,DataBase2[[#This Row],[sCCJGB]]&lt;&gt;""), 1,"")</f>
        <v/>
      </c>
      <c r="BA563" s="78" t="str">
        <f>IF(AND(DataBase2[[#This Row],[sILSGB]]&lt;=0.0001,DataBase2[[#This Row],[sILSGB]]&lt;&gt;""), 1,"")</f>
        <v/>
      </c>
      <c r="BB563" s="78" t="str">
        <f>IF(AND(DataBase2[[#This Row],[sSAGB]]&lt;=0.0001,DataBase2[[#This Row],[sSAGB]]&lt;&gt;""), 1,"")</f>
        <v/>
      </c>
      <c r="BC563" s="78">
        <f>IF(AND(DataBase2[[#This Row],[sKSGB]]&lt;=0.0001,DataBase2[[#This Row],[sKSGB]]&lt;&gt;""), 1,"")</f>
        <v>1</v>
      </c>
      <c r="BD563" s="79">
        <f>IF(AND(DataBase2[[#This Row],[sLBGKS]]&lt;=0.0001, DataBase2[[#This Row],[sLBGKS]]&lt;&gt;""), 1,"")</f>
        <v>1</v>
      </c>
      <c r="BE563" s="78">
        <f>IF(AND(DataBase2[[#This Row],[sCLGKS]]&lt;=0.0001,DataBase2[[#This Row],[sCLGKS]]&lt;&gt;""), 1,"")</f>
        <v>1</v>
      </c>
      <c r="BF563" s="78">
        <f>IF(AND(DataBase2[[#This Row],[sDRCGKS]]&lt;=0.0001,DataBase2[[#This Row],[sDRCGKS]]&lt;&gt;""), 1,"")</f>
        <v>1</v>
      </c>
      <c r="BG563" s="78">
        <f>IF(AND(DataBase2[[#This Row],[sABSGKS]]&lt;=0.0001,DataBase2[[#This Row],[sABSGKS]]&lt;&gt;""), 1,"")</f>
        <v>1</v>
      </c>
      <c r="BH563" s="78" t="str">
        <f>IF(AND(DataBase2[[#This Row],[sCCJGKS]]&lt;=0.0001,DataBase2[[#This Row],[sCCJGKS]]&lt;&gt;""), 1,"")</f>
        <v/>
      </c>
      <c r="BI563" s="78" t="str">
        <f>IF(AND(DataBase2[[#This Row],[sILSGKS]]&lt;=0.0001,DataBase2[[#This Row],[sILSGKS]]&lt;&gt;""), 1,"")</f>
        <v/>
      </c>
      <c r="BJ563" s="78" t="str">
        <f>IF(AND(DataBase2[[#This Row],[sSAGKS]]&lt;=0.0001,DataBase2[[#This Row],[sSAGKS]]&lt;&gt;""), 1,"")</f>
        <v/>
      </c>
      <c r="BK563" s="80">
        <f>IF(AND(DataBase2[[#This Row],[sKSGKS]]&lt;=0.0001,DataBase2[[#This Row],[sKSGKS]]&lt;&gt;""), 1,"")</f>
        <v>1</v>
      </c>
      <c r="CV563" s="7"/>
      <c r="CW563" s="7"/>
      <c r="CX563" s="7"/>
      <c r="CY563" s="7"/>
      <c r="DB563" s="8"/>
      <c r="DC563" s="8"/>
      <c r="DD563" s="8"/>
      <c r="DF563" s="7"/>
      <c r="DG563" s="7"/>
      <c r="DH563" s="7"/>
      <c r="DI563" s="7"/>
      <c r="DK563" s="8"/>
      <c r="DL563" s="8"/>
      <c r="DM563" s="8"/>
      <c r="DN563" s="8"/>
      <c r="DO563" s="8"/>
      <c r="DP563" s="7"/>
      <c r="DQ563" s="7"/>
      <c r="DR563" s="7"/>
      <c r="DS563" s="7"/>
    </row>
    <row r="564" spans="1:123" x14ac:dyDescent="0.35">
      <c r="A564" s="65" t="s">
        <v>95</v>
      </c>
      <c r="B564" s="66" t="s">
        <v>80</v>
      </c>
      <c r="C564" s="67" t="s">
        <v>282</v>
      </c>
      <c r="D564" s="67">
        <v>6</v>
      </c>
      <c r="E564" s="67">
        <v>5</v>
      </c>
      <c r="F564" s="68">
        <v>4</v>
      </c>
      <c r="G564" s="69">
        <v>5056.62</v>
      </c>
      <c r="H564" s="70">
        <v>5056.1099999999997</v>
      </c>
      <c r="I564" s="71">
        <v>212</v>
      </c>
      <c r="J564" s="69">
        <v>5056.37</v>
      </c>
      <c r="K564" s="70">
        <v>5056.37</v>
      </c>
      <c r="L564" s="71">
        <v>14</v>
      </c>
      <c r="M564" s="69">
        <v>5056.37</v>
      </c>
      <c r="N564" s="6">
        <v>5056.37</v>
      </c>
      <c r="O564" s="71">
        <v>1.1000000000000001</v>
      </c>
      <c r="P564" s="69">
        <v>5056.6201199999996</v>
      </c>
      <c r="Q564" s="71">
        <v>23</v>
      </c>
      <c r="R564" s="72">
        <v>5305.66</v>
      </c>
      <c r="S564" s="71">
        <v>20.7</v>
      </c>
      <c r="T564" s="72">
        <v>5154.29</v>
      </c>
      <c r="U564" s="71">
        <v>150.00749999999999</v>
      </c>
      <c r="V564" s="72">
        <v>5261.81</v>
      </c>
      <c r="W564" s="73">
        <v>150.03049999999999</v>
      </c>
      <c r="X564" s="124">
        <v>5056.62</v>
      </c>
      <c r="Y564" s="124">
        <v>97</v>
      </c>
      <c r="Z564" s="74">
        <f t="shared" si="24"/>
        <v>5056.37</v>
      </c>
      <c r="AA564" s="48">
        <f t="shared" si="25"/>
        <v>5056.62</v>
      </c>
      <c r="AB56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MIN(G564,J564,M564),"")</f>
        <v>5056.37</v>
      </c>
      <c r="AC564" s="49">
        <f>IF(OR(DataBase2[[#This Row],[sKS]] = "", DataBase2[[#This Row],[BSOpt]]=""), "", (DataBase2[[#This Row],[sKS]]-DataBase2[[#This Row],[BSOpt]])/DataBase2[[#This Row],[BSOpt]])</f>
        <v>4.9442584304550496E-5</v>
      </c>
      <c r="AD564" s="49">
        <f t="shared" si="26"/>
        <v>5056.37</v>
      </c>
      <c r="AE564" s="49">
        <f>IF(OR(DataBase2[[#This Row],[sKS]] = "", DataBase2[[#This Row],[BESTUB]]=""), "", (DataBase2[[#This Row],[sKS]]-DataBase2[[#This Row],[BESTUB]])/DataBase2[[#This Row],[BESTUB]])</f>
        <v>4.9442584304550496E-5</v>
      </c>
      <c r="AF564" s="75">
        <f>IF(OR(DataBase2[[#This Row],[sLB]] = "", DataBase2[[#This Row],[BestSol]]=""), "", (DataBase2[[#This Row],[sLB]]-DataBase2[[#This Row],[BestSol]])/DataBase2[[#This Row],[BestSol]])</f>
        <v>4.9442584304550496E-5</v>
      </c>
      <c r="AG564" s="76">
        <f>IF(OR(DataBase2[[#This Row],[sCL]] = "", DataBase2[[#This Row],[BestSol]]=""), "", (DataBase2[[#This Row],[sCL]] -DataBase2[[#This Row],[BestSol]])/DataBase2[[#This Row],[BestSol]])</f>
        <v>0</v>
      </c>
      <c r="AH564" s="76">
        <f>IF(OR(DataBase2[[#This Row],[sDRC]]= "", DataBase2[[#This Row],[BestSol]]=""), "", (DataBase2[[#This Row],[sDRC]]-DataBase2[[#This Row],[BestSol]])/DataBase2[[#This Row],[BestSol]])</f>
        <v>0</v>
      </c>
      <c r="AI564" s="76">
        <f>IF(OR(DataBase2[[#This Row],[sABS]]= "", DataBase2[[#This Row],[BestSol]]=""), "", (DataBase2[[#This Row],[sABS]]-DataBase2[[#This Row],[BestSol]])/DataBase2[[#This Row],[BestSol]])</f>
        <v>4.9466316744956764E-5</v>
      </c>
      <c r="AJ564" s="76">
        <f>IF(OR(DataBase2[[#This Row],[sCCJ]]= "", DataBase2[[#This Row],[BestSol]]=""), "", (DataBase2[[#This Row],[sCCJ]]-DataBase2[[#This Row],[BestSol]])/DataBase2[[#This Row],[BestSol]])</f>
        <v>4.930216736512557E-2</v>
      </c>
      <c r="AK564" s="76">
        <f>IF(OR(DataBase2[[#This Row],[sILS]] = "", DataBase2[[#This Row],[BestSol]]=""), "", (DataBase2[[#This Row],[sILS]]-DataBase2[[#This Row],[BestSol]])/DataBase2[[#This Row],[BestSol]])</f>
        <v>1.9365671420406353E-2</v>
      </c>
      <c r="AL564" s="76">
        <f>IF(OR(DataBase2[[#This Row],[sSA]] = "", DataBase2[[#This Row],[BestSol]]=""), "", (DataBase2[[#This Row],[sSA]]-DataBase2[[#This Row],[BestSol]])/DataBase2[[#This Row],[BestSol]])</f>
        <v>4.0629938078107518E-2</v>
      </c>
      <c r="AM564" s="76">
        <f>IF(OR(DataBase2[[#This Row],[sKS]] = "", DataBase2[[#This Row],[BestSol]]=""), "", (DataBase2[[#This Row],[sKS]]-DataBase2[[#This Row],[BestSol]])/DataBase2[[#This Row],[BestSol]])</f>
        <v>4.9442584304550496E-5</v>
      </c>
      <c r="AN564" s="75">
        <f>IF(OR(DataBase2[[#This Row],[sLB]] = "", DataBase2[[#This Row],[BSHeu]]=""), "", (DataBase2[[#This Row],[sLB]]-DataBase2[[#This Row],[BSHeu]])/DataBase2[[#This Row],[BSHeu]])</f>
        <v>0</v>
      </c>
      <c r="AO564" s="76">
        <f>IF(OR(DataBase2[[#This Row],[sCL]] = "",  DataBase2[[#This Row],[BSHeu]]=""), "", (DataBase2[[#This Row],[sCL]] - DataBase2[[#This Row],[BSHeu]])/ DataBase2[[#This Row],[BSHeu]])</f>
        <v>-4.9440139856267627E-5</v>
      </c>
      <c r="AP564" s="76">
        <f>IF(OR(DataBase2[[#This Row],[sDRC]]= "",  DataBase2[[#This Row],[BSHeu]]=""), "", (DataBase2[[#This Row],[sDRC]]- DataBase2[[#This Row],[BSHeu]])/ DataBase2[[#This Row],[BSHeu]])</f>
        <v>-4.9440139856267627E-5</v>
      </c>
      <c r="AQ564" s="76">
        <f>IF(OR(DataBase2[[#This Row],[sABS]]= "",  DataBase2[[#This Row],[BSHeu]]=""), "", (DataBase2[[#This Row],[sABS]]- DataBase2[[#This Row],[BSHeu]])/ DataBase2[[#This Row],[BSHeu]])</f>
        <v>2.3731267071092771E-8</v>
      </c>
      <c r="AR564" s="76">
        <f>IF(OR(DataBase2[[#This Row],[sCCJ]]= "",  DataBase2[[#This Row],[BSHeu]]=""), "", (DataBase2[[#This Row],[sCCJ]]- DataBase2[[#This Row],[BSHeu]])/ DataBase2[[#This Row],[BSHeu]])</f>
        <v>4.9250289719219555E-2</v>
      </c>
      <c r="AS564" s="76">
        <f>IF(OR(DataBase2[[#This Row],[sILS]] = "",  DataBase2[[#This Row],[BSHeu]]=""), "", (DataBase2[[#This Row],[sILS]]- DataBase2[[#This Row],[BSHeu]])/ DataBase2[[#This Row],[BSHeu]])</f>
        <v>1.9315273839046649E-2</v>
      </c>
      <c r="AT564" s="76">
        <f>IF(OR(DataBase2[[#This Row],[sSA]] = "",  DataBase2[[#This Row],[BSHeu]]=""), "", (DataBase2[[#This Row],[sSA]]- DataBase2[[#This Row],[BSHeu]])/ DataBase2[[#This Row],[BSHeu]])</f>
        <v>4.0578489188430315E-2</v>
      </c>
      <c r="AU564" s="77">
        <f>IF(OR(DataBase2[[#This Row],[sKS]]= "",  DataBase2[[#This Row],[BSHeu]]=""), "", (DataBase2[[#This Row],[sKS]]- DataBase2[[#This Row],[BSHeu]])/ DataBase2[[#This Row],[BSHeu]])</f>
        <v>0</v>
      </c>
      <c r="AV564" s="78">
        <f>IF(AND(DataBase2[[#This Row],[sLBGB]]&lt;=0.0001, DataBase2[[#This Row],[sLBGB]]&lt;&gt;""), 1,"")</f>
        <v>1</v>
      </c>
      <c r="AW564" s="78">
        <f>IF(AND(DataBase2[[#This Row],[sCLGB]]&lt;=0.0001,DataBase2[[#This Row],[sCLGB]]&lt;&gt;""), 1,"")</f>
        <v>1</v>
      </c>
      <c r="AX564" s="78">
        <f>IF(AND(DataBase2[[#This Row],[sDRCGB]]&lt;=0.0001,DataBase2[[#This Row],[sDRCGB]]&lt;&gt;""), 1,"")</f>
        <v>1</v>
      </c>
      <c r="AY564" s="78">
        <f>IF(AND(DataBase2[[#This Row],[sABSGB]]&lt;=0.0001,DataBase2[[#This Row],[sABSGB]]&lt;&gt;""), 1,"")</f>
        <v>1</v>
      </c>
      <c r="AZ564" s="78" t="str">
        <f>IF(AND(DataBase2[[#This Row],[sCCJGB]]&lt;=0.0001,DataBase2[[#This Row],[sCCJGB]]&lt;&gt;""), 1,"")</f>
        <v/>
      </c>
      <c r="BA564" s="78" t="str">
        <f>IF(AND(DataBase2[[#This Row],[sILSGB]]&lt;=0.0001,DataBase2[[#This Row],[sILSGB]]&lt;&gt;""), 1,"")</f>
        <v/>
      </c>
      <c r="BB564" s="78" t="str">
        <f>IF(AND(DataBase2[[#This Row],[sSAGB]]&lt;=0.0001,DataBase2[[#This Row],[sSAGB]]&lt;&gt;""), 1,"")</f>
        <v/>
      </c>
      <c r="BC564" s="78">
        <f>IF(AND(DataBase2[[#This Row],[sKSGB]]&lt;=0.0001,DataBase2[[#This Row],[sKSGB]]&lt;&gt;""), 1,"")</f>
        <v>1</v>
      </c>
      <c r="BD564" s="79">
        <f>IF(AND(DataBase2[[#This Row],[sLBGKS]]&lt;=0.0001, DataBase2[[#This Row],[sLBGKS]]&lt;&gt;""), 1,"")</f>
        <v>1</v>
      </c>
      <c r="BE564" s="78">
        <f>IF(AND(DataBase2[[#This Row],[sCLGKS]]&lt;=0.0001,DataBase2[[#This Row],[sCLGKS]]&lt;&gt;""), 1,"")</f>
        <v>1</v>
      </c>
      <c r="BF564" s="78">
        <f>IF(AND(DataBase2[[#This Row],[sDRCGKS]]&lt;=0.0001,DataBase2[[#This Row],[sDRCGKS]]&lt;&gt;""), 1,"")</f>
        <v>1</v>
      </c>
      <c r="BG564" s="78">
        <f>IF(AND(DataBase2[[#This Row],[sABSGKS]]&lt;=0.0001,DataBase2[[#This Row],[sABSGKS]]&lt;&gt;""), 1,"")</f>
        <v>1</v>
      </c>
      <c r="BH564" s="78" t="str">
        <f>IF(AND(DataBase2[[#This Row],[sCCJGKS]]&lt;=0.0001,DataBase2[[#This Row],[sCCJGKS]]&lt;&gt;""), 1,"")</f>
        <v/>
      </c>
      <c r="BI564" s="78" t="str">
        <f>IF(AND(DataBase2[[#This Row],[sILSGKS]]&lt;=0.0001,DataBase2[[#This Row],[sILSGKS]]&lt;&gt;""), 1,"")</f>
        <v/>
      </c>
      <c r="BJ564" s="78" t="str">
        <f>IF(AND(DataBase2[[#This Row],[sSAGKS]]&lt;=0.0001,DataBase2[[#This Row],[sSAGKS]]&lt;&gt;""), 1,"")</f>
        <v/>
      </c>
      <c r="BK564" s="80">
        <f>IF(AND(DataBase2[[#This Row],[sKSGKS]]&lt;=0.0001,DataBase2[[#This Row],[sKSGKS]]&lt;&gt;""), 1,"")</f>
        <v>1</v>
      </c>
      <c r="CV564" s="7"/>
      <c r="CW564" s="7"/>
      <c r="CX564" s="7"/>
      <c r="CY564" s="7"/>
      <c r="DB564" s="8"/>
      <c r="DC564" s="8"/>
      <c r="DD564" s="8"/>
      <c r="DF564" s="7"/>
      <c r="DG564" s="7"/>
      <c r="DH564" s="7"/>
      <c r="DI564" s="7"/>
      <c r="DK564" s="8"/>
      <c r="DL564" s="8"/>
      <c r="DM564" s="8"/>
      <c r="DN564" s="8"/>
      <c r="DO564" s="8"/>
      <c r="DP564" s="7"/>
      <c r="DQ564" s="7"/>
      <c r="DR564" s="7"/>
      <c r="DS564" s="7"/>
    </row>
    <row r="565" spans="1:123" x14ac:dyDescent="0.35">
      <c r="A565" s="65" t="s">
        <v>96</v>
      </c>
      <c r="B565" s="66" t="s">
        <v>80</v>
      </c>
      <c r="C565" s="67" t="s">
        <v>282</v>
      </c>
      <c r="D565" s="67">
        <v>6</v>
      </c>
      <c r="E565" s="67">
        <v>5</v>
      </c>
      <c r="F565" s="68">
        <v>5</v>
      </c>
      <c r="G565" s="69">
        <v>6255.56</v>
      </c>
      <c r="H565" s="70">
        <v>6200.8</v>
      </c>
      <c r="I565" s="71">
        <v>7200</v>
      </c>
      <c r="J565" s="69">
        <v>6255.56</v>
      </c>
      <c r="K565" s="70">
        <v>6255.56</v>
      </c>
      <c r="L565" s="71">
        <v>109</v>
      </c>
      <c r="M565" s="69">
        <v>6255.56</v>
      </c>
      <c r="N565" s="6">
        <v>6255.56</v>
      </c>
      <c r="O565" s="71">
        <v>0.7</v>
      </c>
      <c r="P565" s="69">
        <v>6255.5600599999998</v>
      </c>
      <c r="Q565" s="71">
        <v>743</v>
      </c>
      <c r="R565" s="72">
        <v>6790.64</v>
      </c>
      <c r="S565" s="71">
        <v>8.42</v>
      </c>
      <c r="T565" s="72">
        <v>6348.69</v>
      </c>
      <c r="U565" s="71">
        <v>150.00550000000001</v>
      </c>
      <c r="V565" s="72">
        <v>6522.89</v>
      </c>
      <c r="W565" s="73">
        <v>150.089</v>
      </c>
      <c r="X565" s="124">
        <v>6255.56</v>
      </c>
      <c r="Y565" s="124">
        <v>135</v>
      </c>
      <c r="Z565" s="74">
        <f t="shared" si="24"/>
        <v>6255.56</v>
      </c>
      <c r="AA565" s="48">
        <f t="shared" si="25"/>
        <v>6255.56</v>
      </c>
      <c r="AB56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MIN(G565,J565,M565),"")</f>
        <v>6255.56</v>
      </c>
      <c r="AC565" s="49">
        <f>IF(OR(DataBase2[[#This Row],[sKS]] = "", DataBase2[[#This Row],[BSOpt]]=""), "", (DataBase2[[#This Row],[sKS]]-DataBase2[[#This Row],[BSOpt]])/DataBase2[[#This Row],[BSOpt]])</f>
        <v>0</v>
      </c>
      <c r="AD565" s="49">
        <f t="shared" si="26"/>
        <v>6255.56</v>
      </c>
      <c r="AE565" s="49">
        <f>IF(OR(DataBase2[[#This Row],[sKS]] = "", DataBase2[[#This Row],[BESTUB]]=""), "", (DataBase2[[#This Row],[sKS]]-DataBase2[[#This Row],[BESTUB]])/DataBase2[[#This Row],[BESTUB]])</f>
        <v>0</v>
      </c>
      <c r="AF565" s="75">
        <f>IF(OR(DataBase2[[#This Row],[sLB]] = "", DataBase2[[#This Row],[BestSol]]=""), "", (DataBase2[[#This Row],[sLB]]-DataBase2[[#This Row],[BestSol]])/DataBase2[[#This Row],[BestSol]])</f>
        <v>0</v>
      </c>
      <c r="AG565" s="76">
        <f>IF(OR(DataBase2[[#This Row],[sCL]] = "", DataBase2[[#This Row],[BestSol]]=""), "", (DataBase2[[#This Row],[sCL]] -DataBase2[[#This Row],[BestSol]])/DataBase2[[#This Row],[BestSol]])</f>
        <v>0</v>
      </c>
      <c r="AH565" s="76">
        <f>IF(OR(DataBase2[[#This Row],[sDRC]]= "", DataBase2[[#This Row],[BestSol]]=""), "", (DataBase2[[#This Row],[sDRC]]-DataBase2[[#This Row],[BestSol]])/DataBase2[[#This Row],[BestSol]])</f>
        <v>0</v>
      </c>
      <c r="AI565" s="76">
        <f>IF(OR(DataBase2[[#This Row],[sABS]]= "", DataBase2[[#This Row],[BestSol]]=""), "", (DataBase2[[#This Row],[sABS]]-DataBase2[[#This Row],[BestSol]])/DataBase2[[#This Row],[BestSol]])</f>
        <v>9.5914673336627269E-9</v>
      </c>
      <c r="AJ565" s="76">
        <f>IF(OR(DataBase2[[#This Row],[sCCJ]]= "", DataBase2[[#This Row],[BestSol]]=""), "", (DataBase2[[#This Row],[sCCJ]]-DataBase2[[#This Row],[BestSol]])/DataBase2[[#This Row],[BestSol]])</f>
        <v>8.5536706545856794E-2</v>
      </c>
      <c r="AK565" s="76">
        <f>IF(OR(DataBase2[[#This Row],[sILS]] = "", DataBase2[[#This Row],[BestSol]]=""), "", (DataBase2[[#This Row],[sILS]]-DataBase2[[#This Row],[BestSol]])/DataBase2[[#This Row],[BestSol]])</f>
        <v>1.4887556030155446E-2</v>
      </c>
      <c r="AL565" s="76">
        <f>IF(OR(DataBase2[[#This Row],[sSA]] = "", DataBase2[[#This Row],[BestSol]]=""), "", (DataBase2[[#This Row],[sSA]]-DataBase2[[#This Row],[BestSol]])/DataBase2[[#This Row],[BestSol]])</f>
        <v>4.2734783136921382E-2</v>
      </c>
      <c r="AM565" s="76">
        <f>IF(OR(DataBase2[[#This Row],[sKS]] = "", DataBase2[[#This Row],[BestSol]]=""), "", (DataBase2[[#This Row],[sKS]]-DataBase2[[#This Row],[BestSol]])/DataBase2[[#This Row],[BestSol]])</f>
        <v>0</v>
      </c>
      <c r="AN565" s="75">
        <f>IF(OR(DataBase2[[#This Row],[sLB]] = "", DataBase2[[#This Row],[BSHeu]]=""), "", (DataBase2[[#This Row],[sLB]]-DataBase2[[#This Row],[BSHeu]])/DataBase2[[#This Row],[BSHeu]])</f>
        <v>0</v>
      </c>
      <c r="AO565" s="76">
        <f>IF(OR(DataBase2[[#This Row],[sCL]] = "",  DataBase2[[#This Row],[BSHeu]]=""), "", (DataBase2[[#This Row],[sCL]] - DataBase2[[#This Row],[BSHeu]])/ DataBase2[[#This Row],[BSHeu]])</f>
        <v>0</v>
      </c>
      <c r="AP565" s="76">
        <f>IF(OR(DataBase2[[#This Row],[sDRC]]= "",  DataBase2[[#This Row],[BSHeu]]=""), "", (DataBase2[[#This Row],[sDRC]]- DataBase2[[#This Row],[BSHeu]])/ DataBase2[[#This Row],[BSHeu]])</f>
        <v>0</v>
      </c>
      <c r="AQ565" s="76">
        <f>IF(OR(DataBase2[[#This Row],[sABS]]= "",  DataBase2[[#This Row],[BSHeu]]=""), "", (DataBase2[[#This Row],[sABS]]- DataBase2[[#This Row],[BSHeu]])/ DataBase2[[#This Row],[BSHeu]])</f>
        <v>9.5914673336627269E-9</v>
      </c>
      <c r="AR565" s="76">
        <f>IF(OR(DataBase2[[#This Row],[sCCJ]]= "",  DataBase2[[#This Row],[BSHeu]]=""), "", (DataBase2[[#This Row],[sCCJ]]- DataBase2[[#This Row],[BSHeu]])/ DataBase2[[#This Row],[BSHeu]])</f>
        <v>8.5536706545856794E-2</v>
      </c>
      <c r="AS565" s="76">
        <f>IF(OR(DataBase2[[#This Row],[sILS]] = "",  DataBase2[[#This Row],[BSHeu]]=""), "", (DataBase2[[#This Row],[sILS]]- DataBase2[[#This Row],[BSHeu]])/ DataBase2[[#This Row],[BSHeu]])</f>
        <v>1.4887556030155446E-2</v>
      </c>
      <c r="AT565" s="76">
        <f>IF(OR(DataBase2[[#This Row],[sSA]] = "",  DataBase2[[#This Row],[BSHeu]]=""), "", (DataBase2[[#This Row],[sSA]]- DataBase2[[#This Row],[BSHeu]])/ DataBase2[[#This Row],[BSHeu]])</f>
        <v>4.2734783136921382E-2</v>
      </c>
      <c r="AU565" s="77">
        <f>IF(OR(DataBase2[[#This Row],[sKS]]= "",  DataBase2[[#This Row],[BSHeu]]=""), "", (DataBase2[[#This Row],[sKS]]- DataBase2[[#This Row],[BSHeu]])/ DataBase2[[#This Row],[BSHeu]])</f>
        <v>0</v>
      </c>
      <c r="AV565" s="78">
        <f>IF(AND(DataBase2[[#This Row],[sLBGB]]&lt;=0.0001, DataBase2[[#This Row],[sLBGB]]&lt;&gt;""), 1,"")</f>
        <v>1</v>
      </c>
      <c r="AW565" s="78">
        <f>IF(AND(DataBase2[[#This Row],[sCLGB]]&lt;=0.0001,DataBase2[[#This Row],[sCLGB]]&lt;&gt;""), 1,"")</f>
        <v>1</v>
      </c>
      <c r="AX565" s="78">
        <f>IF(AND(DataBase2[[#This Row],[sDRCGB]]&lt;=0.0001,DataBase2[[#This Row],[sDRCGB]]&lt;&gt;""), 1,"")</f>
        <v>1</v>
      </c>
      <c r="AY565" s="78">
        <f>IF(AND(DataBase2[[#This Row],[sABSGB]]&lt;=0.0001,DataBase2[[#This Row],[sABSGB]]&lt;&gt;""), 1,"")</f>
        <v>1</v>
      </c>
      <c r="AZ565" s="78" t="str">
        <f>IF(AND(DataBase2[[#This Row],[sCCJGB]]&lt;=0.0001,DataBase2[[#This Row],[sCCJGB]]&lt;&gt;""), 1,"")</f>
        <v/>
      </c>
      <c r="BA565" s="78" t="str">
        <f>IF(AND(DataBase2[[#This Row],[sILSGB]]&lt;=0.0001,DataBase2[[#This Row],[sILSGB]]&lt;&gt;""), 1,"")</f>
        <v/>
      </c>
      <c r="BB565" s="78" t="str">
        <f>IF(AND(DataBase2[[#This Row],[sSAGB]]&lt;=0.0001,DataBase2[[#This Row],[sSAGB]]&lt;&gt;""), 1,"")</f>
        <v/>
      </c>
      <c r="BC565" s="78">
        <f>IF(AND(DataBase2[[#This Row],[sKSGB]]&lt;=0.0001,DataBase2[[#This Row],[sKSGB]]&lt;&gt;""), 1,"")</f>
        <v>1</v>
      </c>
      <c r="BD565" s="79">
        <f>IF(AND(DataBase2[[#This Row],[sLBGKS]]&lt;=0.0001, DataBase2[[#This Row],[sLBGKS]]&lt;&gt;""), 1,"")</f>
        <v>1</v>
      </c>
      <c r="BE565" s="78">
        <f>IF(AND(DataBase2[[#This Row],[sCLGKS]]&lt;=0.0001,DataBase2[[#This Row],[sCLGKS]]&lt;&gt;""), 1,"")</f>
        <v>1</v>
      </c>
      <c r="BF565" s="78">
        <f>IF(AND(DataBase2[[#This Row],[sDRCGKS]]&lt;=0.0001,DataBase2[[#This Row],[sDRCGKS]]&lt;&gt;""), 1,"")</f>
        <v>1</v>
      </c>
      <c r="BG565" s="78">
        <f>IF(AND(DataBase2[[#This Row],[sABSGKS]]&lt;=0.0001,DataBase2[[#This Row],[sABSGKS]]&lt;&gt;""), 1,"")</f>
        <v>1</v>
      </c>
      <c r="BH565" s="78" t="str">
        <f>IF(AND(DataBase2[[#This Row],[sCCJGKS]]&lt;=0.0001,DataBase2[[#This Row],[sCCJGKS]]&lt;&gt;""), 1,"")</f>
        <v/>
      </c>
      <c r="BI565" s="78" t="str">
        <f>IF(AND(DataBase2[[#This Row],[sILSGKS]]&lt;=0.0001,DataBase2[[#This Row],[sILSGKS]]&lt;&gt;""), 1,"")</f>
        <v/>
      </c>
      <c r="BJ565" s="78" t="str">
        <f>IF(AND(DataBase2[[#This Row],[sSAGKS]]&lt;=0.0001,DataBase2[[#This Row],[sSAGKS]]&lt;&gt;""), 1,"")</f>
        <v/>
      </c>
      <c r="BK565" s="80">
        <f>IF(AND(DataBase2[[#This Row],[sKSGKS]]&lt;=0.0001,DataBase2[[#This Row],[sKSGKS]]&lt;&gt;""), 1,"")</f>
        <v>1</v>
      </c>
      <c r="CV565" s="7"/>
      <c r="CW565" s="7"/>
      <c r="CX565" s="7"/>
      <c r="CY565" s="7"/>
      <c r="DB565" s="8"/>
      <c r="DC565" s="8"/>
      <c r="DD565" s="8"/>
      <c r="DF565" s="7"/>
      <c r="DG565" s="7"/>
      <c r="DH565" s="7"/>
      <c r="DI565" s="7"/>
      <c r="DK565" s="8"/>
      <c r="DL565" s="8"/>
      <c r="DM565" s="8"/>
      <c r="DN565" s="8"/>
      <c r="DO565" s="8"/>
      <c r="DP565" s="7"/>
      <c r="DQ565" s="7"/>
      <c r="DR565" s="7"/>
      <c r="DS565" s="7"/>
    </row>
    <row r="566" spans="1:123" x14ac:dyDescent="0.35">
      <c r="A566" s="65" t="s">
        <v>97</v>
      </c>
      <c r="B566" s="66" t="s">
        <v>80</v>
      </c>
      <c r="C566" s="67" t="s">
        <v>282</v>
      </c>
      <c r="D566" s="67">
        <v>6</v>
      </c>
      <c r="E566" s="67">
        <v>5</v>
      </c>
      <c r="F566" s="68">
        <v>2</v>
      </c>
      <c r="G566" s="69">
        <v>2855.1</v>
      </c>
      <c r="H566" s="70">
        <v>2836.58</v>
      </c>
      <c r="I566" s="71">
        <v>7200</v>
      </c>
      <c r="J566" s="69">
        <v>2855.06</v>
      </c>
      <c r="K566" s="70">
        <v>2855.06</v>
      </c>
      <c r="L566" s="71">
        <v>5</v>
      </c>
      <c r="M566" s="69">
        <v>2855.06</v>
      </c>
      <c r="N566" s="6">
        <v>2855.06</v>
      </c>
      <c r="O566" s="71">
        <v>0.3</v>
      </c>
      <c r="P566" s="69">
        <v>2855.1001000000001</v>
      </c>
      <c r="Q566" s="71">
        <v>100</v>
      </c>
      <c r="R566" s="72">
        <v>3015.65</v>
      </c>
      <c r="S566" s="71">
        <v>4.1900000000000004</v>
      </c>
      <c r="T566" s="72">
        <v>2855.2</v>
      </c>
      <c r="U566" s="71">
        <v>150.0085</v>
      </c>
      <c r="V566" s="72">
        <v>2855.97</v>
      </c>
      <c r="W566" s="73">
        <v>127</v>
      </c>
      <c r="X566" s="124">
        <v>2855.1</v>
      </c>
      <c r="Y566" s="124">
        <v>82</v>
      </c>
      <c r="Z566" s="74">
        <f t="shared" si="24"/>
        <v>2855.06</v>
      </c>
      <c r="AA566" s="48">
        <f t="shared" si="25"/>
        <v>2855.1</v>
      </c>
      <c r="AB56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MIN(G566,J566,M566),"")</f>
        <v>2855.06</v>
      </c>
      <c r="AC566" s="49">
        <f>IF(OR(DataBase2[[#This Row],[sKS]] = "", DataBase2[[#This Row],[BSOpt]]=""), "", (DataBase2[[#This Row],[sKS]]-DataBase2[[#This Row],[BSOpt]])/DataBase2[[#This Row],[BSOpt]])</f>
        <v>1.4010213445589103E-5</v>
      </c>
      <c r="AD566" s="49">
        <f t="shared" si="26"/>
        <v>2855.06</v>
      </c>
      <c r="AE566" s="49">
        <f>IF(OR(DataBase2[[#This Row],[sKS]] = "", DataBase2[[#This Row],[BESTUB]]=""), "", (DataBase2[[#This Row],[sKS]]-DataBase2[[#This Row],[BESTUB]])/DataBase2[[#This Row],[BESTUB]])</f>
        <v>1.4010213445589103E-5</v>
      </c>
      <c r="AF566" s="75">
        <f>IF(OR(DataBase2[[#This Row],[sLB]] = "", DataBase2[[#This Row],[BestSol]]=""), "", (DataBase2[[#This Row],[sLB]]-DataBase2[[#This Row],[BestSol]])/DataBase2[[#This Row],[BestSol]])</f>
        <v>1.4010213445589103E-5</v>
      </c>
      <c r="AG566" s="76">
        <f>IF(OR(DataBase2[[#This Row],[sCL]] = "", DataBase2[[#This Row],[BestSol]]=""), "", (DataBase2[[#This Row],[sCL]] -DataBase2[[#This Row],[BestSol]])/DataBase2[[#This Row],[BestSol]])</f>
        <v>0</v>
      </c>
      <c r="AH566" s="76">
        <f>IF(OR(DataBase2[[#This Row],[sDRC]]= "", DataBase2[[#This Row],[BestSol]]=""), "", (DataBase2[[#This Row],[sDRC]]-DataBase2[[#This Row],[BestSol]])/DataBase2[[#This Row],[BestSol]])</f>
        <v>0</v>
      </c>
      <c r="AI566" s="76">
        <f>IF(OR(DataBase2[[#This Row],[sABS]]= "", DataBase2[[#This Row],[BestSol]]=""), "", (DataBase2[[#This Row],[sABS]]-DataBase2[[#This Row],[BestSol]])/DataBase2[[#This Row],[BestSol]])</f>
        <v>1.4045238979273953E-5</v>
      </c>
      <c r="AJ566" s="76">
        <f>IF(OR(DataBase2[[#This Row],[sCCJ]]= "", DataBase2[[#This Row],[BestSol]]=""), "", (DataBase2[[#This Row],[sCCJ]]-DataBase2[[#This Row],[BestSol]])/DataBase2[[#This Row],[BestSol]])</f>
        <v>5.6247504430730053E-2</v>
      </c>
      <c r="AK566" s="76">
        <f>IF(OR(DataBase2[[#This Row],[sILS]] = "", DataBase2[[#This Row],[BestSol]]=""), "", (DataBase2[[#This Row],[sILS]]-DataBase2[[#This Row],[BestSol]])/DataBase2[[#This Row],[BestSol]])</f>
        <v>4.9035747059561857E-5</v>
      </c>
      <c r="AL566" s="76">
        <f>IF(OR(DataBase2[[#This Row],[sSA]] = "", DataBase2[[#This Row],[BestSol]]=""), "", (DataBase2[[#This Row],[sSA]]-DataBase2[[#This Row],[BestSol]])/DataBase2[[#This Row],[BestSol]])</f>
        <v>3.1873235588739097E-4</v>
      </c>
      <c r="AM566" s="76">
        <f>IF(OR(DataBase2[[#This Row],[sKS]] = "", DataBase2[[#This Row],[BestSol]]=""), "", (DataBase2[[#This Row],[sKS]]-DataBase2[[#This Row],[BestSol]])/DataBase2[[#This Row],[BestSol]])</f>
        <v>1.4010213445589103E-5</v>
      </c>
      <c r="AN566" s="75">
        <f>IF(OR(DataBase2[[#This Row],[sLB]] = "", DataBase2[[#This Row],[BSHeu]]=""), "", (DataBase2[[#This Row],[sLB]]-DataBase2[[#This Row],[BSHeu]])/DataBase2[[#This Row],[BSHeu]])</f>
        <v>0</v>
      </c>
      <c r="AO566" s="76">
        <f>IF(OR(DataBase2[[#This Row],[sCL]] = "",  DataBase2[[#This Row],[BSHeu]]=""), "", (DataBase2[[#This Row],[sCL]] - DataBase2[[#This Row],[BSHeu]])/ DataBase2[[#This Row],[BSHeu]])</f>
        <v>-1.4010017162258281E-5</v>
      </c>
      <c r="AP566" s="76">
        <f>IF(OR(DataBase2[[#This Row],[sDRC]]= "",  DataBase2[[#This Row],[BSHeu]]=""), "", (DataBase2[[#This Row],[sDRC]]- DataBase2[[#This Row],[BSHeu]])/ DataBase2[[#This Row],[BSHeu]])</f>
        <v>-1.4010017162258281E-5</v>
      </c>
      <c r="AQ566" s="76">
        <f>IF(OR(DataBase2[[#This Row],[sABS]]= "",  DataBase2[[#This Row],[BSHeu]]=""), "", (DataBase2[[#This Row],[sABS]]- DataBase2[[#This Row],[BSHeu]])/ DataBase2[[#This Row],[BSHeu]])</f>
        <v>3.5025042976523286E-8</v>
      </c>
      <c r="AR566" s="76">
        <f>IF(OR(DataBase2[[#This Row],[sCCJ]]= "",  DataBase2[[#This Row],[BSHeu]]=""), "", (DataBase2[[#This Row],[sCCJ]]- DataBase2[[#This Row],[BSHeu]])/ DataBase2[[#This Row],[BSHeu]])</f>
        <v>5.623270638506539E-2</v>
      </c>
      <c r="AS566" s="76">
        <f>IF(OR(DataBase2[[#This Row],[sILS]] = "",  DataBase2[[#This Row],[BSHeu]]=""), "", (DataBase2[[#This Row],[sILS]]- DataBase2[[#This Row],[BSHeu]])/ DataBase2[[#This Row],[BSHeu]])</f>
        <v>3.5025042905645709E-5</v>
      </c>
      <c r="AT566" s="76">
        <f>IF(OR(DataBase2[[#This Row],[sSA]] = "",  DataBase2[[#This Row],[BSHeu]]=""), "", (DataBase2[[#This Row],[sSA]]- DataBase2[[#This Row],[BSHeu]])/ DataBase2[[#This Row],[BSHeu]])</f>
        <v>3.0471787327935657E-4</v>
      </c>
      <c r="AU566" s="77">
        <f>IF(OR(DataBase2[[#This Row],[sKS]]= "",  DataBase2[[#This Row],[BSHeu]]=""), "", (DataBase2[[#This Row],[sKS]]- DataBase2[[#This Row],[BSHeu]])/ DataBase2[[#This Row],[BSHeu]])</f>
        <v>0</v>
      </c>
      <c r="AV566" s="78">
        <f>IF(AND(DataBase2[[#This Row],[sLBGB]]&lt;=0.0001, DataBase2[[#This Row],[sLBGB]]&lt;&gt;""), 1,"")</f>
        <v>1</v>
      </c>
      <c r="AW566" s="78">
        <f>IF(AND(DataBase2[[#This Row],[sCLGB]]&lt;=0.0001,DataBase2[[#This Row],[sCLGB]]&lt;&gt;""), 1,"")</f>
        <v>1</v>
      </c>
      <c r="AX566" s="78">
        <f>IF(AND(DataBase2[[#This Row],[sDRCGB]]&lt;=0.0001,DataBase2[[#This Row],[sDRCGB]]&lt;&gt;""), 1,"")</f>
        <v>1</v>
      </c>
      <c r="AY566" s="78">
        <f>IF(AND(DataBase2[[#This Row],[sABSGB]]&lt;=0.0001,DataBase2[[#This Row],[sABSGB]]&lt;&gt;""), 1,"")</f>
        <v>1</v>
      </c>
      <c r="AZ566" s="78" t="str">
        <f>IF(AND(DataBase2[[#This Row],[sCCJGB]]&lt;=0.0001,DataBase2[[#This Row],[sCCJGB]]&lt;&gt;""), 1,"")</f>
        <v/>
      </c>
      <c r="BA566" s="78">
        <f>IF(AND(DataBase2[[#This Row],[sILSGB]]&lt;=0.0001,DataBase2[[#This Row],[sILSGB]]&lt;&gt;""), 1,"")</f>
        <v>1</v>
      </c>
      <c r="BB566" s="78" t="str">
        <f>IF(AND(DataBase2[[#This Row],[sSAGB]]&lt;=0.0001,DataBase2[[#This Row],[sSAGB]]&lt;&gt;""), 1,"")</f>
        <v/>
      </c>
      <c r="BC566" s="78">
        <f>IF(AND(DataBase2[[#This Row],[sKSGB]]&lt;=0.0001,DataBase2[[#This Row],[sKSGB]]&lt;&gt;""), 1,"")</f>
        <v>1</v>
      </c>
      <c r="BD566" s="79">
        <f>IF(AND(DataBase2[[#This Row],[sLBGKS]]&lt;=0.0001, DataBase2[[#This Row],[sLBGKS]]&lt;&gt;""), 1,"")</f>
        <v>1</v>
      </c>
      <c r="BE566" s="78">
        <f>IF(AND(DataBase2[[#This Row],[sCLGKS]]&lt;=0.0001,DataBase2[[#This Row],[sCLGKS]]&lt;&gt;""), 1,"")</f>
        <v>1</v>
      </c>
      <c r="BF566" s="78">
        <f>IF(AND(DataBase2[[#This Row],[sDRCGKS]]&lt;=0.0001,DataBase2[[#This Row],[sDRCGKS]]&lt;&gt;""), 1,"")</f>
        <v>1</v>
      </c>
      <c r="BG566" s="78">
        <f>IF(AND(DataBase2[[#This Row],[sABSGKS]]&lt;=0.0001,DataBase2[[#This Row],[sABSGKS]]&lt;&gt;""), 1,"")</f>
        <v>1</v>
      </c>
      <c r="BH566" s="78" t="str">
        <f>IF(AND(DataBase2[[#This Row],[sCCJGKS]]&lt;=0.0001,DataBase2[[#This Row],[sCCJGKS]]&lt;&gt;""), 1,"")</f>
        <v/>
      </c>
      <c r="BI566" s="78">
        <f>IF(AND(DataBase2[[#This Row],[sILSGKS]]&lt;=0.0001,DataBase2[[#This Row],[sILSGKS]]&lt;&gt;""), 1,"")</f>
        <v>1</v>
      </c>
      <c r="BJ566" s="78" t="str">
        <f>IF(AND(DataBase2[[#This Row],[sSAGKS]]&lt;=0.0001,DataBase2[[#This Row],[sSAGKS]]&lt;&gt;""), 1,"")</f>
        <v/>
      </c>
      <c r="BK566" s="80">
        <f>IF(AND(DataBase2[[#This Row],[sKSGKS]]&lt;=0.0001,DataBase2[[#This Row],[sKSGKS]]&lt;&gt;""), 1,"")</f>
        <v>1</v>
      </c>
      <c r="CV566" s="7"/>
      <c r="CW566" s="7"/>
      <c r="CX566" s="7"/>
      <c r="CY566" s="7"/>
      <c r="DB566" s="8"/>
      <c r="DC566" s="8"/>
      <c r="DD566" s="8"/>
      <c r="DF566" s="7"/>
      <c r="DG566" s="7"/>
      <c r="DH566" s="7"/>
      <c r="DI566" s="7"/>
      <c r="DK566" s="8"/>
      <c r="DL566" s="8"/>
      <c r="DM566" s="8"/>
      <c r="DN566" s="8"/>
      <c r="DO566" s="8"/>
      <c r="DP566" s="7"/>
      <c r="DQ566" s="7"/>
      <c r="DR566" s="7"/>
      <c r="DS566" s="7"/>
    </row>
    <row r="567" spans="1:123" x14ac:dyDescent="0.35">
      <c r="A567" s="65" t="s">
        <v>98</v>
      </c>
      <c r="B567" s="66" t="s">
        <v>80</v>
      </c>
      <c r="C567" s="67" t="s">
        <v>282</v>
      </c>
      <c r="D567" s="67">
        <v>6</v>
      </c>
      <c r="E567" s="67">
        <v>5</v>
      </c>
      <c r="F567" s="68">
        <v>3</v>
      </c>
      <c r="G567" s="69">
        <v>3842.3</v>
      </c>
      <c r="H567" s="70">
        <v>3725.41</v>
      </c>
      <c r="I567" s="71">
        <v>7200</v>
      </c>
      <c r="J567" s="69">
        <v>3842.3</v>
      </c>
      <c r="K567" s="70">
        <v>3842.3</v>
      </c>
      <c r="L567" s="71">
        <v>115</v>
      </c>
      <c r="M567" s="69">
        <v>3842.3</v>
      </c>
      <c r="N567" s="6">
        <v>3842.3</v>
      </c>
      <c r="O567" s="71">
        <v>749.2</v>
      </c>
      <c r="P567" s="69">
        <v>3842.3000499999998</v>
      </c>
      <c r="Q567" s="71">
        <v>175</v>
      </c>
      <c r="R567" s="72">
        <v>4022.82</v>
      </c>
      <c r="S567" s="71">
        <v>3.64</v>
      </c>
      <c r="T567" s="72">
        <v>4018.63</v>
      </c>
      <c r="U567" s="71">
        <v>150.001</v>
      </c>
      <c r="V567" s="72">
        <v>3846.08</v>
      </c>
      <c r="W567" s="73">
        <v>150.04949999999999</v>
      </c>
      <c r="X567" s="124">
        <v>3842.3</v>
      </c>
      <c r="Y567" s="124">
        <v>119</v>
      </c>
      <c r="Z567" s="74">
        <f t="shared" si="24"/>
        <v>3842.3</v>
      </c>
      <c r="AA567" s="48">
        <f t="shared" si="25"/>
        <v>3842.3</v>
      </c>
      <c r="AB56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MIN(G567,J567,M567),"")</f>
        <v>3842.3</v>
      </c>
      <c r="AC567" s="49">
        <f>IF(OR(DataBase2[[#This Row],[sKS]] = "", DataBase2[[#This Row],[BSOpt]]=""), "", (DataBase2[[#This Row],[sKS]]-DataBase2[[#This Row],[BSOpt]])/DataBase2[[#This Row],[BSOpt]])</f>
        <v>0</v>
      </c>
      <c r="AD567" s="49">
        <f t="shared" si="26"/>
        <v>3842.3</v>
      </c>
      <c r="AE567" s="49">
        <f>IF(OR(DataBase2[[#This Row],[sKS]] = "", DataBase2[[#This Row],[BESTUB]]=""), "", (DataBase2[[#This Row],[sKS]]-DataBase2[[#This Row],[BESTUB]])/DataBase2[[#This Row],[BESTUB]])</f>
        <v>0</v>
      </c>
      <c r="AF567" s="75">
        <f>IF(OR(DataBase2[[#This Row],[sLB]] = "", DataBase2[[#This Row],[BestSol]]=""), "", (DataBase2[[#This Row],[sLB]]-DataBase2[[#This Row],[BestSol]])/DataBase2[[#This Row],[BestSol]])</f>
        <v>0</v>
      </c>
      <c r="AG567" s="76">
        <f>IF(OR(DataBase2[[#This Row],[sCL]] = "", DataBase2[[#This Row],[BestSol]]=""), "", (DataBase2[[#This Row],[sCL]] -DataBase2[[#This Row],[BestSol]])/DataBase2[[#This Row],[BestSol]])</f>
        <v>0</v>
      </c>
      <c r="AH567" s="76">
        <f>IF(OR(DataBase2[[#This Row],[sDRC]]= "", DataBase2[[#This Row],[BestSol]]=""), "", (DataBase2[[#This Row],[sDRC]]-DataBase2[[#This Row],[BestSol]])/DataBase2[[#This Row],[BestSol]])</f>
        <v>0</v>
      </c>
      <c r="AI567" s="76">
        <f>IF(OR(DataBase2[[#This Row],[sABS]]= "", DataBase2[[#This Row],[BestSol]]=""), "", (DataBase2[[#This Row],[sABS]]-DataBase2[[#This Row],[BestSol]])/DataBase2[[#This Row],[BestSol]])</f>
        <v>1.3013038973112057E-8</v>
      </c>
      <c r="AJ567" s="76">
        <f>IF(OR(DataBase2[[#This Row],[sCCJ]]= "", DataBase2[[#This Row],[BestSol]]=""), "", (DataBase2[[#This Row],[sCCJ]]-DataBase2[[#This Row],[BestSol]])/DataBase2[[#This Row],[BestSol]])</f>
        <v>4.6982276240793271E-2</v>
      </c>
      <c r="AK567" s="76">
        <f>IF(OR(DataBase2[[#This Row],[sILS]] = "", DataBase2[[#This Row],[BestSol]]=""), "", (DataBase2[[#This Row],[sILS]]-DataBase2[[#This Row],[BestSol]])/DataBase2[[#This Row],[BestSol]])</f>
        <v>4.5891783567134248E-2</v>
      </c>
      <c r="AL567" s="76">
        <f>IF(OR(DataBase2[[#This Row],[sSA]] = "", DataBase2[[#This Row],[BestSol]]=""), "", (DataBase2[[#This Row],[sSA]]-DataBase2[[#This Row],[BestSol]])/DataBase2[[#This Row],[BestSol]])</f>
        <v>9.8378575332476524E-4</v>
      </c>
      <c r="AM567" s="76">
        <f>IF(OR(DataBase2[[#This Row],[sKS]] = "", DataBase2[[#This Row],[BestSol]]=""), "", (DataBase2[[#This Row],[sKS]]-DataBase2[[#This Row],[BestSol]])/DataBase2[[#This Row],[BestSol]])</f>
        <v>0</v>
      </c>
      <c r="AN567" s="75">
        <f>IF(OR(DataBase2[[#This Row],[sLB]] = "", DataBase2[[#This Row],[BSHeu]]=""), "", (DataBase2[[#This Row],[sLB]]-DataBase2[[#This Row],[BSHeu]])/DataBase2[[#This Row],[BSHeu]])</f>
        <v>0</v>
      </c>
      <c r="AO567" s="76">
        <f>IF(OR(DataBase2[[#This Row],[sCL]] = "",  DataBase2[[#This Row],[BSHeu]]=""), "", (DataBase2[[#This Row],[sCL]] - DataBase2[[#This Row],[BSHeu]])/ DataBase2[[#This Row],[BSHeu]])</f>
        <v>0</v>
      </c>
      <c r="AP567" s="76">
        <f>IF(OR(DataBase2[[#This Row],[sDRC]]= "",  DataBase2[[#This Row],[BSHeu]]=""), "", (DataBase2[[#This Row],[sDRC]]- DataBase2[[#This Row],[BSHeu]])/ DataBase2[[#This Row],[BSHeu]])</f>
        <v>0</v>
      </c>
      <c r="AQ567" s="76">
        <f>IF(OR(DataBase2[[#This Row],[sABS]]= "",  DataBase2[[#This Row],[BSHeu]]=""), "", (DataBase2[[#This Row],[sABS]]- DataBase2[[#This Row],[BSHeu]])/ DataBase2[[#This Row],[BSHeu]])</f>
        <v>1.3013038973112057E-8</v>
      </c>
      <c r="AR567" s="76">
        <f>IF(OR(DataBase2[[#This Row],[sCCJ]]= "",  DataBase2[[#This Row],[BSHeu]]=""), "", (DataBase2[[#This Row],[sCCJ]]- DataBase2[[#This Row],[BSHeu]])/ DataBase2[[#This Row],[BSHeu]])</f>
        <v>4.6982276240793271E-2</v>
      </c>
      <c r="AS567" s="76">
        <f>IF(OR(DataBase2[[#This Row],[sILS]] = "",  DataBase2[[#This Row],[BSHeu]]=""), "", (DataBase2[[#This Row],[sILS]]- DataBase2[[#This Row],[BSHeu]])/ DataBase2[[#This Row],[BSHeu]])</f>
        <v>4.5891783567134248E-2</v>
      </c>
      <c r="AT567" s="76">
        <f>IF(OR(DataBase2[[#This Row],[sSA]] = "",  DataBase2[[#This Row],[BSHeu]]=""), "", (DataBase2[[#This Row],[sSA]]- DataBase2[[#This Row],[BSHeu]])/ DataBase2[[#This Row],[BSHeu]])</f>
        <v>9.8378575332476524E-4</v>
      </c>
      <c r="AU567" s="77">
        <f>IF(OR(DataBase2[[#This Row],[sKS]]= "",  DataBase2[[#This Row],[BSHeu]]=""), "", (DataBase2[[#This Row],[sKS]]- DataBase2[[#This Row],[BSHeu]])/ DataBase2[[#This Row],[BSHeu]])</f>
        <v>0</v>
      </c>
      <c r="AV567" s="78">
        <f>IF(AND(DataBase2[[#This Row],[sLBGB]]&lt;=0.0001, DataBase2[[#This Row],[sLBGB]]&lt;&gt;""), 1,"")</f>
        <v>1</v>
      </c>
      <c r="AW567" s="78">
        <f>IF(AND(DataBase2[[#This Row],[sCLGB]]&lt;=0.0001,DataBase2[[#This Row],[sCLGB]]&lt;&gt;""), 1,"")</f>
        <v>1</v>
      </c>
      <c r="AX567" s="78">
        <f>IF(AND(DataBase2[[#This Row],[sDRCGB]]&lt;=0.0001,DataBase2[[#This Row],[sDRCGB]]&lt;&gt;""), 1,"")</f>
        <v>1</v>
      </c>
      <c r="AY567" s="78">
        <f>IF(AND(DataBase2[[#This Row],[sABSGB]]&lt;=0.0001,DataBase2[[#This Row],[sABSGB]]&lt;&gt;""), 1,"")</f>
        <v>1</v>
      </c>
      <c r="AZ567" s="78" t="str">
        <f>IF(AND(DataBase2[[#This Row],[sCCJGB]]&lt;=0.0001,DataBase2[[#This Row],[sCCJGB]]&lt;&gt;""), 1,"")</f>
        <v/>
      </c>
      <c r="BA567" s="78" t="str">
        <f>IF(AND(DataBase2[[#This Row],[sILSGB]]&lt;=0.0001,DataBase2[[#This Row],[sILSGB]]&lt;&gt;""), 1,"")</f>
        <v/>
      </c>
      <c r="BB567" s="78" t="str">
        <f>IF(AND(DataBase2[[#This Row],[sSAGB]]&lt;=0.0001,DataBase2[[#This Row],[sSAGB]]&lt;&gt;""), 1,"")</f>
        <v/>
      </c>
      <c r="BC567" s="78">
        <f>IF(AND(DataBase2[[#This Row],[sKSGB]]&lt;=0.0001,DataBase2[[#This Row],[sKSGB]]&lt;&gt;""), 1,"")</f>
        <v>1</v>
      </c>
      <c r="BD567" s="79">
        <f>IF(AND(DataBase2[[#This Row],[sLBGKS]]&lt;=0.0001, DataBase2[[#This Row],[sLBGKS]]&lt;&gt;""), 1,"")</f>
        <v>1</v>
      </c>
      <c r="BE567" s="78">
        <f>IF(AND(DataBase2[[#This Row],[sCLGKS]]&lt;=0.0001,DataBase2[[#This Row],[sCLGKS]]&lt;&gt;""), 1,"")</f>
        <v>1</v>
      </c>
      <c r="BF567" s="78">
        <f>IF(AND(DataBase2[[#This Row],[sDRCGKS]]&lt;=0.0001,DataBase2[[#This Row],[sDRCGKS]]&lt;&gt;""), 1,"")</f>
        <v>1</v>
      </c>
      <c r="BG567" s="78">
        <f>IF(AND(DataBase2[[#This Row],[sABSGKS]]&lt;=0.0001,DataBase2[[#This Row],[sABSGKS]]&lt;&gt;""), 1,"")</f>
        <v>1</v>
      </c>
      <c r="BH567" s="78" t="str">
        <f>IF(AND(DataBase2[[#This Row],[sCCJGKS]]&lt;=0.0001,DataBase2[[#This Row],[sCCJGKS]]&lt;&gt;""), 1,"")</f>
        <v/>
      </c>
      <c r="BI567" s="78" t="str">
        <f>IF(AND(DataBase2[[#This Row],[sILSGKS]]&lt;=0.0001,DataBase2[[#This Row],[sILSGKS]]&lt;&gt;""), 1,"")</f>
        <v/>
      </c>
      <c r="BJ567" s="78" t="str">
        <f>IF(AND(DataBase2[[#This Row],[sSAGKS]]&lt;=0.0001,DataBase2[[#This Row],[sSAGKS]]&lt;&gt;""), 1,"")</f>
        <v/>
      </c>
      <c r="BK567" s="80">
        <f>IF(AND(DataBase2[[#This Row],[sKSGKS]]&lt;=0.0001,DataBase2[[#This Row],[sKSGKS]]&lt;&gt;""), 1,"")</f>
        <v>1</v>
      </c>
      <c r="CV567" s="7"/>
      <c r="CW567" s="7"/>
      <c r="CX567" s="7"/>
      <c r="CY567" s="7"/>
      <c r="DB567" s="8"/>
      <c r="DC567" s="8"/>
      <c r="DD567" s="8"/>
      <c r="DF567" s="7"/>
      <c r="DG567" s="7"/>
      <c r="DH567" s="7"/>
      <c r="DI567" s="7"/>
      <c r="DK567" s="8"/>
      <c r="DL567" s="8"/>
      <c r="DM567" s="8"/>
      <c r="DN567" s="8"/>
      <c r="DO567" s="8"/>
      <c r="DP567" s="7"/>
      <c r="DQ567" s="7"/>
      <c r="DR567" s="7"/>
      <c r="DS567" s="7"/>
    </row>
    <row r="568" spans="1:123" x14ac:dyDescent="0.35">
      <c r="A568" s="65" t="s">
        <v>99</v>
      </c>
      <c r="B568" s="66" t="s">
        <v>80</v>
      </c>
      <c r="C568" s="67" t="s">
        <v>282</v>
      </c>
      <c r="D568" s="67">
        <v>6</v>
      </c>
      <c r="E568" s="67">
        <v>5</v>
      </c>
      <c r="F568" s="68">
        <v>4</v>
      </c>
      <c r="G568" s="69">
        <v>4876.62</v>
      </c>
      <c r="H568" s="70">
        <v>4793.45</v>
      </c>
      <c r="I568" s="71">
        <v>7200</v>
      </c>
      <c r="J568" s="69">
        <v>4876.62</v>
      </c>
      <c r="K568" s="70">
        <v>4876.62</v>
      </c>
      <c r="L568" s="71">
        <v>112</v>
      </c>
      <c r="M568" s="69">
        <v>4876.62</v>
      </c>
      <c r="N568" s="6">
        <v>4876.62</v>
      </c>
      <c r="O568" s="71">
        <v>438.2</v>
      </c>
      <c r="P568" s="69">
        <v>4876.6201199999996</v>
      </c>
      <c r="Q568" s="71">
        <v>1484</v>
      </c>
      <c r="R568" s="72">
        <v>5000.45</v>
      </c>
      <c r="S568" s="71">
        <v>4.3899999999999997</v>
      </c>
      <c r="T568" s="72">
        <v>5000.47</v>
      </c>
      <c r="U568" s="71">
        <v>150.00450000000001</v>
      </c>
      <c r="V568" s="72">
        <v>4876.6400000000003</v>
      </c>
      <c r="W568" s="73">
        <v>150.01300000000001</v>
      </c>
      <c r="X568" s="124">
        <v>4876.62</v>
      </c>
      <c r="Y568" s="124">
        <v>82</v>
      </c>
      <c r="Z568" s="74">
        <f t="shared" si="24"/>
        <v>4876.62</v>
      </c>
      <c r="AA568" s="48">
        <f t="shared" si="25"/>
        <v>4876.62</v>
      </c>
      <c r="AB56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MIN(G568,J568,M568),"")</f>
        <v>4876.62</v>
      </c>
      <c r="AC568" s="49">
        <f>IF(OR(DataBase2[[#This Row],[sKS]] = "", DataBase2[[#This Row],[BSOpt]]=""), "", (DataBase2[[#This Row],[sKS]]-DataBase2[[#This Row],[BSOpt]])/DataBase2[[#This Row],[BSOpt]])</f>
        <v>0</v>
      </c>
      <c r="AD568" s="49">
        <f t="shared" si="26"/>
        <v>4876.62</v>
      </c>
      <c r="AE568" s="49">
        <f>IF(OR(DataBase2[[#This Row],[sKS]] = "", DataBase2[[#This Row],[BESTUB]]=""), "", (DataBase2[[#This Row],[sKS]]-DataBase2[[#This Row],[BESTUB]])/DataBase2[[#This Row],[BESTUB]])</f>
        <v>0</v>
      </c>
      <c r="AF568" s="75">
        <f>IF(OR(DataBase2[[#This Row],[sLB]] = "", DataBase2[[#This Row],[BestSol]]=""), "", (DataBase2[[#This Row],[sLB]]-DataBase2[[#This Row],[BestSol]])/DataBase2[[#This Row],[BestSol]])</f>
        <v>0</v>
      </c>
      <c r="AG568" s="76">
        <f>IF(OR(DataBase2[[#This Row],[sCL]] = "", DataBase2[[#This Row],[BestSol]]=""), "", (DataBase2[[#This Row],[sCL]] -DataBase2[[#This Row],[BestSol]])/DataBase2[[#This Row],[BestSol]])</f>
        <v>0</v>
      </c>
      <c r="AH568" s="76">
        <f>IF(OR(DataBase2[[#This Row],[sDRC]]= "", DataBase2[[#This Row],[BestSol]]=""), "", (DataBase2[[#This Row],[sDRC]]-DataBase2[[#This Row],[BestSol]])/DataBase2[[#This Row],[BestSol]])</f>
        <v>0</v>
      </c>
      <c r="AI568" s="76">
        <f>IF(OR(DataBase2[[#This Row],[sABS]]= "", DataBase2[[#This Row],[BestSol]]=""), "", (DataBase2[[#This Row],[sABS]]-DataBase2[[#This Row],[BestSol]])/DataBase2[[#This Row],[BestSol]])</f>
        <v>2.4607207388935192E-8</v>
      </c>
      <c r="AJ568" s="76">
        <f>IF(OR(DataBase2[[#This Row],[sCCJ]]= "", DataBase2[[#This Row],[BestSol]]=""), "", (DataBase2[[#This Row],[sCCJ]]-DataBase2[[#This Row],[BestSol]])/DataBase2[[#This Row],[BestSol]])</f>
        <v>2.5392587488875476E-2</v>
      </c>
      <c r="AK568" s="76">
        <f>IF(OR(DataBase2[[#This Row],[sILS]] = "", DataBase2[[#This Row],[BestSol]]=""), "", (DataBase2[[#This Row],[sILS]]-DataBase2[[#This Row],[BestSol]])/DataBase2[[#This Row],[BestSol]])</f>
        <v>2.5396688690117412E-2</v>
      </c>
      <c r="AL568" s="76">
        <f>IF(OR(DataBase2[[#This Row],[sSA]] = "", DataBase2[[#This Row],[BestSol]]=""), "", (DataBase2[[#This Row],[sSA]]-DataBase2[[#This Row],[BestSol]])/DataBase2[[#This Row],[BestSol]])</f>
        <v>4.1012012419332562E-6</v>
      </c>
      <c r="AM568" s="76">
        <f>IF(OR(DataBase2[[#This Row],[sKS]] = "", DataBase2[[#This Row],[BestSol]]=""), "", (DataBase2[[#This Row],[sKS]]-DataBase2[[#This Row],[BestSol]])/DataBase2[[#This Row],[BestSol]])</f>
        <v>0</v>
      </c>
      <c r="AN568" s="75">
        <f>IF(OR(DataBase2[[#This Row],[sLB]] = "", DataBase2[[#This Row],[BSHeu]]=""), "", (DataBase2[[#This Row],[sLB]]-DataBase2[[#This Row],[BSHeu]])/DataBase2[[#This Row],[BSHeu]])</f>
        <v>0</v>
      </c>
      <c r="AO568" s="76">
        <f>IF(OR(DataBase2[[#This Row],[sCL]] = "",  DataBase2[[#This Row],[BSHeu]]=""), "", (DataBase2[[#This Row],[sCL]] - DataBase2[[#This Row],[BSHeu]])/ DataBase2[[#This Row],[BSHeu]])</f>
        <v>0</v>
      </c>
      <c r="AP568" s="76">
        <f>IF(OR(DataBase2[[#This Row],[sDRC]]= "",  DataBase2[[#This Row],[BSHeu]]=""), "", (DataBase2[[#This Row],[sDRC]]- DataBase2[[#This Row],[BSHeu]])/ DataBase2[[#This Row],[BSHeu]])</f>
        <v>0</v>
      </c>
      <c r="AQ568" s="76">
        <f>IF(OR(DataBase2[[#This Row],[sABS]]= "",  DataBase2[[#This Row],[BSHeu]]=""), "", (DataBase2[[#This Row],[sABS]]- DataBase2[[#This Row],[BSHeu]])/ DataBase2[[#This Row],[BSHeu]])</f>
        <v>2.4607207388935192E-8</v>
      </c>
      <c r="AR568" s="76">
        <f>IF(OR(DataBase2[[#This Row],[sCCJ]]= "",  DataBase2[[#This Row],[BSHeu]]=""), "", (DataBase2[[#This Row],[sCCJ]]- DataBase2[[#This Row],[BSHeu]])/ DataBase2[[#This Row],[BSHeu]])</f>
        <v>2.5392587488875476E-2</v>
      </c>
      <c r="AS568" s="76">
        <f>IF(OR(DataBase2[[#This Row],[sILS]] = "",  DataBase2[[#This Row],[BSHeu]]=""), "", (DataBase2[[#This Row],[sILS]]- DataBase2[[#This Row],[BSHeu]])/ DataBase2[[#This Row],[BSHeu]])</f>
        <v>2.5396688690117412E-2</v>
      </c>
      <c r="AT568" s="76">
        <f>IF(OR(DataBase2[[#This Row],[sSA]] = "",  DataBase2[[#This Row],[BSHeu]]=""), "", (DataBase2[[#This Row],[sSA]]- DataBase2[[#This Row],[BSHeu]])/ DataBase2[[#This Row],[BSHeu]])</f>
        <v>4.1012012419332562E-6</v>
      </c>
      <c r="AU568" s="77">
        <f>IF(OR(DataBase2[[#This Row],[sKS]]= "",  DataBase2[[#This Row],[BSHeu]]=""), "", (DataBase2[[#This Row],[sKS]]- DataBase2[[#This Row],[BSHeu]])/ DataBase2[[#This Row],[BSHeu]])</f>
        <v>0</v>
      </c>
      <c r="AV568" s="78">
        <f>IF(AND(DataBase2[[#This Row],[sLBGB]]&lt;=0.0001, DataBase2[[#This Row],[sLBGB]]&lt;&gt;""), 1,"")</f>
        <v>1</v>
      </c>
      <c r="AW568" s="78">
        <f>IF(AND(DataBase2[[#This Row],[sCLGB]]&lt;=0.0001,DataBase2[[#This Row],[sCLGB]]&lt;&gt;""), 1,"")</f>
        <v>1</v>
      </c>
      <c r="AX568" s="78">
        <f>IF(AND(DataBase2[[#This Row],[sDRCGB]]&lt;=0.0001,DataBase2[[#This Row],[sDRCGB]]&lt;&gt;""), 1,"")</f>
        <v>1</v>
      </c>
      <c r="AY568" s="78">
        <f>IF(AND(DataBase2[[#This Row],[sABSGB]]&lt;=0.0001,DataBase2[[#This Row],[sABSGB]]&lt;&gt;""), 1,"")</f>
        <v>1</v>
      </c>
      <c r="AZ568" s="78" t="str">
        <f>IF(AND(DataBase2[[#This Row],[sCCJGB]]&lt;=0.0001,DataBase2[[#This Row],[sCCJGB]]&lt;&gt;""), 1,"")</f>
        <v/>
      </c>
      <c r="BA568" s="78" t="str">
        <f>IF(AND(DataBase2[[#This Row],[sILSGB]]&lt;=0.0001,DataBase2[[#This Row],[sILSGB]]&lt;&gt;""), 1,"")</f>
        <v/>
      </c>
      <c r="BB568" s="78">
        <f>IF(AND(DataBase2[[#This Row],[sSAGB]]&lt;=0.0001,DataBase2[[#This Row],[sSAGB]]&lt;&gt;""), 1,"")</f>
        <v>1</v>
      </c>
      <c r="BC568" s="78">
        <f>IF(AND(DataBase2[[#This Row],[sKSGB]]&lt;=0.0001,DataBase2[[#This Row],[sKSGB]]&lt;&gt;""), 1,"")</f>
        <v>1</v>
      </c>
      <c r="BD568" s="79">
        <f>IF(AND(DataBase2[[#This Row],[sLBGKS]]&lt;=0.0001, DataBase2[[#This Row],[sLBGKS]]&lt;&gt;""), 1,"")</f>
        <v>1</v>
      </c>
      <c r="BE568" s="78">
        <f>IF(AND(DataBase2[[#This Row],[sCLGKS]]&lt;=0.0001,DataBase2[[#This Row],[sCLGKS]]&lt;&gt;""), 1,"")</f>
        <v>1</v>
      </c>
      <c r="BF568" s="78">
        <f>IF(AND(DataBase2[[#This Row],[sDRCGKS]]&lt;=0.0001,DataBase2[[#This Row],[sDRCGKS]]&lt;&gt;""), 1,"")</f>
        <v>1</v>
      </c>
      <c r="BG568" s="78">
        <f>IF(AND(DataBase2[[#This Row],[sABSGKS]]&lt;=0.0001,DataBase2[[#This Row],[sABSGKS]]&lt;&gt;""), 1,"")</f>
        <v>1</v>
      </c>
      <c r="BH568" s="78" t="str">
        <f>IF(AND(DataBase2[[#This Row],[sCCJGKS]]&lt;=0.0001,DataBase2[[#This Row],[sCCJGKS]]&lt;&gt;""), 1,"")</f>
        <v/>
      </c>
      <c r="BI568" s="78" t="str">
        <f>IF(AND(DataBase2[[#This Row],[sILSGKS]]&lt;=0.0001,DataBase2[[#This Row],[sILSGKS]]&lt;&gt;""), 1,"")</f>
        <v/>
      </c>
      <c r="BJ568" s="78">
        <f>IF(AND(DataBase2[[#This Row],[sSAGKS]]&lt;=0.0001,DataBase2[[#This Row],[sSAGKS]]&lt;&gt;""), 1,"")</f>
        <v>1</v>
      </c>
      <c r="BK568" s="80">
        <f>IF(AND(DataBase2[[#This Row],[sKSGKS]]&lt;=0.0001,DataBase2[[#This Row],[sKSGKS]]&lt;&gt;""), 1,"")</f>
        <v>1</v>
      </c>
      <c r="CV568" s="7"/>
      <c r="CW568" s="7"/>
      <c r="CX568" s="7"/>
      <c r="CY568" s="7"/>
      <c r="DB568" s="8"/>
      <c r="DC568" s="8"/>
      <c r="DD568" s="8"/>
      <c r="DF568" s="7"/>
      <c r="DG568" s="7"/>
      <c r="DH568" s="7"/>
      <c r="DI568" s="7"/>
      <c r="DK568" s="8"/>
      <c r="DL568" s="8"/>
      <c r="DM568" s="8"/>
      <c r="DN568" s="8"/>
      <c r="DO568" s="8"/>
      <c r="DP568" s="7"/>
      <c r="DQ568" s="7"/>
      <c r="DR568" s="7"/>
      <c r="DS568" s="7"/>
    </row>
    <row r="569" spans="1:123" x14ac:dyDescent="0.35">
      <c r="A569" s="102" t="s">
        <v>100</v>
      </c>
      <c r="B569" s="103" t="s">
        <v>80</v>
      </c>
      <c r="C569" s="104" t="s">
        <v>282</v>
      </c>
      <c r="D569" s="104">
        <v>6</v>
      </c>
      <c r="E569" s="104">
        <v>5</v>
      </c>
      <c r="F569" s="105">
        <v>5</v>
      </c>
      <c r="G569" s="106"/>
      <c r="H569" s="107"/>
      <c r="I569" s="108"/>
      <c r="J569" s="106"/>
      <c r="K569" s="107"/>
      <c r="L569" s="108"/>
      <c r="M569" s="106"/>
      <c r="N569" s="109"/>
      <c r="O569" s="108"/>
      <c r="P569" s="106"/>
      <c r="Q569" s="108"/>
      <c r="R569" s="110" t="s">
        <v>101</v>
      </c>
      <c r="S569" s="108"/>
      <c r="T569" s="110"/>
      <c r="U569" s="108"/>
      <c r="V569" s="110"/>
      <c r="W569" s="111"/>
      <c r="X569" s="125"/>
      <c r="Y569" s="125"/>
      <c r="Z569" s="74" t="str">
        <f t="shared" si="24"/>
        <v/>
      </c>
      <c r="AA569" s="48" t="str">
        <f t="shared" si="25"/>
        <v/>
      </c>
      <c r="AB56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MIN(G569,J569,M569),"")</f>
        <v/>
      </c>
      <c r="AC569" s="49" t="str">
        <f>IF(OR(DataBase2[[#This Row],[sKS]] = "", DataBase2[[#This Row],[BSOpt]]=""), "", (DataBase2[[#This Row],[sKS]]-DataBase2[[#This Row],[BSOpt]])/DataBase2[[#This Row],[BSOpt]])</f>
        <v/>
      </c>
      <c r="AD569" s="49" t="str">
        <f t="shared" si="26"/>
        <v/>
      </c>
      <c r="AE569" s="49" t="str">
        <f>IF(OR(DataBase2[[#This Row],[sKS]] = "", DataBase2[[#This Row],[BESTUB]]=""), "", (DataBase2[[#This Row],[sKS]]-DataBase2[[#This Row],[BESTUB]])/DataBase2[[#This Row],[BESTUB]])</f>
        <v/>
      </c>
      <c r="AF569" s="114" t="str">
        <f>IF(OR(DataBase2[[#This Row],[sLB]] = "", DataBase2[[#This Row],[BestSol]]=""), "", (DataBase2[[#This Row],[sLB]]-DataBase2[[#This Row],[BestSol]])/DataBase2[[#This Row],[BestSol]])</f>
        <v/>
      </c>
      <c r="AG569" s="115" t="str">
        <f>IF(OR(DataBase2[[#This Row],[sCL]] = "", DataBase2[[#This Row],[BestSol]]=""), "", (DataBase2[[#This Row],[sCL]] -DataBase2[[#This Row],[BestSol]])/DataBase2[[#This Row],[BestSol]])</f>
        <v/>
      </c>
      <c r="AH569" s="115" t="str">
        <f>IF(OR(DataBase2[[#This Row],[sDRC]]= "", DataBase2[[#This Row],[BestSol]]=""), "", (DataBase2[[#This Row],[sDRC]]-DataBase2[[#This Row],[BestSol]])/DataBase2[[#This Row],[BestSol]])</f>
        <v/>
      </c>
      <c r="AI569" s="115" t="str">
        <f>IF(OR(DataBase2[[#This Row],[sABS]]= "", DataBase2[[#This Row],[BestSol]]=""), "", (DataBase2[[#This Row],[sABS]]-DataBase2[[#This Row],[BestSol]])/DataBase2[[#This Row],[BestSol]])</f>
        <v/>
      </c>
      <c r="AJ569" s="115" t="str">
        <f>IF(OR(DataBase2[[#This Row],[sCCJ]]= "", DataBase2[[#This Row],[BestSol]]=""), "", (DataBase2[[#This Row],[sCCJ]]-DataBase2[[#This Row],[BestSol]])/DataBase2[[#This Row],[BestSol]])</f>
        <v/>
      </c>
      <c r="AK569" s="115" t="str">
        <f>IF(OR(DataBase2[[#This Row],[sILS]] = "", DataBase2[[#This Row],[BestSol]]=""), "", (DataBase2[[#This Row],[sILS]]-DataBase2[[#This Row],[BestSol]])/DataBase2[[#This Row],[BestSol]])</f>
        <v/>
      </c>
      <c r="AL569" s="115" t="str">
        <f>IF(OR(DataBase2[[#This Row],[sSA]] = "", DataBase2[[#This Row],[BestSol]]=""), "", (DataBase2[[#This Row],[sSA]]-DataBase2[[#This Row],[BestSol]])/DataBase2[[#This Row],[BestSol]])</f>
        <v/>
      </c>
      <c r="AM569" s="115" t="str">
        <f>IF(OR(DataBase2[[#This Row],[sKS]] = "", DataBase2[[#This Row],[BestSol]]=""), "", (DataBase2[[#This Row],[sKS]]-DataBase2[[#This Row],[BestSol]])/DataBase2[[#This Row],[BestSol]])</f>
        <v/>
      </c>
      <c r="AN569" s="114" t="str">
        <f>IF(OR(DataBase2[[#This Row],[sLB]] = "", DataBase2[[#This Row],[BSHeu]]=""), "", (DataBase2[[#This Row],[sLB]]-DataBase2[[#This Row],[BSHeu]])/DataBase2[[#This Row],[BSHeu]])</f>
        <v/>
      </c>
      <c r="AO569" s="115" t="str">
        <f>IF(OR(DataBase2[[#This Row],[sCL]] = "",  DataBase2[[#This Row],[BSHeu]]=""), "", (DataBase2[[#This Row],[sCL]] - DataBase2[[#This Row],[BSHeu]])/ DataBase2[[#This Row],[BSHeu]])</f>
        <v/>
      </c>
      <c r="AP569" s="115" t="str">
        <f>IF(OR(DataBase2[[#This Row],[sDRC]]= "",  DataBase2[[#This Row],[BSHeu]]=""), "", (DataBase2[[#This Row],[sDRC]]- DataBase2[[#This Row],[BSHeu]])/ DataBase2[[#This Row],[BSHeu]])</f>
        <v/>
      </c>
      <c r="AQ569" s="115" t="str">
        <f>IF(OR(DataBase2[[#This Row],[sABS]]= "",  DataBase2[[#This Row],[BSHeu]]=""), "", (DataBase2[[#This Row],[sABS]]- DataBase2[[#This Row],[BSHeu]])/ DataBase2[[#This Row],[BSHeu]])</f>
        <v/>
      </c>
      <c r="AR569" s="115" t="str">
        <f>IF(OR(DataBase2[[#This Row],[sCCJ]]= "",  DataBase2[[#This Row],[BSHeu]]=""), "", (DataBase2[[#This Row],[sCCJ]]- DataBase2[[#This Row],[BSHeu]])/ DataBase2[[#This Row],[BSHeu]])</f>
        <v/>
      </c>
      <c r="AS569" s="115" t="str">
        <f>IF(OR(DataBase2[[#This Row],[sILS]] = "",  DataBase2[[#This Row],[BSHeu]]=""), "", (DataBase2[[#This Row],[sILS]]- DataBase2[[#This Row],[BSHeu]])/ DataBase2[[#This Row],[BSHeu]])</f>
        <v/>
      </c>
      <c r="AT569" s="115" t="str">
        <f>IF(OR(DataBase2[[#This Row],[sSA]] = "",  DataBase2[[#This Row],[BSHeu]]=""), "", (DataBase2[[#This Row],[sSA]]- DataBase2[[#This Row],[BSHeu]])/ DataBase2[[#This Row],[BSHeu]])</f>
        <v/>
      </c>
      <c r="AU569" s="116" t="str">
        <f>IF(OR(DataBase2[[#This Row],[sKS]]= "",  DataBase2[[#This Row],[BSHeu]]=""), "", (DataBase2[[#This Row],[sKS]]- DataBase2[[#This Row],[BSHeu]])/ DataBase2[[#This Row],[BSHeu]])</f>
        <v/>
      </c>
      <c r="AV569" s="117" t="str">
        <f>IF(AND(DataBase2[[#This Row],[sLBGB]]&lt;=0.0001, DataBase2[[#This Row],[sLBGB]]&lt;&gt;""), 1,"")</f>
        <v/>
      </c>
      <c r="AW569" s="117" t="str">
        <f>IF(AND(DataBase2[[#This Row],[sCLGB]]&lt;=0.0001,DataBase2[[#This Row],[sCLGB]]&lt;&gt;""), 1,"")</f>
        <v/>
      </c>
      <c r="AX569" s="117" t="str">
        <f>IF(AND(DataBase2[[#This Row],[sDRCGB]]&lt;=0.0001,DataBase2[[#This Row],[sDRCGB]]&lt;&gt;""), 1,"")</f>
        <v/>
      </c>
      <c r="AY569" s="117" t="str">
        <f>IF(AND(DataBase2[[#This Row],[sABSGB]]&lt;=0.0001,DataBase2[[#This Row],[sABSGB]]&lt;&gt;""), 1,"")</f>
        <v/>
      </c>
      <c r="AZ569" s="117" t="str">
        <f>IF(AND(DataBase2[[#This Row],[sCCJGB]]&lt;=0.0001,DataBase2[[#This Row],[sCCJGB]]&lt;&gt;""), 1,"")</f>
        <v/>
      </c>
      <c r="BA569" s="117" t="str">
        <f>IF(AND(DataBase2[[#This Row],[sILSGB]]&lt;=0.0001,DataBase2[[#This Row],[sILSGB]]&lt;&gt;""), 1,"")</f>
        <v/>
      </c>
      <c r="BB569" s="117" t="str">
        <f>IF(AND(DataBase2[[#This Row],[sSAGB]]&lt;=0.0001,DataBase2[[#This Row],[sSAGB]]&lt;&gt;""), 1,"")</f>
        <v/>
      </c>
      <c r="BC569" s="117" t="str">
        <f>IF(AND(DataBase2[[#This Row],[sKSGB]]&lt;=0.0001,DataBase2[[#This Row],[sKSGB]]&lt;&gt;""), 1,"")</f>
        <v/>
      </c>
      <c r="BD569" s="118" t="str">
        <f>IF(AND(DataBase2[[#This Row],[sLBGKS]]&lt;=0.0001, DataBase2[[#This Row],[sLBGKS]]&lt;&gt;""), 1,"")</f>
        <v/>
      </c>
      <c r="BE569" s="117" t="str">
        <f>IF(AND(DataBase2[[#This Row],[sCLGKS]]&lt;=0.0001,DataBase2[[#This Row],[sCLGKS]]&lt;&gt;""), 1,"")</f>
        <v/>
      </c>
      <c r="BF569" s="117" t="str">
        <f>IF(AND(DataBase2[[#This Row],[sDRCGKS]]&lt;=0.0001,DataBase2[[#This Row],[sDRCGKS]]&lt;&gt;""), 1,"")</f>
        <v/>
      </c>
      <c r="BG569" s="117" t="str">
        <f>IF(AND(DataBase2[[#This Row],[sABSGKS]]&lt;=0.0001,DataBase2[[#This Row],[sABSGKS]]&lt;&gt;""), 1,"")</f>
        <v/>
      </c>
      <c r="BH569" s="117" t="str">
        <f>IF(AND(DataBase2[[#This Row],[sCCJGKS]]&lt;=0.0001,DataBase2[[#This Row],[sCCJGKS]]&lt;&gt;""), 1,"")</f>
        <v/>
      </c>
      <c r="BI569" s="117" t="str">
        <f>IF(AND(DataBase2[[#This Row],[sILSGKS]]&lt;=0.0001,DataBase2[[#This Row],[sILSGKS]]&lt;&gt;""), 1,"")</f>
        <v/>
      </c>
      <c r="BJ569" s="117" t="str">
        <f>IF(AND(DataBase2[[#This Row],[sSAGKS]]&lt;=0.0001,DataBase2[[#This Row],[sSAGKS]]&lt;&gt;""), 1,"")</f>
        <v/>
      </c>
      <c r="BK569" s="119" t="str">
        <f>IF(AND(DataBase2[[#This Row],[sKSGKS]]&lt;=0.0001,DataBase2[[#This Row],[sKSGKS]]&lt;&gt;""), 1,"")</f>
        <v/>
      </c>
      <c r="CV569" s="7"/>
      <c r="CW569" s="7"/>
      <c r="CX569" s="7"/>
      <c r="CY569" s="7"/>
      <c r="DB569" s="8"/>
      <c r="DC569" s="8"/>
      <c r="DD569" s="8"/>
      <c r="DF569" s="7"/>
      <c r="DG569" s="7"/>
      <c r="DH569" s="7"/>
      <c r="DI569" s="7"/>
      <c r="DK569" s="8"/>
      <c r="DL569" s="8"/>
      <c r="DM569" s="8"/>
      <c r="DN569" s="8"/>
      <c r="DO569" s="8"/>
      <c r="DP569" s="7"/>
      <c r="DQ569" s="7"/>
      <c r="DR569" s="7"/>
      <c r="DS569" s="7"/>
    </row>
    <row r="570" spans="1:123" x14ac:dyDescent="0.35">
      <c r="A570" s="65"/>
      <c r="B570" s="66"/>
      <c r="C570" s="67"/>
      <c r="D570" s="67"/>
      <c r="E570" s="67"/>
      <c r="F570" s="68"/>
      <c r="G570" s="69"/>
      <c r="H570" s="70"/>
      <c r="I570" s="71"/>
      <c r="J570" s="69"/>
      <c r="K570" s="70"/>
      <c r="L570" s="71"/>
      <c r="M570" s="69"/>
      <c r="O570" s="73"/>
      <c r="P570" s="69"/>
      <c r="Q570" s="71"/>
      <c r="R570" s="72" t="s">
        <v>101</v>
      </c>
      <c r="S570" s="71"/>
      <c r="T570" s="72"/>
      <c r="U570" s="71"/>
      <c r="V570" s="72"/>
      <c r="W570" s="73"/>
      <c r="Y570" s="71"/>
      <c r="Z570" s="74" t="str">
        <f t="shared" si="24"/>
        <v/>
      </c>
      <c r="AA570" s="48" t="str">
        <f t="shared" si="25"/>
        <v/>
      </c>
      <c r="AB57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MIN(G570,J570,M570),"")</f>
        <v/>
      </c>
      <c r="AC570" s="49" t="str">
        <f>IF(OR(DataBase2[[#This Row],[sKS]] = "", DataBase2[[#This Row],[BSOpt]]=""), "", (DataBase2[[#This Row],[sKS]]-DataBase2[[#This Row],[BSOpt]])/DataBase2[[#This Row],[BSOpt]])</f>
        <v/>
      </c>
      <c r="AD570" s="49" t="str">
        <f t="shared" si="26"/>
        <v/>
      </c>
      <c r="AE570" s="49" t="str">
        <f>IF(OR(DataBase2[[#This Row],[sKS]] = "", DataBase2[[#This Row],[BESTUB]]=""), "", (DataBase2[[#This Row],[sKS]]-DataBase2[[#This Row],[BESTUB]])/DataBase2[[#This Row],[BESTUB]])</f>
        <v/>
      </c>
      <c r="AF570" s="50" t="str">
        <f>IF(OR(DataBase2[[#This Row],[sLB]] = "", DataBase2[[#This Row],[BestSol]]=""), "", (DataBase2[[#This Row],[sLB]]-DataBase2[[#This Row],[BestSol]])/DataBase2[[#This Row],[BestSol]])</f>
        <v/>
      </c>
      <c r="AG570" s="51" t="str">
        <f>IF(OR(DataBase2[[#This Row],[sCL]] = "", DataBase2[[#This Row],[BestSol]]=""), "", (DataBase2[[#This Row],[sCL]] -DataBase2[[#This Row],[BestSol]])/DataBase2[[#This Row],[BestSol]])</f>
        <v/>
      </c>
      <c r="AH570" s="52" t="str">
        <f>IF(OR(DataBase2[[#This Row],[sDRC]]= "", DataBase2[[#This Row],[BestSol]]=""), "", (DataBase2[[#This Row],[sDRC]]-DataBase2[[#This Row],[BestSol]])/DataBase2[[#This Row],[BestSol]])</f>
        <v/>
      </c>
      <c r="AI570" s="52" t="str">
        <f>IF(OR(DataBase2[[#This Row],[sABS]]= "", DataBase2[[#This Row],[BestSol]]=""), "", (DataBase2[[#This Row],[sABS]]-DataBase2[[#This Row],[BestSol]])/DataBase2[[#This Row],[BestSol]])</f>
        <v/>
      </c>
      <c r="AJ570" s="52" t="str">
        <f>IF(OR(DataBase2[[#This Row],[sCCJ]]= "", DataBase2[[#This Row],[BestSol]]=""), "", (DataBase2[[#This Row],[sCCJ]]-DataBase2[[#This Row],[BestSol]])/DataBase2[[#This Row],[BestSol]])</f>
        <v/>
      </c>
      <c r="AK570" s="52" t="str">
        <f>IF(OR(DataBase2[[#This Row],[sILS]] = "", DataBase2[[#This Row],[BestSol]]=""), "", (DataBase2[[#This Row],[sILS]]-DataBase2[[#This Row],[BestSol]])/DataBase2[[#This Row],[BestSol]])</f>
        <v/>
      </c>
      <c r="AL570" s="52" t="str">
        <f>IF(OR(DataBase2[[#This Row],[sSA]] = "", DataBase2[[#This Row],[BestSol]]=""), "", (DataBase2[[#This Row],[sSA]]-DataBase2[[#This Row],[BestSol]])/DataBase2[[#This Row],[BestSol]])</f>
        <v/>
      </c>
      <c r="AM570" s="53" t="str">
        <f>IF(OR(DataBase2[[#This Row],[sKS]] = "", DataBase2[[#This Row],[BestSol]]=""), "", (DataBase2[[#This Row],[sKS]]-DataBase2[[#This Row],[BestSol]])/DataBase2[[#This Row],[BestSol]])</f>
        <v/>
      </c>
      <c r="AN570" s="50" t="str">
        <f>IF(OR(DataBase2[[#This Row],[sLB]] = "", DataBase2[[#This Row],[BSHeu]]=""), "", (DataBase2[[#This Row],[sLB]]-DataBase2[[#This Row],[BSHeu]])/DataBase2[[#This Row],[BSHeu]])</f>
        <v/>
      </c>
      <c r="AO570" s="53" t="str">
        <f>IF(OR(DataBase2[[#This Row],[sCL]] = "",  DataBase2[[#This Row],[BSHeu]]=""), "", (DataBase2[[#This Row],[sCL]] - DataBase2[[#This Row],[BSHeu]])/ DataBase2[[#This Row],[BSHeu]])</f>
        <v/>
      </c>
      <c r="AP570" s="81" t="str">
        <f>IF(OR(DataBase2[[#This Row],[sDRC]]= "",  DataBase2[[#This Row],[BSHeu]]=""), "", (DataBase2[[#This Row],[sDRC]]- DataBase2[[#This Row],[BSHeu]])/ DataBase2[[#This Row],[BSHeu]])</f>
        <v/>
      </c>
      <c r="AQ570" s="81" t="str">
        <f>IF(OR(DataBase2[[#This Row],[sABS]]= "",  DataBase2[[#This Row],[BSHeu]]=""), "", (DataBase2[[#This Row],[sABS]]- DataBase2[[#This Row],[BSHeu]])/ DataBase2[[#This Row],[BSHeu]])</f>
        <v/>
      </c>
      <c r="AR570" s="81" t="str">
        <f>IF(OR(DataBase2[[#This Row],[sCCJ]]= "",  DataBase2[[#This Row],[BSHeu]]=""), "", (DataBase2[[#This Row],[sCCJ]]- DataBase2[[#This Row],[BSHeu]])/ DataBase2[[#This Row],[BSHeu]])</f>
        <v/>
      </c>
      <c r="AS570" s="81" t="str">
        <f>IF(OR(DataBase2[[#This Row],[sILS]] = "",  DataBase2[[#This Row],[BSHeu]]=""), "", (DataBase2[[#This Row],[sILS]]- DataBase2[[#This Row],[BSHeu]])/ DataBase2[[#This Row],[BSHeu]])</f>
        <v/>
      </c>
      <c r="AT570" s="81" t="str">
        <f>IF(OR(DataBase2[[#This Row],[sSA]] = "",  DataBase2[[#This Row],[BSHeu]]=""), "", (DataBase2[[#This Row],[sSA]]- DataBase2[[#This Row],[BSHeu]])/ DataBase2[[#This Row],[BSHeu]])</f>
        <v/>
      </c>
      <c r="AU570" s="82" t="str">
        <f>IF(OR(DataBase2[[#This Row],[sKS]]= "",  DataBase2[[#This Row],[BSHeu]]=""), "", (DataBase2[[#This Row],[sKS]]- DataBase2[[#This Row],[BSHeu]])/ DataBase2[[#This Row],[BSHeu]])</f>
        <v/>
      </c>
      <c r="AV570" s="58" t="str">
        <f>IF(AND(DataBase2[[#This Row],[sLBGB]]&lt;=0.0001, DataBase2[[#This Row],[sLBGB]]&lt;&gt;""), 1,"")</f>
        <v/>
      </c>
      <c r="AW570" s="59" t="str">
        <f>IF(AND(DataBase2[[#This Row],[sCLGB]]&lt;=0.0001,DataBase2[[#This Row],[sCLGB]]&lt;&gt;""), 1,"")</f>
        <v/>
      </c>
      <c r="AX570" s="60" t="str">
        <f>IF(AND(DataBase2[[#This Row],[sDRCGB]]&lt;=0.0001,DataBase2[[#This Row],[sDRCGB]]&lt;&gt;""), 1,"")</f>
        <v/>
      </c>
      <c r="AY570" s="60" t="str">
        <f>IF(AND(DataBase2[[#This Row],[sABSGB]]&lt;=0.0001,DataBase2[[#This Row],[sABSGB]]&lt;&gt;""), 1,"")</f>
        <v/>
      </c>
      <c r="AZ570" s="60" t="str">
        <f>IF(AND(DataBase2[[#This Row],[sCCJGB]]&lt;=0.0001,DataBase2[[#This Row],[sCCJGB]]&lt;&gt;""), 1,"")</f>
        <v/>
      </c>
      <c r="BA570" s="60" t="str">
        <f>IF(AND(DataBase2[[#This Row],[sILSGB]]&lt;=0.0001,DataBase2[[#This Row],[sILSGB]]&lt;&gt;""), 1,"")</f>
        <v/>
      </c>
      <c r="BB570" s="60" t="str">
        <f>IF(AND(DataBase2[[#This Row],[sSAGB]]&lt;=0.0001,DataBase2[[#This Row],[sSAGB]]&lt;&gt;""), 1,"")</f>
        <v/>
      </c>
      <c r="BC570" s="58" t="str">
        <f>IF(AND(DataBase2[[#This Row],[sKSGB]]&lt;=0.0001,DataBase2[[#This Row],[sKSGB]]&lt;&gt;""), 1,"")</f>
        <v/>
      </c>
      <c r="BD570" s="83" t="str">
        <f>IF(AND(DataBase2[[#This Row],[sLBGKS]]&lt;=0.0001, DataBase2[[#This Row],[sLBGKS]]&lt;&gt;""), 1,"")</f>
        <v/>
      </c>
      <c r="BE570" s="58" t="str">
        <f>IF(AND(DataBase2[[#This Row],[sCLGKS]]&lt;=0.0001,DataBase2[[#This Row],[sCLGKS]]&lt;&gt;""), 1,"")</f>
        <v/>
      </c>
      <c r="BF570" s="84" t="str">
        <f>IF(AND(DataBase2[[#This Row],[sDRCGKS]]&lt;=0.0001,DataBase2[[#This Row],[sDRCGKS]]&lt;&gt;""), 1,"")</f>
        <v/>
      </c>
      <c r="BG570" s="84" t="str">
        <f>IF(AND(DataBase2[[#This Row],[sABSGKS]]&lt;=0.0001,DataBase2[[#This Row],[sABSGKS]]&lt;&gt;""), 1,"")</f>
        <v/>
      </c>
      <c r="BH570" s="84" t="str">
        <f>IF(AND(DataBase2[[#This Row],[sCCJGKS]]&lt;=0.0001,DataBase2[[#This Row],[sCCJGKS]]&lt;&gt;""), 1,"")</f>
        <v/>
      </c>
      <c r="BI570" s="84" t="str">
        <f>IF(AND(DataBase2[[#This Row],[sILSGKS]]&lt;=0.0001,DataBase2[[#This Row],[sILSGKS]]&lt;&gt;""), 1,"")</f>
        <v/>
      </c>
      <c r="BJ570" s="84" t="str">
        <f>IF(AND(DataBase2[[#This Row],[sSAGKS]]&lt;=0.0001,DataBase2[[#This Row],[sSAGKS]]&lt;&gt;""), 1,"")</f>
        <v/>
      </c>
      <c r="BK570" s="80" t="str">
        <f>IF(AND(DataBase2[[#This Row],[sKSGKS]]&lt;=0.0001,DataBase2[[#This Row],[sKSGKS]]&lt;&gt;""), 1,"")</f>
        <v/>
      </c>
      <c r="CV570" s="7"/>
      <c r="CW570" s="7"/>
      <c r="CX570" s="7"/>
      <c r="CY570" s="7"/>
      <c r="DB570" s="8"/>
      <c r="DC570" s="8"/>
      <c r="DD570" s="8"/>
      <c r="DF570" s="7"/>
      <c r="DG570" s="7"/>
      <c r="DH570" s="7"/>
      <c r="DI570" s="7"/>
      <c r="DK570" s="8"/>
      <c r="DL570" s="8"/>
      <c r="DM570" s="8"/>
      <c r="DN570" s="8"/>
      <c r="DO570" s="8"/>
      <c r="DP570" s="7"/>
      <c r="DQ570" s="7"/>
      <c r="DR570" s="7"/>
      <c r="DS570" s="7"/>
    </row>
    <row r="571" spans="1:123" x14ac:dyDescent="0.35">
      <c r="A571" s="65" t="s">
        <v>102</v>
      </c>
      <c r="B571" s="66" t="s">
        <v>80</v>
      </c>
      <c r="C571" s="67" t="s">
        <v>282</v>
      </c>
      <c r="D571" s="67">
        <v>6</v>
      </c>
      <c r="E571" s="67">
        <v>10</v>
      </c>
      <c r="F571" s="68">
        <v>2</v>
      </c>
      <c r="G571" s="69">
        <v>5599.11</v>
      </c>
      <c r="H571" s="70">
        <v>5291.11</v>
      </c>
      <c r="I571" s="71">
        <v>7200</v>
      </c>
      <c r="J571" s="69">
        <v>5599.07</v>
      </c>
      <c r="K571" s="70">
        <v>5599.07</v>
      </c>
      <c r="L571" s="71">
        <v>93</v>
      </c>
      <c r="M571" s="69">
        <v>5624.25</v>
      </c>
      <c r="N571" s="6">
        <v>5573.34</v>
      </c>
      <c r="O571" s="71">
        <v>7200</v>
      </c>
      <c r="P571" s="69">
        <v>5617.8999000000003</v>
      </c>
      <c r="Q571" s="71">
        <v>2095</v>
      </c>
      <c r="R571" s="72">
        <v>6027.62</v>
      </c>
      <c r="S571" s="71">
        <v>13.03</v>
      </c>
      <c r="T571" s="72">
        <v>5768.09</v>
      </c>
      <c r="U571" s="71">
        <v>150.00649999999999</v>
      </c>
      <c r="V571" s="72">
        <v>5760.91</v>
      </c>
      <c r="W571" s="73">
        <v>150.0505</v>
      </c>
      <c r="X571" s="7">
        <v>5615.14</v>
      </c>
      <c r="Y571" s="71">
        <v>94</v>
      </c>
      <c r="Z571" s="74">
        <f t="shared" si="24"/>
        <v>5599.07</v>
      </c>
      <c r="AA571" s="48">
        <f t="shared" si="25"/>
        <v>5615.14</v>
      </c>
      <c r="AB57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MIN(G571,J571,M571),"")</f>
        <v>5599.07</v>
      </c>
      <c r="AC571" s="49">
        <f>IF(OR(DataBase2[[#This Row],[sKS]] = "", DataBase2[[#This Row],[BSOpt]]=""), "", (DataBase2[[#This Row],[sKS]]-DataBase2[[#This Row],[BSOpt]])/DataBase2[[#This Row],[BSOpt]])</f>
        <v>2.8701195019888337E-3</v>
      </c>
      <c r="AD571" s="49">
        <f t="shared" si="26"/>
        <v>5599.07</v>
      </c>
      <c r="AE571" s="49">
        <f>IF(OR(DataBase2[[#This Row],[sKS]] = "", DataBase2[[#This Row],[BESTUB]]=""), "", (DataBase2[[#This Row],[sKS]]-DataBase2[[#This Row],[BESTUB]])/DataBase2[[#This Row],[BESTUB]])</f>
        <v>2.8701195019888337E-3</v>
      </c>
      <c r="AF571" s="75">
        <f>IF(OR(DataBase2[[#This Row],[sLB]] = "", DataBase2[[#This Row],[BestSol]]=""), "", (DataBase2[[#This Row],[sLB]]-DataBase2[[#This Row],[BestSol]])/DataBase2[[#This Row],[BestSol]])</f>
        <v>7.1440435643711586E-6</v>
      </c>
      <c r="AG571" s="76">
        <f>IF(OR(DataBase2[[#This Row],[sCL]] = "", DataBase2[[#This Row],[BestSol]]=""), "", (DataBase2[[#This Row],[sCL]] -DataBase2[[#This Row],[BestSol]])/DataBase2[[#This Row],[BestSol]])</f>
        <v>0</v>
      </c>
      <c r="AH571" s="76">
        <f>IF(OR(DataBase2[[#This Row],[sDRC]]= "", DataBase2[[#This Row],[BestSol]]=""), "", (DataBase2[[#This Row],[sDRC]]-DataBase2[[#This Row],[BestSol]])/DataBase2[[#This Row],[BestSol]])</f>
        <v>4.4971754237757861E-3</v>
      </c>
      <c r="AI571" s="76">
        <f>IF(OR(DataBase2[[#This Row],[sABS]]= "", DataBase2[[#This Row],[BestSol]]=""), "", (DataBase2[[#This Row],[sABS]]-DataBase2[[#This Row],[BestSol]])/DataBase2[[#This Row],[BestSol]])</f>
        <v>3.3630406478219839E-3</v>
      </c>
      <c r="AJ571" s="76">
        <f>IF(OR(DataBase2[[#This Row],[sCCJ]]= "", DataBase2[[#This Row],[BestSol]]=""), "", (DataBase2[[#This Row],[sCCJ]]-DataBase2[[#This Row],[BestSol]])/DataBase2[[#This Row],[BestSol]])</f>
        <v>7.653949673785114E-2</v>
      </c>
      <c r="AK571" s="76">
        <f>IF(OR(DataBase2[[#This Row],[sILS]] = "", DataBase2[[#This Row],[BestSol]]=""), "", (DataBase2[[#This Row],[sILS]]-DataBase2[[#This Row],[BestSol]])/DataBase2[[#This Row],[BestSol]])</f>
        <v>3.0187156081277863E-2</v>
      </c>
      <c r="AL571" s="76">
        <f>IF(OR(DataBase2[[#This Row],[sSA]] = "", DataBase2[[#This Row],[BestSol]]=""), "", (DataBase2[[#This Row],[sSA]]-DataBase2[[#This Row],[BestSol]])/DataBase2[[#This Row],[BestSol]])</f>
        <v>2.8904800261472022E-2</v>
      </c>
      <c r="AM571" s="76">
        <f>IF(OR(DataBase2[[#This Row],[sKS]] = "", DataBase2[[#This Row],[BestSol]]=""), "", (DataBase2[[#This Row],[sKS]]-DataBase2[[#This Row],[BestSol]])/DataBase2[[#This Row],[BestSol]])</f>
        <v>2.8701195019888337E-3</v>
      </c>
      <c r="AN571" s="75">
        <f>IF(OR(DataBase2[[#This Row],[sLB]] = "", DataBase2[[#This Row],[BSHeu]]=""), "", (DataBase2[[#This Row],[sLB]]-DataBase2[[#This Row],[BSHeu]])/DataBase2[[#This Row],[BSHeu]])</f>
        <v>-2.8547818932387536E-3</v>
      </c>
      <c r="AO571" s="76">
        <f>IF(OR(DataBase2[[#This Row],[sCL]] = "",  DataBase2[[#This Row],[BSHeu]]=""), "", (DataBase2[[#This Row],[sCL]] - DataBase2[[#This Row],[BSHeu]])/ DataBase2[[#This Row],[BSHeu]])</f>
        <v>-2.861905491225618E-3</v>
      </c>
      <c r="AP571" s="76">
        <f>IF(OR(DataBase2[[#This Row],[sDRC]]= "",  DataBase2[[#This Row],[BSHeu]]=""), "", (DataBase2[[#This Row],[sDRC]]- DataBase2[[#This Row],[BSHeu]])/ DataBase2[[#This Row],[BSHeu]])</f>
        <v>1.6223994415098593E-3</v>
      </c>
      <c r="AQ571" s="76">
        <f>IF(OR(DataBase2[[#This Row],[sABS]]= "",  DataBase2[[#This Row],[BSHeu]]=""), "", (DataBase2[[#This Row],[sABS]]- DataBase2[[#This Row],[BSHeu]])/ DataBase2[[#This Row],[BSHeu]])</f>
        <v>4.9151045209914904E-4</v>
      </c>
      <c r="AR571" s="76">
        <f>IF(OR(DataBase2[[#This Row],[sCCJ]]= "",  DataBase2[[#This Row],[BSHeu]]=""), "", (DataBase2[[#This Row],[sCCJ]]- DataBase2[[#This Row],[BSHeu]])/ DataBase2[[#This Row],[BSHeu]])</f>
        <v>7.3458542440615823E-2</v>
      </c>
      <c r="AS571" s="76">
        <f>IF(OR(DataBase2[[#This Row],[sILS]] = "",  DataBase2[[#This Row],[BSHeu]]=""), "", (DataBase2[[#This Row],[sILS]]- DataBase2[[#This Row],[BSHeu]])/ DataBase2[[#This Row],[BSHeu]])</f>
        <v>2.723885780229875E-2</v>
      </c>
      <c r="AT571" s="76">
        <f>IF(OR(DataBase2[[#This Row],[sSA]] = "",  DataBase2[[#This Row],[BSHeu]]=""), "", (DataBase2[[#This Row],[sSA]]- DataBase2[[#This Row],[BSHeu]])/ DataBase2[[#This Row],[BSHeu]])</f>
        <v>2.5960171963655316E-2</v>
      </c>
      <c r="AU571" s="77">
        <f>IF(OR(DataBase2[[#This Row],[sKS]]= "",  DataBase2[[#This Row],[BSHeu]]=""), "", (DataBase2[[#This Row],[sKS]]- DataBase2[[#This Row],[BSHeu]])/ DataBase2[[#This Row],[BSHeu]])</f>
        <v>0</v>
      </c>
      <c r="AV571" s="78">
        <f>IF(AND(DataBase2[[#This Row],[sLBGB]]&lt;=0.0001, DataBase2[[#This Row],[sLBGB]]&lt;&gt;""), 1,"")</f>
        <v>1</v>
      </c>
      <c r="AW571" s="78">
        <f>IF(AND(DataBase2[[#This Row],[sCLGB]]&lt;=0.0001,DataBase2[[#This Row],[sCLGB]]&lt;&gt;""), 1,"")</f>
        <v>1</v>
      </c>
      <c r="AX571" s="78" t="str">
        <f>IF(AND(DataBase2[[#This Row],[sDRCGB]]&lt;=0.0001,DataBase2[[#This Row],[sDRCGB]]&lt;&gt;""), 1,"")</f>
        <v/>
      </c>
      <c r="AY571" s="78" t="str">
        <f>IF(AND(DataBase2[[#This Row],[sABSGB]]&lt;=0.0001,DataBase2[[#This Row],[sABSGB]]&lt;&gt;""), 1,"")</f>
        <v/>
      </c>
      <c r="AZ571" s="78" t="str">
        <f>IF(AND(DataBase2[[#This Row],[sCCJGB]]&lt;=0.0001,DataBase2[[#This Row],[sCCJGB]]&lt;&gt;""), 1,"")</f>
        <v/>
      </c>
      <c r="BA571" s="78" t="str">
        <f>IF(AND(DataBase2[[#This Row],[sILSGB]]&lt;=0.0001,DataBase2[[#This Row],[sILSGB]]&lt;&gt;""), 1,"")</f>
        <v/>
      </c>
      <c r="BB571" s="78" t="str">
        <f>IF(AND(DataBase2[[#This Row],[sSAGB]]&lt;=0.0001,DataBase2[[#This Row],[sSAGB]]&lt;&gt;""), 1,"")</f>
        <v/>
      </c>
      <c r="BC571" s="78" t="str">
        <f>IF(AND(DataBase2[[#This Row],[sKSGB]]&lt;=0.0001,DataBase2[[#This Row],[sKSGB]]&lt;&gt;""), 1,"")</f>
        <v/>
      </c>
      <c r="BD571" s="79">
        <f>IF(AND(DataBase2[[#This Row],[sLBGKS]]&lt;=0.0001, DataBase2[[#This Row],[sLBGKS]]&lt;&gt;""), 1,"")</f>
        <v>1</v>
      </c>
      <c r="BE571" s="78">
        <f>IF(AND(DataBase2[[#This Row],[sCLGKS]]&lt;=0.0001,DataBase2[[#This Row],[sCLGKS]]&lt;&gt;""), 1,"")</f>
        <v>1</v>
      </c>
      <c r="BF571" s="78" t="str">
        <f>IF(AND(DataBase2[[#This Row],[sDRCGKS]]&lt;=0.0001,DataBase2[[#This Row],[sDRCGKS]]&lt;&gt;""), 1,"")</f>
        <v/>
      </c>
      <c r="BG571" s="78" t="str">
        <f>IF(AND(DataBase2[[#This Row],[sABSGKS]]&lt;=0.0001,DataBase2[[#This Row],[sABSGKS]]&lt;&gt;""), 1,"")</f>
        <v/>
      </c>
      <c r="BH571" s="78" t="str">
        <f>IF(AND(DataBase2[[#This Row],[sCCJGKS]]&lt;=0.0001,DataBase2[[#This Row],[sCCJGKS]]&lt;&gt;""), 1,"")</f>
        <v/>
      </c>
      <c r="BI571" s="78" t="str">
        <f>IF(AND(DataBase2[[#This Row],[sILSGKS]]&lt;=0.0001,DataBase2[[#This Row],[sILSGKS]]&lt;&gt;""), 1,"")</f>
        <v/>
      </c>
      <c r="BJ571" s="78" t="str">
        <f>IF(AND(DataBase2[[#This Row],[sSAGKS]]&lt;=0.0001,DataBase2[[#This Row],[sSAGKS]]&lt;&gt;""), 1,"")</f>
        <v/>
      </c>
      <c r="BK571" s="80">
        <f>IF(AND(DataBase2[[#This Row],[sKSGKS]]&lt;=0.0001,DataBase2[[#This Row],[sKSGKS]]&lt;&gt;""), 1,"")</f>
        <v>1</v>
      </c>
      <c r="CV571" s="7"/>
      <c r="CW571" s="7"/>
      <c r="CX571" s="7"/>
      <c r="CY571" s="7"/>
      <c r="DB571" s="8"/>
      <c r="DC571" s="8"/>
      <c r="DD571" s="8"/>
      <c r="DF571" s="7"/>
      <c r="DG571" s="7"/>
      <c r="DH571" s="7"/>
      <c r="DI571" s="7"/>
      <c r="DK571" s="8"/>
      <c r="DL571" s="8"/>
      <c r="DM571" s="8"/>
      <c r="DN571" s="8"/>
      <c r="DO571" s="8"/>
      <c r="DP571" s="7"/>
      <c r="DQ571" s="7"/>
      <c r="DR571" s="7"/>
      <c r="DS571" s="7"/>
    </row>
    <row r="572" spans="1:123" x14ac:dyDescent="0.35">
      <c r="A572" s="65" t="s">
        <v>103</v>
      </c>
      <c r="B572" s="66" t="s">
        <v>80</v>
      </c>
      <c r="C572" s="67" t="s">
        <v>282</v>
      </c>
      <c r="D572" s="67">
        <v>6</v>
      </c>
      <c r="E572" s="67">
        <v>10</v>
      </c>
      <c r="F572" s="68">
        <v>3</v>
      </c>
      <c r="G572" s="69">
        <v>7065.91</v>
      </c>
      <c r="H572" s="70">
        <v>6718.96</v>
      </c>
      <c r="I572" s="71">
        <v>7200</v>
      </c>
      <c r="J572" s="69">
        <v>7050.9</v>
      </c>
      <c r="K572" s="70">
        <v>7050.9</v>
      </c>
      <c r="L572" s="71">
        <v>22691</v>
      </c>
      <c r="M572" s="69">
        <v>7070.22</v>
      </c>
      <c r="N572" s="6">
        <v>7027.28</v>
      </c>
      <c r="O572" s="71">
        <v>7200.1</v>
      </c>
      <c r="P572" s="69">
        <v>7288.4799800000001</v>
      </c>
      <c r="Q572" s="71">
        <v>2130</v>
      </c>
      <c r="R572" s="72">
        <v>7934.38</v>
      </c>
      <c r="S572" s="71">
        <v>12.07</v>
      </c>
      <c r="T572" s="72">
        <v>7311.01</v>
      </c>
      <c r="U572" s="71">
        <v>150.00149999999999</v>
      </c>
      <c r="V572" s="72">
        <v>7250.15</v>
      </c>
      <c r="W572" s="73">
        <v>150.042</v>
      </c>
      <c r="X572" s="7">
        <v>7067.2</v>
      </c>
      <c r="Y572" s="71">
        <v>82</v>
      </c>
      <c r="Z572" s="74">
        <f t="shared" si="24"/>
        <v>7050.9</v>
      </c>
      <c r="AA572" s="48">
        <f t="shared" si="25"/>
        <v>7067.2</v>
      </c>
      <c r="AB57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MIN(G572,J572,M572),"")</f>
        <v>7050.9</v>
      </c>
      <c r="AC572" s="49">
        <f>IF(OR(DataBase2[[#This Row],[sKS]] = "", DataBase2[[#This Row],[BSOpt]]=""), "", (DataBase2[[#This Row],[sKS]]-DataBase2[[#This Row],[BSOpt]])/DataBase2[[#This Row],[BSOpt]])</f>
        <v>2.3117616190841146E-3</v>
      </c>
      <c r="AD572" s="49">
        <f t="shared" si="26"/>
        <v>7050.9</v>
      </c>
      <c r="AE572" s="49">
        <f>IF(OR(DataBase2[[#This Row],[sKS]] = "", DataBase2[[#This Row],[BESTUB]]=""), "", (DataBase2[[#This Row],[sKS]]-DataBase2[[#This Row],[BESTUB]])/DataBase2[[#This Row],[BESTUB]])</f>
        <v>2.3117616190841146E-3</v>
      </c>
      <c r="AF572" s="75">
        <f>IF(OR(DataBase2[[#This Row],[sLB]] = "", DataBase2[[#This Row],[BestSol]]=""), "", (DataBase2[[#This Row],[sLB]]-DataBase2[[#This Row],[BestSol]])/DataBase2[[#This Row],[BestSol]])</f>
        <v>2.1288062516842134E-3</v>
      </c>
      <c r="AG572" s="76">
        <f>IF(OR(DataBase2[[#This Row],[sCL]] = "", DataBase2[[#This Row],[BestSol]]=""), "", (DataBase2[[#This Row],[sCL]] -DataBase2[[#This Row],[BestSol]])/DataBase2[[#This Row],[BestSol]])</f>
        <v>0</v>
      </c>
      <c r="AH572" s="76">
        <f>IF(OR(DataBase2[[#This Row],[sDRC]]= "", DataBase2[[#This Row],[BestSol]]=""), "", (DataBase2[[#This Row],[sDRC]]-DataBase2[[#This Row],[BestSol]])/DataBase2[[#This Row],[BestSol]])</f>
        <v>2.7400757350126395E-3</v>
      </c>
      <c r="AI572" s="76">
        <f>IF(OR(DataBase2[[#This Row],[sABS]]= "", DataBase2[[#This Row],[BestSol]]=""), "", (DataBase2[[#This Row],[sABS]]-DataBase2[[#This Row],[BestSol]])/DataBase2[[#This Row],[BestSol]])</f>
        <v>3.3694986455629843E-2</v>
      </c>
      <c r="AJ572" s="76">
        <f>IF(OR(DataBase2[[#This Row],[sCCJ]]= "", DataBase2[[#This Row],[BestSol]]=""), "", (DataBase2[[#This Row],[sCCJ]]-DataBase2[[#This Row],[BestSol]])/DataBase2[[#This Row],[BestSol]])</f>
        <v>0.1253003162716817</v>
      </c>
      <c r="AK572" s="76">
        <f>IF(OR(DataBase2[[#This Row],[sILS]] = "", DataBase2[[#This Row],[BestSol]]=""), "", (DataBase2[[#This Row],[sILS]]-DataBase2[[#This Row],[BestSol]])/DataBase2[[#This Row],[BestSol]])</f>
        <v>3.6890326057666484E-2</v>
      </c>
      <c r="AL572" s="76">
        <f>IF(OR(DataBase2[[#This Row],[sSA]] = "", DataBase2[[#This Row],[BestSol]]=""), "", (DataBase2[[#This Row],[sSA]]-DataBase2[[#This Row],[BestSol]])/DataBase2[[#This Row],[BestSol]])</f>
        <v>2.8258803840644459E-2</v>
      </c>
      <c r="AM572" s="76">
        <f>IF(OR(DataBase2[[#This Row],[sKS]] = "", DataBase2[[#This Row],[BestSol]]=""), "", (DataBase2[[#This Row],[sKS]]-DataBase2[[#This Row],[BestSol]])/DataBase2[[#This Row],[BestSol]])</f>
        <v>2.3117616190841146E-3</v>
      </c>
      <c r="AN572" s="75">
        <f>IF(OR(DataBase2[[#This Row],[sLB]] = "", DataBase2[[#This Row],[BSHeu]]=""), "", (DataBase2[[#This Row],[sLB]]-DataBase2[[#This Row],[BSHeu]])/DataBase2[[#This Row],[BSHeu]])</f>
        <v>-1.8253339370613025E-4</v>
      </c>
      <c r="AO572" s="76">
        <f>IF(OR(DataBase2[[#This Row],[sCL]] = "",  DataBase2[[#This Row],[BSHeu]]=""), "", (DataBase2[[#This Row],[sCL]] - DataBase2[[#This Row],[BSHeu]])/ DataBase2[[#This Row],[BSHeu]])</f>
        <v>-2.3064297034186359E-3</v>
      </c>
      <c r="AP572" s="76">
        <f>IF(OR(DataBase2[[#This Row],[sDRC]]= "",  DataBase2[[#This Row],[BSHeu]]=""), "", (DataBase2[[#This Row],[sDRC]]- DataBase2[[#This Row],[BSHeu]])/ DataBase2[[#This Row],[BSHeu]])</f>
        <v>4.2732623952915395E-4</v>
      </c>
      <c r="AQ572" s="76">
        <f>IF(OR(DataBase2[[#This Row],[sABS]]= "",  DataBase2[[#This Row],[BSHeu]]=""), "", (DataBase2[[#This Row],[sABS]]- DataBase2[[#This Row],[BSHeu]])/ DataBase2[[#This Row],[BSHeu]])</f>
        <v>3.1310841634593654E-2</v>
      </c>
      <c r="AR572" s="76">
        <f>IF(OR(DataBase2[[#This Row],[sCCJ]]= "",  DataBase2[[#This Row],[BSHeu]]=""), "", (DataBase2[[#This Row],[sCCJ]]- DataBase2[[#This Row],[BSHeu]])/ DataBase2[[#This Row],[BSHeu]])</f>
        <v>0.12270489019696632</v>
      </c>
      <c r="AS572" s="76">
        <f>IF(OR(DataBase2[[#This Row],[sILS]] = "",  DataBase2[[#This Row],[BSHeu]]=""), "", (DataBase2[[#This Row],[sILS]]- DataBase2[[#This Row],[BSHeu]])/ DataBase2[[#This Row],[BSHeu]])</f>
        <v>3.4498811410459643E-2</v>
      </c>
      <c r="AT572" s="76">
        <f>IF(OR(DataBase2[[#This Row],[sSA]] = "",  DataBase2[[#This Row],[BSHeu]]=""), "", (DataBase2[[#This Row],[sSA]]- DataBase2[[#This Row],[BSHeu]])/ DataBase2[[#This Row],[BSHeu]])</f>
        <v>2.588719719266468E-2</v>
      </c>
      <c r="AU572" s="77">
        <f>IF(OR(DataBase2[[#This Row],[sKS]]= "",  DataBase2[[#This Row],[BSHeu]]=""), "", (DataBase2[[#This Row],[sKS]]- DataBase2[[#This Row],[BSHeu]])/ DataBase2[[#This Row],[BSHeu]])</f>
        <v>0</v>
      </c>
      <c r="AV572" s="78" t="str">
        <f>IF(AND(DataBase2[[#This Row],[sLBGB]]&lt;=0.0001, DataBase2[[#This Row],[sLBGB]]&lt;&gt;""), 1,"")</f>
        <v/>
      </c>
      <c r="AW572" s="78">
        <f>IF(AND(DataBase2[[#This Row],[sCLGB]]&lt;=0.0001,DataBase2[[#This Row],[sCLGB]]&lt;&gt;""), 1,"")</f>
        <v>1</v>
      </c>
      <c r="AX572" s="78" t="str">
        <f>IF(AND(DataBase2[[#This Row],[sDRCGB]]&lt;=0.0001,DataBase2[[#This Row],[sDRCGB]]&lt;&gt;""), 1,"")</f>
        <v/>
      </c>
      <c r="AY572" s="78" t="str">
        <f>IF(AND(DataBase2[[#This Row],[sABSGB]]&lt;=0.0001,DataBase2[[#This Row],[sABSGB]]&lt;&gt;""), 1,"")</f>
        <v/>
      </c>
      <c r="AZ572" s="78" t="str">
        <f>IF(AND(DataBase2[[#This Row],[sCCJGB]]&lt;=0.0001,DataBase2[[#This Row],[sCCJGB]]&lt;&gt;""), 1,"")</f>
        <v/>
      </c>
      <c r="BA572" s="78" t="str">
        <f>IF(AND(DataBase2[[#This Row],[sILSGB]]&lt;=0.0001,DataBase2[[#This Row],[sILSGB]]&lt;&gt;""), 1,"")</f>
        <v/>
      </c>
      <c r="BB572" s="78" t="str">
        <f>IF(AND(DataBase2[[#This Row],[sSAGB]]&lt;=0.0001,DataBase2[[#This Row],[sSAGB]]&lt;&gt;""), 1,"")</f>
        <v/>
      </c>
      <c r="BC572" s="78" t="str">
        <f>IF(AND(DataBase2[[#This Row],[sKSGB]]&lt;=0.0001,DataBase2[[#This Row],[sKSGB]]&lt;&gt;""), 1,"")</f>
        <v/>
      </c>
      <c r="BD572" s="79">
        <f>IF(AND(DataBase2[[#This Row],[sLBGKS]]&lt;=0.0001, DataBase2[[#This Row],[sLBGKS]]&lt;&gt;""), 1,"")</f>
        <v>1</v>
      </c>
      <c r="BE572" s="78">
        <f>IF(AND(DataBase2[[#This Row],[sCLGKS]]&lt;=0.0001,DataBase2[[#This Row],[sCLGKS]]&lt;&gt;""), 1,"")</f>
        <v>1</v>
      </c>
      <c r="BF572" s="78" t="str">
        <f>IF(AND(DataBase2[[#This Row],[sDRCGKS]]&lt;=0.0001,DataBase2[[#This Row],[sDRCGKS]]&lt;&gt;""), 1,"")</f>
        <v/>
      </c>
      <c r="BG572" s="78" t="str">
        <f>IF(AND(DataBase2[[#This Row],[sABSGKS]]&lt;=0.0001,DataBase2[[#This Row],[sABSGKS]]&lt;&gt;""), 1,"")</f>
        <v/>
      </c>
      <c r="BH572" s="78" t="str">
        <f>IF(AND(DataBase2[[#This Row],[sCCJGKS]]&lt;=0.0001,DataBase2[[#This Row],[sCCJGKS]]&lt;&gt;""), 1,"")</f>
        <v/>
      </c>
      <c r="BI572" s="78" t="str">
        <f>IF(AND(DataBase2[[#This Row],[sILSGKS]]&lt;=0.0001,DataBase2[[#This Row],[sILSGKS]]&lt;&gt;""), 1,"")</f>
        <v/>
      </c>
      <c r="BJ572" s="78" t="str">
        <f>IF(AND(DataBase2[[#This Row],[sSAGKS]]&lt;=0.0001,DataBase2[[#This Row],[sSAGKS]]&lt;&gt;""), 1,"")</f>
        <v/>
      </c>
      <c r="BK572" s="80">
        <f>IF(AND(DataBase2[[#This Row],[sKSGKS]]&lt;=0.0001,DataBase2[[#This Row],[sKSGKS]]&lt;&gt;""), 1,"")</f>
        <v>1</v>
      </c>
      <c r="CV572" s="7"/>
      <c r="CW572" s="7"/>
      <c r="CX572" s="7"/>
      <c r="CY572" s="7"/>
      <c r="DB572" s="8"/>
      <c r="DC572" s="8"/>
      <c r="DD572" s="8"/>
      <c r="DF572" s="7"/>
      <c r="DG572" s="7"/>
      <c r="DH572" s="7"/>
      <c r="DI572" s="7"/>
      <c r="DK572" s="8"/>
      <c r="DL572" s="8"/>
      <c r="DM572" s="8"/>
      <c r="DN572" s="8"/>
      <c r="DO572" s="8"/>
      <c r="DP572" s="7"/>
      <c r="DQ572" s="7"/>
      <c r="DR572" s="7"/>
      <c r="DS572" s="7"/>
    </row>
    <row r="573" spans="1:123" x14ac:dyDescent="0.35">
      <c r="A573" s="65" t="s">
        <v>104</v>
      </c>
      <c r="B573" s="66" t="s">
        <v>80</v>
      </c>
      <c r="C573" s="67" t="s">
        <v>282</v>
      </c>
      <c r="D573" s="67">
        <v>6</v>
      </c>
      <c r="E573" s="67">
        <v>10</v>
      </c>
      <c r="F573" s="68">
        <v>4</v>
      </c>
      <c r="G573" s="69">
        <v>8386.57</v>
      </c>
      <c r="H573" s="70">
        <v>8095.96</v>
      </c>
      <c r="I573" s="71">
        <v>7199</v>
      </c>
      <c r="J573" s="69">
        <v>8354.25</v>
      </c>
      <c r="K573" s="70">
        <v>7571.15</v>
      </c>
      <c r="L573" s="71">
        <v>39553</v>
      </c>
      <c r="M573" s="69">
        <v>8354.44</v>
      </c>
      <c r="N573" s="6">
        <v>8329.9699999999993</v>
      </c>
      <c r="O573" s="71">
        <v>7200.1</v>
      </c>
      <c r="P573" s="69">
        <v>8707.3095699999994</v>
      </c>
      <c r="Q573" s="71">
        <v>2392</v>
      </c>
      <c r="R573" s="72">
        <v>9541.52</v>
      </c>
      <c r="S573" s="71">
        <v>7.57</v>
      </c>
      <c r="T573" s="72">
        <v>8751.6299999999992</v>
      </c>
      <c r="U573" s="71">
        <v>150.0095</v>
      </c>
      <c r="V573" s="72">
        <v>8730.56</v>
      </c>
      <c r="W573" s="73">
        <v>150.119</v>
      </c>
      <c r="X573" s="7">
        <v>8463.19</v>
      </c>
      <c r="Y573" s="71">
        <v>97</v>
      </c>
      <c r="Z573" s="74">
        <f t="shared" si="24"/>
        <v>8354.25</v>
      </c>
      <c r="AA573" s="48">
        <f t="shared" si="25"/>
        <v>8463.19</v>
      </c>
      <c r="AB57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MIN(G573,J573,M573),"")</f>
        <v/>
      </c>
      <c r="AC573" s="49" t="str">
        <f>IF(OR(DataBase2[[#This Row],[sKS]] = "", DataBase2[[#This Row],[BSOpt]]=""), "", (DataBase2[[#This Row],[sKS]]-DataBase2[[#This Row],[BSOpt]])/DataBase2[[#This Row],[BSOpt]])</f>
        <v/>
      </c>
      <c r="AD573" s="49">
        <f t="shared" si="26"/>
        <v>8354.25</v>
      </c>
      <c r="AE573" s="49">
        <f>IF(OR(DataBase2[[#This Row],[sKS]] = "", DataBase2[[#This Row],[BESTUB]]=""), "", (DataBase2[[#This Row],[sKS]]-DataBase2[[#This Row],[BESTUB]])/DataBase2[[#This Row],[BESTUB]])</f>
        <v>1.304006942574145E-2</v>
      </c>
      <c r="AF573" s="75">
        <f>IF(OR(DataBase2[[#This Row],[sLB]] = "", DataBase2[[#This Row],[BestSol]]=""), "", (DataBase2[[#This Row],[sLB]]-DataBase2[[#This Row],[BestSol]])/DataBase2[[#This Row],[BestSol]])</f>
        <v>3.8686895891312458E-3</v>
      </c>
      <c r="AG573" s="76">
        <f>IF(OR(DataBase2[[#This Row],[sCL]] = "", DataBase2[[#This Row],[BestSol]]=""), "", (DataBase2[[#This Row],[sCL]] -DataBase2[[#This Row],[BestSol]])/DataBase2[[#This Row],[BestSol]])</f>
        <v>0</v>
      </c>
      <c r="AH573" s="76">
        <f>IF(OR(DataBase2[[#This Row],[sDRC]]= "", DataBase2[[#This Row],[BestSol]]=""), "", (DataBase2[[#This Row],[sDRC]]-DataBase2[[#This Row],[BestSol]])/DataBase2[[#This Row],[BestSol]])</f>
        <v>2.2742915282701539E-5</v>
      </c>
      <c r="AI573" s="76">
        <f>IF(OR(DataBase2[[#This Row],[sABS]]= "", DataBase2[[#This Row],[BestSol]]=""), "", (DataBase2[[#This Row],[sABS]]-DataBase2[[#This Row],[BestSol]])/DataBase2[[#This Row],[BestSol]])</f>
        <v>4.2261073106502609E-2</v>
      </c>
      <c r="AJ573" s="76">
        <f>IF(OR(DataBase2[[#This Row],[sCCJ]]= "", DataBase2[[#This Row],[BestSol]]=""), "", (DataBase2[[#This Row],[sCCJ]]-DataBase2[[#This Row],[BestSol]])/DataBase2[[#This Row],[BestSol]])</f>
        <v>0.14211568961905621</v>
      </c>
      <c r="AK573" s="76">
        <f>IF(OR(DataBase2[[#This Row],[sILS]] = "", DataBase2[[#This Row],[BestSol]]=""), "", (DataBase2[[#This Row],[sILS]]-DataBase2[[#This Row],[BestSol]])/DataBase2[[#This Row],[BestSol]])</f>
        <v>4.7566208815872063E-2</v>
      </c>
      <c r="AL573" s="76">
        <f>IF(OR(DataBase2[[#This Row],[sSA]] = "", DataBase2[[#This Row],[BestSol]]=""), "", (DataBase2[[#This Row],[sSA]]-DataBase2[[#This Row],[BestSol]])/DataBase2[[#This Row],[BestSol]])</f>
        <v>4.5044139210581383E-2</v>
      </c>
      <c r="AM573" s="76">
        <f>IF(OR(DataBase2[[#This Row],[sKS]] = "", DataBase2[[#This Row],[BestSol]]=""), "", (DataBase2[[#This Row],[sKS]]-DataBase2[[#This Row],[BestSol]])/DataBase2[[#This Row],[BestSol]])</f>
        <v>1.304006942574145E-2</v>
      </c>
      <c r="AN573" s="75">
        <f>IF(OR(DataBase2[[#This Row],[sLB]] = "", DataBase2[[#This Row],[BSHeu]]=""), "", (DataBase2[[#This Row],[sLB]]-DataBase2[[#This Row],[BSHeu]])/DataBase2[[#This Row],[BSHeu]])</f>
        <v>-9.0533238648784677E-3</v>
      </c>
      <c r="AO573" s="76">
        <f>IF(OR(DataBase2[[#This Row],[sCL]] = "",  DataBase2[[#This Row],[BSHeu]]=""), "", (DataBase2[[#This Row],[sCL]] - DataBase2[[#This Row],[BSHeu]])/ DataBase2[[#This Row],[BSHeu]])</f>
        <v>-1.2872214850428798E-2</v>
      </c>
      <c r="AP573" s="76">
        <f>IF(OR(DataBase2[[#This Row],[sDRC]]= "",  DataBase2[[#This Row],[BSHeu]]=""), "", (DataBase2[[#This Row],[sDRC]]- DataBase2[[#This Row],[BSHeu]])/ DataBase2[[#This Row],[BSHeu]])</f>
        <v>-1.284976468683794E-2</v>
      </c>
      <c r="AQ573" s="76">
        <f>IF(OR(DataBase2[[#This Row],[sABS]]= "",  DataBase2[[#This Row],[BSHeu]]=""), "", (DataBase2[[#This Row],[sABS]]- DataBase2[[#This Row],[BSHeu]])/ DataBase2[[#This Row],[BSHeu]])</f>
        <v>2.8844864643237232E-2</v>
      </c>
      <c r="AR573" s="76">
        <f>IF(OR(DataBase2[[#This Row],[sCCJ]]= "",  DataBase2[[#This Row],[BSHeu]]=""), "", (DataBase2[[#This Row],[sCCJ]]- DataBase2[[#This Row],[BSHeu]])/ DataBase2[[#This Row],[BSHeu]])</f>
        <v>0.12741413107823407</v>
      </c>
      <c r="AS573" s="76">
        <f>IF(OR(DataBase2[[#This Row],[sILS]] = "",  DataBase2[[#This Row],[BSHeu]]=""), "", (DataBase2[[#This Row],[sILS]]- DataBase2[[#This Row],[BSHeu]])/ DataBase2[[#This Row],[BSHeu]])</f>
        <v>3.4081711505945002E-2</v>
      </c>
      <c r="AT573" s="76">
        <f>IF(OR(DataBase2[[#This Row],[sSA]] = "",  DataBase2[[#This Row],[BSHeu]]=""), "", (DataBase2[[#This Row],[sSA]]- DataBase2[[#This Row],[BSHeu]])/ DataBase2[[#This Row],[BSHeu]])</f>
        <v>3.1592106522481352E-2</v>
      </c>
      <c r="AU573" s="77">
        <f>IF(OR(DataBase2[[#This Row],[sKS]]= "",  DataBase2[[#This Row],[BSHeu]]=""), "", (DataBase2[[#This Row],[sKS]]- DataBase2[[#This Row],[BSHeu]])/ DataBase2[[#This Row],[BSHeu]])</f>
        <v>0</v>
      </c>
      <c r="AV573" s="78" t="str">
        <f>IF(AND(DataBase2[[#This Row],[sLBGB]]&lt;=0.0001, DataBase2[[#This Row],[sLBGB]]&lt;&gt;""), 1,"")</f>
        <v/>
      </c>
      <c r="AW573" s="78">
        <f>IF(AND(DataBase2[[#This Row],[sCLGB]]&lt;=0.0001,DataBase2[[#This Row],[sCLGB]]&lt;&gt;""), 1,"")</f>
        <v>1</v>
      </c>
      <c r="AX573" s="78">
        <f>IF(AND(DataBase2[[#This Row],[sDRCGB]]&lt;=0.0001,DataBase2[[#This Row],[sDRCGB]]&lt;&gt;""), 1,"")</f>
        <v>1</v>
      </c>
      <c r="AY573" s="78" t="str">
        <f>IF(AND(DataBase2[[#This Row],[sABSGB]]&lt;=0.0001,DataBase2[[#This Row],[sABSGB]]&lt;&gt;""), 1,"")</f>
        <v/>
      </c>
      <c r="AZ573" s="78" t="str">
        <f>IF(AND(DataBase2[[#This Row],[sCCJGB]]&lt;=0.0001,DataBase2[[#This Row],[sCCJGB]]&lt;&gt;""), 1,"")</f>
        <v/>
      </c>
      <c r="BA573" s="78" t="str">
        <f>IF(AND(DataBase2[[#This Row],[sILSGB]]&lt;=0.0001,DataBase2[[#This Row],[sILSGB]]&lt;&gt;""), 1,"")</f>
        <v/>
      </c>
      <c r="BB573" s="78" t="str">
        <f>IF(AND(DataBase2[[#This Row],[sSAGB]]&lt;=0.0001,DataBase2[[#This Row],[sSAGB]]&lt;&gt;""), 1,"")</f>
        <v/>
      </c>
      <c r="BC573" s="78" t="str">
        <f>IF(AND(DataBase2[[#This Row],[sKSGB]]&lt;=0.0001,DataBase2[[#This Row],[sKSGB]]&lt;&gt;""), 1,"")</f>
        <v/>
      </c>
      <c r="BD573" s="79">
        <f>IF(AND(DataBase2[[#This Row],[sLBGKS]]&lt;=0.0001, DataBase2[[#This Row],[sLBGKS]]&lt;&gt;""), 1,"")</f>
        <v>1</v>
      </c>
      <c r="BE573" s="78">
        <f>IF(AND(DataBase2[[#This Row],[sCLGKS]]&lt;=0.0001,DataBase2[[#This Row],[sCLGKS]]&lt;&gt;""), 1,"")</f>
        <v>1</v>
      </c>
      <c r="BF573" s="78">
        <f>IF(AND(DataBase2[[#This Row],[sDRCGKS]]&lt;=0.0001,DataBase2[[#This Row],[sDRCGKS]]&lt;&gt;""), 1,"")</f>
        <v>1</v>
      </c>
      <c r="BG573" s="78" t="str">
        <f>IF(AND(DataBase2[[#This Row],[sABSGKS]]&lt;=0.0001,DataBase2[[#This Row],[sABSGKS]]&lt;&gt;""), 1,"")</f>
        <v/>
      </c>
      <c r="BH573" s="78" t="str">
        <f>IF(AND(DataBase2[[#This Row],[sCCJGKS]]&lt;=0.0001,DataBase2[[#This Row],[sCCJGKS]]&lt;&gt;""), 1,"")</f>
        <v/>
      </c>
      <c r="BI573" s="78" t="str">
        <f>IF(AND(DataBase2[[#This Row],[sILSGKS]]&lt;=0.0001,DataBase2[[#This Row],[sILSGKS]]&lt;&gt;""), 1,"")</f>
        <v/>
      </c>
      <c r="BJ573" s="78" t="str">
        <f>IF(AND(DataBase2[[#This Row],[sSAGKS]]&lt;=0.0001,DataBase2[[#This Row],[sSAGKS]]&lt;&gt;""), 1,"")</f>
        <v/>
      </c>
      <c r="BK573" s="80">
        <f>IF(AND(DataBase2[[#This Row],[sKSGKS]]&lt;=0.0001,DataBase2[[#This Row],[sKSGKS]]&lt;&gt;""), 1,"")</f>
        <v>1</v>
      </c>
      <c r="CV573" s="7"/>
      <c r="CW573" s="7"/>
      <c r="CX573" s="7"/>
      <c r="CY573" s="7"/>
      <c r="DB573" s="8"/>
      <c r="DC573" s="8"/>
      <c r="DD573" s="8"/>
      <c r="DF573" s="7"/>
      <c r="DG573" s="7"/>
      <c r="DH573" s="7"/>
      <c r="DI573" s="7"/>
      <c r="DK573" s="8"/>
      <c r="DL573" s="8"/>
      <c r="DM573" s="8"/>
      <c r="DN573" s="8"/>
      <c r="DO573" s="8"/>
      <c r="DP573" s="7"/>
      <c r="DQ573" s="7"/>
      <c r="DR573" s="7"/>
      <c r="DS573" s="7"/>
    </row>
    <row r="574" spans="1:123" x14ac:dyDescent="0.35">
      <c r="A574" s="65" t="s">
        <v>105</v>
      </c>
      <c r="B574" s="66" t="s">
        <v>80</v>
      </c>
      <c r="C574" s="67" t="s">
        <v>282</v>
      </c>
      <c r="D574" s="67">
        <v>6</v>
      </c>
      <c r="E574" s="67">
        <v>10</v>
      </c>
      <c r="F574" s="68">
        <v>5</v>
      </c>
      <c r="G574" s="69">
        <v>9785.73</v>
      </c>
      <c r="H574" s="70">
        <v>9514.5</v>
      </c>
      <c r="I574" s="71">
        <v>7200</v>
      </c>
      <c r="J574" s="69">
        <v>9925.5</v>
      </c>
      <c r="K574" s="70">
        <v>8235.82</v>
      </c>
      <c r="L574" s="71">
        <v>30550</v>
      </c>
      <c r="M574" s="69">
        <v>14949.45</v>
      </c>
      <c r="N574" s="6">
        <v>9724.4</v>
      </c>
      <c r="O574" s="71">
        <v>7200.1</v>
      </c>
      <c r="P574" s="69">
        <v>10288.339840000001</v>
      </c>
      <c r="Q574" s="71">
        <v>2429</v>
      </c>
      <c r="R574" s="72">
        <v>10804.96</v>
      </c>
      <c r="S574" s="71">
        <v>7.72</v>
      </c>
      <c r="T574" s="72">
        <v>10266.66</v>
      </c>
      <c r="U574" s="71">
        <v>150.00649999999999</v>
      </c>
      <c r="V574" s="72">
        <v>10239.76</v>
      </c>
      <c r="W574" s="73">
        <v>150.07400000000001</v>
      </c>
      <c r="X574" s="7">
        <v>9876.15</v>
      </c>
      <c r="Y574" s="71">
        <v>127</v>
      </c>
      <c r="Z574" s="74">
        <f t="shared" si="24"/>
        <v>9785.73</v>
      </c>
      <c r="AA574" s="48">
        <f t="shared" si="25"/>
        <v>9876.15</v>
      </c>
      <c r="AB57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MIN(G574,J574,M574),"")</f>
        <v/>
      </c>
      <c r="AC574" s="49" t="str">
        <f>IF(OR(DataBase2[[#This Row],[sKS]] = "", DataBase2[[#This Row],[BSOpt]]=""), "", (DataBase2[[#This Row],[sKS]]-DataBase2[[#This Row],[BSOpt]])/DataBase2[[#This Row],[BSOpt]])</f>
        <v/>
      </c>
      <c r="AD574" s="49">
        <f t="shared" si="26"/>
        <v>9785.73</v>
      </c>
      <c r="AE574" s="49">
        <f>IF(OR(DataBase2[[#This Row],[sKS]] = "", DataBase2[[#This Row],[BESTUB]]=""), "", (DataBase2[[#This Row],[sKS]]-DataBase2[[#This Row],[BESTUB]])/DataBase2[[#This Row],[BESTUB]])</f>
        <v>9.2399851620676311E-3</v>
      </c>
      <c r="AF574" s="75">
        <f>IF(OR(DataBase2[[#This Row],[sLB]] = "", DataBase2[[#This Row],[BestSol]]=""), "", (DataBase2[[#This Row],[sLB]]-DataBase2[[#This Row],[BestSol]])/DataBase2[[#This Row],[BestSol]])</f>
        <v>0</v>
      </c>
      <c r="AG574" s="76">
        <f>IF(OR(DataBase2[[#This Row],[sCL]] = "", DataBase2[[#This Row],[BestSol]]=""), "", (DataBase2[[#This Row],[sCL]] -DataBase2[[#This Row],[BestSol]])/DataBase2[[#This Row],[BestSol]])</f>
        <v>1.4283042757157662E-2</v>
      </c>
      <c r="AH574" s="76">
        <f>IF(OR(DataBase2[[#This Row],[sDRC]]= "", DataBase2[[#This Row],[BestSol]]=""), "", (DataBase2[[#This Row],[sDRC]]-DataBase2[[#This Row],[BestSol]])/DataBase2[[#This Row],[BestSol]])</f>
        <v>0.52767856869134966</v>
      </c>
      <c r="AI574" s="76">
        <f>IF(OR(DataBase2[[#This Row],[sABS]]= "", DataBase2[[#This Row],[BestSol]]=""), "", (DataBase2[[#This Row],[sABS]]-DataBase2[[#This Row],[BestSol]])/DataBase2[[#This Row],[BestSol]])</f>
        <v>5.1361507010718774E-2</v>
      </c>
      <c r="AJ574" s="76">
        <f>IF(OR(DataBase2[[#This Row],[sCCJ]]= "", DataBase2[[#This Row],[BestSol]]=""), "", (DataBase2[[#This Row],[sCCJ]]-DataBase2[[#This Row],[BestSol]])/DataBase2[[#This Row],[BestSol]])</f>
        <v>0.10415472325518889</v>
      </c>
      <c r="AK574" s="76">
        <f>IF(OR(DataBase2[[#This Row],[sILS]] = "", DataBase2[[#This Row],[BestSol]]=""), "", (DataBase2[[#This Row],[sILS]]-DataBase2[[#This Row],[BestSol]])/DataBase2[[#This Row],[BestSol]])</f>
        <v>4.9146052466193149E-2</v>
      </c>
      <c r="AL574" s="76">
        <f>IF(OR(DataBase2[[#This Row],[sSA]] = "", DataBase2[[#This Row],[BestSol]]=""), "", (DataBase2[[#This Row],[sSA]]-DataBase2[[#This Row],[BestSol]])/DataBase2[[#This Row],[BestSol]])</f>
        <v>4.6397151770997222E-2</v>
      </c>
      <c r="AM574" s="76">
        <f>IF(OR(DataBase2[[#This Row],[sKS]] = "", DataBase2[[#This Row],[BestSol]]=""), "", (DataBase2[[#This Row],[sKS]]-DataBase2[[#This Row],[BestSol]])/DataBase2[[#This Row],[BestSol]])</f>
        <v>9.2399851620676311E-3</v>
      </c>
      <c r="AN574" s="75">
        <f>IF(OR(DataBase2[[#This Row],[sLB]] = "", DataBase2[[#This Row],[BSHeu]]=""), "", (DataBase2[[#This Row],[sLB]]-DataBase2[[#This Row],[BSHeu]])/DataBase2[[#This Row],[BSHeu]])</f>
        <v>-9.1553894989444343E-3</v>
      </c>
      <c r="AO574" s="76">
        <f>IF(OR(DataBase2[[#This Row],[sCL]] = "",  DataBase2[[#This Row],[BSHeu]]=""), "", (DataBase2[[#This Row],[sCL]] - DataBase2[[#This Row],[BSHeu]])/ DataBase2[[#This Row],[BSHeu]])</f>
        <v>4.9968864385413715E-3</v>
      </c>
      <c r="AP574" s="76">
        <f>IF(OR(DataBase2[[#This Row],[sDRC]]= "",  DataBase2[[#This Row],[BSHeu]]=""), "", (DataBase2[[#This Row],[sDRC]]- DataBase2[[#This Row],[BSHeu]])/ DataBase2[[#This Row],[BSHeu]])</f>
        <v>0.5136920763657904</v>
      </c>
      <c r="AQ574" s="76">
        <f>IF(OR(DataBase2[[#This Row],[sABS]]= "",  DataBase2[[#This Row],[BSHeu]]=""), "", (DataBase2[[#This Row],[sABS]]- DataBase2[[#This Row],[BSHeu]])/ DataBase2[[#This Row],[BSHeu]])</f>
        <v>4.1735882909838443E-2</v>
      </c>
      <c r="AR574" s="76">
        <f>IF(OR(DataBase2[[#This Row],[sCCJ]]= "",  DataBase2[[#This Row],[BSHeu]]=""), "", (DataBase2[[#This Row],[sCCJ]]- DataBase2[[#This Row],[BSHeu]])/ DataBase2[[#This Row],[BSHeu]])</f>
        <v>9.4045756696688437E-2</v>
      </c>
      <c r="AS574" s="76">
        <f>IF(OR(DataBase2[[#This Row],[sILS]] = "",  DataBase2[[#This Row],[BSHeu]]=""), "", (DataBase2[[#This Row],[sILS]]- DataBase2[[#This Row],[BSHeu]])/ DataBase2[[#This Row],[BSHeu]])</f>
        <v>3.9540711714585161E-2</v>
      </c>
      <c r="AT574" s="76">
        <f>IF(OR(DataBase2[[#This Row],[sSA]] = "",  DataBase2[[#This Row],[BSHeu]]=""), "", (DataBase2[[#This Row],[sSA]]- DataBase2[[#This Row],[BSHeu]])/ DataBase2[[#This Row],[BSHeu]])</f>
        <v>3.6816978275947675E-2</v>
      </c>
      <c r="AU574" s="77">
        <f>IF(OR(DataBase2[[#This Row],[sKS]]= "",  DataBase2[[#This Row],[BSHeu]]=""), "", (DataBase2[[#This Row],[sKS]]- DataBase2[[#This Row],[BSHeu]])/ DataBase2[[#This Row],[BSHeu]])</f>
        <v>0</v>
      </c>
      <c r="AV574" s="78">
        <f>IF(AND(DataBase2[[#This Row],[sLBGB]]&lt;=0.0001, DataBase2[[#This Row],[sLBGB]]&lt;&gt;""), 1,"")</f>
        <v>1</v>
      </c>
      <c r="AW574" s="78" t="str">
        <f>IF(AND(DataBase2[[#This Row],[sCLGB]]&lt;=0.0001,DataBase2[[#This Row],[sCLGB]]&lt;&gt;""), 1,"")</f>
        <v/>
      </c>
      <c r="AX574" s="78" t="str">
        <f>IF(AND(DataBase2[[#This Row],[sDRCGB]]&lt;=0.0001,DataBase2[[#This Row],[sDRCGB]]&lt;&gt;""), 1,"")</f>
        <v/>
      </c>
      <c r="AY574" s="78" t="str">
        <f>IF(AND(DataBase2[[#This Row],[sABSGB]]&lt;=0.0001,DataBase2[[#This Row],[sABSGB]]&lt;&gt;""), 1,"")</f>
        <v/>
      </c>
      <c r="AZ574" s="78" t="str">
        <f>IF(AND(DataBase2[[#This Row],[sCCJGB]]&lt;=0.0001,DataBase2[[#This Row],[sCCJGB]]&lt;&gt;""), 1,"")</f>
        <v/>
      </c>
      <c r="BA574" s="78" t="str">
        <f>IF(AND(DataBase2[[#This Row],[sILSGB]]&lt;=0.0001,DataBase2[[#This Row],[sILSGB]]&lt;&gt;""), 1,"")</f>
        <v/>
      </c>
      <c r="BB574" s="78" t="str">
        <f>IF(AND(DataBase2[[#This Row],[sSAGB]]&lt;=0.0001,DataBase2[[#This Row],[sSAGB]]&lt;&gt;""), 1,"")</f>
        <v/>
      </c>
      <c r="BC574" s="78" t="str">
        <f>IF(AND(DataBase2[[#This Row],[sKSGB]]&lt;=0.0001,DataBase2[[#This Row],[sKSGB]]&lt;&gt;""), 1,"")</f>
        <v/>
      </c>
      <c r="BD574" s="79">
        <f>IF(AND(DataBase2[[#This Row],[sLBGKS]]&lt;=0.0001, DataBase2[[#This Row],[sLBGKS]]&lt;&gt;""), 1,"")</f>
        <v>1</v>
      </c>
      <c r="BE574" s="78" t="str">
        <f>IF(AND(DataBase2[[#This Row],[sCLGKS]]&lt;=0.0001,DataBase2[[#This Row],[sCLGKS]]&lt;&gt;""), 1,"")</f>
        <v/>
      </c>
      <c r="BF574" s="78" t="str">
        <f>IF(AND(DataBase2[[#This Row],[sDRCGKS]]&lt;=0.0001,DataBase2[[#This Row],[sDRCGKS]]&lt;&gt;""), 1,"")</f>
        <v/>
      </c>
      <c r="BG574" s="78" t="str">
        <f>IF(AND(DataBase2[[#This Row],[sABSGKS]]&lt;=0.0001,DataBase2[[#This Row],[sABSGKS]]&lt;&gt;""), 1,"")</f>
        <v/>
      </c>
      <c r="BH574" s="78" t="str">
        <f>IF(AND(DataBase2[[#This Row],[sCCJGKS]]&lt;=0.0001,DataBase2[[#This Row],[sCCJGKS]]&lt;&gt;""), 1,"")</f>
        <v/>
      </c>
      <c r="BI574" s="78" t="str">
        <f>IF(AND(DataBase2[[#This Row],[sILSGKS]]&lt;=0.0001,DataBase2[[#This Row],[sILSGKS]]&lt;&gt;""), 1,"")</f>
        <v/>
      </c>
      <c r="BJ574" s="78" t="str">
        <f>IF(AND(DataBase2[[#This Row],[sSAGKS]]&lt;=0.0001,DataBase2[[#This Row],[sSAGKS]]&lt;&gt;""), 1,"")</f>
        <v/>
      </c>
      <c r="BK574" s="80">
        <f>IF(AND(DataBase2[[#This Row],[sKSGKS]]&lt;=0.0001,DataBase2[[#This Row],[sKSGKS]]&lt;&gt;""), 1,"")</f>
        <v>1</v>
      </c>
      <c r="CV574" s="7"/>
      <c r="CW574" s="7"/>
      <c r="CX574" s="7"/>
      <c r="CY574" s="7"/>
      <c r="DB574" s="8"/>
      <c r="DC574" s="8"/>
      <c r="DD574" s="8"/>
      <c r="DF574" s="7"/>
      <c r="DG574" s="7"/>
      <c r="DH574" s="7"/>
      <c r="DI574" s="7"/>
      <c r="DK574" s="8"/>
      <c r="DL574" s="8"/>
      <c r="DM574" s="8"/>
      <c r="DN574" s="8"/>
      <c r="DO574" s="8"/>
      <c r="DP574" s="7"/>
      <c r="DQ574" s="7"/>
      <c r="DR574" s="7"/>
      <c r="DS574" s="7"/>
    </row>
    <row r="575" spans="1:123" x14ac:dyDescent="0.35">
      <c r="A575" s="65" t="s">
        <v>106</v>
      </c>
      <c r="B575" s="66" t="s">
        <v>80</v>
      </c>
      <c r="C575" s="67" t="s">
        <v>282</v>
      </c>
      <c r="D575" s="67">
        <v>6</v>
      </c>
      <c r="E575" s="67">
        <v>10</v>
      </c>
      <c r="F575" s="68">
        <v>2</v>
      </c>
      <c r="G575" s="69">
        <v>6458.63</v>
      </c>
      <c r="H575" s="70">
        <v>6130.73</v>
      </c>
      <c r="I575" s="71">
        <v>7200</v>
      </c>
      <c r="J575" s="69">
        <v>6458.59</v>
      </c>
      <c r="K575" s="70">
        <v>6458.59</v>
      </c>
      <c r="L575" s="71">
        <v>784</v>
      </c>
      <c r="M575" s="69">
        <v>6458.59</v>
      </c>
      <c r="N575" s="6">
        <v>6458.59</v>
      </c>
      <c r="O575" s="71">
        <v>4389</v>
      </c>
      <c r="P575" s="69">
        <v>6458.6298800000004</v>
      </c>
      <c r="Q575" s="71">
        <v>584</v>
      </c>
      <c r="R575" s="72">
        <v>6981.12</v>
      </c>
      <c r="S575" s="71">
        <v>13.26</v>
      </c>
      <c r="T575" s="72">
        <v>6571.94</v>
      </c>
      <c r="U575" s="71">
        <v>150.0085</v>
      </c>
      <c r="V575" s="72">
        <v>6651.77</v>
      </c>
      <c r="W575" s="73">
        <v>150.011</v>
      </c>
      <c r="X575" s="7">
        <v>6461.28</v>
      </c>
      <c r="Y575" s="71">
        <v>127</v>
      </c>
      <c r="Z575" s="74">
        <f t="shared" si="24"/>
        <v>6458.59</v>
      </c>
      <c r="AA575" s="48">
        <f t="shared" si="25"/>
        <v>6458.6298800000004</v>
      </c>
      <c r="AB57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MIN(G575,J575,M575),"")</f>
        <v>6458.59</v>
      </c>
      <c r="AC575" s="49">
        <f>IF(OR(DataBase2[[#This Row],[sKS]] = "", DataBase2[[#This Row],[BSOpt]]=""), "", (DataBase2[[#This Row],[sKS]]-DataBase2[[#This Row],[BSOpt]])/DataBase2[[#This Row],[BSOpt]])</f>
        <v>4.1649957653289648E-4</v>
      </c>
      <c r="AD575" s="49">
        <f t="shared" si="26"/>
        <v>6458.59</v>
      </c>
      <c r="AE575" s="49">
        <f>IF(OR(DataBase2[[#This Row],[sKS]] = "", DataBase2[[#This Row],[BESTUB]]=""), "", (DataBase2[[#This Row],[sKS]]-DataBase2[[#This Row],[BESTUB]])/DataBase2[[#This Row],[BESTUB]])</f>
        <v>4.1649957653289648E-4</v>
      </c>
      <c r="AF575" s="75">
        <f>IF(OR(DataBase2[[#This Row],[sLB]] = "", DataBase2[[#This Row],[BestSol]]=""), "", (DataBase2[[#This Row],[sLB]]-DataBase2[[#This Row],[BestSol]])/DataBase2[[#This Row],[BestSol]])</f>
        <v>6.1933022532725592E-6</v>
      </c>
      <c r="AG575" s="76">
        <f>IF(OR(DataBase2[[#This Row],[sCL]] = "", DataBase2[[#This Row],[BestSol]]=""), "", (DataBase2[[#This Row],[sCL]] -DataBase2[[#This Row],[BestSol]])/DataBase2[[#This Row],[BestSol]])</f>
        <v>0</v>
      </c>
      <c r="AH575" s="76">
        <f>IF(OR(DataBase2[[#This Row],[sDRC]]= "", DataBase2[[#This Row],[BestSol]]=""), "", (DataBase2[[#This Row],[sDRC]]-DataBase2[[#This Row],[BestSol]])/DataBase2[[#This Row],[BestSol]])</f>
        <v>0</v>
      </c>
      <c r="AI575" s="76">
        <f>IF(OR(DataBase2[[#This Row],[sABS]]= "", DataBase2[[#This Row],[BestSol]]=""), "", (DataBase2[[#This Row],[sABS]]-DataBase2[[#This Row],[BestSol]])/DataBase2[[#This Row],[BestSol]])</f>
        <v>6.1747223465596346E-6</v>
      </c>
      <c r="AJ575" s="76">
        <f>IF(OR(DataBase2[[#This Row],[sCCJ]]= "", DataBase2[[#This Row],[BestSol]]=""), "", (DataBase2[[#This Row],[sCCJ]]-DataBase2[[#This Row],[BestSol]])/DataBase2[[#This Row],[BestSol]])</f>
        <v>8.0904655660136299E-2</v>
      </c>
      <c r="AK575" s="76">
        <f>IF(OR(DataBase2[[#This Row],[sILS]] = "", DataBase2[[#This Row],[BestSol]]=""), "", (DataBase2[[#This Row],[sILS]]-DataBase2[[#This Row],[BestSol]])/DataBase2[[#This Row],[BestSol]])</f>
        <v>1.7550270260226992E-2</v>
      </c>
      <c r="AL575" s="76">
        <f>IF(OR(DataBase2[[#This Row],[sSA]] = "", DataBase2[[#This Row],[BestSol]]=""), "", (DataBase2[[#This Row],[sSA]]-DataBase2[[#This Row],[BestSol]])/DataBase2[[#This Row],[BestSol]])</f>
        <v>2.9910553232207072E-2</v>
      </c>
      <c r="AM575" s="76">
        <f>IF(OR(DataBase2[[#This Row],[sKS]] = "", DataBase2[[#This Row],[BestSol]]=""), "", (DataBase2[[#This Row],[sKS]]-DataBase2[[#This Row],[BestSol]])/DataBase2[[#This Row],[BestSol]])</f>
        <v>4.1649957653289648E-4</v>
      </c>
      <c r="AN575" s="75">
        <f>IF(OR(DataBase2[[#This Row],[sLB]] = "", DataBase2[[#This Row],[BSHeu]]=""), "", (DataBase2[[#This Row],[sLB]]-DataBase2[[#This Row],[BSHeu]])/DataBase2[[#This Row],[BSHeu]])</f>
        <v>1.8579791987868038E-8</v>
      </c>
      <c r="AO575" s="76">
        <f>IF(OR(DataBase2[[#This Row],[sCL]] = "",  DataBase2[[#This Row],[BSHeu]]=""), "", (DataBase2[[#This Row],[sCL]] - DataBase2[[#This Row],[BSHeu]])/ DataBase2[[#This Row],[BSHeu]])</f>
        <v>-6.1746842195990005E-6</v>
      </c>
      <c r="AP575" s="76">
        <f>IF(OR(DataBase2[[#This Row],[sDRC]]= "",  DataBase2[[#This Row],[BSHeu]]=""), "", (DataBase2[[#This Row],[sDRC]]- DataBase2[[#This Row],[BSHeu]])/ DataBase2[[#This Row],[BSHeu]])</f>
        <v>-6.1746842195990005E-6</v>
      </c>
      <c r="AQ575" s="76">
        <f>IF(OR(DataBase2[[#This Row],[sABS]]= "",  DataBase2[[#This Row],[BSHeu]]=""), "", (DataBase2[[#This Row],[sABS]]- DataBase2[[#This Row],[BSHeu]])/ DataBase2[[#This Row],[BSHeu]])</f>
        <v>0</v>
      </c>
      <c r="AR575" s="76">
        <f>IF(OR(DataBase2[[#This Row],[sCCJ]]= "",  DataBase2[[#This Row],[BSHeu]]=""), "", (DataBase2[[#This Row],[sCCJ]]- DataBase2[[#This Row],[BSHeu]])/ DataBase2[[#This Row],[BSHeu]])</f>
        <v>8.0897981415216105E-2</v>
      </c>
      <c r="AS575" s="76">
        <f>IF(OR(DataBase2[[#This Row],[sILS]] = "",  DataBase2[[#This Row],[BSHeu]]=""), "", (DataBase2[[#This Row],[sILS]]- DataBase2[[#This Row],[BSHeu]])/ DataBase2[[#This Row],[BSHeu]])</f>
        <v>1.7543987208630568E-2</v>
      </c>
      <c r="AT575" s="76">
        <f>IF(OR(DataBase2[[#This Row],[sSA]] = "",  DataBase2[[#This Row],[BSHeu]]=""), "", (DataBase2[[#This Row],[sSA]]- DataBase2[[#This Row],[BSHeu]])/ DataBase2[[#This Row],[BSHeu]])</f>
        <v>2.9904193859766434E-2</v>
      </c>
      <c r="AU575" s="77">
        <f>IF(OR(DataBase2[[#This Row],[sKS]]= "",  DataBase2[[#This Row],[BSHeu]]=""), "", (DataBase2[[#This Row],[sKS]]- DataBase2[[#This Row],[BSHeu]])/ DataBase2[[#This Row],[BSHeu]])</f>
        <v>4.1032232055993479E-4</v>
      </c>
      <c r="AV575" s="78">
        <f>IF(AND(DataBase2[[#This Row],[sLBGB]]&lt;=0.0001, DataBase2[[#This Row],[sLBGB]]&lt;&gt;""), 1,"")</f>
        <v>1</v>
      </c>
      <c r="AW575" s="78">
        <f>IF(AND(DataBase2[[#This Row],[sCLGB]]&lt;=0.0001,DataBase2[[#This Row],[sCLGB]]&lt;&gt;""), 1,"")</f>
        <v>1</v>
      </c>
      <c r="AX575" s="78">
        <f>IF(AND(DataBase2[[#This Row],[sDRCGB]]&lt;=0.0001,DataBase2[[#This Row],[sDRCGB]]&lt;&gt;""), 1,"")</f>
        <v>1</v>
      </c>
      <c r="AY575" s="78">
        <f>IF(AND(DataBase2[[#This Row],[sABSGB]]&lt;=0.0001,DataBase2[[#This Row],[sABSGB]]&lt;&gt;""), 1,"")</f>
        <v>1</v>
      </c>
      <c r="AZ575" s="78" t="str">
        <f>IF(AND(DataBase2[[#This Row],[sCCJGB]]&lt;=0.0001,DataBase2[[#This Row],[sCCJGB]]&lt;&gt;""), 1,"")</f>
        <v/>
      </c>
      <c r="BA575" s="78" t="str">
        <f>IF(AND(DataBase2[[#This Row],[sILSGB]]&lt;=0.0001,DataBase2[[#This Row],[sILSGB]]&lt;&gt;""), 1,"")</f>
        <v/>
      </c>
      <c r="BB575" s="78" t="str">
        <f>IF(AND(DataBase2[[#This Row],[sSAGB]]&lt;=0.0001,DataBase2[[#This Row],[sSAGB]]&lt;&gt;""), 1,"")</f>
        <v/>
      </c>
      <c r="BC575" s="78" t="str">
        <f>IF(AND(DataBase2[[#This Row],[sKSGB]]&lt;=0.0001,DataBase2[[#This Row],[sKSGB]]&lt;&gt;""), 1,"")</f>
        <v/>
      </c>
      <c r="BD575" s="79">
        <f>IF(AND(DataBase2[[#This Row],[sLBGKS]]&lt;=0.0001, DataBase2[[#This Row],[sLBGKS]]&lt;&gt;""), 1,"")</f>
        <v>1</v>
      </c>
      <c r="BE575" s="78">
        <f>IF(AND(DataBase2[[#This Row],[sCLGKS]]&lt;=0.0001,DataBase2[[#This Row],[sCLGKS]]&lt;&gt;""), 1,"")</f>
        <v>1</v>
      </c>
      <c r="BF575" s="78">
        <f>IF(AND(DataBase2[[#This Row],[sDRCGKS]]&lt;=0.0001,DataBase2[[#This Row],[sDRCGKS]]&lt;&gt;""), 1,"")</f>
        <v>1</v>
      </c>
      <c r="BG575" s="78">
        <f>IF(AND(DataBase2[[#This Row],[sABSGKS]]&lt;=0.0001,DataBase2[[#This Row],[sABSGKS]]&lt;&gt;""), 1,"")</f>
        <v>1</v>
      </c>
      <c r="BH575" s="78" t="str">
        <f>IF(AND(DataBase2[[#This Row],[sCCJGKS]]&lt;=0.0001,DataBase2[[#This Row],[sCCJGKS]]&lt;&gt;""), 1,"")</f>
        <v/>
      </c>
      <c r="BI575" s="78" t="str">
        <f>IF(AND(DataBase2[[#This Row],[sILSGKS]]&lt;=0.0001,DataBase2[[#This Row],[sILSGKS]]&lt;&gt;""), 1,"")</f>
        <v/>
      </c>
      <c r="BJ575" s="78" t="str">
        <f>IF(AND(DataBase2[[#This Row],[sSAGKS]]&lt;=0.0001,DataBase2[[#This Row],[sSAGKS]]&lt;&gt;""), 1,"")</f>
        <v/>
      </c>
      <c r="BK575" s="80" t="str">
        <f>IF(AND(DataBase2[[#This Row],[sKSGKS]]&lt;=0.0001,DataBase2[[#This Row],[sKSGKS]]&lt;&gt;""), 1,"")</f>
        <v/>
      </c>
      <c r="CV575" s="7"/>
      <c r="CW575" s="7"/>
      <c r="CX575" s="7"/>
      <c r="CY575" s="7"/>
      <c r="DB575" s="8"/>
      <c r="DC575" s="8"/>
      <c r="DD575" s="8"/>
      <c r="DF575" s="7"/>
      <c r="DG575" s="7"/>
      <c r="DH575" s="7"/>
      <c r="DI575" s="7"/>
      <c r="DK575" s="8"/>
      <c r="DL575" s="8"/>
      <c r="DM575" s="8"/>
      <c r="DN575" s="8"/>
      <c r="DO575" s="8"/>
      <c r="DP575" s="7"/>
      <c r="DQ575" s="7"/>
      <c r="DR575" s="7"/>
      <c r="DS575" s="7"/>
    </row>
    <row r="576" spans="1:123" x14ac:dyDescent="0.35">
      <c r="A576" s="65" t="s">
        <v>107</v>
      </c>
      <c r="B576" s="66" t="s">
        <v>80</v>
      </c>
      <c r="C576" s="67" t="s">
        <v>282</v>
      </c>
      <c r="D576" s="67">
        <v>6</v>
      </c>
      <c r="E576" s="67">
        <v>10</v>
      </c>
      <c r="F576" s="68">
        <v>3</v>
      </c>
      <c r="G576" s="69">
        <v>8222.39</v>
      </c>
      <c r="H576" s="70">
        <v>7750.91</v>
      </c>
      <c r="I576" s="71">
        <v>7200</v>
      </c>
      <c r="J576" s="69">
        <v>8222.39</v>
      </c>
      <c r="K576" s="70">
        <v>7815.15</v>
      </c>
      <c r="L576" s="71">
        <v>37276</v>
      </c>
      <c r="M576" s="69">
        <v>8299.7099999999991</v>
      </c>
      <c r="N576" s="6">
        <v>8110</v>
      </c>
      <c r="O576" s="71">
        <v>7200.1</v>
      </c>
      <c r="P576" s="69">
        <v>8290.9404300000006</v>
      </c>
      <c r="Q576" s="71">
        <v>2205</v>
      </c>
      <c r="R576" s="72">
        <v>8907.24</v>
      </c>
      <c r="S576" s="71">
        <v>10.02</v>
      </c>
      <c r="T576" s="72">
        <v>8310.5499999999993</v>
      </c>
      <c r="U576" s="71">
        <v>150.012</v>
      </c>
      <c r="V576" s="72">
        <v>8377.11</v>
      </c>
      <c r="W576" s="73">
        <v>150.07499999999999</v>
      </c>
      <c r="X576" s="7">
        <v>8222.39</v>
      </c>
      <c r="Y576" s="71">
        <v>148</v>
      </c>
      <c r="Z576" s="74">
        <f t="shared" si="24"/>
        <v>8222.39</v>
      </c>
      <c r="AA576" s="48">
        <f t="shared" si="25"/>
        <v>8222.39</v>
      </c>
      <c r="AB57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MIN(G576,J576,M576),"")</f>
        <v/>
      </c>
      <c r="AC576" s="49" t="str">
        <f>IF(OR(DataBase2[[#This Row],[sKS]] = "", DataBase2[[#This Row],[BSOpt]]=""), "", (DataBase2[[#This Row],[sKS]]-DataBase2[[#This Row],[BSOpt]])/DataBase2[[#This Row],[BSOpt]])</f>
        <v/>
      </c>
      <c r="AD576" s="49">
        <f t="shared" si="26"/>
        <v>8222.39</v>
      </c>
      <c r="AE576" s="49">
        <f>IF(OR(DataBase2[[#This Row],[sKS]] = "", DataBase2[[#This Row],[BESTUB]]=""), "", (DataBase2[[#This Row],[sKS]]-DataBase2[[#This Row],[BESTUB]])/DataBase2[[#This Row],[BESTUB]])</f>
        <v>0</v>
      </c>
      <c r="AF576" s="75">
        <f>IF(OR(DataBase2[[#This Row],[sLB]] = "", DataBase2[[#This Row],[BestSol]]=""), "", (DataBase2[[#This Row],[sLB]]-DataBase2[[#This Row],[BestSol]])/DataBase2[[#This Row],[BestSol]])</f>
        <v>0</v>
      </c>
      <c r="AG576" s="76">
        <f>IF(OR(DataBase2[[#This Row],[sCL]] = "", DataBase2[[#This Row],[BestSol]]=""), "", (DataBase2[[#This Row],[sCL]] -DataBase2[[#This Row],[BestSol]])/DataBase2[[#This Row],[BestSol]])</f>
        <v>0</v>
      </c>
      <c r="AH576" s="76">
        <f>IF(OR(DataBase2[[#This Row],[sDRC]]= "", DataBase2[[#This Row],[BestSol]]=""), "", (DataBase2[[#This Row],[sDRC]]-DataBase2[[#This Row],[BestSol]])/DataBase2[[#This Row],[BestSol]])</f>
        <v>9.4035918996787683E-3</v>
      </c>
      <c r="AI576" s="76">
        <f>IF(OR(DataBase2[[#This Row],[sABS]]= "", DataBase2[[#This Row],[BestSol]]=""), "", (DataBase2[[#This Row],[sABS]]-DataBase2[[#This Row],[BestSol]])/DataBase2[[#This Row],[BestSol]])</f>
        <v>8.3370443386899858E-3</v>
      </c>
      <c r="AJ576" s="76">
        <f>IF(OR(DataBase2[[#This Row],[sCCJ]]= "", DataBase2[[#This Row],[BestSol]]=""), "", (DataBase2[[#This Row],[sCCJ]]-DataBase2[[#This Row],[BestSol]])/DataBase2[[#This Row],[BestSol]])</f>
        <v>8.3290867983639841E-2</v>
      </c>
      <c r="AK576" s="76">
        <f>IF(OR(DataBase2[[#This Row],[sILS]] = "", DataBase2[[#This Row],[BestSol]]=""), "", (DataBase2[[#This Row],[sILS]]-DataBase2[[#This Row],[BestSol]])/DataBase2[[#This Row],[BestSol]])</f>
        <v>1.0721943376560813E-2</v>
      </c>
      <c r="AL576" s="76">
        <f>IF(OR(DataBase2[[#This Row],[sSA]] = "", DataBase2[[#This Row],[BestSol]]=""), "", (DataBase2[[#This Row],[sSA]]-DataBase2[[#This Row],[BestSol]])/DataBase2[[#This Row],[BestSol]])</f>
        <v>1.8816913330552451E-2</v>
      </c>
      <c r="AM576" s="76">
        <f>IF(OR(DataBase2[[#This Row],[sKS]] = "", DataBase2[[#This Row],[BestSol]]=""), "", (DataBase2[[#This Row],[sKS]]-DataBase2[[#This Row],[BestSol]])/DataBase2[[#This Row],[BestSol]])</f>
        <v>0</v>
      </c>
      <c r="AN576" s="75">
        <f>IF(OR(DataBase2[[#This Row],[sLB]] = "", DataBase2[[#This Row],[BSHeu]]=""), "", (DataBase2[[#This Row],[sLB]]-DataBase2[[#This Row],[BSHeu]])/DataBase2[[#This Row],[BSHeu]])</f>
        <v>0</v>
      </c>
      <c r="AO576" s="76">
        <f>IF(OR(DataBase2[[#This Row],[sCL]] = "",  DataBase2[[#This Row],[BSHeu]]=""), "", (DataBase2[[#This Row],[sCL]] - DataBase2[[#This Row],[BSHeu]])/ DataBase2[[#This Row],[BSHeu]])</f>
        <v>0</v>
      </c>
      <c r="AP576" s="76">
        <f>IF(OR(DataBase2[[#This Row],[sDRC]]= "",  DataBase2[[#This Row],[BSHeu]]=""), "", (DataBase2[[#This Row],[sDRC]]- DataBase2[[#This Row],[BSHeu]])/ DataBase2[[#This Row],[BSHeu]])</f>
        <v>9.4035918996787683E-3</v>
      </c>
      <c r="AQ576" s="76">
        <f>IF(OR(DataBase2[[#This Row],[sABS]]= "",  DataBase2[[#This Row],[BSHeu]]=""), "", (DataBase2[[#This Row],[sABS]]- DataBase2[[#This Row],[BSHeu]])/ DataBase2[[#This Row],[BSHeu]])</f>
        <v>8.3370443386899858E-3</v>
      </c>
      <c r="AR576" s="76">
        <f>IF(OR(DataBase2[[#This Row],[sCCJ]]= "",  DataBase2[[#This Row],[BSHeu]]=""), "", (DataBase2[[#This Row],[sCCJ]]- DataBase2[[#This Row],[BSHeu]])/ DataBase2[[#This Row],[BSHeu]])</f>
        <v>8.3290867983639841E-2</v>
      </c>
      <c r="AS576" s="76">
        <f>IF(OR(DataBase2[[#This Row],[sILS]] = "",  DataBase2[[#This Row],[BSHeu]]=""), "", (DataBase2[[#This Row],[sILS]]- DataBase2[[#This Row],[BSHeu]])/ DataBase2[[#This Row],[BSHeu]])</f>
        <v>1.0721943376560813E-2</v>
      </c>
      <c r="AT576" s="76">
        <f>IF(OR(DataBase2[[#This Row],[sSA]] = "",  DataBase2[[#This Row],[BSHeu]]=""), "", (DataBase2[[#This Row],[sSA]]- DataBase2[[#This Row],[BSHeu]])/ DataBase2[[#This Row],[BSHeu]])</f>
        <v>1.8816913330552451E-2</v>
      </c>
      <c r="AU576" s="77">
        <f>IF(OR(DataBase2[[#This Row],[sKS]]= "",  DataBase2[[#This Row],[BSHeu]]=""), "", (DataBase2[[#This Row],[sKS]]- DataBase2[[#This Row],[BSHeu]])/ DataBase2[[#This Row],[BSHeu]])</f>
        <v>0</v>
      </c>
      <c r="AV576" s="78">
        <f>IF(AND(DataBase2[[#This Row],[sLBGB]]&lt;=0.0001, DataBase2[[#This Row],[sLBGB]]&lt;&gt;""), 1,"")</f>
        <v>1</v>
      </c>
      <c r="AW576" s="78">
        <f>IF(AND(DataBase2[[#This Row],[sCLGB]]&lt;=0.0001,DataBase2[[#This Row],[sCLGB]]&lt;&gt;""), 1,"")</f>
        <v>1</v>
      </c>
      <c r="AX576" s="78" t="str">
        <f>IF(AND(DataBase2[[#This Row],[sDRCGB]]&lt;=0.0001,DataBase2[[#This Row],[sDRCGB]]&lt;&gt;""), 1,"")</f>
        <v/>
      </c>
      <c r="AY576" s="78" t="str">
        <f>IF(AND(DataBase2[[#This Row],[sABSGB]]&lt;=0.0001,DataBase2[[#This Row],[sABSGB]]&lt;&gt;""), 1,"")</f>
        <v/>
      </c>
      <c r="AZ576" s="78" t="str">
        <f>IF(AND(DataBase2[[#This Row],[sCCJGB]]&lt;=0.0001,DataBase2[[#This Row],[sCCJGB]]&lt;&gt;""), 1,"")</f>
        <v/>
      </c>
      <c r="BA576" s="78" t="str">
        <f>IF(AND(DataBase2[[#This Row],[sILSGB]]&lt;=0.0001,DataBase2[[#This Row],[sILSGB]]&lt;&gt;""), 1,"")</f>
        <v/>
      </c>
      <c r="BB576" s="78" t="str">
        <f>IF(AND(DataBase2[[#This Row],[sSAGB]]&lt;=0.0001,DataBase2[[#This Row],[sSAGB]]&lt;&gt;""), 1,"")</f>
        <v/>
      </c>
      <c r="BC576" s="78">
        <f>IF(AND(DataBase2[[#This Row],[sKSGB]]&lt;=0.0001,DataBase2[[#This Row],[sKSGB]]&lt;&gt;""), 1,"")</f>
        <v>1</v>
      </c>
      <c r="BD576" s="79">
        <f>IF(AND(DataBase2[[#This Row],[sLBGKS]]&lt;=0.0001, DataBase2[[#This Row],[sLBGKS]]&lt;&gt;""), 1,"")</f>
        <v>1</v>
      </c>
      <c r="BE576" s="78">
        <f>IF(AND(DataBase2[[#This Row],[sCLGKS]]&lt;=0.0001,DataBase2[[#This Row],[sCLGKS]]&lt;&gt;""), 1,"")</f>
        <v>1</v>
      </c>
      <c r="BF576" s="78" t="str">
        <f>IF(AND(DataBase2[[#This Row],[sDRCGKS]]&lt;=0.0001,DataBase2[[#This Row],[sDRCGKS]]&lt;&gt;""), 1,"")</f>
        <v/>
      </c>
      <c r="BG576" s="78" t="str">
        <f>IF(AND(DataBase2[[#This Row],[sABSGKS]]&lt;=0.0001,DataBase2[[#This Row],[sABSGKS]]&lt;&gt;""), 1,"")</f>
        <v/>
      </c>
      <c r="BH576" s="78" t="str">
        <f>IF(AND(DataBase2[[#This Row],[sCCJGKS]]&lt;=0.0001,DataBase2[[#This Row],[sCCJGKS]]&lt;&gt;""), 1,"")</f>
        <v/>
      </c>
      <c r="BI576" s="78" t="str">
        <f>IF(AND(DataBase2[[#This Row],[sILSGKS]]&lt;=0.0001,DataBase2[[#This Row],[sILSGKS]]&lt;&gt;""), 1,"")</f>
        <v/>
      </c>
      <c r="BJ576" s="78" t="str">
        <f>IF(AND(DataBase2[[#This Row],[sSAGKS]]&lt;=0.0001,DataBase2[[#This Row],[sSAGKS]]&lt;&gt;""), 1,"")</f>
        <v/>
      </c>
      <c r="BK576" s="80">
        <f>IF(AND(DataBase2[[#This Row],[sKSGKS]]&lt;=0.0001,DataBase2[[#This Row],[sKSGKS]]&lt;&gt;""), 1,"")</f>
        <v>1</v>
      </c>
      <c r="CV576" s="7"/>
      <c r="CW576" s="7"/>
      <c r="CX576" s="7"/>
      <c r="CY576" s="7"/>
      <c r="DB576" s="8"/>
      <c r="DC576" s="8"/>
      <c r="DD576" s="8"/>
      <c r="DF576" s="7"/>
      <c r="DG576" s="7"/>
      <c r="DH576" s="7"/>
      <c r="DI576" s="7"/>
      <c r="DK576" s="8"/>
      <c r="DL576" s="8"/>
      <c r="DM576" s="8"/>
      <c r="DN576" s="8"/>
      <c r="DO576" s="8"/>
      <c r="DP576" s="7"/>
      <c r="DQ576" s="7"/>
      <c r="DR576" s="7"/>
      <c r="DS576" s="7"/>
    </row>
    <row r="577" spans="1:123" x14ac:dyDescent="0.35">
      <c r="A577" s="65" t="s">
        <v>108</v>
      </c>
      <c r="B577" s="66" t="s">
        <v>80</v>
      </c>
      <c r="C577" s="67" t="s">
        <v>282</v>
      </c>
      <c r="D577" s="67">
        <v>6</v>
      </c>
      <c r="E577" s="67">
        <v>10</v>
      </c>
      <c r="F577" s="68">
        <v>4</v>
      </c>
      <c r="G577" s="69">
        <v>9854.07</v>
      </c>
      <c r="H577" s="70">
        <v>9453.0400000000009</v>
      </c>
      <c r="I577" s="71">
        <v>7200</v>
      </c>
      <c r="J577" s="69">
        <v>9821.2900000000009</v>
      </c>
      <c r="K577" s="70">
        <v>8900.9</v>
      </c>
      <c r="L577" s="71">
        <v>34170</v>
      </c>
      <c r="M577" s="69">
        <v>9821.2999999999993</v>
      </c>
      <c r="N577" s="6">
        <v>9802.61</v>
      </c>
      <c r="O577" s="71">
        <v>7200.1</v>
      </c>
      <c r="P577" s="69">
        <v>10157.969730000001</v>
      </c>
      <c r="Q577" s="71">
        <v>2424</v>
      </c>
      <c r="R577" s="72">
        <v>10977.46</v>
      </c>
      <c r="S577" s="71">
        <v>8.23</v>
      </c>
      <c r="T577" s="72">
        <v>9938.7199999999993</v>
      </c>
      <c r="U577" s="71">
        <v>150.01150000000001</v>
      </c>
      <c r="V577" s="72">
        <v>9999.76</v>
      </c>
      <c r="W577" s="73">
        <v>150.02600000000001</v>
      </c>
      <c r="X577" s="7">
        <v>9855.52</v>
      </c>
      <c r="Y577" s="71">
        <v>177</v>
      </c>
      <c r="Z577" s="74">
        <f t="shared" si="24"/>
        <v>9821.2900000000009</v>
      </c>
      <c r="AA577" s="48">
        <f t="shared" si="25"/>
        <v>9855.52</v>
      </c>
      <c r="AB57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MIN(G577,J577,M577),"")</f>
        <v/>
      </c>
      <c r="AC577" s="49" t="str">
        <f>IF(OR(DataBase2[[#This Row],[sKS]] = "", DataBase2[[#This Row],[BSOpt]]=""), "", (DataBase2[[#This Row],[sKS]]-DataBase2[[#This Row],[BSOpt]])/DataBase2[[#This Row],[BSOpt]])</f>
        <v/>
      </c>
      <c r="AD577" s="49">
        <f t="shared" si="26"/>
        <v>9821.2900000000009</v>
      </c>
      <c r="AE577" s="49">
        <f>IF(OR(DataBase2[[#This Row],[sKS]] = "", DataBase2[[#This Row],[BESTUB]]=""), "", (DataBase2[[#This Row],[sKS]]-DataBase2[[#This Row],[BESTUB]])/DataBase2[[#This Row],[BESTUB]])</f>
        <v>3.4852855378468164E-3</v>
      </c>
      <c r="AF577" s="75">
        <f>IF(OR(DataBase2[[#This Row],[sLB]] = "", DataBase2[[#This Row],[BestSol]]=""), "", (DataBase2[[#This Row],[sLB]]-DataBase2[[#This Row],[BestSol]])/DataBase2[[#This Row],[BestSol]])</f>
        <v>3.3376470911661129E-3</v>
      </c>
      <c r="AG577" s="76">
        <f>IF(OR(DataBase2[[#This Row],[sCL]] = "", DataBase2[[#This Row],[BestSol]]=""), "", (DataBase2[[#This Row],[sCL]] -DataBase2[[#This Row],[BestSol]])/DataBase2[[#This Row],[BestSol]])</f>
        <v>0</v>
      </c>
      <c r="AH577" s="76">
        <f>IF(OR(DataBase2[[#This Row],[sDRC]]= "", DataBase2[[#This Row],[BestSol]]=""), "", (DataBase2[[#This Row],[sDRC]]-DataBase2[[#This Row],[BestSol]])/DataBase2[[#This Row],[BestSol]])</f>
        <v>1.0181961838413577E-6</v>
      </c>
      <c r="AI577" s="76">
        <f>IF(OR(DataBase2[[#This Row],[sABS]]= "", DataBase2[[#This Row],[BestSol]]=""), "", (DataBase2[[#This Row],[sABS]]-DataBase2[[#This Row],[BestSol]])/DataBase2[[#This Row],[BestSol]])</f>
        <v>3.4280601631761186E-2</v>
      </c>
      <c r="AJ577" s="76">
        <f>IF(OR(DataBase2[[#This Row],[sCCJ]]= "", DataBase2[[#This Row],[BestSol]]=""), "", (DataBase2[[#This Row],[sCCJ]]-DataBase2[[#This Row],[BestSol]])/DataBase2[[#This Row],[BestSol]])</f>
        <v>0.11772078820602977</v>
      </c>
      <c r="AK577" s="76">
        <f>IF(OR(DataBase2[[#This Row],[sILS]] = "", DataBase2[[#This Row],[BestSol]]=""), "", (DataBase2[[#This Row],[sILS]]-DataBase2[[#This Row],[BestSol]])/DataBase2[[#This Row],[BestSol]])</f>
        <v>1.1956677788762827E-2</v>
      </c>
      <c r="AL577" s="76">
        <f>IF(OR(DataBase2[[#This Row],[sSA]] = "", DataBase2[[#This Row],[BestSol]]=""), "", (DataBase2[[#This Row],[sSA]]-DataBase2[[#This Row],[BestSol]])/DataBase2[[#This Row],[BestSol]])</f>
        <v>1.8171747295925415E-2</v>
      </c>
      <c r="AM577" s="76">
        <f>IF(OR(DataBase2[[#This Row],[sKS]] = "", DataBase2[[#This Row],[BestSol]]=""), "", (DataBase2[[#This Row],[sKS]]-DataBase2[[#This Row],[BestSol]])/DataBase2[[#This Row],[BestSol]])</f>
        <v>3.4852855378468164E-3</v>
      </c>
      <c r="AN577" s="75">
        <f>IF(OR(DataBase2[[#This Row],[sLB]] = "", DataBase2[[#This Row],[BSHeu]]=""), "", (DataBase2[[#This Row],[sLB]]-DataBase2[[#This Row],[BSHeu]])/DataBase2[[#This Row],[BSHeu]])</f>
        <v>-1.4712567170486465E-4</v>
      </c>
      <c r="AO577" s="76">
        <f>IF(OR(DataBase2[[#This Row],[sCL]] = "",  DataBase2[[#This Row],[BSHeu]]=""), "", (DataBase2[[#This Row],[sCL]] - DataBase2[[#This Row],[BSHeu]])/ DataBase2[[#This Row],[BSHeu]])</f>
        <v>-3.4731805120378793E-3</v>
      </c>
      <c r="AP577" s="76">
        <f>IF(OR(DataBase2[[#This Row],[sDRC]]= "",  DataBase2[[#This Row],[BSHeu]]=""), "", (DataBase2[[#This Row],[sDRC]]- DataBase2[[#This Row],[BSHeu]])/ DataBase2[[#This Row],[BSHeu]])</f>
        <v>-3.4721658522331813E-3</v>
      </c>
      <c r="AQ577" s="76">
        <f>IF(OR(DataBase2[[#This Row],[sABS]]= "",  DataBase2[[#This Row],[BSHeu]]=""), "", (DataBase2[[#This Row],[sABS]]- DataBase2[[#This Row],[BSHeu]])/ DataBase2[[#This Row],[BSHeu]])</f>
        <v>3.0688358402194939E-2</v>
      </c>
      <c r="AR577" s="76">
        <f>IF(OR(DataBase2[[#This Row],[sCCJ]]= "",  DataBase2[[#This Row],[BSHeu]]=""), "", (DataBase2[[#This Row],[sCCJ]]- DataBase2[[#This Row],[BSHeu]])/ DataBase2[[#This Row],[BSHeu]])</f>
        <v>0.11383874214653297</v>
      </c>
      <c r="AS577" s="76">
        <f>IF(OR(DataBase2[[#This Row],[sILS]] = "",  DataBase2[[#This Row],[BSHeu]]=""), "", (DataBase2[[#This Row],[sILS]]- DataBase2[[#This Row],[BSHeu]])/ DataBase2[[#This Row],[BSHeu]])</f>
        <v>8.4419695764403006E-3</v>
      </c>
      <c r="AT577" s="76">
        <f>IF(OR(DataBase2[[#This Row],[sSA]] = "",  DataBase2[[#This Row],[BSHeu]]=""), "", (DataBase2[[#This Row],[sSA]]- DataBase2[[#This Row],[BSHeu]])/ DataBase2[[#This Row],[BSHeu]])</f>
        <v>1.4635453025309652E-2</v>
      </c>
      <c r="AU577" s="77">
        <f>IF(OR(DataBase2[[#This Row],[sKS]]= "",  DataBase2[[#This Row],[BSHeu]]=""), "", (DataBase2[[#This Row],[sKS]]- DataBase2[[#This Row],[BSHeu]])/ DataBase2[[#This Row],[BSHeu]])</f>
        <v>0</v>
      </c>
      <c r="AV577" s="78" t="str">
        <f>IF(AND(DataBase2[[#This Row],[sLBGB]]&lt;=0.0001, DataBase2[[#This Row],[sLBGB]]&lt;&gt;""), 1,"")</f>
        <v/>
      </c>
      <c r="AW577" s="78">
        <f>IF(AND(DataBase2[[#This Row],[sCLGB]]&lt;=0.0001,DataBase2[[#This Row],[sCLGB]]&lt;&gt;""), 1,"")</f>
        <v>1</v>
      </c>
      <c r="AX577" s="78">
        <f>IF(AND(DataBase2[[#This Row],[sDRCGB]]&lt;=0.0001,DataBase2[[#This Row],[sDRCGB]]&lt;&gt;""), 1,"")</f>
        <v>1</v>
      </c>
      <c r="AY577" s="78" t="str">
        <f>IF(AND(DataBase2[[#This Row],[sABSGB]]&lt;=0.0001,DataBase2[[#This Row],[sABSGB]]&lt;&gt;""), 1,"")</f>
        <v/>
      </c>
      <c r="AZ577" s="78" t="str">
        <f>IF(AND(DataBase2[[#This Row],[sCCJGB]]&lt;=0.0001,DataBase2[[#This Row],[sCCJGB]]&lt;&gt;""), 1,"")</f>
        <v/>
      </c>
      <c r="BA577" s="78" t="str">
        <f>IF(AND(DataBase2[[#This Row],[sILSGB]]&lt;=0.0001,DataBase2[[#This Row],[sILSGB]]&lt;&gt;""), 1,"")</f>
        <v/>
      </c>
      <c r="BB577" s="78" t="str">
        <f>IF(AND(DataBase2[[#This Row],[sSAGB]]&lt;=0.0001,DataBase2[[#This Row],[sSAGB]]&lt;&gt;""), 1,"")</f>
        <v/>
      </c>
      <c r="BC577" s="78" t="str">
        <f>IF(AND(DataBase2[[#This Row],[sKSGB]]&lt;=0.0001,DataBase2[[#This Row],[sKSGB]]&lt;&gt;""), 1,"")</f>
        <v/>
      </c>
      <c r="BD577" s="79">
        <f>IF(AND(DataBase2[[#This Row],[sLBGKS]]&lt;=0.0001, DataBase2[[#This Row],[sLBGKS]]&lt;&gt;""), 1,"")</f>
        <v>1</v>
      </c>
      <c r="BE577" s="78">
        <f>IF(AND(DataBase2[[#This Row],[sCLGKS]]&lt;=0.0001,DataBase2[[#This Row],[sCLGKS]]&lt;&gt;""), 1,"")</f>
        <v>1</v>
      </c>
      <c r="BF577" s="78">
        <f>IF(AND(DataBase2[[#This Row],[sDRCGKS]]&lt;=0.0001,DataBase2[[#This Row],[sDRCGKS]]&lt;&gt;""), 1,"")</f>
        <v>1</v>
      </c>
      <c r="BG577" s="78" t="str">
        <f>IF(AND(DataBase2[[#This Row],[sABSGKS]]&lt;=0.0001,DataBase2[[#This Row],[sABSGKS]]&lt;&gt;""), 1,"")</f>
        <v/>
      </c>
      <c r="BH577" s="78" t="str">
        <f>IF(AND(DataBase2[[#This Row],[sCCJGKS]]&lt;=0.0001,DataBase2[[#This Row],[sCCJGKS]]&lt;&gt;""), 1,"")</f>
        <v/>
      </c>
      <c r="BI577" s="78" t="str">
        <f>IF(AND(DataBase2[[#This Row],[sILSGKS]]&lt;=0.0001,DataBase2[[#This Row],[sILSGKS]]&lt;&gt;""), 1,"")</f>
        <v/>
      </c>
      <c r="BJ577" s="78" t="str">
        <f>IF(AND(DataBase2[[#This Row],[sSAGKS]]&lt;=0.0001,DataBase2[[#This Row],[sSAGKS]]&lt;&gt;""), 1,"")</f>
        <v/>
      </c>
      <c r="BK577" s="80">
        <f>IF(AND(DataBase2[[#This Row],[sKSGKS]]&lt;=0.0001,DataBase2[[#This Row],[sKSGKS]]&lt;&gt;""), 1,"")</f>
        <v>1</v>
      </c>
      <c r="CV577" s="7"/>
      <c r="CW577" s="7"/>
      <c r="CX577" s="7"/>
      <c r="CY577" s="7"/>
      <c r="DB577" s="8"/>
      <c r="DC577" s="8"/>
      <c r="DD577" s="8"/>
      <c r="DF577" s="7"/>
      <c r="DG577" s="7"/>
      <c r="DH577" s="7"/>
      <c r="DI577" s="7"/>
      <c r="DK577" s="8"/>
      <c r="DL577" s="8"/>
      <c r="DM577" s="8"/>
      <c r="DN577" s="8"/>
      <c r="DO577" s="8"/>
      <c r="DP577" s="7"/>
      <c r="DQ577" s="7"/>
      <c r="DR577" s="7"/>
      <c r="DS577" s="7"/>
    </row>
    <row r="578" spans="1:123" x14ac:dyDescent="0.35">
      <c r="A578" s="65" t="s">
        <v>109</v>
      </c>
      <c r="B578" s="66" t="s">
        <v>80</v>
      </c>
      <c r="C578" s="67" t="s">
        <v>282</v>
      </c>
      <c r="D578" s="67">
        <v>6</v>
      </c>
      <c r="E578" s="67">
        <v>10</v>
      </c>
      <c r="F578" s="68">
        <v>5</v>
      </c>
      <c r="G578" s="69">
        <v>11577.5</v>
      </c>
      <c r="H578" s="70">
        <v>11084.2</v>
      </c>
      <c r="I578" s="71">
        <v>7200</v>
      </c>
      <c r="J578" s="69">
        <v>11638.66</v>
      </c>
      <c r="K578" s="70">
        <v>9988.36</v>
      </c>
      <c r="L578" s="71">
        <v>22904</v>
      </c>
      <c r="M578" s="69">
        <v>11579.93</v>
      </c>
      <c r="N578" s="6">
        <v>11545.05</v>
      </c>
      <c r="O578" s="71">
        <v>7200.1</v>
      </c>
      <c r="P578" s="69">
        <v>12156.51953</v>
      </c>
      <c r="Q578" s="71">
        <v>2430</v>
      </c>
      <c r="R578" s="72">
        <v>12671.76</v>
      </c>
      <c r="S578" s="71">
        <v>8.85</v>
      </c>
      <c r="T578" s="72">
        <v>12023.26</v>
      </c>
      <c r="U578" s="71">
        <v>150.0085</v>
      </c>
      <c r="V578" s="72">
        <v>12087.56</v>
      </c>
      <c r="W578" s="73">
        <v>150.1285</v>
      </c>
      <c r="X578" s="7">
        <v>11577.5</v>
      </c>
      <c r="Y578" s="71">
        <v>172</v>
      </c>
      <c r="Z578" s="74">
        <f t="shared" si="24"/>
        <v>11577.5</v>
      </c>
      <c r="AA578" s="48">
        <f t="shared" si="25"/>
        <v>11577.5</v>
      </c>
      <c r="AB57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MIN(G578,J578,M578),"")</f>
        <v/>
      </c>
      <c r="AC578" s="49" t="str">
        <f>IF(OR(DataBase2[[#This Row],[sKS]] = "", DataBase2[[#This Row],[BSOpt]]=""), "", (DataBase2[[#This Row],[sKS]]-DataBase2[[#This Row],[BSOpt]])/DataBase2[[#This Row],[BSOpt]])</f>
        <v/>
      </c>
      <c r="AD578" s="49">
        <f t="shared" si="26"/>
        <v>11577.5</v>
      </c>
      <c r="AE578" s="49">
        <f>IF(OR(DataBase2[[#This Row],[sKS]] = "", DataBase2[[#This Row],[BESTUB]]=""), "", (DataBase2[[#This Row],[sKS]]-DataBase2[[#This Row],[BESTUB]])/DataBase2[[#This Row],[BESTUB]])</f>
        <v>0</v>
      </c>
      <c r="AF578" s="75">
        <f>IF(OR(DataBase2[[#This Row],[sLB]] = "", DataBase2[[#This Row],[BestSol]]=""), "", (DataBase2[[#This Row],[sLB]]-DataBase2[[#This Row],[BestSol]])/DataBase2[[#This Row],[BestSol]])</f>
        <v>0</v>
      </c>
      <c r="AG578" s="76">
        <f>IF(OR(DataBase2[[#This Row],[sCL]] = "", DataBase2[[#This Row],[BestSol]]=""), "", (DataBase2[[#This Row],[sCL]] -DataBase2[[#This Row],[BestSol]])/DataBase2[[#This Row],[BestSol]])</f>
        <v>5.2826603325415548E-3</v>
      </c>
      <c r="AH578" s="76">
        <f>IF(OR(DataBase2[[#This Row],[sDRC]]= "", DataBase2[[#This Row],[BestSol]]=""), "", (DataBase2[[#This Row],[sDRC]]-DataBase2[[#This Row],[BestSol]])/DataBase2[[#This Row],[BestSol]])</f>
        <v>2.0988987259773622E-4</v>
      </c>
      <c r="AI578" s="76">
        <f>IF(OR(DataBase2[[#This Row],[sABS]]= "", DataBase2[[#This Row],[BestSol]]=""), "", (DataBase2[[#This Row],[sABS]]-DataBase2[[#This Row],[BestSol]])/DataBase2[[#This Row],[BestSol]])</f>
        <v>5.0012483696825705E-2</v>
      </c>
      <c r="AJ578" s="76">
        <f>IF(OR(DataBase2[[#This Row],[sCCJ]]= "", DataBase2[[#This Row],[BestSol]]=""), "", (DataBase2[[#This Row],[sCCJ]]-DataBase2[[#This Row],[BestSol]])/DataBase2[[#This Row],[BestSol]])</f>
        <v>9.4516087238177518E-2</v>
      </c>
      <c r="AK578" s="76">
        <f>IF(OR(DataBase2[[#This Row],[sILS]] = "", DataBase2[[#This Row],[BestSol]]=""), "", (DataBase2[[#This Row],[sILS]]-DataBase2[[#This Row],[BestSol]])/DataBase2[[#This Row],[BestSol]])</f>
        <v>3.8502267328870673E-2</v>
      </c>
      <c r="AL578" s="76">
        <f>IF(OR(DataBase2[[#This Row],[sSA]] = "", DataBase2[[#This Row],[BestSol]]=""), "", (DataBase2[[#This Row],[sSA]]-DataBase2[[#This Row],[BestSol]])/DataBase2[[#This Row],[BestSol]])</f>
        <v>4.4056143381559013E-2</v>
      </c>
      <c r="AM578" s="76">
        <f>IF(OR(DataBase2[[#This Row],[sKS]] = "", DataBase2[[#This Row],[BestSol]]=""), "", (DataBase2[[#This Row],[sKS]]-DataBase2[[#This Row],[BestSol]])/DataBase2[[#This Row],[BestSol]])</f>
        <v>0</v>
      </c>
      <c r="AN578" s="75">
        <f>IF(OR(DataBase2[[#This Row],[sLB]] = "", DataBase2[[#This Row],[BSHeu]]=""), "", (DataBase2[[#This Row],[sLB]]-DataBase2[[#This Row],[BSHeu]])/DataBase2[[#This Row],[BSHeu]])</f>
        <v>0</v>
      </c>
      <c r="AO578" s="76">
        <f>IF(OR(DataBase2[[#This Row],[sCL]] = "",  DataBase2[[#This Row],[BSHeu]]=""), "", (DataBase2[[#This Row],[sCL]] - DataBase2[[#This Row],[BSHeu]])/ DataBase2[[#This Row],[BSHeu]])</f>
        <v>5.2826603325415548E-3</v>
      </c>
      <c r="AP578" s="76">
        <f>IF(OR(DataBase2[[#This Row],[sDRC]]= "",  DataBase2[[#This Row],[BSHeu]]=""), "", (DataBase2[[#This Row],[sDRC]]- DataBase2[[#This Row],[BSHeu]])/ DataBase2[[#This Row],[BSHeu]])</f>
        <v>2.0988987259773622E-4</v>
      </c>
      <c r="AQ578" s="76">
        <f>IF(OR(DataBase2[[#This Row],[sABS]]= "",  DataBase2[[#This Row],[BSHeu]]=""), "", (DataBase2[[#This Row],[sABS]]- DataBase2[[#This Row],[BSHeu]])/ DataBase2[[#This Row],[BSHeu]])</f>
        <v>5.0012483696825705E-2</v>
      </c>
      <c r="AR578" s="76">
        <f>IF(OR(DataBase2[[#This Row],[sCCJ]]= "",  DataBase2[[#This Row],[BSHeu]]=""), "", (DataBase2[[#This Row],[sCCJ]]- DataBase2[[#This Row],[BSHeu]])/ DataBase2[[#This Row],[BSHeu]])</f>
        <v>9.4516087238177518E-2</v>
      </c>
      <c r="AS578" s="76">
        <f>IF(OR(DataBase2[[#This Row],[sILS]] = "",  DataBase2[[#This Row],[BSHeu]]=""), "", (DataBase2[[#This Row],[sILS]]- DataBase2[[#This Row],[BSHeu]])/ DataBase2[[#This Row],[BSHeu]])</f>
        <v>3.8502267328870673E-2</v>
      </c>
      <c r="AT578" s="76">
        <f>IF(OR(DataBase2[[#This Row],[sSA]] = "",  DataBase2[[#This Row],[BSHeu]]=""), "", (DataBase2[[#This Row],[sSA]]- DataBase2[[#This Row],[BSHeu]])/ DataBase2[[#This Row],[BSHeu]])</f>
        <v>4.4056143381559013E-2</v>
      </c>
      <c r="AU578" s="77">
        <f>IF(OR(DataBase2[[#This Row],[sKS]]= "",  DataBase2[[#This Row],[BSHeu]]=""), "", (DataBase2[[#This Row],[sKS]]- DataBase2[[#This Row],[BSHeu]])/ DataBase2[[#This Row],[BSHeu]])</f>
        <v>0</v>
      </c>
      <c r="AV578" s="78">
        <f>IF(AND(DataBase2[[#This Row],[sLBGB]]&lt;=0.0001, DataBase2[[#This Row],[sLBGB]]&lt;&gt;""), 1,"")</f>
        <v>1</v>
      </c>
      <c r="AW578" s="78" t="str">
        <f>IF(AND(DataBase2[[#This Row],[sCLGB]]&lt;=0.0001,DataBase2[[#This Row],[sCLGB]]&lt;&gt;""), 1,"")</f>
        <v/>
      </c>
      <c r="AX578" s="78" t="str">
        <f>IF(AND(DataBase2[[#This Row],[sDRCGB]]&lt;=0.0001,DataBase2[[#This Row],[sDRCGB]]&lt;&gt;""), 1,"")</f>
        <v/>
      </c>
      <c r="AY578" s="78" t="str">
        <f>IF(AND(DataBase2[[#This Row],[sABSGB]]&lt;=0.0001,DataBase2[[#This Row],[sABSGB]]&lt;&gt;""), 1,"")</f>
        <v/>
      </c>
      <c r="AZ578" s="78" t="str">
        <f>IF(AND(DataBase2[[#This Row],[sCCJGB]]&lt;=0.0001,DataBase2[[#This Row],[sCCJGB]]&lt;&gt;""), 1,"")</f>
        <v/>
      </c>
      <c r="BA578" s="78" t="str">
        <f>IF(AND(DataBase2[[#This Row],[sILSGB]]&lt;=0.0001,DataBase2[[#This Row],[sILSGB]]&lt;&gt;""), 1,"")</f>
        <v/>
      </c>
      <c r="BB578" s="78" t="str">
        <f>IF(AND(DataBase2[[#This Row],[sSAGB]]&lt;=0.0001,DataBase2[[#This Row],[sSAGB]]&lt;&gt;""), 1,"")</f>
        <v/>
      </c>
      <c r="BC578" s="78">
        <f>IF(AND(DataBase2[[#This Row],[sKSGB]]&lt;=0.0001,DataBase2[[#This Row],[sKSGB]]&lt;&gt;""), 1,"")</f>
        <v>1</v>
      </c>
      <c r="BD578" s="79">
        <f>IF(AND(DataBase2[[#This Row],[sLBGKS]]&lt;=0.0001, DataBase2[[#This Row],[sLBGKS]]&lt;&gt;""), 1,"")</f>
        <v>1</v>
      </c>
      <c r="BE578" s="78" t="str">
        <f>IF(AND(DataBase2[[#This Row],[sCLGKS]]&lt;=0.0001,DataBase2[[#This Row],[sCLGKS]]&lt;&gt;""), 1,"")</f>
        <v/>
      </c>
      <c r="BF578" s="78" t="str">
        <f>IF(AND(DataBase2[[#This Row],[sDRCGKS]]&lt;=0.0001,DataBase2[[#This Row],[sDRCGKS]]&lt;&gt;""), 1,"")</f>
        <v/>
      </c>
      <c r="BG578" s="78" t="str">
        <f>IF(AND(DataBase2[[#This Row],[sABSGKS]]&lt;=0.0001,DataBase2[[#This Row],[sABSGKS]]&lt;&gt;""), 1,"")</f>
        <v/>
      </c>
      <c r="BH578" s="78" t="str">
        <f>IF(AND(DataBase2[[#This Row],[sCCJGKS]]&lt;=0.0001,DataBase2[[#This Row],[sCCJGKS]]&lt;&gt;""), 1,"")</f>
        <v/>
      </c>
      <c r="BI578" s="78" t="str">
        <f>IF(AND(DataBase2[[#This Row],[sILSGKS]]&lt;=0.0001,DataBase2[[#This Row],[sILSGKS]]&lt;&gt;""), 1,"")</f>
        <v/>
      </c>
      <c r="BJ578" s="78" t="str">
        <f>IF(AND(DataBase2[[#This Row],[sSAGKS]]&lt;=0.0001,DataBase2[[#This Row],[sSAGKS]]&lt;&gt;""), 1,"")</f>
        <v/>
      </c>
      <c r="BK578" s="80">
        <f>IF(AND(DataBase2[[#This Row],[sKSGKS]]&lt;=0.0001,DataBase2[[#This Row],[sKSGKS]]&lt;&gt;""), 1,"")</f>
        <v>1</v>
      </c>
      <c r="CV578" s="7"/>
      <c r="CW578" s="7"/>
      <c r="CX578" s="7"/>
      <c r="CY578" s="7"/>
      <c r="DB578" s="8"/>
      <c r="DC578" s="8"/>
      <c r="DD578" s="8"/>
      <c r="DF578" s="7"/>
      <c r="DG578" s="7"/>
      <c r="DH578" s="7"/>
      <c r="DI578" s="7"/>
      <c r="DK578" s="8"/>
      <c r="DL578" s="8"/>
      <c r="DM578" s="8"/>
      <c r="DN578" s="8"/>
      <c r="DO578" s="8"/>
      <c r="DP578" s="7"/>
      <c r="DQ578" s="7"/>
      <c r="DR578" s="7"/>
      <c r="DS578" s="7"/>
    </row>
    <row r="579" spans="1:123" x14ac:dyDescent="0.35">
      <c r="A579" s="65" t="s">
        <v>110</v>
      </c>
      <c r="B579" s="66" t="s">
        <v>80</v>
      </c>
      <c r="C579" s="67" t="s">
        <v>282</v>
      </c>
      <c r="D579" s="67">
        <v>6</v>
      </c>
      <c r="E579" s="67">
        <v>10</v>
      </c>
      <c r="F579" s="68">
        <v>2</v>
      </c>
      <c r="G579" s="69">
        <v>5197.3999999999996</v>
      </c>
      <c r="H579" s="70">
        <v>5021.08</v>
      </c>
      <c r="I579" s="71">
        <v>7200</v>
      </c>
      <c r="J579" s="69">
        <v>5197.3999999999996</v>
      </c>
      <c r="K579" s="70">
        <v>5197.3999999999996</v>
      </c>
      <c r="L579" s="71">
        <v>2088</v>
      </c>
      <c r="M579" s="69">
        <v>5197.3999999999996</v>
      </c>
      <c r="N579" s="6">
        <v>5197.3999999999996</v>
      </c>
      <c r="O579" s="71">
        <v>89.5</v>
      </c>
      <c r="P579" s="69">
        <v>5197.3999000000003</v>
      </c>
      <c r="Q579" s="71">
        <v>493</v>
      </c>
      <c r="R579" s="72">
        <v>5561.94</v>
      </c>
      <c r="S579" s="71">
        <v>12.01</v>
      </c>
      <c r="T579" s="72">
        <v>5317.58</v>
      </c>
      <c r="U579" s="71">
        <v>150</v>
      </c>
      <c r="V579" s="72">
        <v>5365.08</v>
      </c>
      <c r="W579" s="73">
        <v>150.01150000000001</v>
      </c>
      <c r="X579" s="7">
        <v>5273.98</v>
      </c>
      <c r="Y579" s="71">
        <v>121</v>
      </c>
      <c r="Z579" s="74">
        <f t="shared" ref="Z579:Z642" si="27">IF(MIN(G579,J579,M579)&gt;0, MIN(G579,J579,M579),"")</f>
        <v>5197.3999999999996</v>
      </c>
      <c r="AA579" s="48">
        <f t="shared" ref="AA579:AA642" si="28">IF(MIN(P579,R579,T579,V579,X579)&gt;0, MIN(P579,R579,T579,V579,X579),"")</f>
        <v>5197.3999000000003</v>
      </c>
      <c r="AB57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MIN(G579,J579,M579),"")</f>
        <v>5197.3999999999996</v>
      </c>
      <c r="AC579" s="49">
        <f>IF(OR(DataBase2[[#This Row],[sKS]] = "", DataBase2[[#This Row],[BSOpt]]=""), "", (DataBase2[[#This Row],[sKS]]-DataBase2[[#This Row],[BSOpt]])/DataBase2[[#This Row],[BSOpt]])</f>
        <v>1.4734290222034081E-2</v>
      </c>
      <c r="AD579" s="49">
        <f t="shared" ref="AD579:AD642" si="29">IF(MIN(G579,J579,M579)&gt;0, MIN(G579,J579,M579),"")</f>
        <v>5197.3999999999996</v>
      </c>
      <c r="AE579" s="49">
        <f>IF(OR(DataBase2[[#This Row],[sKS]] = "", DataBase2[[#This Row],[BESTUB]]=""), "", (DataBase2[[#This Row],[sKS]]-DataBase2[[#This Row],[BESTUB]])/DataBase2[[#This Row],[BESTUB]])</f>
        <v>1.4734290222034081E-2</v>
      </c>
      <c r="AF579" s="75">
        <f>IF(OR(DataBase2[[#This Row],[sLB]] = "", DataBase2[[#This Row],[BestSol]]=""), "", (DataBase2[[#This Row],[sLB]]-DataBase2[[#This Row],[BestSol]])/DataBase2[[#This Row],[BestSol]])</f>
        <v>0</v>
      </c>
      <c r="AG579" s="76">
        <f>IF(OR(DataBase2[[#This Row],[sCL]] = "", DataBase2[[#This Row],[BestSol]]=""), "", (DataBase2[[#This Row],[sCL]] -DataBase2[[#This Row],[BestSol]])/DataBase2[[#This Row],[BestSol]])</f>
        <v>0</v>
      </c>
      <c r="AH579" s="76">
        <f>IF(OR(DataBase2[[#This Row],[sDRC]]= "", DataBase2[[#This Row],[BestSol]]=""), "", (DataBase2[[#This Row],[sDRC]]-DataBase2[[#This Row],[BestSol]])/DataBase2[[#This Row],[BestSol]])</f>
        <v>0</v>
      </c>
      <c r="AI579" s="76">
        <f>IF(OR(DataBase2[[#This Row],[sABS]]= "", DataBase2[[#This Row],[BestSol]]=""), "", (DataBase2[[#This Row],[sABS]]-DataBase2[[#This Row],[BestSol]])/DataBase2[[#This Row],[BestSol]])</f>
        <v>-1.92403892894095E-8</v>
      </c>
      <c r="AJ579" s="76">
        <f>IF(OR(DataBase2[[#This Row],[sCCJ]]= "", DataBase2[[#This Row],[BestSol]]=""), "", (DataBase2[[#This Row],[sCCJ]]-DataBase2[[#This Row],[BestSol]])/DataBase2[[#This Row],[BestSol]])</f>
        <v>7.0138915611651975E-2</v>
      </c>
      <c r="AK579" s="76">
        <f>IF(OR(DataBase2[[#This Row],[sILS]] = "", DataBase2[[#This Row],[BestSol]]=""), "", (DataBase2[[#This Row],[sILS]]-DataBase2[[#This Row],[BestSol]])/DataBase2[[#This Row],[BestSol]])</f>
        <v>2.312310001154429E-2</v>
      </c>
      <c r="AL579" s="76">
        <f>IF(OR(DataBase2[[#This Row],[sSA]] = "", DataBase2[[#This Row],[BestSol]]=""), "", (DataBase2[[#This Row],[sSA]]-DataBase2[[#This Row],[BestSol]])/DataBase2[[#This Row],[BestSol]])</f>
        <v>3.2262284988648228E-2</v>
      </c>
      <c r="AM579" s="76">
        <f>IF(OR(DataBase2[[#This Row],[sKS]] = "", DataBase2[[#This Row],[BestSol]]=""), "", (DataBase2[[#This Row],[sKS]]-DataBase2[[#This Row],[BestSol]])/DataBase2[[#This Row],[BestSol]])</f>
        <v>1.4734290222034081E-2</v>
      </c>
      <c r="AN579" s="75">
        <f>IF(OR(DataBase2[[#This Row],[sLB]] = "", DataBase2[[#This Row],[BSHeu]]=""), "", (DataBase2[[#This Row],[sLB]]-DataBase2[[#This Row],[BSHeu]])/DataBase2[[#This Row],[BSHeu]])</f>
        <v>1.9240389659602086E-8</v>
      </c>
      <c r="AO579" s="76">
        <f>IF(OR(DataBase2[[#This Row],[sCL]] = "",  DataBase2[[#This Row],[BSHeu]]=""), "", (DataBase2[[#This Row],[sCL]] - DataBase2[[#This Row],[BSHeu]])/ DataBase2[[#This Row],[BSHeu]])</f>
        <v>1.9240389659602086E-8</v>
      </c>
      <c r="AP579" s="76">
        <f>IF(OR(DataBase2[[#This Row],[sDRC]]= "",  DataBase2[[#This Row],[BSHeu]]=""), "", (DataBase2[[#This Row],[sDRC]]- DataBase2[[#This Row],[BSHeu]])/ DataBase2[[#This Row],[BSHeu]])</f>
        <v>1.9240389659602086E-8</v>
      </c>
      <c r="AQ579" s="76">
        <f>IF(OR(DataBase2[[#This Row],[sABS]]= "",  DataBase2[[#This Row],[BSHeu]]=""), "", (DataBase2[[#This Row],[sABS]]- DataBase2[[#This Row],[BSHeu]])/ DataBase2[[#This Row],[BSHeu]])</f>
        <v>0</v>
      </c>
      <c r="AR579" s="76">
        <f>IF(OR(DataBase2[[#This Row],[sCCJ]]= "",  DataBase2[[#This Row],[BSHeu]]=""), "", (DataBase2[[#This Row],[sCCJ]]- DataBase2[[#This Row],[BSHeu]])/ DataBase2[[#This Row],[BSHeu]])</f>
        <v>7.0138936201541699E-2</v>
      </c>
      <c r="AS579" s="76">
        <f>IF(OR(DataBase2[[#This Row],[sILS]] = "",  DataBase2[[#This Row],[BSHeu]]=""), "", (DataBase2[[#This Row],[sILS]]- DataBase2[[#This Row],[BSHeu]])/ DataBase2[[#This Row],[BSHeu]])</f>
        <v>2.3123119696831406E-2</v>
      </c>
      <c r="AT579" s="76">
        <f>IF(OR(DataBase2[[#This Row],[sSA]] = "",  DataBase2[[#This Row],[BSHeu]]=""), "", (DataBase2[[#This Row],[sSA]]- DataBase2[[#This Row],[BSHeu]])/ DataBase2[[#This Row],[BSHeu]])</f>
        <v>3.2262304849776824E-2</v>
      </c>
      <c r="AU579" s="77">
        <f>IF(OR(DataBase2[[#This Row],[sKS]]= "",  DataBase2[[#This Row],[BSHeu]]=""), "", (DataBase2[[#This Row],[sKS]]- DataBase2[[#This Row],[BSHeu]])/ DataBase2[[#This Row],[BSHeu]])</f>
        <v>1.4734309745917227E-2</v>
      </c>
      <c r="AV579" s="78">
        <f>IF(AND(DataBase2[[#This Row],[sLBGB]]&lt;=0.0001, DataBase2[[#This Row],[sLBGB]]&lt;&gt;""), 1,"")</f>
        <v>1</v>
      </c>
      <c r="AW579" s="78">
        <f>IF(AND(DataBase2[[#This Row],[sCLGB]]&lt;=0.0001,DataBase2[[#This Row],[sCLGB]]&lt;&gt;""), 1,"")</f>
        <v>1</v>
      </c>
      <c r="AX579" s="78">
        <f>IF(AND(DataBase2[[#This Row],[sDRCGB]]&lt;=0.0001,DataBase2[[#This Row],[sDRCGB]]&lt;&gt;""), 1,"")</f>
        <v>1</v>
      </c>
      <c r="AY579" s="78">
        <f>IF(AND(DataBase2[[#This Row],[sABSGB]]&lt;=0.0001,DataBase2[[#This Row],[sABSGB]]&lt;&gt;""), 1,"")</f>
        <v>1</v>
      </c>
      <c r="AZ579" s="78" t="str">
        <f>IF(AND(DataBase2[[#This Row],[sCCJGB]]&lt;=0.0001,DataBase2[[#This Row],[sCCJGB]]&lt;&gt;""), 1,"")</f>
        <v/>
      </c>
      <c r="BA579" s="78" t="str">
        <f>IF(AND(DataBase2[[#This Row],[sILSGB]]&lt;=0.0001,DataBase2[[#This Row],[sILSGB]]&lt;&gt;""), 1,"")</f>
        <v/>
      </c>
      <c r="BB579" s="78" t="str">
        <f>IF(AND(DataBase2[[#This Row],[sSAGB]]&lt;=0.0001,DataBase2[[#This Row],[sSAGB]]&lt;&gt;""), 1,"")</f>
        <v/>
      </c>
      <c r="BC579" s="78" t="str">
        <f>IF(AND(DataBase2[[#This Row],[sKSGB]]&lt;=0.0001,DataBase2[[#This Row],[sKSGB]]&lt;&gt;""), 1,"")</f>
        <v/>
      </c>
      <c r="BD579" s="79">
        <f>IF(AND(DataBase2[[#This Row],[sLBGKS]]&lt;=0.0001, DataBase2[[#This Row],[sLBGKS]]&lt;&gt;""), 1,"")</f>
        <v>1</v>
      </c>
      <c r="BE579" s="78">
        <f>IF(AND(DataBase2[[#This Row],[sCLGKS]]&lt;=0.0001,DataBase2[[#This Row],[sCLGKS]]&lt;&gt;""), 1,"")</f>
        <v>1</v>
      </c>
      <c r="BF579" s="78">
        <f>IF(AND(DataBase2[[#This Row],[sDRCGKS]]&lt;=0.0001,DataBase2[[#This Row],[sDRCGKS]]&lt;&gt;""), 1,"")</f>
        <v>1</v>
      </c>
      <c r="BG579" s="78">
        <f>IF(AND(DataBase2[[#This Row],[sABSGKS]]&lt;=0.0001,DataBase2[[#This Row],[sABSGKS]]&lt;&gt;""), 1,"")</f>
        <v>1</v>
      </c>
      <c r="BH579" s="78" t="str">
        <f>IF(AND(DataBase2[[#This Row],[sCCJGKS]]&lt;=0.0001,DataBase2[[#This Row],[sCCJGKS]]&lt;&gt;""), 1,"")</f>
        <v/>
      </c>
      <c r="BI579" s="78" t="str">
        <f>IF(AND(DataBase2[[#This Row],[sILSGKS]]&lt;=0.0001,DataBase2[[#This Row],[sILSGKS]]&lt;&gt;""), 1,"")</f>
        <v/>
      </c>
      <c r="BJ579" s="78" t="str">
        <f>IF(AND(DataBase2[[#This Row],[sSAGKS]]&lt;=0.0001,DataBase2[[#This Row],[sSAGKS]]&lt;&gt;""), 1,"")</f>
        <v/>
      </c>
      <c r="BK579" s="80" t="str">
        <f>IF(AND(DataBase2[[#This Row],[sKSGKS]]&lt;=0.0001,DataBase2[[#This Row],[sKSGKS]]&lt;&gt;""), 1,"")</f>
        <v/>
      </c>
      <c r="CV579" s="7"/>
      <c r="CW579" s="7"/>
      <c r="CX579" s="7"/>
      <c r="CY579" s="7"/>
      <c r="DB579" s="8"/>
      <c r="DC579" s="8"/>
      <c r="DD579" s="8"/>
      <c r="DF579" s="7"/>
      <c r="DG579" s="7"/>
      <c r="DH579" s="7"/>
      <c r="DI579" s="7"/>
      <c r="DK579" s="8"/>
      <c r="DL579" s="8"/>
      <c r="DM579" s="8"/>
      <c r="DN579" s="8"/>
      <c r="DO579" s="8"/>
      <c r="DP579" s="7"/>
      <c r="DQ579" s="7"/>
      <c r="DR579" s="7"/>
      <c r="DS579" s="7"/>
    </row>
    <row r="580" spans="1:123" x14ac:dyDescent="0.35">
      <c r="A580" s="65" t="s">
        <v>111</v>
      </c>
      <c r="B580" s="66" t="s">
        <v>80</v>
      </c>
      <c r="C580" s="67" t="s">
        <v>282</v>
      </c>
      <c r="D580" s="67">
        <v>6</v>
      </c>
      <c r="E580" s="67">
        <v>10</v>
      </c>
      <c r="F580" s="68">
        <v>3</v>
      </c>
      <c r="G580" s="69">
        <v>6122.25</v>
      </c>
      <c r="H580" s="70">
        <v>5986.55</v>
      </c>
      <c r="I580" s="71">
        <v>7200</v>
      </c>
      <c r="J580" s="69">
        <v>6122.25</v>
      </c>
      <c r="K580" s="70">
        <v>6122.25</v>
      </c>
      <c r="L580" s="71">
        <v>10369</v>
      </c>
      <c r="M580" s="69">
        <v>6122.25</v>
      </c>
      <c r="N580" s="6">
        <v>6122.25</v>
      </c>
      <c r="O580" s="71">
        <v>578.29999999999995</v>
      </c>
      <c r="P580" s="69">
        <v>6122.25</v>
      </c>
      <c r="Q580" s="71">
        <v>2075</v>
      </c>
      <c r="R580" s="72">
        <v>6609.85</v>
      </c>
      <c r="S580" s="71">
        <v>12.51</v>
      </c>
      <c r="T580" s="72">
        <v>6348.35</v>
      </c>
      <c r="U580" s="71">
        <v>150.001</v>
      </c>
      <c r="V580" s="72">
        <v>6404.32</v>
      </c>
      <c r="W580" s="73">
        <v>150.00399999999999</v>
      </c>
      <c r="X580" s="7">
        <v>6122.25</v>
      </c>
      <c r="Y580" s="71">
        <v>124</v>
      </c>
      <c r="Z580" s="74">
        <f t="shared" si="27"/>
        <v>6122.25</v>
      </c>
      <c r="AA580" s="48">
        <f t="shared" si="28"/>
        <v>6122.25</v>
      </c>
      <c r="AB58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MIN(G580,J580,M580),"")</f>
        <v>6122.25</v>
      </c>
      <c r="AC580" s="49">
        <f>IF(OR(DataBase2[[#This Row],[sKS]] = "", DataBase2[[#This Row],[BSOpt]]=""), "", (DataBase2[[#This Row],[sKS]]-DataBase2[[#This Row],[BSOpt]])/DataBase2[[#This Row],[BSOpt]])</f>
        <v>0</v>
      </c>
      <c r="AD580" s="49">
        <f t="shared" si="29"/>
        <v>6122.25</v>
      </c>
      <c r="AE580" s="49">
        <f>IF(OR(DataBase2[[#This Row],[sKS]] = "", DataBase2[[#This Row],[BESTUB]]=""), "", (DataBase2[[#This Row],[sKS]]-DataBase2[[#This Row],[BESTUB]])/DataBase2[[#This Row],[BESTUB]])</f>
        <v>0</v>
      </c>
      <c r="AF580" s="75">
        <f>IF(OR(DataBase2[[#This Row],[sLB]] = "", DataBase2[[#This Row],[BestSol]]=""), "", (DataBase2[[#This Row],[sLB]]-DataBase2[[#This Row],[BestSol]])/DataBase2[[#This Row],[BestSol]])</f>
        <v>0</v>
      </c>
      <c r="AG580" s="76">
        <f>IF(OR(DataBase2[[#This Row],[sCL]] = "", DataBase2[[#This Row],[BestSol]]=""), "", (DataBase2[[#This Row],[sCL]] -DataBase2[[#This Row],[BestSol]])/DataBase2[[#This Row],[BestSol]])</f>
        <v>0</v>
      </c>
      <c r="AH580" s="76">
        <f>IF(OR(DataBase2[[#This Row],[sDRC]]= "", DataBase2[[#This Row],[BestSol]]=""), "", (DataBase2[[#This Row],[sDRC]]-DataBase2[[#This Row],[BestSol]])/DataBase2[[#This Row],[BestSol]])</f>
        <v>0</v>
      </c>
      <c r="AI580" s="76">
        <f>IF(OR(DataBase2[[#This Row],[sABS]]= "", DataBase2[[#This Row],[BestSol]]=""), "", (DataBase2[[#This Row],[sABS]]-DataBase2[[#This Row],[BestSol]])/DataBase2[[#This Row],[BestSol]])</f>
        <v>0</v>
      </c>
      <c r="AJ580" s="76">
        <f>IF(OR(DataBase2[[#This Row],[sCCJ]]= "", DataBase2[[#This Row],[BestSol]]=""), "", (DataBase2[[#This Row],[sCCJ]]-DataBase2[[#This Row],[BestSol]])/DataBase2[[#This Row],[BestSol]])</f>
        <v>7.9643921760790617E-2</v>
      </c>
      <c r="AK580" s="76">
        <f>IF(OR(DataBase2[[#This Row],[sILS]] = "", DataBase2[[#This Row],[BestSol]]=""), "", (DataBase2[[#This Row],[sILS]]-DataBase2[[#This Row],[BestSol]])/DataBase2[[#This Row],[BestSol]])</f>
        <v>3.6930866919841619E-2</v>
      </c>
      <c r="AL580" s="76">
        <f>IF(OR(DataBase2[[#This Row],[sSA]] = "", DataBase2[[#This Row],[BestSol]]=""), "", (DataBase2[[#This Row],[sSA]]-DataBase2[[#This Row],[BestSol]])/DataBase2[[#This Row],[BestSol]])</f>
        <v>4.607293070358115E-2</v>
      </c>
      <c r="AM580" s="76">
        <f>IF(OR(DataBase2[[#This Row],[sKS]] = "", DataBase2[[#This Row],[BestSol]]=""), "", (DataBase2[[#This Row],[sKS]]-DataBase2[[#This Row],[BestSol]])/DataBase2[[#This Row],[BestSol]])</f>
        <v>0</v>
      </c>
      <c r="AN580" s="75">
        <f>IF(OR(DataBase2[[#This Row],[sLB]] = "", DataBase2[[#This Row],[BSHeu]]=""), "", (DataBase2[[#This Row],[sLB]]-DataBase2[[#This Row],[BSHeu]])/DataBase2[[#This Row],[BSHeu]])</f>
        <v>0</v>
      </c>
      <c r="AO580" s="76">
        <f>IF(OR(DataBase2[[#This Row],[sCL]] = "",  DataBase2[[#This Row],[BSHeu]]=""), "", (DataBase2[[#This Row],[sCL]] - DataBase2[[#This Row],[BSHeu]])/ DataBase2[[#This Row],[BSHeu]])</f>
        <v>0</v>
      </c>
      <c r="AP580" s="76">
        <f>IF(OR(DataBase2[[#This Row],[sDRC]]= "",  DataBase2[[#This Row],[BSHeu]]=""), "", (DataBase2[[#This Row],[sDRC]]- DataBase2[[#This Row],[BSHeu]])/ DataBase2[[#This Row],[BSHeu]])</f>
        <v>0</v>
      </c>
      <c r="AQ580" s="76">
        <f>IF(OR(DataBase2[[#This Row],[sABS]]= "",  DataBase2[[#This Row],[BSHeu]]=""), "", (DataBase2[[#This Row],[sABS]]- DataBase2[[#This Row],[BSHeu]])/ DataBase2[[#This Row],[BSHeu]])</f>
        <v>0</v>
      </c>
      <c r="AR580" s="76">
        <f>IF(OR(DataBase2[[#This Row],[sCCJ]]= "",  DataBase2[[#This Row],[BSHeu]]=""), "", (DataBase2[[#This Row],[sCCJ]]- DataBase2[[#This Row],[BSHeu]])/ DataBase2[[#This Row],[BSHeu]])</f>
        <v>7.9643921760790617E-2</v>
      </c>
      <c r="AS580" s="76">
        <f>IF(OR(DataBase2[[#This Row],[sILS]] = "",  DataBase2[[#This Row],[BSHeu]]=""), "", (DataBase2[[#This Row],[sILS]]- DataBase2[[#This Row],[BSHeu]])/ DataBase2[[#This Row],[BSHeu]])</f>
        <v>3.6930866919841619E-2</v>
      </c>
      <c r="AT580" s="76">
        <f>IF(OR(DataBase2[[#This Row],[sSA]] = "",  DataBase2[[#This Row],[BSHeu]]=""), "", (DataBase2[[#This Row],[sSA]]- DataBase2[[#This Row],[BSHeu]])/ DataBase2[[#This Row],[BSHeu]])</f>
        <v>4.607293070358115E-2</v>
      </c>
      <c r="AU580" s="77">
        <f>IF(OR(DataBase2[[#This Row],[sKS]]= "",  DataBase2[[#This Row],[BSHeu]]=""), "", (DataBase2[[#This Row],[sKS]]- DataBase2[[#This Row],[BSHeu]])/ DataBase2[[#This Row],[BSHeu]])</f>
        <v>0</v>
      </c>
      <c r="AV580" s="78">
        <f>IF(AND(DataBase2[[#This Row],[sLBGB]]&lt;=0.0001, DataBase2[[#This Row],[sLBGB]]&lt;&gt;""), 1,"")</f>
        <v>1</v>
      </c>
      <c r="AW580" s="78">
        <f>IF(AND(DataBase2[[#This Row],[sCLGB]]&lt;=0.0001,DataBase2[[#This Row],[sCLGB]]&lt;&gt;""), 1,"")</f>
        <v>1</v>
      </c>
      <c r="AX580" s="78">
        <f>IF(AND(DataBase2[[#This Row],[sDRCGB]]&lt;=0.0001,DataBase2[[#This Row],[sDRCGB]]&lt;&gt;""), 1,"")</f>
        <v>1</v>
      </c>
      <c r="AY580" s="78">
        <f>IF(AND(DataBase2[[#This Row],[sABSGB]]&lt;=0.0001,DataBase2[[#This Row],[sABSGB]]&lt;&gt;""), 1,"")</f>
        <v>1</v>
      </c>
      <c r="AZ580" s="78" t="str">
        <f>IF(AND(DataBase2[[#This Row],[sCCJGB]]&lt;=0.0001,DataBase2[[#This Row],[sCCJGB]]&lt;&gt;""), 1,"")</f>
        <v/>
      </c>
      <c r="BA580" s="78" t="str">
        <f>IF(AND(DataBase2[[#This Row],[sILSGB]]&lt;=0.0001,DataBase2[[#This Row],[sILSGB]]&lt;&gt;""), 1,"")</f>
        <v/>
      </c>
      <c r="BB580" s="78" t="str">
        <f>IF(AND(DataBase2[[#This Row],[sSAGB]]&lt;=0.0001,DataBase2[[#This Row],[sSAGB]]&lt;&gt;""), 1,"")</f>
        <v/>
      </c>
      <c r="BC580" s="78">
        <f>IF(AND(DataBase2[[#This Row],[sKSGB]]&lt;=0.0001,DataBase2[[#This Row],[sKSGB]]&lt;&gt;""), 1,"")</f>
        <v>1</v>
      </c>
      <c r="BD580" s="79">
        <f>IF(AND(DataBase2[[#This Row],[sLBGKS]]&lt;=0.0001, DataBase2[[#This Row],[sLBGKS]]&lt;&gt;""), 1,"")</f>
        <v>1</v>
      </c>
      <c r="BE580" s="78">
        <f>IF(AND(DataBase2[[#This Row],[sCLGKS]]&lt;=0.0001,DataBase2[[#This Row],[sCLGKS]]&lt;&gt;""), 1,"")</f>
        <v>1</v>
      </c>
      <c r="BF580" s="78">
        <f>IF(AND(DataBase2[[#This Row],[sDRCGKS]]&lt;=0.0001,DataBase2[[#This Row],[sDRCGKS]]&lt;&gt;""), 1,"")</f>
        <v>1</v>
      </c>
      <c r="BG580" s="78">
        <f>IF(AND(DataBase2[[#This Row],[sABSGKS]]&lt;=0.0001,DataBase2[[#This Row],[sABSGKS]]&lt;&gt;""), 1,"")</f>
        <v>1</v>
      </c>
      <c r="BH580" s="78" t="str">
        <f>IF(AND(DataBase2[[#This Row],[sCCJGKS]]&lt;=0.0001,DataBase2[[#This Row],[sCCJGKS]]&lt;&gt;""), 1,"")</f>
        <v/>
      </c>
      <c r="BI580" s="78" t="str">
        <f>IF(AND(DataBase2[[#This Row],[sILSGKS]]&lt;=0.0001,DataBase2[[#This Row],[sILSGKS]]&lt;&gt;""), 1,"")</f>
        <v/>
      </c>
      <c r="BJ580" s="78" t="str">
        <f>IF(AND(DataBase2[[#This Row],[sSAGKS]]&lt;=0.0001,DataBase2[[#This Row],[sSAGKS]]&lt;&gt;""), 1,"")</f>
        <v/>
      </c>
      <c r="BK580" s="80">
        <f>IF(AND(DataBase2[[#This Row],[sKSGKS]]&lt;=0.0001,DataBase2[[#This Row],[sKSGKS]]&lt;&gt;""), 1,"")</f>
        <v>1</v>
      </c>
      <c r="CV580" s="7"/>
      <c r="CW580" s="7"/>
      <c r="CX580" s="7"/>
      <c r="CY580" s="7"/>
      <c r="DB580" s="8"/>
      <c r="DC580" s="8"/>
      <c r="DD580" s="8"/>
      <c r="DF580" s="7"/>
      <c r="DG580" s="7"/>
      <c r="DH580" s="7"/>
      <c r="DI580" s="7"/>
      <c r="DK580" s="8"/>
      <c r="DL580" s="8"/>
      <c r="DM580" s="8"/>
      <c r="DN580" s="8"/>
      <c r="DO580" s="8"/>
      <c r="DP580" s="7"/>
      <c r="DQ580" s="7"/>
      <c r="DR580" s="7"/>
      <c r="DS580" s="7"/>
    </row>
    <row r="581" spans="1:123" x14ac:dyDescent="0.35">
      <c r="A581" s="65" t="s">
        <v>112</v>
      </c>
      <c r="B581" s="66" t="s">
        <v>80</v>
      </c>
      <c r="C581" s="67" t="s">
        <v>282</v>
      </c>
      <c r="D581" s="67">
        <v>6</v>
      </c>
      <c r="E581" s="67">
        <v>10</v>
      </c>
      <c r="F581" s="68">
        <v>4</v>
      </c>
      <c r="G581" s="69">
        <v>7192.53</v>
      </c>
      <c r="H581" s="70">
        <v>7027.57</v>
      </c>
      <c r="I581" s="71">
        <v>7199</v>
      </c>
      <c r="J581" s="69">
        <v>7192.53</v>
      </c>
      <c r="K581" s="70">
        <v>7192.53</v>
      </c>
      <c r="L581" s="71">
        <v>20118</v>
      </c>
      <c r="M581" s="69">
        <v>7192.53</v>
      </c>
      <c r="N581" s="6">
        <v>7192.53</v>
      </c>
      <c r="O581" s="71">
        <v>4705.5</v>
      </c>
      <c r="P581" s="69">
        <v>7242.5400399999999</v>
      </c>
      <c r="Q581" s="71">
        <v>2121</v>
      </c>
      <c r="R581" s="72">
        <v>7864.49</v>
      </c>
      <c r="S581" s="71">
        <v>10.71</v>
      </c>
      <c r="T581" s="72">
        <v>7422.63</v>
      </c>
      <c r="U581" s="71">
        <v>150.00450000000001</v>
      </c>
      <c r="V581" s="72">
        <v>7438.98</v>
      </c>
      <c r="W581" s="73">
        <v>150.09049999999999</v>
      </c>
      <c r="X581" s="7">
        <v>7199.26</v>
      </c>
      <c r="Y581" s="71">
        <v>125</v>
      </c>
      <c r="Z581" s="74">
        <f t="shared" si="27"/>
        <v>7192.53</v>
      </c>
      <c r="AA581" s="48">
        <f t="shared" si="28"/>
        <v>7199.26</v>
      </c>
      <c r="AB58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MIN(G581,J581,M581),"")</f>
        <v>7192.53</v>
      </c>
      <c r="AC581" s="49">
        <f>IF(OR(DataBase2[[#This Row],[sKS]] = "", DataBase2[[#This Row],[BSOpt]]=""), "", (DataBase2[[#This Row],[sKS]]-DataBase2[[#This Row],[BSOpt]])/DataBase2[[#This Row],[BSOpt]])</f>
        <v>9.3569300371364086E-4</v>
      </c>
      <c r="AD581" s="49">
        <f t="shared" si="29"/>
        <v>7192.53</v>
      </c>
      <c r="AE581" s="49">
        <f>IF(OR(DataBase2[[#This Row],[sKS]] = "", DataBase2[[#This Row],[BESTUB]]=""), "", (DataBase2[[#This Row],[sKS]]-DataBase2[[#This Row],[BESTUB]])/DataBase2[[#This Row],[BESTUB]])</f>
        <v>9.3569300371364086E-4</v>
      </c>
      <c r="AF581" s="75">
        <f>IF(OR(DataBase2[[#This Row],[sLB]] = "", DataBase2[[#This Row],[BestSol]]=""), "", (DataBase2[[#This Row],[sLB]]-DataBase2[[#This Row],[BestSol]])/DataBase2[[#This Row],[BestSol]])</f>
        <v>0</v>
      </c>
      <c r="AG581" s="76">
        <f>IF(OR(DataBase2[[#This Row],[sCL]] = "", DataBase2[[#This Row],[BestSol]]=""), "", (DataBase2[[#This Row],[sCL]] -DataBase2[[#This Row],[BestSol]])/DataBase2[[#This Row],[BestSol]])</f>
        <v>0</v>
      </c>
      <c r="AH581" s="76">
        <f>IF(OR(DataBase2[[#This Row],[sDRC]]= "", DataBase2[[#This Row],[BestSol]]=""), "", (DataBase2[[#This Row],[sDRC]]-DataBase2[[#This Row],[BestSol]])/DataBase2[[#This Row],[BestSol]])</f>
        <v>0</v>
      </c>
      <c r="AI581" s="76">
        <f>IF(OR(DataBase2[[#This Row],[sABS]]= "", DataBase2[[#This Row],[BestSol]]=""), "", (DataBase2[[#This Row],[sABS]]-DataBase2[[#This Row],[BestSol]])/DataBase2[[#This Row],[BestSol]])</f>
        <v>6.9530526810454903E-3</v>
      </c>
      <c r="AJ581" s="76">
        <f>IF(OR(DataBase2[[#This Row],[sCCJ]]= "", DataBase2[[#This Row],[BestSol]]=""), "", (DataBase2[[#This Row],[sCCJ]]-DataBase2[[#This Row],[BestSol]])/DataBase2[[#This Row],[BestSol]])</f>
        <v>9.3424705910159583E-2</v>
      </c>
      <c r="AK581" s="76">
        <f>IF(OR(DataBase2[[#This Row],[sILS]] = "", DataBase2[[#This Row],[BestSol]]=""), "", (DataBase2[[#This Row],[sILS]]-DataBase2[[#This Row],[BestSol]])/DataBase2[[#This Row],[BestSol]])</f>
        <v>3.1991524540043684E-2</v>
      </c>
      <c r="AL581" s="76">
        <f>IF(OR(DataBase2[[#This Row],[sSA]] = "", DataBase2[[#This Row],[BestSol]]=""), "", (DataBase2[[#This Row],[sSA]]-DataBase2[[#This Row],[BestSol]])/DataBase2[[#This Row],[BestSol]])</f>
        <v>3.42647163098381E-2</v>
      </c>
      <c r="AM581" s="76">
        <f>IF(OR(DataBase2[[#This Row],[sKS]] = "", DataBase2[[#This Row],[BestSol]]=""), "", (DataBase2[[#This Row],[sKS]]-DataBase2[[#This Row],[BestSol]])/DataBase2[[#This Row],[BestSol]])</f>
        <v>9.3569300371364086E-4</v>
      </c>
      <c r="AN581" s="75">
        <f>IF(OR(DataBase2[[#This Row],[sLB]] = "", DataBase2[[#This Row],[BSHeu]]=""), "", (DataBase2[[#This Row],[sLB]]-DataBase2[[#This Row],[BSHeu]])/DataBase2[[#This Row],[BSHeu]])</f>
        <v>-9.3481830076986704E-4</v>
      </c>
      <c r="AO581" s="76">
        <f>IF(OR(DataBase2[[#This Row],[sCL]] = "",  DataBase2[[#This Row],[BSHeu]]=""), "", (DataBase2[[#This Row],[sCL]] - DataBase2[[#This Row],[BSHeu]])/ DataBase2[[#This Row],[BSHeu]])</f>
        <v>-9.3481830076986704E-4</v>
      </c>
      <c r="AP581" s="76">
        <f>IF(OR(DataBase2[[#This Row],[sDRC]]= "",  DataBase2[[#This Row],[BSHeu]]=""), "", (DataBase2[[#This Row],[sDRC]]- DataBase2[[#This Row],[BSHeu]])/ DataBase2[[#This Row],[BSHeu]])</f>
        <v>-9.3481830076986704E-4</v>
      </c>
      <c r="AQ581" s="76">
        <f>IF(OR(DataBase2[[#This Row],[sABS]]= "",  DataBase2[[#This Row],[BSHeu]]=""), "", (DataBase2[[#This Row],[sABS]]- DataBase2[[#This Row],[BSHeu]])/ DataBase2[[#This Row],[BSHeu]])</f>
        <v>6.0117345393831652E-3</v>
      </c>
      <c r="AR581" s="76">
        <f>IF(OR(DataBase2[[#This Row],[sCCJ]]= "",  DataBase2[[#This Row],[BSHeu]]=""), "", (DataBase2[[#This Row],[sCCJ]]- DataBase2[[#This Row],[BSHeu]])/ DataBase2[[#This Row],[BSHeu]])</f>
        <v>9.2402552484560849E-2</v>
      </c>
      <c r="AS581" s="76">
        <f>IF(OR(DataBase2[[#This Row],[sILS]] = "",  DataBase2[[#This Row],[BSHeu]]=""), "", (DataBase2[[#This Row],[sILS]]- DataBase2[[#This Row],[BSHeu]])/ DataBase2[[#This Row],[BSHeu]])</f>
        <v>3.1026799976664254E-2</v>
      </c>
      <c r="AT581" s="76">
        <f>IF(OR(DataBase2[[#This Row],[sSA]] = "",  DataBase2[[#This Row],[BSHeu]]=""), "", (DataBase2[[#This Row],[sSA]]- DataBase2[[#This Row],[BSHeu]])/ DataBase2[[#This Row],[BSHeu]])</f>
        <v>3.3297866725191111E-2</v>
      </c>
      <c r="AU581" s="77">
        <f>IF(OR(DataBase2[[#This Row],[sKS]]= "",  DataBase2[[#This Row],[BSHeu]]=""), "", (DataBase2[[#This Row],[sKS]]- DataBase2[[#This Row],[BSHeu]])/ DataBase2[[#This Row],[BSHeu]])</f>
        <v>0</v>
      </c>
      <c r="AV581" s="78">
        <f>IF(AND(DataBase2[[#This Row],[sLBGB]]&lt;=0.0001, DataBase2[[#This Row],[sLBGB]]&lt;&gt;""), 1,"")</f>
        <v>1</v>
      </c>
      <c r="AW581" s="78">
        <f>IF(AND(DataBase2[[#This Row],[sCLGB]]&lt;=0.0001,DataBase2[[#This Row],[sCLGB]]&lt;&gt;""), 1,"")</f>
        <v>1</v>
      </c>
      <c r="AX581" s="78">
        <f>IF(AND(DataBase2[[#This Row],[sDRCGB]]&lt;=0.0001,DataBase2[[#This Row],[sDRCGB]]&lt;&gt;""), 1,"")</f>
        <v>1</v>
      </c>
      <c r="AY581" s="78" t="str">
        <f>IF(AND(DataBase2[[#This Row],[sABSGB]]&lt;=0.0001,DataBase2[[#This Row],[sABSGB]]&lt;&gt;""), 1,"")</f>
        <v/>
      </c>
      <c r="AZ581" s="78" t="str">
        <f>IF(AND(DataBase2[[#This Row],[sCCJGB]]&lt;=0.0001,DataBase2[[#This Row],[sCCJGB]]&lt;&gt;""), 1,"")</f>
        <v/>
      </c>
      <c r="BA581" s="78" t="str">
        <f>IF(AND(DataBase2[[#This Row],[sILSGB]]&lt;=0.0001,DataBase2[[#This Row],[sILSGB]]&lt;&gt;""), 1,"")</f>
        <v/>
      </c>
      <c r="BB581" s="78" t="str">
        <f>IF(AND(DataBase2[[#This Row],[sSAGB]]&lt;=0.0001,DataBase2[[#This Row],[sSAGB]]&lt;&gt;""), 1,"")</f>
        <v/>
      </c>
      <c r="BC581" s="78" t="str">
        <f>IF(AND(DataBase2[[#This Row],[sKSGB]]&lt;=0.0001,DataBase2[[#This Row],[sKSGB]]&lt;&gt;""), 1,"")</f>
        <v/>
      </c>
      <c r="BD581" s="79">
        <f>IF(AND(DataBase2[[#This Row],[sLBGKS]]&lt;=0.0001, DataBase2[[#This Row],[sLBGKS]]&lt;&gt;""), 1,"")</f>
        <v>1</v>
      </c>
      <c r="BE581" s="78">
        <f>IF(AND(DataBase2[[#This Row],[sCLGKS]]&lt;=0.0001,DataBase2[[#This Row],[sCLGKS]]&lt;&gt;""), 1,"")</f>
        <v>1</v>
      </c>
      <c r="BF581" s="78">
        <f>IF(AND(DataBase2[[#This Row],[sDRCGKS]]&lt;=0.0001,DataBase2[[#This Row],[sDRCGKS]]&lt;&gt;""), 1,"")</f>
        <v>1</v>
      </c>
      <c r="BG581" s="78" t="str">
        <f>IF(AND(DataBase2[[#This Row],[sABSGKS]]&lt;=0.0001,DataBase2[[#This Row],[sABSGKS]]&lt;&gt;""), 1,"")</f>
        <v/>
      </c>
      <c r="BH581" s="78" t="str">
        <f>IF(AND(DataBase2[[#This Row],[sCCJGKS]]&lt;=0.0001,DataBase2[[#This Row],[sCCJGKS]]&lt;&gt;""), 1,"")</f>
        <v/>
      </c>
      <c r="BI581" s="78" t="str">
        <f>IF(AND(DataBase2[[#This Row],[sILSGKS]]&lt;=0.0001,DataBase2[[#This Row],[sILSGKS]]&lt;&gt;""), 1,"")</f>
        <v/>
      </c>
      <c r="BJ581" s="78" t="str">
        <f>IF(AND(DataBase2[[#This Row],[sSAGKS]]&lt;=0.0001,DataBase2[[#This Row],[sSAGKS]]&lt;&gt;""), 1,"")</f>
        <v/>
      </c>
      <c r="BK581" s="80">
        <f>IF(AND(DataBase2[[#This Row],[sKSGKS]]&lt;=0.0001,DataBase2[[#This Row],[sKSGKS]]&lt;&gt;""), 1,"")</f>
        <v>1</v>
      </c>
      <c r="CV581" s="7"/>
      <c r="CW581" s="7"/>
      <c r="CX581" s="7"/>
      <c r="CY581" s="7"/>
      <c r="DB581" s="8"/>
      <c r="DC581" s="8"/>
      <c r="DD581" s="8"/>
      <c r="DF581" s="7"/>
      <c r="DG581" s="7"/>
      <c r="DH581" s="7"/>
      <c r="DI581" s="7"/>
      <c r="DK581" s="8"/>
      <c r="DL581" s="8"/>
      <c r="DM581" s="8"/>
      <c r="DN581" s="8"/>
      <c r="DO581" s="8"/>
      <c r="DP581" s="7"/>
      <c r="DQ581" s="7"/>
      <c r="DR581" s="7"/>
      <c r="DS581" s="7"/>
    </row>
    <row r="582" spans="1:123" x14ac:dyDescent="0.35">
      <c r="A582" s="65" t="s">
        <v>113</v>
      </c>
      <c r="B582" s="66" t="s">
        <v>80</v>
      </c>
      <c r="C582" s="67" t="s">
        <v>282</v>
      </c>
      <c r="D582" s="67">
        <v>6</v>
      </c>
      <c r="E582" s="67">
        <v>10</v>
      </c>
      <c r="F582" s="68">
        <v>5</v>
      </c>
      <c r="G582" s="69">
        <v>8176.58</v>
      </c>
      <c r="H582" s="70">
        <v>7990.63</v>
      </c>
      <c r="I582" s="71">
        <v>7200</v>
      </c>
      <c r="J582" s="69">
        <v>8177.82</v>
      </c>
      <c r="K582" s="70">
        <v>8055.02</v>
      </c>
      <c r="L582" s="71">
        <v>42911</v>
      </c>
      <c r="M582" s="69">
        <v>8176.58</v>
      </c>
      <c r="N582" s="6">
        <v>8176.58</v>
      </c>
      <c r="O582" s="71">
        <v>3796.4</v>
      </c>
      <c r="P582" s="69">
        <v>8450.4003900000007</v>
      </c>
      <c r="Q582" s="71">
        <v>2430</v>
      </c>
      <c r="R582" s="72">
        <v>8860.5400000000009</v>
      </c>
      <c r="S582" s="71">
        <v>9.2899999999999991</v>
      </c>
      <c r="T582" s="72">
        <v>8578.5300000000007</v>
      </c>
      <c r="U582" s="71">
        <v>150.00200000000001</v>
      </c>
      <c r="V582" s="72">
        <v>8368.51</v>
      </c>
      <c r="W582" s="73">
        <v>150.14400000000001</v>
      </c>
      <c r="X582" s="7">
        <v>8287.31</v>
      </c>
      <c r="Y582" s="71">
        <v>141</v>
      </c>
      <c r="Z582" s="74">
        <f t="shared" si="27"/>
        <v>8176.58</v>
      </c>
      <c r="AA582" s="48">
        <f t="shared" si="28"/>
        <v>8287.31</v>
      </c>
      <c r="AB58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MIN(G582,J582,M582),"")</f>
        <v>8176.58</v>
      </c>
      <c r="AC582" s="49">
        <f>IF(OR(DataBase2[[#This Row],[sKS]] = "", DataBase2[[#This Row],[BSOpt]]=""), "", (DataBase2[[#This Row],[sKS]]-DataBase2[[#This Row],[BSOpt]])/DataBase2[[#This Row],[BSOpt]])</f>
        <v>1.3542336771608614E-2</v>
      </c>
      <c r="AD582" s="49">
        <f t="shared" si="29"/>
        <v>8176.58</v>
      </c>
      <c r="AE582" s="49">
        <f>IF(OR(DataBase2[[#This Row],[sKS]] = "", DataBase2[[#This Row],[BESTUB]]=""), "", (DataBase2[[#This Row],[sKS]]-DataBase2[[#This Row],[BESTUB]])/DataBase2[[#This Row],[BESTUB]])</f>
        <v>1.3542336771608614E-2</v>
      </c>
      <c r="AF582" s="75">
        <f>IF(OR(DataBase2[[#This Row],[sLB]] = "", DataBase2[[#This Row],[BestSol]]=""), "", (DataBase2[[#This Row],[sLB]]-DataBase2[[#This Row],[BestSol]])/DataBase2[[#This Row],[BestSol]])</f>
        <v>0</v>
      </c>
      <c r="AG582" s="76">
        <f>IF(OR(DataBase2[[#This Row],[sCL]] = "", DataBase2[[#This Row],[BestSol]]=""), "", (DataBase2[[#This Row],[sCL]] -DataBase2[[#This Row],[BestSol]])/DataBase2[[#This Row],[BestSol]])</f>
        <v>1.5165264695016518E-4</v>
      </c>
      <c r="AH582" s="76">
        <f>IF(OR(DataBase2[[#This Row],[sDRC]]= "", DataBase2[[#This Row],[BestSol]]=""), "", (DataBase2[[#This Row],[sDRC]]-DataBase2[[#This Row],[BestSol]])/DataBase2[[#This Row],[BestSol]])</f>
        <v>0</v>
      </c>
      <c r="AI582" s="76">
        <f>IF(OR(DataBase2[[#This Row],[sABS]]= "", DataBase2[[#This Row],[BestSol]]=""), "", (DataBase2[[#This Row],[sABS]]-DataBase2[[#This Row],[BestSol]])/DataBase2[[#This Row],[BestSol]])</f>
        <v>3.3488376558414495E-2</v>
      </c>
      <c r="AJ582" s="76">
        <f>IF(OR(DataBase2[[#This Row],[sCCJ]]= "", DataBase2[[#This Row],[BestSol]]=""), "", (DataBase2[[#This Row],[sCCJ]]-DataBase2[[#This Row],[BestSol]])/DataBase2[[#This Row],[BestSol]])</f>
        <v>8.3648664845204349E-2</v>
      </c>
      <c r="AK582" s="76">
        <f>IF(OR(DataBase2[[#This Row],[sILS]] = "", DataBase2[[#This Row],[BestSol]]=""), "", (DataBase2[[#This Row],[sILS]]-DataBase2[[#This Row],[BestSol]])/DataBase2[[#This Row],[BestSol]])</f>
        <v>4.9158694710991727E-2</v>
      </c>
      <c r="AL582" s="76">
        <f>IF(OR(DataBase2[[#This Row],[sSA]] = "", DataBase2[[#This Row],[BestSol]]=""), "", (DataBase2[[#This Row],[sSA]]-DataBase2[[#This Row],[BestSol]])/DataBase2[[#This Row],[BestSol]])</f>
        <v>2.3473139136411591E-2</v>
      </c>
      <c r="AM582" s="76">
        <f>IF(OR(DataBase2[[#This Row],[sKS]] = "", DataBase2[[#This Row],[BestSol]]=""), "", (DataBase2[[#This Row],[sKS]]-DataBase2[[#This Row],[BestSol]])/DataBase2[[#This Row],[BestSol]])</f>
        <v>1.3542336771608614E-2</v>
      </c>
      <c r="AN582" s="75">
        <f>IF(OR(DataBase2[[#This Row],[sLB]] = "", DataBase2[[#This Row],[BSHeu]]=""), "", (DataBase2[[#This Row],[sLB]]-DataBase2[[#This Row],[BSHeu]])/DataBase2[[#This Row],[BSHeu]])</f>
        <v>-1.3361392297379919E-2</v>
      </c>
      <c r="AO582" s="76">
        <f>IF(OR(DataBase2[[#This Row],[sCL]] = "",  DataBase2[[#This Row],[BSHeu]]=""), "", (DataBase2[[#This Row],[sCL]] - DataBase2[[#This Row],[BSHeu]])/ DataBase2[[#This Row],[BSHeu]])</f>
        <v>-1.321176594093859E-2</v>
      </c>
      <c r="AP582" s="76">
        <f>IF(OR(DataBase2[[#This Row],[sDRC]]= "",  DataBase2[[#This Row],[BSHeu]]=""), "", (DataBase2[[#This Row],[sDRC]]- DataBase2[[#This Row],[BSHeu]])/ DataBase2[[#This Row],[BSHeu]])</f>
        <v>-1.3361392297379919E-2</v>
      </c>
      <c r="AQ582" s="76">
        <f>IF(OR(DataBase2[[#This Row],[sABS]]= "",  DataBase2[[#This Row],[BSHeu]]=""), "", (DataBase2[[#This Row],[sABS]]- DataBase2[[#This Row],[BSHeu]])/ DataBase2[[#This Row],[BSHeu]])</f>
        <v>1.9679532924435215E-2</v>
      </c>
      <c r="AR582" s="76">
        <f>IF(OR(DataBase2[[#This Row],[sCCJ]]= "",  DataBase2[[#This Row],[BSHeu]]=""), "", (DataBase2[[#This Row],[sCCJ]]- DataBase2[[#This Row],[BSHeu]])/ DataBase2[[#This Row],[BSHeu]])</f>
        <v>6.9169609921675604E-2</v>
      </c>
      <c r="AS582" s="76">
        <f>IF(OR(DataBase2[[#This Row],[sILS]] = "",  DataBase2[[#This Row],[BSHeu]]=""), "", (DataBase2[[#This Row],[sILS]]- DataBase2[[#This Row],[BSHeu]])/ DataBase2[[#This Row],[BSHeu]])</f>
        <v>3.5140473808751113E-2</v>
      </c>
      <c r="AT582" s="76">
        <f>IF(OR(DataBase2[[#This Row],[sSA]] = "",  DataBase2[[#This Row],[BSHeu]]=""), "", (DataBase2[[#This Row],[sSA]]- DataBase2[[#This Row],[BSHeu]])/ DataBase2[[#This Row],[BSHeu]])</f>
        <v>9.7981130185790972E-3</v>
      </c>
      <c r="AU582" s="77">
        <f>IF(OR(DataBase2[[#This Row],[sKS]]= "",  DataBase2[[#This Row],[BSHeu]]=""), "", (DataBase2[[#This Row],[sKS]]- DataBase2[[#This Row],[BSHeu]])/ DataBase2[[#This Row],[BSHeu]])</f>
        <v>0</v>
      </c>
      <c r="AV582" s="78">
        <f>IF(AND(DataBase2[[#This Row],[sLBGB]]&lt;=0.0001, DataBase2[[#This Row],[sLBGB]]&lt;&gt;""), 1,"")</f>
        <v>1</v>
      </c>
      <c r="AW582" s="78" t="str">
        <f>IF(AND(DataBase2[[#This Row],[sCLGB]]&lt;=0.0001,DataBase2[[#This Row],[sCLGB]]&lt;&gt;""), 1,"")</f>
        <v/>
      </c>
      <c r="AX582" s="78">
        <f>IF(AND(DataBase2[[#This Row],[sDRCGB]]&lt;=0.0001,DataBase2[[#This Row],[sDRCGB]]&lt;&gt;""), 1,"")</f>
        <v>1</v>
      </c>
      <c r="AY582" s="78" t="str">
        <f>IF(AND(DataBase2[[#This Row],[sABSGB]]&lt;=0.0001,DataBase2[[#This Row],[sABSGB]]&lt;&gt;""), 1,"")</f>
        <v/>
      </c>
      <c r="AZ582" s="78" t="str">
        <f>IF(AND(DataBase2[[#This Row],[sCCJGB]]&lt;=0.0001,DataBase2[[#This Row],[sCCJGB]]&lt;&gt;""), 1,"")</f>
        <v/>
      </c>
      <c r="BA582" s="78" t="str">
        <f>IF(AND(DataBase2[[#This Row],[sILSGB]]&lt;=0.0001,DataBase2[[#This Row],[sILSGB]]&lt;&gt;""), 1,"")</f>
        <v/>
      </c>
      <c r="BB582" s="78" t="str">
        <f>IF(AND(DataBase2[[#This Row],[sSAGB]]&lt;=0.0001,DataBase2[[#This Row],[sSAGB]]&lt;&gt;""), 1,"")</f>
        <v/>
      </c>
      <c r="BC582" s="78" t="str">
        <f>IF(AND(DataBase2[[#This Row],[sKSGB]]&lt;=0.0001,DataBase2[[#This Row],[sKSGB]]&lt;&gt;""), 1,"")</f>
        <v/>
      </c>
      <c r="BD582" s="79">
        <f>IF(AND(DataBase2[[#This Row],[sLBGKS]]&lt;=0.0001, DataBase2[[#This Row],[sLBGKS]]&lt;&gt;""), 1,"")</f>
        <v>1</v>
      </c>
      <c r="BE582" s="78">
        <f>IF(AND(DataBase2[[#This Row],[sCLGKS]]&lt;=0.0001,DataBase2[[#This Row],[sCLGKS]]&lt;&gt;""), 1,"")</f>
        <v>1</v>
      </c>
      <c r="BF582" s="78">
        <f>IF(AND(DataBase2[[#This Row],[sDRCGKS]]&lt;=0.0001,DataBase2[[#This Row],[sDRCGKS]]&lt;&gt;""), 1,"")</f>
        <v>1</v>
      </c>
      <c r="BG582" s="78" t="str">
        <f>IF(AND(DataBase2[[#This Row],[sABSGKS]]&lt;=0.0001,DataBase2[[#This Row],[sABSGKS]]&lt;&gt;""), 1,"")</f>
        <v/>
      </c>
      <c r="BH582" s="78" t="str">
        <f>IF(AND(DataBase2[[#This Row],[sCCJGKS]]&lt;=0.0001,DataBase2[[#This Row],[sCCJGKS]]&lt;&gt;""), 1,"")</f>
        <v/>
      </c>
      <c r="BI582" s="78" t="str">
        <f>IF(AND(DataBase2[[#This Row],[sILSGKS]]&lt;=0.0001,DataBase2[[#This Row],[sILSGKS]]&lt;&gt;""), 1,"")</f>
        <v/>
      </c>
      <c r="BJ582" s="78" t="str">
        <f>IF(AND(DataBase2[[#This Row],[sSAGKS]]&lt;=0.0001,DataBase2[[#This Row],[sSAGKS]]&lt;&gt;""), 1,"")</f>
        <v/>
      </c>
      <c r="BK582" s="80">
        <f>IF(AND(DataBase2[[#This Row],[sKSGKS]]&lt;=0.0001,DataBase2[[#This Row],[sKSGKS]]&lt;&gt;""), 1,"")</f>
        <v>1</v>
      </c>
      <c r="CV582" s="7"/>
      <c r="CW582" s="7"/>
      <c r="CX582" s="7"/>
      <c r="CY582" s="7"/>
      <c r="DB582" s="8"/>
      <c r="DC582" s="8"/>
      <c r="DD582" s="8"/>
      <c r="DF582" s="7"/>
      <c r="DG582" s="7"/>
      <c r="DH582" s="7"/>
      <c r="DI582" s="7"/>
      <c r="DK582" s="8"/>
      <c r="DL582" s="8"/>
      <c r="DM582" s="8"/>
      <c r="DN582" s="8"/>
      <c r="DO582" s="8"/>
      <c r="DP582" s="7"/>
      <c r="DQ582" s="7"/>
      <c r="DR582" s="7"/>
      <c r="DS582" s="7"/>
    </row>
    <row r="583" spans="1:123" x14ac:dyDescent="0.35">
      <c r="A583" s="65" t="s">
        <v>114</v>
      </c>
      <c r="B583" s="66" t="s">
        <v>80</v>
      </c>
      <c r="C583" s="67" t="s">
        <v>282</v>
      </c>
      <c r="D583" s="67">
        <v>6</v>
      </c>
      <c r="E583" s="67">
        <v>10</v>
      </c>
      <c r="F583" s="68">
        <v>2</v>
      </c>
      <c r="G583" s="69">
        <v>6139.11</v>
      </c>
      <c r="H583" s="70">
        <v>5882.91</v>
      </c>
      <c r="I583" s="71">
        <v>7200</v>
      </c>
      <c r="J583" s="69">
        <v>6139.11</v>
      </c>
      <c r="K583" s="70">
        <v>6139.11</v>
      </c>
      <c r="L583" s="71">
        <v>46</v>
      </c>
      <c r="M583" s="69">
        <v>6139.11</v>
      </c>
      <c r="N583" s="6">
        <v>6139.11</v>
      </c>
      <c r="O583" s="71">
        <v>6440.5</v>
      </c>
      <c r="P583" s="69">
        <v>6139.1098599999996</v>
      </c>
      <c r="Q583" s="71">
        <v>1029</v>
      </c>
      <c r="R583" s="72">
        <v>6469.11</v>
      </c>
      <c r="S583" s="71">
        <v>15.99</v>
      </c>
      <c r="T583" s="72">
        <v>6345.83</v>
      </c>
      <c r="U583" s="71">
        <v>150.006</v>
      </c>
      <c r="V583" s="72">
        <v>6213.41</v>
      </c>
      <c r="W583" s="73">
        <v>150.03749999999999</v>
      </c>
      <c r="X583" s="7">
        <v>6139.11</v>
      </c>
      <c r="Y583" s="71">
        <v>146</v>
      </c>
      <c r="Z583" s="74">
        <f t="shared" si="27"/>
        <v>6139.11</v>
      </c>
      <c r="AA583" s="48">
        <f t="shared" si="28"/>
        <v>6139.1098599999996</v>
      </c>
      <c r="AB58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MIN(G583,J583,M583),"")</f>
        <v>6139.11</v>
      </c>
      <c r="AC583" s="49">
        <f>IF(OR(DataBase2[[#This Row],[sKS]] = "", DataBase2[[#This Row],[BSOpt]]=""), "", (DataBase2[[#This Row],[sKS]]-DataBase2[[#This Row],[BSOpt]])/DataBase2[[#This Row],[BSOpt]])</f>
        <v>0</v>
      </c>
      <c r="AD583" s="49">
        <f t="shared" si="29"/>
        <v>6139.11</v>
      </c>
      <c r="AE583" s="49">
        <f>IF(OR(DataBase2[[#This Row],[sKS]] = "", DataBase2[[#This Row],[BESTUB]]=""), "", (DataBase2[[#This Row],[sKS]]-DataBase2[[#This Row],[BESTUB]])/DataBase2[[#This Row],[BESTUB]])</f>
        <v>0</v>
      </c>
      <c r="AF583" s="75">
        <f>IF(OR(DataBase2[[#This Row],[sLB]] = "", DataBase2[[#This Row],[BestSol]]=""), "", (DataBase2[[#This Row],[sLB]]-DataBase2[[#This Row],[BestSol]])/DataBase2[[#This Row],[BestSol]])</f>
        <v>0</v>
      </c>
      <c r="AG583" s="76">
        <f>IF(OR(DataBase2[[#This Row],[sCL]] = "", DataBase2[[#This Row],[BestSol]]=""), "", (DataBase2[[#This Row],[sCL]] -DataBase2[[#This Row],[BestSol]])/DataBase2[[#This Row],[BestSol]])</f>
        <v>0</v>
      </c>
      <c r="AH583" s="76">
        <f>IF(OR(DataBase2[[#This Row],[sDRC]]= "", DataBase2[[#This Row],[BestSol]]=""), "", (DataBase2[[#This Row],[sDRC]]-DataBase2[[#This Row],[BestSol]])/DataBase2[[#This Row],[BestSol]])</f>
        <v>0</v>
      </c>
      <c r="AI583" s="76">
        <f>IF(OR(DataBase2[[#This Row],[sABS]]= "", DataBase2[[#This Row],[BestSol]]=""), "", (DataBase2[[#This Row],[sABS]]-DataBase2[[#This Row],[BestSol]])/DataBase2[[#This Row],[BestSol]])</f>
        <v>-2.2804608502092539E-8</v>
      </c>
      <c r="AJ583" s="76">
        <f>IF(OR(DataBase2[[#This Row],[sCCJ]]= "", DataBase2[[#This Row],[BestSol]]=""), "", (DataBase2[[#This Row],[sCCJ]]-DataBase2[[#This Row],[BestSol]])/DataBase2[[#This Row],[BestSol]])</f>
        <v>5.3753720001759216E-2</v>
      </c>
      <c r="AK583" s="76">
        <f>IF(OR(DataBase2[[#This Row],[sILS]] = "", DataBase2[[#This Row],[BestSol]]=""), "", (DataBase2[[#This Row],[sILS]]-DataBase2[[#This Row],[BestSol]])/DataBase2[[#This Row],[BestSol]])</f>
        <v>3.3672633329586907E-2</v>
      </c>
      <c r="AL583" s="76">
        <f>IF(OR(DataBase2[[#This Row],[sSA]] = "", DataBase2[[#This Row],[BestSol]]=""), "", (DataBase2[[#This Row],[sSA]]-DataBase2[[#This Row],[BestSol]])/DataBase2[[#This Row],[BestSol]])</f>
        <v>1.2102731503426422E-2</v>
      </c>
      <c r="AM583" s="76">
        <f>IF(OR(DataBase2[[#This Row],[sKS]] = "", DataBase2[[#This Row],[BestSol]]=""), "", (DataBase2[[#This Row],[sKS]]-DataBase2[[#This Row],[BestSol]])/DataBase2[[#This Row],[BestSol]])</f>
        <v>0</v>
      </c>
      <c r="AN583" s="75">
        <f>IF(OR(DataBase2[[#This Row],[sLB]] = "", DataBase2[[#This Row],[BSHeu]]=""), "", (DataBase2[[#This Row],[sLB]]-DataBase2[[#This Row],[BSHeu]])/DataBase2[[#This Row],[BSHeu]])</f>
        <v>2.2804609022142721E-8</v>
      </c>
      <c r="AO583" s="76">
        <f>IF(OR(DataBase2[[#This Row],[sCL]] = "",  DataBase2[[#This Row],[BSHeu]]=""), "", (DataBase2[[#This Row],[sCL]] - DataBase2[[#This Row],[BSHeu]])/ DataBase2[[#This Row],[BSHeu]])</f>
        <v>2.2804609022142721E-8</v>
      </c>
      <c r="AP583" s="76">
        <f>IF(OR(DataBase2[[#This Row],[sDRC]]= "",  DataBase2[[#This Row],[BSHeu]]=""), "", (DataBase2[[#This Row],[sDRC]]- DataBase2[[#This Row],[BSHeu]])/ DataBase2[[#This Row],[BSHeu]])</f>
        <v>2.2804609022142721E-8</v>
      </c>
      <c r="AQ583" s="76">
        <f>IF(OR(DataBase2[[#This Row],[sABS]]= "",  DataBase2[[#This Row],[BSHeu]]=""), "", (DataBase2[[#This Row],[sABS]]- DataBase2[[#This Row],[BSHeu]])/ DataBase2[[#This Row],[BSHeu]])</f>
        <v>0</v>
      </c>
      <c r="AR583" s="76">
        <f>IF(OR(DataBase2[[#This Row],[sCCJ]]= "",  DataBase2[[#This Row],[BSHeu]]=""), "", (DataBase2[[#This Row],[sCCJ]]- DataBase2[[#This Row],[BSHeu]])/ DataBase2[[#This Row],[BSHeu]])</f>
        <v>5.3753744032200804E-2</v>
      </c>
      <c r="AS583" s="76">
        <f>IF(OR(DataBase2[[#This Row],[sILS]] = "",  DataBase2[[#This Row],[BSHeu]]=""), "", (DataBase2[[#This Row],[sILS]]- DataBase2[[#This Row],[BSHeu]])/ DataBase2[[#This Row],[BSHeu]])</f>
        <v>3.3672656902087164E-2</v>
      </c>
      <c r="AT583" s="76">
        <f>IF(OR(DataBase2[[#This Row],[sSA]] = "",  DataBase2[[#This Row],[BSHeu]]=""), "", (DataBase2[[#This Row],[sSA]]- DataBase2[[#This Row],[BSHeu]])/ DataBase2[[#This Row],[BSHeu]])</f>
        <v>1.2102754584033504E-2</v>
      </c>
      <c r="AU583" s="77">
        <f>IF(OR(DataBase2[[#This Row],[sKS]]= "",  DataBase2[[#This Row],[BSHeu]]=""), "", (DataBase2[[#This Row],[sKS]]- DataBase2[[#This Row],[BSHeu]])/ DataBase2[[#This Row],[BSHeu]])</f>
        <v>2.2804609022142721E-8</v>
      </c>
      <c r="AV583" s="78">
        <f>IF(AND(DataBase2[[#This Row],[sLBGB]]&lt;=0.0001, DataBase2[[#This Row],[sLBGB]]&lt;&gt;""), 1,"")</f>
        <v>1</v>
      </c>
      <c r="AW583" s="78">
        <f>IF(AND(DataBase2[[#This Row],[sCLGB]]&lt;=0.0001,DataBase2[[#This Row],[sCLGB]]&lt;&gt;""), 1,"")</f>
        <v>1</v>
      </c>
      <c r="AX583" s="78">
        <f>IF(AND(DataBase2[[#This Row],[sDRCGB]]&lt;=0.0001,DataBase2[[#This Row],[sDRCGB]]&lt;&gt;""), 1,"")</f>
        <v>1</v>
      </c>
      <c r="AY583" s="78">
        <f>IF(AND(DataBase2[[#This Row],[sABSGB]]&lt;=0.0001,DataBase2[[#This Row],[sABSGB]]&lt;&gt;""), 1,"")</f>
        <v>1</v>
      </c>
      <c r="AZ583" s="78" t="str">
        <f>IF(AND(DataBase2[[#This Row],[sCCJGB]]&lt;=0.0001,DataBase2[[#This Row],[sCCJGB]]&lt;&gt;""), 1,"")</f>
        <v/>
      </c>
      <c r="BA583" s="78" t="str">
        <f>IF(AND(DataBase2[[#This Row],[sILSGB]]&lt;=0.0001,DataBase2[[#This Row],[sILSGB]]&lt;&gt;""), 1,"")</f>
        <v/>
      </c>
      <c r="BB583" s="78" t="str">
        <f>IF(AND(DataBase2[[#This Row],[sSAGB]]&lt;=0.0001,DataBase2[[#This Row],[sSAGB]]&lt;&gt;""), 1,"")</f>
        <v/>
      </c>
      <c r="BC583" s="78">
        <f>IF(AND(DataBase2[[#This Row],[sKSGB]]&lt;=0.0001,DataBase2[[#This Row],[sKSGB]]&lt;&gt;""), 1,"")</f>
        <v>1</v>
      </c>
      <c r="BD583" s="79">
        <f>IF(AND(DataBase2[[#This Row],[sLBGKS]]&lt;=0.0001, DataBase2[[#This Row],[sLBGKS]]&lt;&gt;""), 1,"")</f>
        <v>1</v>
      </c>
      <c r="BE583" s="78">
        <f>IF(AND(DataBase2[[#This Row],[sCLGKS]]&lt;=0.0001,DataBase2[[#This Row],[sCLGKS]]&lt;&gt;""), 1,"")</f>
        <v>1</v>
      </c>
      <c r="BF583" s="78">
        <f>IF(AND(DataBase2[[#This Row],[sDRCGKS]]&lt;=0.0001,DataBase2[[#This Row],[sDRCGKS]]&lt;&gt;""), 1,"")</f>
        <v>1</v>
      </c>
      <c r="BG583" s="78">
        <f>IF(AND(DataBase2[[#This Row],[sABSGKS]]&lt;=0.0001,DataBase2[[#This Row],[sABSGKS]]&lt;&gt;""), 1,"")</f>
        <v>1</v>
      </c>
      <c r="BH583" s="78" t="str">
        <f>IF(AND(DataBase2[[#This Row],[sCCJGKS]]&lt;=0.0001,DataBase2[[#This Row],[sCCJGKS]]&lt;&gt;""), 1,"")</f>
        <v/>
      </c>
      <c r="BI583" s="78" t="str">
        <f>IF(AND(DataBase2[[#This Row],[sILSGKS]]&lt;=0.0001,DataBase2[[#This Row],[sILSGKS]]&lt;&gt;""), 1,"")</f>
        <v/>
      </c>
      <c r="BJ583" s="78" t="str">
        <f>IF(AND(DataBase2[[#This Row],[sSAGKS]]&lt;=0.0001,DataBase2[[#This Row],[sSAGKS]]&lt;&gt;""), 1,"")</f>
        <v/>
      </c>
      <c r="BK583" s="80">
        <f>IF(AND(DataBase2[[#This Row],[sKSGKS]]&lt;=0.0001,DataBase2[[#This Row],[sKSGKS]]&lt;&gt;""), 1,"")</f>
        <v>1</v>
      </c>
      <c r="CV583" s="7"/>
      <c r="CW583" s="7"/>
      <c r="CX583" s="7"/>
      <c r="CY583" s="7"/>
      <c r="DB583" s="8"/>
      <c r="DC583" s="8"/>
      <c r="DD583" s="8"/>
      <c r="DF583" s="7"/>
      <c r="DG583" s="7"/>
      <c r="DH583" s="7"/>
      <c r="DI583" s="7"/>
      <c r="DK583" s="8"/>
      <c r="DL583" s="8"/>
      <c r="DM583" s="8"/>
      <c r="DN583" s="8"/>
      <c r="DO583" s="8"/>
      <c r="DP583" s="7"/>
      <c r="DQ583" s="7"/>
      <c r="DR583" s="7"/>
      <c r="DS583" s="7"/>
    </row>
    <row r="584" spans="1:123" x14ac:dyDescent="0.35">
      <c r="A584" s="65" t="s">
        <v>115</v>
      </c>
      <c r="B584" s="66" t="s">
        <v>80</v>
      </c>
      <c r="C584" s="67" t="s">
        <v>282</v>
      </c>
      <c r="D584" s="67">
        <v>6</v>
      </c>
      <c r="E584" s="67">
        <v>10</v>
      </c>
      <c r="F584" s="68">
        <v>3</v>
      </c>
      <c r="G584" s="69">
        <v>7423.9</v>
      </c>
      <c r="H584" s="70">
        <v>7197.11</v>
      </c>
      <c r="I584" s="71">
        <v>7200</v>
      </c>
      <c r="J584" s="69">
        <v>7423.9</v>
      </c>
      <c r="K584" s="70">
        <v>7423.9</v>
      </c>
      <c r="L584" s="71">
        <v>1672</v>
      </c>
      <c r="M584" s="69">
        <v>7459.18</v>
      </c>
      <c r="N584" s="6">
        <v>7348.67</v>
      </c>
      <c r="O584" s="71">
        <v>7200</v>
      </c>
      <c r="P584" s="69">
        <v>7596.0898399999996</v>
      </c>
      <c r="Q584" s="71">
        <v>1709</v>
      </c>
      <c r="R584" s="72">
        <v>7787.43</v>
      </c>
      <c r="S584" s="71">
        <v>12.67</v>
      </c>
      <c r="T584" s="72">
        <v>7601.82</v>
      </c>
      <c r="U584" s="71">
        <v>150.0035</v>
      </c>
      <c r="V584" s="72">
        <v>7738.7</v>
      </c>
      <c r="W584" s="73">
        <v>150.06649999999999</v>
      </c>
      <c r="X584" s="7">
        <v>7424.3</v>
      </c>
      <c r="Y584" s="71">
        <v>132</v>
      </c>
      <c r="Z584" s="74">
        <f t="shared" si="27"/>
        <v>7423.9</v>
      </c>
      <c r="AA584" s="48">
        <f t="shared" si="28"/>
        <v>7424.3</v>
      </c>
      <c r="AB58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MIN(G584,J584,M584),"")</f>
        <v>7423.9</v>
      </c>
      <c r="AC584" s="49">
        <f>IF(OR(DataBase2[[#This Row],[sKS]] = "", DataBase2[[#This Row],[BSOpt]]=""), "", (DataBase2[[#This Row],[sKS]]-DataBase2[[#This Row],[BSOpt]])/DataBase2[[#This Row],[BSOpt]])</f>
        <v>5.3880036099697693E-5</v>
      </c>
      <c r="AD584" s="49">
        <f t="shared" si="29"/>
        <v>7423.9</v>
      </c>
      <c r="AE584" s="49">
        <f>IF(OR(DataBase2[[#This Row],[sKS]] = "", DataBase2[[#This Row],[BESTUB]]=""), "", (DataBase2[[#This Row],[sKS]]-DataBase2[[#This Row],[BESTUB]])/DataBase2[[#This Row],[BESTUB]])</f>
        <v>5.3880036099697693E-5</v>
      </c>
      <c r="AF584" s="75">
        <f>IF(OR(DataBase2[[#This Row],[sLB]] = "", DataBase2[[#This Row],[BestSol]]=""), "", (DataBase2[[#This Row],[sLB]]-DataBase2[[#This Row],[BestSol]])/DataBase2[[#This Row],[BestSol]])</f>
        <v>0</v>
      </c>
      <c r="AG584" s="76">
        <f>IF(OR(DataBase2[[#This Row],[sCL]] = "", DataBase2[[#This Row],[BestSol]]=""), "", (DataBase2[[#This Row],[sCL]] -DataBase2[[#This Row],[BestSol]])/DataBase2[[#This Row],[BestSol]])</f>
        <v>0</v>
      </c>
      <c r="AH584" s="76">
        <f>IF(OR(DataBase2[[#This Row],[sDRC]]= "", DataBase2[[#This Row],[BestSol]]=""), "", (DataBase2[[#This Row],[sDRC]]-DataBase2[[#This Row],[BestSol]])/DataBase2[[#This Row],[BestSol]])</f>
        <v>4.7522191839869414E-3</v>
      </c>
      <c r="AI584" s="76">
        <f>IF(OR(DataBase2[[#This Row],[sABS]]= "", DataBase2[[#This Row],[BestSol]]=""), "", (DataBase2[[#This Row],[sABS]]-DataBase2[[#This Row],[BestSol]])/DataBase2[[#This Row],[BestSol]])</f>
        <v>2.3193986987971284E-2</v>
      </c>
      <c r="AJ584" s="76">
        <f>IF(OR(DataBase2[[#This Row],[sCCJ]]= "", DataBase2[[#This Row],[BestSol]]=""), "", (DataBase2[[#This Row],[sCCJ]]-DataBase2[[#This Row],[BestSol]])/DataBase2[[#This Row],[BestSol]])</f>
        <v>4.8967523808241042E-2</v>
      </c>
      <c r="AK584" s="76">
        <f>IF(OR(DataBase2[[#This Row],[sILS]] = "", DataBase2[[#This Row],[BestSol]]=""), "", (DataBase2[[#This Row],[sILS]]-DataBase2[[#This Row],[BestSol]])/DataBase2[[#This Row],[BestSol]])</f>
        <v>2.3965840057112848E-2</v>
      </c>
      <c r="AL584" s="76">
        <f>IF(OR(DataBase2[[#This Row],[sSA]] = "", DataBase2[[#This Row],[BestSol]]=""), "", (DataBase2[[#This Row],[sSA]]-DataBase2[[#This Row],[BestSol]])/DataBase2[[#This Row],[BestSol]])</f>
        <v>4.2403588410404258E-2</v>
      </c>
      <c r="AM584" s="76">
        <f>IF(OR(DataBase2[[#This Row],[sKS]] = "", DataBase2[[#This Row],[BestSol]]=""), "", (DataBase2[[#This Row],[sKS]]-DataBase2[[#This Row],[BestSol]])/DataBase2[[#This Row],[BestSol]])</f>
        <v>5.3880036099697693E-5</v>
      </c>
      <c r="AN584" s="75">
        <f>IF(OR(DataBase2[[#This Row],[sLB]] = "", DataBase2[[#This Row],[BSHeu]]=""), "", (DataBase2[[#This Row],[sLB]]-DataBase2[[#This Row],[BSHeu]])/DataBase2[[#This Row],[BSHeu]])</f>
        <v>-5.3877133197816051E-5</v>
      </c>
      <c r="AO584" s="76">
        <f>IF(OR(DataBase2[[#This Row],[sCL]] = "",  DataBase2[[#This Row],[BSHeu]]=""), "", (DataBase2[[#This Row],[sCL]] - DataBase2[[#This Row],[BSHeu]])/ DataBase2[[#This Row],[BSHeu]])</f>
        <v>-5.3877133197816051E-5</v>
      </c>
      <c r="AP584" s="76">
        <f>IF(OR(DataBase2[[#This Row],[sDRC]]= "",  DataBase2[[#This Row],[BSHeu]]=""), "", (DataBase2[[#This Row],[sDRC]]- DataBase2[[#This Row],[BSHeu]])/ DataBase2[[#This Row],[BSHeu]])</f>
        <v>4.6980860148431646E-3</v>
      </c>
      <c r="AQ584" s="76">
        <f>IF(OR(DataBase2[[#This Row],[sABS]]= "",  DataBase2[[#This Row],[BSHeu]]=""), "", (DataBase2[[#This Row],[sABS]]- DataBase2[[#This Row],[BSHeu]])/ DataBase2[[#This Row],[BSHeu]])</f>
        <v>2.3138860229247129E-2</v>
      </c>
      <c r="AR584" s="76">
        <f>IF(OR(DataBase2[[#This Row],[sCCJ]]= "",  DataBase2[[#This Row],[BSHeu]]=""), "", (DataBase2[[#This Row],[sCCJ]]- DataBase2[[#This Row],[BSHeu]])/ DataBase2[[#This Row],[BSHeu]])</f>
        <v>4.8911008445240642E-2</v>
      </c>
      <c r="AS584" s="76">
        <f>IF(OR(DataBase2[[#This Row],[sILS]] = "",  DataBase2[[#This Row],[BSHeu]]=""), "", (DataBase2[[#This Row],[sILS]]- DataBase2[[#This Row],[BSHeu]])/ DataBase2[[#This Row],[BSHeu]])</f>
        <v>2.3910671713158079E-2</v>
      </c>
      <c r="AT584" s="76">
        <f>IF(OR(DataBase2[[#This Row],[sSA]] = "",  DataBase2[[#This Row],[BSHeu]]=""), "", (DataBase2[[#This Row],[sSA]]- DataBase2[[#This Row],[BSHeu]])/ DataBase2[[#This Row],[BSHeu]])</f>
        <v>4.2347426693425595E-2</v>
      </c>
      <c r="AU584" s="77">
        <f>IF(OR(DataBase2[[#This Row],[sKS]]= "",  DataBase2[[#This Row],[BSHeu]]=""), "", (DataBase2[[#This Row],[sKS]]- DataBase2[[#This Row],[BSHeu]])/ DataBase2[[#This Row],[BSHeu]])</f>
        <v>0</v>
      </c>
      <c r="AV584" s="78">
        <f>IF(AND(DataBase2[[#This Row],[sLBGB]]&lt;=0.0001, DataBase2[[#This Row],[sLBGB]]&lt;&gt;""), 1,"")</f>
        <v>1</v>
      </c>
      <c r="AW584" s="78">
        <f>IF(AND(DataBase2[[#This Row],[sCLGB]]&lt;=0.0001,DataBase2[[#This Row],[sCLGB]]&lt;&gt;""), 1,"")</f>
        <v>1</v>
      </c>
      <c r="AX584" s="78" t="str">
        <f>IF(AND(DataBase2[[#This Row],[sDRCGB]]&lt;=0.0001,DataBase2[[#This Row],[sDRCGB]]&lt;&gt;""), 1,"")</f>
        <v/>
      </c>
      <c r="AY584" s="78" t="str">
        <f>IF(AND(DataBase2[[#This Row],[sABSGB]]&lt;=0.0001,DataBase2[[#This Row],[sABSGB]]&lt;&gt;""), 1,"")</f>
        <v/>
      </c>
      <c r="AZ584" s="78" t="str">
        <f>IF(AND(DataBase2[[#This Row],[sCCJGB]]&lt;=0.0001,DataBase2[[#This Row],[sCCJGB]]&lt;&gt;""), 1,"")</f>
        <v/>
      </c>
      <c r="BA584" s="78" t="str">
        <f>IF(AND(DataBase2[[#This Row],[sILSGB]]&lt;=0.0001,DataBase2[[#This Row],[sILSGB]]&lt;&gt;""), 1,"")</f>
        <v/>
      </c>
      <c r="BB584" s="78" t="str">
        <f>IF(AND(DataBase2[[#This Row],[sSAGB]]&lt;=0.0001,DataBase2[[#This Row],[sSAGB]]&lt;&gt;""), 1,"")</f>
        <v/>
      </c>
      <c r="BC584" s="78">
        <f>IF(AND(DataBase2[[#This Row],[sKSGB]]&lt;=0.0001,DataBase2[[#This Row],[sKSGB]]&lt;&gt;""), 1,"")</f>
        <v>1</v>
      </c>
      <c r="BD584" s="79">
        <f>IF(AND(DataBase2[[#This Row],[sLBGKS]]&lt;=0.0001, DataBase2[[#This Row],[sLBGKS]]&lt;&gt;""), 1,"")</f>
        <v>1</v>
      </c>
      <c r="BE584" s="78">
        <f>IF(AND(DataBase2[[#This Row],[sCLGKS]]&lt;=0.0001,DataBase2[[#This Row],[sCLGKS]]&lt;&gt;""), 1,"")</f>
        <v>1</v>
      </c>
      <c r="BF584" s="78" t="str">
        <f>IF(AND(DataBase2[[#This Row],[sDRCGKS]]&lt;=0.0001,DataBase2[[#This Row],[sDRCGKS]]&lt;&gt;""), 1,"")</f>
        <v/>
      </c>
      <c r="BG584" s="78" t="str">
        <f>IF(AND(DataBase2[[#This Row],[sABSGKS]]&lt;=0.0001,DataBase2[[#This Row],[sABSGKS]]&lt;&gt;""), 1,"")</f>
        <v/>
      </c>
      <c r="BH584" s="78" t="str">
        <f>IF(AND(DataBase2[[#This Row],[sCCJGKS]]&lt;=0.0001,DataBase2[[#This Row],[sCCJGKS]]&lt;&gt;""), 1,"")</f>
        <v/>
      </c>
      <c r="BI584" s="78" t="str">
        <f>IF(AND(DataBase2[[#This Row],[sILSGKS]]&lt;=0.0001,DataBase2[[#This Row],[sILSGKS]]&lt;&gt;""), 1,"")</f>
        <v/>
      </c>
      <c r="BJ584" s="78" t="str">
        <f>IF(AND(DataBase2[[#This Row],[sSAGKS]]&lt;=0.0001,DataBase2[[#This Row],[sSAGKS]]&lt;&gt;""), 1,"")</f>
        <v/>
      </c>
      <c r="BK584" s="80">
        <f>IF(AND(DataBase2[[#This Row],[sKSGKS]]&lt;=0.0001,DataBase2[[#This Row],[sKSGKS]]&lt;&gt;""), 1,"")</f>
        <v>1</v>
      </c>
      <c r="CV584" s="7"/>
      <c r="CW584" s="7"/>
      <c r="CX584" s="7"/>
      <c r="CY584" s="7"/>
      <c r="DB584" s="8"/>
      <c r="DC584" s="8"/>
      <c r="DD584" s="8"/>
      <c r="DF584" s="7"/>
      <c r="DG584" s="7"/>
      <c r="DH584" s="7"/>
      <c r="DI584" s="7"/>
      <c r="DK584" s="8"/>
      <c r="DL584" s="8"/>
      <c r="DM584" s="8"/>
      <c r="DN584" s="8"/>
      <c r="DO584" s="8"/>
      <c r="DP584" s="7"/>
      <c r="DQ584" s="7"/>
      <c r="DR584" s="7"/>
      <c r="DS584" s="7"/>
    </row>
    <row r="585" spans="1:123" x14ac:dyDescent="0.35">
      <c r="A585" s="65" t="s">
        <v>116</v>
      </c>
      <c r="B585" s="66" t="s">
        <v>80</v>
      </c>
      <c r="C585" s="67" t="s">
        <v>282</v>
      </c>
      <c r="D585" s="67">
        <v>6</v>
      </c>
      <c r="E585" s="67">
        <v>10</v>
      </c>
      <c r="F585" s="68">
        <v>4</v>
      </c>
      <c r="G585" s="69">
        <v>8675.69</v>
      </c>
      <c r="H585" s="70">
        <v>8430.0300000000007</v>
      </c>
      <c r="I585" s="71">
        <v>7200</v>
      </c>
      <c r="J585" s="69">
        <v>8585.73</v>
      </c>
      <c r="K585" s="70">
        <v>8585.73</v>
      </c>
      <c r="L585" s="71">
        <v>14402</v>
      </c>
      <c r="M585" s="69">
        <v>8585.73</v>
      </c>
      <c r="N585" s="6">
        <v>8585.73</v>
      </c>
      <c r="O585" s="71">
        <v>113.3</v>
      </c>
      <c r="P585" s="69">
        <v>8876.5097700000006</v>
      </c>
      <c r="Q585" s="71">
        <v>1982</v>
      </c>
      <c r="R585" s="72">
        <v>9449.17</v>
      </c>
      <c r="S585" s="71">
        <v>11</v>
      </c>
      <c r="T585" s="72">
        <v>8808.67</v>
      </c>
      <c r="U585" s="71">
        <v>150.01050000000001</v>
      </c>
      <c r="V585" s="72">
        <v>8789.7099999999991</v>
      </c>
      <c r="W585" s="73">
        <v>150.00049999999999</v>
      </c>
      <c r="X585" s="7">
        <v>8675.69</v>
      </c>
      <c r="Y585" s="71">
        <v>119</v>
      </c>
      <c r="Z585" s="74">
        <f t="shared" si="27"/>
        <v>8585.73</v>
      </c>
      <c r="AA585" s="48">
        <f t="shared" si="28"/>
        <v>8675.69</v>
      </c>
      <c r="AB58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MIN(G585,J585,M585),"")</f>
        <v>8585.73</v>
      </c>
      <c r="AC585" s="49">
        <f>IF(OR(DataBase2[[#This Row],[sKS]] = "", DataBase2[[#This Row],[BSOpt]]=""), "", (DataBase2[[#This Row],[sKS]]-DataBase2[[#This Row],[BSOpt]])/DataBase2[[#This Row],[BSOpt]])</f>
        <v>1.0477851038875082E-2</v>
      </c>
      <c r="AD585" s="49">
        <f t="shared" si="29"/>
        <v>8585.73</v>
      </c>
      <c r="AE585" s="49">
        <f>IF(OR(DataBase2[[#This Row],[sKS]] = "", DataBase2[[#This Row],[BESTUB]]=""), "", (DataBase2[[#This Row],[sKS]]-DataBase2[[#This Row],[BESTUB]])/DataBase2[[#This Row],[BESTUB]])</f>
        <v>1.0477851038875082E-2</v>
      </c>
      <c r="AF585" s="75">
        <f>IF(OR(DataBase2[[#This Row],[sLB]] = "", DataBase2[[#This Row],[BestSol]]=""), "", (DataBase2[[#This Row],[sLB]]-DataBase2[[#This Row],[BestSol]])/DataBase2[[#This Row],[BestSol]])</f>
        <v>1.0477851038875082E-2</v>
      </c>
      <c r="AG585" s="76">
        <f>IF(OR(DataBase2[[#This Row],[sCL]] = "", DataBase2[[#This Row],[BestSol]]=""), "", (DataBase2[[#This Row],[sCL]] -DataBase2[[#This Row],[BestSol]])/DataBase2[[#This Row],[BestSol]])</f>
        <v>0</v>
      </c>
      <c r="AH585" s="76">
        <f>IF(OR(DataBase2[[#This Row],[sDRC]]= "", DataBase2[[#This Row],[BestSol]]=""), "", (DataBase2[[#This Row],[sDRC]]-DataBase2[[#This Row],[BestSol]])/DataBase2[[#This Row],[BestSol]])</f>
        <v>0</v>
      </c>
      <c r="AI585" s="76">
        <f>IF(OR(DataBase2[[#This Row],[sABS]]= "", DataBase2[[#This Row],[BestSol]]=""), "", (DataBase2[[#This Row],[sABS]]-DataBase2[[#This Row],[BestSol]])/DataBase2[[#This Row],[BestSol]])</f>
        <v>3.3867798078905463E-2</v>
      </c>
      <c r="AJ585" s="76">
        <f>IF(OR(DataBase2[[#This Row],[sCCJ]]= "", DataBase2[[#This Row],[BestSol]]=""), "", (DataBase2[[#This Row],[sCCJ]]-DataBase2[[#This Row],[BestSol]])/DataBase2[[#This Row],[BestSol]])</f>
        <v>0.10056687084266575</v>
      </c>
      <c r="AK585" s="76">
        <f>IF(OR(DataBase2[[#This Row],[sILS]] = "", DataBase2[[#This Row],[BestSol]]=""), "", (DataBase2[[#This Row],[sILS]]-DataBase2[[#This Row],[BestSol]])/DataBase2[[#This Row],[BestSol]])</f>
        <v>2.5966341825331161E-2</v>
      </c>
      <c r="AL585" s="76">
        <f>IF(OR(DataBase2[[#This Row],[sSA]] = "", DataBase2[[#This Row],[BestSol]]=""), "", (DataBase2[[#This Row],[sSA]]-DataBase2[[#This Row],[BestSol]])/DataBase2[[#This Row],[BestSol]])</f>
        <v>2.3758026399618853E-2</v>
      </c>
      <c r="AM585" s="76">
        <f>IF(OR(DataBase2[[#This Row],[sKS]] = "", DataBase2[[#This Row],[BestSol]]=""), "", (DataBase2[[#This Row],[sKS]]-DataBase2[[#This Row],[BestSol]])/DataBase2[[#This Row],[BestSol]])</f>
        <v>1.0477851038875082E-2</v>
      </c>
      <c r="AN585" s="75">
        <f>IF(OR(DataBase2[[#This Row],[sLB]] = "", DataBase2[[#This Row],[BSHeu]]=""), "", (DataBase2[[#This Row],[sLB]]-DataBase2[[#This Row],[BSHeu]])/DataBase2[[#This Row],[BSHeu]])</f>
        <v>0</v>
      </c>
      <c r="AO585" s="76">
        <f>IF(OR(DataBase2[[#This Row],[sCL]] = "",  DataBase2[[#This Row],[BSHeu]]=""), "", (DataBase2[[#This Row],[sCL]] - DataBase2[[#This Row],[BSHeu]])/ DataBase2[[#This Row],[BSHeu]])</f>
        <v>-1.0369204063308041E-2</v>
      </c>
      <c r="AP585" s="76">
        <f>IF(OR(DataBase2[[#This Row],[sDRC]]= "",  DataBase2[[#This Row],[BSHeu]]=""), "", (DataBase2[[#This Row],[sDRC]]- DataBase2[[#This Row],[BSHeu]])/ DataBase2[[#This Row],[BSHeu]])</f>
        <v>-1.0369204063308041E-2</v>
      </c>
      <c r="AQ585" s="76">
        <f>IF(OR(DataBase2[[#This Row],[sABS]]= "",  DataBase2[[#This Row],[BSHeu]]=""), "", (DataBase2[[#This Row],[sABS]]- DataBase2[[#This Row],[BSHeu]])/ DataBase2[[#This Row],[BSHeu]])</f>
        <v>2.3147411906142341E-2</v>
      </c>
      <c r="AR585" s="76">
        <f>IF(OR(DataBase2[[#This Row],[sCCJ]]= "",  DataBase2[[#This Row],[BSHeu]]=""), "", (DataBase2[[#This Row],[sCCJ]]- DataBase2[[#This Row],[BSHeu]])/ DataBase2[[#This Row],[BSHeu]])</f>
        <v>8.9154868373581761E-2</v>
      </c>
      <c r="AS585" s="76">
        <f>IF(OR(DataBase2[[#This Row],[sILS]] = "",  DataBase2[[#This Row],[BSHeu]]=""), "", (DataBase2[[#This Row],[sILS]]- DataBase2[[#This Row],[BSHeu]])/ DataBase2[[#This Row],[BSHeu]])</f>
        <v>1.5327887464858652E-2</v>
      </c>
      <c r="AT585" s="76">
        <f>IF(OR(DataBase2[[#This Row],[sSA]] = "",  DataBase2[[#This Row],[BSHeu]]=""), "", (DataBase2[[#This Row],[sSA]]- DataBase2[[#This Row],[BSHeu]])/ DataBase2[[#This Row],[BSHeu]])</f>
        <v>1.3142470512431705E-2</v>
      </c>
      <c r="AU585" s="77">
        <f>IF(OR(DataBase2[[#This Row],[sKS]]= "",  DataBase2[[#This Row],[BSHeu]]=""), "", (DataBase2[[#This Row],[sKS]]- DataBase2[[#This Row],[BSHeu]])/ DataBase2[[#This Row],[BSHeu]])</f>
        <v>0</v>
      </c>
      <c r="AV585" s="78" t="str">
        <f>IF(AND(DataBase2[[#This Row],[sLBGB]]&lt;=0.0001, DataBase2[[#This Row],[sLBGB]]&lt;&gt;""), 1,"")</f>
        <v/>
      </c>
      <c r="AW585" s="78">
        <f>IF(AND(DataBase2[[#This Row],[sCLGB]]&lt;=0.0001,DataBase2[[#This Row],[sCLGB]]&lt;&gt;""), 1,"")</f>
        <v>1</v>
      </c>
      <c r="AX585" s="78">
        <f>IF(AND(DataBase2[[#This Row],[sDRCGB]]&lt;=0.0001,DataBase2[[#This Row],[sDRCGB]]&lt;&gt;""), 1,"")</f>
        <v>1</v>
      </c>
      <c r="AY585" s="78" t="str">
        <f>IF(AND(DataBase2[[#This Row],[sABSGB]]&lt;=0.0001,DataBase2[[#This Row],[sABSGB]]&lt;&gt;""), 1,"")</f>
        <v/>
      </c>
      <c r="AZ585" s="78" t="str">
        <f>IF(AND(DataBase2[[#This Row],[sCCJGB]]&lt;=0.0001,DataBase2[[#This Row],[sCCJGB]]&lt;&gt;""), 1,"")</f>
        <v/>
      </c>
      <c r="BA585" s="78" t="str">
        <f>IF(AND(DataBase2[[#This Row],[sILSGB]]&lt;=0.0001,DataBase2[[#This Row],[sILSGB]]&lt;&gt;""), 1,"")</f>
        <v/>
      </c>
      <c r="BB585" s="78" t="str">
        <f>IF(AND(DataBase2[[#This Row],[sSAGB]]&lt;=0.0001,DataBase2[[#This Row],[sSAGB]]&lt;&gt;""), 1,"")</f>
        <v/>
      </c>
      <c r="BC585" s="78" t="str">
        <f>IF(AND(DataBase2[[#This Row],[sKSGB]]&lt;=0.0001,DataBase2[[#This Row],[sKSGB]]&lt;&gt;""), 1,"")</f>
        <v/>
      </c>
      <c r="BD585" s="79">
        <f>IF(AND(DataBase2[[#This Row],[sLBGKS]]&lt;=0.0001, DataBase2[[#This Row],[sLBGKS]]&lt;&gt;""), 1,"")</f>
        <v>1</v>
      </c>
      <c r="BE585" s="78">
        <f>IF(AND(DataBase2[[#This Row],[sCLGKS]]&lt;=0.0001,DataBase2[[#This Row],[sCLGKS]]&lt;&gt;""), 1,"")</f>
        <v>1</v>
      </c>
      <c r="BF585" s="78">
        <f>IF(AND(DataBase2[[#This Row],[sDRCGKS]]&lt;=0.0001,DataBase2[[#This Row],[sDRCGKS]]&lt;&gt;""), 1,"")</f>
        <v>1</v>
      </c>
      <c r="BG585" s="78" t="str">
        <f>IF(AND(DataBase2[[#This Row],[sABSGKS]]&lt;=0.0001,DataBase2[[#This Row],[sABSGKS]]&lt;&gt;""), 1,"")</f>
        <v/>
      </c>
      <c r="BH585" s="78" t="str">
        <f>IF(AND(DataBase2[[#This Row],[sCCJGKS]]&lt;=0.0001,DataBase2[[#This Row],[sCCJGKS]]&lt;&gt;""), 1,"")</f>
        <v/>
      </c>
      <c r="BI585" s="78" t="str">
        <f>IF(AND(DataBase2[[#This Row],[sILSGKS]]&lt;=0.0001,DataBase2[[#This Row],[sILSGKS]]&lt;&gt;""), 1,"")</f>
        <v/>
      </c>
      <c r="BJ585" s="78" t="str">
        <f>IF(AND(DataBase2[[#This Row],[sSAGKS]]&lt;=0.0001,DataBase2[[#This Row],[sSAGKS]]&lt;&gt;""), 1,"")</f>
        <v/>
      </c>
      <c r="BK585" s="80">
        <f>IF(AND(DataBase2[[#This Row],[sKSGKS]]&lt;=0.0001,DataBase2[[#This Row],[sKSGKS]]&lt;&gt;""), 1,"")</f>
        <v>1</v>
      </c>
      <c r="CV585" s="7"/>
      <c r="CW585" s="7"/>
      <c r="CX585" s="7"/>
      <c r="CY585" s="7"/>
      <c r="DB585" s="8"/>
      <c r="DC585" s="8"/>
      <c r="DD585" s="8"/>
      <c r="DF585" s="7"/>
      <c r="DG585" s="7"/>
      <c r="DH585" s="7"/>
      <c r="DI585" s="7"/>
      <c r="DK585" s="8"/>
      <c r="DL585" s="8"/>
      <c r="DM585" s="8"/>
      <c r="DN585" s="8"/>
      <c r="DO585" s="8"/>
      <c r="DP585" s="7"/>
      <c r="DQ585" s="7"/>
      <c r="DR585" s="7"/>
      <c r="DS585" s="7"/>
    </row>
    <row r="586" spans="1:123" x14ac:dyDescent="0.35">
      <c r="A586" s="65" t="s">
        <v>117</v>
      </c>
      <c r="B586" s="66" t="s">
        <v>80</v>
      </c>
      <c r="C586" s="67" t="s">
        <v>282</v>
      </c>
      <c r="D586" s="67">
        <v>6</v>
      </c>
      <c r="E586" s="67">
        <v>10</v>
      </c>
      <c r="F586" s="68">
        <v>5</v>
      </c>
      <c r="G586" s="69">
        <v>10029.299999999999</v>
      </c>
      <c r="H586" s="70">
        <v>9817.1299999999992</v>
      </c>
      <c r="I586" s="71">
        <v>7200</v>
      </c>
      <c r="J586" s="69">
        <v>10033.120000000001</v>
      </c>
      <c r="K586" s="70">
        <v>9509.56</v>
      </c>
      <c r="L586" s="71">
        <v>42925</v>
      </c>
      <c r="M586" s="69">
        <v>10034.09</v>
      </c>
      <c r="N586" s="6">
        <v>10005.120000000001</v>
      </c>
      <c r="O586" s="71">
        <v>7200.2</v>
      </c>
      <c r="P586" s="69">
        <v>10354.780269999999</v>
      </c>
      <c r="Q586" s="71">
        <v>2434</v>
      </c>
      <c r="R586" s="72">
        <v>11235.42</v>
      </c>
      <c r="S586" s="71">
        <v>11.49</v>
      </c>
      <c r="T586" s="72">
        <v>10195.120000000001</v>
      </c>
      <c r="U586" s="71">
        <v>150.011</v>
      </c>
      <c r="V586" s="72">
        <v>10370.620000000001</v>
      </c>
      <c r="W586" s="73">
        <v>150.0215</v>
      </c>
      <c r="X586" s="7">
        <v>10022</v>
      </c>
      <c r="Y586" s="71">
        <v>149</v>
      </c>
      <c r="Z586" s="74">
        <f t="shared" si="27"/>
        <v>10029.299999999999</v>
      </c>
      <c r="AA586" s="48">
        <f t="shared" si="28"/>
        <v>10022</v>
      </c>
      <c r="AB58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MIN(G586,J586,M586),"")</f>
        <v/>
      </c>
      <c r="AC586" s="49" t="str">
        <f>IF(OR(DataBase2[[#This Row],[sKS]] = "", DataBase2[[#This Row],[BSOpt]]=""), "", (DataBase2[[#This Row],[sKS]]-DataBase2[[#This Row],[BSOpt]])/DataBase2[[#This Row],[BSOpt]])</f>
        <v/>
      </c>
      <c r="AD586" s="49">
        <f t="shared" si="29"/>
        <v>10029.299999999999</v>
      </c>
      <c r="AE586" s="49">
        <f>IF(OR(DataBase2[[#This Row],[sKS]] = "", DataBase2[[#This Row],[BESTUB]]=""), "", (DataBase2[[#This Row],[sKS]]-DataBase2[[#This Row],[BESTUB]])/DataBase2[[#This Row],[BESTUB]])</f>
        <v>-7.2786734866832912E-4</v>
      </c>
      <c r="AF586" s="75">
        <f>IF(OR(DataBase2[[#This Row],[sLB]] = "", DataBase2[[#This Row],[BestSol]]=""), "", (DataBase2[[#This Row],[sLB]]-DataBase2[[#This Row],[BestSol]])/DataBase2[[#This Row],[BestSol]])</f>
        <v>0</v>
      </c>
      <c r="AG586" s="76">
        <f>IF(OR(DataBase2[[#This Row],[sCL]] = "", DataBase2[[#This Row],[BestSol]]=""), "", (DataBase2[[#This Row],[sCL]] -DataBase2[[#This Row],[BestSol]])/DataBase2[[#This Row],[BestSol]])</f>
        <v>3.8088400985128852E-4</v>
      </c>
      <c r="AH586" s="76">
        <f>IF(OR(DataBase2[[#This Row],[sDRC]]= "", DataBase2[[#This Row],[BestSol]]=""), "", (DataBase2[[#This Row],[sDRC]]-DataBase2[[#This Row],[BestSol]])/DataBase2[[#This Row],[BestSol]])</f>
        <v>4.7760063015373687E-4</v>
      </c>
      <c r="AI586" s="76">
        <f>IF(OR(DataBase2[[#This Row],[sABS]]= "", DataBase2[[#This Row],[BestSol]]=""), "", (DataBase2[[#This Row],[sABS]]-DataBase2[[#This Row],[BestSol]])/DataBase2[[#This Row],[BestSol]])</f>
        <v>3.2452939886133632E-2</v>
      </c>
      <c r="AJ586" s="76">
        <f>IF(OR(DataBase2[[#This Row],[sCCJ]]= "", DataBase2[[#This Row],[BestSol]]=""), "", (DataBase2[[#This Row],[sCCJ]]-DataBase2[[#This Row],[BestSol]])/DataBase2[[#This Row],[BestSol]])</f>
        <v>0.12025963925697715</v>
      </c>
      <c r="AK586" s="76">
        <f>IF(OR(DataBase2[[#This Row],[sILS]] = "", DataBase2[[#This Row],[BestSol]]=""), "", (DataBase2[[#This Row],[sILS]]-DataBase2[[#This Row],[BestSol]])/DataBase2[[#This Row],[BestSol]])</f>
        <v>1.6533556678930885E-2</v>
      </c>
      <c r="AL586" s="76">
        <f>IF(OR(DataBase2[[#This Row],[sSA]] = "", DataBase2[[#This Row],[BestSol]]=""), "", (DataBase2[[#This Row],[sSA]]-DataBase2[[#This Row],[BestSol]])/DataBase2[[#This Row],[BestSol]])</f>
        <v>3.4032285403767119E-2</v>
      </c>
      <c r="AM586" s="76">
        <f>IF(OR(DataBase2[[#This Row],[sKS]] = "", DataBase2[[#This Row],[BestSol]]=""), "", (DataBase2[[#This Row],[sKS]]-DataBase2[[#This Row],[BestSol]])/DataBase2[[#This Row],[BestSol]])</f>
        <v>-7.2786734866832912E-4</v>
      </c>
      <c r="AN586" s="75">
        <f>IF(OR(DataBase2[[#This Row],[sLB]] = "", DataBase2[[#This Row],[BSHeu]]=""), "", (DataBase2[[#This Row],[sLB]]-DataBase2[[#This Row],[BSHeu]])/DataBase2[[#This Row],[BSHeu]])</f>
        <v>7.283975254439506E-4</v>
      </c>
      <c r="AO586" s="76">
        <f>IF(OR(DataBase2[[#This Row],[sCL]] = "",  DataBase2[[#This Row],[BSHeu]]=""), "", (DataBase2[[#This Row],[sCL]] - DataBase2[[#This Row],[BSHeu]])/ DataBase2[[#This Row],[BSHeu]])</f>
        <v>1.1095589702654958E-3</v>
      </c>
      <c r="AP586" s="76">
        <f>IF(OR(DataBase2[[#This Row],[sDRC]]= "",  DataBase2[[#This Row],[BSHeu]]=""), "", (DataBase2[[#This Row],[sDRC]]- DataBase2[[#This Row],[BSHeu]])/ DataBase2[[#This Row],[BSHeu]])</f>
        <v>1.2063460387148419E-3</v>
      </c>
      <c r="AQ586" s="76">
        <f>IF(OR(DataBase2[[#This Row],[sABS]]= "",  DataBase2[[#This Row],[BSHeu]]=""), "", (DataBase2[[#This Row],[sABS]]- DataBase2[[#This Row],[BSHeu]])/ DataBase2[[#This Row],[BSHeu]])</f>
        <v>3.3204976052684021E-2</v>
      </c>
      <c r="AR586" s="76">
        <f>IF(OR(DataBase2[[#This Row],[sCCJ]]= "",  DataBase2[[#This Row],[BSHeu]]=""), "", (DataBase2[[#This Row],[sCCJ]]- DataBase2[[#This Row],[BSHeu]])/ DataBase2[[#This Row],[BSHeu]])</f>
        <v>0.12107563360606666</v>
      </c>
      <c r="AS586" s="76">
        <f>IF(OR(DataBase2[[#This Row],[sILS]] = "",  DataBase2[[#This Row],[BSHeu]]=""), "", (DataBase2[[#This Row],[sILS]]- DataBase2[[#This Row],[BSHeu]])/ DataBase2[[#This Row],[BSHeu]])</f>
        <v>1.7273997206146557E-2</v>
      </c>
      <c r="AT586" s="76">
        <f>IF(OR(DataBase2[[#This Row],[sSA]] = "",  DataBase2[[#This Row],[BSHeu]]=""), "", (DataBase2[[#This Row],[sSA]]- DataBase2[[#This Row],[BSHeu]])/ DataBase2[[#This Row],[BSHeu]])</f>
        <v>3.4785471961684376E-2</v>
      </c>
      <c r="AU586" s="77">
        <f>IF(OR(DataBase2[[#This Row],[sKS]]= "",  DataBase2[[#This Row],[BSHeu]]=""), "", (DataBase2[[#This Row],[sKS]]- DataBase2[[#This Row],[BSHeu]])/ DataBase2[[#This Row],[BSHeu]])</f>
        <v>0</v>
      </c>
      <c r="AV586" s="78">
        <f>IF(AND(DataBase2[[#This Row],[sLBGB]]&lt;=0.0001, DataBase2[[#This Row],[sLBGB]]&lt;&gt;""), 1,"")</f>
        <v>1</v>
      </c>
      <c r="AW586" s="78" t="str">
        <f>IF(AND(DataBase2[[#This Row],[sCLGB]]&lt;=0.0001,DataBase2[[#This Row],[sCLGB]]&lt;&gt;""), 1,"")</f>
        <v/>
      </c>
      <c r="AX586" s="78" t="str">
        <f>IF(AND(DataBase2[[#This Row],[sDRCGB]]&lt;=0.0001,DataBase2[[#This Row],[sDRCGB]]&lt;&gt;""), 1,"")</f>
        <v/>
      </c>
      <c r="AY586" s="78" t="str">
        <f>IF(AND(DataBase2[[#This Row],[sABSGB]]&lt;=0.0001,DataBase2[[#This Row],[sABSGB]]&lt;&gt;""), 1,"")</f>
        <v/>
      </c>
      <c r="AZ586" s="78" t="str">
        <f>IF(AND(DataBase2[[#This Row],[sCCJGB]]&lt;=0.0001,DataBase2[[#This Row],[sCCJGB]]&lt;&gt;""), 1,"")</f>
        <v/>
      </c>
      <c r="BA586" s="78" t="str">
        <f>IF(AND(DataBase2[[#This Row],[sILSGB]]&lt;=0.0001,DataBase2[[#This Row],[sILSGB]]&lt;&gt;""), 1,"")</f>
        <v/>
      </c>
      <c r="BB586" s="78" t="str">
        <f>IF(AND(DataBase2[[#This Row],[sSAGB]]&lt;=0.0001,DataBase2[[#This Row],[sSAGB]]&lt;&gt;""), 1,"")</f>
        <v/>
      </c>
      <c r="BC586" s="78">
        <f>IF(AND(DataBase2[[#This Row],[sKSGB]]&lt;=0.0001,DataBase2[[#This Row],[sKSGB]]&lt;&gt;""), 1,"")</f>
        <v>1</v>
      </c>
      <c r="BD586" s="79" t="str">
        <f>IF(AND(DataBase2[[#This Row],[sLBGKS]]&lt;=0.0001, DataBase2[[#This Row],[sLBGKS]]&lt;&gt;""), 1,"")</f>
        <v/>
      </c>
      <c r="BE586" s="78" t="str">
        <f>IF(AND(DataBase2[[#This Row],[sCLGKS]]&lt;=0.0001,DataBase2[[#This Row],[sCLGKS]]&lt;&gt;""), 1,"")</f>
        <v/>
      </c>
      <c r="BF586" s="78" t="str">
        <f>IF(AND(DataBase2[[#This Row],[sDRCGKS]]&lt;=0.0001,DataBase2[[#This Row],[sDRCGKS]]&lt;&gt;""), 1,"")</f>
        <v/>
      </c>
      <c r="BG586" s="78" t="str">
        <f>IF(AND(DataBase2[[#This Row],[sABSGKS]]&lt;=0.0001,DataBase2[[#This Row],[sABSGKS]]&lt;&gt;""), 1,"")</f>
        <v/>
      </c>
      <c r="BH586" s="78" t="str">
        <f>IF(AND(DataBase2[[#This Row],[sCCJGKS]]&lt;=0.0001,DataBase2[[#This Row],[sCCJGKS]]&lt;&gt;""), 1,"")</f>
        <v/>
      </c>
      <c r="BI586" s="78" t="str">
        <f>IF(AND(DataBase2[[#This Row],[sILSGKS]]&lt;=0.0001,DataBase2[[#This Row],[sILSGKS]]&lt;&gt;""), 1,"")</f>
        <v/>
      </c>
      <c r="BJ586" s="78" t="str">
        <f>IF(AND(DataBase2[[#This Row],[sSAGKS]]&lt;=0.0001,DataBase2[[#This Row],[sSAGKS]]&lt;&gt;""), 1,"")</f>
        <v/>
      </c>
      <c r="BK586" s="80">
        <f>IF(AND(DataBase2[[#This Row],[sKSGKS]]&lt;=0.0001,DataBase2[[#This Row],[sKSGKS]]&lt;&gt;""), 1,"")</f>
        <v>1</v>
      </c>
      <c r="CV586" s="7"/>
      <c r="CW586" s="7"/>
      <c r="CX586" s="7"/>
      <c r="CY586" s="7"/>
      <c r="DB586" s="8"/>
      <c r="DC586" s="8"/>
      <c r="DD586" s="8"/>
      <c r="DF586" s="7"/>
      <c r="DG586" s="7"/>
      <c r="DH586" s="7"/>
      <c r="DI586" s="7"/>
      <c r="DK586" s="8"/>
      <c r="DL586" s="8"/>
      <c r="DM586" s="8"/>
      <c r="DN586" s="8"/>
      <c r="DO586" s="8"/>
      <c r="DP586" s="7"/>
      <c r="DQ586" s="7"/>
      <c r="DR586" s="7"/>
      <c r="DS586" s="7"/>
    </row>
    <row r="587" spans="1:123" x14ac:dyDescent="0.35">
      <c r="A587" s="65" t="s">
        <v>118</v>
      </c>
      <c r="B587" s="66" t="s">
        <v>80</v>
      </c>
      <c r="C587" s="67" t="s">
        <v>282</v>
      </c>
      <c r="D587" s="67">
        <v>6</v>
      </c>
      <c r="E587" s="67">
        <v>10</v>
      </c>
      <c r="F587" s="68">
        <v>2</v>
      </c>
      <c r="G587" s="69">
        <v>5055.1499999999996</v>
      </c>
      <c r="H587" s="70">
        <v>5030.04</v>
      </c>
      <c r="I587" s="71">
        <v>7200</v>
      </c>
      <c r="J587" s="69">
        <v>5055.1499999999996</v>
      </c>
      <c r="K587" s="70">
        <v>5055.1499999999996</v>
      </c>
      <c r="L587" s="71">
        <v>26</v>
      </c>
      <c r="M587" s="69">
        <v>5055.1499999999996</v>
      </c>
      <c r="N587" s="6">
        <v>5055.1499999999996</v>
      </c>
      <c r="O587" s="71">
        <v>4.5</v>
      </c>
      <c r="P587" s="69">
        <v>5055.1499000000003</v>
      </c>
      <c r="Q587" s="71">
        <v>298</v>
      </c>
      <c r="R587" s="72">
        <v>5340.76</v>
      </c>
      <c r="S587" s="71">
        <v>14.99</v>
      </c>
      <c r="T587" s="72">
        <v>5146.47</v>
      </c>
      <c r="U587" s="71">
        <v>150.001</v>
      </c>
      <c r="V587" s="72">
        <v>5158.18</v>
      </c>
      <c r="W587" s="73">
        <v>150.04599999999999</v>
      </c>
      <c r="X587" s="7">
        <v>5055.1499999999996</v>
      </c>
      <c r="Y587" s="71">
        <v>121</v>
      </c>
      <c r="Z587" s="74">
        <f t="shared" si="27"/>
        <v>5055.1499999999996</v>
      </c>
      <c r="AA587" s="48">
        <f t="shared" si="28"/>
        <v>5055.1499000000003</v>
      </c>
      <c r="AB58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MIN(G587,J587,M587),"")</f>
        <v>5055.1499999999996</v>
      </c>
      <c r="AC587" s="49">
        <f>IF(OR(DataBase2[[#This Row],[sKS]] = "", DataBase2[[#This Row],[BSOpt]]=""), "", (DataBase2[[#This Row],[sKS]]-DataBase2[[#This Row],[BSOpt]])/DataBase2[[#This Row],[BSOpt]])</f>
        <v>0</v>
      </c>
      <c r="AD587" s="49">
        <f t="shared" si="29"/>
        <v>5055.1499999999996</v>
      </c>
      <c r="AE587" s="49">
        <f>IF(OR(DataBase2[[#This Row],[sKS]] = "", DataBase2[[#This Row],[BESTUB]]=""), "", (DataBase2[[#This Row],[sKS]]-DataBase2[[#This Row],[BESTUB]])/DataBase2[[#This Row],[BESTUB]])</f>
        <v>0</v>
      </c>
      <c r="AF587" s="75">
        <f>IF(OR(DataBase2[[#This Row],[sLB]] = "", DataBase2[[#This Row],[BestSol]]=""), "", (DataBase2[[#This Row],[sLB]]-DataBase2[[#This Row],[BestSol]])/DataBase2[[#This Row],[BestSol]])</f>
        <v>0</v>
      </c>
      <c r="AG587" s="76">
        <f>IF(OR(DataBase2[[#This Row],[sCL]] = "", DataBase2[[#This Row],[BestSol]]=""), "", (DataBase2[[#This Row],[sCL]] -DataBase2[[#This Row],[BestSol]])/DataBase2[[#This Row],[BestSol]])</f>
        <v>0</v>
      </c>
      <c r="AH587" s="76">
        <f>IF(OR(DataBase2[[#This Row],[sDRC]]= "", DataBase2[[#This Row],[BestSol]]=""), "", (DataBase2[[#This Row],[sDRC]]-DataBase2[[#This Row],[BestSol]])/DataBase2[[#This Row],[BestSol]])</f>
        <v>0</v>
      </c>
      <c r="AI587" s="76">
        <f>IF(OR(DataBase2[[#This Row],[sABS]]= "", DataBase2[[#This Row],[BestSol]]=""), "", (DataBase2[[#This Row],[sABS]]-DataBase2[[#This Row],[BestSol]])/DataBase2[[#This Row],[BestSol]])</f>
        <v>-1.9781806532501889E-8</v>
      </c>
      <c r="AJ587" s="76">
        <f>IF(OR(DataBase2[[#This Row],[sCCJ]]= "", DataBase2[[#This Row],[BestSol]]=""), "", (DataBase2[[#This Row],[sCCJ]]-DataBase2[[#This Row],[BestSol]])/DataBase2[[#This Row],[BestSol]])</f>
        <v>5.6498818037051445E-2</v>
      </c>
      <c r="AK587" s="76">
        <f>IF(OR(DataBase2[[#This Row],[sILS]] = "", DataBase2[[#This Row],[BestSol]]=""), "", (DataBase2[[#This Row],[sILS]]-DataBase2[[#This Row],[BestSol]])/DataBase2[[#This Row],[BestSol]])</f>
        <v>1.80647458532389E-2</v>
      </c>
      <c r="AL587" s="76">
        <f>IF(OR(DataBase2[[#This Row],[sSA]] = "", DataBase2[[#This Row],[BestSol]]=""), "", (DataBase2[[#This Row],[sSA]]-DataBase2[[#This Row],[BestSol]])/DataBase2[[#This Row],[BestSol]])</f>
        <v>2.0381195414577346E-2</v>
      </c>
      <c r="AM587" s="76">
        <f>IF(OR(DataBase2[[#This Row],[sKS]] = "", DataBase2[[#This Row],[BestSol]]=""), "", (DataBase2[[#This Row],[sKS]]-DataBase2[[#This Row],[BestSol]])/DataBase2[[#This Row],[BestSol]])</f>
        <v>0</v>
      </c>
      <c r="AN587" s="75">
        <f>IF(OR(DataBase2[[#This Row],[sLB]] = "", DataBase2[[#This Row],[BSHeu]]=""), "", (DataBase2[[#This Row],[sLB]]-DataBase2[[#This Row],[BSHeu]])/DataBase2[[#This Row],[BSHeu]])</f>
        <v>1.9781806923821767E-8</v>
      </c>
      <c r="AO587" s="76">
        <f>IF(OR(DataBase2[[#This Row],[sCL]] = "",  DataBase2[[#This Row],[BSHeu]]=""), "", (DataBase2[[#This Row],[sCL]] - DataBase2[[#This Row],[BSHeu]])/ DataBase2[[#This Row],[BSHeu]])</f>
        <v>1.9781806923821767E-8</v>
      </c>
      <c r="AP587" s="76">
        <f>IF(OR(DataBase2[[#This Row],[sDRC]]= "",  DataBase2[[#This Row],[BSHeu]]=""), "", (DataBase2[[#This Row],[sDRC]]- DataBase2[[#This Row],[BSHeu]])/ DataBase2[[#This Row],[BSHeu]])</f>
        <v>1.9781806923821767E-8</v>
      </c>
      <c r="AQ587" s="76">
        <f>IF(OR(DataBase2[[#This Row],[sABS]]= "",  DataBase2[[#This Row],[BSHeu]]=""), "", (DataBase2[[#This Row],[sABS]]- DataBase2[[#This Row],[BSHeu]])/ DataBase2[[#This Row],[BSHeu]])</f>
        <v>0</v>
      </c>
      <c r="AR587" s="76">
        <f>IF(OR(DataBase2[[#This Row],[sCCJ]]= "",  DataBase2[[#This Row],[BSHeu]]=""), "", (DataBase2[[#This Row],[sCCJ]]- DataBase2[[#This Row],[BSHeu]])/ DataBase2[[#This Row],[BSHeu]])</f>
        <v>5.6498838936507076E-2</v>
      </c>
      <c r="AS587" s="76">
        <f>IF(OR(DataBase2[[#This Row],[sILS]] = "",  DataBase2[[#This Row],[BSHeu]]=""), "", (DataBase2[[#This Row],[sILS]]- DataBase2[[#This Row],[BSHeu]])/ DataBase2[[#This Row],[BSHeu]])</f>
        <v>1.8064765992399139E-2</v>
      </c>
      <c r="AT587" s="76">
        <f>IF(OR(DataBase2[[#This Row],[sSA]] = "",  DataBase2[[#This Row],[BSHeu]]=""), "", (DataBase2[[#This Row],[sSA]]- DataBase2[[#This Row],[BSHeu]])/ DataBase2[[#This Row],[BSHeu]])</f>
        <v>2.0381215599561141E-2</v>
      </c>
      <c r="AU587" s="77">
        <f>IF(OR(DataBase2[[#This Row],[sKS]]= "",  DataBase2[[#This Row],[BSHeu]]=""), "", (DataBase2[[#This Row],[sKS]]- DataBase2[[#This Row],[BSHeu]])/ DataBase2[[#This Row],[BSHeu]])</f>
        <v>1.9781806923821767E-8</v>
      </c>
      <c r="AV587" s="78">
        <f>IF(AND(DataBase2[[#This Row],[sLBGB]]&lt;=0.0001, DataBase2[[#This Row],[sLBGB]]&lt;&gt;""), 1,"")</f>
        <v>1</v>
      </c>
      <c r="AW587" s="78">
        <f>IF(AND(DataBase2[[#This Row],[sCLGB]]&lt;=0.0001,DataBase2[[#This Row],[sCLGB]]&lt;&gt;""), 1,"")</f>
        <v>1</v>
      </c>
      <c r="AX587" s="78">
        <f>IF(AND(DataBase2[[#This Row],[sDRCGB]]&lt;=0.0001,DataBase2[[#This Row],[sDRCGB]]&lt;&gt;""), 1,"")</f>
        <v>1</v>
      </c>
      <c r="AY587" s="78">
        <f>IF(AND(DataBase2[[#This Row],[sABSGB]]&lt;=0.0001,DataBase2[[#This Row],[sABSGB]]&lt;&gt;""), 1,"")</f>
        <v>1</v>
      </c>
      <c r="AZ587" s="78" t="str">
        <f>IF(AND(DataBase2[[#This Row],[sCCJGB]]&lt;=0.0001,DataBase2[[#This Row],[sCCJGB]]&lt;&gt;""), 1,"")</f>
        <v/>
      </c>
      <c r="BA587" s="78" t="str">
        <f>IF(AND(DataBase2[[#This Row],[sILSGB]]&lt;=0.0001,DataBase2[[#This Row],[sILSGB]]&lt;&gt;""), 1,"")</f>
        <v/>
      </c>
      <c r="BB587" s="78" t="str">
        <f>IF(AND(DataBase2[[#This Row],[sSAGB]]&lt;=0.0001,DataBase2[[#This Row],[sSAGB]]&lt;&gt;""), 1,"")</f>
        <v/>
      </c>
      <c r="BC587" s="78">
        <f>IF(AND(DataBase2[[#This Row],[sKSGB]]&lt;=0.0001,DataBase2[[#This Row],[sKSGB]]&lt;&gt;""), 1,"")</f>
        <v>1</v>
      </c>
      <c r="BD587" s="79">
        <f>IF(AND(DataBase2[[#This Row],[sLBGKS]]&lt;=0.0001, DataBase2[[#This Row],[sLBGKS]]&lt;&gt;""), 1,"")</f>
        <v>1</v>
      </c>
      <c r="BE587" s="78">
        <f>IF(AND(DataBase2[[#This Row],[sCLGKS]]&lt;=0.0001,DataBase2[[#This Row],[sCLGKS]]&lt;&gt;""), 1,"")</f>
        <v>1</v>
      </c>
      <c r="BF587" s="78">
        <f>IF(AND(DataBase2[[#This Row],[sDRCGKS]]&lt;=0.0001,DataBase2[[#This Row],[sDRCGKS]]&lt;&gt;""), 1,"")</f>
        <v>1</v>
      </c>
      <c r="BG587" s="78">
        <f>IF(AND(DataBase2[[#This Row],[sABSGKS]]&lt;=0.0001,DataBase2[[#This Row],[sABSGKS]]&lt;&gt;""), 1,"")</f>
        <v>1</v>
      </c>
      <c r="BH587" s="78" t="str">
        <f>IF(AND(DataBase2[[#This Row],[sCCJGKS]]&lt;=0.0001,DataBase2[[#This Row],[sCCJGKS]]&lt;&gt;""), 1,"")</f>
        <v/>
      </c>
      <c r="BI587" s="78" t="str">
        <f>IF(AND(DataBase2[[#This Row],[sILSGKS]]&lt;=0.0001,DataBase2[[#This Row],[sILSGKS]]&lt;&gt;""), 1,"")</f>
        <v/>
      </c>
      <c r="BJ587" s="78" t="str">
        <f>IF(AND(DataBase2[[#This Row],[sSAGKS]]&lt;=0.0001,DataBase2[[#This Row],[sSAGKS]]&lt;&gt;""), 1,"")</f>
        <v/>
      </c>
      <c r="BK587" s="80">
        <f>IF(AND(DataBase2[[#This Row],[sKSGKS]]&lt;=0.0001,DataBase2[[#This Row],[sKSGKS]]&lt;&gt;""), 1,"")</f>
        <v>1</v>
      </c>
      <c r="CV587" s="7"/>
      <c r="CW587" s="7"/>
      <c r="CX587" s="7"/>
      <c r="CY587" s="7"/>
      <c r="DB587" s="8"/>
      <c r="DC587" s="8"/>
      <c r="DD587" s="8"/>
      <c r="DF587" s="7"/>
      <c r="DG587" s="7"/>
      <c r="DH587" s="7"/>
      <c r="DI587" s="7"/>
      <c r="DK587" s="8"/>
      <c r="DL587" s="8"/>
      <c r="DM587" s="8"/>
      <c r="DN587" s="8"/>
      <c r="DO587" s="8"/>
      <c r="DP587" s="7"/>
      <c r="DQ587" s="7"/>
      <c r="DR587" s="7"/>
      <c r="DS587" s="7"/>
    </row>
    <row r="588" spans="1:123" x14ac:dyDescent="0.35">
      <c r="A588" s="65" t="s">
        <v>119</v>
      </c>
      <c r="B588" s="66" t="s">
        <v>80</v>
      </c>
      <c r="C588" s="67" t="s">
        <v>282</v>
      </c>
      <c r="D588" s="67">
        <v>6</v>
      </c>
      <c r="E588" s="67">
        <v>10</v>
      </c>
      <c r="F588" s="68">
        <v>3</v>
      </c>
      <c r="G588" s="69">
        <v>5741.72</v>
      </c>
      <c r="H588" s="70">
        <v>5636.49</v>
      </c>
      <c r="I588" s="71">
        <v>7200</v>
      </c>
      <c r="J588" s="69">
        <v>5741.72</v>
      </c>
      <c r="K588" s="70">
        <v>5741.72</v>
      </c>
      <c r="L588" s="71">
        <v>885</v>
      </c>
      <c r="M588" s="69">
        <v>5741.72</v>
      </c>
      <c r="N588" s="6">
        <v>5741.72</v>
      </c>
      <c r="O588" s="71">
        <v>121.4</v>
      </c>
      <c r="P588" s="69">
        <v>5741.7202100000004</v>
      </c>
      <c r="Q588" s="71">
        <v>1605</v>
      </c>
      <c r="R588" s="72">
        <v>6184.9</v>
      </c>
      <c r="S588" s="71">
        <v>10.01</v>
      </c>
      <c r="T588" s="72">
        <v>5892.09</v>
      </c>
      <c r="U588" s="71">
        <v>150.00399999999999</v>
      </c>
      <c r="V588" s="72">
        <v>5939.07</v>
      </c>
      <c r="W588" s="73">
        <v>150.02799999999999</v>
      </c>
      <c r="X588" s="7">
        <v>5741.72</v>
      </c>
      <c r="Y588" s="71">
        <v>122</v>
      </c>
      <c r="Z588" s="74">
        <f t="shared" si="27"/>
        <v>5741.72</v>
      </c>
      <c r="AA588" s="48">
        <f t="shared" si="28"/>
        <v>5741.72</v>
      </c>
      <c r="AB58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MIN(G588,J588,M588),"")</f>
        <v>5741.72</v>
      </c>
      <c r="AC588" s="49">
        <f>IF(OR(DataBase2[[#This Row],[sKS]] = "", DataBase2[[#This Row],[BSOpt]]=""), "", (DataBase2[[#This Row],[sKS]]-DataBase2[[#This Row],[BSOpt]])/DataBase2[[#This Row],[BSOpt]])</f>
        <v>0</v>
      </c>
      <c r="AD588" s="49">
        <f t="shared" si="29"/>
        <v>5741.72</v>
      </c>
      <c r="AE588" s="49">
        <f>IF(OR(DataBase2[[#This Row],[sKS]] = "", DataBase2[[#This Row],[BESTUB]]=""), "", (DataBase2[[#This Row],[sKS]]-DataBase2[[#This Row],[BESTUB]])/DataBase2[[#This Row],[BESTUB]])</f>
        <v>0</v>
      </c>
      <c r="AF588" s="75">
        <f>IF(OR(DataBase2[[#This Row],[sLB]] = "", DataBase2[[#This Row],[BestSol]]=""), "", (DataBase2[[#This Row],[sLB]]-DataBase2[[#This Row],[BestSol]])/DataBase2[[#This Row],[BestSol]])</f>
        <v>0</v>
      </c>
      <c r="AG588" s="76">
        <f>IF(OR(DataBase2[[#This Row],[sCL]] = "", DataBase2[[#This Row],[BestSol]]=""), "", (DataBase2[[#This Row],[sCL]] -DataBase2[[#This Row],[BestSol]])/DataBase2[[#This Row],[BestSol]])</f>
        <v>0</v>
      </c>
      <c r="AH588" s="76">
        <f>IF(OR(DataBase2[[#This Row],[sDRC]]= "", DataBase2[[#This Row],[BestSol]]=""), "", (DataBase2[[#This Row],[sDRC]]-DataBase2[[#This Row],[BestSol]])/DataBase2[[#This Row],[BestSol]])</f>
        <v>0</v>
      </c>
      <c r="AI588" s="76">
        <f>IF(OR(DataBase2[[#This Row],[sABS]]= "", DataBase2[[#This Row],[BestSol]]=""), "", (DataBase2[[#This Row],[sABS]]-DataBase2[[#This Row],[BestSol]])/DataBase2[[#This Row],[BestSol]])</f>
        <v>3.6574406301930781E-8</v>
      </c>
      <c r="AJ588" s="76">
        <f>IF(OR(DataBase2[[#This Row],[sCCJ]]= "", DataBase2[[#This Row],[BestSol]]=""), "", (DataBase2[[#This Row],[sCCJ]]-DataBase2[[#This Row],[BestSol]])/DataBase2[[#This Row],[BestSol]])</f>
        <v>7.7185930348397228E-2</v>
      </c>
      <c r="AK588" s="76">
        <f>IF(OR(DataBase2[[#This Row],[sILS]] = "", DataBase2[[#This Row],[BestSol]]=""), "", (DataBase2[[#This Row],[sILS]]-DataBase2[[#This Row],[BestSol]])/DataBase2[[#This Row],[BestSol]])</f>
        <v>2.6189016531631616E-2</v>
      </c>
      <c r="AL588" s="76">
        <f>IF(OR(DataBase2[[#This Row],[sSA]] = "", DataBase2[[#This Row],[BestSol]]=""), "", (DataBase2[[#This Row],[sSA]]-DataBase2[[#This Row],[BestSol]])/DataBase2[[#This Row],[BestSol]])</f>
        <v>3.4371233706972724E-2</v>
      </c>
      <c r="AM588" s="76">
        <f>IF(OR(DataBase2[[#This Row],[sKS]] = "", DataBase2[[#This Row],[BestSol]]=""), "", (DataBase2[[#This Row],[sKS]]-DataBase2[[#This Row],[BestSol]])/DataBase2[[#This Row],[BestSol]])</f>
        <v>0</v>
      </c>
      <c r="AN588" s="75">
        <f>IF(OR(DataBase2[[#This Row],[sLB]] = "", DataBase2[[#This Row],[BSHeu]]=""), "", (DataBase2[[#This Row],[sLB]]-DataBase2[[#This Row],[BSHeu]])/DataBase2[[#This Row],[BSHeu]])</f>
        <v>0</v>
      </c>
      <c r="AO588" s="76">
        <f>IF(OR(DataBase2[[#This Row],[sCL]] = "",  DataBase2[[#This Row],[BSHeu]]=""), "", (DataBase2[[#This Row],[sCL]] - DataBase2[[#This Row],[BSHeu]])/ DataBase2[[#This Row],[BSHeu]])</f>
        <v>0</v>
      </c>
      <c r="AP588" s="76">
        <f>IF(OR(DataBase2[[#This Row],[sDRC]]= "",  DataBase2[[#This Row],[BSHeu]]=""), "", (DataBase2[[#This Row],[sDRC]]- DataBase2[[#This Row],[BSHeu]])/ DataBase2[[#This Row],[BSHeu]])</f>
        <v>0</v>
      </c>
      <c r="AQ588" s="76">
        <f>IF(OR(DataBase2[[#This Row],[sABS]]= "",  DataBase2[[#This Row],[BSHeu]]=""), "", (DataBase2[[#This Row],[sABS]]- DataBase2[[#This Row],[BSHeu]])/ DataBase2[[#This Row],[BSHeu]])</f>
        <v>3.6574406301930781E-8</v>
      </c>
      <c r="AR588" s="76">
        <f>IF(OR(DataBase2[[#This Row],[sCCJ]]= "",  DataBase2[[#This Row],[BSHeu]]=""), "", (DataBase2[[#This Row],[sCCJ]]- DataBase2[[#This Row],[BSHeu]])/ DataBase2[[#This Row],[BSHeu]])</f>
        <v>7.7185930348397228E-2</v>
      </c>
      <c r="AS588" s="76">
        <f>IF(OR(DataBase2[[#This Row],[sILS]] = "",  DataBase2[[#This Row],[BSHeu]]=""), "", (DataBase2[[#This Row],[sILS]]- DataBase2[[#This Row],[BSHeu]])/ DataBase2[[#This Row],[BSHeu]])</f>
        <v>2.6189016531631616E-2</v>
      </c>
      <c r="AT588" s="76">
        <f>IF(OR(DataBase2[[#This Row],[sSA]] = "",  DataBase2[[#This Row],[BSHeu]]=""), "", (DataBase2[[#This Row],[sSA]]- DataBase2[[#This Row],[BSHeu]])/ DataBase2[[#This Row],[BSHeu]])</f>
        <v>3.4371233706972724E-2</v>
      </c>
      <c r="AU588" s="77">
        <f>IF(OR(DataBase2[[#This Row],[sKS]]= "",  DataBase2[[#This Row],[BSHeu]]=""), "", (DataBase2[[#This Row],[sKS]]- DataBase2[[#This Row],[BSHeu]])/ DataBase2[[#This Row],[BSHeu]])</f>
        <v>0</v>
      </c>
      <c r="AV588" s="78">
        <f>IF(AND(DataBase2[[#This Row],[sLBGB]]&lt;=0.0001, DataBase2[[#This Row],[sLBGB]]&lt;&gt;""), 1,"")</f>
        <v>1</v>
      </c>
      <c r="AW588" s="78">
        <f>IF(AND(DataBase2[[#This Row],[sCLGB]]&lt;=0.0001,DataBase2[[#This Row],[sCLGB]]&lt;&gt;""), 1,"")</f>
        <v>1</v>
      </c>
      <c r="AX588" s="78">
        <f>IF(AND(DataBase2[[#This Row],[sDRCGB]]&lt;=0.0001,DataBase2[[#This Row],[sDRCGB]]&lt;&gt;""), 1,"")</f>
        <v>1</v>
      </c>
      <c r="AY588" s="78">
        <f>IF(AND(DataBase2[[#This Row],[sABSGB]]&lt;=0.0001,DataBase2[[#This Row],[sABSGB]]&lt;&gt;""), 1,"")</f>
        <v>1</v>
      </c>
      <c r="AZ588" s="78" t="str">
        <f>IF(AND(DataBase2[[#This Row],[sCCJGB]]&lt;=0.0001,DataBase2[[#This Row],[sCCJGB]]&lt;&gt;""), 1,"")</f>
        <v/>
      </c>
      <c r="BA588" s="78" t="str">
        <f>IF(AND(DataBase2[[#This Row],[sILSGB]]&lt;=0.0001,DataBase2[[#This Row],[sILSGB]]&lt;&gt;""), 1,"")</f>
        <v/>
      </c>
      <c r="BB588" s="78" t="str">
        <f>IF(AND(DataBase2[[#This Row],[sSAGB]]&lt;=0.0001,DataBase2[[#This Row],[sSAGB]]&lt;&gt;""), 1,"")</f>
        <v/>
      </c>
      <c r="BC588" s="78">
        <f>IF(AND(DataBase2[[#This Row],[sKSGB]]&lt;=0.0001,DataBase2[[#This Row],[sKSGB]]&lt;&gt;""), 1,"")</f>
        <v>1</v>
      </c>
      <c r="BD588" s="79">
        <f>IF(AND(DataBase2[[#This Row],[sLBGKS]]&lt;=0.0001, DataBase2[[#This Row],[sLBGKS]]&lt;&gt;""), 1,"")</f>
        <v>1</v>
      </c>
      <c r="BE588" s="78">
        <f>IF(AND(DataBase2[[#This Row],[sCLGKS]]&lt;=0.0001,DataBase2[[#This Row],[sCLGKS]]&lt;&gt;""), 1,"")</f>
        <v>1</v>
      </c>
      <c r="BF588" s="78">
        <f>IF(AND(DataBase2[[#This Row],[sDRCGKS]]&lt;=0.0001,DataBase2[[#This Row],[sDRCGKS]]&lt;&gt;""), 1,"")</f>
        <v>1</v>
      </c>
      <c r="BG588" s="78">
        <f>IF(AND(DataBase2[[#This Row],[sABSGKS]]&lt;=0.0001,DataBase2[[#This Row],[sABSGKS]]&lt;&gt;""), 1,"")</f>
        <v>1</v>
      </c>
      <c r="BH588" s="78" t="str">
        <f>IF(AND(DataBase2[[#This Row],[sCCJGKS]]&lt;=0.0001,DataBase2[[#This Row],[sCCJGKS]]&lt;&gt;""), 1,"")</f>
        <v/>
      </c>
      <c r="BI588" s="78" t="str">
        <f>IF(AND(DataBase2[[#This Row],[sILSGKS]]&lt;=0.0001,DataBase2[[#This Row],[sILSGKS]]&lt;&gt;""), 1,"")</f>
        <v/>
      </c>
      <c r="BJ588" s="78" t="str">
        <f>IF(AND(DataBase2[[#This Row],[sSAGKS]]&lt;=0.0001,DataBase2[[#This Row],[sSAGKS]]&lt;&gt;""), 1,"")</f>
        <v/>
      </c>
      <c r="BK588" s="80">
        <f>IF(AND(DataBase2[[#This Row],[sKSGKS]]&lt;=0.0001,DataBase2[[#This Row],[sKSGKS]]&lt;&gt;""), 1,"")</f>
        <v>1</v>
      </c>
      <c r="CV588" s="7"/>
      <c r="CW588" s="7"/>
      <c r="CX588" s="7"/>
      <c r="CY588" s="7"/>
      <c r="DB588" s="8"/>
      <c r="DC588" s="8"/>
      <c r="DD588" s="8"/>
      <c r="DF588" s="7"/>
      <c r="DG588" s="7"/>
      <c r="DH588" s="7"/>
      <c r="DI588" s="7"/>
      <c r="DK588" s="8"/>
      <c r="DL588" s="8"/>
      <c r="DM588" s="8"/>
      <c r="DN588" s="8"/>
      <c r="DO588" s="8"/>
      <c r="DP588" s="7"/>
      <c r="DQ588" s="7"/>
      <c r="DR588" s="7"/>
      <c r="DS588" s="7"/>
    </row>
    <row r="589" spans="1:123" x14ac:dyDescent="0.35">
      <c r="A589" s="65" t="s">
        <v>120</v>
      </c>
      <c r="B589" s="66" t="s">
        <v>80</v>
      </c>
      <c r="C589" s="67" t="s">
        <v>282</v>
      </c>
      <c r="D589" s="67">
        <v>6</v>
      </c>
      <c r="E589" s="67">
        <v>10</v>
      </c>
      <c r="F589" s="68">
        <v>4</v>
      </c>
      <c r="G589" s="69">
        <v>6525.61</v>
      </c>
      <c r="H589" s="70">
        <v>6284.45</v>
      </c>
      <c r="I589" s="71">
        <v>7200</v>
      </c>
      <c r="J589" s="69">
        <v>6557.17</v>
      </c>
      <c r="K589" s="70">
        <v>6340.88</v>
      </c>
      <c r="L589" s="71">
        <v>42919</v>
      </c>
      <c r="M589" s="69">
        <v>6522.53</v>
      </c>
      <c r="N589" s="6">
        <v>6522.53</v>
      </c>
      <c r="O589" s="71">
        <v>3562.6</v>
      </c>
      <c r="P589" s="69">
        <v>6623.0698199999997</v>
      </c>
      <c r="Q589" s="71">
        <v>2430</v>
      </c>
      <c r="R589" s="72">
        <v>7215.92</v>
      </c>
      <c r="S589" s="71">
        <v>9.14</v>
      </c>
      <c r="T589" s="72">
        <v>6604.12</v>
      </c>
      <c r="U589" s="71">
        <v>150.00049999999999</v>
      </c>
      <c r="V589" s="72">
        <v>6690.25</v>
      </c>
      <c r="W589" s="73">
        <v>150.04</v>
      </c>
      <c r="X589" s="7">
        <v>6554.63</v>
      </c>
      <c r="Y589" s="71">
        <v>131</v>
      </c>
      <c r="Z589" s="74">
        <f t="shared" si="27"/>
        <v>6522.53</v>
      </c>
      <c r="AA589" s="48">
        <f t="shared" si="28"/>
        <v>6554.63</v>
      </c>
      <c r="AB58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MIN(G589,J589,M589),"")</f>
        <v>6522.53</v>
      </c>
      <c r="AC589" s="49">
        <f>IF(OR(DataBase2[[#This Row],[sKS]] = "", DataBase2[[#This Row],[BSOpt]]=""), "", (DataBase2[[#This Row],[sKS]]-DataBase2[[#This Row],[BSOpt]])/DataBase2[[#This Row],[BSOpt]])</f>
        <v>4.9214031978389314E-3</v>
      </c>
      <c r="AD589" s="49">
        <f t="shared" si="29"/>
        <v>6522.53</v>
      </c>
      <c r="AE589" s="49">
        <f>IF(OR(DataBase2[[#This Row],[sKS]] = "", DataBase2[[#This Row],[BESTUB]]=""), "", (DataBase2[[#This Row],[sKS]]-DataBase2[[#This Row],[BESTUB]])/DataBase2[[#This Row],[BESTUB]])</f>
        <v>4.9214031978389314E-3</v>
      </c>
      <c r="AF589" s="75">
        <f>IF(OR(DataBase2[[#This Row],[sLB]] = "", DataBase2[[#This Row],[BestSol]]=""), "", (DataBase2[[#This Row],[sLB]]-DataBase2[[#This Row],[BestSol]])/DataBase2[[#This Row],[BestSol]])</f>
        <v>4.7220940340633581E-4</v>
      </c>
      <c r="AG589" s="76">
        <f>IF(OR(DataBase2[[#This Row],[sCL]] = "", DataBase2[[#This Row],[BestSol]]=""), "", (DataBase2[[#This Row],[sCL]] -DataBase2[[#This Row],[BestSol]])/DataBase2[[#This Row],[BestSol]])</f>
        <v>5.3108226409077962E-3</v>
      </c>
      <c r="AH589" s="76">
        <f>IF(OR(DataBase2[[#This Row],[sDRC]]= "", DataBase2[[#This Row],[BestSol]]=""), "", (DataBase2[[#This Row],[sDRC]]-DataBase2[[#This Row],[BestSol]])/DataBase2[[#This Row],[BestSol]])</f>
        <v>0</v>
      </c>
      <c r="AI589" s="76">
        <f>IF(OR(DataBase2[[#This Row],[sABS]]= "", DataBase2[[#This Row],[BestSol]]=""), "", (DataBase2[[#This Row],[sABS]]-DataBase2[[#This Row],[BestSol]])/DataBase2[[#This Row],[BestSol]])</f>
        <v>1.541423650025373E-2</v>
      </c>
      <c r="AJ589" s="76">
        <f>IF(OR(DataBase2[[#This Row],[sCCJ]]= "", DataBase2[[#This Row],[BestSol]]=""), "", (DataBase2[[#This Row],[sCCJ]]-DataBase2[[#This Row],[BestSol]])/DataBase2[[#This Row],[BestSol]])</f>
        <v>0.10630690851556074</v>
      </c>
      <c r="AK589" s="76">
        <f>IF(OR(DataBase2[[#This Row],[sILS]] = "", DataBase2[[#This Row],[BestSol]]=""), "", (DataBase2[[#This Row],[sILS]]-DataBase2[[#This Row],[BestSol]])/DataBase2[[#This Row],[BestSol]])</f>
        <v>1.2508949748027246E-2</v>
      </c>
      <c r="AL589" s="76">
        <f>IF(OR(DataBase2[[#This Row],[sSA]] = "", DataBase2[[#This Row],[BestSol]]=""), "", (DataBase2[[#This Row],[sSA]]-DataBase2[[#This Row],[BestSol]])/DataBase2[[#This Row],[BestSol]])</f>
        <v>2.5713948421854749E-2</v>
      </c>
      <c r="AM589" s="76">
        <f>IF(OR(DataBase2[[#This Row],[sKS]] = "", DataBase2[[#This Row],[BestSol]]=""), "", (DataBase2[[#This Row],[sKS]]-DataBase2[[#This Row],[BestSol]])/DataBase2[[#This Row],[BestSol]])</f>
        <v>4.9214031978389314E-3</v>
      </c>
      <c r="AN589" s="75">
        <f>IF(OR(DataBase2[[#This Row],[sLB]] = "", DataBase2[[#This Row],[BSHeu]]=""), "", (DataBase2[[#This Row],[sLB]]-DataBase2[[#This Row],[BSHeu]])/DataBase2[[#This Row],[BSHeu]])</f>
        <v>-4.4274047505351846E-3</v>
      </c>
      <c r="AO589" s="76">
        <f>IF(OR(DataBase2[[#This Row],[sCL]] = "",  DataBase2[[#This Row],[BSHeu]]=""), "", (DataBase2[[#This Row],[sCL]] - DataBase2[[#This Row],[BSHeu]])/ DataBase2[[#This Row],[BSHeu]])</f>
        <v>3.8751233860644514E-4</v>
      </c>
      <c r="AP589" s="76">
        <f>IF(OR(DataBase2[[#This Row],[sDRC]]= "",  DataBase2[[#This Row],[BSHeu]]=""), "", (DataBase2[[#This Row],[sDRC]]- DataBase2[[#This Row],[BSHeu]])/ DataBase2[[#This Row],[BSHeu]])</f>
        <v>-4.897301602073704E-3</v>
      </c>
      <c r="AQ589" s="76">
        <f>IF(OR(DataBase2[[#This Row],[sABS]]= "",  DataBase2[[#This Row],[BSHeu]]=""), "", (DataBase2[[#This Row],[sABS]]- DataBase2[[#This Row],[BSHeu]])/ DataBase2[[#This Row],[BSHeu]])</f>
        <v>1.0441446733072591E-2</v>
      </c>
      <c r="AR589" s="76">
        <f>IF(OR(DataBase2[[#This Row],[sCCJ]]= "",  DataBase2[[#This Row],[BSHeu]]=""), "", (DataBase2[[#This Row],[sCCJ]]- DataBase2[[#This Row],[BSHeu]])/ DataBase2[[#This Row],[BSHeu]])</f>
        <v>0.10088898992010227</v>
      </c>
      <c r="AS589" s="76">
        <f>IF(OR(DataBase2[[#This Row],[sILS]] = "",  DataBase2[[#This Row],[BSHeu]]=""), "", (DataBase2[[#This Row],[sILS]]- DataBase2[[#This Row],[BSHeu]])/ DataBase2[[#This Row],[BSHeu]])</f>
        <v>7.5503880463122681E-3</v>
      </c>
      <c r="AT589" s="76">
        <f>IF(OR(DataBase2[[#This Row],[sSA]] = "",  DataBase2[[#This Row],[BSHeu]]=""), "", (DataBase2[[#This Row],[sSA]]- DataBase2[[#This Row],[BSHeu]])/ DataBase2[[#This Row],[BSHeu]])</f>
        <v>2.0690717858979055E-2</v>
      </c>
      <c r="AU589" s="77">
        <f>IF(OR(DataBase2[[#This Row],[sKS]]= "",  DataBase2[[#This Row],[BSHeu]]=""), "", (DataBase2[[#This Row],[sKS]]- DataBase2[[#This Row],[BSHeu]])/ DataBase2[[#This Row],[BSHeu]])</f>
        <v>0</v>
      </c>
      <c r="AV589" s="78" t="str">
        <f>IF(AND(DataBase2[[#This Row],[sLBGB]]&lt;=0.0001, DataBase2[[#This Row],[sLBGB]]&lt;&gt;""), 1,"")</f>
        <v/>
      </c>
      <c r="AW589" s="78" t="str">
        <f>IF(AND(DataBase2[[#This Row],[sCLGB]]&lt;=0.0001,DataBase2[[#This Row],[sCLGB]]&lt;&gt;""), 1,"")</f>
        <v/>
      </c>
      <c r="AX589" s="78">
        <f>IF(AND(DataBase2[[#This Row],[sDRCGB]]&lt;=0.0001,DataBase2[[#This Row],[sDRCGB]]&lt;&gt;""), 1,"")</f>
        <v>1</v>
      </c>
      <c r="AY589" s="78" t="str">
        <f>IF(AND(DataBase2[[#This Row],[sABSGB]]&lt;=0.0001,DataBase2[[#This Row],[sABSGB]]&lt;&gt;""), 1,"")</f>
        <v/>
      </c>
      <c r="AZ589" s="78" t="str">
        <f>IF(AND(DataBase2[[#This Row],[sCCJGB]]&lt;=0.0001,DataBase2[[#This Row],[sCCJGB]]&lt;&gt;""), 1,"")</f>
        <v/>
      </c>
      <c r="BA589" s="78" t="str">
        <f>IF(AND(DataBase2[[#This Row],[sILSGB]]&lt;=0.0001,DataBase2[[#This Row],[sILSGB]]&lt;&gt;""), 1,"")</f>
        <v/>
      </c>
      <c r="BB589" s="78" t="str">
        <f>IF(AND(DataBase2[[#This Row],[sSAGB]]&lt;=0.0001,DataBase2[[#This Row],[sSAGB]]&lt;&gt;""), 1,"")</f>
        <v/>
      </c>
      <c r="BC589" s="78" t="str">
        <f>IF(AND(DataBase2[[#This Row],[sKSGB]]&lt;=0.0001,DataBase2[[#This Row],[sKSGB]]&lt;&gt;""), 1,"")</f>
        <v/>
      </c>
      <c r="BD589" s="79">
        <f>IF(AND(DataBase2[[#This Row],[sLBGKS]]&lt;=0.0001, DataBase2[[#This Row],[sLBGKS]]&lt;&gt;""), 1,"")</f>
        <v>1</v>
      </c>
      <c r="BE589" s="78" t="str">
        <f>IF(AND(DataBase2[[#This Row],[sCLGKS]]&lt;=0.0001,DataBase2[[#This Row],[sCLGKS]]&lt;&gt;""), 1,"")</f>
        <v/>
      </c>
      <c r="BF589" s="78">
        <f>IF(AND(DataBase2[[#This Row],[sDRCGKS]]&lt;=0.0001,DataBase2[[#This Row],[sDRCGKS]]&lt;&gt;""), 1,"")</f>
        <v>1</v>
      </c>
      <c r="BG589" s="78" t="str">
        <f>IF(AND(DataBase2[[#This Row],[sABSGKS]]&lt;=0.0001,DataBase2[[#This Row],[sABSGKS]]&lt;&gt;""), 1,"")</f>
        <v/>
      </c>
      <c r="BH589" s="78" t="str">
        <f>IF(AND(DataBase2[[#This Row],[sCCJGKS]]&lt;=0.0001,DataBase2[[#This Row],[sCCJGKS]]&lt;&gt;""), 1,"")</f>
        <v/>
      </c>
      <c r="BI589" s="78" t="str">
        <f>IF(AND(DataBase2[[#This Row],[sILSGKS]]&lt;=0.0001,DataBase2[[#This Row],[sILSGKS]]&lt;&gt;""), 1,"")</f>
        <v/>
      </c>
      <c r="BJ589" s="78" t="str">
        <f>IF(AND(DataBase2[[#This Row],[sSAGKS]]&lt;=0.0001,DataBase2[[#This Row],[sSAGKS]]&lt;&gt;""), 1,"")</f>
        <v/>
      </c>
      <c r="BK589" s="80">
        <f>IF(AND(DataBase2[[#This Row],[sKSGKS]]&lt;=0.0001,DataBase2[[#This Row],[sKSGKS]]&lt;&gt;""), 1,"")</f>
        <v>1</v>
      </c>
      <c r="CV589" s="7"/>
      <c r="CW589" s="7"/>
      <c r="CX589" s="7"/>
      <c r="CY589" s="7"/>
      <c r="DB589" s="8"/>
      <c r="DC589" s="8"/>
      <c r="DD589" s="8"/>
      <c r="DF589" s="7"/>
      <c r="DG589" s="7"/>
      <c r="DH589" s="7"/>
      <c r="DI589" s="7"/>
      <c r="DK589" s="8"/>
      <c r="DL589" s="8"/>
      <c r="DM589" s="8"/>
      <c r="DN589" s="8"/>
      <c r="DO589" s="8"/>
      <c r="DP589" s="7"/>
      <c r="DQ589" s="7"/>
      <c r="DR589" s="7"/>
      <c r="DS589" s="7"/>
    </row>
    <row r="590" spans="1:123" x14ac:dyDescent="0.35">
      <c r="A590" s="65" t="s">
        <v>121</v>
      </c>
      <c r="B590" s="66" t="s">
        <v>80</v>
      </c>
      <c r="C590" s="67" t="s">
        <v>282</v>
      </c>
      <c r="D590" s="67">
        <v>6</v>
      </c>
      <c r="E590" s="67">
        <v>10</v>
      </c>
      <c r="F590" s="68">
        <v>5</v>
      </c>
      <c r="G590" s="69">
        <v>7325.81</v>
      </c>
      <c r="H590" s="70">
        <v>7096.53</v>
      </c>
      <c r="I590" s="71">
        <v>7200</v>
      </c>
      <c r="J590" s="69">
        <v>7147.87</v>
      </c>
      <c r="K590" s="70">
        <v>6881.77</v>
      </c>
      <c r="L590" s="71">
        <v>43202</v>
      </c>
      <c r="M590" s="69">
        <v>7132.12</v>
      </c>
      <c r="N590" s="6">
        <v>7132.12</v>
      </c>
      <c r="O590" s="71">
        <v>5257.8</v>
      </c>
      <c r="P590" s="69">
        <v>7332.0097699999997</v>
      </c>
      <c r="Q590" s="71">
        <v>2434</v>
      </c>
      <c r="R590" s="72">
        <v>7844.65</v>
      </c>
      <c r="S590" s="71">
        <v>8.35</v>
      </c>
      <c r="T590" s="72">
        <v>7254.18</v>
      </c>
      <c r="U590" s="71">
        <v>150.018</v>
      </c>
      <c r="V590" s="72">
        <v>7202.49</v>
      </c>
      <c r="W590" s="73">
        <v>150.05099999999999</v>
      </c>
      <c r="X590" s="7">
        <v>7326.68</v>
      </c>
      <c r="Y590" s="71">
        <v>145</v>
      </c>
      <c r="Z590" s="74">
        <f t="shared" si="27"/>
        <v>7132.12</v>
      </c>
      <c r="AA590" s="48">
        <f t="shared" si="28"/>
        <v>7202.49</v>
      </c>
      <c r="AB59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MIN(G590,J590,M590),"")</f>
        <v>7132.12</v>
      </c>
      <c r="AC590" s="49">
        <f>IF(OR(DataBase2[[#This Row],[sKS]] = "", DataBase2[[#This Row],[BSOpt]]=""), "", (DataBase2[[#This Row],[sKS]]-DataBase2[[#This Row],[BSOpt]])/DataBase2[[#This Row],[BSOpt]])</f>
        <v>2.7279406403706106E-2</v>
      </c>
      <c r="AD590" s="49">
        <f t="shared" si="29"/>
        <v>7132.12</v>
      </c>
      <c r="AE590" s="49">
        <f>IF(OR(DataBase2[[#This Row],[sKS]] = "", DataBase2[[#This Row],[BESTUB]]=""), "", (DataBase2[[#This Row],[sKS]]-DataBase2[[#This Row],[BESTUB]])/DataBase2[[#This Row],[BESTUB]])</f>
        <v>2.7279406403706106E-2</v>
      </c>
      <c r="AF590" s="75">
        <f>IF(OR(DataBase2[[#This Row],[sLB]] = "", DataBase2[[#This Row],[BestSol]]=""), "", (DataBase2[[#This Row],[sLB]]-DataBase2[[#This Row],[BestSol]])/DataBase2[[#This Row],[BestSol]])</f>
        <v>2.715742303831126E-2</v>
      </c>
      <c r="AG590" s="76">
        <f>IF(OR(DataBase2[[#This Row],[sCL]] = "", DataBase2[[#This Row],[BestSol]]=""), "", (DataBase2[[#This Row],[sCL]] -DataBase2[[#This Row],[BestSol]])/DataBase2[[#This Row],[BestSol]])</f>
        <v>2.2083195459414594E-3</v>
      </c>
      <c r="AH590" s="76">
        <f>IF(OR(DataBase2[[#This Row],[sDRC]]= "", DataBase2[[#This Row],[BestSol]]=""), "", (DataBase2[[#This Row],[sDRC]]-DataBase2[[#This Row],[BestSol]])/DataBase2[[#This Row],[BestSol]])</f>
        <v>0</v>
      </c>
      <c r="AI590" s="76">
        <f>IF(OR(DataBase2[[#This Row],[sABS]]= "", DataBase2[[#This Row],[BestSol]]=""), "", (DataBase2[[#This Row],[sABS]]-DataBase2[[#This Row],[BestSol]])/DataBase2[[#This Row],[BestSol]])</f>
        <v>2.8026697531729663E-2</v>
      </c>
      <c r="AJ590" s="76">
        <f>IF(OR(DataBase2[[#This Row],[sCCJ]]= "", DataBase2[[#This Row],[BestSol]]=""), "", (DataBase2[[#This Row],[sCCJ]]-DataBase2[[#This Row],[BestSol]])/DataBase2[[#This Row],[BestSol]])</f>
        <v>9.9904376258391575E-2</v>
      </c>
      <c r="AK590" s="76">
        <f>IF(OR(DataBase2[[#This Row],[sILS]] = "", DataBase2[[#This Row],[BestSol]]=""), "", (DataBase2[[#This Row],[sILS]]-DataBase2[[#This Row],[BestSol]])/DataBase2[[#This Row],[BestSol]])</f>
        <v>1.7114125954134311E-2</v>
      </c>
      <c r="AL590" s="76">
        <f>IF(OR(DataBase2[[#This Row],[sSA]] = "", DataBase2[[#This Row],[BestSol]]=""), "", (DataBase2[[#This Row],[sSA]]-DataBase2[[#This Row],[BestSol]])/DataBase2[[#This Row],[BestSol]])</f>
        <v>9.8666315205016026E-3</v>
      </c>
      <c r="AM590" s="76">
        <f>IF(OR(DataBase2[[#This Row],[sKS]] = "", DataBase2[[#This Row],[BestSol]]=""), "", (DataBase2[[#This Row],[sKS]]-DataBase2[[#This Row],[BestSol]])/DataBase2[[#This Row],[BestSol]])</f>
        <v>2.7279406403706106E-2</v>
      </c>
      <c r="AN590" s="75">
        <f>IF(OR(DataBase2[[#This Row],[sLB]] = "", DataBase2[[#This Row],[BSHeu]]=""), "", (DataBase2[[#This Row],[sLB]]-DataBase2[[#This Row],[BSHeu]])/DataBase2[[#This Row],[BSHeu]])</f>
        <v>1.7121856469082306E-2</v>
      </c>
      <c r="AO590" s="76">
        <f>IF(OR(DataBase2[[#This Row],[sCL]] = "",  DataBase2[[#This Row],[BSHeu]]=""), "", (DataBase2[[#This Row],[sCL]] - DataBase2[[#This Row],[BSHeu]])/ DataBase2[[#This Row],[BSHeu]])</f>
        <v>-7.5834884880089928E-3</v>
      </c>
      <c r="AP590" s="76">
        <f>IF(OR(DataBase2[[#This Row],[sDRC]]= "",  DataBase2[[#This Row],[BSHeu]]=""), "", (DataBase2[[#This Row],[sDRC]]- DataBase2[[#This Row],[BSHeu]])/ DataBase2[[#This Row],[BSHeu]])</f>
        <v>-9.7702322391283979E-3</v>
      </c>
      <c r="AQ590" s="76">
        <f>IF(OR(DataBase2[[#This Row],[sABS]]= "",  DataBase2[[#This Row],[BSHeu]]=""), "", (DataBase2[[#This Row],[sABS]]- DataBase2[[#This Row],[BSHeu]])/ DataBase2[[#This Row],[BSHeu]])</f>
        <v>1.7982637948820462E-2</v>
      </c>
      <c r="AR590" s="76">
        <f>IF(OR(DataBase2[[#This Row],[sCCJ]]= "",  DataBase2[[#This Row],[BSHeu]]=""), "", (DataBase2[[#This Row],[sCCJ]]- DataBase2[[#This Row],[BSHeu]])/ DataBase2[[#This Row],[BSHeu]])</f>
        <v>8.9158055061513433E-2</v>
      </c>
      <c r="AS590" s="76">
        <f>IF(OR(DataBase2[[#This Row],[sILS]] = "",  DataBase2[[#This Row],[BSHeu]]=""), "", (DataBase2[[#This Row],[sILS]]- DataBase2[[#This Row],[BSHeu]])/ DataBase2[[#This Row],[BSHeu]])</f>
        <v>7.1766847298643261E-3</v>
      </c>
      <c r="AT590" s="76">
        <f>IF(OR(DataBase2[[#This Row],[sSA]] = "",  DataBase2[[#This Row],[BSHeu]]=""), "", (DataBase2[[#This Row],[sSA]]- DataBase2[[#This Row],[BSHeu]])/ DataBase2[[#This Row],[BSHeu]])</f>
        <v>0</v>
      </c>
      <c r="AU590" s="77">
        <f>IF(OR(DataBase2[[#This Row],[sKS]]= "",  DataBase2[[#This Row],[BSHeu]]=""), "", (DataBase2[[#This Row],[sKS]]- DataBase2[[#This Row],[BSHeu]])/ DataBase2[[#This Row],[BSHeu]])</f>
        <v>1.7242648028667935E-2</v>
      </c>
      <c r="AV590" s="78" t="str">
        <f>IF(AND(DataBase2[[#This Row],[sLBGB]]&lt;=0.0001, DataBase2[[#This Row],[sLBGB]]&lt;&gt;""), 1,"")</f>
        <v/>
      </c>
      <c r="AW590" s="78" t="str">
        <f>IF(AND(DataBase2[[#This Row],[sCLGB]]&lt;=0.0001,DataBase2[[#This Row],[sCLGB]]&lt;&gt;""), 1,"")</f>
        <v/>
      </c>
      <c r="AX590" s="78">
        <f>IF(AND(DataBase2[[#This Row],[sDRCGB]]&lt;=0.0001,DataBase2[[#This Row],[sDRCGB]]&lt;&gt;""), 1,"")</f>
        <v>1</v>
      </c>
      <c r="AY590" s="78" t="str">
        <f>IF(AND(DataBase2[[#This Row],[sABSGB]]&lt;=0.0001,DataBase2[[#This Row],[sABSGB]]&lt;&gt;""), 1,"")</f>
        <v/>
      </c>
      <c r="AZ590" s="78" t="str">
        <f>IF(AND(DataBase2[[#This Row],[sCCJGB]]&lt;=0.0001,DataBase2[[#This Row],[sCCJGB]]&lt;&gt;""), 1,"")</f>
        <v/>
      </c>
      <c r="BA590" s="78" t="str">
        <f>IF(AND(DataBase2[[#This Row],[sILSGB]]&lt;=0.0001,DataBase2[[#This Row],[sILSGB]]&lt;&gt;""), 1,"")</f>
        <v/>
      </c>
      <c r="BB590" s="78" t="str">
        <f>IF(AND(DataBase2[[#This Row],[sSAGB]]&lt;=0.0001,DataBase2[[#This Row],[sSAGB]]&lt;&gt;""), 1,"")</f>
        <v/>
      </c>
      <c r="BC590" s="78" t="str">
        <f>IF(AND(DataBase2[[#This Row],[sKSGB]]&lt;=0.0001,DataBase2[[#This Row],[sKSGB]]&lt;&gt;""), 1,"")</f>
        <v/>
      </c>
      <c r="BD590" s="79" t="str">
        <f>IF(AND(DataBase2[[#This Row],[sLBGKS]]&lt;=0.0001, DataBase2[[#This Row],[sLBGKS]]&lt;&gt;""), 1,"")</f>
        <v/>
      </c>
      <c r="BE590" s="78">
        <f>IF(AND(DataBase2[[#This Row],[sCLGKS]]&lt;=0.0001,DataBase2[[#This Row],[sCLGKS]]&lt;&gt;""), 1,"")</f>
        <v>1</v>
      </c>
      <c r="BF590" s="78">
        <f>IF(AND(DataBase2[[#This Row],[sDRCGKS]]&lt;=0.0001,DataBase2[[#This Row],[sDRCGKS]]&lt;&gt;""), 1,"")</f>
        <v>1</v>
      </c>
      <c r="BG590" s="78" t="str">
        <f>IF(AND(DataBase2[[#This Row],[sABSGKS]]&lt;=0.0001,DataBase2[[#This Row],[sABSGKS]]&lt;&gt;""), 1,"")</f>
        <v/>
      </c>
      <c r="BH590" s="78" t="str">
        <f>IF(AND(DataBase2[[#This Row],[sCCJGKS]]&lt;=0.0001,DataBase2[[#This Row],[sCCJGKS]]&lt;&gt;""), 1,"")</f>
        <v/>
      </c>
      <c r="BI590" s="78" t="str">
        <f>IF(AND(DataBase2[[#This Row],[sILSGKS]]&lt;=0.0001,DataBase2[[#This Row],[sILSGKS]]&lt;&gt;""), 1,"")</f>
        <v/>
      </c>
      <c r="BJ590" s="78">
        <f>IF(AND(DataBase2[[#This Row],[sSAGKS]]&lt;=0.0001,DataBase2[[#This Row],[sSAGKS]]&lt;&gt;""), 1,"")</f>
        <v>1</v>
      </c>
      <c r="BK590" s="80" t="str">
        <f>IF(AND(DataBase2[[#This Row],[sKSGKS]]&lt;=0.0001,DataBase2[[#This Row],[sKSGKS]]&lt;&gt;""), 1,"")</f>
        <v/>
      </c>
      <c r="CV590" s="7"/>
      <c r="CW590" s="7"/>
      <c r="CX590" s="7"/>
      <c r="CY590" s="7"/>
      <c r="DB590" s="8"/>
      <c r="DC590" s="8"/>
      <c r="DD590" s="8"/>
      <c r="DF590" s="7"/>
      <c r="DG590" s="7"/>
      <c r="DH590" s="7"/>
      <c r="DI590" s="7"/>
      <c r="DK590" s="8"/>
      <c r="DL590" s="8"/>
      <c r="DM590" s="8"/>
      <c r="DN590" s="8"/>
      <c r="DO590" s="8"/>
      <c r="DP590" s="7"/>
      <c r="DQ590" s="7"/>
      <c r="DR590" s="7"/>
      <c r="DS590" s="7"/>
    </row>
    <row r="591" spans="1:123" x14ac:dyDescent="0.35">
      <c r="A591" s="65"/>
      <c r="B591" s="66"/>
      <c r="C591" s="67"/>
      <c r="D591" s="67"/>
      <c r="E591" s="67"/>
      <c r="F591" s="68"/>
      <c r="G591" s="69"/>
      <c r="H591" s="70"/>
      <c r="I591" s="71"/>
      <c r="J591" s="69"/>
      <c r="K591" s="70"/>
      <c r="L591" s="71"/>
      <c r="M591" s="69"/>
      <c r="O591" s="73"/>
      <c r="P591" s="69"/>
      <c r="Q591" s="71"/>
      <c r="R591" s="72" t="s">
        <v>101</v>
      </c>
      <c r="S591" s="71"/>
      <c r="T591" s="72"/>
      <c r="U591" s="71"/>
      <c r="V591" s="72"/>
      <c r="W591" s="73"/>
      <c r="Y591" s="71"/>
      <c r="Z591" s="74" t="str">
        <f t="shared" si="27"/>
        <v/>
      </c>
      <c r="AA591" s="48" t="str">
        <f t="shared" si="28"/>
        <v/>
      </c>
      <c r="AB59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MIN(G591,J591,M591),"")</f>
        <v/>
      </c>
      <c r="AC591" s="49" t="str">
        <f>IF(OR(DataBase2[[#This Row],[sKS]] = "", DataBase2[[#This Row],[BSOpt]]=""), "", (DataBase2[[#This Row],[sKS]]-DataBase2[[#This Row],[BSOpt]])/DataBase2[[#This Row],[BSOpt]])</f>
        <v/>
      </c>
      <c r="AD591" s="49" t="str">
        <f t="shared" si="29"/>
        <v/>
      </c>
      <c r="AE591" s="49" t="str">
        <f>IF(OR(DataBase2[[#This Row],[sKS]] = "", DataBase2[[#This Row],[BESTUB]]=""), "", (DataBase2[[#This Row],[sKS]]-DataBase2[[#This Row],[BESTUB]])/DataBase2[[#This Row],[BESTUB]])</f>
        <v/>
      </c>
      <c r="AF591" s="50" t="str">
        <f>IF(OR(DataBase2[[#This Row],[sLB]] = "", DataBase2[[#This Row],[BestSol]]=""), "", (DataBase2[[#This Row],[sLB]]-DataBase2[[#This Row],[BestSol]])/DataBase2[[#This Row],[BestSol]])</f>
        <v/>
      </c>
      <c r="AG591" s="51" t="str">
        <f>IF(OR(DataBase2[[#This Row],[sCL]] = "", DataBase2[[#This Row],[BestSol]]=""), "", (DataBase2[[#This Row],[sCL]] -DataBase2[[#This Row],[BestSol]])/DataBase2[[#This Row],[BestSol]])</f>
        <v/>
      </c>
      <c r="AH591" s="52" t="str">
        <f>IF(OR(DataBase2[[#This Row],[sDRC]]= "", DataBase2[[#This Row],[BestSol]]=""), "", (DataBase2[[#This Row],[sDRC]]-DataBase2[[#This Row],[BestSol]])/DataBase2[[#This Row],[BestSol]])</f>
        <v/>
      </c>
      <c r="AI591" s="52" t="str">
        <f>IF(OR(DataBase2[[#This Row],[sABS]]= "", DataBase2[[#This Row],[BestSol]]=""), "", (DataBase2[[#This Row],[sABS]]-DataBase2[[#This Row],[BestSol]])/DataBase2[[#This Row],[BestSol]])</f>
        <v/>
      </c>
      <c r="AJ591" s="52" t="str">
        <f>IF(OR(DataBase2[[#This Row],[sCCJ]]= "", DataBase2[[#This Row],[BestSol]]=""), "", (DataBase2[[#This Row],[sCCJ]]-DataBase2[[#This Row],[BestSol]])/DataBase2[[#This Row],[BestSol]])</f>
        <v/>
      </c>
      <c r="AK591" s="52" t="str">
        <f>IF(OR(DataBase2[[#This Row],[sILS]] = "", DataBase2[[#This Row],[BestSol]]=""), "", (DataBase2[[#This Row],[sILS]]-DataBase2[[#This Row],[BestSol]])/DataBase2[[#This Row],[BestSol]])</f>
        <v/>
      </c>
      <c r="AL591" s="52" t="str">
        <f>IF(OR(DataBase2[[#This Row],[sSA]] = "", DataBase2[[#This Row],[BestSol]]=""), "", (DataBase2[[#This Row],[sSA]]-DataBase2[[#This Row],[BestSol]])/DataBase2[[#This Row],[BestSol]])</f>
        <v/>
      </c>
      <c r="AM591" s="53" t="str">
        <f>IF(OR(DataBase2[[#This Row],[sKS]] = "", DataBase2[[#This Row],[BestSol]]=""), "", (DataBase2[[#This Row],[sKS]]-DataBase2[[#This Row],[BestSol]])/DataBase2[[#This Row],[BestSol]])</f>
        <v/>
      </c>
      <c r="AN591" s="50" t="str">
        <f>IF(OR(DataBase2[[#This Row],[sLB]] = "", DataBase2[[#This Row],[BSHeu]]=""), "", (DataBase2[[#This Row],[sLB]]-DataBase2[[#This Row],[BSHeu]])/DataBase2[[#This Row],[BSHeu]])</f>
        <v/>
      </c>
      <c r="AO591" s="53" t="str">
        <f>IF(OR(DataBase2[[#This Row],[sCL]] = "",  DataBase2[[#This Row],[BSHeu]]=""), "", (DataBase2[[#This Row],[sCL]] - DataBase2[[#This Row],[BSHeu]])/ DataBase2[[#This Row],[BSHeu]])</f>
        <v/>
      </c>
      <c r="AP591" s="81" t="str">
        <f>IF(OR(DataBase2[[#This Row],[sDRC]]= "",  DataBase2[[#This Row],[BSHeu]]=""), "", (DataBase2[[#This Row],[sDRC]]- DataBase2[[#This Row],[BSHeu]])/ DataBase2[[#This Row],[BSHeu]])</f>
        <v/>
      </c>
      <c r="AQ591" s="81" t="str">
        <f>IF(OR(DataBase2[[#This Row],[sABS]]= "",  DataBase2[[#This Row],[BSHeu]]=""), "", (DataBase2[[#This Row],[sABS]]- DataBase2[[#This Row],[BSHeu]])/ DataBase2[[#This Row],[BSHeu]])</f>
        <v/>
      </c>
      <c r="AR591" s="81" t="str">
        <f>IF(OR(DataBase2[[#This Row],[sCCJ]]= "",  DataBase2[[#This Row],[BSHeu]]=""), "", (DataBase2[[#This Row],[sCCJ]]- DataBase2[[#This Row],[BSHeu]])/ DataBase2[[#This Row],[BSHeu]])</f>
        <v/>
      </c>
      <c r="AS591" s="81" t="str">
        <f>IF(OR(DataBase2[[#This Row],[sILS]] = "",  DataBase2[[#This Row],[BSHeu]]=""), "", (DataBase2[[#This Row],[sILS]]- DataBase2[[#This Row],[BSHeu]])/ DataBase2[[#This Row],[BSHeu]])</f>
        <v/>
      </c>
      <c r="AT591" s="81" t="str">
        <f>IF(OR(DataBase2[[#This Row],[sSA]] = "",  DataBase2[[#This Row],[BSHeu]]=""), "", (DataBase2[[#This Row],[sSA]]- DataBase2[[#This Row],[BSHeu]])/ DataBase2[[#This Row],[BSHeu]])</f>
        <v/>
      </c>
      <c r="AU591" s="82" t="str">
        <f>IF(OR(DataBase2[[#This Row],[sKS]]= "",  DataBase2[[#This Row],[BSHeu]]=""), "", (DataBase2[[#This Row],[sKS]]- DataBase2[[#This Row],[BSHeu]])/ DataBase2[[#This Row],[BSHeu]])</f>
        <v/>
      </c>
      <c r="AV591" s="58" t="str">
        <f>IF(AND(DataBase2[[#This Row],[sLBGB]]&lt;=0.0001, DataBase2[[#This Row],[sLBGB]]&lt;&gt;""), 1,"")</f>
        <v/>
      </c>
      <c r="AW591" s="59" t="str">
        <f>IF(AND(DataBase2[[#This Row],[sCLGB]]&lt;=0.0001,DataBase2[[#This Row],[sCLGB]]&lt;&gt;""), 1,"")</f>
        <v/>
      </c>
      <c r="AX591" s="60" t="str">
        <f>IF(AND(DataBase2[[#This Row],[sDRCGB]]&lt;=0.0001,DataBase2[[#This Row],[sDRCGB]]&lt;&gt;""), 1,"")</f>
        <v/>
      </c>
      <c r="AY591" s="60" t="str">
        <f>IF(AND(DataBase2[[#This Row],[sABSGB]]&lt;=0.0001,DataBase2[[#This Row],[sABSGB]]&lt;&gt;""), 1,"")</f>
        <v/>
      </c>
      <c r="AZ591" s="60" t="str">
        <f>IF(AND(DataBase2[[#This Row],[sCCJGB]]&lt;=0.0001,DataBase2[[#This Row],[sCCJGB]]&lt;&gt;""), 1,"")</f>
        <v/>
      </c>
      <c r="BA591" s="60" t="str">
        <f>IF(AND(DataBase2[[#This Row],[sILSGB]]&lt;=0.0001,DataBase2[[#This Row],[sILSGB]]&lt;&gt;""), 1,"")</f>
        <v/>
      </c>
      <c r="BB591" s="60" t="str">
        <f>IF(AND(DataBase2[[#This Row],[sSAGB]]&lt;=0.0001,DataBase2[[#This Row],[sSAGB]]&lt;&gt;""), 1,"")</f>
        <v/>
      </c>
      <c r="BC591" s="58" t="str">
        <f>IF(AND(DataBase2[[#This Row],[sKSGB]]&lt;=0.0001,DataBase2[[#This Row],[sKSGB]]&lt;&gt;""), 1,"")</f>
        <v/>
      </c>
      <c r="BD591" s="83" t="str">
        <f>IF(AND(DataBase2[[#This Row],[sLBGKS]]&lt;=0.0001, DataBase2[[#This Row],[sLBGKS]]&lt;&gt;""), 1,"")</f>
        <v/>
      </c>
      <c r="BE591" s="58" t="str">
        <f>IF(AND(DataBase2[[#This Row],[sCLGKS]]&lt;=0.0001,DataBase2[[#This Row],[sCLGKS]]&lt;&gt;""), 1,"")</f>
        <v/>
      </c>
      <c r="BF591" s="84" t="str">
        <f>IF(AND(DataBase2[[#This Row],[sDRCGKS]]&lt;=0.0001,DataBase2[[#This Row],[sDRCGKS]]&lt;&gt;""), 1,"")</f>
        <v/>
      </c>
      <c r="BG591" s="84" t="str">
        <f>IF(AND(DataBase2[[#This Row],[sABSGKS]]&lt;=0.0001,DataBase2[[#This Row],[sABSGKS]]&lt;&gt;""), 1,"")</f>
        <v/>
      </c>
      <c r="BH591" s="84" t="str">
        <f>IF(AND(DataBase2[[#This Row],[sCCJGKS]]&lt;=0.0001,DataBase2[[#This Row],[sCCJGKS]]&lt;&gt;""), 1,"")</f>
        <v/>
      </c>
      <c r="BI591" s="84" t="str">
        <f>IF(AND(DataBase2[[#This Row],[sILSGKS]]&lt;=0.0001,DataBase2[[#This Row],[sILSGKS]]&lt;&gt;""), 1,"")</f>
        <v/>
      </c>
      <c r="BJ591" s="84" t="str">
        <f>IF(AND(DataBase2[[#This Row],[sSAGKS]]&lt;=0.0001,DataBase2[[#This Row],[sSAGKS]]&lt;&gt;""), 1,"")</f>
        <v/>
      </c>
      <c r="BK591" s="80" t="str">
        <f>IF(AND(DataBase2[[#This Row],[sKSGKS]]&lt;=0.0001,DataBase2[[#This Row],[sKSGKS]]&lt;&gt;""), 1,"")</f>
        <v/>
      </c>
      <c r="CV591" s="7"/>
      <c r="CW591" s="7"/>
      <c r="CX591" s="7"/>
      <c r="CY591" s="7"/>
      <c r="DB591" s="8"/>
      <c r="DC591" s="8"/>
      <c r="DD591" s="8"/>
      <c r="DF591" s="7"/>
      <c r="DG591" s="7"/>
      <c r="DH591" s="7"/>
      <c r="DI591" s="7"/>
      <c r="DK591" s="8"/>
      <c r="DL591" s="8"/>
      <c r="DM591" s="8"/>
      <c r="DN591" s="8"/>
      <c r="DO591" s="8"/>
      <c r="DP591" s="7"/>
      <c r="DQ591" s="7"/>
      <c r="DR591" s="7"/>
      <c r="DS591" s="7"/>
    </row>
    <row r="592" spans="1:123" x14ac:dyDescent="0.35">
      <c r="A592" s="65" t="s">
        <v>122</v>
      </c>
      <c r="B592" s="66" t="s">
        <v>80</v>
      </c>
      <c r="C592" s="67" t="s">
        <v>282</v>
      </c>
      <c r="D592" s="67">
        <v>6</v>
      </c>
      <c r="E592" s="67">
        <v>15</v>
      </c>
      <c r="F592" s="68">
        <v>2</v>
      </c>
      <c r="G592" s="69">
        <v>5889.52</v>
      </c>
      <c r="H592" s="70">
        <v>5624.29</v>
      </c>
      <c r="I592" s="71">
        <v>7200</v>
      </c>
      <c r="J592" s="69">
        <v>5884.52</v>
      </c>
      <c r="K592" s="70">
        <v>5884.52</v>
      </c>
      <c r="L592" s="71">
        <v>208</v>
      </c>
      <c r="M592" s="69">
        <v>5947.56</v>
      </c>
      <c r="N592" s="6">
        <v>5788.71</v>
      </c>
      <c r="O592" s="71">
        <v>7200</v>
      </c>
      <c r="P592" s="69">
        <v>5884.5200199999999</v>
      </c>
      <c r="Q592" s="71">
        <v>2430</v>
      </c>
      <c r="R592" s="72">
        <v>6001.04</v>
      </c>
      <c r="S592" s="71">
        <v>38.85</v>
      </c>
      <c r="T592" s="72">
        <v>6025.28</v>
      </c>
      <c r="U592" s="71">
        <v>150.00899999999999</v>
      </c>
      <c r="V592" s="72">
        <v>6040.38</v>
      </c>
      <c r="W592" s="73">
        <v>150.04050000000001</v>
      </c>
      <c r="X592" s="7">
        <v>5888</v>
      </c>
      <c r="Y592" s="71">
        <v>126</v>
      </c>
      <c r="Z592" s="74">
        <f t="shared" si="27"/>
        <v>5884.52</v>
      </c>
      <c r="AA592" s="48">
        <f t="shared" si="28"/>
        <v>5884.5200199999999</v>
      </c>
      <c r="AB59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MIN(G592,J592,M592),"")</f>
        <v>5884.52</v>
      </c>
      <c r="AC592" s="49">
        <f>IF(OR(DataBase2[[#This Row],[sKS]] = "", DataBase2[[#This Row],[BSOpt]]=""), "", (DataBase2[[#This Row],[sKS]]-DataBase2[[#This Row],[BSOpt]])/DataBase2[[#This Row],[BSOpt]])</f>
        <v>5.9138213482145749E-4</v>
      </c>
      <c r="AD592" s="49">
        <f t="shared" si="29"/>
        <v>5884.52</v>
      </c>
      <c r="AE592" s="49">
        <f>IF(OR(DataBase2[[#This Row],[sKS]] = "", DataBase2[[#This Row],[BESTUB]]=""), "", (DataBase2[[#This Row],[sKS]]-DataBase2[[#This Row],[BESTUB]])/DataBase2[[#This Row],[BESTUB]])</f>
        <v>5.9138213482145749E-4</v>
      </c>
      <c r="AF592" s="75">
        <f>IF(OR(DataBase2[[#This Row],[sLB]] = "", DataBase2[[#This Row],[BestSol]]=""), "", (DataBase2[[#This Row],[sLB]]-DataBase2[[#This Row],[BestSol]])/DataBase2[[#This Row],[BestSol]])</f>
        <v>8.496869753182927E-4</v>
      </c>
      <c r="AG592" s="76">
        <f>IF(OR(DataBase2[[#This Row],[sCL]] = "", DataBase2[[#This Row],[BestSol]]=""), "", (DataBase2[[#This Row],[sCL]] -DataBase2[[#This Row],[BestSol]])/DataBase2[[#This Row],[BestSol]])</f>
        <v>0</v>
      </c>
      <c r="AH592" s="76">
        <f>IF(OR(DataBase2[[#This Row],[sDRC]]= "", DataBase2[[#This Row],[BestSol]]=""), "", (DataBase2[[#This Row],[sDRC]]-DataBase2[[#This Row],[BestSol]])/DataBase2[[#This Row],[BestSol]])</f>
        <v>1.0712853384813028E-2</v>
      </c>
      <c r="AI592" s="76">
        <f>IF(OR(DataBase2[[#This Row],[sABS]]= "", DataBase2[[#This Row],[BestSol]]=""), "", (DataBase2[[#This Row],[sABS]]-DataBase2[[#This Row],[BestSol]])/DataBase2[[#This Row],[BestSol]])</f>
        <v>3.398747815413577E-9</v>
      </c>
      <c r="AJ592" s="76">
        <f>IF(OR(DataBase2[[#This Row],[sCCJ]]= "", DataBase2[[#This Row],[BestSol]]=""), "", (DataBase2[[#This Row],[sCCJ]]-DataBase2[[#This Row],[BestSol]])/DataBase2[[#This Row],[BestSol]])</f>
        <v>1.9801105272817414E-2</v>
      </c>
      <c r="AK592" s="76">
        <f>IF(OR(DataBase2[[#This Row],[sILS]] = "", DataBase2[[#This Row],[BestSol]]=""), "", (DataBase2[[#This Row],[sILS]]-DataBase2[[#This Row],[BestSol]])/DataBase2[[#This Row],[BestSol]])</f>
        <v>2.3920387729160459E-2</v>
      </c>
      <c r="AL592" s="76">
        <f>IF(OR(DataBase2[[#This Row],[sSA]] = "", DataBase2[[#This Row],[BestSol]]=""), "", (DataBase2[[#This Row],[sSA]]-DataBase2[[#This Row],[BestSol]])/DataBase2[[#This Row],[BestSol]])</f>
        <v>2.6486442394621765E-2</v>
      </c>
      <c r="AM592" s="76">
        <f>IF(OR(DataBase2[[#This Row],[sKS]] = "", DataBase2[[#This Row],[BestSol]]=""), "", (DataBase2[[#This Row],[sKS]]-DataBase2[[#This Row],[BestSol]])/DataBase2[[#This Row],[BestSol]])</f>
        <v>5.9138213482145749E-4</v>
      </c>
      <c r="AN592" s="75">
        <f>IF(OR(DataBase2[[#This Row],[sLB]] = "", DataBase2[[#This Row],[BSHeu]]=""), "", (DataBase2[[#This Row],[sLB]]-DataBase2[[#This Row],[BSHeu]])/DataBase2[[#This Row],[BSHeu]])</f>
        <v>8.4968357368261709E-4</v>
      </c>
      <c r="AO592" s="76">
        <f>IF(OR(DataBase2[[#This Row],[sCL]] = "",  DataBase2[[#This Row],[BSHeu]]=""), "", (DataBase2[[#This Row],[sCL]] - DataBase2[[#This Row],[BSHeu]])/ DataBase2[[#This Row],[BSHeu]])</f>
        <v>-3.3987478038620904E-9</v>
      </c>
      <c r="AP592" s="76">
        <f>IF(OR(DataBase2[[#This Row],[sDRC]]= "",  DataBase2[[#This Row],[BSHeu]]=""), "", (DataBase2[[#This Row],[sDRC]]- DataBase2[[#This Row],[BSHeu]])/ DataBase2[[#This Row],[BSHeu]])</f>
        <v>1.0712849949654936E-2</v>
      </c>
      <c r="AQ592" s="76">
        <f>IF(OR(DataBase2[[#This Row],[sABS]]= "",  DataBase2[[#This Row],[BSHeu]]=""), "", (DataBase2[[#This Row],[sABS]]- DataBase2[[#This Row],[BSHeu]])/ DataBase2[[#This Row],[BSHeu]])</f>
        <v>0</v>
      </c>
      <c r="AR592" s="76">
        <f>IF(OR(DataBase2[[#This Row],[sCCJ]]= "",  DataBase2[[#This Row],[BSHeu]]=""), "", (DataBase2[[#This Row],[sCCJ]]- DataBase2[[#This Row],[BSHeu]])/ DataBase2[[#This Row],[BSHeu]])</f>
        <v>1.9801101806770645E-2</v>
      </c>
      <c r="AS592" s="76">
        <f>IF(OR(DataBase2[[#This Row],[sILS]] = "",  DataBase2[[#This Row],[BSHeu]]=""), "", (DataBase2[[#This Row],[sILS]]- DataBase2[[#This Row],[BSHeu]])/ DataBase2[[#This Row],[BSHeu]])</f>
        <v>2.3920384249113288E-2</v>
      </c>
      <c r="AT592" s="76">
        <f>IF(OR(DataBase2[[#This Row],[sSA]] = "",  DataBase2[[#This Row],[BSHeu]]=""), "", (DataBase2[[#This Row],[sSA]]- DataBase2[[#This Row],[BSHeu]])/ DataBase2[[#This Row],[BSHeu]])</f>
        <v>2.6486438905853223E-2</v>
      </c>
      <c r="AU592" s="77">
        <f>IF(OR(DataBase2[[#This Row],[sKS]]= "",  DataBase2[[#This Row],[BSHeu]]=""), "", (DataBase2[[#This Row],[sKS]]- DataBase2[[#This Row],[BSHeu]])/ DataBase2[[#This Row],[BSHeu]])</f>
        <v>5.9137873406369496E-4</v>
      </c>
      <c r="AV592" s="78" t="str">
        <f>IF(AND(DataBase2[[#This Row],[sLBGB]]&lt;=0.0001, DataBase2[[#This Row],[sLBGB]]&lt;&gt;""), 1,"")</f>
        <v/>
      </c>
      <c r="AW592" s="78">
        <f>IF(AND(DataBase2[[#This Row],[sCLGB]]&lt;=0.0001,DataBase2[[#This Row],[sCLGB]]&lt;&gt;""), 1,"")</f>
        <v>1</v>
      </c>
      <c r="AX592" s="78" t="str">
        <f>IF(AND(DataBase2[[#This Row],[sDRCGB]]&lt;=0.0001,DataBase2[[#This Row],[sDRCGB]]&lt;&gt;""), 1,"")</f>
        <v/>
      </c>
      <c r="AY592" s="78">
        <f>IF(AND(DataBase2[[#This Row],[sABSGB]]&lt;=0.0001,DataBase2[[#This Row],[sABSGB]]&lt;&gt;""), 1,"")</f>
        <v>1</v>
      </c>
      <c r="AZ592" s="78" t="str">
        <f>IF(AND(DataBase2[[#This Row],[sCCJGB]]&lt;=0.0001,DataBase2[[#This Row],[sCCJGB]]&lt;&gt;""), 1,"")</f>
        <v/>
      </c>
      <c r="BA592" s="78" t="str">
        <f>IF(AND(DataBase2[[#This Row],[sILSGB]]&lt;=0.0001,DataBase2[[#This Row],[sILSGB]]&lt;&gt;""), 1,"")</f>
        <v/>
      </c>
      <c r="BB592" s="78" t="str">
        <f>IF(AND(DataBase2[[#This Row],[sSAGB]]&lt;=0.0001,DataBase2[[#This Row],[sSAGB]]&lt;&gt;""), 1,"")</f>
        <v/>
      </c>
      <c r="BC592" s="78" t="str">
        <f>IF(AND(DataBase2[[#This Row],[sKSGB]]&lt;=0.0001,DataBase2[[#This Row],[sKSGB]]&lt;&gt;""), 1,"")</f>
        <v/>
      </c>
      <c r="BD592" s="79" t="str">
        <f>IF(AND(DataBase2[[#This Row],[sLBGKS]]&lt;=0.0001, DataBase2[[#This Row],[sLBGKS]]&lt;&gt;""), 1,"")</f>
        <v/>
      </c>
      <c r="BE592" s="78">
        <f>IF(AND(DataBase2[[#This Row],[sCLGKS]]&lt;=0.0001,DataBase2[[#This Row],[sCLGKS]]&lt;&gt;""), 1,"")</f>
        <v>1</v>
      </c>
      <c r="BF592" s="78" t="str">
        <f>IF(AND(DataBase2[[#This Row],[sDRCGKS]]&lt;=0.0001,DataBase2[[#This Row],[sDRCGKS]]&lt;&gt;""), 1,"")</f>
        <v/>
      </c>
      <c r="BG592" s="78">
        <f>IF(AND(DataBase2[[#This Row],[sABSGKS]]&lt;=0.0001,DataBase2[[#This Row],[sABSGKS]]&lt;&gt;""), 1,"")</f>
        <v>1</v>
      </c>
      <c r="BH592" s="78" t="str">
        <f>IF(AND(DataBase2[[#This Row],[sCCJGKS]]&lt;=0.0001,DataBase2[[#This Row],[sCCJGKS]]&lt;&gt;""), 1,"")</f>
        <v/>
      </c>
      <c r="BI592" s="78" t="str">
        <f>IF(AND(DataBase2[[#This Row],[sILSGKS]]&lt;=0.0001,DataBase2[[#This Row],[sILSGKS]]&lt;&gt;""), 1,"")</f>
        <v/>
      </c>
      <c r="BJ592" s="78" t="str">
        <f>IF(AND(DataBase2[[#This Row],[sSAGKS]]&lt;=0.0001,DataBase2[[#This Row],[sSAGKS]]&lt;&gt;""), 1,"")</f>
        <v/>
      </c>
      <c r="BK592" s="80" t="str">
        <f>IF(AND(DataBase2[[#This Row],[sKSGKS]]&lt;=0.0001,DataBase2[[#This Row],[sKSGKS]]&lt;&gt;""), 1,"")</f>
        <v/>
      </c>
      <c r="CV592" s="7"/>
      <c r="CW592" s="7"/>
      <c r="CX592" s="7"/>
      <c r="CY592" s="7"/>
      <c r="DB592" s="8"/>
      <c r="DC592" s="8"/>
      <c r="DD592" s="8"/>
      <c r="DF592" s="7"/>
      <c r="DG592" s="7"/>
      <c r="DH592" s="7"/>
      <c r="DI592" s="7"/>
      <c r="DK592" s="8"/>
      <c r="DL592" s="8"/>
      <c r="DM592" s="8"/>
      <c r="DN592" s="8"/>
      <c r="DO592" s="8"/>
      <c r="DP592" s="7"/>
      <c r="DQ592" s="7"/>
      <c r="DR592" s="7"/>
      <c r="DS592" s="7"/>
    </row>
    <row r="593" spans="1:123" x14ac:dyDescent="0.35">
      <c r="A593" s="65" t="s">
        <v>123</v>
      </c>
      <c r="B593" s="66" t="s">
        <v>80</v>
      </c>
      <c r="C593" s="67" t="s">
        <v>282</v>
      </c>
      <c r="D593" s="67">
        <v>6</v>
      </c>
      <c r="E593" s="67">
        <v>15</v>
      </c>
      <c r="F593" s="68">
        <v>3</v>
      </c>
      <c r="G593" s="69">
        <v>6822.86</v>
      </c>
      <c r="H593" s="70">
        <v>6479.08</v>
      </c>
      <c r="I593" s="71">
        <v>7200</v>
      </c>
      <c r="J593" s="69">
        <v>6758.19</v>
      </c>
      <c r="K593" s="70">
        <v>6758.19</v>
      </c>
      <c r="L593" s="71">
        <v>15096</v>
      </c>
      <c r="M593" s="69">
        <v>14561.56</v>
      </c>
      <c r="N593" s="6">
        <v>6737.78</v>
      </c>
      <c r="O593" s="71">
        <v>7200</v>
      </c>
      <c r="P593" s="69">
        <v>6874.4301800000003</v>
      </c>
      <c r="Q593" s="71">
        <v>3104</v>
      </c>
      <c r="R593" s="72">
        <v>6985.54</v>
      </c>
      <c r="S593" s="71">
        <v>26.25</v>
      </c>
      <c r="T593" s="72">
        <v>6986.64</v>
      </c>
      <c r="U593" s="71">
        <v>150.01400000000001</v>
      </c>
      <c r="V593" s="72">
        <v>6939.34</v>
      </c>
      <c r="W593" s="73">
        <v>150.11150000000001</v>
      </c>
      <c r="X593" s="7">
        <v>6769.71</v>
      </c>
      <c r="Y593" s="71">
        <v>152</v>
      </c>
      <c r="Z593" s="74">
        <f t="shared" si="27"/>
        <v>6758.19</v>
      </c>
      <c r="AA593" s="48">
        <f t="shared" si="28"/>
        <v>6769.71</v>
      </c>
      <c r="AB59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MIN(G593,J593,M593),"")</f>
        <v>6758.19</v>
      </c>
      <c r="AC593" s="49">
        <f>IF(OR(DataBase2[[#This Row],[sKS]] = "", DataBase2[[#This Row],[BSOpt]]=""), "", (DataBase2[[#This Row],[sKS]]-DataBase2[[#This Row],[BSOpt]])/DataBase2[[#This Row],[BSOpt]])</f>
        <v>1.7045984205830906E-3</v>
      </c>
      <c r="AD593" s="49">
        <f t="shared" si="29"/>
        <v>6758.19</v>
      </c>
      <c r="AE593" s="49">
        <f>IF(OR(DataBase2[[#This Row],[sKS]] = "", DataBase2[[#This Row],[BESTUB]]=""), "", (DataBase2[[#This Row],[sKS]]-DataBase2[[#This Row],[BESTUB]])/DataBase2[[#This Row],[BESTUB]])</f>
        <v>1.7045984205830906E-3</v>
      </c>
      <c r="AF593" s="75">
        <f>IF(OR(DataBase2[[#This Row],[sLB]] = "", DataBase2[[#This Row],[BestSol]]=""), "", (DataBase2[[#This Row],[sLB]]-DataBase2[[#This Row],[BestSol]])/DataBase2[[#This Row],[BestSol]])</f>
        <v>9.5691301961028132E-3</v>
      </c>
      <c r="AG593" s="76">
        <f>IF(OR(DataBase2[[#This Row],[sCL]] = "", DataBase2[[#This Row],[BestSol]]=""), "", (DataBase2[[#This Row],[sCL]] -DataBase2[[#This Row],[BestSol]])/DataBase2[[#This Row],[BestSol]])</f>
        <v>0</v>
      </c>
      <c r="AH593" s="76">
        <f>IF(OR(DataBase2[[#This Row],[sDRC]]= "", DataBase2[[#This Row],[BestSol]]=""), "", (DataBase2[[#This Row],[sDRC]]-DataBase2[[#This Row],[BestSol]])/DataBase2[[#This Row],[BestSol]])</f>
        <v>1.1546538348285562</v>
      </c>
      <c r="AI593" s="76">
        <f>IF(OR(DataBase2[[#This Row],[sABS]]= "", DataBase2[[#This Row],[BestSol]]=""), "", (DataBase2[[#This Row],[sABS]]-DataBase2[[#This Row],[BestSol]])/DataBase2[[#This Row],[BestSol]])</f>
        <v>1.7199898197594429E-2</v>
      </c>
      <c r="AJ593" s="76">
        <f>IF(OR(DataBase2[[#This Row],[sCCJ]]= "", DataBase2[[#This Row],[BestSol]]=""), "", (DataBase2[[#This Row],[sCCJ]]-DataBase2[[#This Row],[BestSol]])/DataBase2[[#This Row],[BestSol]])</f>
        <v>3.3640664142322189E-2</v>
      </c>
      <c r="AK593" s="76">
        <f>IF(OR(DataBase2[[#This Row],[sILS]] = "", DataBase2[[#This Row],[BestSol]]=""), "", (DataBase2[[#This Row],[sILS]]-DataBase2[[#This Row],[BestSol]])/DataBase2[[#This Row],[BestSol]])</f>
        <v>3.3803429616509853E-2</v>
      </c>
      <c r="AL593" s="76">
        <f>IF(OR(DataBase2[[#This Row],[sSA]] = "", DataBase2[[#This Row],[BestSol]]=""), "", (DataBase2[[#This Row],[sSA]]-DataBase2[[#This Row],[BestSol]])/DataBase2[[#This Row],[BestSol]])</f>
        <v>2.680451422644237E-2</v>
      </c>
      <c r="AM593" s="76">
        <f>IF(OR(DataBase2[[#This Row],[sKS]] = "", DataBase2[[#This Row],[BestSol]]=""), "", (DataBase2[[#This Row],[sKS]]-DataBase2[[#This Row],[BestSol]])/DataBase2[[#This Row],[BestSol]])</f>
        <v>1.7045984205830906E-3</v>
      </c>
      <c r="AN593" s="75">
        <f>IF(OR(DataBase2[[#This Row],[sLB]] = "", DataBase2[[#This Row],[BSHeu]]=""), "", (DataBase2[[#This Row],[sLB]]-DataBase2[[#This Row],[BSHeu]])/DataBase2[[#This Row],[BSHeu]])</f>
        <v>7.8511487198121687E-3</v>
      </c>
      <c r="AO593" s="76">
        <f>IF(OR(DataBase2[[#This Row],[sCL]] = "",  DataBase2[[#This Row],[BSHeu]]=""), "", (DataBase2[[#This Row],[sCL]] - DataBase2[[#This Row],[BSHeu]])/ DataBase2[[#This Row],[BSHeu]])</f>
        <v>-1.7016977093554134E-3</v>
      </c>
      <c r="AP593" s="76">
        <f>IF(OR(DataBase2[[#This Row],[sDRC]]= "",  DataBase2[[#This Row],[BSHeu]]=""), "", (DataBase2[[#This Row],[sDRC]]- DataBase2[[#This Row],[BSHeu]])/ DataBase2[[#This Row],[BSHeu]])</f>
        <v>1.1509872653333746</v>
      </c>
      <c r="AQ593" s="76">
        <f>IF(OR(DataBase2[[#This Row],[sABS]]= "",  DataBase2[[#This Row],[BSHeu]]=""), "", (DataBase2[[#This Row],[sABS]]- DataBase2[[#This Row],[BSHeu]])/ DataBase2[[#This Row],[BSHeu]])</f>
        <v>1.5468931460875024E-2</v>
      </c>
      <c r="AR593" s="76">
        <f>IF(OR(DataBase2[[#This Row],[sCCJ]]= "",  DataBase2[[#This Row],[BSHeu]]=""), "", (DataBase2[[#This Row],[sCCJ]]- DataBase2[[#This Row],[BSHeu]])/ DataBase2[[#This Row],[BSHeu]])</f>
        <v>3.188172019185459E-2</v>
      </c>
      <c r="AS593" s="76">
        <f>IF(OR(DataBase2[[#This Row],[sILS]] = "",  DataBase2[[#This Row],[BSHeu]]=""), "", (DataBase2[[#This Row],[sILS]]- DataBase2[[#This Row],[BSHeu]])/ DataBase2[[#This Row],[BSHeu]])</f>
        <v>3.2044208688407669E-2</v>
      </c>
      <c r="AT593" s="76">
        <f>IF(OR(DataBase2[[#This Row],[sSA]] = "",  DataBase2[[#This Row],[BSHeu]]=""), "", (DataBase2[[#This Row],[sSA]]- DataBase2[[#This Row],[BSHeu]])/ DataBase2[[#This Row],[BSHeu]])</f>
        <v>2.5057203336627434E-2</v>
      </c>
      <c r="AU593" s="77">
        <f>IF(OR(DataBase2[[#This Row],[sKS]]= "",  DataBase2[[#This Row],[BSHeu]]=""), "", (DataBase2[[#This Row],[sKS]]- DataBase2[[#This Row],[BSHeu]])/ DataBase2[[#This Row],[BSHeu]])</f>
        <v>0</v>
      </c>
      <c r="AV593" s="78" t="str">
        <f>IF(AND(DataBase2[[#This Row],[sLBGB]]&lt;=0.0001, DataBase2[[#This Row],[sLBGB]]&lt;&gt;""), 1,"")</f>
        <v/>
      </c>
      <c r="AW593" s="78">
        <f>IF(AND(DataBase2[[#This Row],[sCLGB]]&lt;=0.0001,DataBase2[[#This Row],[sCLGB]]&lt;&gt;""), 1,"")</f>
        <v>1</v>
      </c>
      <c r="AX593" s="78" t="str">
        <f>IF(AND(DataBase2[[#This Row],[sDRCGB]]&lt;=0.0001,DataBase2[[#This Row],[sDRCGB]]&lt;&gt;""), 1,"")</f>
        <v/>
      </c>
      <c r="AY593" s="78" t="str">
        <f>IF(AND(DataBase2[[#This Row],[sABSGB]]&lt;=0.0001,DataBase2[[#This Row],[sABSGB]]&lt;&gt;""), 1,"")</f>
        <v/>
      </c>
      <c r="AZ593" s="78" t="str">
        <f>IF(AND(DataBase2[[#This Row],[sCCJGB]]&lt;=0.0001,DataBase2[[#This Row],[sCCJGB]]&lt;&gt;""), 1,"")</f>
        <v/>
      </c>
      <c r="BA593" s="78" t="str">
        <f>IF(AND(DataBase2[[#This Row],[sILSGB]]&lt;=0.0001,DataBase2[[#This Row],[sILSGB]]&lt;&gt;""), 1,"")</f>
        <v/>
      </c>
      <c r="BB593" s="78" t="str">
        <f>IF(AND(DataBase2[[#This Row],[sSAGB]]&lt;=0.0001,DataBase2[[#This Row],[sSAGB]]&lt;&gt;""), 1,"")</f>
        <v/>
      </c>
      <c r="BC593" s="78" t="str">
        <f>IF(AND(DataBase2[[#This Row],[sKSGB]]&lt;=0.0001,DataBase2[[#This Row],[sKSGB]]&lt;&gt;""), 1,"")</f>
        <v/>
      </c>
      <c r="BD593" s="79" t="str">
        <f>IF(AND(DataBase2[[#This Row],[sLBGKS]]&lt;=0.0001, DataBase2[[#This Row],[sLBGKS]]&lt;&gt;""), 1,"")</f>
        <v/>
      </c>
      <c r="BE593" s="78">
        <f>IF(AND(DataBase2[[#This Row],[sCLGKS]]&lt;=0.0001,DataBase2[[#This Row],[sCLGKS]]&lt;&gt;""), 1,"")</f>
        <v>1</v>
      </c>
      <c r="BF593" s="78" t="str">
        <f>IF(AND(DataBase2[[#This Row],[sDRCGKS]]&lt;=0.0001,DataBase2[[#This Row],[sDRCGKS]]&lt;&gt;""), 1,"")</f>
        <v/>
      </c>
      <c r="BG593" s="78" t="str">
        <f>IF(AND(DataBase2[[#This Row],[sABSGKS]]&lt;=0.0001,DataBase2[[#This Row],[sABSGKS]]&lt;&gt;""), 1,"")</f>
        <v/>
      </c>
      <c r="BH593" s="78" t="str">
        <f>IF(AND(DataBase2[[#This Row],[sCCJGKS]]&lt;=0.0001,DataBase2[[#This Row],[sCCJGKS]]&lt;&gt;""), 1,"")</f>
        <v/>
      </c>
      <c r="BI593" s="78" t="str">
        <f>IF(AND(DataBase2[[#This Row],[sILSGKS]]&lt;=0.0001,DataBase2[[#This Row],[sILSGKS]]&lt;&gt;""), 1,"")</f>
        <v/>
      </c>
      <c r="BJ593" s="78" t="str">
        <f>IF(AND(DataBase2[[#This Row],[sSAGKS]]&lt;=0.0001,DataBase2[[#This Row],[sSAGKS]]&lt;&gt;""), 1,"")</f>
        <v/>
      </c>
      <c r="BK593" s="80">
        <f>IF(AND(DataBase2[[#This Row],[sKSGKS]]&lt;=0.0001,DataBase2[[#This Row],[sKSGKS]]&lt;&gt;""), 1,"")</f>
        <v>1</v>
      </c>
      <c r="CV593" s="7"/>
      <c r="CW593" s="7"/>
      <c r="CX593" s="7"/>
      <c r="CY593" s="7"/>
      <c r="DB593" s="8"/>
      <c r="DC593" s="8"/>
      <c r="DD593" s="8"/>
      <c r="DF593" s="7"/>
      <c r="DG593" s="7"/>
      <c r="DH593" s="7"/>
      <c r="DI593" s="7"/>
      <c r="DK593" s="8"/>
      <c r="DL593" s="8"/>
      <c r="DM593" s="8"/>
      <c r="DN593" s="8"/>
      <c r="DO593" s="8"/>
      <c r="DP593" s="7"/>
      <c r="DQ593" s="7"/>
      <c r="DR593" s="7"/>
      <c r="DS593" s="7"/>
    </row>
    <row r="594" spans="1:123" x14ac:dyDescent="0.35">
      <c r="A594" s="65" t="s">
        <v>124</v>
      </c>
      <c r="B594" s="66" t="s">
        <v>80</v>
      </c>
      <c r="C594" s="67" t="s">
        <v>282</v>
      </c>
      <c r="D594" s="67">
        <v>6</v>
      </c>
      <c r="E594" s="67">
        <v>15</v>
      </c>
      <c r="F594" s="68">
        <v>4</v>
      </c>
      <c r="G594" s="69">
        <v>7679.93</v>
      </c>
      <c r="H594" s="70">
        <v>7450.9</v>
      </c>
      <c r="I594" s="71">
        <v>7200</v>
      </c>
      <c r="J594" s="69">
        <v>7681.13</v>
      </c>
      <c r="K594" s="70">
        <v>7167.05</v>
      </c>
      <c r="L594" s="71">
        <v>42997</v>
      </c>
      <c r="M594" s="69">
        <v>7836.86</v>
      </c>
      <c r="N594" s="6">
        <v>7607.28</v>
      </c>
      <c r="O594" s="71">
        <v>7200.1</v>
      </c>
      <c r="P594" s="69">
        <v>8220.2695299999996</v>
      </c>
      <c r="Q594" s="71">
        <v>2510</v>
      </c>
      <c r="R594" s="72">
        <v>8191.78</v>
      </c>
      <c r="S594" s="71">
        <v>25.28</v>
      </c>
      <c r="T594" s="72">
        <v>7940.76</v>
      </c>
      <c r="U594" s="71">
        <v>150.011</v>
      </c>
      <c r="V594" s="72">
        <v>8009.67</v>
      </c>
      <c r="W594" s="73">
        <v>150.02799999999999</v>
      </c>
      <c r="X594" s="7">
        <v>7661.59</v>
      </c>
      <c r="Y594" s="71">
        <v>133</v>
      </c>
      <c r="Z594" s="74">
        <f t="shared" si="27"/>
        <v>7679.93</v>
      </c>
      <c r="AA594" s="48">
        <f t="shared" si="28"/>
        <v>7661.59</v>
      </c>
      <c r="AB59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MIN(G594,J594,M594),"")</f>
        <v/>
      </c>
      <c r="AC594" s="49" t="str">
        <f>IF(OR(DataBase2[[#This Row],[sKS]] = "", DataBase2[[#This Row],[BSOpt]]=""), "", (DataBase2[[#This Row],[sKS]]-DataBase2[[#This Row],[BSOpt]])/DataBase2[[#This Row],[BSOpt]])</f>
        <v/>
      </c>
      <c r="AD594" s="49">
        <f t="shared" si="29"/>
        <v>7679.93</v>
      </c>
      <c r="AE594" s="49">
        <f>IF(OR(DataBase2[[#This Row],[sKS]] = "", DataBase2[[#This Row],[BESTUB]]=""), "", (DataBase2[[#This Row],[sKS]]-DataBase2[[#This Row],[BESTUB]])/DataBase2[[#This Row],[BESTUB]])</f>
        <v>-2.3880425993466274E-3</v>
      </c>
      <c r="AF594" s="75">
        <f>IF(OR(DataBase2[[#This Row],[sLB]] = "", DataBase2[[#This Row],[BestSol]]=""), "", (DataBase2[[#This Row],[sLB]]-DataBase2[[#This Row],[BestSol]])/DataBase2[[#This Row],[BestSol]])</f>
        <v>0</v>
      </c>
      <c r="AG594" s="76">
        <f>IF(OR(DataBase2[[#This Row],[sCL]] = "", DataBase2[[#This Row],[BestSol]]=""), "", (DataBase2[[#This Row],[sCL]] -DataBase2[[#This Row],[BestSol]])/DataBase2[[#This Row],[BestSol]])</f>
        <v>1.5625142416660282E-4</v>
      </c>
      <c r="AH594" s="76">
        <f>IF(OR(DataBase2[[#This Row],[sDRC]]= "", DataBase2[[#This Row],[BestSol]]=""), "", (DataBase2[[#This Row],[sDRC]]-DataBase2[[#This Row],[BestSol]])/DataBase2[[#This Row],[BestSol]])</f>
        <v>2.0433779995390502E-2</v>
      </c>
      <c r="AI594" s="76">
        <f>IF(OR(DataBase2[[#This Row],[sABS]]= "", DataBase2[[#This Row],[BestSol]]=""), "", (DataBase2[[#This Row],[sABS]]-DataBase2[[#This Row],[BestSol]])/DataBase2[[#This Row],[BestSol]])</f>
        <v>7.0357350913354585E-2</v>
      </c>
      <c r="AJ594" s="76">
        <f>IF(OR(DataBase2[[#This Row],[sCCJ]]= "", DataBase2[[#This Row],[BestSol]]=""), "", (DataBase2[[#This Row],[sCCJ]]-DataBase2[[#This Row],[BestSol]])/DataBase2[[#This Row],[BestSol]])</f>
        <v>6.6647742883073083E-2</v>
      </c>
      <c r="AK594" s="76">
        <f>IF(OR(DataBase2[[#This Row],[sILS]] = "", DataBase2[[#This Row],[BestSol]]=""), "", (DataBase2[[#This Row],[sILS]]-DataBase2[[#This Row],[BestSol]])/DataBase2[[#This Row],[BestSol]])</f>
        <v>3.3962549137817655E-2</v>
      </c>
      <c r="AL594" s="76">
        <f>IF(OR(DataBase2[[#This Row],[sSA]] = "", DataBase2[[#This Row],[BestSol]]=""), "", (DataBase2[[#This Row],[sSA]]-DataBase2[[#This Row],[BestSol]])/DataBase2[[#This Row],[BestSol]])</f>
        <v>4.2935287170586159E-2</v>
      </c>
      <c r="AM594" s="76">
        <f>IF(OR(DataBase2[[#This Row],[sKS]] = "", DataBase2[[#This Row],[BestSol]]=""), "", (DataBase2[[#This Row],[sKS]]-DataBase2[[#This Row],[BestSol]])/DataBase2[[#This Row],[BestSol]])</f>
        <v>-2.3880425993466274E-3</v>
      </c>
      <c r="AN594" s="75">
        <f>IF(OR(DataBase2[[#This Row],[sLB]] = "", DataBase2[[#This Row],[BSHeu]]=""), "", (DataBase2[[#This Row],[sLB]]-DataBase2[[#This Row],[BSHeu]])/DataBase2[[#This Row],[BSHeu]])</f>
        <v>2.3937589978059574E-3</v>
      </c>
      <c r="AO594" s="76">
        <f>IF(OR(DataBase2[[#This Row],[sCL]] = "",  DataBase2[[#This Row],[BSHeu]]=""), "", (DataBase2[[#This Row],[sCL]] - DataBase2[[#This Row],[BSHeu]])/ DataBase2[[#This Row],[BSHeu]])</f>
        <v>2.5503844502250792E-3</v>
      </c>
      <c r="AP594" s="76">
        <f>IF(OR(DataBase2[[#This Row],[sDRC]]= "",  DataBase2[[#This Row],[BSHeu]]=""), "", (DataBase2[[#This Row],[sDRC]]- DataBase2[[#This Row],[BSHeu]])/ DataBase2[[#This Row],[BSHeu]])</f>
        <v>2.2876452537919614E-2</v>
      </c>
      <c r="AQ594" s="76">
        <f>IF(OR(DataBase2[[#This Row],[sABS]]= "",  DataBase2[[#This Row],[BSHeu]]=""), "", (DataBase2[[#This Row],[sABS]]- DataBase2[[#This Row],[BSHeu]])/ DataBase2[[#This Row],[BSHeu]])</f>
        <v>7.2919528452971172E-2</v>
      </c>
      <c r="AR594" s="76">
        <f>IF(OR(DataBase2[[#This Row],[sCCJ]]= "",  DataBase2[[#This Row],[BSHeu]]=""), "", (DataBase2[[#This Row],[sCCJ]]- DataBase2[[#This Row],[BSHeu]])/ DataBase2[[#This Row],[BSHeu]])</f>
        <v>6.9201040515088852E-2</v>
      </c>
      <c r="AS594" s="76">
        <f>IF(OR(DataBase2[[#This Row],[sILS]] = "",  DataBase2[[#This Row],[BSHeu]]=""), "", (DataBase2[[#This Row],[sILS]]- DataBase2[[#This Row],[BSHeu]])/ DataBase2[[#This Row],[BSHeu]])</f>
        <v>3.6437606293210689E-2</v>
      </c>
      <c r="AT594" s="76">
        <f>IF(OR(DataBase2[[#This Row],[sSA]] = "",  DataBase2[[#This Row],[BSHeu]]=""), "", (DataBase2[[#This Row],[sSA]]- DataBase2[[#This Row],[BSHeu]])/ DataBase2[[#This Row],[BSHeu]])</f>
        <v>4.5431822898380089E-2</v>
      </c>
      <c r="AU594" s="77">
        <f>IF(OR(DataBase2[[#This Row],[sKS]]= "",  DataBase2[[#This Row],[BSHeu]]=""), "", (DataBase2[[#This Row],[sKS]]- DataBase2[[#This Row],[BSHeu]])/ DataBase2[[#This Row],[BSHeu]])</f>
        <v>0</v>
      </c>
      <c r="AV594" s="78">
        <f>IF(AND(DataBase2[[#This Row],[sLBGB]]&lt;=0.0001, DataBase2[[#This Row],[sLBGB]]&lt;&gt;""), 1,"")</f>
        <v>1</v>
      </c>
      <c r="AW594" s="78" t="str">
        <f>IF(AND(DataBase2[[#This Row],[sCLGB]]&lt;=0.0001,DataBase2[[#This Row],[sCLGB]]&lt;&gt;""), 1,"")</f>
        <v/>
      </c>
      <c r="AX594" s="78" t="str">
        <f>IF(AND(DataBase2[[#This Row],[sDRCGB]]&lt;=0.0001,DataBase2[[#This Row],[sDRCGB]]&lt;&gt;""), 1,"")</f>
        <v/>
      </c>
      <c r="AY594" s="78" t="str">
        <f>IF(AND(DataBase2[[#This Row],[sABSGB]]&lt;=0.0001,DataBase2[[#This Row],[sABSGB]]&lt;&gt;""), 1,"")</f>
        <v/>
      </c>
      <c r="AZ594" s="78" t="str">
        <f>IF(AND(DataBase2[[#This Row],[sCCJGB]]&lt;=0.0001,DataBase2[[#This Row],[sCCJGB]]&lt;&gt;""), 1,"")</f>
        <v/>
      </c>
      <c r="BA594" s="78" t="str">
        <f>IF(AND(DataBase2[[#This Row],[sILSGB]]&lt;=0.0001,DataBase2[[#This Row],[sILSGB]]&lt;&gt;""), 1,"")</f>
        <v/>
      </c>
      <c r="BB594" s="78" t="str">
        <f>IF(AND(DataBase2[[#This Row],[sSAGB]]&lt;=0.0001,DataBase2[[#This Row],[sSAGB]]&lt;&gt;""), 1,"")</f>
        <v/>
      </c>
      <c r="BC594" s="78">
        <f>IF(AND(DataBase2[[#This Row],[sKSGB]]&lt;=0.0001,DataBase2[[#This Row],[sKSGB]]&lt;&gt;""), 1,"")</f>
        <v>1</v>
      </c>
      <c r="BD594" s="79" t="str">
        <f>IF(AND(DataBase2[[#This Row],[sLBGKS]]&lt;=0.0001, DataBase2[[#This Row],[sLBGKS]]&lt;&gt;""), 1,"")</f>
        <v/>
      </c>
      <c r="BE594" s="78" t="str">
        <f>IF(AND(DataBase2[[#This Row],[sCLGKS]]&lt;=0.0001,DataBase2[[#This Row],[sCLGKS]]&lt;&gt;""), 1,"")</f>
        <v/>
      </c>
      <c r="BF594" s="78" t="str">
        <f>IF(AND(DataBase2[[#This Row],[sDRCGKS]]&lt;=0.0001,DataBase2[[#This Row],[sDRCGKS]]&lt;&gt;""), 1,"")</f>
        <v/>
      </c>
      <c r="BG594" s="78" t="str">
        <f>IF(AND(DataBase2[[#This Row],[sABSGKS]]&lt;=0.0001,DataBase2[[#This Row],[sABSGKS]]&lt;&gt;""), 1,"")</f>
        <v/>
      </c>
      <c r="BH594" s="78" t="str">
        <f>IF(AND(DataBase2[[#This Row],[sCCJGKS]]&lt;=0.0001,DataBase2[[#This Row],[sCCJGKS]]&lt;&gt;""), 1,"")</f>
        <v/>
      </c>
      <c r="BI594" s="78" t="str">
        <f>IF(AND(DataBase2[[#This Row],[sILSGKS]]&lt;=0.0001,DataBase2[[#This Row],[sILSGKS]]&lt;&gt;""), 1,"")</f>
        <v/>
      </c>
      <c r="BJ594" s="78" t="str">
        <f>IF(AND(DataBase2[[#This Row],[sSAGKS]]&lt;=0.0001,DataBase2[[#This Row],[sSAGKS]]&lt;&gt;""), 1,"")</f>
        <v/>
      </c>
      <c r="BK594" s="80">
        <f>IF(AND(DataBase2[[#This Row],[sKSGKS]]&lt;=0.0001,DataBase2[[#This Row],[sKSGKS]]&lt;&gt;""), 1,"")</f>
        <v>1</v>
      </c>
      <c r="CV594" s="7"/>
      <c r="CW594" s="7"/>
      <c r="CX594" s="7"/>
      <c r="CY594" s="7"/>
      <c r="DB594" s="8"/>
      <c r="DC594" s="8"/>
      <c r="DD594" s="8"/>
      <c r="DF594" s="7"/>
      <c r="DG594" s="7"/>
      <c r="DH594" s="7"/>
      <c r="DI594" s="7"/>
      <c r="DK594" s="8"/>
      <c r="DL594" s="8"/>
      <c r="DM594" s="8"/>
      <c r="DN594" s="8"/>
      <c r="DO594" s="8"/>
      <c r="DP594" s="7"/>
      <c r="DQ594" s="7"/>
      <c r="DR594" s="7"/>
      <c r="DS594" s="7"/>
    </row>
    <row r="595" spans="1:123" x14ac:dyDescent="0.35">
      <c r="A595" s="65" t="s">
        <v>125</v>
      </c>
      <c r="B595" s="66" t="s">
        <v>80</v>
      </c>
      <c r="C595" s="67" t="s">
        <v>282</v>
      </c>
      <c r="D595" s="67">
        <v>6</v>
      </c>
      <c r="E595" s="67">
        <v>15</v>
      </c>
      <c r="F595" s="68">
        <v>5</v>
      </c>
      <c r="G595" s="69">
        <v>8660.14</v>
      </c>
      <c r="H595" s="70">
        <v>8353.59</v>
      </c>
      <c r="I595" s="71">
        <v>7200</v>
      </c>
      <c r="J595" s="69">
        <v>8863.15</v>
      </c>
      <c r="K595" s="70">
        <v>7394.91</v>
      </c>
      <c r="L595" s="71">
        <v>42663</v>
      </c>
      <c r="M595" s="69">
        <v>14303.06</v>
      </c>
      <c r="N595" s="6">
        <v>8523.7800000000007</v>
      </c>
      <c r="O595" s="71">
        <v>7200.1</v>
      </c>
      <c r="P595" s="69">
        <v>9099.9501999999993</v>
      </c>
      <c r="Q595" s="71">
        <v>2526</v>
      </c>
      <c r="R595" s="72">
        <v>9390.65</v>
      </c>
      <c r="S595" s="71">
        <v>20.91</v>
      </c>
      <c r="T595" s="72">
        <v>8997.73</v>
      </c>
      <c r="U595" s="71">
        <v>150.00649999999999</v>
      </c>
      <c r="V595" s="72">
        <v>8946.0400000000009</v>
      </c>
      <c r="W595" s="73">
        <v>150.101</v>
      </c>
      <c r="X595" s="7">
        <v>8676.02</v>
      </c>
      <c r="Y595" s="71">
        <v>292</v>
      </c>
      <c r="Z595" s="74">
        <f t="shared" si="27"/>
        <v>8660.14</v>
      </c>
      <c r="AA595" s="48">
        <f t="shared" si="28"/>
        <v>8676.02</v>
      </c>
      <c r="AB59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MIN(G595,J595,M595),"")</f>
        <v/>
      </c>
      <c r="AC595" s="49" t="str">
        <f>IF(OR(DataBase2[[#This Row],[sKS]] = "", DataBase2[[#This Row],[BSOpt]]=""), "", (DataBase2[[#This Row],[sKS]]-DataBase2[[#This Row],[BSOpt]])/DataBase2[[#This Row],[BSOpt]])</f>
        <v/>
      </c>
      <c r="AD595" s="49">
        <f t="shared" si="29"/>
        <v>8660.14</v>
      </c>
      <c r="AE595" s="49">
        <f>IF(OR(DataBase2[[#This Row],[sKS]] = "", DataBase2[[#This Row],[BESTUB]]=""), "", (DataBase2[[#This Row],[sKS]]-DataBase2[[#This Row],[BESTUB]])/DataBase2[[#This Row],[BESTUB]])</f>
        <v>1.8336886008772399E-3</v>
      </c>
      <c r="AF595" s="75">
        <f>IF(OR(DataBase2[[#This Row],[sLB]] = "", DataBase2[[#This Row],[BestSol]]=""), "", (DataBase2[[#This Row],[sLB]]-DataBase2[[#This Row],[BestSol]])/DataBase2[[#This Row],[BestSol]])</f>
        <v>0</v>
      </c>
      <c r="AG595" s="76">
        <f>IF(OR(DataBase2[[#This Row],[sCL]] = "", DataBase2[[#This Row],[BestSol]]=""), "", (DataBase2[[#This Row],[sCL]] -DataBase2[[#This Row],[BestSol]])/DataBase2[[#This Row],[BestSol]])</f>
        <v>2.3441884311339103E-2</v>
      </c>
      <c r="AH595" s="76">
        <f>IF(OR(DataBase2[[#This Row],[sDRC]]= "", DataBase2[[#This Row],[BestSol]]=""), "", (DataBase2[[#This Row],[sDRC]]-DataBase2[[#This Row],[BestSol]])/DataBase2[[#This Row],[BestSol]])</f>
        <v>0.6515968564018596</v>
      </c>
      <c r="AI595" s="76">
        <f>IF(OR(DataBase2[[#This Row],[sABS]]= "", DataBase2[[#This Row],[BestSol]]=""), "", (DataBase2[[#This Row],[sABS]]-DataBase2[[#This Row],[BestSol]])/DataBase2[[#This Row],[BestSol]])</f>
        <v>5.0785576214703219E-2</v>
      </c>
      <c r="AJ595" s="76">
        <f>IF(OR(DataBase2[[#This Row],[sCCJ]]= "", DataBase2[[#This Row],[BestSol]]=""), "", (DataBase2[[#This Row],[sCCJ]]-DataBase2[[#This Row],[BestSol]])/DataBase2[[#This Row],[BestSol]])</f>
        <v>8.4353139787578524E-2</v>
      </c>
      <c r="AK595" s="76">
        <f>IF(OR(DataBase2[[#This Row],[sILS]] = "", DataBase2[[#This Row],[BestSol]]=""), "", (DataBase2[[#This Row],[sILS]]-DataBase2[[#This Row],[BestSol]])/DataBase2[[#This Row],[BestSol]])</f>
        <v>3.8982048789049616E-2</v>
      </c>
      <c r="AL595" s="76">
        <f>IF(OR(DataBase2[[#This Row],[sSA]] = "", DataBase2[[#This Row],[BestSol]]=""), "", (DataBase2[[#This Row],[sSA]]-DataBase2[[#This Row],[BestSol]])/DataBase2[[#This Row],[BestSol]])</f>
        <v>3.3013323110250119E-2</v>
      </c>
      <c r="AM595" s="76">
        <f>IF(OR(DataBase2[[#This Row],[sKS]] = "", DataBase2[[#This Row],[BestSol]]=""), "", (DataBase2[[#This Row],[sKS]]-DataBase2[[#This Row],[BestSol]])/DataBase2[[#This Row],[BestSol]])</f>
        <v>1.8336886008772399E-3</v>
      </c>
      <c r="AN595" s="75">
        <f>IF(OR(DataBase2[[#This Row],[sLB]] = "", DataBase2[[#This Row],[BSHeu]]=""), "", (DataBase2[[#This Row],[sLB]]-DataBase2[[#This Row],[BSHeu]])/DataBase2[[#This Row],[BSHeu]])</f>
        <v>-1.8303323413271313E-3</v>
      </c>
      <c r="AO595" s="76">
        <f>IF(OR(DataBase2[[#This Row],[sCL]] = "",  DataBase2[[#This Row],[BSHeu]]=""), "", (DataBase2[[#This Row],[sCL]] - DataBase2[[#This Row],[BSHeu]])/ DataBase2[[#This Row],[BSHeu]])</f>
        <v>2.1568645531015281E-2</v>
      </c>
      <c r="AP595" s="76">
        <f>IF(OR(DataBase2[[#This Row],[sDRC]]= "",  DataBase2[[#This Row],[BSHeu]]=""), "", (DataBase2[[#This Row],[sDRC]]- DataBase2[[#This Row],[BSHeu]])/ DataBase2[[#This Row],[BSHeu]])</f>
        <v>0.6485738852607531</v>
      </c>
      <c r="AQ595" s="76">
        <f>IF(OR(DataBase2[[#This Row],[sABS]]= "",  DataBase2[[#This Row],[BSHeu]]=""), "", (DataBase2[[#This Row],[sABS]]- DataBase2[[#This Row],[BSHeu]])/ DataBase2[[#This Row],[BSHeu]])</f>
        <v>4.8862289390757381E-2</v>
      </c>
      <c r="AR595" s="76">
        <f>IF(OR(DataBase2[[#This Row],[sCCJ]]= "",  DataBase2[[#This Row],[BSHeu]]=""), "", (DataBase2[[#This Row],[sCCJ]]- DataBase2[[#This Row],[BSHeu]])/ DataBase2[[#This Row],[BSHeu]])</f>
        <v>8.2368413166405696E-2</v>
      </c>
      <c r="AS595" s="76">
        <f>IF(OR(DataBase2[[#This Row],[sILS]] = "",  DataBase2[[#This Row],[BSHeu]]=""), "", (DataBase2[[#This Row],[sILS]]- DataBase2[[#This Row],[BSHeu]])/ DataBase2[[#This Row],[BSHeu]])</f>
        <v>3.7080366343092697E-2</v>
      </c>
      <c r="AT595" s="76">
        <f>IF(OR(DataBase2[[#This Row],[sSA]] = "",  DataBase2[[#This Row],[BSHeu]]=""), "", (DataBase2[[#This Row],[sSA]]- DataBase2[[#This Row],[BSHeu]])/ DataBase2[[#This Row],[BSHeu]])</f>
        <v>3.1122565415939614E-2</v>
      </c>
      <c r="AU595" s="77">
        <f>IF(OR(DataBase2[[#This Row],[sKS]]= "",  DataBase2[[#This Row],[BSHeu]]=""), "", (DataBase2[[#This Row],[sKS]]- DataBase2[[#This Row],[BSHeu]])/ DataBase2[[#This Row],[BSHeu]])</f>
        <v>0</v>
      </c>
      <c r="AV595" s="78">
        <f>IF(AND(DataBase2[[#This Row],[sLBGB]]&lt;=0.0001, DataBase2[[#This Row],[sLBGB]]&lt;&gt;""), 1,"")</f>
        <v>1</v>
      </c>
      <c r="AW595" s="78" t="str">
        <f>IF(AND(DataBase2[[#This Row],[sCLGB]]&lt;=0.0001,DataBase2[[#This Row],[sCLGB]]&lt;&gt;""), 1,"")</f>
        <v/>
      </c>
      <c r="AX595" s="78" t="str">
        <f>IF(AND(DataBase2[[#This Row],[sDRCGB]]&lt;=0.0001,DataBase2[[#This Row],[sDRCGB]]&lt;&gt;""), 1,"")</f>
        <v/>
      </c>
      <c r="AY595" s="78" t="str">
        <f>IF(AND(DataBase2[[#This Row],[sABSGB]]&lt;=0.0001,DataBase2[[#This Row],[sABSGB]]&lt;&gt;""), 1,"")</f>
        <v/>
      </c>
      <c r="AZ595" s="78" t="str">
        <f>IF(AND(DataBase2[[#This Row],[sCCJGB]]&lt;=0.0001,DataBase2[[#This Row],[sCCJGB]]&lt;&gt;""), 1,"")</f>
        <v/>
      </c>
      <c r="BA595" s="78" t="str">
        <f>IF(AND(DataBase2[[#This Row],[sILSGB]]&lt;=0.0001,DataBase2[[#This Row],[sILSGB]]&lt;&gt;""), 1,"")</f>
        <v/>
      </c>
      <c r="BB595" s="78" t="str">
        <f>IF(AND(DataBase2[[#This Row],[sSAGB]]&lt;=0.0001,DataBase2[[#This Row],[sSAGB]]&lt;&gt;""), 1,"")</f>
        <v/>
      </c>
      <c r="BC595" s="78" t="str">
        <f>IF(AND(DataBase2[[#This Row],[sKSGB]]&lt;=0.0001,DataBase2[[#This Row],[sKSGB]]&lt;&gt;""), 1,"")</f>
        <v/>
      </c>
      <c r="BD595" s="79">
        <f>IF(AND(DataBase2[[#This Row],[sLBGKS]]&lt;=0.0001, DataBase2[[#This Row],[sLBGKS]]&lt;&gt;""), 1,"")</f>
        <v>1</v>
      </c>
      <c r="BE595" s="78" t="str">
        <f>IF(AND(DataBase2[[#This Row],[sCLGKS]]&lt;=0.0001,DataBase2[[#This Row],[sCLGKS]]&lt;&gt;""), 1,"")</f>
        <v/>
      </c>
      <c r="BF595" s="78" t="str">
        <f>IF(AND(DataBase2[[#This Row],[sDRCGKS]]&lt;=0.0001,DataBase2[[#This Row],[sDRCGKS]]&lt;&gt;""), 1,"")</f>
        <v/>
      </c>
      <c r="BG595" s="78" t="str">
        <f>IF(AND(DataBase2[[#This Row],[sABSGKS]]&lt;=0.0001,DataBase2[[#This Row],[sABSGKS]]&lt;&gt;""), 1,"")</f>
        <v/>
      </c>
      <c r="BH595" s="78" t="str">
        <f>IF(AND(DataBase2[[#This Row],[sCCJGKS]]&lt;=0.0001,DataBase2[[#This Row],[sCCJGKS]]&lt;&gt;""), 1,"")</f>
        <v/>
      </c>
      <c r="BI595" s="78" t="str">
        <f>IF(AND(DataBase2[[#This Row],[sILSGKS]]&lt;=0.0001,DataBase2[[#This Row],[sILSGKS]]&lt;&gt;""), 1,"")</f>
        <v/>
      </c>
      <c r="BJ595" s="78" t="str">
        <f>IF(AND(DataBase2[[#This Row],[sSAGKS]]&lt;=0.0001,DataBase2[[#This Row],[sSAGKS]]&lt;&gt;""), 1,"")</f>
        <v/>
      </c>
      <c r="BK595" s="80">
        <f>IF(AND(DataBase2[[#This Row],[sKSGKS]]&lt;=0.0001,DataBase2[[#This Row],[sKSGKS]]&lt;&gt;""), 1,"")</f>
        <v>1</v>
      </c>
      <c r="CV595" s="7"/>
      <c r="CW595" s="7"/>
      <c r="CX595" s="7"/>
      <c r="CY595" s="7"/>
      <c r="DB595" s="8"/>
      <c r="DC595" s="8"/>
      <c r="DD595" s="8"/>
      <c r="DF595" s="7"/>
      <c r="DG595" s="7"/>
      <c r="DH595" s="7"/>
      <c r="DI595" s="7"/>
      <c r="DK595" s="8"/>
      <c r="DL595" s="8"/>
      <c r="DM595" s="8"/>
      <c r="DN595" s="8"/>
      <c r="DO595" s="8"/>
      <c r="DP595" s="7"/>
      <c r="DQ595" s="7"/>
      <c r="DR595" s="7"/>
      <c r="DS595" s="7"/>
    </row>
    <row r="596" spans="1:123" x14ac:dyDescent="0.35">
      <c r="A596" s="65" t="s">
        <v>126</v>
      </c>
      <c r="B596" s="66" t="s">
        <v>80</v>
      </c>
      <c r="C596" s="67" t="s">
        <v>282</v>
      </c>
      <c r="D596" s="67">
        <v>6</v>
      </c>
      <c r="E596" s="67">
        <v>15</v>
      </c>
      <c r="F596" s="68">
        <v>2</v>
      </c>
      <c r="G596" s="69">
        <v>6060.86</v>
      </c>
      <c r="H596" s="70">
        <v>5909.8</v>
      </c>
      <c r="I596" s="71">
        <v>7200</v>
      </c>
      <c r="J596" s="69">
        <v>6051.11</v>
      </c>
      <c r="K596" s="70">
        <v>6051.11</v>
      </c>
      <c r="L596" s="71">
        <v>134</v>
      </c>
      <c r="M596" s="69">
        <v>6313.1</v>
      </c>
      <c r="N596" s="6">
        <v>6018.89</v>
      </c>
      <c r="O596" s="71">
        <v>7200.1</v>
      </c>
      <c r="P596" s="69">
        <v>6060.8598599999996</v>
      </c>
      <c r="Q596" s="71">
        <v>2225</v>
      </c>
      <c r="R596" s="72">
        <v>6271.17</v>
      </c>
      <c r="S596" s="71">
        <v>33.020000000000003</v>
      </c>
      <c r="T596" s="72">
        <v>6063.28</v>
      </c>
      <c r="U596" s="71">
        <v>150.01</v>
      </c>
      <c r="V596" s="72">
        <v>6132.55</v>
      </c>
      <c r="W596" s="73">
        <v>150.03649999999999</v>
      </c>
      <c r="X596" s="7">
        <v>6060.86</v>
      </c>
      <c r="Y596" s="71">
        <v>135</v>
      </c>
      <c r="Z596" s="74">
        <f t="shared" si="27"/>
        <v>6051.11</v>
      </c>
      <c r="AA596" s="48">
        <f t="shared" si="28"/>
        <v>6060.8598599999996</v>
      </c>
      <c r="AB59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MIN(G596,J596,M596),"")</f>
        <v>6051.11</v>
      </c>
      <c r="AC596" s="49">
        <f>IF(OR(DataBase2[[#This Row],[sKS]] = "", DataBase2[[#This Row],[BSOpt]]=""), "", (DataBase2[[#This Row],[sKS]]-DataBase2[[#This Row],[BSOpt]])/DataBase2[[#This Row],[BSOpt]])</f>
        <v>1.6112746256471953E-3</v>
      </c>
      <c r="AD596" s="49">
        <f t="shared" si="29"/>
        <v>6051.11</v>
      </c>
      <c r="AE596" s="49">
        <f>IF(OR(DataBase2[[#This Row],[sKS]] = "", DataBase2[[#This Row],[BESTUB]]=""), "", (DataBase2[[#This Row],[sKS]]-DataBase2[[#This Row],[BESTUB]])/DataBase2[[#This Row],[BESTUB]])</f>
        <v>1.6112746256471953E-3</v>
      </c>
      <c r="AF596" s="75">
        <f>IF(OR(DataBase2[[#This Row],[sLB]] = "", DataBase2[[#This Row],[BestSol]]=""), "", (DataBase2[[#This Row],[sLB]]-DataBase2[[#This Row],[BestSol]])/DataBase2[[#This Row],[BestSol]])</f>
        <v>1.6112746256471953E-3</v>
      </c>
      <c r="AG596" s="76">
        <f>IF(OR(DataBase2[[#This Row],[sCL]] = "", DataBase2[[#This Row],[BestSol]]=""), "", (DataBase2[[#This Row],[sCL]] -DataBase2[[#This Row],[BestSol]])/DataBase2[[#This Row],[BestSol]])</f>
        <v>0</v>
      </c>
      <c r="AH596" s="76">
        <f>IF(OR(DataBase2[[#This Row],[sDRC]]= "", DataBase2[[#This Row],[BestSol]]=""), "", (DataBase2[[#This Row],[sDRC]]-DataBase2[[#This Row],[BestSol]])/DataBase2[[#This Row],[BestSol]])</f>
        <v>4.3296188633159982E-2</v>
      </c>
      <c r="AI596" s="76">
        <f>IF(OR(DataBase2[[#This Row],[sABS]]= "", DataBase2[[#This Row],[BestSol]]=""), "", (DataBase2[[#This Row],[sABS]]-DataBase2[[#This Row],[BestSol]])/DataBase2[[#This Row],[BestSol]])</f>
        <v>1.6112514893961438E-3</v>
      </c>
      <c r="AJ596" s="76">
        <f>IF(OR(DataBase2[[#This Row],[sCCJ]]= "", DataBase2[[#This Row],[BestSol]]=""), "", (DataBase2[[#This Row],[sCCJ]]-DataBase2[[#This Row],[BestSol]])/DataBase2[[#This Row],[BestSol]])</f>
        <v>3.6366881448197177E-2</v>
      </c>
      <c r="AK596" s="76">
        <f>IF(OR(DataBase2[[#This Row],[sILS]] = "", DataBase2[[#This Row],[BestSol]]=""), "", (DataBase2[[#This Row],[sILS]]-DataBase2[[#This Row],[BestSol]])/DataBase2[[#This Row],[BestSol]])</f>
        <v>2.0112012506796396E-3</v>
      </c>
      <c r="AL596" s="76">
        <f>IF(OR(DataBase2[[#This Row],[sSA]] = "", DataBase2[[#This Row],[BestSol]]=""), "", (DataBase2[[#This Row],[sSA]]-DataBase2[[#This Row],[BestSol]])/DataBase2[[#This Row],[BestSol]])</f>
        <v>1.345868774489317E-2</v>
      </c>
      <c r="AM596" s="76">
        <f>IF(OR(DataBase2[[#This Row],[sKS]] = "", DataBase2[[#This Row],[BestSol]]=""), "", (DataBase2[[#This Row],[sKS]]-DataBase2[[#This Row],[BestSol]])/DataBase2[[#This Row],[BestSol]])</f>
        <v>1.6112746256471953E-3</v>
      </c>
      <c r="AN596" s="75">
        <f>IF(OR(DataBase2[[#This Row],[sLB]] = "", DataBase2[[#This Row],[BSHeu]]=""), "", (DataBase2[[#This Row],[sLB]]-DataBase2[[#This Row],[BSHeu]])/DataBase2[[#This Row],[BSHeu]])</f>
        <v>2.309903270082891E-8</v>
      </c>
      <c r="AO596" s="76">
        <f>IF(OR(DataBase2[[#This Row],[sCL]] = "",  DataBase2[[#This Row],[BSHeu]]=""), "", (DataBase2[[#This Row],[sCL]] - DataBase2[[#This Row],[BSHeu]])/ DataBase2[[#This Row],[BSHeu]])</f>
        <v>-1.6086595343255303E-3</v>
      </c>
      <c r="AP596" s="76">
        <f>IF(OR(DataBase2[[#This Row],[sDRC]]= "",  DataBase2[[#This Row],[BSHeu]]=""), "", (DataBase2[[#This Row],[sDRC]]- DataBase2[[#This Row],[BSHeu]])/ DataBase2[[#This Row],[BSHeu]])</f>
        <v>4.1617880272189767E-2</v>
      </c>
      <c r="AQ596" s="76">
        <f>IF(OR(DataBase2[[#This Row],[sABS]]= "",  DataBase2[[#This Row],[BSHeu]]=""), "", (DataBase2[[#This Row],[sABS]]- DataBase2[[#This Row],[BSHeu]])/ DataBase2[[#This Row],[BSHeu]])</f>
        <v>0</v>
      </c>
      <c r="AR596" s="76">
        <f>IF(OR(DataBase2[[#This Row],[sCCJ]]= "",  DataBase2[[#This Row],[BSHeu]]=""), "", (DataBase2[[#This Row],[sCCJ]]- DataBase2[[#This Row],[BSHeu]])/ DataBase2[[#This Row],[BSHeu]])</f>
        <v>3.4699719983296316E-2</v>
      </c>
      <c r="AS596" s="76">
        <f>IF(OR(DataBase2[[#This Row],[sILS]] = "",  DataBase2[[#This Row],[BSHeu]]=""), "", (DataBase2[[#This Row],[sILS]]- DataBase2[[#This Row],[BSHeu]])/ DataBase2[[#This Row],[BSHeu]])</f>
        <v>3.9930637828675586E-4</v>
      </c>
      <c r="AT596" s="76">
        <f>IF(OR(DataBase2[[#This Row],[sSA]] = "",  DataBase2[[#This Row],[BSHeu]]=""), "", (DataBase2[[#This Row],[sSA]]- DataBase2[[#This Row],[BSHeu]])/ DataBase2[[#This Row],[BSHeu]])</f>
        <v>1.1828377764207308E-2</v>
      </c>
      <c r="AU596" s="77">
        <f>IF(OR(DataBase2[[#This Row],[sKS]]= "",  DataBase2[[#This Row],[BSHeu]]=""), "", (DataBase2[[#This Row],[sKS]]- DataBase2[[#This Row],[BSHeu]])/ DataBase2[[#This Row],[BSHeu]])</f>
        <v>2.309903270082891E-8</v>
      </c>
      <c r="AV596" s="78" t="str">
        <f>IF(AND(DataBase2[[#This Row],[sLBGB]]&lt;=0.0001, DataBase2[[#This Row],[sLBGB]]&lt;&gt;""), 1,"")</f>
        <v/>
      </c>
      <c r="AW596" s="78">
        <f>IF(AND(DataBase2[[#This Row],[sCLGB]]&lt;=0.0001,DataBase2[[#This Row],[sCLGB]]&lt;&gt;""), 1,"")</f>
        <v>1</v>
      </c>
      <c r="AX596" s="78" t="str">
        <f>IF(AND(DataBase2[[#This Row],[sDRCGB]]&lt;=0.0001,DataBase2[[#This Row],[sDRCGB]]&lt;&gt;""), 1,"")</f>
        <v/>
      </c>
      <c r="AY596" s="78" t="str">
        <f>IF(AND(DataBase2[[#This Row],[sABSGB]]&lt;=0.0001,DataBase2[[#This Row],[sABSGB]]&lt;&gt;""), 1,"")</f>
        <v/>
      </c>
      <c r="AZ596" s="78" t="str">
        <f>IF(AND(DataBase2[[#This Row],[sCCJGB]]&lt;=0.0001,DataBase2[[#This Row],[sCCJGB]]&lt;&gt;""), 1,"")</f>
        <v/>
      </c>
      <c r="BA596" s="78" t="str">
        <f>IF(AND(DataBase2[[#This Row],[sILSGB]]&lt;=0.0001,DataBase2[[#This Row],[sILSGB]]&lt;&gt;""), 1,"")</f>
        <v/>
      </c>
      <c r="BB596" s="78" t="str">
        <f>IF(AND(DataBase2[[#This Row],[sSAGB]]&lt;=0.0001,DataBase2[[#This Row],[sSAGB]]&lt;&gt;""), 1,"")</f>
        <v/>
      </c>
      <c r="BC596" s="78" t="str">
        <f>IF(AND(DataBase2[[#This Row],[sKSGB]]&lt;=0.0001,DataBase2[[#This Row],[sKSGB]]&lt;&gt;""), 1,"")</f>
        <v/>
      </c>
      <c r="BD596" s="79">
        <f>IF(AND(DataBase2[[#This Row],[sLBGKS]]&lt;=0.0001, DataBase2[[#This Row],[sLBGKS]]&lt;&gt;""), 1,"")</f>
        <v>1</v>
      </c>
      <c r="BE596" s="78">
        <f>IF(AND(DataBase2[[#This Row],[sCLGKS]]&lt;=0.0001,DataBase2[[#This Row],[sCLGKS]]&lt;&gt;""), 1,"")</f>
        <v>1</v>
      </c>
      <c r="BF596" s="78" t="str">
        <f>IF(AND(DataBase2[[#This Row],[sDRCGKS]]&lt;=0.0001,DataBase2[[#This Row],[sDRCGKS]]&lt;&gt;""), 1,"")</f>
        <v/>
      </c>
      <c r="BG596" s="78">
        <f>IF(AND(DataBase2[[#This Row],[sABSGKS]]&lt;=0.0001,DataBase2[[#This Row],[sABSGKS]]&lt;&gt;""), 1,"")</f>
        <v>1</v>
      </c>
      <c r="BH596" s="78" t="str">
        <f>IF(AND(DataBase2[[#This Row],[sCCJGKS]]&lt;=0.0001,DataBase2[[#This Row],[sCCJGKS]]&lt;&gt;""), 1,"")</f>
        <v/>
      </c>
      <c r="BI596" s="78" t="str">
        <f>IF(AND(DataBase2[[#This Row],[sILSGKS]]&lt;=0.0001,DataBase2[[#This Row],[sILSGKS]]&lt;&gt;""), 1,"")</f>
        <v/>
      </c>
      <c r="BJ596" s="78" t="str">
        <f>IF(AND(DataBase2[[#This Row],[sSAGKS]]&lt;=0.0001,DataBase2[[#This Row],[sSAGKS]]&lt;&gt;""), 1,"")</f>
        <v/>
      </c>
      <c r="BK596" s="80">
        <f>IF(AND(DataBase2[[#This Row],[sKSGKS]]&lt;=0.0001,DataBase2[[#This Row],[sKSGKS]]&lt;&gt;""), 1,"")</f>
        <v>1</v>
      </c>
      <c r="CV596" s="7"/>
      <c r="CW596" s="7"/>
      <c r="CX596" s="7"/>
      <c r="CY596" s="7"/>
      <c r="DB596" s="8"/>
      <c r="DC596" s="8"/>
      <c r="DD596" s="8"/>
      <c r="DF596" s="7"/>
      <c r="DG596" s="7"/>
      <c r="DH596" s="7"/>
      <c r="DI596" s="7"/>
      <c r="DK596" s="8"/>
      <c r="DL596" s="8"/>
      <c r="DM596" s="8"/>
      <c r="DN596" s="8"/>
      <c r="DO596" s="8"/>
      <c r="DP596" s="7"/>
      <c r="DQ596" s="7"/>
      <c r="DR596" s="7"/>
      <c r="DS596" s="7"/>
    </row>
    <row r="597" spans="1:123" x14ac:dyDescent="0.35">
      <c r="A597" s="65" t="s">
        <v>127</v>
      </c>
      <c r="B597" s="66" t="s">
        <v>80</v>
      </c>
      <c r="C597" s="67" t="s">
        <v>282</v>
      </c>
      <c r="D597" s="67">
        <v>6</v>
      </c>
      <c r="E597" s="67">
        <v>15</v>
      </c>
      <c r="F597" s="68">
        <v>3</v>
      </c>
      <c r="G597" s="69">
        <v>7009.34</v>
      </c>
      <c r="H597" s="70">
        <v>6789.02</v>
      </c>
      <c r="I597" s="71">
        <v>7200</v>
      </c>
      <c r="J597" s="69">
        <v>7005.99</v>
      </c>
      <c r="K597" s="70">
        <v>7005.99</v>
      </c>
      <c r="L597" s="71">
        <v>28077</v>
      </c>
      <c r="M597" s="69">
        <v>12538.45</v>
      </c>
      <c r="N597" s="6">
        <v>6969.9</v>
      </c>
      <c r="O597" s="71">
        <v>7200</v>
      </c>
      <c r="P597" s="69">
        <v>7189.4199200000003</v>
      </c>
      <c r="Q597" s="71">
        <v>3139</v>
      </c>
      <c r="R597" s="72">
        <v>7398.08</v>
      </c>
      <c r="S597" s="71">
        <v>28.8</v>
      </c>
      <c r="T597" s="72">
        <v>7084.71</v>
      </c>
      <c r="U597" s="71">
        <v>150.01849999999999</v>
      </c>
      <c r="V597" s="72">
        <v>7217.49</v>
      </c>
      <c r="W597" s="73">
        <v>150.10149999999999</v>
      </c>
      <c r="X597" s="7">
        <v>7041.68</v>
      </c>
      <c r="Y597" s="71">
        <v>287</v>
      </c>
      <c r="Z597" s="74">
        <f t="shared" si="27"/>
        <v>7005.99</v>
      </c>
      <c r="AA597" s="48">
        <f t="shared" si="28"/>
        <v>7041.68</v>
      </c>
      <c r="AB59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MIN(G597,J597,M597),"")</f>
        <v>7005.99</v>
      </c>
      <c r="AC597" s="49">
        <f>IF(OR(DataBase2[[#This Row],[sKS]] = "", DataBase2[[#This Row],[BSOpt]]=""), "", (DataBase2[[#This Row],[sKS]]-DataBase2[[#This Row],[BSOpt]])/DataBase2[[#This Row],[BSOpt]])</f>
        <v>5.0942122383846548E-3</v>
      </c>
      <c r="AD597" s="49">
        <f t="shared" si="29"/>
        <v>7005.99</v>
      </c>
      <c r="AE597" s="49">
        <f>IF(OR(DataBase2[[#This Row],[sKS]] = "", DataBase2[[#This Row],[BESTUB]]=""), "", (DataBase2[[#This Row],[sKS]]-DataBase2[[#This Row],[BESTUB]])/DataBase2[[#This Row],[BESTUB]])</f>
        <v>5.0942122383846548E-3</v>
      </c>
      <c r="AF597" s="75">
        <f>IF(OR(DataBase2[[#This Row],[sLB]] = "", DataBase2[[#This Row],[BestSol]]=""), "", (DataBase2[[#This Row],[sLB]]-DataBase2[[#This Row],[BestSol]])/DataBase2[[#This Row],[BestSol]])</f>
        <v>4.7816225829616714E-4</v>
      </c>
      <c r="AG597" s="76">
        <f>IF(OR(DataBase2[[#This Row],[sCL]] = "", DataBase2[[#This Row],[BestSol]]=""), "", (DataBase2[[#This Row],[sCL]] -DataBase2[[#This Row],[BestSol]])/DataBase2[[#This Row],[BestSol]])</f>
        <v>0</v>
      </c>
      <c r="AH597" s="76">
        <f>IF(OR(DataBase2[[#This Row],[sDRC]]= "", DataBase2[[#This Row],[BestSol]]=""), "", (DataBase2[[#This Row],[sDRC]]-DataBase2[[#This Row],[BestSol]])/DataBase2[[#This Row],[BestSol]])</f>
        <v>0.78967569180087338</v>
      </c>
      <c r="AI597" s="76">
        <f>IF(OR(DataBase2[[#This Row],[sABS]]= "", DataBase2[[#This Row],[BestSol]]=""), "", (DataBase2[[#This Row],[sABS]]-DataBase2[[#This Row],[BestSol]])/DataBase2[[#This Row],[BestSol]])</f>
        <v>2.6181870085455517E-2</v>
      </c>
      <c r="AJ597" s="76">
        <f>IF(OR(DataBase2[[#This Row],[sCCJ]]= "", DataBase2[[#This Row],[BestSol]]=""), "", (DataBase2[[#This Row],[sCCJ]]-DataBase2[[#This Row],[BestSol]])/DataBase2[[#This Row],[BestSol]])</f>
        <v>5.59649671209922E-2</v>
      </c>
      <c r="AK597" s="76">
        <f>IF(OR(DataBase2[[#This Row],[sILS]] = "", DataBase2[[#This Row],[BestSol]]=""), "", (DataBase2[[#This Row],[sILS]]-DataBase2[[#This Row],[BestSol]])/DataBase2[[#This Row],[BestSol]])</f>
        <v>1.1236099394946361E-2</v>
      </c>
      <c r="AL597" s="76">
        <f>IF(OR(DataBase2[[#This Row],[sSA]] = "", DataBase2[[#This Row],[BestSol]]=""), "", (DataBase2[[#This Row],[sSA]]-DataBase2[[#This Row],[BestSol]])/DataBase2[[#This Row],[BestSol]])</f>
        <v>3.018845302376966E-2</v>
      </c>
      <c r="AM597" s="76">
        <f>IF(OR(DataBase2[[#This Row],[sKS]] = "", DataBase2[[#This Row],[BestSol]]=""), "", (DataBase2[[#This Row],[sKS]]-DataBase2[[#This Row],[BestSol]])/DataBase2[[#This Row],[BestSol]])</f>
        <v>5.0942122383846548E-3</v>
      </c>
      <c r="AN597" s="75">
        <f>IF(OR(DataBase2[[#This Row],[sLB]] = "", DataBase2[[#This Row],[BSHeu]]=""), "", (DataBase2[[#This Row],[sLB]]-DataBase2[[#This Row],[BSHeu]])/DataBase2[[#This Row],[BSHeu]])</f>
        <v>-4.5926540257438773E-3</v>
      </c>
      <c r="AO597" s="76">
        <f>IF(OR(DataBase2[[#This Row],[sCL]] = "",  DataBase2[[#This Row],[BSHeu]]=""), "", (DataBase2[[#This Row],[sCL]] - DataBase2[[#This Row],[BSHeu]])/ DataBase2[[#This Row],[BSHeu]])</f>
        <v>-5.0683927699072531E-3</v>
      </c>
      <c r="AP597" s="76">
        <f>IF(OR(DataBase2[[#This Row],[sDRC]]= "",  DataBase2[[#This Row],[BSHeu]]=""), "", (DataBase2[[#This Row],[sDRC]]- DataBase2[[#This Row],[BSHeu]])/ DataBase2[[#This Row],[BSHeu]])</f>
        <v>0.78060491246407115</v>
      </c>
      <c r="AQ597" s="76">
        <f>IF(OR(DataBase2[[#This Row],[sABS]]= "",  DataBase2[[#This Row],[BSHeu]]=""), "", (DataBase2[[#This Row],[sABS]]- DataBase2[[#This Row],[BSHeu]])/ DataBase2[[#This Row],[BSHeu]])</f>
        <v>2.0980777314504491E-2</v>
      </c>
      <c r="AR597" s="76">
        <f>IF(OR(DataBase2[[#This Row],[sCCJ]]= "",  DataBase2[[#This Row],[BSHeu]]=""), "", (DataBase2[[#This Row],[sCCJ]]- DataBase2[[#This Row],[BSHeu]])/ DataBase2[[#This Row],[BSHeu]])</f>
        <v>5.0612921916360812E-2</v>
      </c>
      <c r="AS597" s="76">
        <f>IF(OR(DataBase2[[#This Row],[sILS]] = "",  DataBase2[[#This Row],[BSHeu]]=""), "", (DataBase2[[#This Row],[sILS]]- DataBase2[[#This Row],[BSHeu]])/ DataBase2[[#This Row],[BSHeu]])</f>
        <v>6.1107576601038029E-3</v>
      </c>
      <c r="AT597" s="76">
        <f>IF(OR(DataBase2[[#This Row],[sSA]] = "",  DataBase2[[#This Row],[BSHeu]]=""), "", (DataBase2[[#This Row],[sSA]]- DataBase2[[#This Row],[BSHeu]])/ DataBase2[[#This Row],[BSHeu]])</f>
        <v>2.4967053316822047E-2</v>
      </c>
      <c r="AU597" s="77">
        <f>IF(OR(DataBase2[[#This Row],[sKS]]= "",  DataBase2[[#This Row],[BSHeu]]=""), "", (DataBase2[[#This Row],[sKS]]- DataBase2[[#This Row],[BSHeu]])/ DataBase2[[#This Row],[BSHeu]])</f>
        <v>0</v>
      </c>
      <c r="AV597" s="78" t="str">
        <f>IF(AND(DataBase2[[#This Row],[sLBGB]]&lt;=0.0001, DataBase2[[#This Row],[sLBGB]]&lt;&gt;""), 1,"")</f>
        <v/>
      </c>
      <c r="AW597" s="78">
        <f>IF(AND(DataBase2[[#This Row],[sCLGB]]&lt;=0.0001,DataBase2[[#This Row],[sCLGB]]&lt;&gt;""), 1,"")</f>
        <v>1</v>
      </c>
      <c r="AX597" s="78" t="str">
        <f>IF(AND(DataBase2[[#This Row],[sDRCGB]]&lt;=0.0001,DataBase2[[#This Row],[sDRCGB]]&lt;&gt;""), 1,"")</f>
        <v/>
      </c>
      <c r="AY597" s="78" t="str">
        <f>IF(AND(DataBase2[[#This Row],[sABSGB]]&lt;=0.0001,DataBase2[[#This Row],[sABSGB]]&lt;&gt;""), 1,"")</f>
        <v/>
      </c>
      <c r="AZ597" s="78" t="str">
        <f>IF(AND(DataBase2[[#This Row],[sCCJGB]]&lt;=0.0001,DataBase2[[#This Row],[sCCJGB]]&lt;&gt;""), 1,"")</f>
        <v/>
      </c>
      <c r="BA597" s="78" t="str">
        <f>IF(AND(DataBase2[[#This Row],[sILSGB]]&lt;=0.0001,DataBase2[[#This Row],[sILSGB]]&lt;&gt;""), 1,"")</f>
        <v/>
      </c>
      <c r="BB597" s="78" t="str">
        <f>IF(AND(DataBase2[[#This Row],[sSAGB]]&lt;=0.0001,DataBase2[[#This Row],[sSAGB]]&lt;&gt;""), 1,"")</f>
        <v/>
      </c>
      <c r="BC597" s="78" t="str">
        <f>IF(AND(DataBase2[[#This Row],[sKSGB]]&lt;=0.0001,DataBase2[[#This Row],[sKSGB]]&lt;&gt;""), 1,"")</f>
        <v/>
      </c>
      <c r="BD597" s="79">
        <f>IF(AND(DataBase2[[#This Row],[sLBGKS]]&lt;=0.0001, DataBase2[[#This Row],[sLBGKS]]&lt;&gt;""), 1,"")</f>
        <v>1</v>
      </c>
      <c r="BE597" s="78">
        <f>IF(AND(DataBase2[[#This Row],[sCLGKS]]&lt;=0.0001,DataBase2[[#This Row],[sCLGKS]]&lt;&gt;""), 1,"")</f>
        <v>1</v>
      </c>
      <c r="BF597" s="78" t="str">
        <f>IF(AND(DataBase2[[#This Row],[sDRCGKS]]&lt;=0.0001,DataBase2[[#This Row],[sDRCGKS]]&lt;&gt;""), 1,"")</f>
        <v/>
      </c>
      <c r="BG597" s="78" t="str">
        <f>IF(AND(DataBase2[[#This Row],[sABSGKS]]&lt;=0.0001,DataBase2[[#This Row],[sABSGKS]]&lt;&gt;""), 1,"")</f>
        <v/>
      </c>
      <c r="BH597" s="78" t="str">
        <f>IF(AND(DataBase2[[#This Row],[sCCJGKS]]&lt;=0.0001,DataBase2[[#This Row],[sCCJGKS]]&lt;&gt;""), 1,"")</f>
        <v/>
      </c>
      <c r="BI597" s="78" t="str">
        <f>IF(AND(DataBase2[[#This Row],[sILSGKS]]&lt;=0.0001,DataBase2[[#This Row],[sILSGKS]]&lt;&gt;""), 1,"")</f>
        <v/>
      </c>
      <c r="BJ597" s="78" t="str">
        <f>IF(AND(DataBase2[[#This Row],[sSAGKS]]&lt;=0.0001,DataBase2[[#This Row],[sSAGKS]]&lt;&gt;""), 1,"")</f>
        <v/>
      </c>
      <c r="BK597" s="80">
        <f>IF(AND(DataBase2[[#This Row],[sKSGKS]]&lt;=0.0001,DataBase2[[#This Row],[sKSGKS]]&lt;&gt;""), 1,"")</f>
        <v>1</v>
      </c>
      <c r="CV597" s="7"/>
      <c r="CW597" s="7"/>
      <c r="CX597" s="7"/>
      <c r="CY597" s="7"/>
      <c r="DB597" s="8"/>
      <c r="DC597" s="8"/>
      <c r="DD597" s="8"/>
      <c r="DF597" s="7"/>
      <c r="DG597" s="7"/>
      <c r="DH597" s="7"/>
      <c r="DI597" s="7"/>
      <c r="DK597" s="8"/>
      <c r="DL597" s="8"/>
      <c r="DM597" s="8"/>
      <c r="DN597" s="8"/>
      <c r="DO597" s="8"/>
      <c r="DP597" s="7"/>
      <c r="DQ597" s="7"/>
      <c r="DR597" s="7"/>
      <c r="DS597" s="7"/>
    </row>
    <row r="598" spans="1:123" x14ac:dyDescent="0.35">
      <c r="A598" s="65" t="s">
        <v>128</v>
      </c>
      <c r="B598" s="66" t="s">
        <v>80</v>
      </c>
      <c r="C598" s="67" t="s">
        <v>282</v>
      </c>
      <c r="D598" s="67">
        <v>6</v>
      </c>
      <c r="E598" s="67">
        <v>15</v>
      </c>
      <c r="F598" s="68">
        <v>4</v>
      </c>
      <c r="G598" s="69">
        <v>8028.22</v>
      </c>
      <c r="H598" s="70">
        <v>7794.15</v>
      </c>
      <c r="I598" s="71">
        <v>7200</v>
      </c>
      <c r="J598" s="69">
        <v>7972.02</v>
      </c>
      <c r="K598" s="70">
        <v>7777.93</v>
      </c>
      <c r="L598" s="71">
        <v>42889</v>
      </c>
      <c r="M598" s="69">
        <v>13623.59</v>
      </c>
      <c r="N598" s="6">
        <v>7945.41</v>
      </c>
      <c r="O598" s="71">
        <v>7200</v>
      </c>
      <c r="P598" s="69">
        <v>8514.2099600000001</v>
      </c>
      <c r="Q598" s="71">
        <v>2496</v>
      </c>
      <c r="R598" s="72">
        <v>8641.67</v>
      </c>
      <c r="S598" s="71">
        <v>24.61</v>
      </c>
      <c r="T598" s="72">
        <v>8314.5400000000009</v>
      </c>
      <c r="U598" s="71">
        <v>150.01650000000001</v>
      </c>
      <c r="V598" s="72">
        <v>8286.31</v>
      </c>
      <c r="W598" s="73">
        <v>150.11099999999999</v>
      </c>
      <c r="X598" s="7">
        <v>8070.1</v>
      </c>
      <c r="Y598" s="71">
        <v>222</v>
      </c>
      <c r="Z598" s="74">
        <f t="shared" si="27"/>
        <v>7972.02</v>
      </c>
      <c r="AA598" s="48">
        <f t="shared" si="28"/>
        <v>8070.1</v>
      </c>
      <c r="AB59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MIN(G598,J598,M598),"")</f>
        <v/>
      </c>
      <c r="AC598" s="49" t="str">
        <f>IF(OR(DataBase2[[#This Row],[sKS]] = "", DataBase2[[#This Row],[BSOpt]]=""), "", (DataBase2[[#This Row],[sKS]]-DataBase2[[#This Row],[BSOpt]])/DataBase2[[#This Row],[BSOpt]])</f>
        <v/>
      </c>
      <c r="AD598" s="49">
        <f t="shared" si="29"/>
        <v>7972.02</v>
      </c>
      <c r="AE598" s="49">
        <f>IF(OR(DataBase2[[#This Row],[sKS]] = "", DataBase2[[#This Row],[BESTUB]]=""), "", (DataBase2[[#This Row],[sKS]]-DataBase2[[#This Row],[BESTUB]])/DataBase2[[#This Row],[BESTUB]])</f>
        <v>1.2303029846889486E-2</v>
      </c>
      <c r="AF598" s="75">
        <f>IF(OR(DataBase2[[#This Row],[sLB]] = "", DataBase2[[#This Row],[BestSol]]=""), "", (DataBase2[[#This Row],[sLB]]-DataBase2[[#This Row],[BestSol]])/DataBase2[[#This Row],[BestSol]])</f>
        <v>7.0496561724631666E-3</v>
      </c>
      <c r="AG598" s="76">
        <f>IF(OR(DataBase2[[#This Row],[sCL]] = "", DataBase2[[#This Row],[BestSol]]=""), "", (DataBase2[[#This Row],[sCL]] -DataBase2[[#This Row],[BestSol]])/DataBase2[[#This Row],[BestSol]])</f>
        <v>0</v>
      </c>
      <c r="AH598" s="76">
        <f>IF(OR(DataBase2[[#This Row],[sDRC]]= "", DataBase2[[#This Row],[BestSol]]=""), "", (DataBase2[[#This Row],[sDRC]]-DataBase2[[#This Row],[BestSol]])/DataBase2[[#This Row],[BestSol]])</f>
        <v>0.70892571769764745</v>
      </c>
      <c r="AI598" s="76">
        <f>IF(OR(DataBase2[[#This Row],[sABS]]= "", DataBase2[[#This Row],[BestSol]]=""), "", (DataBase2[[#This Row],[sABS]]-DataBase2[[#This Row],[BestSol]])/DataBase2[[#This Row],[BestSol]])</f>
        <v>6.8011615625650668E-2</v>
      </c>
      <c r="AJ598" s="76">
        <f>IF(OR(DataBase2[[#This Row],[sCCJ]]= "", DataBase2[[#This Row],[BestSol]]=""), "", (DataBase2[[#This Row],[sCCJ]]-DataBase2[[#This Row],[BestSol]])/DataBase2[[#This Row],[BestSol]])</f>
        <v>8.4000040140390961E-2</v>
      </c>
      <c r="AK598" s="76">
        <f>IF(OR(DataBase2[[#This Row],[sILS]] = "", DataBase2[[#This Row],[BestSol]]=""), "", (DataBase2[[#This Row],[sILS]]-DataBase2[[#This Row],[BestSol]])/DataBase2[[#This Row],[BestSol]])</f>
        <v>4.2965271035446527E-2</v>
      </c>
      <c r="AL598" s="76">
        <f>IF(OR(DataBase2[[#This Row],[sSA]] = "", DataBase2[[#This Row],[BestSol]]=""), "", (DataBase2[[#This Row],[sSA]]-DataBase2[[#This Row],[BestSol]])/DataBase2[[#This Row],[BestSol]])</f>
        <v>3.9424135915363867E-2</v>
      </c>
      <c r="AM598" s="76">
        <f>IF(OR(DataBase2[[#This Row],[sKS]] = "", DataBase2[[#This Row],[BestSol]]=""), "", (DataBase2[[#This Row],[sKS]]-DataBase2[[#This Row],[BestSol]])/DataBase2[[#This Row],[BestSol]])</f>
        <v>1.2303029846889486E-2</v>
      </c>
      <c r="AN598" s="75">
        <f>IF(OR(DataBase2[[#This Row],[sLB]] = "", DataBase2[[#This Row],[BSHeu]]=""), "", (DataBase2[[#This Row],[sLB]]-DataBase2[[#This Row],[BSHeu]])/DataBase2[[#This Row],[BSHeu]])</f>
        <v>-5.1895267716633138E-3</v>
      </c>
      <c r="AO598" s="76">
        <f>IF(OR(DataBase2[[#This Row],[sCL]] = "",  DataBase2[[#This Row],[BSHeu]]=""), "", (DataBase2[[#This Row],[sCL]] - DataBase2[[#This Row],[BSHeu]])/ DataBase2[[#This Row],[BSHeu]])</f>
        <v>-1.2153504913198093E-2</v>
      </c>
      <c r="AP598" s="76">
        <f>IF(OR(DataBase2[[#This Row],[sDRC]]= "",  DataBase2[[#This Row],[BSHeu]]=""), "", (DataBase2[[#This Row],[sDRC]]- DataBase2[[#This Row],[BSHeu]])/ DataBase2[[#This Row],[BSHeu]])</f>
        <v>0.6881562805913185</v>
      </c>
      <c r="AQ598" s="76">
        <f>IF(OR(DataBase2[[#This Row],[sABS]]= "",  DataBase2[[#This Row],[BSHeu]]=""), "", (DataBase2[[#This Row],[sABS]]- DataBase2[[#This Row],[BSHeu]])/ DataBase2[[#This Row],[BSHeu]])</f>
        <v>5.5031531207791695E-2</v>
      </c>
      <c r="AR598" s="76">
        <f>IF(OR(DataBase2[[#This Row],[sCCJ]]= "",  DataBase2[[#This Row],[BSHeu]]=""), "", (DataBase2[[#This Row],[sCCJ]]- DataBase2[[#This Row],[BSHeu]])/ DataBase2[[#This Row],[BSHeu]])</f>
        <v>7.0825640326637795E-2</v>
      </c>
      <c r="AS598" s="76">
        <f>IF(OR(DataBase2[[#This Row],[sILS]] = "",  DataBase2[[#This Row],[BSHeu]]=""), "", (DataBase2[[#This Row],[sILS]]- DataBase2[[#This Row],[BSHeu]])/ DataBase2[[#This Row],[BSHeu]])</f>
        <v>3.0289587489622249E-2</v>
      </c>
      <c r="AT598" s="76">
        <f>IF(OR(DataBase2[[#This Row],[sSA]] = "",  DataBase2[[#This Row],[BSHeu]]=""), "", (DataBase2[[#This Row],[sSA]]- DataBase2[[#This Row],[BSHeu]])/ DataBase2[[#This Row],[BSHeu]])</f>
        <v>2.6791489572619807E-2</v>
      </c>
      <c r="AU598" s="77">
        <f>IF(OR(DataBase2[[#This Row],[sKS]]= "",  DataBase2[[#This Row],[BSHeu]]=""), "", (DataBase2[[#This Row],[sKS]]- DataBase2[[#This Row],[BSHeu]])/ DataBase2[[#This Row],[BSHeu]])</f>
        <v>0</v>
      </c>
      <c r="AV598" s="78" t="str">
        <f>IF(AND(DataBase2[[#This Row],[sLBGB]]&lt;=0.0001, DataBase2[[#This Row],[sLBGB]]&lt;&gt;""), 1,"")</f>
        <v/>
      </c>
      <c r="AW598" s="78">
        <f>IF(AND(DataBase2[[#This Row],[sCLGB]]&lt;=0.0001,DataBase2[[#This Row],[sCLGB]]&lt;&gt;""), 1,"")</f>
        <v>1</v>
      </c>
      <c r="AX598" s="78" t="str">
        <f>IF(AND(DataBase2[[#This Row],[sDRCGB]]&lt;=0.0001,DataBase2[[#This Row],[sDRCGB]]&lt;&gt;""), 1,"")</f>
        <v/>
      </c>
      <c r="AY598" s="78" t="str">
        <f>IF(AND(DataBase2[[#This Row],[sABSGB]]&lt;=0.0001,DataBase2[[#This Row],[sABSGB]]&lt;&gt;""), 1,"")</f>
        <v/>
      </c>
      <c r="AZ598" s="78" t="str">
        <f>IF(AND(DataBase2[[#This Row],[sCCJGB]]&lt;=0.0001,DataBase2[[#This Row],[sCCJGB]]&lt;&gt;""), 1,"")</f>
        <v/>
      </c>
      <c r="BA598" s="78" t="str">
        <f>IF(AND(DataBase2[[#This Row],[sILSGB]]&lt;=0.0001,DataBase2[[#This Row],[sILSGB]]&lt;&gt;""), 1,"")</f>
        <v/>
      </c>
      <c r="BB598" s="78" t="str">
        <f>IF(AND(DataBase2[[#This Row],[sSAGB]]&lt;=0.0001,DataBase2[[#This Row],[sSAGB]]&lt;&gt;""), 1,"")</f>
        <v/>
      </c>
      <c r="BC598" s="78" t="str">
        <f>IF(AND(DataBase2[[#This Row],[sKSGB]]&lt;=0.0001,DataBase2[[#This Row],[sKSGB]]&lt;&gt;""), 1,"")</f>
        <v/>
      </c>
      <c r="BD598" s="79">
        <f>IF(AND(DataBase2[[#This Row],[sLBGKS]]&lt;=0.0001, DataBase2[[#This Row],[sLBGKS]]&lt;&gt;""), 1,"")</f>
        <v>1</v>
      </c>
      <c r="BE598" s="78">
        <f>IF(AND(DataBase2[[#This Row],[sCLGKS]]&lt;=0.0001,DataBase2[[#This Row],[sCLGKS]]&lt;&gt;""), 1,"")</f>
        <v>1</v>
      </c>
      <c r="BF598" s="78" t="str">
        <f>IF(AND(DataBase2[[#This Row],[sDRCGKS]]&lt;=0.0001,DataBase2[[#This Row],[sDRCGKS]]&lt;&gt;""), 1,"")</f>
        <v/>
      </c>
      <c r="BG598" s="78" t="str">
        <f>IF(AND(DataBase2[[#This Row],[sABSGKS]]&lt;=0.0001,DataBase2[[#This Row],[sABSGKS]]&lt;&gt;""), 1,"")</f>
        <v/>
      </c>
      <c r="BH598" s="78" t="str">
        <f>IF(AND(DataBase2[[#This Row],[sCCJGKS]]&lt;=0.0001,DataBase2[[#This Row],[sCCJGKS]]&lt;&gt;""), 1,"")</f>
        <v/>
      </c>
      <c r="BI598" s="78" t="str">
        <f>IF(AND(DataBase2[[#This Row],[sILSGKS]]&lt;=0.0001,DataBase2[[#This Row],[sILSGKS]]&lt;&gt;""), 1,"")</f>
        <v/>
      </c>
      <c r="BJ598" s="78" t="str">
        <f>IF(AND(DataBase2[[#This Row],[sSAGKS]]&lt;=0.0001,DataBase2[[#This Row],[sSAGKS]]&lt;&gt;""), 1,"")</f>
        <v/>
      </c>
      <c r="BK598" s="80">
        <f>IF(AND(DataBase2[[#This Row],[sKSGKS]]&lt;=0.0001,DataBase2[[#This Row],[sKSGKS]]&lt;&gt;""), 1,"")</f>
        <v>1</v>
      </c>
      <c r="CV598" s="7"/>
      <c r="CW598" s="7"/>
      <c r="CX598" s="7"/>
      <c r="CY598" s="7"/>
      <c r="DB598" s="8"/>
      <c r="DC598" s="8"/>
      <c r="DD598" s="8"/>
      <c r="DF598" s="7"/>
      <c r="DG598" s="7"/>
      <c r="DH598" s="7"/>
      <c r="DI598" s="7"/>
      <c r="DK598" s="8"/>
      <c r="DL598" s="8"/>
      <c r="DM598" s="8"/>
      <c r="DN598" s="8"/>
      <c r="DO598" s="8"/>
      <c r="DP598" s="7"/>
      <c r="DQ598" s="7"/>
      <c r="DR598" s="7"/>
      <c r="DS598" s="7"/>
    </row>
    <row r="599" spans="1:123" x14ac:dyDescent="0.35">
      <c r="A599" s="65" t="s">
        <v>129</v>
      </c>
      <c r="B599" s="66" t="s">
        <v>80</v>
      </c>
      <c r="C599" s="67" t="s">
        <v>282</v>
      </c>
      <c r="D599" s="67">
        <v>6</v>
      </c>
      <c r="E599" s="67">
        <v>15</v>
      </c>
      <c r="F599" s="68">
        <v>5</v>
      </c>
      <c r="G599" s="69">
        <v>8967.48</v>
      </c>
      <c r="H599" s="70">
        <v>8787.76</v>
      </c>
      <c r="I599" s="71">
        <v>7200</v>
      </c>
      <c r="J599" s="69">
        <v>8971.52</v>
      </c>
      <c r="K599" s="70">
        <v>8397.52</v>
      </c>
      <c r="L599" s="71">
        <v>43070</v>
      </c>
      <c r="M599" s="69">
        <v>15005.7</v>
      </c>
      <c r="N599" s="6">
        <v>8901.2800000000007</v>
      </c>
      <c r="O599" s="71">
        <v>7200</v>
      </c>
      <c r="P599" s="69">
        <v>9509.0400399999999</v>
      </c>
      <c r="Q599" s="71">
        <v>2514</v>
      </c>
      <c r="R599" s="72">
        <v>9971.02</v>
      </c>
      <c r="S599" s="71">
        <v>23.22</v>
      </c>
      <c r="T599" s="72">
        <v>9157.41</v>
      </c>
      <c r="U599" s="71">
        <v>150.01050000000001</v>
      </c>
      <c r="V599" s="72">
        <v>9172.2199999999993</v>
      </c>
      <c r="W599" s="73">
        <v>150.10550000000001</v>
      </c>
      <c r="X599" s="7">
        <v>8977.08</v>
      </c>
      <c r="Y599" s="71">
        <v>131</v>
      </c>
      <c r="Z599" s="74">
        <f t="shared" si="27"/>
        <v>8967.48</v>
      </c>
      <c r="AA599" s="48">
        <f t="shared" si="28"/>
        <v>8977.08</v>
      </c>
      <c r="AB59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MIN(G599,J599,M599),"")</f>
        <v/>
      </c>
      <c r="AC599" s="49" t="str">
        <f>IF(OR(DataBase2[[#This Row],[sKS]] = "", DataBase2[[#This Row],[BSOpt]]=""), "", (DataBase2[[#This Row],[sKS]]-DataBase2[[#This Row],[BSOpt]])/DataBase2[[#This Row],[BSOpt]])</f>
        <v/>
      </c>
      <c r="AD599" s="49">
        <f t="shared" si="29"/>
        <v>8967.48</v>
      </c>
      <c r="AE599" s="49">
        <f>IF(OR(DataBase2[[#This Row],[sKS]] = "", DataBase2[[#This Row],[BESTUB]]=""), "", (DataBase2[[#This Row],[sKS]]-DataBase2[[#This Row],[BESTUB]])/DataBase2[[#This Row],[BESTUB]])</f>
        <v>1.0705348659824571E-3</v>
      </c>
      <c r="AF599" s="75">
        <f>IF(OR(DataBase2[[#This Row],[sLB]] = "", DataBase2[[#This Row],[BestSol]]=""), "", (DataBase2[[#This Row],[sLB]]-DataBase2[[#This Row],[BestSol]])/DataBase2[[#This Row],[BestSol]])</f>
        <v>0</v>
      </c>
      <c r="AG599" s="76">
        <f>IF(OR(DataBase2[[#This Row],[sCL]] = "", DataBase2[[#This Row],[BestSol]]=""), "", (DataBase2[[#This Row],[sCL]] -DataBase2[[#This Row],[BestSol]])/DataBase2[[#This Row],[BestSol]])</f>
        <v>4.50516756101031E-4</v>
      </c>
      <c r="AH599" s="76">
        <f>IF(OR(DataBase2[[#This Row],[sDRC]]= "", DataBase2[[#This Row],[BestSol]]=""), "", (DataBase2[[#This Row],[sDRC]]-DataBase2[[#This Row],[BestSol]])/DataBase2[[#This Row],[BestSol]])</f>
        <v>0.67334635817420296</v>
      </c>
      <c r="AI599" s="76">
        <f>IF(OR(DataBase2[[#This Row],[sABS]]= "", DataBase2[[#This Row],[BestSol]]=""), "", (DataBase2[[#This Row],[sABS]]-DataBase2[[#This Row],[BestSol]])/DataBase2[[#This Row],[BestSol]])</f>
        <v>6.039155258779505E-2</v>
      </c>
      <c r="AJ599" s="76">
        <f>IF(OR(DataBase2[[#This Row],[sCCJ]]= "", DataBase2[[#This Row],[BestSol]]=""), "", (DataBase2[[#This Row],[sCCJ]]-DataBase2[[#This Row],[BestSol]])/DataBase2[[#This Row],[BestSol]])</f>
        <v>0.11190880827166617</v>
      </c>
      <c r="AK599" s="76">
        <f>IF(OR(DataBase2[[#This Row],[sILS]] = "", DataBase2[[#This Row],[BestSol]]=""), "", (DataBase2[[#This Row],[sILS]]-DataBase2[[#This Row],[BestSol]])/DataBase2[[#This Row],[BestSol]])</f>
        <v>2.1179863239170905E-2</v>
      </c>
      <c r="AL599" s="76">
        <f>IF(OR(DataBase2[[#This Row],[sSA]] = "", DataBase2[[#This Row],[BestSol]]=""), "", (DataBase2[[#This Row],[sSA]]-DataBase2[[#This Row],[BestSol]])/DataBase2[[#This Row],[BestSol]])</f>
        <v>2.2831386298045805E-2</v>
      </c>
      <c r="AM599" s="76">
        <f>IF(OR(DataBase2[[#This Row],[sKS]] = "", DataBase2[[#This Row],[BestSol]]=""), "", (DataBase2[[#This Row],[sKS]]-DataBase2[[#This Row],[BestSol]])/DataBase2[[#This Row],[BestSol]])</f>
        <v>1.0705348659824571E-3</v>
      </c>
      <c r="AN599" s="75">
        <f>IF(OR(DataBase2[[#This Row],[sLB]] = "", DataBase2[[#This Row],[BSHeu]]=""), "", (DataBase2[[#This Row],[sLB]]-DataBase2[[#This Row],[BSHeu]])/DataBase2[[#This Row],[BSHeu]])</f>
        <v>-1.0693900466521814E-3</v>
      </c>
      <c r="AO599" s="76">
        <f>IF(OR(DataBase2[[#This Row],[sCL]] = "",  DataBase2[[#This Row],[BSHeu]]=""), "", (DataBase2[[#This Row],[sCL]] - DataBase2[[#This Row],[BSHeu]])/ DataBase2[[#This Row],[BSHeu]])</f>
        <v>-6.193550686859748E-4</v>
      </c>
      <c r="AP599" s="76">
        <f>IF(OR(DataBase2[[#This Row],[sDRC]]= "",  DataBase2[[#This Row],[BSHeu]]=""), "", (DataBase2[[#This Row],[sDRC]]- DataBase2[[#This Row],[BSHeu]])/ DataBase2[[#This Row],[BSHeu]])</f>
        <v>0.67155689823416975</v>
      </c>
      <c r="AQ599" s="76">
        <f>IF(OR(DataBase2[[#This Row],[sABS]]= "",  DataBase2[[#This Row],[BSHeu]]=""), "", (DataBase2[[#This Row],[sABS]]- DataBase2[[#This Row],[BSHeu]])/ DataBase2[[#This Row],[BSHeu]])</f>
        <v>5.9257580415903607E-2</v>
      </c>
      <c r="AR599" s="76">
        <f>IF(OR(DataBase2[[#This Row],[sCCJ]]= "",  DataBase2[[#This Row],[BSHeu]]=""), "", (DataBase2[[#This Row],[sCCJ]]- DataBase2[[#This Row],[BSHeu]])/ DataBase2[[#This Row],[BSHeu]])</f>
        <v>0.11071974405931556</v>
      </c>
      <c r="AS599" s="76">
        <f>IF(OR(DataBase2[[#This Row],[sILS]] = "",  DataBase2[[#This Row],[BSHeu]]=""), "", (DataBase2[[#This Row],[sILS]]- DataBase2[[#This Row],[BSHeu]])/ DataBase2[[#This Row],[BSHeu]])</f>
        <v>2.00878236575813E-2</v>
      </c>
      <c r="AT599" s="76">
        <f>IF(OR(DataBase2[[#This Row],[sSA]] = "",  DataBase2[[#This Row],[BSHeu]]=""), "", (DataBase2[[#This Row],[sSA]]- DataBase2[[#This Row],[BSHeu]])/ DataBase2[[#This Row],[BSHeu]])</f>
        <v>2.1737580594135223E-2</v>
      </c>
      <c r="AU599" s="77">
        <f>IF(OR(DataBase2[[#This Row],[sKS]]= "",  DataBase2[[#This Row],[BSHeu]]=""), "", (DataBase2[[#This Row],[sKS]]- DataBase2[[#This Row],[BSHeu]])/ DataBase2[[#This Row],[BSHeu]])</f>
        <v>0</v>
      </c>
      <c r="AV599" s="78">
        <f>IF(AND(DataBase2[[#This Row],[sLBGB]]&lt;=0.0001, DataBase2[[#This Row],[sLBGB]]&lt;&gt;""), 1,"")</f>
        <v>1</v>
      </c>
      <c r="AW599" s="78" t="str">
        <f>IF(AND(DataBase2[[#This Row],[sCLGB]]&lt;=0.0001,DataBase2[[#This Row],[sCLGB]]&lt;&gt;""), 1,"")</f>
        <v/>
      </c>
      <c r="AX599" s="78" t="str">
        <f>IF(AND(DataBase2[[#This Row],[sDRCGB]]&lt;=0.0001,DataBase2[[#This Row],[sDRCGB]]&lt;&gt;""), 1,"")</f>
        <v/>
      </c>
      <c r="AY599" s="78" t="str">
        <f>IF(AND(DataBase2[[#This Row],[sABSGB]]&lt;=0.0001,DataBase2[[#This Row],[sABSGB]]&lt;&gt;""), 1,"")</f>
        <v/>
      </c>
      <c r="AZ599" s="78" t="str">
        <f>IF(AND(DataBase2[[#This Row],[sCCJGB]]&lt;=0.0001,DataBase2[[#This Row],[sCCJGB]]&lt;&gt;""), 1,"")</f>
        <v/>
      </c>
      <c r="BA599" s="78" t="str">
        <f>IF(AND(DataBase2[[#This Row],[sILSGB]]&lt;=0.0001,DataBase2[[#This Row],[sILSGB]]&lt;&gt;""), 1,"")</f>
        <v/>
      </c>
      <c r="BB599" s="78" t="str">
        <f>IF(AND(DataBase2[[#This Row],[sSAGB]]&lt;=0.0001,DataBase2[[#This Row],[sSAGB]]&lt;&gt;""), 1,"")</f>
        <v/>
      </c>
      <c r="BC599" s="78" t="str">
        <f>IF(AND(DataBase2[[#This Row],[sKSGB]]&lt;=0.0001,DataBase2[[#This Row],[sKSGB]]&lt;&gt;""), 1,"")</f>
        <v/>
      </c>
      <c r="BD599" s="79">
        <f>IF(AND(DataBase2[[#This Row],[sLBGKS]]&lt;=0.0001, DataBase2[[#This Row],[sLBGKS]]&lt;&gt;""), 1,"")</f>
        <v>1</v>
      </c>
      <c r="BE599" s="78">
        <f>IF(AND(DataBase2[[#This Row],[sCLGKS]]&lt;=0.0001,DataBase2[[#This Row],[sCLGKS]]&lt;&gt;""), 1,"")</f>
        <v>1</v>
      </c>
      <c r="BF599" s="78" t="str">
        <f>IF(AND(DataBase2[[#This Row],[sDRCGKS]]&lt;=0.0001,DataBase2[[#This Row],[sDRCGKS]]&lt;&gt;""), 1,"")</f>
        <v/>
      </c>
      <c r="BG599" s="78" t="str">
        <f>IF(AND(DataBase2[[#This Row],[sABSGKS]]&lt;=0.0001,DataBase2[[#This Row],[sABSGKS]]&lt;&gt;""), 1,"")</f>
        <v/>
      </c>
      <c r="BH599" s="78" t="str">
        <f>IF(AND(DataBase2[[#This Row],[sCCJGKS]]&lt;=0.0001,DataBase2[[#This Row],[sCCJGKS]]&lt;&gt;""), 1,"")</f>
        <v/>
      </c>
      <c r="BI599" s="78" t="str">
        <f>IF(AND(DataBase2[[#This Row],[sILSGKS]]&lt;=0.0001,DataBase2[[#This Row],[sILSGKS]]&lt;&gt;""), 1,"")</f>
        <v/>
      </c>
      <c r="BJ599" s="78" t="str">
        <f>IF(AND(DataBase2[[#This Row],[sSAGKS]]&lt;=0.0001,DataBase2[[#This Row],[sSAGKS]]&lt;&gt;""), 1,"")</f>
        <v/>
      </c>
      <c r="BK599" s="80">
        <f>IF(AND(DataBase2[[#This Row],[sKSGKS]]&lt;=0.0001,DataBase2[[#This Row],[sKSGKS]]&lt;&gt;""), 1,"")</f>
        <v>1</v>
      </c>
      <c r="CV599" s="7"/>
      <c r="CW599" s="7"/>
      <c r="CX599" s="7"/>
      <c r="CY599" s="7"/>
      <c r="DB599" s="8"/>
      <c r="DC599" s="8"/>
      <c r="DD599" s="8"/>
      <c r="DF599" s="7"/>
      <c r="DG599" s="7"/>
      <c r="DH599" s="7"/>
      <c r="DI599" s="7"/>
      <c r="DK599" s="8"/>
      <c r="DL599" s="8"/>
      <c r="DM599" s="8"/>
      <c r="DN599" s="8"/>
      <c r="DO599" s="8"/>
      <c r="DP599" s="7"/>
      <c r="DQ599" s="7"/>
      <c r="DR599" s="7"/>
      <c r="DS599" s="7"/>
    </row>
    <row r="600" spans="1:123" x14ac:dyDescent="0.35">
      <c r="A600" s="65" t="s">
        <v>130</v>
      </c>
      <c r="B600" s="66" t="s">
        <v>80</v>
      </c>
      <c r="C600" s="67" t="s">
        <v>282</v>
      </c>
      <c r="D600" s="67">
        <v>6</v>
      </c>
      <c r="E600" s="67">
        <v>15</v>
      </c>
      <c r="F600" s="68">
        <v>2</v>
      </c>
      <c r="G600" s="69">
        <v>6925.55</v>
      </c>
      <c r="H600" s="70">
        <v>6472.94</v>
      </c>
      <c r="I600" s="71">
        <v>7200</v>
      </c>
      <c r="J600" s="69">
        <v>6891.21</v>
      </c>
      <c r="K600" s="70">
        <v>6891.21</v>
      </c>
      <c r="L600" s="71">
        <v>1677</v>
      </c>
      <c r="M600" s="69">
        <v>12763.28</v>
      </c>
      <c r="N600" s="6">
        <v>6808.51</v>
      </c>
      <c r="O600" s="71">
        <v>7200</v>
      </c>
      <c r="P600" s="69">
        <v>6914.8198199999997</v>
      </c>
      <c r="Q600" s="71">
        <v>3078</v>
      </c>
      <c r="R600" s="72">
        <v>7209.84</v>
      </c>
      <c r="S600" s="71">
        <v>31.73</v>
      </c>
      <c r="T600" s="72">
        <v>7010.28</v>
      </c>
      <c r="U600" s="71">
        <v>150.0205</v>
      </c>
      <c r="V600" s="72">
        <v>7066.83</v>
      </c>
      <c r="W600" s="73">
        <v>150.0515</v>
      </c>
      <c r="X600" s="7">
        <v>6931.73</v>
      </c>
      <c r="Y600" s="71">
        <v>272</v>
      </c>
      <c r="Z600" s="74">
        <f t="shared" si="27"/>
        <v>6891.21</v>
      </c>
      <c r="AA600" s="48">
        <f t="shared" si="28"/>
        <v>6914.8198199999997</v>
      </c>
      <c r="AB600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MIN(G600,J600,M600),"")</f>
        <v>6891.21</v>
      </c>
      <c r="AC600" s="49">
        <f>IF(OR(DataBase2[[#This Row],[sKS]] = "", DataBase2[[#This Row],[BSOpt]]=""), "", (DataBase2[[#This Row],[sKS]]-DataBase2[[#This Row],[BSOpt]])/DataBase2[[#This Row],[BSOpt]])</f>
        <v>5.8799543186174169E-3</v>
      </c>
      <c r="AD600" s="49">
        <f t="shared" si="29"/>
        <v>6891.21</v>
      </c>
      <c r="AE600" s="49">
        <f>IF(OR(DataBase2[[#This Row],[sKS]] = "", DataBase2[[#This Row],[BESTUB]]=""), "", (DataBase2[[#This Row],[sKS]]-DataBase2[[#This Row],[BESTUB]])/DataBase2[[#This Row],[BESTUB]])</f>
        <v>5.8799543186174169E-3</v>
      </c>
      <c r="AF600" s="75">
        <f>IF(OR(DataBase2[[#This Row],[sLB]] = "", DataBase2[[#This Row],[BestSol]]=""), "", (DataBase2[[#This Row],[sLB]]-DataBase2[[#This Row],[BestSol]])/DataBase2[[#This Row],[BestSol]])</f>
        <v>4.9831597063505753E-3</v>
      </c>
      <c r="AG600" s="76">
        <f>IF(OR(DataBase2[[#This Row],[sCL]] = "", DataBase2[[#This Row],[BestSol]]=""), "", (DataBase2[[#This Row],[sCL]] -DataBase2[[#This Row],[BestSol]])/DataBase2[[#This Row],[BestSol]])</f>
        <v>0</v>
      </c>
      <c r="AH600" s="76">
        <f>IF(OR(DataBase2[[#This Row],[sDRC]]= "", DataBase2[[#This Row],[BestSol]]=""), "", (DataBase2[[#This Row],[sDRC]]-DataBase2[[#This Row],[BestSol]])/DataBase2[[#This Row],[BestSol]])</f>
        <v>0.8521101519181683</v>
      </c>
      <c r="AI600" s="76">
        <f>IF(OR(DataBase2[[#This Row],[sABS]]= "", DataBase2[[#This Row],[BestSol]]=""), "", (DataBase2[[#This Row],[sABS]]-DataBase2[[#This Row],[BestSol]])/DataBase2[[#This Row],[BestSol]])</f>
        <v>3.4260775683805414E-3</v>
      </c>
      <c r="AJ600" s="76">
        <f>IF(OR(DataBase2[[#This Row],[sCCJ]]= "", DataBase2[[#This Row],[BestSol]]=""), "", (DataBase2[[#This Row],[sCCJ]]-DataBase2[[#This Row],[BestSol]])/DataBase2[[#This Row],[BestSol]])</f>
        <v>4.6237162994597479E-2</v>
      </c>
      <c r="AK600" s="76">
        <f>IF(OR(DataBase2[[#This Row],[sILS]] = "", DataBase2[[#This Row],[BestSol]]=""), "", (DataBase2[[#This Row],[sILS]]-DataBase2[[#This Row],[BestSol]])/DataBase2[[#This Row],[BestSol]])</f>
        <v>1.7278533087803114E-2</v>
      </c>
      <c r="AL600" s="76">
        <f>IF(OR(DataBase2[[#This Row],[sSA]] = "", DataBase2[[#This Row],[BestSol]]=""), "", (DataBase2[[#This Row],[sSA]]-DataBase2[[#This Row],[BestSol]])/DataBase2[[#This Row],[BestSol]])</f>
        <v>2.5484639127235986E-2</v>
      </c>
      <c r="AM600" s="76">
        <f>IF(OR(DataBase2[[#This Row],[sKS]] = "", DataBase2[[#This Row],[BestSol]]=""), "", (DataBase2[[#This Row],[sKS]]-DataBase2[[#This Row],[BestSol]])/DataBase2[[#This Row],[BestSol]])</f>
        <v>5.8799543186174169E-3</v>
      </c>
      <c r="AN600" s="75">
        <f>IF(OR(DataBase2[[#This Row],[sLB]] = "", DataBase2[[#This Row],[BSHeu]]=""), "", (DataBase2[[#This Row],[sLB]]-DataBase2[[#This Row],[BSHeu]])/DataBase2[[#This Row],[BSHeu]])</f>
        <v>1.5517656684220693E-3</v>
      </c>
      <c r="AO600" s="76">
        <f>IF(OR(DataBase2[[#This Row],[sCL]] = "",  DataBase2[[#This Row],[BSHeu]]=""), "", (DataBase2[[#This Row],[sCL]] - DataBase2[[#This Row],[BSHeu]])/ DataBase2[[#This Row],[BSHeu]])</f>
        <v>-3.414379638889806E-3</v>
      </c>
      <c r="AP600" s="76">
        <f>IF(OR(DataBase2[[#This Row],[sDRC]]= "",  DataBase2[[#This Row],[BSHeu]]=""), "", (DataBase2[[#This Row],[sDRC]]- DataBase2[[#This Row],[BSHeu]])/ DataBase2[[#This Row],[BSHeu]])</f>
        <v>0.84578634472647785</v>
      </c>
      <c r="AQ600" s="76">
        <f>IF(OR(DataBase2[[#This Row],[sABS]]= "",  DataBase2[[#This Row],[BSHeu]]=""), "", (DataBase2[[#This Row],[sABS]]- DataBase2[[#This Row],[BSHeu]])/ DataBase2[[#This Row],[BSHeu]])</f>
        <v>0</v>
      </c>
      <c r="AR600" s="76">
        <f>IF(OR(DataBase2[[#This Row],[sCCJ]]= "",  DataBase2[[#This Row],[BSHeu]]=""), "", (DataBase2[[#This Row],[sCCJ]]- DataBase2[[#This Row],[BSHeu]])/ DataBase2[[#This Row],[BSHeu]])</f>
        <v>4.2664912127818894E-2</v>
      </c>
      <c r="AS600" s="76">
        <f>IF(OR(DataBase2[[#This Row],[sILS]] = "",  DataBase2[[#This Row],[BSHeu]]=""), "", (DataBase2[[#This Row],[sILS]]- DataBase2[[#This Row],[BSHeu]])/ DataBase2[[#This Row],[BSHeu]])</f>
        <v>1.3805157977348432E-2</v>
      </c>
      <c r="AT600" s="76">
        <f>IF(OR(DataBase2[[#This Row],[sSA]] = "",  DataBase2[[#This Row],[BSHeu]]=""), "", (DataBase2[[#This Row],[sSA]]- DataBase2[[#This Row],[BSHeu]])/ DataBase2[[#This Row],[BSHeu]])</f>
        <v>2.1983245255405688E-2</v>
      </c>
      <c r="AU600" s="77">
        <f>IF(OR(DataBase2[[#This Row],[sKS]]= "",  DataBase2[[#This Row],[BSHeu]]=""), "", (DataBase2[[#This Row],[sKS]]- DataBase2[[#This Row],[BSHeu]])/ DataBase2[[#This Row],[BSHeu]])</f>
        <v>2.4454982834245212E-3</v>
      </c>
      <c r="AV600" s="78" t="str">
        <f>IF(AND(DataBase2[[#This Row],[sLBGB]]&lt;=0.0001, DataBase2[[#This Row],[sLBGB]]&lt;&gt;""), 1,"")</f>
        <v/>
      </c>
      <c r="AW600" s="78">
        <f>IF(AND(DataBase2[[#This Row],[sCLGB]]&lt;=0.0001,DataBase2[[#This Row],[sCLGB]]&lt;&gt;""), 1,"")</f>
        <v>1</v>
      </c>
      <c r="AX600" s="78" t="str">
        <f>IF(AND(DataBase2[[#This Row],[sDRCGB]]&lt;=0.0001,DataBase2[[#This Row],[sDRCGB]]&lt;&gt;""), 1,"")</f>
        <v/>
      </c>
      <c r="AY600" s="78" t="str">
        <f>IF(AND(DataBase2[[#This Row],[sABSGB]]&lt;=0.0001,DataBase2[[#This Row],[sABSGB]]&lt;&gt;""), 1,"")</f>
        <v/>
      </c>
      <c r="AZ600" s="78" t="str">
        <f>IF(AND(DataBase2[[#This Row],[sCCJGB]]&lt;=0.0001,DataBase2[[#This Row],[sCCJGB]]&lt;&gt;""), 1,"")</f>
        <v/>
      </c>
      <c r="BA600" s="78" t="str">
        <f>IF(AND(DataBase2[[#This Row],[sILSGB]]&lt;=0.0001,DataBase2[[#This Row],[sILSGB]]&lt;&gt;""), 1,"")</f>
        <v/>
      </c>
      <c r="BB600" s="78" t="str">
        <f>IF(AND(DataBase2[[#This Row],[sSAGB]]&lt;=0.0001,DataBase2[[#This Row],[sSAGB]]&lt;&gt;""), 1,"")</f>
        <v/>
      </c>
      <c r="BC600" s="78" t="str">
        <f>IF(AND(DataBase2[[#This Row],[sKSGB]]&lt;=0.0001,DataBase2[[#This Row],[sKSGB]]&lt;&gt;""), 1,"")</f>
        <v/>
      </c>
      <c r="BD600" s="79" t="str">
        <f>IF(AND(DataBase2[[#This Row],[sLBGKS]]&lt;=0.0001, DataBase2[[#This Row],[sLBGKS]]&lt;&gt;""), 1,"")</f>
        <v/>
      </c>
      <c r="BE600" s="78">
        <f>IF(AND(DataBase2[[#This Row],[sCLGKS]]&lt;=0.0001,DataBase2[[#This Row],[sCLGKS]]&lt;&gt;""), 1,"")</f>
        <v>1</v>
      </c>
      <c r="BF600" s="78" t="str">
        <f>IF(AND(DataBase2[[#This Row],[sDRCGKS]]&lt;=0.0001,DataBase2[[#This Row],[sDRCGKS]]&lt;&gt;""), 1,"")</f>
        <v/>
      </c>
      <c r="BG600" s="78">
        <f>IF(AND(DataBase2[[#This Row],[sABSGKS]]&lt;=0.0001,DataBase2[[#This Row],[sABSGKS]]&lt;&gt;""), 1,"")</f>
        <v>1</v>
      </c>
      <c r="BH600" s="78" t="str">
        <f>IF(AND(DataBase2[[#This Row],[sCCJGKS]]&lt;=0.0001,DataBase2[[#This Row],[sCCJGKS]]&lt;&gt;""), 1,"")</f>
        <v/>
      </c>
      <c r="BI600" s="78" t="str">
        <f>IF(AND(DataBase2[[#This Row],[sILSGKS]]&lt;=0.0001,DataBase2[[#This Row],[sILSGKS]]&lt;&gt;""), 1,"")</f>
        <v/>
      </c>
      <c r="BJ600" s="78" t="str">
        <f>IF(AND(DataBase2[[#This Row],[sSAGKS]]&lt;=0.0001,DataBase2[[#This Row],[sSAGKS]]&lt;&gt;""), 1,"")</f>
        <v/>
      </c>
      <c r="BK600" s="80" t="str">
        <f>IF(AND(DataBase2[[#This Row],[sKSGKS]]&lt;=0.0001,DataBase2[[#This Row],[sKSGKS]]&lt;&gt;""), 1,"")</f>
        <v/>
      </c>
      <c r="CV600" s="7"/>
      <c r="CW600" s="7"/>
      <c r="CX600" s="7"/>
      <c r="CY600" s="7"/>
      <c r="DB600" s="8"/>
      <c r="DC600" s="8"/>
      <c r="DD600" s="8"/>
      <c r="DF600" s="7"/>
      <c r="DG600" s="7"/>
      <c r="DH600" s="7"/>
      <c r="DI600" s="7"/>
      <c r="DK600" s="8"/>
      <c r="DL600" s="8"/>
      <c r="DM600" s="8"/>
      <c r="DN600" s="8"/>
      <c r="DO600" s="8"/>
      <c r="DP600" s="7"/>
      <c r="DQ600" s="7"/>
      <c r="DR600" s="7"/>
      <c r="DS600" s="7"/>
    </row>
    <row r="601" spans="1:123" x14ac:dyDescent="0.35">
      <c r="A601" s="65" t="s">
        <v>131</v>
      </c>
      <c r="B601" s="66" t="s">
        <v>80</v>
      </c>
      <c r="C601" s="67" t="s">
        <v>282</v>
      </c>
      <c r="D601" s="67">
        <v>6</v>
      </c>
      <c r="E601" s="67">
        <v>15</v>
      </c>
      <c r="F601" s="68">
        <v>3</v>
      </c>
      <c r="G601" s="69">
        <v>8048.42</v>
      </c>
      <c r="H601" s="70">
        <v>7620.8</v>
      </c>
      <c r="I601" s="71">
        <v>7200</v>
      </c>
      <c r="J601" s="69">
        <v>8038.43</v>
      </c>
      <c r="K601" s="70">
        <v>7892.94</v>
      </c>
      <c r="L601" s="71">
        <v>42951</v>
      </c>
      <c r="M601" s="69">
        <v>15698.74</v>
      </c>
      <c r="N601" s="6">
        <v>7926.22</v>
      </c>
      <c r="O601" s="71">
        <v>7200</v>
      </c>
      <c r="P601" s="69">
        <v>8146.0497999999998</v>
      </c>
      <c r="Q601" s="71">
        <v>4535</v>
      </c>
      <c r="R601" s="72">
        <v>8537.52</v>
      </c>
      <c r="S601" s="71">
        <v>30.5</v>
      </c>
      <c r="T601" s="72">
        <v>8229.2900000000009</v>
      </c>
      <c r="U601" s="71">
        <v>150.0145</v>
      </c>
      <c r="V601" s="72">
        <v>8206.11</v>
      </c>
      <c r="W601" s="73">
        <v>150.09549999999999</v>
      </c>
      <c r="X601" s="7">
        <v>8100.49</v>
      </c>
      <c r="Y601" s="71">
        <v>212</v>
      </c>
      <c r="Z601" s="74">
        <f t="shared" si="27"/>
        <v>8038.43</v>
      </c>
      <c r="AA601" s="48">
        <f t="shared" si="28"/>
        <v>8100.49</v>
      </c>
      <c r="AB60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MIN(G601,J601,M601),"")</f>
        <v/>
      </c>
      <c r="AC601" s="49" t="str">
        <f>IF(OR(DataBase2[[#This Row],[sKS]] = "", DataBase2[[#This Row],[BSOpt]]=""), "", (DataBase2[[#This Row],[sKS]]-DataBase2[[#This Row],[BSOpt]])/DataBase2[[#This Row],[BSOpt]])</f>
        <v/>
      </c>
      <c r="AD601" s="49">
        <f t="shared" si="29"/>
        <v>8038.43</v>
      </c>
      <c r="AE601" s="49">
        <f>IF(OR(DataBase2[[#This Row],[sKS]] = "", DataBase2[[#This Row],[BESTUB]]=""), "", (DataBase2[[#This Row],[sKS]]-DataBase2[[#This Row],[BESTUB]])/DataBase2[[#This Row],[BESTUB]])</f>
        <v>7.7204130657354099E-3</v>
      </c>
      <c r="AF601" s="75">
        <f>IF(OR(DataBase2[[#This Row],[sLB]] = "", DataBase2[[#This Row],[BestSol]]=""), "", (DataBase2[[#This Row],[sLB]]-DataBase2[[#This Row],[BestSol]])/DataBase2[[#This Row],[BestSol]])</f>
        <v>1.2427799955961277E-3</v>
      </c>
      <c r="AG601" s="76">
        <f>IF(OR(DataBase2[[#This Row],[sCL]] = "", DataBase2[[#This Row],[BestSol]]=""), "", (DataBase2[[#This Row],[sCL]] -DataBase2[[#This Row],[BestSol]])/DataBase2[[#This Row],[BestSol]])</f>
        <v>0</v>
      </c>
      <c r="AH601" s="76">
        <f>IF(OR(DataBase2[[#This Row],[sDRC]]= "", DataBase2[[#This Row],[BestSol]]=""), "", (DataBase2[[#This Row],[sDRC]]-DataBase2[[#This Row],[BestSol]])/DataBase2[[#This Row],[BestSol]])</f>
        <v>0.95296096377028838</v>
      </c>
      <c r="AI601" s="76">
        <f>IF(OR(DataBase2[[#This Row],[sABS]]= "", DataBase2[[#This Row],[BestSol]]=""), "", (DataBase2[[#This Row],[sABS]]-DataBase2[[#This Row],[BestSol]])/DataBase2[[#This Row],[BestSol]])</f>
        <v>1.3388161618624468E-2</v>
      </c>
      <c r="AJ601" s="76">
        <f>IF(OR(DataBase2[[#This Row],[sCCJ]]= "", DataBase2[[#This Row],[BestSol]]=""), "", (DataBase2[[#This Row],[sCCJ]]-DataBase2[[#This Row],[BestSol]])/DataBase2[[#This Row],[BestSol]])</f>
        <v>6.2087994795003515E-2</v>
      </c>
      <c r="AK601" s="76">
        <f>IF(OR(DataBase2[[#This Row],[sILS]] = "", DataBase2[[#This Row],[BestSol]]=""), "", (DataBase2[[#This Row],[sILS]]-DataBase2[[#This Row],[BestSol]])/DataBase2[[#This Row],[BestSol]])</f>
        <v>2.3743442438386671E-2</v>
      </c>
      <c r="AL601" s="76">
        <f>IF(OR(DataBase2[[#This Row],[sSA]] = "", DataBase2[[#This Row],[BestSol]]=""), "", (DataBase2[[#This Row],[sSA]]-DataBase2[[#This Row],[BestSol]])/DataBase2[[#This Row],[BestSol]])</f>
        <v>2.0859794760917278E-2</v>
      </c>
      <c r="AM601" s="76">
        <f>IF(OR(DataBase2[[#This Row],[sKS]] = "", DataBase2[[#This Row],[BestSol]]=""), "", (DataBase2[[#This Row],[sKS]]-DataBase2[[#This Row],[BestSol]])/DataBase2[[#This Row],[BestSol]])</f>
        <v>7.7204130657354099E-3</v>
      </c>
      <c r="AN601" s="75">
        <f>IF(OR(DataBase2[[#This Row],[sLB]] = "", DataBase2[[#This Row],[BSHeu]]=""), "", (DataBase2[[#This Row],[sLB]]-DataBase2[[#This Row],[BSHeu]])/DataBase2[[#This Row],[BSHeu]])</f>
        <v>-6.4280062070318847E-3</v>
      </c>
      <c r="AO601" s="76">
        <f>IF(OR(DataBase2[[#This Row],[sCL]] = "",  DataBase2[[#This Row],[BSHeu]]=""), "", (DataBase2[[#This Row],[sCL]] - DataBase2[[#This Row],[BSHeu]])/ DataBase2[[#This Row],[BSHeu]])</f>
        <v>-7.6612649358248075E-3</v>
      </c>
      <c r="AP601" s="76">
        <f>IF(OR(DataBase2[[#This Row],[sDRC]]= "",  DataBase2[[#This Row],[BSHeu]]=""), "", (DataBase2[[#This Row],[sDRC]]- DataBase2[[#This Row],[BSHeu]])/ DataBase2[[#This Row],[BSHeu]])</f>
        <v>0.93799881241752048</v>
      </c>
      <c r="AQ601" s="76">
        <f>IF(OR(DataBase2[[#This Row],[sABS]]= "",  DataBase2[[#This Row],[BSHeu]]=""), "", (DataBase2[[#This Row],[sABS]]- DataBase2[[#This Row],[BSHeu]])/ DataBase2[[#This Row],[BSHeu]])</f>
        <v>5.6243264296357374E-3</v>
      </c>
      <c r="AR601" s="76">
        <f>IF(OR(DataBase2[[#This Row],[sCCJ]]= "",  DataBase2[[#This Row],[BSHeu]]=""), "", (DataBase2[[#This Row],[sCCJ]]- DataBase2[[#This Row],[BSHeu]])/ DataBase2[[#This Row],[BSHeu]])</f>
        <v>5.3951057281720075E-2</v>
      </c>
      <c r="AS601" s="76">
        <f>IF(OR(DataBase2[[#This Row],[sILS]] = "",  DataBase2[[#This Row],[BSHeu]]=""), "", (DataBase2[[#This Row],[sILS]]- DataBase2[[#This Row],[BSHeu]])/ DataBase2[[#This Row],[BSHeu]])</f>
        <v>1.5900272699552877E-2</v>
      </c>
      <c r="AT601" s="76">
        <f>IF(OR(DataBase2[[#This Row],[sSA]] = "",  DataBase2[[#This Row],[BSHeu]]=""), "", (DataBase2[[#This Row],[sSA]]- DataBase2[[#This Row],[BSHeu]])/ DataBase2[[#This Row],[BSHeu]])</f>
        <v>1.3038717410922154E-2</v>
      </c>
      <c r="AU601" s="77">
        <f>IF(OR(DataBase2[[#This Row],[sKS]]= "",  DataBase2[[#This Row],[BSHeu]]=""), "", (DataBase2[[#This Row],[sKS]]- DataBase2[[#This Row],[BSHeu]])/ DataBase2[[#This Row],[BSHeu]])</f>
        <v>0</v>
      </c>
      <c r="AV601" s="78" t="str">
        <f>IF(AND(DataBase2[[#This Row],[sLBGB]]&lt;=0.0001, DataBase2[[#This Row],[sLBGB]]&lt;&gt;""), 1,"")</f>
        <v/>
      </c>
      <c r="AW601" s="78">
        <f>IF(AND(DataBase2[[#This Row],[sCLGB]]&lt;=0.0001,DataBase2[[#This Row],[sCLGB]]&lt;&gt;""), 1,"")</f>
        <v>1</v>
      </c>
      <c r="AX601" s="78" t="str">
        <f>IF(AND(DataBase2[[#This Row],[sDRCGB]]&lt;=0.0001,DataBase2[[#This Row],[sDRCGB]]&lt;&gt;""), 1,"")</f>
        <v/>
      </c>
      <c r="AY601" s="78" t="str">
        <f>IF(AND(DataBase2[[#This Row],[sABSGB]]&lt;=0.0001,DataBase2[[#This Row],[sABSGB]]&lt;&gt;""), 1,"")</f>
        <v/>
      </c>
      <c r="AZ601" s="78" t="str">
        <f>IF(AND(DataBase2[[#This Row],[sCCJGB]]&lt;=0.0001,DataBase2[[#This Row],[sCCJGB]]&lt;&gt;""), 1,"")</f>
        <v/>
      </c>
      <c r="BA601" s="78" t="str">
        <f>IF(AND(DataBase2[[#This Row],[sILSGB]]&lt;=0.0001,DataBase2[[#This Row],[sILSGB]]&lt;&gt;""), 1,"")</f>
        <v/>
      </c>
      <c r="BB601" s="78" t="str">
        <f>IF(AND(DataBase2[[#This Row],[sSAGB]]&lt;=0.0001,DataBase2[[#This Row],[sSAGB]]&lt;&gt;""), 1,"")</f>
        <v/>
      </c>
      <c r="BC601" s="78" t="str">
        <f>IF(AND(DataBase2[[#This Row],[sKSGB]]&lt;=0.0001,DataBase2[[#This Row],[sKSGB]]&lt;&gt;""), 1,"")</f>
        <v/>
      </c>
      <c r="BD601" s="79">
        <f>IF(AND(DataBase2[[#This Row],[sLBGKS]]&lt;=0.0001, DataBase2[[#This Row],[sLBGKS]]&lt;&gt;""), 1,"")</f>
        <v>1</v>
      </c>
      <c r="BE601" s="78">
        <f>IF(AND(DataBase2[[#This Row],[sCLGKS]]&lt;=0.0001,DataBase2[[#This Row],[sCLGKS]]&lt;&gt;""), 1,"")</f>
        <v>1</v>
      </c>
      <c r="BF601" s="78" t="str">
        <f>IF(AND(DataBase2[[#This Row],[sDRCGKS]]&lt;=0.0001,DataBase2[[#This Row],[sDRCGKS]]&lt;&gt;""), 1,"")</f>
        <v/>
      </c>
      <c r="BG601" s="78" t="str">
        <f>IF(AND(DataBase2[[#This Row],[sABSGKS]]&lt;=0.0001,DataBase2[[#This Row],[sABSGKS]]&lt;&gt;""), 1,"")</f>
        <v/>
      </c>
      <c r="BH601" s="78" t="str">
        <f>IF(AND(DataBase2[[#This Row],[sCCJGKS]]&lt;=0.0001,DataBase2[[#This Row],[sCCJGKS]]&lt;&gt;""), 1,"")</f>
        <v/>
      </c>
      <c r="BI601" s="78" t="str">
        <f>IF(AND(DataBase2[[#This Row],[sILSGKS]]&lt;=0.0001,DataBase2[[#This Row],[sILSGKS]]&lt;&gt;""), 1,"")</f>
        <v/>
      </c>
      <c r="BJ601" s="78" t="str">
        <f>IF(AND(DataBase2[[#This Row],[sSAGKS]]&lt;=0.0001,DataBase2[[#This Row],[sSAGKS]]&lt;&gt;""), 1,"")</f>
        <v/>
      </c>
      <c r="BK601" s="80">
        <f>IF(AND(DataBase2[[#This Row],[sKSGKS]]&lt;=0.0001,DataBase2[[#This Row],[sKSGKS]]&lt;&gt;""), 1,"")</f>
        <v>1</v>
      </c>
      <c r="CV601" s="7"/>
      <c r="CW601" s="7"/>
      <c r="CX601" s="7"/>
      <c r="CY601" s="7"/>
      <c r="DB601" s="8"/>
      <c r="DC601" s="8"/>
      <c r="DD601" s="8"/>
      <c r="DF601" s="7"/>
      <c r="DG601" s="7"/>
      <c r="DH601" s="7"/>
      <c r="DI601" s="7"/>
      <c r="DK601" s="8"/>
      <c r="DL601" s="8"/>
      <c r="DM601" s="8"/>
      <c r="DN601" s="8"/>
      <c r="DO601" s="8"/>
      <c r="DP601" s="7"/>
      <c r="DQ601" s="7"/>
      <c r="DR601" s="7"/>
      <c r="DS601" s="7"/>
    </row>
    <row r="602" spans="1:123" x14ac:dyDescent="0.35">
      <c r="A602" s="65" t="s">
        <v>132</v>
      </c>
      <c r="B602" s="66" t="s">
        <v>80</v>
      </c>
      <c r="C602" s="67" t="s">
        <v>282</v>
      </c>
      <c r="D602" s="67">
        <v>6</v>
      </c>
      <c r="E602" s="67">
        <v>15</v>
      </c>
      <c r="F602" s="68">
        <v>4</v>
      </c>
      <c r="G602" s="69">
        <v>9163.67</v>
      </c>
      <c r="H602" s="70">
        <v>8726.51</v>
      </c>
      <c r="I602" s="71">
        <v>7200</v>
      </c>
      <c r="J602" s="69">
        <v>9179.34</v>
      </c>
      <c r="K602" s="70">
        <v>8214.01</v>
      </c>
      <c r="L602" s="71">
        <v>39483</v>
      </c>
      <c r="M602" s="69">
        <v>17925.2</v>
      </c>
      <c r="N602" s="6">
        <v>8980.9500000000007</v>
      </c>
      <c r="O602" s="71">
        <v>7200</v>
      </c>
      <c r="P602" s="69">
        <v>9477.3701199999996</v>
      </c>
      <c r="Q602" s="71">
        <v>2500</v>
      </c>
      <c r="R602" s="72">
        <v>9666.99</v>
      </c>
      <c r="S602" s="71">
        <v>22.76</v>
      </c>
      <c r="T602" s="72">
        <v>9262.89</v>
      </c>
      <c r="U602" s="71">
        <v>150.00550000000001</v>
      </c>
      <c r="V602" s="72">
        <v>9495.7900000000009</v>
      </c>
      <c r="W602" s="73">
        <v>150.01400000000001</v>
      </c>
      <c r="X602" s="7">
        <v>9229.83</v>
      </c>
      <c r="Y602" s="71">
        <v>334</v>
      </c>
      <c r="Z602" s="74">
        <f t="shared" si="27"/>
        <v>9163.67</v>
      </c>
      <c r="AA602" s="48">
        <f t="shared" si="28"/>
        <v>9229.83</v>
      </c>
      <c r="AB6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MIN(G602,J602,M602),"")</f>
        <v/>
      </c>
      <c r="AC602" s="49" t="str">
        <f>IF(OR(DataBase2[[#This Row],[sKS]] = "", DataBase2[[#This Row],[BSOpt]]=""), "", (DataBase2[[#This Row],[sKS]]-DataBase2[[#This Row],[BSOpt]])/DataBase2[[#This Row],[BSOpt]])</f>
        <v/>
      </c>
      <c r="AD602" s="49">
        <f t="shared" si="29"/>
        <v>9163.67</v>
      </c>
      <c r="AE602" s="49">
        <f>IF(OR(DataBase2[[#This Row],[sKS]] = "", DataBase2[[#This Row],[BESTUB]]=""), "", (DataBase2[[#This Row],[sKS]]-DataBase2[[#This Row],[BESTUB]])/DataBase2[[#This Row],[BESTUB]])</f>
        <v>7.2198147685370436E-3</v>
      </c>
      <c r="AF602" s="75">
        <f>IF(OR(DataBase2[[#This Row],[sLB]] = "", DataBase2[[#This Row],[BestSol]]=""), "", (DataBase2[[#This Row],[sLB]]-DataBase2[[#This Row],[BestSol]])/DataBase2[[#This Row],[BestSol]])</f>
        <v>0</v>
      </c>
      <c r="AG602" s="76">
        <f>IF(OR(DataBase2[[#This Row],[sCL]] = "", DataBase2[[#This Row],[BestSol]]=""), "", (DataBase2[[#This Row],[sCL]] -DataBase2[[#This Row],[BestSol]])/DataBase2[[#This Row],[BestSol]])</f>
        <v>1.7100135644343448E-3</v>
      </c>
      <c r="AH602" s="76">
        <f>IF(OR(DataBase2[[#This Row],[sDRC]]= "", DataBase2[[#This Row],[BestSol]]=""), "", (DataBase2[[#This Row],[sDRC]]-DataBase2[[#This Row],[BestSol]])/DataBase2[[#This Row],[BestSol]])</f>
        <v>0.95611583568592062</v>
      </c>
      <c r="AI602" s="76">
        <f>IF(OR(DataBase2[[#This Row],[sABS]]= "", DataBase2[[#This Row],[BestSol]]=""), "", (DataBase2[[#This Row],[sABS]]-DataBase2[[#This Row],[BestSol]])/DataBase2[[#This Row],[BestSol]])</f>
        <v>3.4233022358945653E-2</v>
      </c>
      <c r="AJ602" s="76">
        <f>IF(OR(DataBase2[[#This Row],[sCCJ]]= "", DataBase2[[#This Row],[BestSol]]=""), "", (DataBase2[[#This Row],[sCCJ]]-DataBase2[[#This Row],[BestSol]])/DataBase2[[#This Row],[BestSol]])</f>
        <v>5.4925592038997446E-2</v>
      </c>
      <c r="AK602" s="76">
        <f>IF(OR(DataBase2[[#This Row],[sILS]] = "", DataBase2[[#This Row],[BestSol]]=""), "", (DataBase2[[#This Row],[sILS]]-DataBase2[[#This Row],[BestSol]])/DataBase2[[#This Row],[BestSol]])</f>
        <v>1.0827539621134256E-2</v>
      </c>
      <c r="AL602" s="76">
        <f>IF(OR(DataBase2[[#This Row],[sSA]] = "", DataBase2[[#This Row],[BestSol]]=""), "", (DataBase2[[#This Row],[sSA]]-DataBase2[[#This Row],[BestSol]])/DataBase2[[#This Row],[BestSol]])</f>
        <v>3.6243120932988725E-2</v>
      </c>
      <c r="AM602" s="76">
        <f>IF(OR(DataBase2[[#This Row],[sKS]] = "", DataBase2[[#This Row],[BestSol]]=""), "", (DataBase2[[#This Row],[sKS]]-DataBase2[[#This Row],[BestSol]])/DataBase2[[#This Row],[BestSol]])</f>
        <v>7.2198147685370436E-3</v>
      </c>
      <c r="AN602" s="75">
        <f>IF(OR(DataBase2[[#This Row],[sLB]] = "", DataBase2[[#This Row],[BSHeu]]=""), "", (DataBase2[[#This Row],[sLB]]-DataBase2[[#This Row],[BSHeu]])/DataBase2[[#This Row],[BSHeu]])</f>
        <v>-7.1680626837113855E-3</v>
      </c>
      <c r="AO602" s="76">
        <f>IF(OR(DataBase2[[#This Row],[sCL]] = "",  DataBase2[[#This Row],[BSHeu]]=""), "", (DataBase2[[#This Row],[sCL]] - DataBase2[[#This Row],[BSHeu]])/ DataBase2[[#This Row],[BSHeu]])</f>
        <v>-5.4703066036969027E-3</v>
      </c>
      <c r="AP602" s="76">
        <f>IF(OR(DataBase2[[#This Row],[sDRC]]= "",  DataBase2[[#This Row],[BSHeu]]=""), "", (DataBase2[[#This Row],[sDRC]]- DataBase2[[#This Row],[BSHeu]])/ DataBase2[[#This Row],[BSHeu]])</f>
        <v>0.94209427475912355</v>
      </c>
      <c r="AQ602" s="76">
        <f>IF(OR(DataBase2[[#This Row],[sABS]]= "",  DataBase2[[#This Row],[BSHeu]]=""), "", (DataBase2[[#This Row],[sABS]]- DataBase2[[#This Row],[BSHeu]])/ DataBase2[[#This Row],[BSHeu]])</f>
        <v>2.6819575225112451E-2</v>
      </c>
      <c r="AR602" s="76">
        <f>IF(OR(DataBase2[[#This Row],[sCCJ]]= "",  DataBase2[[#This Row],[BSHeu]]=""), "", (DataBase2[[#This Row],[sCCJ]]- DataBase2[[#This Row],[BSHeu]])/ DataBase2[[#This Row],[BSHeu]])</f>
        <v>4.7363819268610566E-2</v>
      </c>
      <c r="AS602" s="76">
        <f>IF(OR(DataBase2[[#This Row],[sILS]] = "",  DataBase2[[#This Row],[BSHeu]]=""), "", (DataBase2[[#This Row],[sILS]]- DataBase2[[#This Row],[BSHeu]])/ DataBase2[[#This Row],[BSHeu]])</f>
        <v>3.5818644547082113E-3</v>
      </c>
      <c r="AT602" s="76">
        <f>IF(OR(DataBase2[[#This Row],[sSA]] = "",  DataBase2[[#This Row],[BSHeu]]=""), "", (DataBase2[[#This Row],[sSA]]- DataBase2[[#This Row],[BSHeu]])/ DataBase2[[#This Row],[BSHeu]])</f>
        <v>2.8815265286576346E-2</v>
      </c>
      <c r="AU602" s="77">
        <f>IF(OR(DataBase2[[#This Row],[sKS]]= "",  DataBase2[[#This Row],[BSHeu]]=""), "", (DataBase2[[#This Row],[sKS]]- DataBase2[[#This Row],[BSHeu]])/ DataBase2[[#This Row],[BSHeu]])</f>
        <v>0</v>
      </c>
      <c r="AV602" s="78">
        <f>IF(AND(DataBase2[[#This Row],[sLBGB]]&lt;=0.0001, DataBase2[[#This Row],[sLBGB]]&lt;&gt;""), 1,"")</f>
        <v>1</v>
      </c>
      <c r="AW602" s="78" t="str">
        <f>IF(AND(DataBase2[[#This Row],[sCLGB]]&lt;=0.0001,DataBase2[[#This Row],[sCLGB]]&lt;&gt;""), 1,"")</f>
        <v/>
      </c>
      <c r="AX602" s="78" t="str">
        <f>IF(AND(DataBase2[[#This Row],[sDRCGB]]&lt;=0.0001,DataBase2[[#This Row],[sDRCGB]]&lt;&gt;""), 1,"")</f>
        <v/>
      </c>
      <c r="AY602" s="78" t="str">
        <f>IF(AND(DataBase2[[#This Row],[sABSGB]]&lt;=0.0001,DataBase2[[#This Row],[sABSGB]]&lt;&gt;""), 1,"")</f>
        <v/>
      </c>
      <c r="AZ602" s="78" t="str">
        <f>IF(AND(DataBase2[[#This Row],[sCCJGB]]&lt;=0.0001,DataBase2[[#This Row],[sCCJGB]]&lt;&gt;""), 1,"")</f>
        <v/>
      </c>
      <c r="BA602" s="78" t="str">
        <f>IF(AND(DataBase2[[#This Row],[sILSGB]]&lt;=0.0001,DataBase2[[#This Row],[sILSGB]]&lt;&gt;""), 1,"")</f>
        <v/>
      </c>
      <c r="BB602" s="78" t="str">
        <f>IF(AND(DataBase2[[#This Row],[sSAGB]]&lt;=0.0001,DataBase2[[#This Row],[sSAGB]]&lt;&gt;""), 1,"")</f>
        <v/>
      </c>
      <c r="BC602" s="78" t="str">
        <f>IF(AND(DataBase2[[#This Row],[sKSGB]]&lt;=0.0001,DataBase2[[#This Row],[sKSGB]]&lt;&gt;""), 1,"")</f>
        <v/>
      </c>
      <c r="BD602" s="79">
        <f>IF(AND(DataBase2[[#This Row],[sLBGKS]]&lt;=0.0001, DataBase2[[#This Row],[sLBGKS]]&lt;&gt;""), 1,"")</f>
        <v>1</v>
      </c>
      <c r="BE602" s="78">
        <f>IF(AND(DataBase2[[#This Row],[sCLGKS]]&lt;=0.0001,DataBase2[[#This Row],[sCLGKS]]&lt;&gt;""), 1,"")</f>
        <v>1</v>
      </c>
      <c r="BF602" s="78" t="str">
        <f>IF(AND(DataBase2[[#This Row],[sDRCGKS]]&lt;=0.0001,DataBase2[[#This Row],[sDRCGKS]]&lt;&gt;""), 1,"")</f>
        <v/>
      </c>
      <c r="BG602" s="78" t="str">
        <f>IF(AND(DataBase2[[#This Row],[sABSGKS]]&lt;=0.0001,DataBase2[[#This Row],[sABSGKS]]&lt;&gt;""), 1,"")</f>
        <v/>
      </c>
      <c r="BH602" s="78" t="str">
        <f>IF(AND(DataBase2[[#This Row],[sCCJGKS]]&lt;=0.0001,DataBase2[[#This Row],[sCCJGKS]]&lt;&gt;""), 1,"")</f>
        <v/>
      </c>
      <c r="BI602" s="78" t="str">
        <f>IF(AND(DataBase2[[#This Row],[sILSGKS]]&lt;=0.0001,DataBase2[[#This Row],[sILSGKS]]&lt;&gt;""), 1,"")</f>
        <v/>
      </c>
      <c r="BJ602" s="78" t="str">
        <f>IF(AND(DataBase2[[#This Row],[sSAGKS]]&lt;=0.0001,DataBase2[[#This Row],[sSAGKS]]&lt;&gt;""), 1,"")</f>
        <v/>
      </c>
      <c r="BK602" s="80">
        <f>IF(AND(DataBase2[[#This Row],[sKSGKS]]&lt;=0.0001,DataBase2[[#This Row],[sKSGKS]]&lt;&gt;""), 1,"")</f>
        <v>1</v>
      </c>
      <c r="CV602" s="7"/>
      <c r="CW602" s="7"/>
      <c r="CX602" s="7"/>
      <c r="CY602" s="7"/>
      <c r="DB602" s="8"/>
      <c r="DC602" s="8"/>
      <c r="DD602" s="8"/>
      <c r="DF602" s="7"/>
      <c r="DG602" s="7"/>
      <c r="DH602" s="7"/>
      <c r="DI602" s="7"/>
      <c r="DK602" s="8"/>
      <c r="DL602" s="8"/>
      <c r="DM602" s="8"/>
      <c r="DN602" s="8"/>
      <c r="DO602" s="8"/>
      <c r="DP602" s="7"/>
      <c r="DQ602" s="7"/>
      <c r="DR602" s="7"/>
      <c r="DS602" s="7"/>
    </row>
    <row r="603" spans="1:123" x14ac:dyDescent="0.35">
      <c r="A603" s="65" t="s">
        <v>133</v>
      </c>
      <c r="B603" s="66" t="s">
        <v>80</v>
      </c>
      <c r="C603" s="67" t="s">
        <v>282</v>
      </c>
      <c r="D603" s="67">
        <v>6</v>
      </c>
      <c r="E603" s="67">
        <v>15</v>
      </c>
      <c r="F603" s="68">
        <v>5</v>
      </c>
      <c r="G603" s="69">
        <v>10316.700000000001</v>
      </c>
      <c r="H603" s="70">
        <v>9869.9599999999991</v>
      </c>
      <c r="I603" s="71">
        <v>7200</v>
      </c>
      <c r="J603" s="69">
        <v>10464.209999999999</v>
      </c>
      <c r="K603" s="70">
        <v>8690.7800000000007</v>
      </c>
      <c r="L603" s="71">
        <v>19067</v>
      </c>
      <c r="M603" s="69">
        <v>19519.93</v>
      </c>
      <c r="N603" s="6">
        <v>10262.870000000001</v>
      </c>
      <c r="O603" s="71">
        <v>7200.1</v>
      </c>
      <c r="P603" s="69">
        <v>10906.030269999999</v>
      </c>
      <c r="Q603" s="71">
        <v>2508</v>
      </c>
      <c r="R603" s="72">
        <v>10976.91</v>
      </c>
      <c r="S603" s="71">
        <v>20.64</v>
      </c>
      <c r="T603" s="72">
        <v>10600.31</v>
      </c>
      <c r="U603" s="71">
        <v>150.012</v>
      </c>
      <c r="V603" s="72">
        <v>10727.71</v>
      </c>
      <c r="W603" s="73">
        <v>150.07599999999999</v>
      </c>
      <c r="X603" s="7">
        <v>10334.200000000001</v>
      </c>
      <c r="Y603" s="71">
        <v>124</v>
      </c>
      <c r="Z603" s="74">
        <f t="shared" si="27"/>
        <v>10316.700000000001</v>
      </c>
      <c r="AA603" s="48">
        <f t="shared" si="28"/>
        <v>10334.200000000001</v>
      </c>
      <c r="AB60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MIN(G603,J603,M603),"")</f>
        <v/>
      </c>
      <c r="AC603" s="49" t="str">
        <f>IF(OR(DataBase2[[#This Row],[sKS]] = "", DataBase2[[#This Row],[BSOpt]]=""), "", (DataBase2[[#This Row],[sKS]]-DataBase2[[#This Row],[BSOpt]])/DataBase2[[#This Row],[BSOpt]])</f>
        <v/>
      </c>
      <c r="AD603" s="49">
        <f t="shared" si="29"/>
        <v>10316.700000000001</v>
      </c>
      <c r="AE603" s="49">
        <f>IF(OR(DataBase2[[#This Row],[sKS]] = "", DataBase2[[#This Row],[BESTUB]]=""), "", (DataBase2[[#This Row],[sKS]]-DataBase2[[#This Row],[BESTUB]])/DataBase2[[#This Row],[BESTUB]])</f>
        <v>1.6962788488567079E-3</v>
      </c>
      <c r="AF603" s="75">
        <f>IF(OR(DataBase2[[#This Row],[sLB]] = "", DataBase2[[#This Row],[BestSol]]=""), "", (DataBase2[[#This Row],[sLB]]-DataBase2[[#This Row],[BestSol]])/DataBase2[[#This Row],[BestSol]])</f>
        <v>0</v>
      </c>
      <c r="AG603" s="76">
        <f>IF(OR(DataBase2[[#This Row],[sCL]] = "", DataBase2[[#This Row],[BestSol]]=""), "", (DataBase2[[#This Row],[sCL]] -DataBase2[[#This Row],[BestSol]])/DataBase2[[#This Row],[BestSol]])</f>
        <v>1.4298176742562873E-2</v>
      </c>
      <c r="AH603" s="76">
        <f>IF(OR(DataBase2[[#This Row],[sDRC]]= "", DataBase2[[#This Row],[BestSol]]=""), "", (DataBase2[[#This Row],[sDRC]]-DataBase2[[#This Row],[BestSol]])/DataBase2[[#This Row],[BestSol]])</f>
        <v>0.89207110800934397</v>
      </c>
      <c r="AI603" s="76">
        <f>IF(OR(DataBase2[[#This Row],[sABS]]= "", DataBase2[[#This Row],[BestSol]]=""), "", (DataBase2[[#This Row],[sABS]]-DataBase2[[#This Row],[BestSol]])/DataBase2[[#This Row],[BestSol]])</f>
        <v>5.7123912685257738E-2</v>
      </c>
      <c r="AJ603" s="76">
        <f>IF(OR(DataBase2[[#This Row],[sCCJ]]= "", DataBase2[[#This Row],[BestSol]]=""), "", (DataBase2[[#This Row],[sCCJ]]-DataBase2[[#This Row],[BestSol]])/DataBase2[[#This Row],[BestSol]])</f>
        <v>6.3994300503067758E-2</v>
      </c>
      <c r="AK603" s="76">
        <f>IF(OR(DataBase2[[#This Row],[sILS]] = "", DataBase2[[#This Row],[BestSol]]=""), "", (DataBase2[[#This Row],[sILS]]-DataBase2[[#This Row],[BestSol]])/DataBase2[[#This Row],[BestSol]])</f>
        <v>2.7490379675671361E-2</v>
      </c>
      <c r="AL603" s="76">
        <f>IF(OR(DataBase2[[#This Row],[sSA]] = "", DataBase2[[#This Row],[BestSol]]=""), "", (DataBase2[[#This Row],[sSA]]-DataBase2[[#This Row],[BestSol]])/DataBase2[[#This Row],[BestSol]])</f>
        <v>3.9839289695348161E-2</v>
      </c>
      <c r="AM603" s="76">
        <f>IF(OR(DataBase2[[#This Row],[sKS]] = "", DataBase2[[#This Row],[BestSol]]=""), "", (DataBase2[[#This Row],[sKS]]-DataBase2[[#This Row],[BestSol]])/DataBase2[[#This Row],[BestSol]])</f>
        <v>1.6962788488567079E-3</v>
      </c>
      <c r="AN603" s="75">
        <f>IF(OR(DataBase2[[#This Row],[sLB]] = "", DataBase2[[#This Row],[BSHeu]]=""), "", (DataBase2[[#This Row],[sLB]]-DataBase2[[#This Row],[BSHeu]])/DataBase2[[#This Row],[BSHeu]])</f>
        <v>-1.6934063594666253E-3</v>
      </c>
      <c r="AO603" s="76">
        <f>IF(OR(DataBase2[[#This Row],[sCL]] = "",  DataBase2[[#This Row],[BSHeu]]=""), "", (DataBase2[[#This Row],[sCL]] - DataBase2[[#This Row],[BSHeu]])/ DataBase2[[#This Row],[BSHeu]])</f>
        <v>1.2580557759671613E-2</v>
      </c>
      <c r="AP603" s="76">
        <f>IF(OR(DataBase2[[#This Row],[sDRC]]= "",  DataBase2[[#This Row],[BSHeu]]=""), "", (DataBase2[[#This Row],[sDRC]]- DataBase2[[#This Row],[BSHeu]])/ DataBase2[[#This Row],[BSHeu]])</f>
        <v>0.88886706276247784</v>
      </c>
      <c r="AQ603" s="76">
        <f>IF(OR(DataBase2[[#This Row],[sABS]]= "",  DataBase2[[#This Row],[BSHeu]]=""), "", (DataBase2[[#This Row],[sABS]]- DataBase2[[#This Row],[BSHeu]])/ DataBase2[[#This Row],[BSHeu]])</f>
        <v>5.5333772328772284E-2</v>
      </c>
      <c r="AR603" s="76">
        <f>IF(OR(DataBase2[[#This Row],[sCCJ]]= "",  DataBase2[[#This Row],[BSHeu]]=""), "", (DataBase2[[#This Row],[sCCJ]]- DataBase2[[#This Row],[BSHeu]])/ DataBase2[[#This Row],[BSHeu]])</f>
        <v>6.2192525788159612E-2</v>
      </c>
      <c r="AS603" s="76">
        <f>IF(OR(DataBase2[[#This Row],[sILS]] = "",  DataBase2[[#This Row],[BSHeu]]=""), "", (DataBase2[[#This Row],[sILS]]- DataBase2[[#This Row],[BSHeu]])/ DataBase2[[#This Row],[BSHeu]])</f>
        <v>2.5750420932437804E-2</v>
      </c>
      <c r="AT603" s="76">
        <f>IF(OR(DataBase2[[#This Row],[sSA]] = "",  DataBase2[[#This Row],[BSHeu]]=""), "", (DataBase2[[#This Row],[sSA]]- DataBase2[[#This Row],[BSHeu]])/ DataBase2[[#This Row],[BSHeu]])</f>
        <v>3.8078419229354801E-2</v>
      </c>
      <c r="AU603" s="77">
        <f>IF(OR(DataBase2[[#This Row],[sKS]]= "",  DataBase2[[#This Row],[BSHeu]]=""), "", (DataBase2[[#This Row],[sKS]]- DataBase2[[#This Row],[BSHeu]])/ DataBase2[[#This Row],[BSHeu]])</f>
        <v>0</v>
      </c>
      <c r="AV603" s="78">
        <f>IF(AND(DataBase2[[#This Row],[sLBGB]]&lt;=0.0001, DataBase2[[#This Row],[sLBGB]]&lt;&gt;""), 1,"")</f>
        <v>1</v>
      </c>
      <c r="AW603" s="78" t="str">
        <f>IF(AND(DataBase2[[#This Row],[sCLGB]]&lt;=0.0001,DataBase2[[#This Row],[sCLGB]]&lt;&gt;""), 1,"")</f>
        <v/>
      </c>
      <c r="AX603" s="78" t="str">
        <f>IF(AND(DataBase2[[#This Row],[sDRCGB]]&lt;=0.0001,DataBase2[[#This Row],[sDRCGB]]&lt;&gt;""), 1,"")</f>
        <v/>
      </c>
      <c r="AY603" s="78" t="str">
        <f>IF(AND(DataBase2[[#This Row],[sABSGB]]&lt;=0.0001,DataBase2[[#This Row],[sABSGB]]&lt;&gt;""), 1,"")</f>
        <v/>
      </c>
      <c r="AZ603" s="78" t="str">
        <f>IF(AND(DataBase2[[#This Row],[sCCJGB]]&lt;=0.0001,DataBase2[[#This Row],[sCCJGB]]&lt;&gt;""), 1,"")</f>
        <v/>
      </c>
      <c r="BA603" s="78" t="str">
        <f>IF(AND(DataBase2[[#This Row],[sILSGB]]&lt;=0.0001,DataBase2[[#This Row],[sILSGB]]&lt;&gt;""), 1,"")</f>
        <v/>
      </c>
      <c r="BB603" s="78" t="str">
        <f>IF(AND(DataBase2[[#This Row],[sSAGB]]&lt;=0.0001,DataBase2[[#This Row],[sSAGB]]&lt;&gt;""), 1,"")</f>
        <v/>
      </c>
      <c r="BC603" s="78" t="str">
        <f>IF(AND(DataBase2[[#This Row],[sKSGB]]&lt;=0.0001,DataBase2[[#This Row],[sKSGB]]&lt;&gt;""), 1,"")</f>
        <v/>
      </c>
      <c r="BD603" s="79">
        <f>IF(AND(DataBase2[[#This Row],[sLBGKS]]&lt;=0.0001, DataBase2[[#This Row],[sLBGKS]]&lt;&gt;""), 1,"")</f>
        <v>1</v>
      </c>
      <c r="BE603" s="78" t="str">
        <f>IF(AND(DataBase2[[#This Row],[sCLGKS]]&lt;=0.0001,DataBase2[[#This Row],[sCLGKS]]&lt;&gt;""), 1,"")</f>
        <v/>
      </c>
      <c r="BF603" s="78" t="str">
        <f>IF(AND(DataBase2[[#This Row],[sDRCGKS]]&lt;=0.0001,DataBase2[[#This Row],[sDRCGKS]]&lt;&gt;""), 1,"")</f>
        <v/>
      </c>
      <c r="BG603" s="78" t="str">
        <f>IF(AND(DataBase2[[#This Row],[sABSGKS]]&lt;=0.0001,DataBase2[[#This Row],[sABSGKS]]&lt;&gt;""), 1,"")</f>
        <v/>
      </c>
      <c r="BH603" s="78" t="str">
        <f>IF(AND(DataBase2[[#This Row],[sCCJGKS]]&lt;=0.0001,DataBase2[[#This Row],[sCCJGKS]]&lt;&gt;""), 1,"")</f>
        <v/>
      </c>
      <c r="BI603" s="78" t="str">
        <f>IF(AND(DataBase2[[#This Row],[sILSGKS]]&lt;=0.0001,DataBase2[[#This Row],[sILSGKS]]&lt;&gt;""), 1,"")</f>
        <v/>
      </c>
      <c r="BJ603" s="78" t="str">
        <f>IF(AND(DataBase2[[#This Row],[sSAGKS]]&lt;=0.0001,DataBase2[[#This Row],[sSAGKS]]&lt;&gt;""), 1,"")</f>
        <v/>
      </c>
      <c r="BK603" s="80">
        <f>IF(AND(DataBase2[[#This Row],[sKSGKS]]&lt;=0.0001,DataBase2[[#This Row],[sKSGKS]]&lt;&gt;""), 1,"")</f>
        <v>1</v>
      </c>
      <c r="CV603" s="7"/>
      <c r="CW603" s="7"/>
      <c r="CX603" s="7"/>
      <c r="CY603" s="7"/>
      <c r="DB603" s="8"/>
      <c r="DC603" s="8"/>
      <c r="DD603" s="8"/>
      <c r="DF603" s="7"/>
      <c r="DG603" s="7"/>
      <c r="DH603" s="7"/>
      <c r="DI603" s="7"/>
      <c r="DK603" s="8"/>
      <c r="DL603" s="8"/>
      <c r="DM603" s="8"/>
      <c r="DN603" s="8"/>
      <c r="DO603" s="8"/>
      <c r="DP603" s="7"/>
      <c r="DQ603" s="7"/>
      <c r="DR603" s="7"/>
      <c r="DS603" s="7"/>
    </row>
    <row r="604" spans="1:123" x14ac:dyDescent="0.35">
      <c r="A604" s="65" t="s">
        <v>134</v>
      </c>
      <c r="B604" s="66" t="s">
        <v>80</v>
      </c>
      <c r="C604" s="67" t="s">
        <v>282</v>
      </c>
      <c r="D604" s="67">
        <v>6</v>
      </c>
      <c r="E604" s="67">
        <v>15</v>
      </c>
      <c r="F604" s="68">
        <v>2</v>
      </c>
      <c r="G604" s="69">
        <v>6080.23</v>
      </c>
      <c r="H604" s="70">
        <v>5742.14</v>
      </c>
      <c r="I604" s="71">
        <v>7200</v>
      </c>
      <c r="J604" s="69">
        <v>6047.53</v>
      </c>
      <c r="K604" s="70">
        <v>6047.53</v>
      </c>
      <c r="L604" s="71">
        <v>132</v>
      </c>
      <c r="M604" s="69">
        <v>11529.97</v>
      </c>
      <c r="N604" s="6">
        <v>5988.18</v>
      </c>
      <c r="O604" s="71">
        <v>7201.9</v>
      </c>
      <c r="P604" s="69">
        <v>6048.5898399999996</v>
      </c>
      <c r="Q604" s="71">
        <v>1300</v>
      </c>
      <c r="R604" s="72">
        <v>6529.43</v>
      </c>
      <c r="S604" s="71">
        <v>37.049999999999997</v>
      </c>
      <c r="T604" s="72">
        <v>6200.13</v>
      </c>
      <c r="U604" s="71">
        <v>150.01150000000001</v>
      </c>
      <c r="V604" s="72">
        <v>6185.79</v>
      </c>
      <c r="W604" s="73">
        <v>150.0155</v>
      </c>
      <c r="X604" s="7">
        <v>6080.23</v>
      </c>
      <c r="Y604" s="71">
        <v>121</v>
      </c>
      <c r="Z604" s="74">
        <f t="shared" si="27"/>
        <v>6047.53</v>
      </c>
      <c r="AA604" s="48">
        <f t="shared" si="28"/>
        <v>6048.5898399999996</v>
      </c>
      <c r="AB60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MIN(G604,J604,M604),"")</f>
        <v>6047.53</v>
      </c>
      <c r="AC604" s="49">
        <f>IF(OR(DataBase2[[#This Row],[sKS]] = "", DataBase2[[#This Row],[BSOpt]]=""), "", (DataBase2[[#This Row],[sKS]]-DataBase2[[#This Row],[BSOpt]])/DataBase2[[#This Row],[BSOpt]])</f>
        <v>5.407166231502749E-3</v>
      </c>
      <c r="AD604" s="49">
        <f t="shared" si="29"/>
        <v>6047.53</v>
      </c>
      <c r="AE604" s="49">
        <f>IF(OR(DataBase2[[#This Row],[sKS]] = "", DataBase2[[#This Row],[BESTUB]]=""), "", (DataBase2[[#This Row],[sKS]]-DataBase2[[#This Row],[BESTUB]])/DataBase2[[#This Row],[BESTUB]])</f>
        <v>5.407166231502749E-3</v>
      </c>
      <c r="AF604" s="75">
        <f>IF(OR(DataBase2[[#This Row],[sLB]] = "", DataBase2[[#This Row],[BestSol]]=""), "", (DataBase2[[#This Row],[sLB]]-DataBase2[[#This Row],[BestSol]])/DataBase2[[#This Row],[BestSol]])</f>
        <v>5.407166231502749E-3</v>
      </c>
      <c r="AG604" s="76">
        <f>IF(OR(DataBase2[[#This Row],[sCL]] = "", DataBase2[[#This Row],[BestSol]]=""), "", (DataBase2[[#This Row],[sCL]] -DataBase2[[#This Row],[BestSol]])/DataBase2[[#This Row],[BestSol]])</f>
        <v>0</v>
      </c>
      <c r="AH604" s="76">
        <f>IF(OR(DataBase2[[#This Row],[sDRC]]= "", DataBase2[[#This Row],[BestSol]]=""), "", (DataBase2[[#This Row],[sDRC]]-DataBase2[[#This Row],[BestSol]])/DataBase2[[#This Row],[BestSol]])</f>
        <v>0.90655854538960534</v>
      </c>
      <c r="AI604" s="76">
        <f>IF(OR(DataBase2[[#This Row],[sABS]]= "", DataBase2[[#This Row],[BestSol]]=""), "", (DataBase2[[#This Row],[sABS]]-DataBase2[[#This Row],[BestSol]])/DataBase2[[#This Row],[BestSol]])</f>
        <v>1.7525171433624881E-4</v>
      </c>
      <c r="AJ604" s="76">
        <f>IF(OR(DataBase2[[#This Row],[sCCJ]]= "", DataBase2[[#This Row],[BestSol]]=""), "", (DataBase2[[#This Row],[sCCJ]]-DataBase2[[#This Row],[BestSol]])/DataBase2[[#This Row],[BestSol]])</f>
        <v>7.9685425289333089E-2</v>
      </c>
      <c r="AK604" s="76">
        <f>IF(OR(DataBase2[[#This Row],[sILS]] = "", DataBase2[[#This Row],[BestSol]]=""), "", (DataBase2[[#This Row],[sILS]]-DataBase2[[#This Row],[BestSol]])/DataBase2[[#This Row],[BestSol]])</f>
        <v>2.5233442413679696E-2</v>
      </c>
      <c r="AL604" s="76">
        <f>IF(OR(DataBase2[[#This Row],[sSA]] = "", DataBase2[[#This Row],[BestSol]]=""), "", (DataBase2[[#This Row],[sSA]]-DataBase2[[#This Row],[BestSol]])/DataBase2[[#This Row],[BestSol]])</f>
        <v>2.2862226396561939E-2</v>
      </c>
      <c r="AM604" s="76">
        <f>IF(OR(DataBase2[[#This Row],[sKS]] = "", DataBase2[[#This Row],[BestSol]]=""), "", (DataBase2[[#This Row],[sKS]]-DataBase2[[#This Row],[BestSol]])/DataBase2[[#This Row],[BestSol]])</f>
        <v>5.407166231502749E-3</v>
      </c>
      <c r="AN604" s="75">
        <f>IF(OR(DataBase2[[#This Row],[sLB]] = "", DataBase2[[#This Row],[BSHeu]]=""), "", (DataBase2[[#This Row],[sLB]]-DataBase2[[#This Row],[BSHeu]])/DataBase2[[#This Row],[BSHeu]])</f>
        <v>5.230997775838595E-3</v>
      </c>
      <c r="AO604" s="76">
        <f>IF(OR(DataBase2[[#This Row],[sCL]] = "",  DataBase2[[#This Row],[BSHeu]]=""), "", (DataBase2[[#This Row],[sCL]] - DataBase2[[#This Row],[BSHeu]])/ DataBase2[[#This Row],[BSHeu]])</f>
        <v>-1.7522100655446241E-4</v>
      </c>
      <c r="AP604" s="76">
        <f>IF(OR(DataBase2[[#This Row],[sDRC]]= "",  DataBase2[[#This Row],[BSHeu]]=""), "", (DataBase2[[#This Row],[sDRC]]- DataBase2[[#This Row],[BSHeu]])/ DataBase2[[#This Row],[BSHeu]])</f>
        <v>0.90622447628222713</v>
      </c>
      <c r="AQ604" s="76">
        <f>IF(OR(DataBase2[[#This Row],[sABS]]= "",  DataBase2[[#This Row],[BSHeu]]=""), "", (DataBase2[[#This Row],[sABS]]- DataBase2[[#This Row],[BSHeu]])/ DataBase2[[#This Row],[BSHeu]])</f>
        <v>0</v>
      </c>
      <c r="AR604" s="76">
        <f>IF(OR(DataBase2[[#This Row],[sCCJ]]= "",  DataBase2[[#This Row],[BSHeu]]=""), "", (DataBase2[[#This Row],[sCCJ]]- DataBase2[[#This Row],[BSHeu]])/ DataBase2[[#This Row],[BSHeu]])</f>
        <v>7.9496241722351715E-2</v>
      </c>
      <c r="AS604" s="76">
        <f>IF(OR(DataBase2[[#This Row],[sILS]] = "",  DataBase2[[#This Row],[BSHeu]]=""), "", (DataBase2[[#This Row],[sILS]]- DataBase2[[#This Row],[BSHeu]])/ DataBase2[[#This Row],[BSHeu]])</f>
        <v>2.5053799977946673E-2</v>
      </c>
      <c r="AT604" s="76">
        <f>IF(OR(DataBase2[[#This Row],[sSA]] = "",  DataBase2[[#This Row],[BSHeu]]=""), "", (DataBase2[[#This Row],[sSA]]- DataBase2[[#This Row],[BSHeu]])/ DataBase2[[#This Row],[BSHeu]])</f>
        <v>2.2682999447686196E-2</v>
      </c>
      <c r="AU604" s="77">
        <f>IF(OR(DataBase2[[#This Row],[sKS]]= "",  DataBase2[[#This Row],[BSHeu]]=""), "", (DataBase2[[#This Row],[sKS]]- DataBase2[[#This Row],[BSHeu]])/ DataBase2[[#This Row],[BSHeu]])</f>
        <v>5.230997775838595E-3</v>
      </c>
      <c r="AV604" s="78" t="str">
        <f>IF(AND(DataBase2[[#This Row],[sLBGB]]&lt;=0.0001, DataBase2[[#This Row],[sLBGB]]&lt;&gt;""), 1,"")</f>
        <v/>
      </c>
      <c r="AW604" s="78">
        <f>IF(AND(DataBase2[[#This Row],[sCLGB]]&lt;=0.0001,DataBase2[[#This Row],[sCLGB]]&lt;&gt;""), 1,"")</f>
        <v>1</v>
      </c>
      <c r="AX604" s="78" t="str">
        <f>IF(AND(DataBase2[[#This Row],[sDRCGB]]&lt;=0.0001,DataBase2[[#This Row],[sDRCGB]]&lt;&gt;""), 1,"")</f>
        <v/>
      </c>
      <c r="AY604" s="78" t="str">
        <f>IF(AND(DataBase2[[#This Row],[sABSGB]]&lt;=0.0001,DataBase2[[#This Row],[sABSGB]]&lt;&gt;""), 1,"")</f>
        <v/>
      </c>
      <c r="AZ604" s="78" t="str">
        <f>IF(AND(DataBase2[[#This Row],[sCCJGB]]&lt;=0.0001,DataBase2[[#This Row],[sCCJGB]]&lt;&gt;""), 1,"")</f>
        <v/>
      </c>
      <c r="BA604" s="78" t="str">
        <f>IF(AND(DataBase2[[#This Row],[sILSGB]]&lt;=0.0001,DataBase2[[#This Row],[sILSGB]]&lt;&gt;""), 1,"")</f>
        <v/>
      </c>
      <c r="BB604" s="78" t="str">
        <f>IF(AND(DataBase2[[#This Row],[sSAGB]]&lt;=0.0001,DataBase2[[#This Row],[sSAGB]]&lt;&gt;""), 1,"")</f>
        <v/>
      </c>
      <c r="BC604" s="78" t="str">
        <f>IF(AND(DataBase2[[#This Row],[sKSGB]]&lt;=0.0001,DataBase2[[#This Row],[sKSGB]]&lt;&gt;""), 1,"")</f>
        <v/>
      </c>
      <c r="BD604" s="79" t="str">
        <f>IF(AND(DataBase2[[#This Row],[sLBGKS]]&lt;=0.0001, DataBase2[[#This Row],[sLBGKS]]&lt;&gt;""), 1,"")</f>
        <v/>
      </c>
      <c r="BE604" s="78">
        <f>IF(AND(DataBase2[[#This Row],[sCLGKS]]&lt;=0.0001,DataBase2[[#This Row],[sCLGKS]]&lt;&gt;""), 1,"")</f>
        <v>1</v>
      </c>
      <c r="BF604" s="78" t="str">
        <f>IF(AND(DataBase2[[#This Row],[sDRCGKS]]&lt;=0.0001,DataBase2[[#This Row],[sDRCGKS]]&lt;&gt;""), 1,"")</f>
        <v/>
      </c>
      <c r="BG604" s="78">
        <f>IF(AND(DataBase2[[#This Row],[sABSGKS]]&lt;=0.0001,DataBase2[[#This Row],[sABSGKS]]&lt;&gt;""), 1,"")</f>
        <v>1</v>
      </c>
      <c r="BH604" s="78" t="str">
        <f>IF(AND(DataBase2[[#This Row],[sCCJGKS]]&lt;=0.0001,DataBase2[[#This Row],[sCCJGKS]]&lt;&gt;""), 1,"")</f>
        <v/>
      </c>
      <c r="BI604" s="78" t="str">
        <f>IF(AND(DataBase2[[#This Row],[sILSGKS]]&lt;=0.0001,DataBase2[[#This Row],[sILSGKS]]&lt;&gt;""), 1,"")</f>
        <v/>
      </c>
      <c r="BJ604" s="78" t="str">
        <f>IF(AND(DataBase2[[#This Row],[sSAGKS]]&lt;=0.0001,DataBase2[[#This Row],[sSAGKS]]&lt;&gt;""), 1,"")</f>
        <v/>
      </c>
      <c r="BK604" s="80" t="str">
        <f>IF(AND(DataBase2[[#This Row],[sKSGKS]]&lt;=0.0001,DataBase2[[#This Row],[sKSGKS]]&lt;&gt;""), 1,"")</f>
        <v/>
      </c>
      <c r="CV604" s="7"/>
      <c r="CW604" s="7"/>
      <c r="CX604" s="7"/>
      <c r="CY604" s="7"/>
      <c r="DB604" s="8"/>
      <c r="DC604" s="8"/>
      <c r="DD604" s="8"/>
      <c r="DF604" s="7"/>
      <c r="DG604" s="7"/>
      <c r="DH604" s="7"/>
      <c r="DI604" s="7"/>
      <c r="DK604" s="8"/>
      <c r="DL604" s="8"/>
      <c r="DM604" s="8"/>
      <c r="DN604" s="8"/>
      <c r="DO604" s="8"/>
      <c r="DP604" s="7"/>
      <c r="DQ604" s="7"/>
      <c r="DR604" s="7"/>
      <c r="DS604" s="7"/>
    </row>
    <row r="605" spans="1:123" x14ac:dyDescent="0.35">
      <c r="A605" s="65" t="s">
        <v>135</v>
      </c>
      <c r="B605" s="66" t="s">
        <v>80</v>
      </c>
      <c r="C605" s="67" t="s">
        <v>282</v>
      </c>
      <c r="D605" s="67">
        <v>6</v>
      </c>
      <c r="E605" s="67">
        <v>15</v>
      </c>
      <c r="F605" s="68">
        <v>3</v>
      </c>
      <c r="G605" s="69">
        <v>7090.8</v>
      </c>
      <c r="H605" s="70">
        <v>6672.09</v>
      </c>
      <c r="I605" s="71">
        <v>7200</v>
      </c>
      <c r="J605" s="69">
        <v>7078.42</v>
      </c>
      <c r="K605" s="70">
        <v>7078.42</v>
      </c>
      <c r="L605" s="71">
        <v>2216</v>
      </c>
      <c r="M605" s="69">
        <v>13332.09</v>
      </c>
      <c r="N605" s="6">
        <v>7029.54</v>
      </c>
      <c r="O605" s="71">
        <v>7200</v>
      </c>
      <c r="P605" s="69">
        <v>7108.4199200000003</v>
      </c>
      <c r="Q605" s="71">
        <v>3119</v>
      </c>
      <c r="R605" s="72">
        <v>7513.83</v>
      </c>
      <c r="S605" s="71">
        <v>24.93</v>
      </c>
      <c r="T605" s="72">
        <v>7306.86</v>
      </c>
      <c r="U605" s="71">
        <v>150.00800000000001</v>
      </c>
      <c r="V605" s="72">
        <v>7452.35</v>
      </c>
      <c r="W605" s="73">
        <v>150.113</v>
      </c>
      <c r="X605" s="7">
        <v>7107.6</v>
      </c>
      <c r="Y605" s="71">
        <v>237</v>
      </c>
      <c r="Z605" s="74">
        <f t="shared" si="27"/>
        <v>7078.42</v>
      </c>
      <c r="AA605" s="48">
        <f t="shared" si="28"/>
        <v>7107.6</v>
      </c>
      <c r="AB60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MIN(G605,J605,M605),"")</f>
        <v>7078.42</v>
      </c>
      <c r="AC605" s="49">
        <f>IF(OR(DataBase2[[#This Row],[sKS]] = "", DataBase2[[#This Row],[BSOpt]]=""), "", (DataBase2[[#This Row],[sKS]]-DataBase2[[#This Row],[BSOpt]])/DataBase2[[#This Row],[BSOpt]])</f>
        <v>4.1223888946968802E-3</v>
      </c>
      <c r="AD605" s="49">
        <f t="shared" si="29"/>
        <v>7078.42</v>
      </c>
      <c r="AE605" s="49">
        <f>IF(OR(DataBase2[[#This Row],[sKS]] = "", DataBase2[[#This Row],[BESTUB]]=""), "", (DataBase2[[#This Row],[sKS]]-DataBase2[[#This Row],[BESTUB]])/DataBase2[[#This Row],[BESTUB]])</f>
        <v>4.1223888946968802E-3</v>
      </c>
      <c r="AF605" s="75">
        <f>IF(OR(DataBase2[[#This Row],[sLB]] = "", DataBase2[[#This Row],[BestSol]]=""), "", (DataBase2[[#This Row],[sLB]]-DataBase2[[#This Row],[BestSol]])/DataBase2[[#This Row],[BestSol]])</f>
        <v>1.7489778792442534E-3</v>
      </c>
      <c r="AG605" s="76">
        <f>IF(OR(DataBase2[[#This Row],[sCL]] = "", DataBase2[[#This Row],[BestSol]]=""), "", (DataBase2[[#This Row],[sCL]] -DataBase2[[#This Row],[BestSol]])/DataBase2[[#This Row],[BestSol]])</f>
        <v>0</v>
      </c>
      <c r="AH605" s="76">
        <f>IF(OR(DataBase2[[#This Row],[sDRC]]= "", DataBase2[[#This Row],[BestSol]]=""), "", (DataBase2[[#This Row],[sDRC]]-DataBase2[[#This Row],[BestSol]])/DataBase2[[#This Row],[BestSol]])</f>
        <v>0.883483884821754</v>
      </c>
      <c r="AI605" s="76">
        <f>IF(OR(DataBase2[[#This Row],[sABS]]= "", DataBase2[[#This Row],[BestSol]]=""), "", (DataBase2[[#This Row],[sABS]]-DataBase2[[#This Row],[BestSol]])/DataBase2[[#This Row],[BestSol]])</f>
        <v>4.238222654208171E-3</v>
      </c>
      <c r="AJ605" s="76">
        <f>IF(OR(DataBase2[[#This Row],[sCCJ]]= "", DataBase2[[#This Row],[BestSol]]=""), "", (DataBase2[[#This Row],[sCCJ]]-DataBase2[[#This Row],[BestSol]])/DataBase2[[#This Row],[BestSol]])</f>
        <v>6.1512314895131946E-2</v>
      </c>
      <c r="AK605" s="76">
        <f>IF(OR(DataBase2[[#This Row],[sILS]] = "", DataBase2[[#This Row],[BestSol]]=""), "", (DataBase2[[#This Row],[sILS]]-DataBase2[[#This Row],[BestSol]])/DataBase2[[#This Row],[BestSol]])</f>
        <v>3.2272738831547097E-2</v>
      </c>
      <c r="AL605" s="76">
        <f>IF(OR(DataBase2[[#This Row],[sSA]] = "", DataBase2[[#This Row],[BestSol]]=""), "", (DataBase2[[#This Row],[sSA]]-DataBase2[[#This Row],[BestSol]])/DataBase2[[#This Row],[BestSol]])</f>
        <v>5.2826760774297127E-2</v>
      </c>
      <c r="AM605" s="76">
        <f>IF(OR(DataBase2[[#This Row],[sKS]] = "", DataBase2[[#This Row],[BestSol]]=""), "", (DataBase2[[#This Row],[sKS]]-DataBase2[[#This Row],[BestSol]])/DataBase2[[#This Row],[BestSol]])</f>
        <v>4.1223888946968802E-3</v>
      </c>
      <c r="AN605" s="75">
        <f>IF(OR(DataBase2[[#This Row],[sLB]] = "", DataBase2[[#This Row],[BSHeu]]=""), "", (DataBase2[[#This Row],[sLB]]-DataBase2[[#This Row],[BSHeu]])/DataBase2[[#This Row],[BSHeu]])</f>
        <v>-2.3636670606112021E-3</v>
      </c>
      <c r="AO605" s="76">
        <f>IF(OR(DataBase2[[#This Row],[sCL]] = "",  DataBase2[[#This Row],[BSHeu]]=""), "", (DataBase2[[#This Row],[sCL]] - DataBase2[[#This Row],[BSHeu]])/ DataBase2[[#This Row],[BSHeu]])</f>
        <v>-4.1054645731330251E-3</v>
      </c>
      <c r="AP605" s="76">
        <f>IF(OR(DataBase2[[#This Row],[sDRC]]= "",  DataBase2[[#This Row],[BSHeu]]=""), "", (DataBase2[[#This Row],[sDRC]]- DataBase2[[#This Row],[BSHeu]])/ DataBase2[[#This Row],[BSHeu]])</f>
        <v>0.87575130845855131</v>
      </c>
      <c r="AQ605" s="76">
        <f>IF(OR(DataBase2[[#This Row],[sABS]]= "",  DataBase2[[#This Row],[BSHeu]]=""), "", (DataBase2[[#This Row],[sABS]]- DataBase2[[#This Row],[BSHeu]])/ DataBase2[[#This Row],[BSHeu]])</f>
        <v>1.1535820811524437E-4</v>
      </c>
      <c r="AR605" s="76">
        <f>IF(OR(DataBase2[[#This Row],[sCCJ]]= "",  DataBase2[[#This Row],[BSHeu]]=""), "", (DataBase2[[#This Row],[sCCJ]]- DataBase2[[#This Row],[BSHeu]])/ DataBase2[[#This Row],[BSHeu]])</f>
        <v>5.715431369238555E-2</v>
      </c>
      <c r="AS605" s="76">
        <f>IF(OR(DataBase2[[#This Row],[sILS]] = "",  DataBase2[[#This Row],[BSHeu]]=""), "", (DataBase2[[#This Row],[sILS]]- DataBase2[[#This Row],[BSHeu]])/ DataBase2[[#This Row],[BSHeu]])</f>
        <v>2.8034779672463182E-2</v>
      </c>
      <c r="AT605" s="76">
        <f>IF(OR(DataBase2[[#This Row],[sSA]] = "",  DataBase2[[#This Row],[BSHeu]]=""), "", (DataBase2[[#This Row],[sSA]]- DataBase2[[#This Row],[BSHeu]])/ DataBase2[[#This Row],[BSHeu]])</f>
        <v>4.8504417806291854E-2</v>
      </c>
      <c r="AU605" s="77">
        <f>IF(OR(DataBase2[[#This Row],[sKS]]= "",  DataBase2[[#This Row],[BSHeu]]=""), "", (DataBase2[[#This Row],[sKS]]- DataBase2[[#This Row],[BSHeu]])/ DataBase2[[#This Row],[BSHeu]])</f>
        <v>0</v>
      </c>
      <c r="AV605" s="78" t="str">
        <f>IF(AND(DataBase2[[#This Row],[sLBGB]]&lt;=0.0001, DataBase2[[#This Row],[sLBGB]]&lt;&gt;""), 1,"")</f>
        <v/>
      </c>
      <c r="AW605" s="78">
        <f>IF(AND(DataBase2[[#This Row],[sCLGB]]&lt;=0.0001,DataBase2[[#This Row],[sCLGB]]&lt;&gt;""), 1,"")</f>
        <v>1</v>
      </c>
      <c r="AX605" s="78" t="str">
        <f>IF(AND(DataBase2[[#This Row],[sDRCGB]]&lt;=0.0001,DataBase2[[#This Row],[sDRCGB]]&lt;&gt;""), 1,"")</f>
        <v/>
      </c>
      <c r="AY605" s="78" t="str">
        <f>IF(AND(DataBase2[[#This Row],[sABSGB]]&lt;=0.0001,DataBase2[[#This Row],[sABSGB]]&lt;&gt;""), 1,"")</f>
        <v/>
      </c>
      <c r="AZ605" s="78" t="str">
        <f>IF(AND(DataBase2[[#This Row],[sCCJGB]]&lt;=0.0001,DataBase2[[#This Row],[sCCJGB]]&lt;&gt;""), 1,"")</f>
        <v/>
      </c>
      <c r="BA605" s="78" t="str">
        <f>IF(AND(DataBase2[[#This Row],[sILSGB]]&lt;=0.0001,DataBase2[[#This Row],[sILSGB]]&lt;&gt;""), 1,"")</f>
        <v/>
      </c>
      <c r="BB605" s="78" t="str">
        <f>IF(AND(DataBase2[[#This Row],[sSAGB]]&lt;=0.0001,DataBase2[[#This Row],[sSAGB]]&lt;&gt;""), 1,"")</f>
        <v/>
      </c>
      <c r="BC605" s="78" t="str">
        <f>IF(AND(DataBase2[[#This Row],[sKSGB]]&lt;=0.0001,DataBase2[[#This Row],[sKSGB]]&lt;&gt;""), 1,"")</f>
        <v/>
      </c>
      <c r="BD605" s="79">
        <f>IF(AND(DataBase2[[#This Row],[sLBGKS]]&lt;=0.0001, DataBase2[[#This Row],[sLBGKS]]&lt;&gt;""), 1,"")</f>
        <v>1</v>
      </c>
      <c r="BE605" s="78">
        <f>IF(AND(DataBase2[[#This Row],[sCLGKS]]&lt;=0.0001,DataBase2[[#This Row],[sCLGKS]]&lt;&gt;""), 1,"")</f>
        <v>1</v>
      </c>
      <c r="BF605" s="78" t="str">
        <f>IF(AND(DataBase2[[#This Row],[sDRCGKS]]&lt;=0.0001,DataBase2[[#This Row],[sDRCGKS]]&lt;&gt;""), 1,"")</f>
        <v/>
      </c>
      <c r="BG605" s="78" t="str">
        <f>IF(AND(DataBase2[[#This Row],[sABSGKS]]&lt;=0.0001,DataBase2[[#This Row],[sABSGKS]]&lt;&gt;""), 1,"")</f>
        <v/>
      </c>
      <c r="BH605" s="78" t="str">
        <f>IF(AND(DataBase2[[#This Row],[sCCJGKS]]&lt;=0.0001,DataBase2[[#This Row],[sCCJGKS]]&lt;&gt;""), 1,"")</f>
        <v/>
      </c>
      <c r="BI605" s="78" t="str">
        <f>IF(AND(DataBase2[[#This Row],[sILSGKS]]&lt;=0.0001,DataBase2[[#This Row],[sILSGKS]]&lt;&gt;""), 1,"")</f>
        <v/>
      </c>
      <c r="BJ605" s="78" t="str">
        <f>IF(AND(DataBase2[[#This Row],[sSAGKS]]&lt;=0.0001,DataBase2[[#This Row],[sSAGKS]]&lt;&gt;""), 1,"")</f>
        <v/>
      </c>
      <c r="BK605" s="80">
        <f>IF(AND(DataBase2[[#This Row],[sKSGKS]]&lt;=0.0001,DataBase2[[#This Row],[sKSGKS]]&lt;&gt;""), 1,"")</f>
        <v>1</v>
      </c>
      <c r="CV605" s="7"/>
      <c r="CW605" s="7"/>
      <c r="CX605" s="7"/>
      <c r="CY605" s="7"/>
      <c r="DB605" s="8"/>
      <c r="DC605" s="8"/>
      <c r="DD605" s="8"/>
      <c r="DF605" s="7"/>
      <c r="DG605" s="7"/>
      <c r="DH605" s="7"/>
      <c r="DI605" s="7"/>
      <c r="DK605" s="8"/>
      <c r="DL605" s="8"/>
      <c r="DM605" s="8"/>
      <c r="DN605" s="8"/>
      <c r="DO605" s="8"/>
      <c r="DP605" s="7"/>
      <c r="DQ605" s="7"/>
      <c r="DR605" s="7"/>
      <c r="DS605" s="7"/>
    </row>
    <row r="606" spans="1:123" x14ac:dyDescent="0.35">
      <c r="A606" s="65" t="s">
        <v>136</v>
      </c>
      <c r="B606" s="66" t="s">
        <v>80</v>
      </c>
      <c r="C606" s="67" t="s">
        <v>282</v>
      </c>
      <c r="D606" s="67">
        <v>6</v>
      </c>
      <c r="E606" s="67">
        <v>15</v>
      </c>
      <c r="F606" s="68">
        <v>4</v>
      </c>
      <c r="G606" s="69">
        <v>8275.86</v>
      </c>
      <c r="H606" s="70">
        <v>7845.28</v>
      </c>
      <c r="I606" s="71">
        <v>7200</v>
      </c>
      <c r="J606" s="69">
        <v>8343.25</v>
      </c>
      <c r="K606" s="70">
        <v>7965.01</v>
      </c>
      <c r="L606" s="71">
        <v>43059</v>
      </c>
      <c r="M606" s="69">
        <v>14714.7</v>
      </c>
      <c r="N606" s="6">
        <v>8178.39</v>
      </c>
      <c r="O606" s="71">
        <v>7200</v>
      </c>
      <c r="P606" s="69">
        <v>8853.2099600000001</v>
      </c>
      <c r="Q606" s="71">
        <v>2494</v>
      </c>
      <c r="R606" s="72">
        <v>9247.69</v>
      </c>
      <c r="S606" s="71">
        <v>20.36</v>
      </c>
      <c r="T606" s="72">
        <v>8530.5300000000007</v>
      </c>
      <c r="U606" s="71">
        <v>150.005</v>
      </c>
      <c r="V606" s="72">
        <v>8508.35</v>
      </c>
      <c r="W606" s="73">
        <v>150.1</v>
      </c>
      <c r="X606" s="7">
        <v>8380.27</v>
      </c>
      <c r="Y606" s="71">
        <v>602</v>
      </c>
      <c r="Z606" s="74">
        <f t="shared" si="27"/>
        <v>8275.86</v>
      </c>
      <c r="AA606" s="48">
        <f t="shared" si="28"/>
        <v>8380.27</v>
      </c>
      <c r="AB6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MIN(G606,J606,M606),"")</f>
        <v/>
      </c>
      <c r="AC606" s="49" t="str">
        <f>IF(OR(DataBase2[[#This Row],[sKS]] = "", DataBase2[[#This Row],[BSOpt]]=""), "", (DataBase2[[#This Row],[sKS]]-DataBase2[[#This Row],[BSOpt]])/DataBase2[[#This Row],[BSOpt]])</f>
        <v/>
      </c>
      <c r="AD606" s="49">
        <f t="shared" si="29"/>
        <v>8275.86</v>
      </c>
      <c r="AE606" s="49">
        <f>IF(OR(DataBase2[[#This Row],[sKS]] = "", DataBase2[[#This Row],[BESTUB]]=""), "", (DataBase2[[#This Row],[sKS]]-DataBase2[[#This Row],[BESTUB]])/DataBase2[[#This Row],[BESTUB]])</f>
        <v>1.2616211487386187E-2</v>
      </c>
      <c r="AF606" s="75">
        <f>IF(OR(DataBase2[[#This Row],[sLB]] = "", DataBase2[[#This Row],[BestSol]]=""), "", (DataBase2[[#This Row],[sLB]]-DataBase2[[#This Row],[BestSol]])/DataBase2[[#This Row],[BestSol]])</f>
        <v>0</v>
      </c>
      <c r="AG606" s="76">
        <f>IF(OR(DataBase2[[#This Row],[sCL]] = "", DataBase2[[#This Row],[BestSol]]=""), "", (DataBase2[[#This Row],[sCL]] -DataBase2[[#This Row],[BestSol]])/DataBase2[[#This Row],[BestSol]])</f>
        <v>8.1429603690733546E-3</v>
      </c>
      <c r="AH606" s="76">
        <f>IF(OR(DataBase2[[#This Row],[sDRC]]= "", DataBase2[[#This Row],[BestSol]]=""), "", (DataBase2[[#This Row],[sDRC]]-DataBase2[[#This Row],[BestSol]])/DataBase2[[#This Row],[BestSol]])</f>
        <v>0.77802669450667361</v>
      </c>
      <c r="AI606" s="76">
        <f>IF(OR(DataBase2[[#This Row],[sABS]]= "", DataBase2[[#This Row],[BestSol]]=""), "", (DataBase2[[#This Row],[sABS]]-DataBase2[[#This Row],[BestSol]])/DataBase2[[#This Row],[BestSol]])</f>
        <v>6.9763137607451009E-2</v>
      </c>
      <c r="AJ606" s="76">
        <f>IF(OR(DataBase2[[#This Row],[sCCJ]]= "", DataBase2[[#This Row],[BestSol]]=""), "", (DataBase2[[#This Row],[sCCJ]]-DataBase2[[#This Row],[BestSol]])/DataBase2[[#This Row],[BestSol]])</f>
        <v>0.11742948769070524</v>
      </c>
      <c r="AK606" s="76">
        <f>IF(OR(DataBase2[[#This Row],[sILS]] = "", DataBase2[[#This Row],[BestSol]]=""), "", (DataBase2[[#This Row],[sILS]]-DataBase2[[#This Row],[BestSol]])/DataBase2[[#This Row],[BestSol]])</f>
        <v>3.0772632693158181E-2</v>
      </c>
      <c r="AL606" s="76">
        <f>IF(OR(DataBase2[[#This Row],[sSA]] = "", DataBase2[[#This Row],[BestSol]]=""), "", (DataBase2[[#This Row],[sSA]]-DataBase2[[#This Row],[BestSol]])/DataBase2[[#This Row],[BestSol]])</f>
        <v>2.809254868980381E-2</v>
      </c>
      <c r="AM606" s="76">
        <f>IF(OR(DataBase2[[#This Row],[sKS]] = "", DataBase2[[#This Row],[BestSol]]=""), "", (DataBase2[[#This Row],[sKS]]-DataBase2[[#This Row],[BestSol]])/DataBase2[[#This Row],[BestSol]])</f>
        <v>1.2616211487386187E-2</v>
      </c>
      <c r="AN606" s="75">
        <f>IF(OR(DataBase2[[#This Row],[sLB]] = "", DataBase2[[#This Row],[BSHeu]]=""), "", (DataBase2[[#This Row],[sLB]]-DataBase2[[#This Row],[BSHeu]])/DataBase2[[#This Row],[BSHeu]])</f>
        <v>-1.2459025783178805E-2</v>
      </c>
      <c r="AO606" s="76">
        <f>IF(OR(DataBase2[[#This Row],[sCL]] = "",  DataBase2[[#This Row],[BSHeu]]=""), "", (DataBase2[[#This Row],[sCL]] - DataBase2[[#This Row],[BSHeu]])/ DataBase2[[#This Row],[BSHeu]])</f>
        <v>-4.4175187672951394E-3</v>
      </c>
      <c r="AP606" s="76">
        <f>IF(OR(DataBase2[[#This Row],[sDRC]]= "",  DataBase2[[#This Row],[BSHeu]]=""), "", (DataBase2[[#This Row],[sDRC]]- DataBase2[[#This Row],[BSHeu]])/ DataBase2[[#This Row],[BSHeu]])</f>
        <v>0.7558742140766348</v>
      </c>
      <c r="AQ606" s="76">
        <f>IF(OR(DataBase2[[#This Row],[sABS]]= "",  DataBase2[[#This Row],[BSHeu]]=""), "", (DataBase2[[#This Row],[sABS]]- DataBase2[[#This Row],[BSHeu]])/ DataBase2[[#This Row],[BSHeu]])</f>
        <v>5.6434931094105523E-2</v>
      </c>
      <c r="AR606" s="76">
        <f>IF(OR(DataBase2[[#This Row],[sCCJ]]= "",  DataBase2[[#This Row],[BSHeu]]=""), "", (DataBase2[[#This Row],[sCCJ]]- DataBase2[[#This Row],[BSHeu]])/ DataBase2[[#This Row],[BSHeu]])</f>
        <v>0.10350740489268245</v>
      </c>
      <c r="AS606" s="76">
        <f>IF(OR(DataBase2[[#This Row],[sILS]] = "",  DataBase2[[#This Row],[BSHeu]]=""), "", (DataBase2[[#This Row],[sILS]]- DataBase2[[#This Row],[BSHeu]])/ DataBase2[[#This Row],[BSHeu]])</f>
        <v>1.7930209885839026E-2</v>
      </c>
      <c r="AT606" s="76">
        <f>IF(OR(DataBase2[[#This Row],[sSA]] = "",  DataBase2[[#This Row],[BSHeu]]=""), "", (DataBase2[[#This Row],[sSA]]- DataBase2[[#This Row],[BSHeu]])/ DataBase2[[#This Row],[BSHeu]])</f>
        <v>1.5283517118183534E-2</v>
      </c>
      <c r="AU606" s="77">
        <f>IF(OR(DataBase2[[#This Row],[sKS]]= "",  DataBase2[[#This Row],[BSHeu]]=""), "", (DataBase2[[#This Row],[sKS]]- DataBase2[[#This Row],[BSHeu]])/ DataBase2[[#This Row],[BSHeu]])</f>
        <v>0</v>
      </c>
      <c r="AV606" s="78">
        <f>IF(AND(DataBase2[[#This Row],[sLBGB]]&lt;=0.0001, DataBase2[[#This Row],[sLBGB]]&lt;&gt;""), 1,"")</f>
        <v>1</v>
      </c>
      <c r="AW606" s="78" t="str">
        <f>IF(AND(DataBase2[[#This Row],[sCLGB]]&lt;=0.0001,DataBase2[[#This Row],[sCLGB]]&lt;&gt;""), 1,"")</f>
        <v/>
      </c>
      <c r="AX606" s="78" t="str">
        <f>IF(AND(DataBase2[[#This Row],[sDRCGB]]&lt;=0.0001,DataBase2[[#This Row],[sDRCGB]]&lt;&gt;""), 1,"")</f>
        <v/>
      </c>
      <c r="AY606" s="78" t="str">
        <f>IF(AND(DataBase2[[#This Row],[sABSGB]]&lt;=0.0001,DataBase2[[#This Row],[sABSGB]]&lt;&gt;""), 1,"")</f>
        <v/>
      </c>
      <c r="AZ606" s="78" t="str">
        <f>IF(AND(DataBase2[[#This Row],[sCCJGB]]&lt;=0.0001,DataBase2[[#This Row],[sCCJGB]]&lt;&gt;""), 1,"")</f>
        <v/>
      </c>
      <c r="BA606" s="78" t="str">
        <f>IF(AND(DataBase2[[#This Row],[sILSGB]]&lt;=0.0001,DataBase2[[#This Row],[sILSGB]]&lt;&gt;""), 1,"")</f>
        <v/>
      </c>
      <c r="BB606" s="78" t="str">
        <f>IF(AND(DataBase2[[#This Row],[sSAGB]]&lt;=0.0001,DataBase2[[#This Row],[sSAGB]]&lt;&gt;""), 1,"")</f>
        <v/>
      </c>
      <c r="BC606" s="78" t="str">
        <f>IF(AND(DataBase2[[#This Row],[sKSGB]]&lt;=0.0001,DataBase2[[#This Row],[sKSGB]]&lt;&gt;""), 1,"")</f>
        <v/>
      </c>
      <c r="BD606" s="79">
        <f>IF(AND(DataBase2[[#This Row],[sLBGKS]]&lt;=0.0001, DataBase2[[#This Row],[sLBGKS]]&lt;&gt;""), 1,"")</f>
        <v>1</v>
      </c>
      <c r="BE606" s="78">
        <f>IF(AND(DataBase2[[#This Row],[sCLGKS]]&lt;=0.0001,DataBase2[[#This Row],[sCLGKS]]&lt;&gt;""), 1,"")</f>
        <v>1</v>
      </c>
      <c r="BF606" s="78" t="str">
        <f>IF(AND(DataBase2[[#This Row],[sDRCGKS]]&lt;=0.0001,DataBase2[[#This Row],[sDRCGKS]]&lt;&gt;""), 1,"")</f>
        <v/>
      </c>
      <c r="BG606" s="78" t="str">
        <f>IF(AND(DataBase2[[#This Row],[sABSGKS]]&lt;=0.0001,DataBase2[[#This Row],[sABSGKS]]&lt;&gt;""), 1,"")</f>
        <v/>
      </c>
      <c r="BH606" s="78" t="str">
        <f>IF(AND(DataBase2[[#This Row],[sCCJGKS]]&lt;=0.0001,DataBase2[[#This Row],[sCCJGKS]]&lt;&gt;""), 1,"")</f>
        <v/>
      </c>
      <c r="BI606" s="78" t="str">
        <f>IF(AND(DataBase2[[#This Row],[sILSGKS]]&lt;=0.0001,DataBase2[[#This Row],[sILSGKS]]&lt;&gt;""), 1,"")</f>
        <v/>
      </c>
      <c r="BJ606" s="78" t="str">
        <f>IF(AND(DataBase2[[#This Row],[sSAGKS]]&lt;=0.0001,DataBase2[[#This Row],[sSAGKS]]&lt;&gt;""), 1,"")</f>
        <v/>
      </c>
      <c r="BK606" s="80">
        <f>IF(AND(DataBase2[[#This Row],[sKSGKS]]&lt;=0.0001,DataBase2[[#This Row],[sKSGKS]]&lt;&gt;""), 1,"")</f>
        <v>1</v>
      </c>
      <c r="CV606" s="7"/>
      <c r="CW606" s="7"/>
      <c r="CX606" s="7"/>
      <c r="CY606" s="7"/>
      <c r="DB606" s="8"/>
      <c r="DC606" s="8"/>
      <c r="DD606" s="8"/>
      <c r="DF606" s="7"/>
      <c r="DG606" s="7"/>
      <c r="DH606" s="7"/>
      <c r="DI606" s="7"/>
      <c r="DK606" s="8"/>
      <c r="DL606" s="8"/>
      <c r="DM606" s="8"/>
      <c r="DN606" s="8"/>
      <c r="DO606" s="8"/>
      <c r="DP606" s="7"/>
      <c r="DQ606" s="7"/>
      <c r="DR606" s="7"/>
      <c r="DS606" s="7"/>
    </row>
    <row r="607" spans="1:123" x14ac:dyDescent="0.35">
      <c r="A607" s="65" t="s">
        <v>137</v>
      </c>
      <c r="B607" s="66" t="s">
        <v>80</v>
      </c>
      <c r="C607" s="67" t="s">
        <v>282</v>
      </c>
      <c r="D607" s="67">
        <v>6</v>
      </c>
      <c r="E607" s="67">
        <v>15</v>
      </c>
      <c r="F607" s="68">
        <v>5</v>
      </c>
      <c r="G607" s="69">
        <v>9320.7099999999991</v>
      </c>
      <c r="H607" s="70">
        <v>9086.2999999999993</v>
      </c>
      <c r="I607" s="71">
        <v>7200</v>
      </c>
      <c r="J607" s="69">
        <v>9474.25</v>
      </c>
      <c r="K607" s="70">
        <v>8655.09</v>
      </c>
      <c r="L607" s="71">
        <v>42933</v>
      </c>
      <c r="M607" s="69">
        <v>16785.57</v>
      </c>
      <c r="N607" s="6">
        <v>9245.85</v>
      </c>
      <c r="O607" s="71">
        <v>7200</v>
      </c>
      <c r="P607" s="69">
        <v>10112.54004</v>
      </c>
      <c r="Q607" s="71">
        <v>2512</v>
      </c>
      <c r="R607" s="72">
        <v>10752.42</v>
      </c>
      <c r="S607" s="71">
        <v>21.71</v>
      </c>
      <c r="T607" s="72">
        <v>9830.7000000000007</v>
      </c>
      <c r="U607" s="71">
        <v>150.0265</v>
      </c>
      <c r="V607" s="72">
        <v>9786.33</v>
      </c>
      <c r="W607" s="73">
        <v>150.14150000000001</v>
      </c>
      <c r="X607" s="7">
        <v>9378.76</v>
      </c>
      <c r="Y607" s="71">
        <v>223</v>
      </c>
      <c r="Z607" s="74">
        <f t="shared" si="27"/>
        <v>9320.7099999999991</v>
      </c>
      <c r="AA607" s="48">
        <f t="shared" si="28"/>
        <v>9378.76</v>
      </c>
      <c r="AB60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MIN(G607,J607,M607),"")</f>
        <v/>
      </c>
      <c r="AC607" s="49" t="str">
        <f>IF(OR(DataBase2[[#This Row],[sKS]] = "", DataBase2[[#This Row],[BSOpt]]=""), "", (DataBase2[[#This Row],[sKS]]-DataBase2[[#This Row],[BSOpt]])/DataBase2[[#This Row],[BSOpt]])</f>
        <v/>
      </c>
      <c r="AD607" s="49">
        <f t="shared" si="29"/>
        <v>9320.7099999999991</v>
      </c>
      <c r="AE607" s="49">
        <f>IF(OR(DataBase2[[#This Row],[sKS]] = "", DataBase2[[#This Row],[BESTUB]]=""), "", (DataBase2[[#This Row],[sKS]]-DataBase2[[#This Row],[BESTUB]])/DataBase2[[#This Row],[BESTUB]])</f>
        <v>6.2280663168364963E-3</v>
      </c>
      <c r="AF607" s="75">
        <f>IF(OR(DataBase2[[#This Row],[sLB]] = "", DataBase2[[#This Row],[BestSol]]=""), "", (DataBase2[[#This Row],[sLB]]-DataBase2[[#This Row],[BestSol]])/DataBase2[[#This Row],[BestSol]])</f>
        <v>0</v>
      </c>
      <c r="AG607" s="76">
        <f>IF(OR(DataBase2[[#This Row],[sCL]] = "", DataBase2[[#This Row],[BestSol]]=""), "", (DataBase2[[#This Row],[sCL]] -DataBase2[[#This Row],[BestSol]])/DataBase2[[#This Row],[BestSol]])</f>
        <v>1.6472994010113057E-2</v>
      </c>
      <c r="AH607" s="76">
        <f>IF(OR(DataBase2[[#This Row],[sDRC]]= "", DataBase2[[#This Row],[BestSol]]=""), "", (DataBase2[[#This Row],[sDRC]]-DataBase2[[#This Row],[BestSol]])/DataBase2[[#This Row],[BestSol]])</f>
        <v>0.80088963179843609</v>
      </c>
      <c r="AI607" s="76">
        <f>IF(OR(DataBase2[[#This Row],[sABS]]= "", DataBase2[[#This Row],[BestSol]]=""), "", (DataBase2[[#This Row],[sABS]]-DataBase2[[#This Row],[BestSol]])/DataBase2[[#This Row],[BestSol]])</f>
        <v>8.4953832916162056E-2</v>
      </c>
      <c r="AJ607" s="76">
        <f>IF(OR(DataBase2[[#This Row],[sCCJ]]= "", DataBase2[[#This Row],[BestSol]]=""), "", (DataBase2[[#This Row],[sCCJ]]-DataBase2[[#This Row],[BestSol]])/DataBase2[[#This Row],[BestSol]])</f>
        <v>0.15360525110211573</v>
      </c>
      <c r="AK607" s="76">
        <f>IF(OR(DataBase2[[#This Row],[sILS]] = "", DataBase2[[#This Row],[BestSol]]=""), "", (DataBase2[[#This Row],[sILS]]-DataBase2[[#This Row],[BestSol]])/DataBase2[[#This Row],[BestSol]])</f>
        <v>5.4715788818663132E-2</v>
      </c>
      <c r="AL607" s="76">
        <f>IF(OR(DataBase2[[#This Row],[sSA]] = "", DataBase2[[#This Row],[BestSol]]=""), "", (DataBase2[[#This Row],[sSA]]-DataBase2[[#This Row],[BestSol]])/DataBase2[[#This Row],[BestSol]])</f>
        <v>4.9955421850910592E-2</v>
      </c>
      <c r="AM607" s="76">
        <f>IF(OR(DataBase2[[#This Row],[sKS]] = "", DataBase2[[#This Row],[BestSol]]=""), "", (DataBase2[[#This Row],[sKS]]-DataBase2[[#This Row],[BestSol]])/DataBase2[[#This Row],[BestSol]])</f>
        <v>6.2280663168364963E-3</v>
      </c>
      <c r="AN607" s="75">
        <f>IF(OR(DataBase2[[#This Row],[sLB]] = "", DataBase2[[#This Row],[BSHeu]]=""), "", (DataBase2[[#This Row],[sLB]]-DataBase2[[#This Row],[BSHeu]])/DataBase2[[#This Row],[BSHeu]])</f>
        <v>-6.189517590811695E-3</v>
      </c>
      <c r="AO607" s="76">
        <f>IF(OR(DataBase2[[#This Row],[sCL]] = "",  DataBase2[[#This Row],[BSHeu]]=""), "", (DataBase2[[#This Row],[sCL]] - DataBase2[[#This Row],[BSHeu]])/ DataBase2[[#This Row],[BSHeu]])</f>
        <v>1.0181516533102434E-2</v>
      </c>
      <c r="AP607" s="76">
        <f>IF(OR(DataBase2[[#This Row],[sDRC]]= "",  DataBase2[[#This Row],[BSHeu]]=""), "", (DataBase2[[#This Row],[sDRC]]- DataBase2[[#This Row],[BSHeu]])/ DataBase2[[#This Row],[BSHeu]])</f>
        <v>0.78974299374330925</v>
      </c>
      <c r="AQ607" s="76">
        <f>IF(OR(DataBase2[[#This Row],[sABS]]= "",  DataBase2[[#This Row],[BSHeu]]=""), "", (DataBase2[[#This Row],[sABS]]- DataBase2[[#This Row],[BSHeu]])/ DataBase2[[#This Row],[BSHeu]])</f>
        <v>7.8238492082108896E-2</v>
      </c>
      <c r="AR607" s="76">
        <f>IF(OR(DataBase2[[#This Row],[sCCJ]]= "",  DataBase2[[#This Row],[BSHeu]]=""), "", (DataBase2[[#This Row],[sCCJ]]- DataBase2[[#This Row],[BSHeu]])/ DataBase2[[#This Row],[BSHeu]])</f>
        <v>0.14646499110756644</v>
      </c>
      <c r="AS607" s="76">
        <f>IF(OR(DataBase2[[#This Row],[sILS]] = "",  DataBase2[[#This Row],[BSHeu]]=""), "", (DataBase2[[#This Row],[sILS]]- DataBase2[[#This Row],[BSHeu]])/ DataBase2[[#This Row],[BSHeu]])</f>
        <v>4.8187606890463183E-2</v>
      </c>
      <c r="AT607" s="76">
        <f>IF(OR(DataBase2[[#This Row],[sSA]] = "",  DataBase2[[#This Row],[BSHeu]]=""), "", (DataBase2[[#This Row],[sSA]]- DataBase2[[#This Row],[BSHeu]])/ DataBase2[[#This Row],[BSHeu]])</f>
        <v>4.3456704297796266E-2</v>
      </c>
      <c r="AU607" s="77">
        <f>IF(OR(DataBase2[[#This Row],[sKS]]= "",  DataBase2[[#This Row],[BSHeu]]=""), "", (DataBase2[[#This Row],[sKS]]- DataBase2[[#This Row],[BSHeu]])/ DataBase2[[#This Row],[BSHeu]])</f>
        <v>0</v>
      </c>
      <c r="AV607" s="78">
        <f>IF(AND(DataBase2[[#This Row],[sLBGB]]&lt;=0.0001, DataBase2[[#This Row],[sLBGB]]&lt;&gt;""), 1,"")</f>
        <v>1</v>
      </c>
      <c r="AW607" s="78" t="str">
        <f>IF(AND(DataBase2[[#This Row],[sCLGB]]&lt;=0.0001,DataBase2[[#This Row],[sCLGB]]&lt;&gt;""), 1,"")</f>
        <v/>
      </c>
      <c r="AX607" s="78" t="str">
        <f>IF(AND(DataBase2[[#This Row],[sDRCGB]]&lt;=0.0001,DataBase2[[#This Row],[sDRCGB]]&lt;&gt;""), 1,"")</f>
        <v/>
      </c>
      <c r="AY607" s="78" t="str">
        <f>IF(AND(DataBase2[[#This Row],[sABSGB]]&lt;=0.0001,DataBase2[[#This Row],[sABSGB]]&lt;&gt;""), 1,"")</f>
        <v/>
      </c>
      <c r="AZ607" s="78" t="str">
        <f>IF(AND(DataBase2[[#This Row],[sCCJGB]]&lt;=0.0001,DataBase2[[#This Row],[sCCJGB]]&lt;&gt;""), 1,"")</f>
        <v/>
      </c>
      <c r="BA607" s="78" t="str">
        <f>IF(AND(DataBase2[[#This Row],[sILSGB]]&lt;=0.0001,DataBase2[[#This Row],[sILSGB]]&lt;&gt;""), 1,"")</f>
        <v/>
      </c>
      <c r="BB607" s="78" t="str">
        <f>IF(AND(DataBase2[[#This Row],[sSAGB]]&lt;=0.0001,DataBase2[[#This Row],[sSAGB]]&lt;&gt;""), 1,"")</f>
        <v/>
      </c>
      <c r="BC607" s="78" t="str">
        <f>IF(AND(DataBase2[[#This Row],[sKSGB]]&lt;=0.0001,DataBase2[[#This Row],[sKSGB]]&lt;&gt;""), 1,"")</f>
        <v/>
      </c>
      <c r="BD607" s="79">
        <f>IF(AND(DataBase2[[#This Row],[sLBGKS]]&lt;=0.0001, DataBase2[[#This Row],[sLBGKS]]&lt;&gt;""), 1,"")</f>
        <v>1</v>
      </c>
      <c r="BE607" s="78" t="str">
        <f>IF(AND(DataBase2[[#This Row],[sCLGKS]]&lt;=0.0001,DataBase2[[#This Row],[sCLGKS]]&lt;&gt;""), 1,"")</f>
        <v/>
      </c>
      <c r="BF607" s="78" t="str">
        <f>IF(AND(DataBase2[[#This Row],[sDRCGKS]]&lt;=0.0001,DataBase2[[#This Row],[sDRCGKS]]&lt;&gt;""), 1,"")</f>
        <v/>
      </c>
      <c r="BG607" s="78" t="str">
        <f>IF(AND(DataBase2[[#This Row],[sABSGKS]]&lt;=0.0001,DataBase2[[#This Row],[sABSGKS]]&lt;&gt;""), 1,"")</f>
        <v/>
      </c>
      <c r="BH607" s="78" t="str">
        <f>IF(AND(DataBase2[[#This Row],[sCCJGKS]]&lt;=0.0001,DataBase2[[#This Row],[sCCJGKS]]&lt;&gt;""), 1,"")</f>
        <v/>
      </c>
      <c r="BI607" s="78" t="str">
        <f>IF(AND(DataBase2[[#This Row],[sILSGKS]]&lt;=0.0001,DataBase2[[#This Row],[sILSGKS]]&lt;&gt;""), 1,"")</f>
        <v/>
      </c>
      <c r="BJ607" s="78" t="str">
        <f>IF(AND(DataBase2[[#This Row],[sSAGKS]]&lt;=0.0001,DataBase2[[#This Row],[sSAGKS]]&lt;&gt;""), 1,"")</f>
        <v/>
      </c>
      <c r="BK607" s="80">
        <f>IF(AND(DataBase2[[#This Row],[sKSGKS]]&lt;=0.0001,DataBase2[[#This Row],[sKSGKS]]&lt;&gt;""), 1,"")</f>
        <v>1</v>
      </c>
      <c r="CV607" s="7"/>
      <c r="CW607" s="7"/>
      <c r="CX607" s="7"/>
      <c r="CY607" s="7"/>
      <c r="DB607" s="8"/>
      <c r="DC607" s="8"/>
      <c r="DD607" s="8"/>
      <c r="DF607" s="7"/>
      <c r="DG607" s="7"/>
      <c r="DH607" s="7"/>
      <c r="DI607" s="7"/>
      <c r="DK607" s="8"/>
      <c r="DL607" s="8"/>
      <c r="DM607" s="8"/>
      <c r="DN607" s="8"/>
      <c r="DO607" s="8"/>
      <c r="DP607" s="7"/>
      <c r="DQ607" s="7"/>
      <c r="DR607" s="7"/>
      <c r="DS607" s="7"/>
    </row>
    <row r="608" spans="1:123" x14ac:dyDescent="0.35">
      <c r="A608" s="65" t="s">
        <v>138</v>
      </c>
      <c r="B608" s="66" t="s">
        <v>80</v>
      </c>
      <c r="C608" s="67" t="s">
        <v>282</v>
      </c>
      <c r="D608" s="67">
        <v>6</v>
      </c>
      <c r="E608" s="67">
        <v>15</v>
      </c>
      <c r="F608" s="68">
        <v>2</v>
      </c>
      <c r="G608" s="69">
        <v>6281.64</v>
      </c>
      <c r="H608" s="70">
        <v>5885.42</v>
      </c>
      <c r="I608" s="71">
        <v>7200</v>
      </c>
      <c r="J608" s="69">
        <v>6280.02</v>
      </c>
      <c r="K608" s="70">
        <v>6280.02</v>
      </c>
      <c r="L608" s="71">
        <v>625</v>
      </c>
      <c r="M608" s="69">
        <v>8718.77</v>
      </c>
      <c r="N608" s="6">
        <v>6183.38</v>
      </c>
      <c r="O608" s="71">
        <v>7200</v>
      </c>
      <c r="P608" s="69">
        <v>6281.6401400000004</v>
      </c>
      <c r="Q608" s="71">
        <v>2809</v>
      </c>
      <c r="R608" s="72">
        <v>6576.52</v>
      </c>
      <c r="S608" s="71">
        <v>37.5</v>
      </c>
      <c r="T608" s="72">
        <v>6467.07</v>
      </c>
      <c r="U608" s="71">
        <v>150.00550000000001</v>
      </c>
      <c r="V608" s="72">
        <v>6528.83</v>
      </c>
      <c r="W608" s="73">
        <v>150.01050000000001</v>
      </c>
      <c r="X608" s="7">
        <v>6329.62</v>
      </c>
      <c r="Y608" s="71">
        <v>155</v>
      </c>
      <c r="Z608" s="74">
        <f t="shared" si="27"/>
        <v>6280.02</v>
      </c>
      <c r="AA608" s="48">
        <f t="shared" si="28"/>
        <v>6281.6401400000004</v>
      </c>
      <c r="AB60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MIN(G608,J608,M608),"")</f>
        <v>6280.02</v>
      </c>
      <c r="AC608" s="49">
        <f>IF(OR(DataBase2[[#This Row],[sKS]] = "", DataBase2[[#This Row],[BSOpt]]=""), "", (DataBase2[[#This Row],[sKS]]-DataBase2[[#This Row],[BSOpt]])/DataBase2[[#This Row],[BSOpt]])</f>
        <v>7.8980640189043102E-3</v>
      </c>
      <c r="AD608" s="49">
        <f t="shared" si="29"/>
        <v>6280.02</v>
      </c>
      <c r="AE608" s="49">
        <f>IF(OR(DataBase2[[#This Row],[sKS]] = "", DataBase2[[#This Row],[BESTUB]]=""), "", (DataBase2[[#This Row],[sKS]]-DataBase2[[#This Row],[BESTUB]])/DataBase2[[#This Row],[BESTUB]])</f>
        <v>7.8980640189043102E-3</v>
      </c>
      <c r="AF608" s="75">
        <f>IF(OR(DataBase2[[#This Row],[sLB]] = "", DataBase2[[#This Row],[BestSol]]=""), "", (DataBase2[[#This Row],[sLB]]-DataBase2[[#This Row],[BestSol]])/DataBase2[[#This Row],[BestSol]])</f>
        <v>2.5796096190774725E-4</v>
      </c>
      <c r="AG608" s="76">
        <f>IF(OR(DataBase2[[#This Row],[sCL]] = "", DataBase2[[#This Row],[BestSol]]=""), "", (DataBase2[[#This Row],[sCL]] -DataBase2[[#This Row],[BestSol]])/DataBase2[[#This Row],[BestSol]])</f>
        <v>0</v>
      </c>
      <c r="AH608" s="76">
        <f>IF(OR(DataBase2[[#This Row],[sDRC]]= "", DataBase2[[#This Row],[BestSol]]=""), "", (DataBase2[[#This Row],[sDRC]]-DataBase2[[#This Row],[BestSol]])/DataBase2[[#This Row],[BestSol]])</f>
        <v>0.3883347505262722</v>
      </c>
      <c r="AI608" s="76">
        <f>IF(OR(DataBase2[[#This Row],[sABS]]= "", DataBase2[[#This Row],[BestSol]]=""), "", (DataBase2[[#This Row],[sABS]]-DataBase2[[#This Row],[BestSol]])/DataBase2[[#This Row],[BestSol]])</f>
        <v>2.5798325483039738E-4</v>
      </c>
      <c r="AJ608" s="76">
        <f>IF(OR(DataBase2[[#This Row],[sCCJ]]= "", DataBase2[[#This Row],[BestSol]]=""), "", (DataBase2[[#This Row],[sCCJ]]-DataBase2[[#This Row],[BestSol]])/DataBase2[[#This Row],[BestSol]])</f>
        <v>4.7213225435587779E-2</v>
      </c>
      <c r="AK608" s="76">
        <f>IF(OR(DataBase2[[#This Row],[sILS]] = "", DataBase2[[#This Row],[BestSol]]=""), "", (DataBase2[[#This Row],[sILS]]-DataBase2[[#This Row],[BestSol]])/DataBase2[[#This Row],[BestSol]])</f>
        <v>2.978493699064641E-2</v>
      </c>
      <c r="AL608" s="76">
        <f>IF(OR(DataBase2[[#This Row],[sSA]] = "", DataBase2[[#This Row],[BestSol]]=""), "", (DataBase2[[#This Row],[sSA]]-DataBase2[[#This Row],[BestSol]])/DataBase2[[#This Row],[BestSol]])</f>
        <v>3.9619300575475788E-2</v>
      </c>
      <c r="AM608" s="76">
        <f>IF(OR(DataBase2[[#This Row],[sKS]] = "", DataBase2[[#This Row],[BestSol]]=""), "", (DataBase2[[#This Row],[sKS]]-DataBase2[[#This Row],[BestSol]])/DataBase2[[#This Row],[BestSol]])</f>
        <v>7.8980640189043102E-3</v>
      </c>
      <c r="AN608" s="75">
        <f>IF(OR(DataBase2[[#This Row],[sLB]] = "", DataBase2[[#This Row],[BSHeu]]=""), "", (DataBase2[[#This Row],[sLB]]-DataBase2[[#This Row],[BSHeu]])/DataBase2[[#This Row],[BSHeu]])</f>
        <v>-2.2287172932717746E-8</v>
      </c>
      <c r="AO608" s="76">
        <f>IF(OR(DataBase2[[#This Row],[sCL]] = "",  DataBase2[[#This Row],[BSHeu]]=""), "", (DataBase2[[#This Row],[sCL]] - DataBase2[[#This Row],[BSHeu]])/ DataBase2[[#This Row],[BSHeu]])</f>
        <v>-2.5791671663636436E-4</v>
      </c>
      <c r="AP608" s="76">
        <f>IF(OR(DataBase2[[#This Row],[sDRC]]= "",  DataBase2[[#This Row],[BSHeu]]=""), "", (DataBase2[[#This Row],[sDRC]]- DataBase2[[#This Row],[BSHeu]])/ DataBase2[[#This Row],[BSHeu]])</f>
        <v>0.38797667578582429</v>
      </c>
      <c r="AQ608" s="76">
        <f>IF(OR(DataBase2[[#This Row],[sABS]]= "",  DataBase2[[#This Row],[BSHeu]]=""), "", (DataBase2[[#This Row],[sABS]]- DataBase2[[#This Row],[BSHeu]])/ DataBase2[[#This Row],[BSHeu]])</f>
        <v>0</v>
      </c>
      <c r="AR608" s="76">
        <f>IF(OR(DataBase2[[#This Row],[sCCJ]]= "",  DataBase2[[#This Row],[BSHeu]]=""), "", (DataBase2[[#This Row],[sCCJ]]- DataBase2[[#This Row],[BSHeu]])/ DataBase2[[#This Row],[BSHeu]])</f>
        <v>4.6943131638865258E-2</v>
      </c>
      <c r="AS608" s="76">
        <f>IF(OR(DataBase2[[#This Row],[sILS]] = "",  DataBase2[[#This Row],[BSHeu]]=""), "", (DataBase2[[#This Row],[sILS]]- DataBase2[[#This Row],[BSHeu]])/ DataBase2[[#This Row],[BSHeu]])</f>
        <v>2.9519338240856195E-2</v>
      </c>
      <c r="AT608" s="76">
        <f>IF(OR(DataBase2[[#This Row],[sSA]] = "",  DataBase2[[#This Row],[BSHeu]]=""), "", (DataBase2[[#This Row],[sSA]]- DataBase2[[#This Row],[BSHeu]])/ DataBase2[[#This Row],[BSHeu]])</f>
        <v>3.935116537891957E-2</v>
      </c>
      <c r="AU608" s="77">
        <f>IF(OR(DataBase2[[#This Row],[sKS]]= "",  DataBase2[[#This Row],[BSHeu]]=""), "", (DataBase2[[#This Row],[sKS]]- DataBase2[[#This Row],[BSHeu]])/ DataBase2[[#This Row],[BSHeu]])</f>
        <v>7.6381102595284066E-3</v>
      </c>
      <c r="AV608" s="78" t="str">
        <f>IF(AND(DataBase2[[#This Row],[sLBGB]]&lt;=0.0001, DataBase2[[#This Row],[sLBGB]]&lt;&gt;""), 1,"")</f>
        <v/>
      </c>
      <c r="AW608" s="78">
        <f>IF(AND(DataBase2[[#This Row],[sCLGB]]&lt;=0.0001,DataBase2[[#This Row],[sCLGB]]&lt;&gt;""), 1,"")</f>
        <v>1</v>
      </c>
      <c r="AX608" s="78" t="str">
        <f>IF(AND(DataBase2[[#This Row],[sDRCGB]]&lt;=0.0001,DataBase2[[#This Row],[sDRCGB]]&lt;&gt;""), 1,"")</f>
        <v/>
      </c>
      <c r="AY608" s="78" t="str">
        <f>IF(AND(DataBase2[[#This Row],[sABSGB]]&lt;=0.0001,DataBase2[[#This Row],[sABSGB]]&lt;&gt;""), 1,"")</f>
        <v/>
      </c>
      <c r="AZ608" s="78" t="str">
        <f>IF(AND(DataBase2[[#This Row],[sCCJGB]]&lt;=0.0001,DataBase2[[#This Row],[sCCJGB]]&lt;&gt;""), 1,"")</f>
        <v/>
      </c>
      <c r="BA608" s="78" t="str">
        <f>IF(AND(DataBase2[[#This Row],[sILSGB]]&lt;=0.0001,DataBase2[[#This Row],[sILSGB]]&lt;&gt;""), 1,"")</f>
        <v/>
      </c>
      <c r="BB608" s="78" t="str">
        <f>IF(AND(DataBase2[[#This Row],[sSAGB]]&lt;=0.0001,DataBase2[[#This Row],[sSAGB]]&lt;&gt;""), 1,"")</f>
        <v/>
      </c>
      <c r="BC608" s="78" t="str">
        <f>IF(AND(DataBase2[[#This Row],[sKSGB]]&lt;=0.0001,DataBase2[[#This Row],[sKSGB]]&lt;&gt;""), 1,"")</f>
        <v/>
      </c>
      <c r="BD608" s="79">
        <f>IF(AND(DataBase2[[#This Row],[sLBGKS]]&lt;=0.0001, DataBase2[[#This Row],[sLBGKS]]&lt;&gt;""), 1,"")</f>
        <v>1</v>
      </c>
      <c r="BE608" s="78">
        <f>IF(AND(DataBase2[[#This Row],[sCLGKS]]&lt;=0.0001,DataBase2[[#This Row],[sCLGKS]]&lt;&gt;""), 1,"")</f>
        <v>1</v>
      </c>
      <c r="BF608" s="78" t="str">
        <f>IF(AND(DataBase2[[#This Row],[sDRCGKS]]&lt;=0.0001,DataBase2[[#This Row],[sDRCGKS]]&lt;&gt;""), 1,"")</f>
        <v/>
      </c>
      <c r="BG608" s="78">
        <f>IF(AND(DataBase2[[#This Row],[sABSGKS]]&lt;=0.0001,DataBase2[[#This Row],[sABSGKS]]&lt;&gt;""), 1,"")</f>
        <v>1</v>
      </c>
      <c r="BH608" s="78" t="str">
        <f>IF(AND(DataBase2[[#This Row],[sCCJGKS]]&lt;=0.0001,DataBase2[[#This Row],[sCCJGKS]]&lt;&gt;""), 1,"")</f>
        <v/>
      </c>
      <c r="BI608" s="78" t="str">
        <f>IF(AND(DataBase2[[#This Row],[sILSGKS]]&lt;=0.0001,DataBase2[[#This Row],[sILSGKS]]&lt;&gt;""), 1,"")</f>
        <v/>
      </c>
      <c r="BJ608" s="78" t="str">
        <f>IF(AND(DataBase2[[#This Row],[sSAGKS]]&lt;=0.0001,DataBase2[[#This Row],[sSAGKS]]&lt;&gt;""), 1,"")</f>
        <v/>
      </c>
      <c r="BK608" s="80" t="str">
        <f>IF(AND(DataBase2[[#This Row],[sKSGKS]]&lt;=0.0001,DataBase2[[#This Row],[sKSGKS]]&lt;&gt;""), 1,"")</f>
        <v/>
      </c>
      <c r="CV608" s="7"/>
      <c r="CW608" s="7"/>
      <c r="CX608" s="7"/>
      <c r="CY608" s="7"/>
      <c r="DB608" s="8"/>
      <c r="DC608" s="8"/>
      <c r="DD608" s="8"/>
      <c r="DF608" s="7"/>
      <c r="DG608" s="7"/>
      <c r="DH608" s="7"/>
      <c r="DI608" s="7"/>
      <c r="DK608" s="8"/>
      <c r="DL608" s="8"/>
      <c r="DM608" s="8"/>
      <c r="DN608" s="8"/>
      <c r="DO608" s="8"/>
      <c r="DP608" s="7"/>
      <c r="DQ608" s="7"/>
      <c r="DR608" s="7"/>
      <c r="DS608" s="7"/>
    </row>
    <row r="609" spans="1:123" x14ac:dyDescent="0.35">
      <c r="A609" s="65" t="s">
        <v>139</v>
      </c>
      <c r="B609" s="66" t="s">
        <v>80</v>
      </c>
      <c r="C609" s="67" t="s">
        <v>282</v>
      </c>
      <c r="D609" s="67">
        <v>6</v>
      </c>
      <c r="E609" s="67">
        <v>15</v>
      </c>
      <c r="F609" s="68">
        <v>3</v>
      </c>
      <c r="G609" s="69">
        <v>7521.34</v>
      </c>
      <c r="H609" s="70">
        <v>7182.05</v>
      </c>
      <c r="I609" s="71">
        <v>7200</v>
      </c>
      <c r="J609" s="69">
        <v>7520.76</v>
      </c>
      <c r="K609" s="70">
        <v>7520.76</v>
      </c>
      <c r="L609" s="71">
        <v>5467</v>
      </c>
      <c r="M609" s="69">
        <v>12194.05</v>
      </c>
      <c r="N609" s="6">
        <v>7427.72</v>
      </c>
      <c r="O609" s="71">
        <v>7200</v>
      </c>
      <c r="P609" s="69">
        <v>7649.0497999999998</v>
      </c>
      <c r="Q609" s="71">
        <v>3403</v>
      </c>
      <c r="R609" s="72">
        <v>8107.22</v>
      </c>
      <c r="S609" s="71">
        <v>34.18</v>
      </c>
      <c r="T609" s="72">
        <v>7676.68</v>
      </c>
      <c r="U609" s="71">
        <v>150.0025</v>
      </c>
      <c r="V609" s="72">
        <v>8024.68</v>
      </c>
      <c r="W609" s="73">
        <v>150.078</v>
      </c>
      <c r="X609" s="7">
        <v>7530.34</v>
      </c>
      <c r="Y609" s="71">
        <v>124</v>
      </c>
      <c r="Z609" s="74">
        <f t="shared" si="27"/>
        <v>7520.76</v>
      </c>
      <c r="AA609" s="48">
        <f t="shared" si="28"/>
        <v>7530.34</v>
      </c>
      <c r="AB60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MIN(G609,J609,M609),"")</f>
        <v>7520.76</v>
      </c>
      <c r="AC609" s="49">
        <f>IF(OR(DataBase2[[#This Row],[sKS]] = "", DataBase2[[#This Row],[BSOpt]]=""), "", (DataBase2[[#This Row],[sKS]]-DataBase2[[#This Row],[BSOpt]])/DataBase2[[#This Row],[BSOpt]])</f>
        <v>1.2738074343550288E-3</v>
      </c>
      <c r="AD609" s="49">
        <f t="shared" si="29"/>
        <v>7520.76</v>
      </c>
      <c r="AE609" s="49">
        <f>IF(OR(DataBase2[[#This Row],[sKS]] = "", DataBase2[[#This Row],[BESTUB]]=""), "", (DataBase2[[#This Row],[sKS]]-DataBase2[[#This Row],[BESTUB]])/DataBase2[[#This Row],[BESTUB]])</f>
        <v>1.2738074343550288E-3</v>
      </c>
      <c r="AF609" s="75">
        <f>IF(OR(DataBase2[[#This Row],[sLB]] = "", DataBase2[[#This Row],[BestSol]]=""), "", (DataBase2[[#This Row],[sLB]]-DataBase2[[#This Row],[BestSol]])/DataBase2[[#This Row],[BestSol]])</f>
        <v>7.7119865545493708E-5</v>
      </c>
      <c r="AG609" s="76">
        <f>IF(OR(DataBase2[[#This Row],[sCL]] = "", DataBase2[[#This Row],[BestSol]]=""), "", (DataBase2[[#This Row],[sCL]] -DataBase2[[#This Row],[BestSol]])/DataBase2[[#This Row],[BestSol]])</f>
        <v>0</v>
      </c>
      <c r="AH609" s="76">
        <f>IF(OR(DataBase2[[#This Row],[sDRC]]= "", DataBase2[[#This Row],[BestSol]]=""), "", (DataBase2[[#This Row],[sDRC]]-DataBase2[[#This Row],[BestSol]])/DataBase2[[#This Row],[BestSol]])</f>
        <v>0.62138533871576795</v>
      </c>
      <c r="AI609" s="76">
        <f>IF(OR(DataBase2[[#This Row],[sABS]]= "", DataBase2[[#This Row],[BestSol]]=""), "", (DataBase2[[#This Row],[sABS]]-DataBase2[[#This Row],[BestSol]])/DataBase2[[#This Row],[BestSol]])</f>
        <v>1.7058089873895663E-2</v>
      </c>
      <c r="AJ609" s="76">
        <f>IF(OR(DataBase2[[#This Row],[sCCJ]]= "", DataBase2[[#This Row],[BestSol]]=""), "", (DataBase2[[#This Row],[sCCJ]]-DataBase2[[#This Row],[BestSol]])/DataBase2[[#This Row],[BestSol]])</f>
        <v>7.797882128933778E-2</v>
      </c>
      <c r="AK609" s="76">
        <f>IF(OR(DataBase2[[#This Row],[sILS]] = "", DataBase2[[#This Row],[BestSol]]=""), "", (DataBase2[[#This Row],[sILS]]-DataBase2[[#This Row],[BestSol]])/DataBase2[[#This Row],[BestSol]])</f>
        <v>2.0731947303198089E-2</v>
      </c>
      <c r="AL609" s="76">
        <f>IF(OR(DataBase2[[#This Row],[sSA]] = "", DataBase2[[#This Row],[BestSol]]=""), "", (DataBase2[[#This Row],[sSA]]-DataBase2[[#This Row],[BestSol]])/DataBase2[[#This Row],[BestSol]])</f>
        <v>6.700386663050012E-2</v>
      </c>
      <c r="AM609" s="76">
        <f>IF(OR(DataBase2[[#This Row],[sKS]] = "", DataBase2[[#This Row],[BestSol]]=""), "", (DataBase2[[#This Row],[sKS]]-DataBase2[[#This Row],[BestSol]])/DataBase2[[#This Row],[BestSol]])</f>
        <v>1.2738074343550288E-3</v>
      </c>
      <c r="AN609" s="75">
        <f>IF(OR(DataBase2[[#This Row],[sLB]] = "", DataBase2[[#This Row],[BSHeu]]=""), "", (DataBase2[[#This Row],[sLB]]-DataBase2[[#This Row],[BSHeu]])/DataBase2[[#This Row],[BSHeu]])</f>
        <v>-1.195165158545298E-3</v>
      </c>
      <c r="AO609" s="76">
        <f>IF(OR(DataBase2[[#This Row],[sCL]] = "",  DataBase2[[#This Row],[BSHeu]]=""), "", (DataBase2[[#This Row],[sCL]] - DataBase2[[#This Row],[BSHeu]])/ DataBase2[[#This Row],[BSHeu]])</f>
        <v>-1.2721869132070966E-3</v>
      </c>
      <c r="AP609" s="76">
        <f>IF(OR(DataBase2[[#This Row],[sDRC]]= "",  DataBase2[[#This Row],[BSHeu]]=""), "", (DataBase2[[#This Row],[sDRC]]- DataBase2[[#This Row],[BSHeu]])/ DataBase2[[#This Row],[BSHeu]])</f>
        <v>0.61932263350658789</v>
      </c>
      <c r="AQ609" s="76">
        <f>IF(OR(DataBase2[[#This Row],[sABS]]= "",  DataBase2[[#This Row],[BSHeu]]=""), "", (DataBase2[[#This Row],[sABS]]- DataBase2[[#This Row],[BSHeu]])/ DataBase2[[#This Row],[BSHeu]])</f>
        <v>1.5764201881986687E-2</v>
      </c>
      <c r="AR609" s="76">
        <f>IF(OR(DataBase2[[#This Row],[sCCJ]]= "",  DataBase2[[#This Row],[BSHeu]]=""), "", (DataBase2[[#This Row],[sCCJ]]- DataBase2[[#This Row],[BSHeu]])/ DataBase2[[#This Row],[BSHeu]])</f>
        <v>7.6607430740179075E-2</v>
      </c>
      <c r="AS609" s="76">
        <f>IF(OR(DataBase2[[#This Row],[sILS]] = "",  DataBase2[[#This Row],[BSHeu]]=""), "", (DataBase2[[#This Row],[sILS]]- DataBase2[[#This Row],[BSHeu]])/ DataBase2[[#This Row],[BSHeu]])</f>
        <v>1.9433385477946565E-2</v>
      </c>
      <c r="AT609" s="76">
        <f>IF(OR(DataBase2[[#This Row],[sSA]] = "",  DataBase2[[#This Row],[BSHeu]]=""), "", (DataBase2[[#This Row],[sSA]]- DataBase2[[#This Row],[BSHeu]])/ DataBase2[[#This Row],[BSHeu]])</f>
        <v>6.564643827503143E-2</v>
      </c>
      <c r="AU609" s="77">
        <f>IF(OR(DataBase2[[#This Row],[sKS]]= "",  DataBase2[[#This Row],[BSHeu]]=""), "", (DataBase2[[#This Row],[sKS]]- DataBase2[[#This Row],[BSHeu]])/ DataBase2[[#This Row],[BSHeu]])</f>
        <v>0</v>
      </c>
      <c r="AV609" s="78">
        <f>IF(AND(DataBase2[[#This Row],[sLBGB]]&lt;=0.0001, DataBase2[[#This Row],[sLBGB]]&lt;&gt;""), 1,"")</f>
        <v>1</v>
      </c>
      <c r="AW609" s="78">
        <f>IF(AND(DataBase2[[#This Row],[sCLGB]]&lt;=0.0001,DataBase2[[#This Row],[sCLGB]]&lt;&gt;""), 1,"")</f>
        <v>1</v>
      </c>
      <c r="AX609" s="78" t="str">
        <f>IF(AND(DataBase2[[#This Row],[sDRCGB]]&lt;=0.0001,DataBase2[[#This Row],[sDRCGB]]&lt;&gt;""), 1,"")</f>
        <v/>
      </c>
      <c r="AY609" s="78" t="str">
        <f>IF(AND(DataBase2[[#This Row],[sABSGB]]&lt;=0.0001,DataBase2[[#This Row],[sABSGB]]&lt;&gt;""), 1,"")</f>
        <v/>
      </c>
      <c r="AZ609" s="78" t="str">
        <f>IF(AND(DataBase2[[#This Row],[sCCJGB]]&lt;=0.0001,DataBase2[[#This Row],[sCCJGB]]&lt;&gt;""), 1,"")</f>
        <v/>
      </c>
      <c r="BA609" s="78" t="str">
        <f>IF(AND(DataBase2[[#This Row],[sILSGB]]&lt;=0.0001,DataBase2[[#This Row],[sILSGB]]&lt;&gt;""), 1,"")</f>
        <v/>
      </c>
      <c r="BB609" s="78" t="str">
        <f>IF(AND(DataBase2[[#This Row],[sSAGB]]&lt;=0.0001,DataBase2[[#This Row],[sSAGB]]&lt;&gt;""), 1,"")</f>
        <v/>
      </c>
      <c r="BC609" s="78" t="str">
        <f>IF(AND(DataBase2[[#This Row],[sKSGB]]&lt;=0.0001,DataBase2[[#This Row],[sKSGB]]&lt;&gt;""), 1,"")</f>
        <v/>
      </c>
      <c r="BD609" s="79">
        <f>IF(AND(DataBase2[[#This Row],[sLBGKS]]&lt;=0.0001, DataBase2[[#This Row],[sLBGKS]]&lt;&gt;""), 1,"")</f>
        <v>1</v>
      </c>
      <c r="BE609" s="78">
        <f>IF(AND(DataBase2[[#This Row],[sCLGKS]]&lt;=0.0001,DataBase2[[#This Row],[sCLGKS]]&lt;&gt;""), 1,"")</f>
        <v>1</v>
      </c>
      <c r="BF609" s="78" t="str">
        <f>IF(AND(DataBase2[[#This Row],[sDRCGKS]]&lt;=0.0001,DataBase2[[#This Row],[sDRCGKS]]&lt;&gt;""), 1,"")</f>
        <v/>
      </c>
      <c r="BG609" s="78" t="str">
        <f>IF(AND(DataBase2[[#This Row],[sABSGKS]]&lt;=0.0001,DataBase2[[#This Row],[sABSGKS]]&lt;&gt;""), 1,"")</f>
        <v/>
      </c>
      <c r="BH609" s="78" t="str">
        <f>IF(AND(DataBase2[[#This Row],[sCCJGKS]]&lt;=0.0001,DataBase2[[#This Row],[sCCJGKS]]&lt;&gt;""), 1,"")</f>
        <v/>
      </c>
      <c r="BI609" s="78" t="str">
        <f>IF(AND(DataBase2[[#This Row],[sILSGKS]]&lt;=0.0001,DataBase2[[#This Row],[sILSGKS]]&lt;&gt;""), 1,"")</f>
        <v/>
      </c>
      <c r="BJ609" s="78" t="str">
        <f>IF(AND(DataBase2[[#This Row],[sSAGKS]]&lt;=0.0001,DataBase2[[#This Row],[sSAGKS]]&lt;&gt;""), 1,"")</f>
        <v/>
      </c>
      <c r="BK609" s="80">
        <f>IF(AND(DataBase2[[#This Row],[sKSGKS]]&lt;=0.0001,DataBase2[[#This Row],[sKSGKS]]&lt;&gt;""), 1,"")</f>
        <v>1</v>
      </c>
      <c r="CV609" s="7"/>
      <c r="CW609" s="7"/>
      <c r="CX609" s="7"/>
      <c r="CY609" s="7"/>
      <c r="DB609" s="8"/>
      <c r="DC609" s="8"/>
      <c r="DD609" s="8"/>
      <c r="DF609" s="7"/>
      <c r="DG609" s="7"/>
      <c r="DH609" s="7"/>
      <c r="DI609" s="7"/>
      <c r="DK609" s="8"/>
      <c r="DL609" s="8"/>
      <c r="DM609" s="8"/>
      <c r="DN609" s="8"/>
      <c r="DO609" s="8"/>
      <c r="DP609" s="7"/>
      <c r="DQ609" s="7"/>
      <c r="DR609" s="7"/>
      <c r="DS609" s="7"/>
    </row>
    <row r="610" spans="1:123" x14ac:dyDescent="0.35">
      <c r="A610" s="65" t="s">
        <v>140</v>
      </c>
      <c r="B610" s="66" t="s">
        <v>80</v>
      </c>
      <c r="C610" s="67" t="s">
        <v>282</v>
      </c>
      <c r="D610" s="67">
        <v>6</v>
      </c>
      <c r="E610" s="67">
        <v>15</v>
      </c>
      <c r="F610" s="68">
        <v>4</v>
      </c>
      <c r="G610" s="69">
        <v>8893.98</v>
      </c>
      <c r="H610" s="70">
        <v>8514.11</v>
      </c>
      <c r="I610" s="71">
        <v>7200</v>
      </c>
      <c r="J610" s="69">
        <v>8897.69</v>
      </c>
      <c r="K610" s="70">
        <v>8434.9599999999991</v>
      </c>
      <c r="L610" s="71">
        <v>43036</v>
      </c>
      <c r="M610" s="69">
        <v>13541.05</v>
      </c>
      <c r="N610" s="6">
        <v>8685.44</v>
      </c>
      <c r="O610" s="71">
        <v>7200</v>
      </c>
      <c r="P610" s="69">
        <v>9377.1298800000004</v>
      </c>
      <c r="Q610" s="71">
        <v>2510</v>
      </c>
      <c r="R610" s="72">
        <v>9786.56</v>
      </c>
      <c r="S610" s="71">
        <v>23.75</v>
      </c>
      <c r="T610" s="72">
        <v>9126.4500000000007</v>
      </c>
      <c r="U610" s="71">
        <v>150.00450000000001</v>
      </c>
      <c r="V610" s="72">
        <v>9190.4500000000007</v>
      </c>
      <c r="W610" s="73">
        <v>150.11000000000001</v>
      </c>
      <c r="X610" s="7">
        <v>8893.98</v>
      </c>
      <c r="Y610" s="71">
        <v>367</v>
      </c>
      <c r="Z610" s="74">
        <f t="shared" si="27"/>
        <v>8893.98</v>
      </c>
      <c r="AA610" s="48">
        <f t="shared" si="28"/>
        <v>8893.98</v>
      </c>
      <c r="AB6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MIN(G610,J610,M610),"")</f>
        <v/>
      </c>
      <c r="AC610" s="49" t="str">
        <f>IF(OR(DataBase2[[#This Row],[sKS]] = "", DataBase2[[#This Row],[BSOpt]]=""), "", (DataBase2[[#This Row],[sKS]]-DataBase2[[#This Row],[BSOpt]])/DataBase2[[#This Row],[BSOpt]])</f>
        <v/>
      </c>
      <c r="AD610" s="49">
        <f t="shared" si="29"/>
        <v>8893.98</v>
      </c>
      <c r="AE610" s="49">
        <f>IF(OR(DataBase2[[#This Row],[sKS]] = "", DataBase2[[#This Row],[BESTUB]]=""), "", (DataBase2[[#This Row],[sKS]]-DataBase2[[#This Row],[BESTUB]])/DataBase2[[#This Row],[BESTUB]])</f>
        <v>0</v>
      </c>
      <c r="AF610" s="75">
        <f>IF(OR(DataBase2[[#This Row],[sLB]] = "", DataBase2[[#This Row],[BestSol]]=""), "", (DataBase2[[#This Row],[sLB]]-DataBase2[[#This Row],[BestSol]])/DataBase2[[#This Row],[BestSol]])</f>
        <v>0</v>
      </c>
      <c r="AG610" s="76">
        <f>IF(OR(DataBase2[[#This Row],[sCL]] = "", DataBase2[[#This Row],[BestSol]]=""), "", (DataBase2[[#This Row],[sCL]] -DataBase2[[#This Row],[BestSol]])/DataBase2[[#This Row],[BestSol]])</f>
        <v>4.171360853072467E-4</v>
      </c>
      <c r="AH610" s="76">
        <f>IF(OR(DataBase2[[#This Row],[sDRC]]= "", DataBase2[[#This Row],[BestSol]]=""), "", (DataBase2[[#This Row],[sDRC]]-DataBase2[[#This Row],[BestSol]])/DataBase2[[#This Row],[BestSol]])</f>
        <v>0.52249611534993334</v>
      </c>
      <c r="AI610" s="76">
        <f>IF(OR(DataBase2[[#This Row],[sABS]]= "", DataBase2[[#This Row],[BestSol]]=""), "", (DataBase2[[#This Row],[sABS]]-DataBase2[[#This Row],[BestSol]])/DataBase2[[#This Row],[BestSol]])</f>
        <v>5.4323247859788405E-2</v>
      </c>
      <c r="AJ610" s="76">
        <f>IF(OR(DataBase2[[#This Row],[sCCJ]]= "", DataBase2[[#This Row],[BestSol]]=""), "", (DataBase2[[#This Row],[sCCJ]]-DataBase2[[#This Row],[BestSol]])/DataBase2[[#This Row],[BestSol]])</f>
        <v>0.10035777008718257</v>
      </c>
      <c r="AK610" s="76">
        <f>IF(OR(DataBase2[[#This Row],[sILS]] = "", DataBase2[[#This Row],[BestSol]]=""), "", (DataBase2[[#This Row],[sILS]]-DataBase2[[#This Row],[BestSol]])/DataBase2[[#This Row],[BestSol]])</f>
        <v>2.6137904515189058E-2</v>
      </c>
      <c r="AL610" s="76">
        <f>IF(OR(DataBase2[[#This Row],[sSA]] = "", DataBase2[[#This Row],[BestSol]]=""), "", (DataBase2[[#This Row],[sSA]]-DataBase2[[#This Row],[BestSol]])/DataBase2[[#This Row],[BestSol]])</f>
        <v>3.3333783075743501E-2</v>
      </c>
      <c r="AM610" s="76">
        <f>IF(OR(DataBase2[[#This Row],[sKS]] = "", DataBase2[[#This Row],[BestSol]]=""), "", (DataBase2[[#This Row],[sKS]]-DataBase2[[#This Row],[BestSol]])/DataBase2[[#This Row],[BestSol]])</f>
        <v>0</v>
      </c>
      <c r="AN610" s="75">
        <f>IF(OR(DataBase2[[#This Row],[sLB]] = "", DataBase2[[#This Row],[BSHeu]]=""), "", (DataBase2[[#This Row],[sLB]]-DataBase2[[#This Row],[BSHeu]])/DataBase2[[#This Row],[BSHeu]])</f>
        <v>0</v>
      </c>
      <c r="AO610" s="76">
        <f>IF(OR(DataBase2[[#This Row],[sCL]] = "",  DataBase2[[#This Row],[BSHeu]]=""), "", (DataBase2[[#This Row],[sCL]] - DataBase2[[#This Row],[BSHeu]])/ DataBase2[[#This Row],[BSHeu]])</f>
        <v>4.171360853072467E-4</v>
      </c>
      <c r="AP610" s="76">
        <f>IF(OR(DataBase2[[#This Row],[sDRC]]= "",  DataBase2[[#This Row],[BSHeu]]=""), "", (DataBase2[[#This Row],[sDRC]]- DataBase2[[#This Row],[BSHeu]])/ DataBase2[[#This Row],[BSHeu]])</f>
        <v>0.52249611534993334</v>
      </c>
      <c r="AQ610" s="76">
        <f>IF(OR(DataBase2[[#This Row],[sABS]]= "",  DataBase2[[#This Row],[BSHeu]]=""), "", (DataBase2[[#This Row],[sABS]]- DataBase2[[#This Row],[BSHeu]])/ DataBase2[[#This Row],[BSHeu]])</f>
        <v>5.4323247859788405E-2</v>
      </c>
      <c r="AR610" s="76">
        <f>IF(OR(DataBase2[[#This Row],[sCCJ]]= "",  DataBase2[[#This Row],[BSHeu]]=""), "", (DataBase2[[#This Row],[sCCJ]]- DataBase2[[#This Row],[BSHeu]])/ DataBase2[[#This Row],[BSHeu]])</f>
        <v>0.10035777008718257</v>
      </c>
      <c r="AS610" s="76">
        <f>IF(OR(DataBase2[[#This Row],[sILS]] = "",  DataBase2[[#This Row],[BSHeu]]=""), "", (DataBase2[[#This Row],[sILS]]- DataBase2[[#This Row],[BSHeu]])/ DataBase2[[#This Row],[BSHeu]])</f>
        <v>2.6137904515189058E-2</v>
      </c>
      <c r="AT610" s="76">
        <f>IF(OR(DataBase2[[#This Row],[sSA]] = "",  DataBase2[[#This Row],[BSHeu]]=""), "", (DataBase2[[#This Row],[sSA]]- DataBase2[[#This Row],[BSHeu]])/ DataBase2[[#This Row],[BSHeu]])</f>
        <v>3.3333783075743501E-2</v>
      </c>
      <c r="AU610" s="77">
        <f>IF(OR(DataBase2[[#This Row],[sKS]]= "",  DataBase2[[#This Row],[BSHeu]]=""), "", (DataBase2[[#This Row],[sKS]]- DataBase2[[#This Row],[BSHeu]])/ DataBase2[[#This Row],[BSHeu]])</f>
        <v>0</v>
      </c>
      <c r="AV610" s="78">
        <f>IF(AND(DataBase2[[#This Row],[sLBGB]]&lt;=0.0001, DataBase2[[#This Row],[sLBGB]]&lt;&gt;""), 1,"")</f>
        <v>1</v>
      </c>
      <c r="AW610" s="78" t="str">
        <f>IF(AND(DataBase2[[#This Row],[sCLGB]]&lt;=0.0001,DataBase2[[#This Row],[sCLGB]]&lt;&gt;""), 1,"")</f>
        <v/>
      </c>
      <c r="AX610" s="78" t="str">
        <f>IF(AND(DataBase2[[#This Row],[sDRCGB]]&lt;=0.0001,DataBase2[[#This Row],[sDRCGB]]&lt;&gt;""), 1,"")</f>
        <v/>
      </c>
      <c r="AY610" s="78" t="str">
        <f>IF(AND(DataBase2[[#This Row],[sABSGB]]&lt;=0.0001,DataBase2[[#This Row],[sABSGB]]&lt;&gt;""), 1,"")</f>
        <v/>
      </c>
      <c r="AZ610" s="78" t="str">
        <f>IF(AND(DataBase2[[#This Row],[sCCJGB]]&lt;=0.0001,DataBase2[[#This Row],[sCCJGB]]&lt;&gt;""), 1,"")</f>
        <v/>
      </c>
      <c r="BA610" s="78" t="str">
        <f>IF(AND(DataBase2[[#This Row],[sILSGB]]&lt;=0.0001,DataBase2[[#This Row],[sILSGB]]&lt;&gt;""), 1,"")</f>
        <v/>
      </c>
      <c r="BB610" s="78" t="str">
        <f>IF(AND(DataBase2[[#This Row],[sSAGB]]&lt;=0.0001,DataBase2[[#This Row],[sSAGB]]&lt;&gt;""), 1,"")</f>
        <v/>
      </c>
      <c r="BC610" s="78">
        <f>IF(AND(DataBase2[[#This Row],[sKSGB]]&lt;=0.0001,DataBase2[[#This Row],[sKSGB]]&lt;&gt;""), 1,"")</f>
        <v>1</v>
      </c>
      <c r="BD610" s="79">
        <f>IF(AND(DataBase2[[#This Row],[sLBGKS]]&lt;=0.0001, DataBase2[[#This Row],[sLBGKS]]&lt;&gt;""), 1,"")</f>
        <v>1</v>
      </c>
      <c r="BE610" s="78" t="str">
        <f>IF(AND(DataBase2[[#This Row],[sCLGKS]]&lt;=0.0001,DataBase2[[#This Row],[sCLGKS]]&lt;&gt;""), 1,"")</f>
        <v/>
      </c>
      <c r="BF610" s="78" t="str">
        <f>IF(AND(DataBase2[[#This Row],[sDRCGKS]]&lt;=0.0001,DataBase2[[#This Row],[sDRCGKS]]&lt;&gt;""), 1,"")</f>
        <v/>
      </c>
      <c r="BG610" s="78" t="str">
        <f>IF(AND(DataBase2[[#This Row],[sABSGKS]]&lt;=0.0001,DataBase2[[#This Row],[sABSGKS]]&lt;&gt;""), 1,"")</f>
        <v/>
      </c>
      <c r="BH610" s="78" t="str">
        <f>IF(AND(DataBase2[[#This Row],[sCCJGKS]]&lt;=0.0001,DataBase2[[#This Row],[sCCJGKS]]&lt;&gt;""), 1,"")</f>
        <v/>
      </c>
      <c r="BI610" s="78" t="str">
        <f>IF(AND(DataBase2[[#This Row],[sILSGKS]]&lt;=0.0001,DataBase2[[#This Row],[sILSGKS]]&lt;&gt;""), 1,"")</f>
        <v/>
      </c>
      <c r="BJ610" s="78" t="str">
        <f>IF(AND(DataBase2[[#This Row],[sSAGKS]]&lt;=0.0001,DataBase2[[#This Row],[sSAGKS]]&lt;&gt;""), 1,"")</f>
        <v/>
      </c>
      <c r="BK610" s="80">
        <f>IF(AND(DataBase2[[#This Row],[sKSGKS]]&lt;=0.0001,DataBase2[[#This Row],[sKSGKS]]&lt;&gt;""), 1,"")</f>
        <v>1</v>
      </c>
      <c r="CV610" s="7"/>
      <c r="CW610" s="7"/>
      <c r="CX610" s="7"/>
      <c r="CY610" s="7"/>
      <c r="DB610" s="8"/>
      <c r="DC610" s="8"/>
      <c r="DD610" s="8"/>
      <c r="DF610" s="7"/>
      <c r="DG610" s="7"/>
      <c r="DH610" s="7"/>
      <c r="DI610" s="7"/>
      <c r="DK610" s="8"/>
      <c r="DL610" s="8"/>
      <c r="DM610" s="8"/>
      <c r="DN610" s="8"/>
      <c r="DO610" s="8"/>
      <c r="DP610" s="7"/>
      <c r="DQ610" s="7"/>
      <c r="DR610" s="7"/>
      <c r="DS610" s="7"/>
    </row>
    <row r="611" spans="1:123" x14ac:dyDescent="0.35">
      <c r="A611" s="65" t="s">
        <v>141</v>
      </c>
      <c r="B611" s="66" t="s">
        <v>80</v>
      </c>
      <c r="C611" s="67" t="s">
        <v>282</v>
      </c>
      <c r="D611" s="67">
        <v>6</v>
      </c>
      <c r="E611" s="67">
        <v>15</v>
      </c>
      <c r="F611" s="68">
        <v>5</v>
      </c>
      <c r="G611" s="69">
        <v>10350.799999999999</v>
      </c>
      <c r="H611" s="70">
        <v>9843.7900000000009</v>
      </c>
      <c r="I611" s="71">
        <v>7200</v>
      </c>
      <c r="J611" s="69">
        <v>10646.93</v>
      </c>
      <c r="K611" s="70">
        <v>9086.34</v>
      </c>
      <c r="L611" s="71">
        <v>39443</v>
      </c>
      <c r="M611" s="69">
        <v>14586.8</v>
      </c>
      <c r="N611" s="6">
        <v>10142.17</v>
      </c>
      <c r="O611" s="71">
        <v>7200.1</v>
      </c>
      <c r="P611" s="69">
        <v>11124.37988</v>
      </c>
      <c r="Q611" s="71">
        <v>2508</v>
      </c>
      <c r="R611" s="72">
        <v>11626.23</v>
      </c>
      <c r="S611" s="71">
        <v>17.73</v>
      </c>
      <c r="T611" s="72">
        <v>10727.93</v>
      </c>
      <c r="U611" s="71">
        <v>150.01249999999999</v>
      </c>
      <c r="V611" s="72">
        <v>10825.03</v>
      </c>
      <c r="W611" s="73">
        <v>150.04750000000001</v>
      </c>
      <c r="X611" s="7">
        <v>10381.1</v>
      </c>
      <c r="Y611" s="71">
        <v>161</v>
      </c>
      <c r="Z611" s="74">
        <f t="shared" si="27"/>
        <v>10350.799999999999</v>
      </c>
      <c r="AA611" s="48">
        <f t="shared" si="28"/>
        <v>10381.1</v>
      </c>
      <c r="AB61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MIN(G611,J611,M611),"")</f>
        <v/>
      </c>
      <c r="AC611" s="49" t="str">
        <f>IF(OR(DataBase2[[#This Row],[sKS]] = "", DataBase2[[#This Row],[BSOpt]]=""), "", (DataBase2[[#This Row],[sKS]]-DataBase2[[#This Row],[BSOpt]])/DataBase2[[#This Row],[BSOpt]])</f>
        <v/>
      </c>
      <c r="AD611" s="49">
        <f t="shared" si="29"/>
        <v>10350.799999999999</v>
      </c>
      <c r="AE611" s="49">
        <f>IF(OR(DataBase2[[#This Row],[sKS]] = "", DataBase2[[#This Row],[BESTUB]]=""), "", (DataBase2[[#This Row],[sKS]]-DataBase2[[#This Row],[BESTUB]])/DataBase2[[#This Row],[BESTUB]])</f>
        <v>2.9273099663795158E-3</v>
      </c>
      <c r="AF611" s="75">
        <f>IF(OR(DataBase2[[#This Row],[sLB]] = "", DataBase2[[#This Row],[BestSol]]=""), "", (DataBase2[[#This Row],[sLB]]-DataBase2[[#This Row],[BestSol]])/DataBase2[[#This Row],[BestSol]])</f>
        <v>0</v>
      </c>
      <c r="AG611" s="76">
        <f>IF(OR(DataBase2[[#This Row],[sCL]] = "", DataBase2[[#This Row],[BestSol]]=""), "", (DataBase2[[#This Row],[sCL]] -DataBase2[[#This Row],[BestSol]])/DataBase2[[#This Row],[BestSol]])</f>
        <v>2.860938284963491E-2</v>
      </c>
      <c r="AH611" s="76">
        <f>IF(OR(DataBase2[[#This Row],[sDRC]]= "", DataBase2[[#This Row],[BestSol]]=""), "", (DataBase2[[#This Row],[sDRC]]-DataBase2[[#This Row],[BestSol]])/DataBase2[[#This Row],[BestSol]])</f>
        <v>0.40924372995324038</v>
      </c>
      <c r="AI611" s="76">
        <f>IF(OR(DataBase2[[#This Row],[sABS]]= "", DataBase2[[#This Row],[BestSol]]=""), "", (DataBase2[[#This Row],[sABS]]-DataBase2[[#This Row],[BestSol]])/DataBase2[[#This Row],[BestSol]])</f>
        <v>7.4736240677049232E-2</v>
      </c>
      <c r="AJ611" s="76">
        <f>IF(OR(DataBase2[[#This Row],[sCCJ]]= "", DataBase2[[#This Row],[BestSol]]=""), "", (DataBase2[[#This Row],[sCCJ]]-DataBase2[[#This Row],[BestSol]])/DataBase2[[#This Row],[BestSol]])</f>
        <v>0.12322042740657731</v>
      </c>
      <c r="AK611" s="76">
        <f>IF(OR(DataBase2[[#This Row],[sILS]] = "", DataBase2[[#This Row],[BestSol]]=""), "", (DataBase2[[#This Row],[sILS]]-DataBase2[[#This Row],[BestSol]])/DataBase2[[#This Row],[BestSol]])</f>
        <v>3.643486493797591E-2</v>
      </c>
      <c r="AL611" s="76">
        <f>IF(OR(DataBase2[[#This Row],[sSA]] = "", DataBase2[[#This Row],[BestSol]]=""), "", (DataBase2[[#This Row],[sSA]]-DataBase2[[#This Row],[BestSol]])/DataBase2[[#This Row],[BestSol]])</f>
        <v>4.5815782354987192E-2</v>
      </c>
      <c r="AM611" s="76">
        <f>IF(OR(DataBase2[[#This Row],[sKS]] = "", DataBase2[[#This Row],[BestSol]]=""), "", (DataBase2[[#This Row],[sKS]]-DataBase2[[#This Row],[BestSol]])/DataBase2[[#This Row],[BestSol]])</f>
        <v>2.9273099663795158E-3</v>
      </c>
      <c r="AN611" s="75">
        <f>IF(OR(DataBase2[[#This Row],[sLB]] = "", DataBase2[[#This Row],[BSHeu]]=""), "", (DataBase2[[#This Row],[sLB]]-DataBase2[[#This Row],[BSHeu]])/DataBase2[[#This Row],[BSHeu]])</f>
        <v>-2.9187658340639328E-3</v>
      </c>
      <c r="AO611" s="76">
        <f>IF(OR(DataBase2[[#This Row],[sCL]] = "",  DataBase2[[#This Row],[BSHeu]]=""), "", (DataBase2[[#This Row],[sCL]] - DataBase2[[#This Row],[BSHeu]])/ DataBase2[[#This Row],[BSHeu]])</f>
        <v>2.5607112926375811E-2</v>
      </c>
      <c r="AP611" s="76">
        <f>IF(OR(DataBase2[[#This Row],[sDRC]]= "",  DataBase2[[#This Row],[BSHeu]]=""), "", (DataBase2[[#This Row],[sDRC]]- DataBase2[[#This Row],[BSHeu]])/ DataBase2[[#This Row],[BSHeu]])</f>
        <v>0.40513047750238401</v>
      </c>
      <c r="AQ611" s="76">
        <f>IF(OR(DataBase2[[#This Row],[sABS]]= "",  DataBase2[[#This Row],[BSHeu]]=""), "", (DataBase2[[#This Row],[sABS]]- DataBase2[[#This Row],[BSHeu]])/ DataBase2[[#This Row],[BSHeu]])</f>
        <v>7.1599337257130746E-2</v>
      </c>
      <c r="AR611" s="76">
        <f>IF(OR(DataBase2[[#This Row],[sCCJ]]= "",  DataBase2[[#This Row],[BSHeu]]=""), "", (DataBase2[[#This Row],[sCCJ]]- DataBase2[[#This Row],[BSHeu]])/ DataBase2[[#This Row],[BSHeu]])</f>
        <v>0.11994200999894029</v>
      </c>
      <c r="AS611" s="76">
        <f>IF(OR(DataBase2[[#This Row],[sILS]] = "",  DataBase2[[#This Row],[BSHeu]]=""), "", (DataBase2[[#This Row],[sILS]]- DataBase2[[#This Row],[BSHeu]])/ DataBase2[[#This Row],[BSHeu]])</f>
        <v>3.3409754264962281E-2</v>
      </c>
      <c r="AT611" s="76">
        <f>IF(OR(DataBase2[[#This Row],[sSA]] = "",  DataBase2[[#This Row],[BSHeu]]=""), "", (DataBase2[[#This Row],[sSA]]- DataBase2[[#This Row],[BSHeu]])/ DataBase2[[#This Row],[BSHeu]])</f>
        <v>4.2763290980724615E-2</v>
      </c>
      <c r="AU611" s="77">
        <f>IF(OR(DataBase2[[#This Row],[sKS]]= "",  DataBase2[[#This Row],[BSHeu]]=""), "", (DataBase2[[#This Row],[sKS]]- DataBase2[[#This Row],[BSHeu]])/ DataBase2[[#This Row],[BSHeu]])</f>
        <v>0</v>
      </c>
      <c r="AV611" s="78">
        <f>IF(AND(DataBase2[[#This Row],[sLBGB]]&lt;=0.0001, DataBase2[[#This Row],[sLBGB]]&lt;&gt;""), 1,"")</f>
        <v>1</v>
      </c>
      <c r="AW611" s="78" t="str">
        <f>IF(AND(DataBase2[[#This Row],[sCLGB]]&lt;=0.0001,DataBase2[[#This Row],[sCLGB]]&lt;&gt;""), 1,"")</f>
        <v/>
      </c>
      <c r="AX611" s="78" t="str">
        <f>IF(AND(DataBase2[[#This Row],[sDRCGB]]&lt;=0.0001,DataBase2[[#This Row],[sDRCGB]]&lt;&gt;""), 1,"")</f>
        <v/>
      </c>
      <c r="AY611" s="78" t="str">
        <f>IF(AND(DataBase2[[#This Row],[sABSGB]]&lt;=0.0001,DataBase2[[#This Row],[sABSGB]]&lt;&gt;""), 1,"")</f>
        <v/>
      </c>
      <c r="AZ611" s="78" t="str">
        <f>IF(AND(DataBase2[[#This Row],[sCCJGB]]&lt;=0.0001,DataBase2[[#This Row],[sCCJGB]]&lt;&gt;""), 1,"")</f>
        <v/>
      </c>
      <c r="BA611" s="78" t="str">
        <f>IF(AND(DataBase2[[#This Row],[sILSGB]]&lt;=0.0001,DataBase2[[#This Row],[sILSGB]]&lt;&gt;""), 1,"")</f>
        <v/>
      </c>
      <c r="BB611" s="78" t="str">
        <f>IF(AND(DataBase2[[#This Row],[sSAGB]]&lt;=0.0001,DataBase2[[#This Row],[sSAGB]]&lt;&gt;""), 1,"")</f>
        <v/>
      </c>
      <c r="BC611" s="78" t="str">
        <f>IF(AND(DataBase2[[#This Row],[sKSGB]]&lt;=0.0001,DataBase2[[#This Row],[sKSGB]]&lt;&gt;""), 1,"")</f>
        <v/>
      </c>
      <c r="BD611" s="79">
        <f>IF(AND(DataBase2[[#This Row],[sLBGKS]]&lt;=0.0001, DataBase2[[#This Row],[sLBGKS]]&lt;&gt;""), 1,"")</f>
        <v>1</v>
      </c>
      <c r="BE611" s="78" t="str">
        <f>IF(AND(DataBase2[[#This Row],[sCLGKS]]&lt;=0.0001,DataBase2[[#This Row],[sCLGKS]]&lt;&gt;""), 1,"")</f>
        <v/>
      </c>
      <c r="BF611" s="78" t="str">
        <f>IF(AND(DataBase2[[#This Row],[sDRCGKS]]&lt;=0.0001,DataBase2[[#This Row],[sDRCGKS]]&lt;&gt;""), 1,"")</f>
        <v/>
      </c>
      <c r="BG611" s="78" t="str">
        <f>IF(AND(DataBase2[[#This Row],[sABSGKS]]&lt;=0.0001,DataBase2[[#This Row],[sABSGKS]]&lt;&gt;""), 1,"")</f>
        <v/>
      </c>
      <c r="BH611" s="78" t="str">
        <f>IF(AND(DataBase2[[#This Row],[sCCJGKS]]&lt;=0.0001,DataBase2[[#This Row],[sCCJGKS]]&lt;&gt;""), 1,"")</f>
        <v/>
      </c>
      <c r="BI611" s="78" t="str">
        <f>IF(AND(DataBase2[[#This Row],[sILSGKS]]&lt;=0.0001,DataBase2[[#This Row],[sILSGKS]]&lt;&gt;""), 1,"")</f>
        <v/>
      </c>
      <c r="BJ611" s="78" t="str">
        <f>IF(AND(DataBase2[[#This Row],[sSAGKS]]&lt;=0.0001,DataBase2[[#This Row],[sSAGKS]]&lt;&gt;""), 1,"")</f>
        <v/>
      </c>
      <c r="BK611" s="80">
        <f>IF(AND(DataBase2[[#This Row],[sKSGKS]]&lt;=0.0001,DataBase2[[#This Row],[sKSGKS]]&lt;&gt;""), 1,"")</f>
        <v>1</v>
      </c>
      <c r="CV611" s="7"/>
      <c r="CW611" s="7"/>
      <c r="CX611" s="7"/>
      <c r="CY611" s="7"/>
      <c r="DB611" s="8"/>
      <c r="DC611" s="8"/>
      <c r="DD611" s="8"/>
      <c r="DF611" s="7"/>
      <c r="DG611" s="7"/>
      <c r="DH611" s="7"/>
      <c r="DI611" s="7"/>
      <c r="DK611" s="8"/>
      <c r="DL611" s="8"/>
      <c r="DM611" s="8"/>
      <c r="DN611" s="8"/>
      <c r="DO611" s="8"/>
      <c r="DP611" s="7"/>
      <c r="DQ611" s="7"/>
      <c r="DR611" s="7"/>
      <c r="DS611" s="7"/>
    </row>
    <row r="612" spans="1:123" x14ac:dyDescent="0.35">
      <c r="A612" s="65"/>
      <c r="B612" s="66"/>
      <c r="C612" s="67"/>
      <c r="D612" s="67"/>
      <c r="E612" s="67"/>
      <c r="F612" s="68"/>
      <c r="G612" s="69"/>
      <c r="H612" s="70"/>
      <c r="I612" s="71"/>
      <c r="J612" s="69"/>
      <c r="K612" s="70"/>
      <c r="L612" s="71"/>
      <c r="M612" s="69"/>
      <c r="O612" s="73"/>
      <c r="P612" s="69"/>
      <c r="Q612" s="71"/>
      <c r="R612" s="72" t="s">
        <v>101</v>
      </c>
      <c r="S612" s="71"/>
      <c r="T612" s="72"/>
      <c r="U612" s="71"/>
      <c r="V612" s="72"/>
      <c r="W612" s="73"/>
      <c r="Y612" s="71"/>
      <c r="Z612" s="74" t="str">
        <f t="shared" si="27"/>
        <v/>
      </c>
      <c r="AA612" s="48" t="str">
        <f t="shared" si="28"/>
        <v/>
      </c>
      <c r="AB61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MIN(G612,J612,M612),"")</f>
        <v/>
      </c>
      <c r="AC612" s="49" t="str">
        <f>IF(OR(DataBase2[[#This Row],[sKS]] = "", DataBase2[[#This Row],[BSOpt]]=""), "", (DataBase2[[#This Row],[sKS]]-DataBase2[[#This Row],[BSOpt]])/DataBase2[[#This Row],[BSOpt]])</f>
        <v/>
      </c>
      <c r="AD612" s="49" t="str">
        <f t="shared" si="29"/>
        <v/>
      </c>
      <c r="AE612" s="49" t="str">
        <f>IF(OR(DataBase2[[#This Row],[sKS]] = "", DataBase2[[#This Row],[BESTUB]]=""), "", (DataBase2[[#This Row],[sKS]]-DataBase2[[#This Row],[BESTUB]])/DataBase2[[#This Row],[BESTUB]])</f>
        <v/>
      </c>
      <c r="AF612" s="50" t="str">
        <f>IF(OR(DataBase2[[#This Row],[sLB]] = "", DataBase2[[#This Row],[BestSol]]=""), "", (DataBase2[[#This Row],[sLB]]-DataBase2[[#This Row],[BestSol]])/DataBase2[[#This Row],[BestSol]])</f>
        <v/>
      </c>
      <c r="AG612" s="51" t="str">
        <f>IF(OR(DataBase2[[#This Row],[sCL]] = "", DataBase2[[#This Row],[BestSol]]=""), "", (DataBase2[[#This Row],[sCL]] -DataBase2[[#This Row],[BestSol]])/DataBase2[[#This Row],[BestSol]])</f>
        <v/>
      </c>
      <c r="AH612" s="52" t="str">
        <f>IF(OR(DataBase2[[#This Row],[sDRC]]= "", DataBase2[[#This Row],[BestSol]]=""), "", (DataBase2[[#This Row],[sDRC]]-DataBase2[[#This Row],[BestSol]])/DataBase2[[#This Row],[BestSol]])</f>
        <v/>
      </c>
      <c r="AI612" s="52" t="str">
        <f>IF(OR(DataBase2[[#This Row],[sABS]]= "", DataBase2[[#This Row],[BestSol]]=""), "", (DataBase2[[#This Row],[sABS]]-DataBase2[[#This Row],[BestSol]])/DataBase2[[#This Row],[BestSol]])</f>
        <v/>
      </c>
      <c r="AJ612" s="52" t="str">
        <f>IF(OR(DataBase2[[#This Row],[sCCJ]]= "", DataBase2[[#This Row],[BestSol]]=""), "", (DataBase2[[#This Row],[sCCJ]]-DataBase2[[#This Row],[BestSol]])/DataBase2[[#This Row],[BestSol]])</f>
        <v/>
      </c>
      <c r="AK612" s="52" t="str">
        <f>IF(OR(DataBase2[[#This Row],[sILS]] = "", DataBase2[[#This Row],[BestSol]]=""), "", (DataBase2[[#This Row],[sILS]]-DataBase2[[#This Row],[BestSol]])/DataBase2[[#This Row],[BestSol]])</f>
        <v/>
      </c>
      <c r="AL612" s="52" t="str">
        <f>IF(OR(DataBase2[[#This Row],[sSA]] = "", DataBase2[[#This Row],[BestSol]]=""), "", (DataBase2[[#This Row],[sSA]]-DataBase2[[#This Row],[BestSol]])/DataBase2[[#This Row],[BestSol]])</f>
        <v/>
      </c>
      <c r="AM612" s="53" t="str">
        <f>IF(OR(DataBase2[[#This Row],[sKS]] = "", DataBase2[[#This Row],[BestSol]]=""), "", (DataBase2[[#This Row],[sKS]]-DataBase2[[#This Row],[BestSol]])/DataBase2[[#This Row],[BestSol]])</f>
        <v/>
      </c>
      <c r="AN612" s="50" t="str">
        <f>IF(OR(DataBase2[[#This Row],[sLB]] = "", DataBase2[[#This Row],[BSHeu]]=""), "", (DataBase2[[#This Row],[sLB]]-DataBase2[[#This Row],[BSHeu]])/DataBase2[[#This Row],[BSHeu]])</f>
        <v/>
      </c>
      <c r="AO612" s="53" t="str">
        <f>IF(OR(DataBase2[[#This Row],[sCL]] = "",  DataBase2[[#This Row],[BSHeu]]=""), "", (DataBase2[[#This Row],[sCL]] - DataBase2[[#This Row],[BSHeu]])/ DataBase2[[#This Row],[BSHeu]])</f>
        <v/>
      </c>
      <c r="AP612" s="81" t="str">
        <f>IF(OR(DataBase2[[#This Row],[sDRC]]= "",  DataBase2[[#This Row],[BSHeu]]=""), "", (DataBase2[[#This Row],[sDRC]]- DataBase2[[#This Row],[BSHeu]])/ DataBase2[[#This Row],[BSHeu]])</f>
        <v/>
      </c>
      <c r="AQ612" s="81" t="str">
        <f>IF(OR(DataBase2[[#This Row],[sABS]]= "",  DataBase2[[#This Row],[BSHeu]]=""), "", (DataBase2[[#This Row],[sABS]]- DataBase2[[#This Row],[BSHeu]])/ DataBase2[[#This Row],[BSHeu]])</f>
        <v/>
      </c>
      <c r="AR612" s="81" t="str">
        <f>IF(OR(DataBase2[[#This Row],[sCCJ]]= "",  DataBase2[[#This Row],[BSHeu]]=""), "", (DataBase2[[#This Row],[sCCJ]]- DataBase2[[#This Row],[BSHeu]])/ DataBase2[[#This Row],[BSHeu]])</f>
        <v/>
      </c>
      <c r="AS612" s="81" t="str">
        <f>IF(OR(DataBase2[[#This Row],[sILS]] = "",  DataBase2[[#This Row],[BSHeu]]=""), "", (DataBase2[[#This Row],[sILS]]- DataBase2[[#This Row],[BSHeu]])/ DataBase2[[#This Row],[BSHeu]])</f>
        <v/>
      </c>
      <c r="AT612" s="81" t="str">
        <f>IF(OR(DataBase2[[#This Row],[sSA]] = "",  DataBase2[[#This Row],[BSHeu]]=""), "", (DataBase2[[#This Row],[sSA]]- DataBase2[[#This Row],[BSHeu]])/ DataBase2[[#This Row],[BSHeu]])</f>
        <v/>
      </c>
      <c r="AU612" s="82" t="str">
        <f>IF(OR(DataBase2[[#This Row],[sKS]]= "",  DataBase2[[#This Row],[BSHeu]]=""), "", (DataBase2[[#This Row],[sKS]]- DataBase2[[#This Row],[BSHeu]])/ DataBase2[[#This Row],[BSHeu]])</f>
        <v/>
      </c>
      <c r="AV612" s="58" t="str">
        <f>IF(AND(DataBase2[[#This Row],[sLBGB]]&lt;=0.0001, DataBase2[[#This Row],[sLBGB]]&lt;&gt;""), 1,"")</f>
        <v/>
      </c>
      <c r="AW612" s="59" t="str">
        <f>IF(AND(DataBase2[[#This Row],[sCLGB]]&lt;=0.0001,DataBase2[[#This Row],[sCLGB]]&lt;&gt;""), 1,"")</f>
        <v/>
      </c>
      <c r="AX612" s="60" t="str">
        <f>IF(AND(DataBase2[[#This Row],[sDRCGB]]&lt;=0.0001,DataBase2[[#This Row],[sDRCGB]]&lt;&gt;""), 1,"")</f>
        <v/>
      </c>
      <c r="AY612" s="60" t="str">
        <f>IF(AND(DataBase2[[#This Row],[sABSGB]]&lt;=0.0001,DataBase2[[#This Row],[sABSGB]]&lt;&gt;""), 1,"")</f>
        <v/>
      </c>
      <c r="AZ612" s="60" t="str">
        <f>IF(AND(DataBase2[[#This Row],[sCCJGB]]&lt;=0.0001,DataBase2[[#This Row],[sCCJGB]]&lt;&gt;""), 1,"")</f>
        <v/>
      </c>
      <c r="BA612" s="60" t="str">
        <f>IF(AND(DataBase2[[#This Row],[sILSGB]]&lt;=0.0001,DataBase2[[#This Row],[sILSGB]]&lt;&gt;""), 1,"")</f>
        <v/>
      </c>
      <c r="BB612" s="60" t="str">
        <f>IF(AND(DataBase2[[#This Row],[sSAGB]]&lt;=0.0001,DataBase2[[#This Row],[sSAGB]]&lt;&gt;""), 1,"")</f>
        <v/>
      </c>
      <c r="BC612" s="58" t="str">
        <f>IF(AND(DataBase2[[#This Row],[sKSGB]]&lt;=0.0001,DataBase2[[#This Row],[sKSGB]]&lt;&gt;""), 1,"")</f>
        <v/>
      </c>
      <c r="BD612" s="83" t="str">
        <f>IF(AND(DataBase2[[#This Row],[sLBGKS]]&lt;=0.0001, DataBase2[[#This Row],[sLBGKS]]&lt;&gt;""), 1,"")</f>
        <v/>
      </c>
      <c r="BE612" s="58" t="str">
        <f>IF(AND(DataBase2[[#This Row],[sCLGKS]]&lt;=0.0001,DataBase2[[#This Row],[sCLGKS]]&lt;&gt;""), 1,"")</f>
        <v/>
      </c>
      <c r="BF612" s="84" t="str">
        <f>IF(AND(DataBase2[[#This Row],[sDRCGKS]]&lt;=0.0001,DataBase2[[#This Row],[sDRCGKS]]&lt;&gt;""), 1,"")</f>
        <v/>
      </c>
      <c r="BG612" s="84" t="str">
        <f>IF(AND(DataBase2[[#This Row],[sABSGKS]]&lt;=0.0001,DataBase2[[#This Row],[sABSGKS]]&lt;&gt;""), 1,"")</f>
        <v/>
      </c>
      <c r="BH612" s="84" t="str">
        <f>IF(AND(DataBase2[[#This Row],[sCCJGKS]]&lt;=0.0001,DataBase2[[#This Row],[sCCJGKS]]&lt;&gt;""), 1,"")</f>
        <v/>
      </c>
      <c r="BI612" s="84" t="str">
        <f>IF(AND(DataBase2[[#This Row],[sILSGKS]]&lt;=0.0001,DataBase2[[#This Row],[sILSGKS]]&lt;&gt;""), 1,"")</f>
        <v/>
      </c>
      <c r="BJ612" s="84" t="str">
        <f>IF(AND(DataBase2[[#This Row],[sSAGKS]]&lt;=0.0001,DataBase2[[#This Row],[sSAGKS]]&lt;&gt;""), 1,"")</f>
        <v/>
      </c>
      <c r="BK612" s="80" t="str">
        <f>IF(AND(DataBase2[[#This Row],[sKSGKS]]&lt;=0.0001,DataBase2[[#This Row],[sKSGKS]]&lt;&gt;""), 1,"")</f>
        <v/>
      </c>
      <c r="CV612" s="7"/>
      <c r="CW612" s="7"/>
      <c r="CX612" s="7"/>
      <c r="CY612" s="7"/>
      <c r="DB612" s="8"/>
      <c r="DC612" s="8"/>
      <c r="DD612" s="8"/>
      <c r="DF612" s="7"/>
      <c r="DG612" s="7"/>
      <c r="DH612" s="7"/>
      <c r="DI612" s="7"/>
      <c r="DK612" s="8"/>
      <c r="DL612" s="8"/>
      <c r="DM612" s="8"/>
      <c r="DN612" s="8"/>
      <c r="DO612" s="8"/>
      <c r="DP612" s="7"/>
      <c r="DQ612" s="7"/>
      <c r="DR612" s="7"/>
      <c r="DS612" s="7"/>
    </row>
    <row r="613" spans="1:123" x14ac:dyDescent="0.35">
      <c r="A613" s="65" t="s">
        <v>142</v>
      </c>
      <c r="B613" s="66" t="s">
        <v>80</v>
      </c>
      <c r="C613" s="67" t="s">
        <v>282</v>
      </c>
      <c r="D613" s="67">
        <v>6</v>
      </c>
      <c r="E613" s="67">
        <v>20</v>
      </c>
      <c r="F613" s="68">
        <v>2</v>
      </c>
      <c r="G613" s="69">
        <v>7369.06</v>
      </c>
      <c r="H613" s="70">
        <v>6911.18</v>
      </c>
      <c r="I613" s="71">
        <v>7200</v>
      </c>
      <c r="J613" s="69">
        <v>7259.85</v>
      </c>
      <c r="K613" s="70">
        <v>7259.85</v>
      </c>
      <c r="L613" s="71">
        <v>2276</v>
      </c>
      <c r="M613" s="69">
        <v>12363.51</v>
      </c>
      <c r="N613" s="6">
        <v>7123.44</v>
      </c>
      <c r="O613" s="71">
        <v>7200.1</v>
      </c>
      <c r="P613" s="69">
        <v>7300.6000999999997</v>
      </c>
      <c r="Q613" s="71">
        <v>4331</v>
      </c>
      <c r="R613" s="72">
        <v>7652.14</v>
      </c>
      <c r="S613" s="71">
        <v>82.84</v>
      </c>
      <c r="T613" s="72">
        <v>7265.7</v>
      </c>
      <c r="U613" s="71">
        <v>150.00149999999999</v>
      </c>
      <c r="V613" s="72">
        <v>7611.13</v>
      </c>
      <c r="W613" s="73">
        <v>150.04849999999999</v>
      </c>
      <c r="X613" s="7">
        <v>7263.17</v>
      </c>
      <c r="Y613" s="71">
        <v>842</v>
      </c>
      <c r="Z613" s="74">
        <f t="shared" si="27"/>
        <v>7259.85</v>
      </c>
      <c r="AA613" s="48">
        <f t="shared" si="28"/>
        <v>7263.17</v>
      </c>
      <c r="AB61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MIN(G613,J613,M613),"")</f>
        <v>7259.85</v>
      </c>
      <c r="AC613" s="49">
        <f>IF(OR(DataBase2[[#This Row],[sKS]] = "", DataBase2[[#This Row],[BSOpt]]=""), "", (DataBase2[[#This Row],[sKS]]-DataBase2[[#This Row],[BSOpt]])/DataBase2[[#This Row],[BSOpt]])</f>
        <v>4.5730972403007069E-4</v>
      </c>
      <c r="AD613" s="49">
        <f t="shared" si="29"/>
        <v>7259.85</v>
      </c>
      <c r="AE613" s="49">
        <f>IF(OR(DataBase2[[#This Row],[sKS]] = "", DataBase2[[#This Row],[BESTUB]]=""), "", (DataBase2[[#This Row],[sKS]]-DataBase2[[#This Row],[BESTUB]])/DataBase2[[#This Row],[BESTUB]])</f>
        <v>4.5730972403007069E-4</v>
      </c>
      <c r="AF613" s="75">
        <f>IF(OR(DataBase2[[#This Row],[sLB]] = "", DataBase2[[#This Row],[BestSol]]=""), "", (DataBase2[[#This Row],[sLB]]-DataBase2[[#This Row],[BestSol]])/DataBase2[[#This Row],[BestSol]])</f>
        <v>1.5043010530520607E-2</v>
      </c>
      <c r="AG613" s="76">
        <f>IF(OR(DataBase2[[#This Row],[sCL]] = "", DataBase2[[#This Row],[BestSol]]=""), "", (DataBase2[[#This Row],[sCL]] -DataBase2[[#This Row],[BestSol]])/DataBase2[[#This Row],[BestSol]])</f>
        <v>0</v>
      </c>
      <c r="AH613" s="76">
        <f>IF(OR(DataBase2[[#This Row],[sDRC]]= "", DataBase2[[#This Row],[BestSol]]=""), "", (DataBase2[[#This Row],[sDRC]]-DataBase2[[#This Row],[BestSol]])/DataBase2[[#This Row],[BestSol]])</f>
        <v>0.70299799582636002</v>
      </c>
      <c r="AI613" s="76">
        <f>IF(OR(DataBase2[[#This Row],[sABS]]= "", DataBase2[[#This Row],[BestSol]]=""), "", (DataBase2[[#This Row],[sABS]]-DataBase2[[#This Row],[BestSol]])/DataBase2[[#This Row],[BestSol]])</f>
        <v>5.6130774051804501E-3</v>
      </c>
      <c r="AJ613" s="76">
        <f>IF(OR(DataBase2[[#This Row],[sCCJ]]= "", DataBase2[[#This Row],[BestSol]]=""), "", (DataBase2[[#This Row],[sCCJ]]-DataBase2[[#This Row],[BestSol]])/DataBase2[[#This Row],[BestSol]])</f>
        <v>5.403555169872655E-2</v>
      </c>
      <c r="AK613" s="76">
        <f>IF(OR(DataBase2[[#This Row],[sILS]] = "", DataBase2[[#This Row],[BestSol]]=""), "", (DataBase2[[#This Row],[sILS]]-DataBase2[[#This Row],[BestSol]])/DataBase2[[#This Row],[BestSol]])</f>
        <v>8.0580177276382491E-4</v>
      </c>
      <c r="AL613" s="76">
        <f>IF(OR(DataBase2[[#This Row],[sSA]] = "", DataBase2[[#This Row],[BestSol]]=""), "", (DataBase2[[#This Row],[sSA]]-DataBase2[[#This Row],[BestSol]])/DataBase2[[#This Row],[BestSol]])</f>
        <v>4.8386674655812409E-2</v>
      </c>
      <c r="AM613" s="76">
        <f>IF(OR(DataBase2[[#This Row],[sKS]] = "", DataBase2[[#This Row],[BestSol]]=""), "", (DataBase2[[#This Row],[sKS]]-DataBase2[[#This Row],[BestSol]])/DataBase2[[#This Row],[BestSol]])</f>
        <v>4.5730972403007069E-4</v>
      </c>
      <c r="AN613" s="75">
        <f>IF(OR(DataBase2[[#This Row],[sLB]] = "", DataBase2[[#This Row],[BSHeu]]=""), "", (DataBase2[[#This Row],[sLB]]-DataBase2[[#This Row],[BSHeu]])/DataBase2[[#This Row],[BSHeu]])</f>
        <v>1.4579033672625084E-2</v>
      </c>
      <c r="AO613" s="76">
        <f>IF(OR(DataBase2[[#This Row],[sCL]] = "",  DataBase2[[#This Row],[BSHeu]]=""), "", (DataBase2[[#This Row],[sCL]] - DataBase2[[#This Row],[BSHeu]])/ DataBase2[[#This Row],[BSHeu]])</f>
        <v>-4.5710068744084318E-4</v>
      </c>
      <c r="AP613" s="76">
        <f>IF(OR(DataBase2[[#This Row],[sDRC]]= "",  DataBase2[[#This Row],[BSHeu]]=""), "", (DataBase2[[#This Row],[sDRC]]- DataBase2[[#This Row],[BSHeu]])/ DataBase2[[#This Row],[BSHeu]])</f>
        <v>0.70221955427175742</v>
      </c>
      <c r="AQ613" s="76">
        <f>IF(OR(DataBase2[[#This Row],[sABS]]= "",  DataBase2[[#This Row],[BSHeu]]=""), "", (DataBase2[[#This Row],[sABS]]- DataBase2[[#This Row],[BSHeu]])/ DataBase2[[#This Row],[BSHeu]])</f>
        <v>5.1534109761990406E-3</v>
      </c>
      <c r="AR613" s="76">
        <f>IF(OR(DataBase2[[#This Row],[sCCJ]]= "",  DataBase2[[#This Row],[BSHeu]]=""), "", (DataBase2[[#This Row],[sCCJ]]- DataBase2[[#This Row],[BSHeu]])/ DataBase2[[#This Row],[BSHeu]])</f>
        <v>5.3553751323457972E-2</v>
      </c>
      <c r="AS613" s="76">
        <f>IF(OR(DataBase2[[#This Row],[sILS]] = "",  DataBase2[[#This Row],[BSHeu]]=""), "", (DataBase2[[#This Row],[sILS]]- DataBase2[[#This Row],[BSHeu]])/ DataBase2[[#This Row],[BSHeu]])</f>
        <v>3.4833275277871032E-4</v>
      </c>
      <c r="AT613" s="76">
        <f>IF(OR(DataBase2[[#This Row],[sSA]] = "",  DataBase2[[#This Row],[BSHeu]]=""), "", (DataBase2[[#This Row],[sSA]]- DataBase2[[#This Row],[BSHeu]])/ DataBase2[[#This Row],[BSHeu]])</f>
        <v>4.7907456386123419E-2</v>
      </c>
      <c r="AU613" s="77">
        <f>IF(OR(DataBase2[[#This Row],[sKS]]= "",  DataBase2[[#This Row],[BSHeu]]=""), "", (DataBase2[[#This Row],[sKS]]- DataBase2[[#This Row],[BSHeu]])/ DataBase2[[#This Row],[BSHeu]])</f>
        <v>0</v>
      </c>
      <c r="AV613" s="78" t="str">
        <f>IF(AND(DataBase2[[#This Row],[sLBGB]]&lt;=0.0001, DataBase2[[#This Row],[sLBGB]]&lt;&gt;""), 1,"")</f>
        <v/>
      </c>
      <c r="AW613" s="78">
        <f>IF(AND(DataBase2[[#This Row],[sCLGB]]&lt;=0.0001,DataBase2[[#This Row],[sCLGB]]&lt;&gt;""), 1,"")</f>
        <v>1</v>
      </c>
      <c r="AX613" s="78" t="str">
        <f>IF(AND(DataBase2[[#This Row],[sDRCGB]]&lt;=0.0001,DataBase2[[#This Row],[sDRCGB]]&lt;&gt;""), 1,"")</f>
        <v/>
      </c>
      <c r="AY613" s="78" t="str">
        <f>IF(AND(DataBase2[[#This Row],[sABSGB]]&lt;=0.0001,DataBase2[[#This Row],[sABSGB]]&lt;&gt;""), 1,"")</f>
        <v/>
      </c>
      <c r="AZ613" s="78" t="str">
        <f>IF(AND(DataBase2[[#This Row],[sCCJGB]]&lt;=0.0001,DataBase2[[#This Row],[sCCJGB]]&lt;&gt;""), 1,"")</f>
        <v/>
      </c>
      <c r="BA613" s="78" t="str">
        <f>IF(AND(DataBase2[[#This Row],[sILSGB]]&lt;=0.0001,DataBase2[[#This Row],[sILSGB]]&lt;&gt;""), 1,"")</f>
        <v/>
      </c>
      <c r="BB613" s="78" t="str">
        <f>IF(AND(DataBase2[[#This Row],[sSAGB]]&lt;=0.0001,DataBase2[[#This Row],[sSAGB]]&lt;&gt;""), 1,"")</f>
        <v/>
      </c>
      <c r="BC613" s="78" t="str">
        <f>IF(AND(DataBase2[[#This Row],[sKSGB]]&lt;=0.0001,DataBase2[[#This Row],[sKSGB]]&lt;&gt;""), 1,"")</f>
        <v/>
      </c>
      <c r="BD613" s="79" t="str">
        <f>IF(AND(DataBase2[[#This Row],[sLBGKS]]&lt;=0.0001, DataBase2[[#This Row],[sLBGKS]]&lt;&gt;""), 1,"")</f>
        <v/>
      </c>
      <c r="BE613" s="78">
        <f>IF(AND(DataBase2[[#This Row],[sCLGKS]]&lt;=0.0001,DataBase2[[#This Row],[sCLGKS]]&lt;&gt;""), 1,"")</f>
        <v>1</v>
      </c>
      <c r="BF613" s="78" t="str">
        <f>IF(AND(DataBase2[[#This Row],[sDRCGKS]]&lt;=0.0001,DataBase2[[#This Row],[sDRCGKS]]&lt;&gt;""), 1,"")</f>
        <v/>
      </c>
      <c r="BG613" s="78" t="str">
        <f>IF(AND(DataBase2[[#This Row],[sABSGKS]]&lt;=0.0001,DataBase2[[#This Row],[sABSGKS]]&lt;&gt;""), 1,"")</f>
        <v/>
      </c>
      <c r="BH613" s="78" t="str">
        <f>IF(AND(DataBase2[[#This Row],[sCCJGKS]]&lt;=0.0001,DataBase2[[#This Row],[sCCJGKS]]&lt;&gt;""), 1,"")</f>
        <v/>
      </c>
      <c r="BI613" s="78" t="str">
        <f>IF(AND(DataBase2[[#This Row],[sILSGKS]]&lt;=0.0001,DataBase2[[#This Row],[sILSGKS]]&lt;&gt;""), 1,"")</f>
        <v/>
      </c>
      <c r="BJ613" s="78" t="str">
        <f>IF(AND(DataBase2[[#This Row],[sSAGKS]]&lt;=0.0001,DataBase2[[#This Row],[sSAGKS]]&lt;&gt;""), 1,"")</f>
        <v/>
      </c>
      <c r="BK613" s="80">
        <f>IF(AND(DataBase2[[#This Row],[sKSGKS]]&lt;=0.0001,DataBase2[[#This Row],[sKSGKS]]&lt;&gt;""), 1,"")</f>
        <v>1</v>
      </c>
      <c r="CV613" s="7"/>
      <c r="CW613" s="7"/>
      <c r="CX613" s="7"/>
      <c r="CY613" s="7"/>
      <c r="DB613" s="8"/>
      <c r="DC613" s="8"/>
      <c r="DD613" s="8"/>
      <c r="DF613" s="7"/>
      <c r="DG613" s="7"/>
      <c r="DH613" s="7"/>
      <c r="DI613" s="7"/>
      <c r="DK613" s="8"/>
      <c r="DL613" s="8"/>
      <c r="DM613" s="8"/>
      <c r="DN613" s="8"/>
      <c r="DO613" s="8"/>
      <c r="DP613" s="7"/>
      <c r="DQ613" s="7"/>
      <c r="DR613" s="7"/>
      <c r="DS613" s="7"/>
    </row>
    <row r="614" spans="1:123" x14ac:dyDescent="0.35">
      <c r="A614" s="65" t="s">
        <v>143</v>
      </c>
      <c r="B614" s="66" t="s">
        <v>80</v>
      </c>
      <c r="C614" s="67" t="s">
        <v>282</v>
      </c>
      <c r="D614" s="67">
        <v>6</v>
      </c>
      <c r="E614" s="67">
        <v>20</v>
      </c>
      <c r="F614" s="68">
        <v>3</v>
      </c>
      <c r="G614" s="69">
        <v>8658.4500000000007</v>
      </c>
      <c r="H614" s="70">
        <v>8297.2900000000009</v>
      </c>
      <c r="I614" s="71">
        <v>7200</v>
      </c>
      <c r="J614" s="69">
        <v>8675.3700000000008</v>
      </c>
      <c r="K614" s="70">
        <v>8225.32</v>
      </c>
      <c r="L614" s="71">
        <v>42907</v>
      </c>
      <c r="M614" s="69">
        <v>14221.91</v>
      </c>
      <c r="N614" s="6">
        <v>8528.86</v>
      </c>
      <c r="O614" s="71">
        <v>7200</v>
      </c>
      <c r="P614" s="69">
        <v>9095.4902299999994</v>
      </c>
      <c r="Q614" s="71">
        <v>5522</v>
      </c>
      <c r="R614" s="72">
        <v>9715.52</v>
      </c>
      <c r="S614" s="71">
        <v>65.069999999999993</v>
      </c>
      <c r="T614" s="72">
        <v>8844.86</v>
      </c>
      <c r="U614" s="71">
        <v>150.00649999999999</v>
      </c>
      <c r="V614" s="72">
        <v>9007.84</v>
      </c>
      <c r="W614" s="73">
        <v>150.001</v>
      </c>
      <c r="X614" s="7">
        <v>8865.23</v>
      </c>
      <c r="Y614" s="71">
        <v>840</v>
      </c>
      <c r="Z614" s="74">
        <f t="shared" si="27"/>
        <v>8658.4500000000007</v>
      </c>
      <c r="AA614" s="48">
        <f t="shared" si="28"/>
        <v>8844.86</v>
      </c>
      <c r="AB61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MIN(G614,J614,M614),"")</f>
        <v/>
      </c>
      <c r="AC614" s="49" t="str">
        <f>IF(OR(DataBase2[[#This Row],[sKS]] = "", DataBase2[[#This Row],[BSOpt]]=""), "", (DataBase2[[#This Row],[sKS]]-DataBase2[[#This Row],[BSOpt]])/DataBase2[[#This Row],[BSOpt]])</f>
        <v/>
      </c>
      <c r="AD614" s="49">
        <f t="shared" si="29"/>
        <v>8658.4500000000007</v>
      </c>
      <c r="AE614" s="49">
        <f>IF(OR(DataBase2[[#This Row],[sKS]] = "", DataBase2[[#This Row],[BESTUB]]=""), "", (DataBase2[[#This Row],[sKS]]-DataBase2[[#This Row],[BESTUB]])/DataBase2[[#This Row],[BESTUB]])</f>
        <v>2.3881872621542979E-2</v>
      </c>
      <c r="AF614" s="75">
        <f>IF(OR(DataBase2[[#This Row],[sLB]] = "", DataBase2[[#This Row],[BestSol]]=""), "", (DataBase2[[#This Row],[sLB]]-DataBase2[[#This Row],[BestSol]])/DataBase2[[#This Row],[BestSol]])</f>
        <v>0</v>
      </c>
      <c r="AG614" s="76">
        <f>IF(OR(DataBase2[[#This Row],[sCL]] = "", DataBase2[[#This Row],[BestSol]]=""), "", (DataBase2[[#This Row],[sCL]] -DataBase2[[#This Row],[BestSol]])/DataBase2[[#This Row],[BestSol]])</f>
        <v>1.9541603866742975E-3</v>
      </c>
      <c r="AH614" s="76">
        <f>IF(OR(DataBase2[[#This Row],[sDRC]]= "", DataBase2[[#This Row],[BestSol]]=""), "", (DataBase2[[#This Row],[sDRC]]-DataBase2[[#This Row],[BestSol]])/DataBase2[[#This Row],[BestSol]])</f>
        <v>0.64254687617298689</v>
      </c>
      <c r="AI614" s="76">
        <f>IF(OR(DataBase2[[#This Row],[sABS]]= "", DataBase2[[#This Row],[BestSol]]=""), "", (DataBase2[[#This Row],[sABS]]-DataBase2[[#This Row],[BestSol]])/DataBase2[[#This Row],[BestSol]])</f>
        <v>5.0475573572636982E-2</v>
      </c>
      <c r="AJ614" s="76">
        <f>IF(OR(DataBase2[[#This Row],[sCCJ]]= "", DataBase2[[#This Row],[BestSol]]=""), "", (DataBase2[[#This Row],[sCCJ]]-DataBase2[[#This Row],[BestSol]])/DataBase2[[#This Row],[BestSol]])</f>
        <v>0.12208536169868736</v>
      </c>
      <c r="AK614" s="76">
        <f>IF(OR(DataBase2[[#This Row],[sILS]] = "", DataBase2[[#This Row],[BestSol]]=""), "", (DataBase2[[#This Row],[sILS]]-DataBase2[[#This Row],[BestSol]])/DataBase2[[#This Row],[BestSol]])</f>
        <v>2.152925754609657E-2</v>
      </c>
      <c r="AL614" s="76">
        <f>IF(OR(DataBase2[[#This Row],[sSA]] = "", DataBase2[[#This Row],[BestSol]]=""), "", (DataBase2[[#This Row],[sSA]]-DataBase2[[#This Row],[BestSol]])/DataBase2[[#This Row],[BestSol]])</f>
        <v>4.0352488031922505E-2</v>
      </c>
      <c r="AM614" s="76">
        <f>IF(OR(DataBase2[[#This Row],[sKS]] = "", DataBase2[[#This Row],[BestSol]]=""), "", (DataBase2[[#This Row],[sKS]]-DataBase2[[#This Row],[BestSol]])/DataBase2[[#This Row],[BestSol]])</f>
        <v>2.3881872621542979E-2</v>
      </c>
      <c r="AN614" s="75">
        <f>IF(OR(DataBase2[[#This Row],[sLB]] = "", DataBase2[[#This Row],[BSHeu]]=""), "", (DataBase2[[#This Row],[sLB]]-DataBase2[[#This Row],[BSHeu]])/DataBase2[[#This Row],[BSHeu]])</f>
        <v>-2.1075517306096404E-2</v>
      </c>
      <c r="AO614" s="76">
        <f>IF(OR(DataBase2[[#This Row],[sCL]] = "",  DataBase2[[#This Row],[BSHeu]]=""), "", (DataBase2[[#This Row],[sCL]] - DataBase2[[#This Row],[BSHeu]])/ DataBase2[[#This Row],[BSHeu]])</f>
        <v>-1.9162541860470349E-2</v>
      </c>
      <c r="AP614" s="76">
        <f>IF(OR(DataBase2[[#This Row],[sDRC]]= "",  DataBase2[[#This Row],[BSHeu]]=""), "", (DataBase2[[#This Row],[sDRC]]- DataBase2[[#This Row],[BSHeu]])/ DataBase2[[#This Row],[BSHeu]])</f>
        <v>0.60792935105812851</v>
      </c>
      <c r="AQ614" s="76">
        <f>IF(OR(DataBase2[[#This Row],[sABS]]= "",  DataBase2[[#This Row],[BSHeu]]=""), "", (DataBase2[[#This Row],[sABS]]- DataBase2[[#This Row],[BSHeu]])/ DataBase2[[#This Row],[BSHeu]])</f>
        <v>2.8336257442175324E-2</v>
      </c>
      <c r="AR614" s="76">
        <f>IF(OR(DataBase2[[#This Row],[sCCJ]]= "",  DataBase2[[#This Row],[BSHeu]]=""), "", (DataBase2[[#This Row],[sCCJ]]- DataBase2[[#This Row],[BSHeu]])/ DataBase2[[#This Row],[BSHeu]])</f>
        <v>9.8436832239289243E-2</v>
      </c>
      <c r="AS614" s="76">
        <f>IF(OR(DataBase2[[#This Row],[sILS]] = "",  DataBase2[[#This Row],[BSHeu]]=""), "", (DataBase2[[#This Row],[sILS]]- DataBase2[[#This Row],[BSHeu]])/ DataBase2[[#This Row],[BSHeu]])</f>
        <v>0</v>
      </c>
      <c r="AT614" s="76">
        <f>IF(OR(DataBase2[[#This Row],[sSA]] = "",  DataBase2[[#This Row],[BSHeu]]=""), "", (DataBase2[[#This Row],[sSA]]- DataBase2[[#This Row],[BSHeu]])/ DataBase2[[#This Row],[BSHeu]])</f>
        <v>1.8426521165965267E-2</v>
      </c>
      <c r="AU614" s="77">
        <f>IF(OR(DataBase2[[#This Row],[sKS]]= "",  DataBase2[[#This Row],[BSHeu]]=""), "", (DataBase2[[#This Row],[sKS]]- DataBase2[[#This Row],[BSHeu]])/ DataBase2[[#This Row],[BSHeu]])</f>
        <v>2.3030324957092571E-3</v>
      </c>
      <c r="AV614" s="78">
        <f>IF(AND(DataBase2[[#This Row],[sLBGB]]&lt;=0.0001, DataBase2[[#This Row],[sLBGB]]&lt;&gt;""), 1,"")</f>
        <v>1</v>
      </c>
      <c r="AW614" s="78" t="str">
        <f>IF(AND(DataBase2[[#This Row],[sCLGB]]&lt;=0.0001,DataBase2[[#This Row],[sCLGB]]&lt;&gt;""), 1,"")</f>
        <v/>
      </c>
      <c r="AX614" s="78" t="str">
        <f>IF(AND(DataBase2[[#This Row],[sDRCGB]]&lt;=0.0001,DataBase2[[#This Row],[sDRCGB]]&lt;&gt;""), 1,"")</f>
        <v/>
      </c>
      <c r="AY614" s="78" t="str">
        <f>IF(AND(DataBase2[[#This Row],[sABSGB]]&lt;=0.0001,DataBase2[[#This Row],[sABSGB]]&lt;&gt;""), 1,"")</f>
        <v/>
      </c>
      <c r="AZ614" s="78" t="str">
        <f>IF(AND(DataBase2[[#This Row],[sCCJGB]]&lt;=0.0001,DataBase2[[#This Row],[sCCJGB]]&lt;&gt;""), 1,"")</f>
        <v/>
      </c>
      <c r="BA614" s="78" t="str">
        <f>IF(AND(DataBase2[[#This Row],[sILSGB]]&lt;=0.0001,DataBase2[[#This Row],[sILSGB]]&lt;&gt;""), 1,"")</f>
        <v/>
      </c>
      <c r="BB614" s="78" t="str">
        <f>IF(AND(DataBase2[[#This Row],[sSAGB]]&lt;=0.0001,DataBase2[[#This Row],[sSAGB]]&lt;&gt;""), 1,"")</f>
        <v/>
      </c>
      <c r="BC614" s="78" t="str">
        <f>IF(AND(DataBase2[[#This Row],[sKSGB]]&lt;=0.0001,DataBase2[[#This Row],[sKSGB]]&lt;&gt;""), 1,"")</f>
        <v/>
      </c>
      <c r="BD614" s="79">
        <f>IF(AND(DataBase2[[#This Row],[sLBGKS]]&lt;=0.0001, DataBase2[[#This Row],[sLBGKS]]&lt;&gt;""), 1,"")</f>
        <v>1</v>
      </c>
      <c r="BE614" s="78">
        <f>IF(AND(DataBase2[[#This Row],[sCLGKS]]&lt;=0.0001,DataBase2[[#This Row],[sCLGKS]]&lt;&gt;""), 1,"")</f>
        <v>1</v>
      </c>
      <c r="BF614" s="78" t="str">
        <f>IF(AND(DataBase2[[#This Row],[sDRCGKS]]&lt;=0.0001,DataBase2[[#This Row],[sDRCGKS]]&lt;&gt;""), 1,"")</f>
        <v/>
      </c>
      <c r="BG614" s="78" t="str">
        <f>IF(AND(DataBase2[[#This Row],[sABSGKS]]&lt;=0.0001,DataBase2[[#This Row],[sABSGKS]]&lt;&gt;""), 1,"")</f>
        <v/>
      </c>
      <c r="BH614" s="78" t="str">
        <f>IF(AND(DataBase2[[#This Row],[sCCJGKS]]&lt;=0.0001,DataBase2[[#This Row],[sCCJGKS]]&lt;&gt;""), 1,"")</f>
        <v/>
      </c>
      <c r="BI614" s="78">
        <f>IF(AND(DataBase2[[#This Row],[sILSGKS]]&lt;=0.0001,DataBase2[[#This Row],[sILSGKS]]&lt;&gt;""), 1,"")</f>
        <v>1</v>
      </c>
      <c r="BJ614" s="78" t="str">
        <f>IF(AND(DataBase2[[#This Row],[sSAGKS]]&lt;=0.0001,DataBase2[[#This Row],[sSAGKS]]&lt;&gt;""), 1,"")</f>
        <v/>
      </c>
      <c r="BK614" s="80" t="str">
        <f>IF(AND(DataBase2[[#This Row],[sKSGKS]]&lt;=0.0001,DataBase2[[#This Row],[sKSGKS]]&lt;&gt;""), 1,"")</f>
        <v/>
      </c>
      <c r="CV614" s="7"/>
      <c r="CW614" s="7"/>
      <c r="CX614" s="7"/>
      <c r="CY614" s="7"/>
      <c r="DB614" s="8"/>
      <c r="DC614" s="8"/>
      <c r="DD614" s="8"/>
      <c r="DF614" s="7"/>
      <c r="DG614" s="7"/>
      <c r="DH614" s="7"/>
      <c r="DI614" s="7"/>
      <c r="DK614" s="8"/>
      <c r="DL614" s="8"/>
      <c r="DM614" s="8"/>
      <c r="DN614" s="8"/>
      <c r="DO614" s="8"/>
      <c r="DP614" s="7"/>
      <c r="DQ614" s="7"/>
      <c r="DR614" s="7"/>
      <c r="DS614" s="7"/>
    </row>
    <row r="615" spans="1:123" x14ac:dyDescent="0.35">
      <c r="A615" s="65" t="s">
        <v>144</v>
      </c>
      <c r="B615" s="66" t="s">
        <v>80</v>
      </c>
      <c r="C615" s="67" t="s">
        <v>282</v>
      </c>
      <c r="D615" s="67">
        <v>6</v>
      </c>
      <c r="E615" s="67">
        <v>20</v>
      </c>
      <c r="F615" s="68">
        <v>4</v>
      </c>
      <c r="G615" s="69">
        <v>10222.5</v>
      </c>
      <c r="H615" s="70">
        <v>9773.6200000000008</v>
      </c>
      <c r="I615" s="71">
        <v>7200</v>
      </c>
      <c r="J615" s="69">
        <v>10337.549999999999</v>
      </c>
      <c r="K615" s="70">
        <v>8801.11</v>
      </c>
      <c r="L615" s="71">
        <v>43047</v>
      </c>
      <c r="M615" s="69">
        <v>16378.84</v>
      </c>
      <c r="N615" s="6">
        <v>10113.92</v>
      </c>
      <c r="O615" s="71">
        <v>7200</v>
      </c>
      <c r="P615" s="69">
        <v>10590.219730000001</v>
      </c>
      <c r="Q615" s="71">
        <v>2691</v>
      </c>
      <c r="R615" s="72">
        <v>10795.95</v>
      </c>
      <c r="S615" s="71">
        <v>57.84</v>
      </c>
      <c r="T615" s="72">
        <v>10393.450000000001</v>
      </c>
      <c r="U615" s="71">
        <v>150.01900000000001</v>
      </c>
      <c r="V615" s="72">
        <v>10470.35</v>
      </c>
      <c r="W615" s="73">
        <v>150.03</v>
      </c>
      <c r="X615" s="7">
        <v>10240</v>
      </c>
      <c r="Y615" s="71">
        <v>664</v>
      </c>
      <c r="Z615" s="74">
        <f t="shared" si="27"/>
        <v>10222.5</v>
      </c>
      <c r="AA615" s="48">
        <f t="shared" si="28"/>
        <v>10240</v>
      </c>
      <c r="AB61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MIN(G615,J615,M615),"")</f>
        <v/>
      </c>
      <c r="AC615" s="49" t="str">
        <f>IF(OR(DataBase2[[#This Row],[sKS]] = "", DataBase2[[#This Row],[BSOpt]]=""), "", (DataBase2[[#This Row],[sKS]]-DataBase2[[#This Row],[BSOpt]])/DataBase2[[#This Row],[BSOpt]])</f>
        <v/>
      </c>
      <c r="AD615" s="49">
        <f t="shared" si="29"/>
        <v>10222.5</v>
      </c>
      <c r="AE615" s="49">
        <f>IF(OR(DataBase2[[#This Row],[sKS]] = "", DataBase2[[#This Row],[BESTUB]]=""), "", (DataBase2[[#This Row],[sKS]]-DataBase2[[#This Row],[BESTUB]])/DataBase2[[#This Row],[BESTUB]])</f>
        <v>1.7119100024455857E-3</v>
      </c>
      <c r="AF615" s="75">
        <f>IF(OR(DataBase2[[#This Row],[sLB]] = "", DataBase2[[#This Row],[BestSol]]=""), "", (DataBase2[[#This Row],[sLB]]-DataBase2[[#This Row],[BestSol]])/DataBase2[[#This Row],[BestSol]])</f>
        <v>0</v>
      </c>
      <c r="AG615" s="76">
        <f>IF(OR(DataBase2[[#This Row],[sCL]] = "", DataBase2[[#This Row],[BestSol]]=""), "", (DataBase2[[#This Row],[sCL]] -DataBase2[[#This Row],[BestSol]])/DataBase2[[#This Row],[BestSol]])</f>
        <v>1.1254585473220766E-2</v>
      </c>
      <c r="AH615" s="76">
        <f>IF(OR(DataBase2[[#This Row],[sDRC]]= "", DataBase2[[#This Row],[BestSol]]=""), "", (DataBase2[[#This Row],[sDRC]]-DataBase2[[#This Row],[BestSol]])/DataBase2[[#This Row],[BestSol]])</f>
        <v>0.6022342871117633</v>
      </c>
      <c r="AI615" s="76">
        <f>IF(OR(DataBase2[[#This Row],[sABS]]= "", DataBase2[[#This Row],[BestSol]]=""), "", (DataBase2[[#This Row],[sABS]]-DataBase2[[#This Row],[BestSol]])/DataBase2[[#This Row],[BestSol]])</f>
        <v>3.5971604793348079E-2</v>
      </c>
      <c r="AJ615" s="76">
        <f>IF(OR(DataBase2[[#This Row],[sCCJ]]= "", DataBase2[[#This Row],[BestSol]]=""), "", (DataBase2[[#This Row],[sCCJ]]-DataBase2[[#This Row],[BestSol]])/DataBase2[[#This Row],[BestSol]])</f>
        <v>5.6096845194424136E-2</v>
      </c>
      <c r="AK615" s="76">
        <f>IF(OR(DataBase2[[#This Row],[sILS]] = "", DataBase2[[#This Row],[BestSol]]=""), "", (DataBase2[[#This Row],[sILS]]-DataBase2[[#This Row],[BestSol]])/DataBase2[[#This Row],[BestSol]])</f>
        <v>1.6722915138175663E-2</v>
      </c>
      <c r="AL615" s="76">
        <f>IF(OR(DataBase2[[#This Row],[sSA]] = "", DataBase2[[#This Row],[BestSol]]=""), "", (DataBase2[[#This Row],[sSA]]-DataBase2[[#This Row],[BestSol]])/DataBase2[[#This Row],[BestSol]])</f>
        <v>2.4245536806065088E-2</v>
      </c>
      <c r="AM615" s="76">
        <f>IF(OR(DataBase2[[#This Row],[sKS]] = "", DataBase2[[#This Row],[BestSol]]=""), "", (DataBase2[[#This Row],[sKS]]-DataBase2[[#This Row],[BestSol]])/DataBase2[[#This Row],[BestSol]])</f>
        <v>1.7119100024455857E-3</v>
      </c>
      <c r="AN615" s="75">
        <f>IF(OR(DataBase2[[#This Row],[sLB]] = "", DataBase2[[#This Row],[BSHeu]]=""), "", (DataBase2[[#This Row],[sLB]]-DataBase2[[#This Row],[BSHeu]])/DataBase2[[#This Row],[BSHeu]])</f>
        <v>-1.708984375E-3</v>
      </c>
      <c r="AO615" s="76">
        <f>IF(OR(DataBase2[[#This Row],[sCL]] = "",  DataBase2[[#This Row],[BSHeu]]=""), "", (DataBase2[[#This Row],[sCL]] - DataBase2[[#This Row],[BSHeu]])/ DataBase2[[#This Row],[BSHeu]])</f>
        <v>9.5263671874999296E-3</v>
      </c>
      <c r="AP615" s="76">
        <f>IF(OR(DataBase2[[#This Row],[sDRC]]= "",  DataBase2[[#This Row],[BSHeu]]=""), "", (DataBase2[[#This Row],[sDRC]]- DataBase2[[#This Row],[BSHeu]])/ DataBase2[[#This Row],[BSHeu]])</f>
        <v>0.59949609375000001</v>
      </c>
      <c r="AQ615" s="76">
        <f>IF(OR(DataBase2[[#This Row],[sABS]]= "",  DataBase2[[#This Row],[BSHeu]]=""), "", (DataBase2[[#This Row],[sABS]]- DataBase2[[#This Row],[BSHeu]])/ DataBase2[[#This Row],[BSHeu]])</f>
        <v>3.4201145507812572E-2</v>
      </c>
      <c r="AR615" s="76">
        <f>IF(OR(DataBase2[[#This Row],[sCCJ]]= "",  DataBase2[[#This Row],[BSHeu]]=""), "", (DataBase2[[#This Row],[sCCJ]]- DataBase2[[#This Row],[BSHeu]])/ DataBase2[[#This Row],[BSHeu]])</f>
        <v>5.4291992187500068E-2</v>
      </c>
      <c r="AS615" s="76">
        <f>IF(OR(DataBase2[[#This Row],[sILS]] = "",  DataBase2[[#This Row],[BSHeu]]=""), "", (DataBase2[[#This Row],[sILS]]- DataBase2[[#This Row],[BSHeu]])/ DataBase2[[#This Row],[BSHeu]])</f>
        <v>1.4985351562500072E-2</v>
      </c>
      <c r="AT615" s="76">
        <f>IF(OR(DataBase2[[#This Row],[sSA]] = "",  DataBase2[[#This Row],[BSHeu]]=""), "", (DataBase2[[#This Row],[sSA]]- DataBase2[[#This Row],[BSHeu]])/ DataBase2[[#This Row],[BSHeu]])</f>
        <v>2.2495117187500035E-2</v>
      </c>
      <c r="AU615" s="77">
        <f>IF(OR(DataBase2[[#This Row],[sKS]]= "",  DataBase2[[#This Row],[BSHeu]]=""), "", (DataBase2[[#This Row],[sKS]]- DataBase2[[#This Row],[BSHeu]])/ DataBase2[[#This Row],[BSHeu]])</f>
        <v>0</v>
      </c>
      <c r="AV615" s="78">
        <f>IF(AND(DataBase2[[#This Row],[sLBGB]]&lt;=0.0001, DataBase2[[#This Row],[sLBGB]]&lt;&gt;""), 1,"")</f>
        <v>1</v>
      </c>
      <c r="AW615" s="78" t="str">
        <f>IF(AND(DataBase2[[#This Row],[sCLGB]]&lt;=0.0001,DataBase2[[#This Row],[sCLGB]]&lt;&gt;""), 1,"")</f>
        <v/>
      </c>
      <c r="AX615" s="78" t="str">
        <f>IF(AND(DataBase2[[#This Row],[sDRCGB]]&lt;=0.0001,DataBase2[[#This Row],[sDRCGB]]&lt;&gt;""), 1,"")</f>
        <v/>
      </c>
      <c r="AY615" s="78" t="str">
        <f>IF(AND(DataBase2[[#This Row],[sABSGB]]&lt;=0.0001,DataBase2[[#This Row],[sABSGB]]&lt;&gt;""), 1,"")</f>
        <v/>
      </c>
      <c r="AZ615" s="78" t="str">
        <f>IF(AND(DataBase2[[#This Row],[sCCJGB]]&lt;=0.0001,DataBase2[[#This Row],[sCCJGB]]&lt;&gt;""), 1,"")</f>
        <v/>
      </c>
      <c r="BA615" s="78" t="str">
        <f>IF(AND(DataBase2[[#This Row],[sILSGB]]&lt;=0.0001,DataBase2[[#This Row],[sILSGB]]&lt;&gt;""), 1,"")</f>
        <v/>
      </c>
      <c r="BB615" s="78" t="str">
        <f>IF(AND(DataBase2[[#This Row],[sSAGB]]&lt;=0.0001,DataBase2[[#This Row],[sSAGB]]&lt;&gt;""), 1,"")</f>
        <v/>
      </c>
      <c r="BC615" s="78" t="str">
        <f>IF(AND(DataBase2[[#This Row],[sKSGB]]&lt;=0.0001,DataBase2[[#This Row],[sKSGB]]&lt;&gt;""), 1,"")</f>
        <v/>
      </c>
      <c r="BD615" s="79">
        <f>IF(AND(DataBase2[[#This Row],[sLBGKS]]&lt;=0.0001, DataBase2[[#This Row],[sLBGKS]]&lt;&gt;""), 1,"")</f>
        <v>1</v>
      </c>
      <c r="BE615" s="78" t="str">
        <f>IF(AND(DataBase2[[#This Row],[sCLGKS]]&lt;=0.0001,DataBase2[[#This Row],[sCLGKS]]&lt;&gt;""), 1,"")</f>
        <v/>
      </c>
      <c r="BF615" s="78" t="str">
        <f>IF(AND(DataBase2[[#This Row],[sDRCGKS]]&lt;=0.0001,DataBase2[[#This Row],[sDRCGKS]]&lt;&gt;""), 1,"")</f>
        <v/>
      </c>
      <c r="BG615" s="78" t="str">
        <f>IF(AND(DataBase2[[#This Row],[sABSGKS]]&lt;=0.0001,DataBase2[[#This Row],[sABSGKS]]&lt;&gt;""), 1,"")</f>
        <v/>
      </c>
      <c r="BH615" s="78" t="str">
        <f>IF(AND(DataBase2[[#This Row],[sCCJGKS]]&lt;=0.0001,DataBase2[[#This Row],[sCCJGKS]]&lt;&gt;""), 1,"")</f>
        <v/>
      </c>
      <c r="BI615" s="78" t="str">
        <f>IF(AND(DataBase2[[#This Row],[sILSGKS]]&lt;=0.0001,DataBase2[[#This Row],[sILSGKS]]&lt;&gt;""), 1,"")</f>
        <v/>
      </c>
      <c r="BJ615" s="78" t="str">
        <f>IF(AND(DataBase2[[#This Row],[sSAGKS]]&lt;=0.0001,DataBase2[[#This Row],[sSAGKS]]&lt;&gt;""), 1,"")</f>
        <v/>
      </c>
      <c r="BK615" s="80">
        <f>IF(AND(DataBase2[[#This Row],[sKSGKS]]&lt;=0.0001,DataBase2[[#This Row],[sKSGKS]]&lt;&gt;""), 1,"")</f>
        <v>1</v>
      </c>
      <c r="CV615" s="7"/>
      <c r="CW615" s="7"/>
      <c r="CX615" s="7"/>
      <c r="CY615" s="7"/>
      <c r="DB615" s="8"/>
      <c r="DC615" s="8"/>
      <c r="DD615" s="8"/>
      <c r="DF615" s="7"/>
      <c r="DG615" s="7"/>
      <c r="DH615" s="7"/>
      <c r="DI615" s="7"/>
      <c r="DK615" s="8"/>
      <c r="DL615" s="8"/>
      <c r="DM615" s="8"/>
      <c r="DN615" s="8"/>
      <c r="DO615" s="8"/>
      <c r="DP615" s="7"/>
      <c r="DQ615" s="7"/>
      <c r="DR615" s="7"/>
      <c r="DS615" s="7"/>
    </row>
    <row r="616" spans="1:123" x14ac:dyDescent="0.35">
      <c r="A616" s="65" t="s">
        <v>145</v>
      </c>
      <c r="B616" s="66" t="s">
        <v>80</v>
      </c>
      <c r="C616" s="67" t="s">
        <v>282</v>
      </c>
      <c r="D616" s="67">
        <v>6</v>
      </c>
      <c r="E616" s="67">
        <v>20</v>
      </c>
      <c r="F616" s="68">
        <v>5</v>
      </c>
      <c r="G616" s="69">
        <v>11643.7</v>
      </c>
      <c r="H616" s="70">
        <v>11292</v>
      </c>
      <c r="I616" s="71">
        <v>7200</v>
      </c>
      <c r="J616" s="69">
        <v>11901.05</v>
      </c>
      <c r="K616" s="70">
        <v>8958.69</v>
      </c>
      <c r="L616" s="71">
        <v>43060</v>
      </c>
      <c r="M616" s="69">
        <v>17449.71</v>
      </c>
      <c r="N616" s="6">
        <v>11545.29</v>
      </c>
      <c r="O616" s="71">
        <v>7200</v>
      </c>
      <c r="P616" s="69">
        <v>12422.29004</v>
      </c>
      <c r="Q616" s="71">
        <v>2712</v>
      </c>
      <c r="R616" s="72">
        <v>12493.05</v>
      </c>
      <c r="S616" s="71">
        <v>51.78</v>
      </c>
      <c r="T616" s="72">
        <v>12135.75</v>
      </c>
      <c r="U616" s="71">
        <v>150.005</v>
      </c>
      <c r="V616" s="72">
        <v>11882.65</v>
      </c>
      <c r="W616" s="73">
        <v>150.102</v>
      </c>
      <c r="X616" s="7">
        <v>11741.8</v>
      </c>
      <c r="Y616" s="71">
        <v>593</v>
      </c>
      <c r="Z616" s="74">
        <f t="shared" si="27"/>
        <v>11643.7</v>
      </c>
      <c r="AA616" s="48">
        <f t="shared" si="28"/>
        <v>11741.8</v>
      </c>
      <c r="AB61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MIN(G616,J616,M616),"")</f>
        <v/>
      </c>
      <c r="AC616" s="49" t="str">
        <f>IF(OR(DataBase2[[#This Row],[sKS]] = "", DataBase2[[#This Row],[BSOpt]]=""), "", (DataBase2[[#This Row],[sKS]]-DataBase2[[#This Row],[BSOpt]])/DataBase2[[#This Row],[BSOpt]])</f>
        <v/>
      </c>
      <c r="AD616" s="49">
        <f t="shared" si="29"/>
        <v>11643.7</v>
      </c>
      <c r="AE616" s="49">
        <f>IF(OR(DataBase2[[#This Row],[sKS]] = "", DataBase2[[#This Row],[BESTUB]]=""), "", (DataBase2[[#This Row],[sKS]]-DataBase2[[#This Row],[BESTUB]])/DataBase2[[#This Row],[BESTUB]])</f>
        <v>8.4251569518279008E-3</v>
      </c>
      <c r="AF616" s="75">
        <f>IF(OR(DataBase2[[#This Row],[sLB]] = "", DataBase2[[#This Row],[BestSol]]=""), "", (DataBase2[[#This Row],[sLB]]-DataBase2[[#This Row],[BestSol]])/DataBase2[[#This Row],[BestSol]])</f>
        <v>0</v>
      </c>
      <c r="AG616" s="76">
        <f>IF(OR(DataBase2[[#This Row],[sCL]] = "", DataBase2[[#This Row],[BestSol]]=""), "", (DataBase2[[#This Row],[sCL]] -DataBase2[[#This Row],[BestSol]])/DataBase2[[#This Row],[BestSol]])</f>
        <v>2.2102080953648628E-2</v>
      </c>
      <c r="AH616" s="76">
        <f>IF(OR(DataBase2[[#This Row],[sDRC]]= "", DataBase2[[#This Row],[BestSol]]=""), "", (DataBase2[[#This Row],[sDRC]]-DataBase2[[#This Row],[BestSol]])/DataBase2[[#This Row],[BestSol]])</f>
        <v>0.49863960768484228</v>
      </c>
      <c r="AI616" s="76">
        <f>IF(OR(DataBase2[[#This Row],[sABS]]= "", DataBase2[[#This Row],[BestSol]]=""), "", (DataBase2[[#This Row],[sABS]]-DataBase2[[#This Row],[BestSol]])/DataBase2[[#This Row],[BestSol]])</f>
        <v>6.6867923426402187E-2</v>
      </c>
      <c r="AJ616" s="76">
        <f>IF(OR(DataBase2[[#This Row],[sCCJ]]= "", DataBase2[[#This Row],[BestSol]]=""), "", (DataBase2[[#This Row],[sCCJ]]-DataBase2[[#This Row],[BestSol]])/DataBase2[[#This Row],[BestSol]])</f>
        <v>7.2945026065597579E-2</v>
      </c>
      <c r="AK616" s="76">
        <f>IF(OR(DataBase2[[#This Row],[sILS]] = "", DataBase2[[#This Row],[BestSol]]=""), "", (DataBase2[[#This Row],[sILS]]-DataBase2[[#This Row],[BestSol]])/DataBase2[[#This Row],[BestSol]])</f>
        <v>4.225890395664602E-2</v>
      </c>
      <c r="AL616" s="76">
        <f>IF(OR(DataBase2[[#This Row],[sSA]] = "", DataBase2[[#This Row],[BestSol]]=""), "", (DataBase2[[#This Row],[sSA]]-DataBase2[[#This Row],[BestSol]])/DataBase2[[#This Row],[BestSol]])</f>
        <v>2.0521827254223218E-2</v>
      </c>
      <c r="AM616" s="76">
        <f>IF(OR(DataBase2[[#This Row],[sKS]] = "", DataBase2[[#This Row],[BestSol]]=""), "", (DataBase2[[#This Row],[sKS]]-DataBase2[[#This Row],[BestSol]])/DataBase2[[#This Row],[BestSol]])</f>
        <v>8.4251569518279008E-3</v>
      </c>
      <c r="AN616" s="75">
        <f>IF(OR(DataBase2[[#This Row],[sLB]] = "", DataBase2[[#This Row],[BSHeu]]=""), "", (DataBase2[[#This Row],[sLB]]-DataBase2[[#This Row],[BSHeu]])/DataBase2[[#This Row],[BSHeu]])</f>
        <v>-8.3547667308247926E-3</v>
      </c>
      <c r="AO616" s="76">
        <f>IF(OR(DataBase2[[#This Row],[sCL]] = "",  DataBase2[[#This Row],[BSHeu]]=""), "", (DataBase2[[#This Row],[sCL]] - DataBase2[[#This Row],[BSHeu]])/ DataBase2[[#This Row],[BSHeu]])</f>
        <v>1.3562656492190295E-2</v>
      </c>
      <c r="AP616" s="76">
        <f>IF(OR(DataBase2[[#This Row],[sDRC]]= "",  DataBase2[[#This Row],[BSHeu]]=""), "", (DataBase2[[#This Row],[sDRC]]- DataBase2[[#This Row],[BSHeu]])/ DataBase2[[#This Row],[BSHeu]])</f>
        <v>0.48611882334906065</v>
      </c>
      <c r="AQ616" s="76">
        <f>IF(OR(DataBase2[[#This Row],[sABS]]= "",  DataBase2[[#This Row],[BSHeu]]=""), "", (DataBase2[[#This Row],[sABS]]- DataBase2[[#This Row],[BSHeu]])/ DataBase2[[#This Row],[BSHeu]])</f>
        <v>5.7954490793575147E-2</v>
      </c>
      <c r="AR616" s="76">
        <f>IF(OR(DataBase2[[#This Row],[sCCJ]]= "",  DataBase2[[#This Row],[BSHeu]]=""), "", (DataBase2[[#This Row],[sCCJ]]- DataBase2[[#This Row],[BSHeu]])/ DataBase2[[#This Row],[BSHeu]])</f>
        <v>6.3980820657820778E-2</v>
      </c>
      <c r="AS616" s="76">
        <f>IF(OR(DataBase2[[#This Row],[sILS]] = "",  DataBase2[[#This Row],[BSHeu]]=""), "", (DataBase2[[#This Row],[sILS]]- DataBase2[[#This Row],[BSHeu]])/ DataBase2[[#This Row],[BSHeu]])</f>
        <v>3.3551073940963121E-2</v>
      </c>
      <c r="AT616" s="76">
        <f>IF(OR(DataBase2[[#This Row],[sSA]] = "",  DataBase2[[#This Row],[BSHeu]]=""), "", (DataBase2[[#This Row],[sSA]]- DataBase2[[#This Row],[BSHeu]])/ DataBase2[[#This Row],[BSHeu]])</f>
        <v>1.1995605443799108E-2</v>
      </c>
      <c r="AU616" s="77">
        <f>IF(OR(DataBase2[[#This Row],[sKS]]= "",  DataBase2[[#This Row],[BSHeu]]=""), "", (DataBase2[[#This Row],[sKS]]- DataBase2[[#This Row],[BSHeu]])/ DataBase2[[#This Row],[BSHeu]])</f>
        <v>0</v>
      </c>
      <c r="AV616" s="78">
        <f>IF(AND(DataBase2[[#This Row],[sLBGB]]&lt;=0.0001, DataBase2[[#This Row],[sLBGB]]&lt;&gt;""), 1,"")</f>
        <v>1</v>
      </c>
      <c r="AW616" s="78" t="str">
        <f>IF(AND(DataBase2[[#This Row],[sCLGB]]&lt;=0.0001,DataBase2[[#This Row],[sCLGB]]&lt;&gt;""), 1,"")</f>
        <v/>
      </c>
      <c r="AX616" s="78" t="str">
        <f>IF(AND(DataBase2[[#This Row],[sDRCGB]]&lt;=0.0001,DataBase2[[#This Row],[sDRCGB]]&lt;&gt;""), 1,"")</f>
        <v/>
      </c>
      <c r="AY616" s="78" t="str">
        <f>IF(AND(DataBase2[[#This Row],[sABSGB]]&lt;=0.0001,DataBase2[[#This Row],[sABSGB]]&lt;&gt;""), 1,"")</f>
        <v/>
      </c>
      <c r="AZ616" s="78" t="str">
        <f>IF(AND(DataBase2[[#This Row],[sCCJGB]]&lt;=0.0001,DataBase2[[#This Row],[sCCJGB]]&lt;&gt;""), 1,"")</f>
        <v/>
      </c>
      <c r="BA616" s="78" t="str">
        <f>IF(AND(DataBase2[[#This Row],[sILSGB]]&lt;=0.0001,DataBase2[[#This Row],[sILSGB]]&lt;&gt;""), 1,"")</f>
        <v/>
      </c>
      <c r="BB616" s="78" t="str">
        <f>IF(AND(DataBase2[[#This Row],[sSAGB]]&lt;=0.0001,DataBase2[[#This Row],[sSAGB]]&lt;&gt;""), 1,"")</f>
        <v/>
      </c>
      <c r="BC616" s="78" t="str">
        <f>IF(AND(DataBase2[[#This Row],[sKSGB]]&lt;=0.0001,DataBase2[[#This Row],[sKSGB]]&lt;&gt;""), 1,"")</f>
        <v/>
      </c>
      <c r="BD616" s="79">
        <f>IF(AND(DataBase2[[#This Row],[sLBGKS]]&lt;=0.0001, DataBase2[[#This Row],[sLBGKS]]&lt;&gt;""), 1,"")</f>
        <v>1</v>
      </c>
      <c r="BE616" s="78" t="str">
        <f>IF(AND(DataBase2[[#This Row],[sCLGKS]]&lt;=0.0001,DataBase2[[#This Row],[sCLGKS]]&lt;&gt;""), 1,"")</f>
        <v/>
      </c>
      <c r="BF616" s="78" t="str">
        <f>IF(AND(DataBase2[[#This Row],[sDRCGKS]]&lt;=0.0001,DataBase2[[#This Row],[sDRCGKS]]&lt;&gt;""), 1,"")</f>
        <v/>
      </c>
      <c r="BG616" s="78" t="str">
        <f>IF(AND(DataBase2[[#This Row],[sABSGKS]]&lt;=0.0001,DataBase2[[#This Row],[sABSGKS]]&lt;&gt;""), 1,"")</f>
        <v/>
      </c>
      <c r="BH616" s="78" t="str">
        <f>IF(AND(DataBase2[[#This Row],[sCCJGKS]]&lt;=0.0001,DataBase2[[#This Row],[sCCJGKS]]&lt;&gt;""), 1,"")</f>
        <v/>
      </c>
      <c r="BI616" s="78" t="str">
        <f>IF(AND(DataBase2[[#This Row],[sILSGKS]]&lt;=0.0001,DataBase2[[#This Row],[sILSGKS]]&lt;&gt;""), 1,"")</f>
        <v/>
      </c>
      <c r="BJ616" s="78" t="str">
        <f>IF(AND(DataBase2[[#This Row],[sSAGKS]]&lt;=0.0001,DataBase2[[#This Row],[sSAGKS]]&lt;&gt;""), 1,"")</f>
        <v/>
      </c>
      <c r="BK616" s="80">
        <f>IF(AND(DataBase2[[#This Row],[sKSGKS]]&lt;=0.0001,DataBase2[[#This Row],[sKSGKS]]&lt;&gt;""), 1,"")</f>
        <v>1</v>
      </c>
      <c r="CV616" s="7"/>
      <c r="CW616" s="7"/>
      <c r="CX616" s="7"/>
      <c r="CY616" s="7"/>
      <c r="DB616" s="8"/>
      <c r="DC616" s="8"/>
      <c r="DD616" s="8"/>
      <c r="DF616" s="7"/>
      <c r="DG616" s="7"/>
      <c r="DH616" s="7"/>
      <c r="DI616" s="7"/>
      <c r="DK616" s="8"/>
      <c r="DL616" s="8"/>
      <c r="DM616" s="8"/>
      <c r="DN616" s="8"/>
      <c r="DO616" s="8"/>
      <c r="DP616" s="7"/>
      <c r="DQ616" s="7"/>
      <c r="DR616" s="7"/>
      <c r="DS616" s="7"/>
    </row>
    <row r="617" spans="1:123" x14ac:dyDescent="0.35">
      <c r="A617" s="65" t="s">
        <v>146</v>
      </c>
      <c r="B617" s="66" t="s">
        <v>80</v>
      </c>
      <c r="C617" s="67" t="s">
        <v>282</v>
      </c>
      <c r="D617" s="67">
        <v>6</v>
      </c>
      <c r="E617" s="67">
        <v>20</v>
      </c>
      <c r="F617" s="68">
        <v>2</v>
      </c>
      <c r="G617" s="69">
        <v>6224.62</v>
      </c>
      <c r="H617" s="70">
        <v>6120.46</v>
      </c>
      <c r="I617" s="71">
        <v>7200</v>
      </c>
      <c r="J617" s="69">
        <v>6221.85</v>
      </c>
      <c r="K617" s="70">
        <v>6221.85</v>
      </c>
      <c r="L617" s="71">
        <v>547</v>
      </c>
      <c r="M617" s="69">
        <v>12336.27</v>
      </c>
      <c r="N617" s="6">
        <v>6199.74</v>
      </c>
      <c r="O617" s="71">
        <v>7200</v>
      </c>
      <c r="P617" s="69">
        <v>6304.2797899999996</v>
      </c>
      <c r="Q617" s="71">
        <v>4928</v>
      </c>
      <c r="R617" s="72">
        <v>6478</v>
      </c>
      <c r="S617" s="71">
        <v>62.79</v>
      </c>
      <c r="T617" s="72">
        <v>6405.16</v>
      </c>
      <c r="U617" s="71">
        <v>150.0025</v>
      </c>
      <c r="V617" s="72">
        <v>6391.93</v>
      </c>
      <c r="W617" s="73">
        <v>150.0505</v>
      </c>
      <c r="X617" s="7">
        <v>6305.73</v>
      </c>
      <c r="Y617" s="71">
        <v>154</v>
      </c>
      <c r="Z617" s="74">
        <f t="shared" si="27"/>
        <v>6221.85</v>
      </c>
      <c r="AA617" s="48">
        <f t="shared" si="28"/>
        <v>6304.2797899999996</v>
      </c>
      <c r="AB617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MIN(G617,J617,M617),"")</f>
        <v>6221.85</v>
      </c>
      <c r="AC617" s="49">
        <f>IF(OR(DataBase2[[#This Row],[sKS]] = "", DataBase2[[#This Row],[BSOpt]]=""), "", (DataBase2[[#This Row],[sKS]]-DataBase2[[#This Row],[BSOpt]])/DataBase2[[#This Row],[BSOpt]])</f>
        <v>1.3481520769545906E-2</v>
      </c>
      <c r="AD617" s="49">
        <f t="shared" si="29"/>
        <v>6221.85</v>
      </c>
      <c r="AE617" s="49">
        <f>IF(OR(DataBase2[[#This Row],[sKS]] = "", DataBase2[[#This Row],[BESTUB]]=""), "", (DataBase2[[#This Row],[sKS]]-DataBase2[[#This Row],[BESTUB]])/DataBase2[[#This Row],[BESTUB]])</f>
        <v>1.3481520769545906E-2</v>
      </c>
      <c r="AF617" s="75">
        <f>IF(OR(DataBase2[[#This Row],[sLB]] = "", DataBase2[[#This Row],[BestSol]]=""), "", (DataBase2[[#This Row],[sLB]]-DataBase2[[#This Row],[BestSol]])/DataBase2[[#This Row],[BestSol]])</f>
        <v>4.4520520423982048E-4</v>
      </c>
      <c r="AG617" s="76">
        <f>IF(OR(DataBase2[[#This Row],[sCL]] = "", DataBase2[[#This Row],[BestSol]]=""), "", (DataBase2[[#This Row],[sCL]] -DataBase2[[#This Row],[BestSol]])/DataBase2[[#This Row],[BestSol]])</f>
        <v>0</v>
      </c>
      <c r="AH617" s="76">
        <f>IF(OR(DataBase2[[#This Row],[sDRC]]= "", DataBase2[[#This Row],[BestSol]]=""), "", (DataBase2[[#This Row],[sDRC]]-DataBase2[[#This Row],[BestSol]])/DataBase2[[#This Row],[BestSol]])</f>
        <v>0.98273343137491254</v>
      </c>
      <c r="AI617" s="76">
        <f>IF(OR(DataBase2[[#This Row],[sABS]]= "", DataBase2[[#This Row],[BestSol]]=""), "", (DataBase2[[#This Row],[sABS]]-DataBase2[[#This Row],[BestSol]])/DataBase2[[#This Row],[BestSol]])</f>
        <v>1.3248437361877773E-2</v>
      </c>
      <c r="AJ617" s="76">
        <f>IF(OR(DataBase2[[#This Row],[sCCJ]]= "", DataBase2[[#This Row],[BestSol]]=""), "", (DataBase2[[#This Row],[sCCJ]]-DataBase2[[#This Row],[BestSol]])/DataBase2[[#This Row],[BestSol]])</f>
        <v>4.1169427099656791E-2</v>
      </c>
      <c r="AK617" s="76">
        <f>IF(OR(DataBase2[[#This Row],[sILS]] = "", DataBase2[[#This Row],[BestSol]]=""), "", (DataBase2[[#This Row],[sILS]]-DataBase2[[#This Row],[BestSol]])/DataBase2[[#This Row],[BestSol]])</f>
        <v>2.9462298191052418E-2</v>
      </c>
      <c r="AL617" s="76">
        <f>IF(OR(DataBase2[[#This Row],[sSA]] = "", DataBase2[[#This Row],[BestSol]]=""), "", (DataBase2[[#This Row],[sSA]]-DataBase2[[#This Row],[BestSol]])/DataBase2[[#This Row],[BestSol]])</f>
        <v>2.7335920988130525E-2</v>
      </c>
      <c r="AM617" s="76">
        <f>IF(OR(DataBase2[[#This Row],[sKS]] = "", DataBase2[[#This Row],[BestSol]]=""), "", (DataBase2[[#This Row],[sKS]]-DataBase2[[#This Row],[BestSol]])/DataBase2[[#This Row],[BestSol]])</f>
        <v>1.3481520769545906E-2</v>
      </c>
      <c r="AN617" s="75">
        <f>IF(OR(DataBase2[[#This Row],[sLB]] = "", DataBase2[[#This Row],[BSHeu]]=""), "", (DataBase2[[#This Row],[sLB]]-DataBase2[[#This Row],[BSHeu]])/DataBase2[[#This Row],[BSHeu]])</f>
        <v>-1.2635827192561786E-2</v>
      </c>
      <c r="AO617" s="76">
        <f>IF(OR(DataBase2[[#This Row],[sCL]] = "",  DataBase2[[#This Row],[BSHeu]]=""), "", (DataBase2[[#This Row],[sCL]] - DataBase2[[#This Row],[BSHeu]])/ DataBase2[[#This Row],[BSHeu]])</f>
        <v>-1.3075211244708927E-2</v>
      </c>
      <c r="AP617" s="76">
        <f>IF(OR(DataBase2[[#This Row],[sDRC]]= "",  DataBase2[[#This Row],[BSHeu]]=""), "", (DataBase2[[#This Row],[sDRC]]- DataBase2[[#This Row],[BSHeu]])/ DataBase2[[#This Row],[BSHeu]])</f>
        <v>0.95680877291773903</v>
      </c>
      <c r="AQ617" s="76">
        <f>IF(OR(DataBase2[[#This Row],[sABS]]= "",  DataBase2[[#This Row],[BSHeu]]=""), "", (DataBase2[[#This Row],[sABS]]- DataBase2[[#This Row],[BSHeu]])/ DataBase2[[#This Row],[BSHeu]])</f>
        <v>0</v>
      </c>
      <c r="AR617" s="76">
        <f>IF(OR(DataBase2[[#This Row],[sCCJ]]= "",  DataBase2[[#This Row],[BSHeu]]=""), "", (DataBase2[[#This Row],[sCCJ]]- DataBase2[[#This Row],[BSHeu]])/ DataBase2[[#This Row],[BSHeu]])</f>
        <v>2.7555916898796211E-2</v>
      </c>
      <c r="AS617" s="76">
        <f>IF(OR(DataBase2[[#This Row],[sILS]] = "",  DataBase2[[#This Row],[BSHeu]]=""), "", (DataBase2[[#This Row],[sILS]]- DataBase2[[#This Row],[BSHeu]])/ DataBase2[[#This Row],[BSHeu]])</f>
        <v>1.6001861173740875E-2</v>
      </c>
      <c r="AT617" s="76">
        <f>IF(OR(DataBase2[[#This Row],[sSA]] = "",  DataBase2[[#This Row],[BSHeu]]=""), "", (DataBase2[[#This Row],[sSA]]- DataBase2[[#This Row],[BSHeu]])/ DataBase2[[#This Row],[BSHeu]])</f>
        <v>1.390328680193312E-2</v>
      </c>
      <c r="AU617" s="77">
        <f>IF(OR(DataBase2[[#This Row],[sKS]]= "",  DataBase2[[#This Row],[BSHeu]]=""), "", (DataBase2[[#This Row],[sKS]]- DataBase2[[#This Row],[BSHeu]])/ DataBase2[[#This Row],[BSHeu]])</f>
        <v>2.3003579287523502E-4</v>
      </c>
      <c r="AV617" s="78" t="str">
        <f>IF(AND(DataBase2[[#This Row],[sLBGB]]&lt;=0.0001, DataBase2[[#This Row],[sLBGB]]&lt;&gt;""), 1,"")</f>
        <v/>
      </c>
      <c r="AW617" s="78">
        <f>IF(AND(DataBase2[[#This Row],[sCLGB]]&lt;=0.0001,DataBase2[[#This Row],[sCLGB]]&lt;&gt;""), 1,"")</f>
        <v>1</v>
      </c>
      <c r="AX617" s="78" t="str">
        <f>IF(AND(DataBase2[[#This Row],[sDRCGB]]&lt;=0.0001,DataBase2[[#This Row],[sDRCGB]]&lt;&gt;""), 1,"")</f>
        <v/>
      </c>
      <c r="AY617" s="78" t="str">
        <f>IF(AND(DataBase2[[#This Row],[sABSGB]]&lt;=0.0001,DataBase2[[#This Row],[sABSGB]]&lt;&gt;""), 1,"")</f>
        <v/>
      </c>
      <c r="AZ617" s="78" t="str">
        <f>IF(AND(DataBase2[[#This Row],[sCCJGB]]&lt;=0.0001,DataBase2[[#This Row],[sCCJGB]]&lt;&gt;""), 1,"")</f>
        <v/>
      </c>
      <c r="BA617" s="78" t="str">
        <f>IF(AND(DataBase2[[#This Row],[sILSGB]]&lt;=0.0001,DataBase2[[#This Row],[sILSGB]]&lt;&gt;""), 1,"")</f>
        <v/>
      </c>
      <c r="BB617" s="78" t="str">
        <f>IF(AND(DataBase2[[#This Row],[sSAGB]]&lt;=0.0001,DataBase2[[#This Row],[sSAGB]]&lt;&gt;""), 1,"")</f>
        <v/>
      </c>
      <c r="BC617" s="78" t="str">
        <f>IF(AND(DataBase2[[#This Row],[sKSGB]]&lt;=0.0001,DataBase2[[#This Row],[sKSGB]]&lt;&gt;""), 1,"")</f>
        <v/>
      </c>
      <c r="BD617" s="79">
        <f>IF(AND(DataBase2[[#This Row],[sLBGKS]]&lt;=0.0001, DataBase2[[#This Row],[sLBGKS]]&lt;&gt;""), 1,"")</f>
        <v>1</v>
      </c>
      <c r="BE617" s="78">
        <f>IF(AND(DataBase2[[#This Row],[sCLGKS]]&lt;=0.0001,DataBase2[[#This Row],[sCLGKS]]&lt;&gt;""), 1,"")</f>
        <v>1</v>
      </c>
      <c r="BF617" s="78" t="str">
        <f>IF(AND(DataBase2[[#This Row],[sDRCGKS]]&lt;=0.0001,DataBase2[[#This Row],[sDRCGKS]]&lt;&gt;""), 1,"")</f>
        <v/>
      </c>
      <c r="BG617" s="78">
        <f>IF(AND(DataBase2[[#This Row],[sABSGKS]]&lt;=0.0001,DataBase2[[#This Row],[sABSGKS]]&lt;&gt;""), 1,"")</f>
        <v>1</v>
      </c>
      <c r="BH617" s="78" t="str">
        <f>IF(AND(DataBase2[[#This Row],[sCCJGKS]]&lt;=0.0001,DataBase2[[#This Row],[sCCJGKS]]&lt;&gt;""), 1,"")</f>
        <v/>
      </c>
      <c r="BI617" s="78" t="str">
        <f>IF(AND(DataBase2[[#This Row],[sILSGKS]]&lt;=0.0001,DataBase2[[#This Row],[sILSGKS]]&lt;&gt;""), 1,"")</f>
        <v/>
      </c>
      <c r="BJ617" s="78" t="str">
        <f>IF(AND(DataBase2[[#This Row],[sSAGKS]]&lt;=0.0001,DataBase2[[#This Row],[sSAGKS]]&lt;&gt;""), 1,"")</f>
        <v/>
      </c>
      <c r="BK617" s="80" t="str">
        <f>IF(AND(DataBase2[[#This Row],[sKSGKS]]&lt;=0.0001,DataBase2[[#This Row],[sKSGKS]]&lt;&gt;""), 1,"")</f>
        <v/>
      </c>
      <c r="CV617" s="7"/>
      <c r="CW617" s="7"/>
      <c r="CX617" s="7"/>
      <c r="CY617" s="7"/>
      <c r="DB617" s="8"/>
      <c r="DC617" s="8"/>
      <c r="DD617" s="8"/>
      <c r="DF617" s="7"/>
      <c r="DG617" s="7"/>
      <c r="DH617" s="7"/>
      <c r="DI617" s="7"/>
      <c r="DK617" s="8"/>
      <c r="DL617" s="8"/>
      <c r="DM617" s="8"/>
      <c r="DN617" s="8"/>
      <c r="DO617" s="8"/>
      <c r="DP617" s="7"/>
      <c r="DQ617" s="7"/>
      <c r="DR617" s="7"/>
      <c r="DS617" s="7"/>
    </row>
    <row r="618" spans="1:123" x14ac:dyDescent="0.35">
      <c r="A618" s="65" t="s">
        <v>147</v>
      </c>
      <c r="B618" s="66" t="s">
        <v>80</v>
      </c>
      <c r="C618" s="67" t="s">
        <v>282</v>
      </c>
      <c r="D618" s="67">
        <v>6</v>
      </c>
      <c r="E618" s="67">
        <v>20</v>
      </c>
      <c r="F618" s="68">
        <v>3</v>
      </c>
      <c r="G618" s="69">
        <v>6791.26</v>
      </c>
      <c r="H618" s="70">
        <v>6539.21</v>
      </c>
      <c r="I618" s="71">
        <v>7200</v>
      </c>
      <c r="J618" s="69">
        <v>6791.26</v>
      </c>
      <c r="K618" s="70">
        <v>6791.26</v>
      </c>
      <c r="L618" s="71">
        <v>41904</v>
      </c>
      <c r="M618" s="69">
        <v>13617.78</v>
      </c>
      <c r="N618" s="6">
        <v>6761.18</v>
      </c>
      <c r="O618" s="71">
        <v>7200</v>
      </c>
      <c r="P618" s="69">
        <v>6995.3701199999996</v>
      </c>
      <c r="Q618" s="71">
        <v>5853</v>
      </c>
      <c r="R618" s="72">
        <v>7198.77</v>
      </c>
      <c r="S618" s="71">
        <v>57.99</v>
      </c>
      <c r="T618" s="72">
        <v>6979.58</v>
      </c>
      <c r="U618" s="71">
        <v>150.01849999999999</v>
      </c>
      <c r="V618" s="72">
        <v>6982</v>
      </c>
      <c r="W618" s="73">
        <v>150.131</v>
      </c>
      <c r="X618" s="7">
        <v>6849.07</v>
      </c>
      <c r="Y618" s="71">
        <v>144</v>
      </c>
      <c r="Z618" s="74">
        <f t="shared" si="27"/>
        <v>6791.26</v>
      </c>
      <c r="AA618" s="48">
        <f t="shared" si="28"/>
        <v>6849.07</v>
      </c>
      <c r="AB61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MIN(G618,J618,M618),"")</f>
        <v>6791.26</v>
      </c>
      <c r="AC618" s="49">
        <f>IF(OR(DataBase2[[#This Row],[sKS]] = "", DataBase2[[#This Row],[BSOpt]]=""), "", (DataBase2[[#This Row],[sKS]]-DataBase2[[#This Row],[BSOpt]])/DataBase2[[#This Row],[BSOpt]])</f>
        <v>8.5124115407154907E-3</v>
      </c>
      <c r="AD618" s="49">
        <f t="shared" si="29"/>
        <v>6791.26</v>
      </c>
      <c r="AE618" s="49">
        <f>IF(OR(DataBase2[[#This Row],[sKS]] = "", DataBase2[[#This Row],[BESTUB]]=""), "", (DataBase2[[#This Row],[sKS]]-DataBase2[[#This Row],[BESTUB]])/DataBase2[[#This Row],[BESTUB]])</f>
        <v>8.5124115407154907E-3</v>
      </c>
      <c r="AF618" s="75">
        <f>IF(OR(DataBase2[[#This Row],[sLB]] = "", DataBase2[[#This Row],[BestSol]]=""), "", (DataBase2[[#This Row],[sLB]]-DataBase2[[#This Row],[BestSol]])/DataBase2[[#This Row],[BestSol]])</f>
        <v>0</v>
      </c>
      <c r="AG618" s="76">
        <f>IF(OR(DataBase2[[#This Row],[sCL]] = "", DataBase2[[#This Row],[BestSol]]=""), "", (DataBase2[[#This Row],[sCL]] -DataBase2[[#This Row],[BestSol]])/DataBase2[[#This Row],[BestSol]])</f>
        <v>0</v>
      </c>
      <c r="AH618" s="76">
        <f>IF(OR(DataBase2[[#This Row],[sDRC]]= "", DataBase2[[#This Row],[BestSol]]=""), "", (DataBase2[[#This Row],[sDRC]]-DataBase2[[#This Row],[BestSol]])/DataBase2[[#This Row],[BestSol]])</f>
        <v>1.0051919673227059</v>
      </c>
      <c r="AI618" s="76">
        <f>IF(OR(DataBase2[[#This Row],[sABS]]= "", DataBase2[[#This Row],[BestSol]]=""), "", (DataBase2[[#This Row],[sABS]]-DataBase2[[#This Row],[BestSol]])/DataBase2[[#This Row],[BestSol]])</f>
        <v>3.0054823405376817E-2</v>
      </c>
      <c r="AJ618" s="76">
        <f>IF(OR(DataBase2[[#This Row],[sCCJ]]= "", DataBase2[[#This Row],[BestSol]]=""), "", (DataBase2[[#This Row],[sCCJ]]-DataBase2[[#This Row],[BestSol]])/DataBase2[[#This Row],[BestSol]])</f>
        <v>6.0005065333973401E-2</v>
      </c>
      <c r="AK618" s="76">
        <f>IF(OR(DataBase2[[#This Row],[sILS]] = "", DataBase2[[#This Row],[BestSol]]=""), "", (DataBase2[[#This Row],[sILS]]-DataBase2[[#This Row],[BestSol]])/DataBase2[[#This Row],[BestSol]])</f>
        <v>2.7729758542597353E-2</v>
      </c>
      <c r="AL618" s="76">
        <f>IF(OR(DataBase2[[#This Row],[sSA]] = "", DataBase2[[#This Row],[BestSol]]=""), "", (DataBase2[[#This Row],[sSA]]-DataBase2[[#This Row],[BestSol]])/DataBase2[[#This Row],[BestSol]])</f>
        <v>2.8086098897700834E-2</v>
      </c>
      <c r="AM618" s="76">
        <f>IF(OR(DataBase2[[#This Row],[sKS]] = "", DataBase2[[#This Row],[BestSol]]=""), "", (DataBase2[[#This Row],[sKS]]-DataBase2[[#This Row],[BestSol]])/DataBase2[[#This Row],[BestSol]])</f>
        <v>8.5124115407154907E-3</v>
      </c>
      <c r="AN618" s="75">
        <f>IF(OR(DataBase2[[#This Row],[sLB]] = "", DataBase2[[#This Row],[BSHeu]]=""), "", (DataBase2[[#This Row],[sLB]]-DataBase2[[#This Row],[BSHeu]])/DataBase2[[#This Row],[BSHeu]])</f>
        <v>-8.4405620033084043E-3</v>
      </c>
      <c r="AO618" s="76">
        <f>IF(OR(DataBase2[[#This Row],[sCL]] = "",  DataBase2[[#This Row],[BSHeu]]=""), "", (DataBase2[[#This Row],[sCL]] - DataBase2[[#This Row],[BSHeu]])/ DataBase2[[#This Row],[BSHeu]])</f>
        <v>-8.4405620033084043E-3</v>
      </c>
      <c r="AP618" s="76">
        <f>IF(OR(DataBase2[[#This Row],[sDRC]]= "",  DataBase2[[#This Row],[BSHeu]]=""), "", (DataBase2[[#This Row],[sDRC]]- DataBase2[[#This Row],[BSHeu]])/ DataBase2[[#This Row],[BSHeu]])</f>
        <v>0.98826702019398271</v>
      </c>
      <c r="AQ618" s="76">
        <f>IF(OR(DataBase2[[#This Row],[sABS]]= "",  DataBase2[[#This Row],[BSHeu]]=""), "", (DataBase2[[#This Row],[sABS]]- DataBase2[[#This Row],[BSHeu]])/ DataBase2[[#This Row],[BSHeu]])</f>
        <v>2.1360581801616846E-2</v>
      </c>
      <c r="AR618" s="76">
        <f>IF(OR(DataBase2[[#This Row],[sCCJ]]= "",  DataBase2[[#This Row],[BSHeu]]=""), "", (DataBase2[[#This Row],[sCCJ]]- DataBase2[[#This Row],[BSHeu]])/ DataBase2[[#This Row],[BSHeu]])</f>
        <v>5.1058026856201026E-2</v>
      </c>
      <c r="AS618" s="76">
        <f>IF(OR(DataBase2[[#This Row],[sILS]] = "",  DataBase2[[#This Row],[BSHeu]]=""), "", (DataBase2[[#This Row],[sILS]]- DataBase2[[#This Row],[BSHeu]])/ DataBase2[[#This Row],[BSHeu]])</f>
        <v>1.9055141792973386E-2</v>
      </c>
      <c r="AT618" s="76">
        <f>IF(OR(DataBase2[[#This Row],[sSA]] = "",  DataBase2[[#This Row],[BSHeu]]=""), "", (DataBase2[[#This Row],[sSA]]- DataBase2[[#This Row],[BSHeu]])/ DataBase2[[#This Row],[BSHeu]])</f>
        <v>1.9408474435215334E-2</v>
      </c>
      <c r="AU618" s="77">
        <f>IF(OR(DataBase2[[#This Row],[sKS]]= "",  DataBase2[[#This Row],[BSHeu]]=""), "", (DataBase2[[#This Row],[sKS]]- DataBase2[[#This Row],[BSHeu]])/ DataBase2[[#This Row],[BSHeu]])</f>
        <v>0</v>
      </c>
      <c r="AV618" s="78">
        <f>IF(AND(DataBase2[[#This Row],[sLBGB]]&lt;=0.0001, DataBase2[[#This Row],[sLBGB]]&lt;&gt;""), 1,"")</f>
        <v>1</v>
      </c>
      <c r="AW618" s="78">
        <f>IF(AND(DataBase2[[#This Row],[sCLGB]]&lt;=0.0001,DataBase2[[#This Row],[sCLGB]]&lt;&gt;""), 1,"")</f>
        <v>1</v>
      </c>
      <c r="AX618" s="78" t="str">
        <f>IF(AND(DataBase2[[#This Row],[sDRCGB]]&lt;=0.0001,DataBase2[[#This Row],[sDRCGB]]&lt;&gt;""), 1,"")</f>
        <v/>
      </c>
      <c r="AY618" s="78" t="str">
        <f>IF(AND(DataBase2[[#This Row],[sABSGB]]&lt;=0.0001,DataBase2[[#This Row],[sABSGB]]&lt;&gt;""), 1,"")</f>
        <v/>
      </c>
      <c r="AZ618" s="78" t="str">
        <f>IF(AND(DataBase2[[#This Row],[sCCJGB]]&lt;=0.0001,DataBase2[[#This Row],[sCCJGB]]&lt;&gt;""), 1,"")</f>
        <v/>
      </c>
      <c r="BA618" s="78" t="str">
        <f>IF(AND(DataBase2[[#This Row],[sILSGB]]&lt;=0.0001,DataBase2[[#This Row],[sILSGB]]&lt;&gt;""), 1,"")</f>
        <v/>
      </c>
      <c r="BB618" s="78" t="str">
        <f>IF(AND(DataBase2[[#This Row],[sSAGB]]&lt;=0.0001,DataBase2[[#This Row],[sSAGB]]&lt;&gt;""), 1,"")</f>
        <v/>
      </c>
      <c r="BC618" s="78" t="str">
        <f>IF(AND(DataBase2[[#This Row],[sKSGB]]&lt;=0.0001,DataBase2[[#This Row],[sKSGB]]&lt;&gt;""), 1,"")</f>
        <v/>
      </c>
      <c r="BD618" s="79">
        <f>IF(AND(DataBase2[[#This Row],[sLBGKS]]&lt;=0.0001, DataBase2[[#This Row],[sLBGKS]]&lt;&gt;""), 1,"")</f>
        <v>1</v>
      </c>
      <c r="BE618" s="78">
        <f>IF(AND(DataBase2[[#This Row],[sCLGKS]]&lt;=0.0001,DataBase2[[#This Row],[sCLGKS]]&lt;&gt;""), 1,"")</f>
        <v>1</v>
      </c>
      <c r="BF618" s="78" t="str">
        <f>IF(AND(DataBase2[[#This Row],[sDRCGKS]]&lt;=0.0001,DataBase2[[#This Row],[sDRCGKS]]&lt;&gt;""), 1,"")</f>
        <v/>
      </c>
      <c r="BG618" s="78" t="str">
        <f>IF(AND(DataBase2[[#This Row],[sABSGKS]]&lt;=0.0001,DataBase2[[#This Row],[sABSGKS]]&lt;&gt;""), 1,"")</f>
        <v/>
      </c>
      <c r="BH618" s="78" t="str">
        <f>IF(AND(DataBase2[[#This Row],[sCCJGKS]]&lt;=0.0001,DataBase2[[#This Row],[sCCJGKS]]&lt;&gt;""), 1,"")</f>
        <v/>
      </c>
      <c r="BI618" s="78" t="str">
        <f>IF(AND(DataBase2[[#This Row],[sILSGKS]]&lt;=0.0001,DataBase2[[#This Row],[sILSGKS]]&lt;&gt;""), 1,"")</f>
        <v/>
      </c>
      <c r="BJ618" s="78" t="str">
        <f>IF(AND(DataBase2[[#This Row],[sSAGKS]]&lt;=0.0001,DataBase2[[#This Row],[sSAGKS]]&lt;&gt;""), 1,"")</f>
        <v/>
      </c>
      <c r="BK618" s="80">
        <f>IF(AND(DataBase2[[#This Row],[sKSGKS]]&lt;=0.0001,DataBase2[[#This Row],[sKSGKS]]&lt;&gt;""), 1,"")</f>
        <v>1</v>
      </c>
      <c r="CV618" s="7"/>
      <c r="CW618" s="7"/>
      <c r="CX618" s="7"/>
      <c r="CY618" s="7"/>
      <c r="DB618" s="8"/>
      <c r="DC618" s="8"/>
      <c r="DD618" s="8"/>
      <c r="DF618" s="7"/>
      <c r="DG618" s="7"/>
      <c r="DH618" s="7"/>
      <c r="DI618" s="7"/>
      <c r="DK618" s="8"/>
      <c r="DL618" s="8"/>
      <c r="DM618" s="8"/>
      <c r="DN618" s="8"/>
      <c r="DO618" s="8"/>
      <c r="DP618" s="7"/>
      <c r="DQ618" s="7"/>
      <c r="DR618" s="7"/>
      <c r="DS618" s="7"/>
    </row>
    <row r="619" spans="1:123" x14ac:dyDescent="0.35">
      <c r="A619" s="65" t="s">
        <v>148</v>
      </c>
      <c r="B619" s="66" t="s">
        <v>80</v>
      </c>
      <c r="C619" s="67" t="s">
        <v>282</v>
      </c>
      <c r="D619" s="67">
        <v>6</v>
      </c>
      <c r="E619" s="67">
        <v>20</v>
      </c>
      <c r="F619" s="68">
        <v>4</v>
      </c>
      <c r="G619" s="69">
        <v>7470.35</v>
      </c>
      <c r="H619" s="70">
        <v>7200.2</v>
      </c>
      <c r="I619" s="71">
        <v>7200</v>
      </c>
      <c r="J619" s="69">
        <v>7519.35</v>
      </c>
      <c r="K619" s="70">
        <v>7009.47</v>
      </c>
      <c r="L619" s="71">
        <v>42888</v>
      </c>
      <c r="M619" s="69">
        <v>15601.36</v>
      </c>
      <c r="N619" s="6">
        <v>7390.88</v>
      </c>
      <c r="O619" s="71">
        <v>7200</v>
      </c>
      <c r="P619" s="69">
        <v>7816.75</v>
      </c>
      <c r="Q619" s="71">
        <v>2751</v>
      </c>
      <c r="R619" s="72">
        <v>7723.03</v>
      </c>
      <c r="S619" s="71">
        <v>42.07</v>
      </c>
      <c r="T619" s="72">
        <v>7725.78</v>
      </c>
      <c r="U619" s="71">
        <v>150.00700000000001</v>
      </c>
      <c r="V619" s="72">
        <v>7634.91</v>
      </c>
      <c r="W619" s="73">
        <v>150.1645</v>
      </c>
      <c r="X619" s="7">
        <v>7470.35</v>
      </c>
      <c r="Y619" s="71">
        <v>541</v>
      </c>
      <c r="Z619" s="74">
        <f t="shared" si="27"/>
        <v>7470.35</v>
      </c>
      <c r="AA619" s="48">
        <f t="shared" si="28"/>
        <v>7470.35</v>
      </c>
      <c r="AB61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MIN(G619,J619,M619),"")</f>
        <v/>
      </c>
      <c r="AC619" s="49" t="str">
        <f>IF(OR(DataBase2[[#This Row],[sKS]] = "", DataBase2[[#This Row],[BSOpt]]=""), "", (DataBase2[[#This Row],[sKS]]-DataBase2[[#This Row],[BSOpt]])/DataBase2[[#This Row],[BSOpt]])</f>
        <v/>
      </c>
      <c r="AD619" s="49">
        <f t="shared" si="29"/>
        <v>7470.35</v>
      </c>
      <c r="AE619" s="49">
        <f>IF(OR(DataBase2[[#This Row],[sKS]] = "", DataBase2[[#This Row],[BESTUB]]=""), "", (DataBase2[[#This Row],[sKS]]-DataBase2[[#This Row],[BESTUB]])/DataBase2[[#This Row],[BESTUB]])</f>
        <v>0</v>
      </c>
      <c r="AF619" s="75">
        <f>IF(OR(DataBase2[[#This Row],[sLB]] = "", DataBase2[[#This Row],[BestSol]]=""), "", (DataBase2[[#This Row],[sLB]]-DataBase2[[#This Row],[BestSol]])/DataBase2[[#This Row],[BestSol]])</f>
        <v>0</v>
      </c>
      <c r="AG619" s="76">
        <f>IF(OR(DataBase2[[#This Row],[sCL]] = "", DataBase2[[#This Row],[BestSol]]=""), "", (DataBase2[[#This Row],[sCL]] -DataBase2[[#This Row],[BestSol]])/DataBase2[[#This Row],[BestSol]])</f>
        <v>6.5592642914990597E-3</v>
      </c>
      <c r="AH619" s="76">
        <f>IF(OR(DataBase2[[#This Row],[sDRC]]= "", DataBase2[[#This Row],[BestSol]]=""), "", (DataBase2[[#This Row],[sDRC]]-DataBase2[[#This Row],[BestSol]])/DataBase2[[#This Row],[BestSol]])</f>
        <v>1.0884376234045259</v>
      </c>
      <c r="AI619" s="76">
        <f>IF(OR(DataBase2[[#This Row],[sABS]]= "", DataBase2[[#This Row],[BestSol]]=""), "", (DataBase2[[#This Row],[sABS]]-DataBase2[[#This Row],[BestSol]])/DataBase2[[#This Row],[BestSol]])</f>
        <v>4.6369982664801461E-2</v>
      </c>
      <c r="AJ619" s="76">
        <f>IF(OR(DataBase2[[#This Row],[sCCJ]]= "", DataBase2[[#This Row],[BestSol]]=""), "", (DataBase2[[#This Row],[sCCJ]]-DataBase2[[#This Row],[BestSol]])/DataBase2[[#This Row],[BestSol]])</f>
        <v>3.3824385738285272E-2</v>
      </c>
      <c r="AK619" s="76">
        <f>IF(OR(DataBase2[[#This Row],[sILS]] = "", DataBase2[[#This Row],[BestSol]]=""), "", (DataBase2[[#This Row],[sILS]]-DataBase2[[#This Row],[BestSol]])/DataBase2[[#This Row],[BestSol]])</f>
        <v>3.4192507713828584E-2</v>
      </c>
      <c r="AL619" s="76">
        <f>IF(OR(DataBase2[[#This Row],[sSA]] = "", DataBase2[[#This Row],[BestSol]]=""), "", (DataBase2[[#This Row],[sSA]]-DataBase2[[#This Row],[BestSol]])/DataBase2[[#This Row],[BestSol]])</f>
        <v>2.2028419016511876E-2</v>
      </c>
      <c r="AM619" s="76">
        <f>IF(OR(DataBase2[[#This Row],[sKS]] = "", DataBase2[[#This Row],[BestSol]]=""), "", (DataBase2[[#This Row],[sKS]]-DataBase2[[#This Row],[BestSol]])/DataBase2[[#This Row],[BestSol]])</f>
        <v>0</v>
      </c>
      <c r="AN619" s="75">
        <f>IF(OR(DataBase2[[#This Row],[sLB]] = "", DataBase2[[#This Row],[BSHeu]]=""), "", (DataBase2[[#This Row],[sLB]]-DataBase2[[#This Row],[BSHeu]])/DataBase2[[#This Row],[BSHeu]])</f>
        <v>0</v>
      </c>
      <c r="AO619" s="76">
        <f>IF(OR(DataBase2[[#This Row],[sCL]] = "",  DataBase2[[#This Row],[BSHeu]]=""), "", (DataBase2[[#This Row],[sCL]] - DataBase2[[#This Row],[BSHeu]])/ DataBase2[[#This Row],[BSHeu]])</f>
        <v>6.5592642914990597E-3</v>
      </c>
      <c r="AP619" s="76">
        <f>IF(OR(DataBase2[[#This Row],[sDRC]]= "",  DataBase2[[#This Row],[BSHeu]]=""), "", (DataBase2[[#This Row],[sDRC]]- DataBase2[[#This Row],[BSHeu]])/ DataBase2[[#This Row],[BSHeu]])</f>
        <v>1.0884376234045259</v>
      </c>
      <c r="AQ619" s="76">
        <f>IF(OR(DataBase2[[#This Row],[sABS]]= "",  DataBase2[[#This Row],[BSHeu]]=""), "", (DataBase2[[#This Row],[sABS]]- DataBase2[[#This Row],[BSHeu]])/ DataBase2[[#This Row],[BSHeu]])</f>
        <v>4.6369982664801461E-2</v>
      </c>
      <c r="AR619" s="76">
        <f>IF(OR(DataBase2[[#This Row],[sCCJ]]= "",  DataBase2[[#This Row],[BSHeu]]=""), "", (DataBase2[[#This Row],[sCCJ]]- DataBase2[[#This Row],[BSHeu]])/ DataBase2[[#This Row],[BSHeu]])</f>
        <v>3.3824385738285272E-2</v>
      </c>
      <c r="AS619" s="76">
        <f>IF(OR(DataBase2[[#This Row],[sILS]] = "",  DataBase2[[#This Row],[BSHeu]]=""), "", (DataBase2[[#This Row],[sILS]]- DataBase2[[#This Row],[BSHeu]])/ DataBase2[[#This Row],[BSHeu]])</f>
        <v>3.4192507713828584E-2</v>
      </c>
      <c r="AT619" s="76">
        <f>IF(OR(DataBase2[[#This Row],[sSA]] = "",  DataBase2[[#This Row],[BSHeu]]=""), "", (DataBase2[[#This Row],[sSA]]- DataBase2[[#This Row],[BSHeu]])/ DataBase2[[#This Row],[BSHeu]])</f>
        <v>2.2028419016511876E-2</v>
      </c>
      <c r="AU619" s="77">
        <f>IF(OR(DataBase2[[#This Row],[sKS]]= "",  DataBase2[[#This Row],[BSHeu]]=""), "", (DataBase2[[#This Row],[sKS]]- DataBase2[[#This Row],[BSHeu]])/ DataBase2[[#This Row],[BSHeu]])</f>
        <v>0</v>
      </c>
      <c r="AV619" s="78">
        <f>IF(AND(DataBase2[[#This Row],[sLBGB]]&lt;=0.0001, DataBase2[[#This Row],[sLBGB]]&lt;&gt;""), 1,"")</f>
        <v>1</v>
      </c>
      <c r="AW619" s="78" t="str">
        <f>IF(AND(DataBase2[[#This Row],[sCLGB]]&lt;=0.0001,DataBase2[[#This Row],[sCLGB]]&lt;&gt;""), 1,"")</f>
        <v/>
      </c>
      <c r="AX619" s="78" t="str">
        <f>IF(AND(DataBase2[[#This Row],[sDRCGB]]&lt;=0.0001,DataBase2[[#This Row],[sDRCGB]]&lt;&gt;""), 1,"")</f>
        <v/>
      </c>
      <c r="AY619" s="78" t="str">
        <f>IF(AND(DataBase2[[#This Row],[sABSGB]]&lt;=0.0001,DataBase2[[#This Row],[sABSGB]]&lt;&gt;""), 1,"")</f>
        <v/>
      </c>
      <c r="AZ619" s="78" t="str">
        <f>IF(AND(DataBase2[[#This Row],[sCCJGB]]&lt;=0.0001,DataBase2[[#This Row],[sCCJGB]]&lt;&gt;""), 1,"")</f>
        <v/>
      </c>
      <c r="BA619" s="78" t="str">
        <f>IF(AND(DataBase2[[#This Row],[sILSGB]]&lt;=0.0001,DataBase2[[#This Row],[sILSGB]]&lt;&gt;""), 1,"")</f>
        <v/>
      </c>
      <c r="BB619" s="78" t="str">
        <f>IF(AND(DataBase2[[#This Row],[sSAGB]]&lt;=0.0001,DataBase2[[#This Row],[sSAGB]]&lt;&gt;""), 1,"")</f>
        <v/>
      </c>
      <c r="BC619" s="78">
        <f>IF(AND(DataBase2[[#This Row],[sKSGB]]&lt;=0.0001,DataBase2[[#This Row],[sKSGB]]&lt;&gt;""), 1,"")</f>
        <v>1</v>
      </c>
      <c r="BD619" s="79">
        <f>IF(AND(DataBase2[[#This Row],[sLBGKS]]&lt;=0.0001, DataBase2[[#This Row],[sLBGKS]]&lt;&gt;""), 1,"")</f>
        <v>1</v>
      </c>
      <c r="BE619" s="78" t="str">
        <f>IF(AND(DataBase2[[#This Row],[sCLGKS]]&lt;=0.0001,DataBase2[[#This Row],[sCLGKS]]&lt;&gt;""), 1,"")</f>
        <v/>
      </c>
      <c r="BF619" s="78" t="str">
        <f>IF(AND(DataBase2[[#This Row],[sDRCGKS]]&lt;=0.0001,DataBase2[[#This Row],[sDRCGKS]]&lt;&gt;""), 1,"")</f>
        <v/>
      </c>
      <c r="BG619" s="78" t="str">
        <f>IF(AND(DataBase2[[#This Row],[sABSGKS]]&lt;=0.0001,DataBase2[[#This Row],[sABSGKS]]&lt;&gt;""), 1,"")</f>
        <v/>
      </c>
      <c r="BH619" s="78" t="str">
        <f>IF(AND(DataBase2[[#This Row],[sCCJGKS]]&lt;=0.0001,DataBase2[[#This Row],[sCCJGKS]]&lt;&gt;""), 1,"")</f>
        <v/>
      </c>
      <c r="BI619" s="78" t="str">
        <f>IF(AND(DataBase2[[#This Row],[sILSGKS]]&lt;=0.0001,DataBase2[[#This Row],[sILSGKS]]&lt;&gt;""), 1,"")</f>
        <v/>
      </c>
      <c r="BJ619" s="78" t="str">
        <f>IF(AND(DataBase2[[#This Row],[sSAGKS]]&lt;=0.0001,DataBase2[[#This Row],[sSAGKS]]&lt;&gt;""), 1,"")</f>
        <v/>
      </c>
      <c r="BK619" s="80">
        <f>IF(AND(DataBase2[[#This Row],[sKSGKS]]&lt;=0.0001,DataBase2[[#This Row],[sKSGKS]]&lt;&gt;""), 1,"")</f>
        <v>1</v>
      </c>
      <c r="CV619" s="7"/>
      <c r="CW619" s="7"/>
      <c r="CX619" s="7"/>
      <c r="CY619" s="7"/>
      <c r="DB619" s="8"/>
      <c r="DC619" s="8"/>
      <c r="DD619" s="8"/>
      <c r="DF619" s="7"/>
      <c r="DG619" s="7"/>
      <c r="DH619" s="7"/>
      <c r="DI619" s="7"/>
      <c r="DK619" s="8"/>
      <c r="DL619" s="8"/>
      <c r="DM619" s="8"/>
      <c r="DN619" s="8"/>
      <c r="DO619" s="8"/>
      <c r="DP619" s="7"/>
      <c r="DQ619" s="7"/>
      <c r="DR619" s="7"/>
      <c r="DS619" s="7"/>
    </row>
    <row r="620" spans="1:123" x14ac:dyDescent="0.35">
      <c r="A620" s="65" t="s">
        <v>149</v>
      </c>
      <c r="B620" s="66" t="s">
        <v>80</v>
      </c>
      <c r="C620" s="67" t="s">
        <v>282</v>
      </c>
      <c r="D620" s="67">
        <v>6</v>
      </c>
      <c r="E620" s="67">
        <v>20</v>
      </c>
      <c r="F620" s="68">
        <v>5</v>
      </c>
      <c r="G620" s="69">
        <v>8163.07</v>
      </c>
      <c r="H620" s="70">
        <v>7888.25</v>
      </c>
      <c r="I620" s="71">
        <v>7200</v>
      </c>
      <c r="J620" s="69">
        <v>8250.07</v>
      </c>
      <c r="K620" s="70">
        <v>7215.62</v>
      </c>
      <c r="L620" s="71">
        <v>43187</v>
      </c>
      <c r="M620" s="69">
        <v>16390.990000000002</v>
      </c>
      <c r="N620" s="6">
        <v>8103.65</v>
      </c>
      <c r="O620" s="71">
        <v>7200</v>
      </c>
      <c r="P620" s="69">
        <v>8709.6601599999995</v>
      </c>
      <c r="Q620" s="71">
        <v>2718</v>
      </c>
      <c r="R620" s="72">
        <v>8999.98</v>
      </c>
      <c r="S620" s="71">
        <v>44.23</v>
      </c>
      <c r="T620" s="72">
        <v>8480.1</v>
      </c>
      <c r="U620" s="71">
        <v>150.012</v>
      </c>
      <c r="V620" s="72">
        <v>8642.5400000000009</v>
      </c>
      <c r="W620" s="73">
        <v>150.03149999999999</v>
      </c>
      <c r="X620" s="7">
        <v>8213.0400000000009</v>
      </c>
      <c r="Y620" s="71">
        <v>406</v>
      </c>
      <c r="Z620" s="74">
        <f t="shared" si="27"/>
        <v>8163.07</v>
      </c>
      <c r="AA620" s="48">
        <f t="shared" si="28"/>
        <v>8213.0400000000009</v>
      </c>
      <c r="AB62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MIN(G620,J620,M620),"")</f>
        <v/>
      </c>
      <c r="AC620" s="49" t="str">
        <f>IF(OR(DataBase2[[#This Row],[sKS]] = "", DataBase2[[#This Row],[BSOpt]]=""), "", (DataBase2[[#This Row],[sKS]]-DataBase2[[#This Row],[BSOpt]])/DataBase2[[#This Row],[BSOpt]])</f>
        <v/>
      </c>
      <c r="AD620" s="49">
        <f t="shared" si="29"/>
        <v>8163.07</v>
      </c>
      <c r="AE620" s="49">
        <f>IF(OR(DataBase2[[#This Row],[sKS]] = "", DataBase2[[#This Row],[BESTUB]]=""), "", (DataBase2[[#This Row],[sKS]]-DataBase2[[#This Row],[BESTUB]])/DataBase2[[#This Row],[BESTUB]])</f>
        <v>6.1214714562047327E-3</v>
      </c>
      <c r="AF620" s="75">
        <f>IF(OR(DataBase2[[#This Row],[sLB]] = "", DataBase2[[#This Row],[BestSol]]=""), "", (DataBase2[[#This Row],[sLB]]-DataBase2[[#This Row],[BestSol]])/DataBase2[[#This Row],[BestSol]])</f>
        <v>0</v>
      </c>
      <c r="AG620" s="76">
        <f>IF(OR(DataBase2[[#This Row],[sCL]] = "", DataBase2[[#This Row],[BestSol]]=""), "", (DataBase2[[#This Row],[sCL]] -DataBase2[[#This Row],[BestSol]])/DataBase2[[#This Row],[BestSol]])</f>
        <v>1.0657754986788059E-2</v>
      </c>
      <c r="AH620" s="76">
        <f>IF(OR(DataBase2[[#This Row],[sDRC]]= "", DataBase2[[#This Row],[BestSol]]=""), "", (DataBase2[[#This Row],[sDRC]]-DataBase2[[#This Row],[BestSol]])/DataBase2[[#This Row],[BestSol]])</f>
        <v>1.0079443150677383</v>
      </c>
      <c r="AI620" s="76">
        <f>IF(OR(DataBase2[[#This Row],[sABS]]= "", DataBase2[[#This Row],[BestSol]]=""), "", (DataBase2[[#This Row],[sABS]]-DataBase2[[#This Row],[BestSol]])/DataBase2[[#This Row],[BestSol]])</f>
        <v>6.6958896591600925E-2</v>
      </c>
      <c r="AJ620" s="76">
        <f>IF(OR(DataBase2[[#This Row],[sCCJ]]= "", DataBase2[[#This Row],[BestSol]]=""), "", (DataBase2[[#This Row],[sCCJ]]-DataBase2[[#This Row],[BestSol]])/DataBase2[[#This Row],[BestSol]])</f>
        <v>0.10252392788497464</v>
      </c>
      <c r="AK620" s="76">
        <f>IF(OR(DataBase2[[#This Row],[sILS]] = "", DataBase2[[#This Row],[BestSol]]=""), "", (DataBase2[[#This Row],[sILS]]-DataBase2[[#This Row],[BestSol]])/DataBase2[[#This Row],[BestSol]])</f>
        <v>3.8837104177717532E-2</v>
      </c>
      <c r="AL620" s="76">
        <f>IF(OR(DataBase2[[#This Row],[sSA]] = "", DataBase2[[#This Row],[BestSol]]=""), "", (DataBase2[[#This Row],[sSA]]-DataBase2[[#This Row],[BestSol]])/DataBase2[[#This Row],[BestSol]])</f>
        <v>5.873648027029061E-2</v>
      </c>
      <c r="AM620" s="76">
        <f>IF(OR(DataBase2[[#This Row],[sKS]] = "", DataBase2[[#This Row],[BestSol]]=""), "", (DataBase2[[#This Row],[sKS]]-DataBase2[[#This Row],[BestSol]])/DataBase2[[#This Row],[BestSol]])</f>
        <v>6.1214714562047327E-3</v>
      </c>
      <c r="AN620" s="75">
        <f>IF(OR(DataBase2[[#This Row],[sLB]] = "", DataBase2[[#This Row],[BSHeu]]=""), "", (DataBase2[[#This Row],[sLB]]-DataBase2[[#This Row],[BSHeu]])/DataBase2[[#This Row],[BSHeu]])</f>
        <v>-6.0842270340825269E-3</v>
      </c>
      <c r="AO620" s="76">
        <f>IF(OR(DataBase2[[#This Row],[sCL]] = "",  DataBase2[[#This Row],[BSHeu]]=""), "", (DataBase2[[#This Row],[sCL]] - DataBase2[[#This Row],[BSHeu]])/ DataBase2[[#This Row],[BSHeu]])</f>
        <v>4.5086837516922886E-3</v>
      </c>
      <c r="AP620" s="76">
        <f>IF(OR(DataBase2[[#This Row],[sDRC]]= "",  DataBase2[[#This Row],[BSHeu]]=""), "", (DataBase2[[#This Row],[sDRC]]- DataBase2[[#This Row],[BSHeu]])/ DataBase2[[#This Row],[BSHeu]])</f>
        <v>0.99572752598307079</v>
      </c>
      <c r="AQ620" s="76">
        <f>IF(OR(DataBase2[[#This Row],[sABS]]= "",  DataBase2[[#This Row],[BSHeu]]=""), "", (DataBase2[[#This Row],[sABS]]- DataBase2[[#This Row],[BSHeu]])/ DataBase2[[#This Row],[BSHeu]])</f>
        <v>6.0467276428703441E-2</v>
      </c>
      <c r="AR620" s="76">
        <f>IF(OR(DataBase2[[#This Row],[sCCJ]]= "",  DataBase2[[#This Row],[BSHeu]]=""), "", (DataBase2[[#This Row],[sCCJ]]- DataBase2[[#This Row],[BSHeu]])/ DataBase2[[#This Row],[BSHeu]])</f>
        <v>9.5815921997214018E-2</v>
      </c>
      <c r="AS620" s="76">
        <f>IF(OR(DataBase2[[#This Row],[sILS]] = "",  DataBase2[[#This Row],[BSHeu]]=""), "", (DataBase2[[#This Row],[sILS]]- DataBase2[[#This Row],[BSHeu]])/ DataBase2[[#This Row],[BSHeu]])</f>
        <v>3.2516583384471456E-2</v>
      </c>
      <c r="AT620" s="76">
        <f>IF(OR(DataBase2[[#This Row],[sSA]] = "",  DataBase2[[#This Row],[BSHeu]]=""), "", (DataBase2[[#This Row],[sSA]]- DataBase2[[#This Row],[BSHeu]])/ DataBase2[[#This Row],[BSHeu]])</f>
        <v>5.2294887155060726E-2</v>
      </c>
      <c r="AU620" s="77">
        <f>IF(OR(DataBase2[[#This Row],[sKS]]= "",  DataBase2[[#This Row],[BSHeu]]=""), "", (DataBase2[[#This Row],[sKS]]- DataBase2[[#This Row],[BSHeu]])/ DataBase2[[#This Row],[BSHeu]])</f>
        <v>0</v>
      </c>
      <c r="AV620" s="78">
        <f>IF(AND(DataBase2[[#This Row],[sLBGB]]&lt;=0.0001, DataBase2[[#This Row],[sLBGB]]&lt;&gt;""), 1,"")</f>
        <v>1</v>
      </c>
      <c r="AW620" s="78" t="str">
        <f>IF(AND(DataBase2[[#This Row],[sCLGB]]&lt;=0.0001,DataBase2[[#This Row],[sCLGB]]&lt;&gt;""), 1,"")</f>
        <v/>
      </c>
      <c r="AX620" s="78" t="str">
        <f>IF(AND(DataBase2[[#This Row],[sDRCGB]]&lt;=0.0001,DataBase2[[#This Row],[sDRCGB]]&lt;&gt;""), 1,"")</f>
        <v/>
      </c>
      <c r="AY620" s="78" t="str">
        <f>IF(AND(DataBase2[[#This Row],[sABSGB]]&lt;=0.0001,DataBase2[[#This Row],[sABSGB]]&lt;&gt;""), 1,"")</f>
        <v/>
      </c>
      <c r="AZ620" s="78" t="str">
        <f>IF(AND(DataBase2[[#This Row],[sCCJGB]]&lt;=0.0001,DataBase2[[#This Row],[sCCJGB]]&lt;&gt;""), 1,"")</f>
        <v/>
      </c>
      <c r="BA620" s="78" t="str">
        <f>IF(AND(DataBase2[[#This Row],[sILSGB]]&lt;=0.0001,DataBase2[[#This Row],[sILSGB]]&lt;&gt;""), 1,"")</f>
        <v/>
      </c>
      <c r="BB620" s="78" t="str">
        <f>IF(AND(DataBase2[[#This Row],[sSAGB]]&lt;=0.0001,DataBase2[[#This Row],[sSAGB]]&lt;&gt;""), 1,"")</f>
        <v/>
      </c>
      <c r="BC620" s="78" t="str">
        <f>IF(AND(DataBase2[[#This Row],[sKSGB]]&lt;=0.0001,DataBase2[[#This Row],[sKSGB]]&lt;&gt;""), 1,"")</f>
        <v/>
      </c>
      <c r="BD620" s="79">
        <f>IF(AND(DataBase2[[#This Row],[sLBGKS]]&lt;=0.0001, DataBase2[[#This Row],[sLBGKS]]&lt;&gt;""), 1,"")</f>
        <v>1</v>
      </c>
      <c r="BE620" s="78" t="str">
        <f>IF(AND(DataBase2[[#This Row],[sCLGKS]]&lt;=0.0001,DataBase2[[#This Row],[sCLGKS]]&lt;&gt;""), 1,"")</f>
        <v/>
      </c>
      <c r="BF620" s="78" t="str">
        <f>IF(AND(DataBase2[[#This Row],[sDRCGKS]]&lt;=0.0001,DataBase2[[#This Row],[sDRCGKS]]&lt;&gt;""), 1,"")</f>
        <v/>
      </c>
      <c r="BG620" s="78" t="str">
        <f>IF(AND(DataBase2[[#This Row],[sABSGKS]]&lt;=0.0001,DataBase2[[#This Row],[sABSGKS]]&lt;&gt;""), 1,"")</f>
        <v/>
      </c>
      <c r="BH620" s="78" t="str">
        <f>IF(AND(DataBase2[[#This Row],[sCCJGKS]]&lt;=0.0001,DataBase2[[#This Row],[sCCJGKS]]&lt;&gt;""), 1,"")</f>
        <v/>
      </c>
      <c r="BI620" s="78" t="str">
        <f>IF(AND(DataBase2[[#This Row],[sILSGKS]]&lt;=0.0001,DataBase2[[#This Row],[sILSGKS]]&lt;&gt;""), 1,"")</f>
        <v/>
      </c>
      <c r="BJ620" s="78" t="str">
        <f>IF(AND(DataBase2[[#This Row],[sSAGKS]]&lt;=0.0001,DataBase2[[#This Row],[sSAGKS]]&lt;&gt;""), 1,"")</f>
        <v/>
      </c>
      <c r="BK620" s="80">
        <f>IF(AND(DataBase2[[#This Row],[sKSGKS]]&lt;=0.0001,DataBase2[[#This Row],[sKSGKS]]&lt;&gt;""), 1,"")</f>
        <v>1</v>
      </c>
      <c r="CV620" s="7"/>
      <c r="CW620" s="7"/>
      <c r="CX620" s="7"/>
      <c r="CY620" s="7"/>
      <c r="DB620" s="8"/>
      <c r="DC620" s="8"/>
      <c r="DD620" s="8"/>
      <c r="DF620" s="7"/>
      <c r="DG620" s="7"/>
      <c r="DH620" s="7"/>
      <c r="DI620" s="7"/>
      <c r="DK620" s="8"/>
      <c r="DL620" s="8"/>
      <c r="DM620" s="8"/>
      <c r="DN620" s="8"/>
      <c r="DO620" s="8"/>
      <c r="DP620" s="7"/>
      <c r="DQ620" s="7"/>
      <c r="DR620" s="7"/>
      <c r="DS620" s="7"/>
    </row>
    <row r="621" spans="1:123" x14ac:dyDescent="0.35">
      <c r="A621" s="65" t="s">
        <v>150</v>
      </c>
      <c r="B621" s="66" t="s">
        <v>80</v>
      </c>
      <c r="C621" s="67" t="s">
        <v>282</v>
      </c>
      <c r="D621" s="67">
        <v>6</v>
      </c>
      <c r="E621" s="67">
        <v>20</v>
      </c>
      <c r="F621" s="68">
        <v>2</v>
      </c>
      <c r="G621" s="69">
        <v>7374.37</v>
      </c>
      <c r="H621" s="70">
        <v>7112.76</v>
      </c>
      <c r="I621" s="71">
        <v>7200</v>
      </c>
      <c r="J621" s="69">
        <v>7351.06</v>
      </c>
      <c r="K621" s="70">
        <v>7351.06</v>
      </c>
      <c r="L621" s="71">
        <v>4130</v>
      </c>
      <c r="M621" s="69">
        <v>13470.6</v>
      </c>
      <c r="N621" s="6">
        <v>7258</v>
      </c>
      <c r="O621" s="71">
        <v>7200</v>
      </c>
      <c r="P621" s="69">
        <v>7391.8598599999996</v>
      </c>
      <c r="Q621" s="71">
        <v>5102</v>
      </c>
      <c r="R621" s="72">
        <v>7791.47</v>
      </c>
      <c r="S621" s="71">
        <v>63.5</v>
      </c>
      <c r="T621" s="72">
        <v>7442.95</v>
      </c>
      <c r="U621" s="71">
        <v>150.024</v>
      </c>
      <c r="V621" s="72">
        <v>7513.96</v>
      </c>
      <c r="W621" s="73">
        <v>150.03550000000001</v>
      </c>
      <c r="X621" s="7">
        <v>7362.74</v>
      </c>
      <c r="Y621" s="71">
        <v>431</v>
      </c>
      <c r="Z621" s="74">
        <f t="shared" si="27"/>
        <v>7351.06</v>
      </c>
      <c r="AA621" s="48">
        <f t="shared" si="28"/>
        <v>7362.74</v>
      </c>
      <c r="AB621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MIN(G621,J621,M621),"")</f>
        <v>7351.06</v>
      </c>
      <c r="AC621" s="49">
        <f>IF(OR(DataBase2[[#This Row],[sKS]] = "", DataBase2[[#This Row],[BSOpt]]=""), "", (DataBase2[[#This Row],[sKS]]-DataBase2[[#This Row],[BSOpt]])/DataBase2[[#This Row],[BSOpt]])</f>
        <v>1.5888865007222606E-3</v>
      </c>
      <c r="AD621" s="49">
        <f t="shared" si="29"/>
        <v>7351.06</v>
      </c>
      <c r="AE621" s="49">
        <f>IF(OR(DataBase2[[#This Row],[sKS]] = "", DataBase2[[#This Row],[BESTUB]]=""), "", (DataBase2[[#This Row],[sKS]]-DataBase2[[#This Row],[BESTUB]])/DataBase2[[#This Row],[BESTUB]])</f>
        <v>1.5888865007222606E-3</v>
      </c>
      <c r="AF621" s="75">
        <f>IF(OR(DataBase2[[#This Row],[sLB]] = "", DataBase2[[#This Row],[BestSol]]=""), "", (DataBase2[[#This Row],[sLB]]-DataBase2[[#This Row],[BestSol]])/DataBase2[[#This Row],[BestSol]])</f>
        <v>3.1709712612874182E-3</v>
      </c>
      <c r="AG621" s="76">
        <f>IF(OR(DataBase2[[#This Row],[sCL]] = "", DataBase2[[#This Row],[BestSol]]=""), "", (DataBase2[[#This Row],[sCL]] -DataBase2[[#This Row],[BestSol]])/DataBase2[[#This Row],[BestSol]])</f>
        <v>0</v>
      </c>
      <c r="AH621" s="76">
        <f>IF(OR(DataBase2[[#This Row],[sDRC]]= "", DataBase2[[#This Row],[BestSol]]=""), "", (DataBase2[[#This Row],[sDRC]]-DataBase2[[#This Row],[BestSol]])/DataBase2[[#This Row],[BestSol]])</f>
        <v>0.83247041923205622</v>
      </c>
      <c r="AI621" s="76">
        <f>IF(OR(DataBase2[[#This Row],[sABS]]= "", DataBase2[[#This Row],[BestSol]]=""), "", (DataBase2[[#This Row],[sABS]]-DataBase2[[#This Row],[BestSol]])/DataBase2[[#This Row],[BestSol]])</f>
        <v>5.5502009234041309E-3</v>
      </c>
      <c r="AJ621" s="76">
        <f>IF(OR(DataBase2[[#This Row],[sCCJ]]= "", DataBase2[[#This Row],[BestSol]]=""), "", (DataBase2[[#This Row],[sCCJ]]-DataBase2[[#This Row],[BestSol]])/DataBase2[[#This Row],[BestSol]])</f>
        <v>5.9911087652665035E-2</v>
      </c>
      <c r="AK621" s="76">
        <f>IF(OR(DataBase2[[#This Row],[sILS]] = "", DataBase2[[#This Row],[BestSol]]=""), "", (DataBase2[[#This Row],[sILS]]-DataBase2[[#This Row],[BestSol]])/DataBase2[[#This Row],[BestSol]])</f>
        <v>1.2500238060905422E-2</v>
      </c>
      <c r="AL621" s="76">
        <f>IF(OR(DataBase2[[#This Row],[sSA]] = "", DataBase2[[#This Row],[BestSol]]=""), "", (DataBase2[[#This Row],[sSA]]-DataBase2[[#This Row],[BestSol]])/DataBase2[[#This Row],[BestSol]])</f>
        <v>2.2160069432163473E-2</v>
      </c>
      <c r="AM621" s="76">
        <f>IF(OR(DataBase2[[#This Row],[sKS]] = "", DataBase2[[#This Row],[BestSol]]=""), "", (DataBase2[[#This Row],[sKS]]-DataBase2[[#This Row],[BestSol]])/DataBase2[[#This Row],[BestSol]])</f>
        <v>1.5888865007222606E-3</v>
      </c>
      <c r="AN621" s="75">
        <f>IF(OR(DataBase2[[#This Row],[sLB]] = "", DataBase2[[#This Row],[BSHeu]]=""), "", (DataBase2[[#This Row],[sLB]]-DataBase2[[#This Row],[BSHeu]])/DataBase2[[#This Row],[BSHeu]])</f>
        <v>1.5795749951784403E-3</v>
      </c>
      <c r="AO621" s="76">
        <f>IF(OR(DataBase2[[#This Row],[sCL]] = "",  DataBase2[[#This Row],[BSHeu]]=""), "", (DataBase2[[#This Row],[sCL]] - DataBase2[[#This Row],[BSHeu]])/ DataBase2[[#This Row],[BSHeu]])</f>
        <v>-1.5863659452865892E-3</v>
      </c>
      <c r="AP621" s="76">
        <f>IF(OR(DataBase2[[#This Row],[sDRC]]= "",  DataBase2[[#This Row],[BSHeu]]=""), "", (DataBase2[[#This Row],[sDRC]]- DataBase2[[#This Row],[BSHeu]])/ DataBase2[[#This Row],[BSHeu]])</f>
        <v>0.82956345056324154</v>
      </c>
      <c r="AQ621" s="76">
        <f>IF(OR(DataBase2[[#This Row],[sABS]]= "",  DataBase2[[#This Row],[BSHeu]]=""), "", (DataBase2[[#This Row],[sABS]]- DataBase2[[#This Row],[BSHeu]])/ DataBase2[[#This Row],[BSHeu]])</f>
        <v>3.9550303283831549E-3</v>
      </c>
      <c r="AR621" s="76">
        <f>IF(OR(DataBase2[[#This Row],[sCCJ]]= "",  DataBase2[[#This Row],[BSHeu]]=""), "", (DataBase2[[#This Row],[sCCJ]]- DataBase2[[#This Row],[BSHeu]])/ DataBase2[[#This Row],[BSHeu]])</f>
        <v>5.822968079818118E-2</v>
      </c>
      <c r="AS621" s="76">
        <f>IF(OR(DataBase2[[#This Row],[sILS]] = "",  DataBase2[[#This Row],[BSHeu]]=""), "", (DataBase2[[#This Row],[sILS]]- DataBase2[[#This Row],[BSHeu]])/ DataBase2[[#This Row],[BSHeu]])</f>
        <v>1.0894042163651037E-2</v>
      </c>
      <c r="AT621" s="76">
        <f>IF(OR(DataBase2[[#This Row],[sSA]] = "",  DataBase2[[#This Row],[BSHeu]]=""), "", (DataBase2[[#This Row],[sSA]]- DataBase2[[#This Row],[BSHeu]])/ DataBase2[[#This Row],[BSHeu]])</f>
        <v>2.0538549507384516E-2</v>
      </c>
      <c r="AU621" s="77">
        <f>IF(OR(DataBase2[[#This Row],[sKS]]= "",  DataBase2[[#This Row],[BSHeu]]=""), "", (DataBase2[[#This Row],[sKS]]- DataBase2[[#This Row],[BSHeu]])/ DataBase2[[#This Row],[BSHeu]])</f>
        <v>0</v>
      </c>
      <c r="AV621" s="78" t="str">
        <f>IF(AND(DataBase2[[#This Row],[sLBGB]]&lt;=0.0001, DataBase2[[#This Row],[sLBGB]]&lt;&gt;""), 1,"")</f>
        <v/>
      </c>
      <c r="AW621" s="78">
        <f>IF(AND(DataBase2[[#This Row],[sCLGB]]&lt;=0.0001,DataBase2[[#This Row],[sCLGB]]&lt;&gt;""), 1,"")</f>
        <v>1</v>
      </c>
      <c r="AX621" s="78" t="str">
        <f>IF(AND(DataBase2[[#This Row],[sDRCGB]]&lt;=0.0001,DataBase2[[#This Row],[sDRCGB]]&lt;&gt;""), 1,"")</f>
        <v/>
      </c>
      <c r="AY621" s="78" t="str">
        <f>IF(AND(DataBase2[[#This Row],[sABSGB]]&lt;=0.0001,DataBase2[[#This Row],[sABSGB]]&lt;&gt;""), 1,"")</f>
        <v/>
      </c>
      <c r="AZ621" s="78" t="str">
        <f>IF(AND(DataBase2[[#This Row],[sCCJGB]]&lt;=0.0001,DataBase2[[#This Row],[sCCJGB]]&lt;&gt;""), 1,"")</f>
        <v/>
      </c>
      <c r="BA621" s="78" t="str">
        <f>IF(AND(DataBase2[[#This Row],[sILSGB]]&lt;=0.0001,DataBase2[[#This Row],[sILSGB]]&lt;&gt;""), 1,"")</f>
        <v/>
      </c>
      <c r="BB621" s="78" t="str">
        <f>IF(AND(DataBase2[[#This Row],[sSAGB]]&lt;=0.0001,DataBase2[[#This Row],[sSAGB]]&lt;&gt;""), 1,"")</f>
        <v/>
      </c>
      <c r="BC621" s="78" t="str">
        <f>IF(AND(DataBase2[[#This Row],[sKSGB]]&lt;=0.0001,DataBase2[[#This Row],[sKSGB]]&lt;&gt;""), 1,"")</f>
        <v/>
      </c>
      <c r="BD621" s="79" t="str">
        <f>IF(AND(DataBase2[[#This Row],[sLBGKS]]&lt;=0.0001, DataBase2[[#This Row],[sLBGKS]]&lt;&gt;""), 1,"")</f>
        <v/>
      </c>
      <c r="BE621" s="78">
        <f>IF(AND(DataBase2[[#This Row],[sCLGKS]]&lt;=0.0001,DataBase2[[#This Row],[sCLGKS]]&lt;&gt;""), 1,"")</f>
        <v>1</v>
      </c>
      <c r="BF621" s="78" t="str">
        <f>IF(AND(DataBase2[[#This Row],[sDRCGKS]]&lt;=0.0001,DataBase2[[#This Row],[sDRCGKS]]&lt;&gt;""), 1,"")</f>
        <v/>
      </c>
      <c r="BG621" s="78" t="str">
        <f>IF(AND(DataBase2[[#This Row],[sABSGKS]]&lt;=0.0001,DataBase2[[#This Row],[sABSGKS]]&lt;&gt;""), 1,"")</f>
        <v/>
      </c>
      <c r="BH621" s="78" t="str">
        <f>IF(AND(DataBase2[[#This Row],[sCCJGKS]]&lt;=0.0001,DataBase2[[#This Row],[sCCJGKS]]&lt;&gt;""), 1,"")</f>
        <v/>
      </c>
      <c r="BI621" s="78" t="str">
        <f>IF(AND(DataBase2[[#This Row],[sILSGKS]]&lt;=0.0001,DataBase2[[#This Row],[sILSGKS]]&lt;&gt;""), 1,"")</f>
        <v/>
      </c>
      <c r="BJ621" s="78" t="str">
        <f>IF(AND(DataBase2[[#This Row],[sSAGKS]]&lt;=0.0001,DataBase2[[#This Row],[sSAGKS]]&lt;&gt;""), 1,"")</f>
        <v/>
      </c>
      <c r="BK621" s="80">
        <f>IF(AND(DataBase2[[#This Row],[sKSGKS]]&lt;=0.0001,DataBase2[[#This Row],[sKSGKS]]&lt;&gt;""), 1,"")</f>
        <v>1</v>
      </c>
      <c r="CV621" s="7"/>
      <c r="CW621" s="7"/>
      <c r="CX621" s="7"/>
      <c r="CY621" s="7"/>
      <c r="DB621" s="8"/>
      <c r="DC621" s="8"/>
      <c r="DD621" s="8"/>
      <c r="DF621" s="7"/>
      <c r="DG621" s="7"/>
      <c r="DH621" s="7"/>
      <c r="DI621" s="7"/>
      <c r="DK621" s="8"/>
      <c r="DL621" s="8"/>
      <c r="DM621" s="8"/>
      <c r="DN621" s="8"/>
      <c r="DO621" s="8"/>
      <c r="DP621" s="7"/>
      <c r="DQ621" s="7"/>
      <c r="DR621" s="7"/>
      <c r="DS621" s="7"/>
    </row>
    <row r="622" spans="1:123" x14ac:dyDescent="0.35">
      <c r="A622" s="65" t="s">
        <v>151</v>
      </c>
      <c r="B622" s="66" t="s">
        <v>80</v>
      </c>
      <c r="C622" s="67" t="s">
        <v>282</v>
      </c>
      <c r="D622" s="67">
        <v>6</v>
      </c>
      <c r="E622" s="67">
        <v>20</v>
      </c>
      <c r="F622" s="68">
        <v>3</v>
      </c>
      <c r="G622" s="69">
        <v>8312.08</v>
      </c>
      <c r="H622" s="70">
        <v>8017.85</v>
      </c>
      <c r="I622" s="71">
        <v>7200</v>
      </c>
      <c r="J622" s="69">
        <v>8339.06</v>
      </c>
      <c r="K622" s="70">
        <v>7810.56</v>
      </c>
      <c r="L622" s="71">
        <v>43019</v>
      </c>
      <c r="M622" s="69">
        <v>13415.33</v>
      </c>
      <c r="N622" s="6">
        <v>8176.58</v>
      </c>
      <c r="O622" s="71">
        <v>7200</v>
      </c>
      <c r="P622" s="69">
        <v>8559.8701199999996</v>
      </c>
      <c r="Q622" s="71">
        <v>5569</v>
      </c>
      <c r="R622" s="72">
        <v>8737.14</v>
      </c>
      <c r="S622" s="71">
        <v>65.27</v>
      </c>
      <c r="T622" s="72">
        <v>8538.2999999999993</v>
      </c>
      <c r="U622" s="71">
        <v>150.00700000000001</v>
      </c>
      <c r="V622" s="72">
        <v>8539</v>
      </c>
      <c r="W622" s="73">
        <v>150.143</v>
      </c>
      <c r="X622" s="7">
        <v>8264.7000000000007</v>
      </c>
      <c r="Y622" s="71">
        <v>435</v>
      </c>
      <c r="Z622" s="74">
        <f t="shared" si="27"/>
        <v>8312.08</v>
      </c>
      <c r="AA622" s="48">
        <f t="shared" si="28"/>
        <v>8264.7000000000007</v>
      </c>
      <c r="AB62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MIN(G622,J622,M622),"")</f>
        <v/>
      </c>
      <c r="AC622" s="49" t="str">
        <f>IF(OR(DataBase2[[#This Row],[sKS]] = "", DataBase2[[#This Row],[BSOpt]]=""), "", (DataBase2[[#This Row],[sKS]]-DataBase2[[#This Row],[BSOpt]])/DataBase2[[#This Row],[BSOpt]])</f>
        <v/>
      </c>
      <c r="AD622" s="49">
        <f t="shared" si="29"/>
        <v>8312.08</v>
      </c>
      <c r="AE622" s="49">
        <f>IF(OR(DataBase2[[#This Row],[sKS]] = "", DataBase2[[#This Row],[BESTUB]]=""), "", (DataBase2[[#This Row],[sKS]]-DataBase2[[#This Row],[BESTUB]])/DataBase2[[#This Row],[BESTUB]])</f>
        <v>-5.7001376310140423E-3</v>
      </c>
      <c r="AF622" s="75">
        <f>IF(OR(DataBase2[[#This Row],[sLB]] = "", DataBase2[[#This Row],[BestSol]]=""), "", (DataBase2[[#This Row],[sLB]]-DataBase2[[#This Row],[BestSol]])/DataBase2[[#This Row],[BestSol]])</f>
        <v>0</v>
      </c>
      <c r="AG622" s="76">
        <f>IF(OR(DataBase2[[#This Row],[sCL]] = "", DataBase2[[#This Row],[BestSol]]=""), "", (DataBase2[[#This Row],[sCL]] -DataBase2[[#This Row],[BestSol]])/DataBase2[[#This Row],[BestSol]])</f>
        <v>3.245878287985626E-3</v>
      </c>
      <c r="AH622" s="76">
        <f>IF(OR(DataBase2[[#This Row],[sDRC]]= "", DataBase2[[#This Row],[BestSol]]=""), "", (DataBase2[[#This Row],[sDRC]]-DataBase2[[#This Row],[BestSol]])/DataBase2[[#This Row],[BestSol]])</f>
        <v>0.61395583295637191</v>
      </c>
      <c r="AI622" s="76">
        <f>IF(OR(DataBase2[[#This Row],[sABS]]= "", DataBase2[[#This Row],[BestSol]]=""), "", (DataBase2[[#This Row],[sABS]]-DataBase2[[#This Row],[BestSol]])/DataBase2[[#This Row],[BestSol]])</f>
        <v>2.9810843976477569E-2</v>
      </c>
      <c r="AJ622" s="76">
        <f>IF(OR(DataBase2[[#This Row],[sCCJ]]= "", DataBase2[[#This Row],[BestSol]]=""), "", (DataBase2[[#This Row],[sCCJ]]-DataBase2[[#This Row],[BestSol]])/DataBase2[[#This Row],[BestSol]])</f>
        <v>5.1137621389591957E-2</v>
      </c>
      <c r="AK622" s="76">
        <f>IF(OR(DataBase2[[#This Row],[sILS]] = "", DataBase2[[#This Row],[BestSol]]=""), "", (DataBase2[[#This Row],[sILS]]-DataBase2[[#This Row],[BestSol]])/DataBase2[[#This Row],[BestSol]])</f>
        <v>2.7215811204896891E-2</v>
      </c>
      <c r="AL622" s="76">
        <f>IF(OR(DataBase2[[#This Row],[sSA]] = "", DataBase2[[#This Row],[BestSol]]=""), "", (DataBase2[[#This Row],[sSA]]-DataBase2[[#This Row],[BestSol]])/DataBase2[[#This Row],[BestSol]])</f>
        <v>2.7300025986275407E-2</v>
      </c>
      <c r="AM622" s="76">
        <f>IF(OR(DataBase2[[#This Row],[sKS]] = "", DataBase2[[#This Row],[BestSol]]=""), "", (DataBase2[[#This Row],[sKS]]-DataBase2[[#This Row],[BestSol]])/DataBase2[[#This Row],[BestSol]])</f>
        <v>-5.7001376310140423E-3</v>
      </c>
      <c r="AN622" s="75">
        <f>IF(OR(DataBase2[[#This Row],[sLB]] = "", DataBase2[[#This Row],[BSHeu]]=""), "", (DataBase2[[#This Row],[sLB]]-DataBase2[[#This Row],[BSHeu]])/DataBase2[[#This Row],[BSHeu]])</f>
        <v>5.7328154681959651E-3</v>
      </c>
      <c r="AO622" s="76">
        <f>IF(OR(DataBase2[[#This Row],[sCL]] = "",  DataBase2[[#This Row],[BSHeu]]=""), "", (DataBase2[[#This Row],[sCL]] - DataBase2[[#This Row],[BSHeu]])/ DataBase2[[#This Row],[BSHeu]])</f>
        <v>8.9973017774388365E-3</v>
      </c>
      <c r="AP622" s="76">
        <f>IF(OR(DataBase2[[#This Row],[sDRC]]= "",  DataBase2[[#This Row],[BSHeu]]=""), "", (DataBase2[[#This Row],[sDRC]]- DataBase2[[#This Row],[BSHeu]])/ DataBase2[[#This Row],[BSHeu]])</f>
        <v>0.62320834392052937</v>
      </c>
      <c r="AQ622" s="76">
        <f>IF(OR(DataBase2[[#This Row],[sABS]]= "",  DataBase2[[#This Row],[BSHeu]]=""), "", (DataBase2[[#This Row],[sABS]]- DataBase2[[#This Row],[BSHeu]])/ DataBase2[[#This Row],[BSHeu]])</f>
        <v>3.5714559512141864E-2</v>
      </c>
      <c r="AR622" s="76">
        <f>IF(OR(DataBase2[[#This Row],[sCCJ]]= "",  DataBase2[[#This Row],[BSHeu]]=""), "", (DataBase2[[#This Row],[sCCJ]]- DataBase2[[#This Row],[BSHeu]])/ DataBase2[[#This Row],[BSHeu]])</f>
        <v>5.7163599404696924E-2</v>
      </c>
      <c r="AS622" s="76">
        <f>IF(OR(DataBase2[[#This Row],[sILS]] = "",  DataBase2[[#This Row],[BSHeu]]=""), "", (DataBase2[[#This Row],[sILS]]- DataBase2[[#This Row],[BSHeu]])/ DataBase2[[#This Row],[BSHeu]])</f>
        <v>3.3104649896547787E-2</v>
      </c>
      <c r="AT622" s="76">
        <f>IF(OR(DataBase2[[#This Row],[sSA]] = "",  DataBase2[[#This Row],[BSHeu]]=""), "", (DataBase2[[#This Row],[sSA]]- DataBase2[[#This Row],[BSHeu]])/ DataBase2[[#This Row],[BSHeu]])</f>
        <v>3.3189347465727645E-2</v>
      </c>
      <c r="AU622" s="77">
        <f>IF(OR(DataBase2[[#This Row],[sKS]]= "",  DataBase2[[#This Row],[BSHeu]]=""), "", (DataBase2[[#This Row],[sKS]]- DataBase2[[#This Row],[BSHeu]])/ DataBase2[[#This Row],[BSHeu]])</f>
        <v>0</v>
      </c>
      <c r="AV622" s="78">
        <f>IF(AND(DataBase2[[#This Row],[sLBGB]]&lt;=0.0001, DataBase2[[#This Row],[sLBGB]]&lt;&gt;""), 1,"")</f>
        <v>1</v>
      </c>
      <c r="AW622" s="78" t="str">
        <f>IF(AND(DataBase2[[#This Row],[sCLGB]]&lt;=0.0001,DataBase2[[#This Row],[sCLGB]]&lt;&gt;""), 1,"")</f>
        <v/>
      </c>
      <c r="AX622" s="78" t="str">
        <f>IF(AND(DataBase2[[#This Row],[sDRCGB]]&lt;=0.0001,DataBase2[[#This Row],[sDRCGB]]&lt;&gt;""), 1,"")</f>
        <v/>
      </c>
      <c r="AY622" s="78" t="str">
        <f>IF(AND(DataBase2[[#This Row],[sABSGB]]&lt;=0.0001,DataBase2[[#This Row],[sABSGB]]&lt;&gt;""), 1,"")</f>
        <v/>
      </c>
      <c r="AZ622" s="78" t="str">
        <f>IF(AND(DataBase2[[#This Row],[sCCJGB]]&lt;=0.0001,DataBase2[[#This Row],[sCCJGB]]&lt;&gt;""), 1,"")</f>
        <v/>
      </c>
      <c r="BA622" s="78" t="str">
        <f>IF(AND(DataBase2[[#This Row],[sILSGB]]&lt;=0.0001,DataBase2[[#This Row],[sILSGB]]&lt;&gt;""), 1,"")</f>
        <v/>
      </c>
      <c r="BB622" s="78" t="str">
        <f>IF(AND(DataBase2[[#This Row],[sSAGB]]&lt;=0.0001,DataBase2[[#This Row],[sSAGB]]&lt;&gt;""), 1,"")</f>
        <v/>
      </c>
      <c r="BC622" s="78">
        <f>IF(AND(DataBase2[[#This Row],[sKSGB]]&lt;=0.0001,DataBase2[[#This Row],[sKSGB]]&lt;&gt;""), 1,"")</f>
        <v>1</v>
      </c>
      <c r="BD622" s="79" t="str">
        <f>IF(AND(DataBase2[[#This Row],[sLBGKS]]&lt;=0.0001, DataBase2[[#This Row],[sLBGKS]]&lt;&gt;""), 1,"")</f>
        <v/>
      </c>
      <c r="BE622" s="78" t="str">
        <f>IF(AND(DataBase2[[#This Row],[sCLGKS]]&lt;=0.0001,DataBase2[[#This Row],[sCLGKS]]&lt;&gt;""), 1,"")</f>
        <v/>
      </c>
      <c r="BF622" s="78" t="str">
        <f>IF(AND(DataBase2[[#This Row],[sDRCGKS]]&lt;=0.0001,DataBase2[[#This Row],[sDRCGKS]]&lt;&gt;""), 1,"")</f>
        <v/>
      </c>
      <c r="BG622" s="78" t="str">
        <f>IF(AND(DataBase2[[#This Row],[sABSGKS]]&lt;=0.0001,DataBase2[[#This Row],[sABSGKS]]&lt;&gt;""), 1,"")</f>
        <v/>
      </c>
      <c r="BH622" s="78" t="str">
        <f>IF(AND(DataBase2[[#This Row],[sCCJGKS]]&lt;=0.0001,DataBase2[[#This Row],[sCCJGKS]]&lt;&gt;""), 1,"")</f>
        <v/>
      </c>
      <c r="BI622" s="78" t="str">
        <f>IF(AND(DataBase2[[#This Row],[sILSGKS]]&lt;=0.0001,DataBase2[[#This Row],[sILSGKS]]&lt;&gt;""), 1,"")</f>
        <v/>
      </c>
      <c r="BJ622" s="78" t="str">
        <f>IF(AND(DataBase2[[#This Row],[sSAGKS]]&lt;=0.0001,DataBase2[[#This Row],[sSAGKS]]&lt;&gt;""), 1,"")</f>
        <v/>
      </c>
      <c r="BK622" s="80">
        <f>IF(AND(DataBase2[[#This Row],[sKSGKS]]&lt;=0.0001,DataBase2[[#This Row],[sKSGKS]]&lt;&gt;""), 1,"")</f>
        <v>1</v>
      </c>
      <c r="CV622" s="7"/>
      <c r="CW622" s="7"/>
      <c r="CX622" s="7"/>
      <c r="CY622" s="7"/>
      <c r="DB622" s="8"/>
      <c r="DC622" s="8"/>
      <c r="DD622" s="8"/>
      <c r="DF622" s="7"/>
      <c r="DG622" s="7"/>
      <c r="DH622" s="7"/>
      <c r="DI622" s="7"/>
      <c r="DK622" s="8"/>
      <c r="DL622" s="8"/>
      <c r="DM622" s="8"/>
      <c r="DN622" s="8"/>
      <c r="DO622" s="8"/>
      <c r="DP622" s="7"/>
      <c r="DQ622" s="7"/>
      <c r="DR622" s="7"/>
      <c r="DS622" s="7"/>
    </row>
    <row r="623" spans="1:123" x14ac:dyDescent="0.35">
      <c r="A623" s="65" t="s">
        <v>152</v>
      </c>
      <c r="B623" s="66" t="s">
        <v>80</v>
      </c>
      <c r="C623" s="67" t="s">
        <v>282</v>
      </c>
      <c r="D623" s="67">
        <v>6</v>
      </c>
      <c r="E623" s="67">
        <v>20</v>
      </c>
      <c r="F623" s="68">
        <v>4</v>
      </c>
      <c r="G623" s="69">
        <v>9299.26</v>
      </c>
      <c r="H623" s="70">
        <v>8967.8799999999992</v>
      </c>
      <c r="I623" s="71">
        <v>7200</v>
      </c>
      <c r="J623" s="69">
        <v>9361.4</v>
      </c>
      <c r="K623" s="70">
        <v>8085.73</v>
      </c>
      <c r="L623" s="71">
        <v>43175</v>
      </c>
      <c r="M623" s="69">
        <v>15683.26</v>
      </c>
      <c r="N623" s="6">
        <v>9176.25</v>
      </c>
      <c r="O623" s="71">
        <v>7200.1</v>
      </c>
      <c r="P623" s="69">
        <v>9720.4599600000001</v>
      </c>
      <c r="Q623" s="71">
        <v>2756</v>
      </c>
      <c r="R623" s="72">
        <v>9813.2800000000007</v>
      </c>
      <c r="S623" s="71">
        <v>50.22</v>
      </c>
      <c r="T623" s="72">
        <v>9597.09</v>
      </c>
      <c r="U623" s="71">
        <v>150.03049999999999</v>
      </c>
      <c r="V623" s="72">
        <v>9670.66</v>
      </c>
      <c r="W623" s="73">
        <v>150.03299999999999</v>
      </c>
      <c r="X623" s="7">
        <v>9315.8700000000008</v>
      </c>
      <c r="Y623" s="71">
        <v>803</v>
      </c>
      <c r="Z623" s="74">
        <f t="shared" si="27"/>
        <v>9299.26</v>
      </c>
      <c r="AA623" s="48">
        <f t="shared" si="28"/>
        <v>9315.8700000000008</v>
      </c>
      <c r="AB62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MIN(G623,J623,M623),"")</f>
        <v/>
      </c>
      <c r="AC623" s="49" t="str">
        <f>IF(OR(DataBase2[[#This Row],[sKS]] = "", DataBase2[[#This Row],[BSOpt]]=""), "", (DataBase2[[#This Row],[sKS]]-DataBase2[[#This Row],[BSOpt]])/DataBase2[[#This Row],[BSOpt]])</f>
        <v/>
      </c>
      <c r="AD623" s="49">
        <f t="shared" si="29"/>
        <v>9299.26</v>
      </c>
      <c r="AE623" s="49">
        <f>IF(OR(DataBase2[[#This Row],[sKS]] = "", DataBase2[[#This Row],[BESTUB]]=""), "", (DataBase2[[#This Row],[sKS]]-DataBase2[[#This Row],[BESTUB]])/DataBase2[[#This Row],[BESTUB]])</f>
        <v>1.7861636302244029E-3</v>
      </c>
      <c r="AF623" s="75">
        <f>IF(OR(DataBase2[[#This Row],[sLB]] = "", DataBase2[[#This Row],[BestSol]]=""), "", (DataBase2[[#This Row],[sLB]]-DataBase2[[#This Row],[BestSol]])/DataBase2[[#This Row],[BestSol]])</f>
        <v>0</v>
      </c>
      <c r="AG623" s="76">
        <f>IF(OR(DataBase2[[#This Row],[sCL]] = "", DataBase2[[#This Row],[BestSol]]=""), "", (DataBase2[[#This Row],[sCL]] -DataBase2[[#This Row],[BestSol]])/DataBase2[[#This Row],[BestSol]])</f>
        <v>6.6822521361914189E-3</v>
      </c>
      <c r="AH623" s="76">
        <f>IF(OR(DataBase2[[#This Row],[sDRC]]= "", DataBase2[[#This Row],[BestSol]]=""), "", (DataBase2[[#This Row],[sDRC]]-DataBase2[[#This Row],[BestSol]])/DataBase2[[#This Row],[BestSol]])</f>
        <v>0.68650623813077594</v>
      </c>
      <c r="AI623" s="76">
        <f>IF(OR(DataBase2[[#This Row],[sABS]]= "", DataBase2[[#This Row],[BestSol]]=""), "", (DataBase2[[#This Row],[sABS]]-DataBase2[[#This Row],[BestSol]])/DataBase2[[#This Row],[BestSol]])</f>
        <v>4.5293922312097945E-2</v>
      </c>
      <c r="AJ623" s="76">
        <f>IF(OR(DataBase2[[#This Row],[sCCJ]]= "", DataBase2[[#This Row],[BestSol]]=""), "", (DataBase2[[#This Row],[sCCJ]]-DataBase2[[#This Row],[BestSol]])/DataBase2[[#This Row],[BestSol]])</f>
        <v>5.5275365996864313E-2</v>
      </c>
      <c r="AK623" s="76">
        <f>IF(OR(DataBase2[[#This Row],[sILS]] = "", DataBase2[[#This Row],[BestSol]]=""), "", (DataBase2[[#This Row],[sILS]]-DataBase2[[#This Row],[BestSol]])/DataBase2[[#This Row],[BestSol]])</f>
        <v>3.2027279589988869E-2</v>
      </c>
      <c r="AL623" s="76">
        <f>IF(OR(DataBase2[[#This Row],[sSA]] = "", DataBase2[[#This Row],[BestSol]]=""), "", (DataBase2[[#This Row],[sSA]]-DataBase2[[#This Row],[BestSol]])/DataBase2[[#This Row],[BestSol]])</f>
        <v>3.9938661785991536E-2</v>
      </c>
      <c r="AM623" s="76">
        <f>IF(OR(DataBase2[[#This Row],[sKS]] = "", DataBase2[[#This Row],[BestSol]]=""), "", (DataBase2[[#This Row],[sKS]]-DataBase2[[#This Row],[BestSol]])/DataBase2[[#This Row],[BestSol]])</f>
        <v>1.7861636302244029E-3</v>
      </c>
      <c r="AN623" s="75">
        <f>IF(OR(DataBase2[[#This Row],[sLB]] = "", DataBase2[[#This Row],[BSHeu]]=""), "", (DataBase2[[#This Row],[sLB]]-DataBase2[[#This Row],[BSHeu]])/DataBase2[[#This Row],[BSHeu]])</f>
        <v>-1.7829789380917275E-3</v>
      </c>
      <c r="AO623" s="76">
        <f>IF(OR(DataBase2[[#This Row],[sCL]] = "",  DataBase2[[#This Row],[BSHeu]]=""), "", (DataBase2[[#This Row],[sCL]] - DataBase2[[#This Row],[BSHeu]])/ DataBase2[[#This Row],[BSHeu]])</f>
        <v>4.887358883281844E-3</v>
      </c>
      <c r="AP623" s="76">
        <f>IF(OR(DataBase2[[#This Row],[sDRC]]= "",  DataBase2[[#This Row],[BSHeu]]=""), "", (DataBase2[[#This Row],[sDRC]]- DataBase2[[#This Row],[BSHeu]])/ DataBase2[[#This Row],[BSHeu]])</f>
        <v>0.68349923302922855</v>
      </c>
      <c r="AQ623" s="76">
        <f>IF(OR(DataBase2[[#This Row],[sABS]]= "",  DataBase2[[#This Row],[BSHeu]]=""), "", (DataBase2[[#This Row],[sABS]]- DataBase2[[#This Row],[BSHeu]])/ DataBase2[[#This Row],[BSHeu]])</f>
        <v>4.3430185264500182E-2</v>
      </c>
      <c r="AR623" s="76">
        <f>IF(OR(DataBase2[[#This Row],[sCCJ]]= "",  DataBase2[[#This Row],[BSHeu]]=""), "", (DataBase2[[#This Row],[sCCJ]]- DataBase2[[#This Row],[BSHeu]])/ DataBase2[[#This Row],[BSHeu]])</f>
        <v>5.3393832245404865E-2</v>
      </c>
      <c r="AS623" s="76">
        <f>IF(OR(DataBase2[[#This Row],[sILS]] = "",  DataBase2[[#This Row],[BSHeu]]=""), "", (DataBase2[[#This Row],[sILS]]- DataBase2[[#This Row],[BSHeu]])/ DataBase2[[#This Row],[BSHeu]])</f>
        <v>3.0187196686943821E-2</v>
      </c>
      <c r="AT623" s="76">
        <f>IF(OR(DataBase2[[#This Row],[sSA]] = "",  DataBase2[[#This Row],[BSHeu]]=""), "", (DataBase2[[#This Row],[sSA]]- DataBase2[[#This Row],[BSHeu]])/ DataBase2[[#This Row],[BSHeu]])</f>
        <v>3.8084473055119812E-2</v>
      </c>
      <c r="AU623" s="77">
        <f>IF(OR(DataBase2[[#This Row],[sKS]]= "",  DataBase2[[#This Row],[BSHeu]]=""), "", (DataBase2[[#This Row],[sKS]]- DataBase2[[#This Row],[BSHeu]])/ DataBase2[[#This Row],[BSHeu]])</f>
        <v>0</v>
      </c>
      <c r="AV623" s="78">
        <f>IF(AND(DataBase2[[#This Row],[sLBGB]]&lt;=0.0001, DataBase2[[#This Row],[sLBGB]]&lt;&gt;""), 1,"")</f>
        <v>1</v>
      </c>
      <c r="AW623" s="78" t="str">
        <f>IF(AND(DataBase2[[#This Row],[sCLGB]]&lt;=0.0001,DataBase2[[#This Row],[sCLGB]]&lt;&gt;""), 1,"")</f>
        <v/>
      </c>
      <c r="AX623" s="78" t="str">
        <f>IF(AND(DataBase2[[#This Row],[sDRCGB]]&lt;=0.0001,DataBase2[[#This Row],[sDRCGB]]&lt;&gt;""), 1,"")</f>
        <v/>
      </c>
      <c r="AY623" s="78" t="str">
        <f>IF(AND(DataBase2[[#This Row],[sABSGB]]&lt;=0.0001,DataBase2[[#This Row],[sABSGB]]&lt;&gt;""), 1,"")</f>
        <v/>
      </c>
      <c r="AZ623" s="78" t="str">
        <f>IF(AND(DataBase2[[#This Row],[sCCJGB]]&lt;=0.0001,DataBase2[[#This Row],[sCCJGB]]&lt;&gt;""), 1,"")</f>
        <v/>
      </c>
      <c r="BA623" s="78" t="str">
        <f>IF(AND(DataBase2[[#This Row],[sILSGB]]&lt;=0.0001,DataBase2[[#This Row],[sILSGB]]&lt;&gt;""), 1,"")</f>
        <v/>
      </c>
      <c r="BB623" s="78" t="str">
        <f>IF(AND(DataBase2[[#This Row],[sSAGB]]&lt;=0.0001,DataBase2[[#This Row],[sSAGB]]&lt;&gt;""), 1,"")</f>
        <v/>
      </c>
      <c r="BC623" s="78" t="str">
        <f>IF(AND(DataBase2[[#This Row],[sKSGB]]&lt;=0.0001,DataBase2[[#This Row],[sKSGB]]&lt;&gt;""), 1,"")</f>
        <v/>
      </c>
      <c r="BD623" s="79">
        <f>IF(AND(DataBase2[[#This Row],[sLBGKS]]&lt;=0.0001, DataBase2[[#This Row],[sLBGKS]]&lt;&gt;""), 1,"")</f>
        <v>1</v>
      </c>
      <c r="BE623" s="78" t="str">
        <f>IF(AND(DataBase2[[#This Row],[sCLGKS]]&lt;=0.0001,DataBase2[[#This Row],[sCLGKS]]&lt;&gt;""), 1,"")</f>
        <v/>
      </c>
      <c r="BF623" s="78" t="str">
        <f>IF(AND(DataBase2[[#This Row],[sDRCGKS]]&lt;=0.0001,DataBase2[[#This Row],[sDRCGKS]]&lt;&gt;""), 1,"")</f>
        <v/>
      </c>
      <c r="BG623" s="78" t="str">
        <f>IF(AND(DataBase2[[#This Row],[sABSGKS]]&lt;=0.0001,DataBase2[[#This Row],[sABSGKS]]&lt;&gt;""), 1,"")</f>
        <v/>
      </c>
      <c r="BH623" s="78" t="str">
        <f>IF(AND(DataBase2[[#This Row],[sCCJGKS]]&lt;=0.0001,DataBase2[[#This Row],[sCCJGKS]]&lt;&gt;""), 1,"")</f>
        <v/>
      </c>
      <c r="BI623" s="78" t="str">
        <f>IF(AND(DataBase2[[#This Row],[sILSGKS]]&lt;=0.0001,DataBase2[[#This Row],[sILSGKS]]&lt;&gt;""), 1,"")</f>
        <v/>
      </c>
      <c r="BJ623" s="78" t="str">
        <f>IF(AND(DataBase2[[#This Row],[sSAGKS]]&lt;=0.0001,DataBase2[[#This Row],[sSAGKS]]&lt;&gt;""), 1,"")</f>
        <v/>
      </c>
      <c r="BK623" s="80">
        <f>IF(AND(DataBase2[[#This Row],[sKSGKS]]&lt;=0.0001,DataBase2[[#This Row],[sKSGKS]]&lt;&gt;""), 1,"")</f>
        <v>1</v>
      </c>
      <c r="CV623" s="7"/>
      <c r="CW623" s="7"/>
      <c r="CX623" s="7"/>
      <c r="CY623" s="7"/>
      <c r="DB623" s="8"/>
      <c r="DC623" s="8"/>
      <c r="DD623" s="8"/>
      <c r="DF623" s="7"/>
      <c r="DG623" s="7"/>
      <c r="DH623" s="7"/>
      <c r="DI623" s="7"/>
      <c r="DK623" s="8"/>
      <c r="DL623" s="8"/>
      <c r="DM623" s="8"/>
      <c r="DN623" s="8"/>
      <c r="DO623" s="8"/>
      <c r="DP623" s="7"/>
      <c r="DQ623" s="7"/>
      <c r="DR623" s="7"/>
      <c r="DS623" s="7"/>
    </row>
    <row r="624" spans="1:123" x14ac:dyDescent="0.35">
      <c r="A624" s="65" t="s">
        <v>153</v>
      </c>
      <c r="B624" s="66" t="s">
        <v>80</v>
      </c>
      <c r="C624" s="67" t="s">
        <v>282</v>
      </c>
      <c r="D624" s="67">
        <v>6</v>
      </c>
      <c r="E624" s="67">
        <v>20</v>
      </c>
      <c r="F624" s="68">
        <v>5</v>
      </c>
      <c r="G624" s="69">
        <v>10371.799999999999</v>
      </c>
      <c r="H624" s="70">
        <v>9974.56</v>
      </c>
      <c r="I624" s="71">
        <v>7200</v>
      </c>
      <c r="J624" s="69">
        <v>10840.65</v>
      </c>
      <c r="K624" s="70">
        <v>8479.0400000000009</v>
      </c>
      <c r="L624" s="71">
        <v>42901</v>
      </c>
      <c r="M624" s="69">
        <v>17605.66</v>
      </c>
      <c r="N624" s="6">
        <v>10218.42</v>
      </c>
      <c r="O624" s="71">
        <v>7200.1</v>
      </c>
      <c r="P624" s="69">
        <v>10812.95996</v>
      </c>
      <c r="Q624" s="71">
        <v>2638</v>
      </c>
      <c r="R624" s="72">
        <v>11168.65</v>
      </c>
      <c r="S624" s="71">
        <v>43</v>
      </c>
      <c r="T624" s="72">
        <v>10697.75</v>
      </c>
      <c r="U624" s="71">
        <v>150.00200000000001</v>
      </c>
      <c r="V624" s="72">
        <v>10752.15</v>
      </c>
      <c r="W624" s="73">
        <v>150.11449999999999</v>
      </c>
      <c r="X624" s="7">
        <v>10454.700000000001</v>
      </c>
      <c r="Y624" s="71">
        <v>649</v>
      </c>
      <c r="Z624" s="74">
        <f t="shared" si="27"/>
        <v>10371.799999999999</v>
      </c>
      <c r="AA624" s="48">
        <f t="shared" si="28"/>
        <v>10454.700000000001</v>
      </c>
      <c r="AB62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MIN(G624,J624,M624),"")</f>
        <v/>
      </c>
      <c r="AC624" s="49" t="str">
        <f>IF(OR(DataBase2[[#This Row],[sKS]] = "", DataBase2[[#This Row],[BSOpt]]=""), "", (DataBase2[[#This Row],[sKS]]-DataBase2[[#This Row],[BSOpt]])/DataBase2[[#This Row],[BSOpt]])</f>
        <v/>
      </c>
      <c r="AD624" s="49">
        <f t="shared" si="29"/>
        <v>10371.799999999999</v>
      </c>
      <c r="AE624" s="49">
        <f>IF(OR(DataBase2[[#This Row],[sKS]] = "", DataBase2[[#This Row],[BESTUB]]=""), "", (DataBase2[[#This Row],[sKS]]-DataBase2[[#This Row],[BESTUB]])/DataBase2[[#This Row],[BESTUB]])</f>
        <v>7.9928267031760605E-3</v>
      </c>
      <c r="AF624" s="75">
        <f>IF(OR(DataBase2[[#This Row],[sLB]] = "", DataBase2[[#This Row],[BestSol]]=""), "", (DataBase2[[#This Row],[sLB]]-DataBase2[[#This Row],[BestSol]])/DataBase2[[#This Row],[BestSol]])</f>
        <v>0</v>
      </c>
      <c r="AG624" s="76">
        <f>IF(OR(DataBase2[[#This Row],[sCL]] = "", DataBase2[[#This Row],[BestSol]]=""), "", (DataBase2[[#This Row],[sCL]] -DataBase2[[#This Row],[BestSol]])/DataBase2[[#This Row],[BestSol]])</f>
        <v>4.5204303978094489E-2</v>
      </c>
      <c r="AH624" s="76">
        <f>IF(OR(DataBase2[[#This Row],[sDRC]]= "", DataBase2[[#This Row],[BestSol]]=""), "", (DataBase2[[#This Row],[sDRC]]-DataBase2[[#This Row],[BestSol]])/DataBase2[[#This Row],[BestSol]])</f>
        <v>0.6974546366108102</v>
      </c>
      <c r="AI624" s="76">
        <f>IF(OR(DataBase2[[#This Row],[sABS]]= "", DataBase2[[#This Row],[BestSol]]=""), "", (DataBase2[[#This Row],[sABS]]-DataBase2[[#This Row],[BestSol]])/DataBase2[[#This Row],[BestSol]])</f>
        <v>4.2534561021230731E-2</v>
      </c>
      <c r="AJ624" s="76">
        <f>IF(OR(DataBase2[[#This Row],[sCCJ]]= "", DataBase2[[#This Row],[BestSol]]=""), "", (DataBase2[[#This Row],[sCCJ]]-DataBase2[[#This Row],[BestSol]])/DataBase2[[#This Row],[BestSol]])</f>
        <v>7.6828515783181353E-2</v>
      </c>
      <c r="AK624" s="76">
        <f>IF(OR(DataBase2[[#This Row],[sILS]] = "", DataBase2[[#This Row],[BestSol]]=""), "", (DataBase2[[#This Row],[sILS]]-DataBase2[[#This Row],[BestSol]])/DataBase2[[#This Row],[BestSol]])</f>
        <v>3.1426560481305148E-2</v>
      </c>
      <c r="AL624" s="76">
        <f>IF(OR(DataBase2[[#This Row],[sSA]] = "", DataBase2[[#This Row],[BestSol]]=""), "", (DataBase2[[#This Row],[sSA]]-DataBase2[[#This Row],[BestSol]])/DataBase2[[#This Row],[BestSol]])</f>
        <v>3.6671551707514648E-2</v>
      </c>
      <c r="AM624" s="76">
        <f>IF(OR(DataBase2[[#This Row],[sKS]] = "", DataBase2[[#This Row],[BestSol]]=""), "", (DataBase2[[#This Row],[sKS]]-DataBase2[[#This Row],[BestSol]])/DataBase2[[#This Row],[BestSol]])</f>
        <v>7.9928267031760605E-3</v>
      </c>
      <c r="AN624" s="75">
        <f>IF(OR(DataBase2[[#This Row],[sLB]] = "", DataBase2[[#This Row],[BSHeu]]=""), "", (DataBase2[[#This Row],[sLB]]-DataBase2[[#This Row],[BSHeu]])/DataBase2[[#This Row],[BSHeu]])</f>
        <v>-7.9294479994644947E-3</v>
      </c>
      <c r="AO624" s="76">
        <f>IF(OR(DataBase2[[#This Row],[sCL]] = "",  DataBase2[[#This Row],[BSHeu]]=""), "", (DataBase2[[#This Row],[sCL]] - DataBase2[[#This Row],[BSHeu]])/ DataBase2[[#This Row],[BSHeu]])</f>
        <v>3.6916410800883703E-2</v>
      </c>
      <c r="AP624" s="76">
        <f>IF(OR(DataBase2[[#This Row],[sDRC]]= "",  DataBase2[[#This Row],[BSHeu]]=""), "", (DataBase2[[#This Row],[sDRC]]- DataBase2[[#This Row],[BSHeu]])/ DataBase2[[#This Row],[BSHeu]])</f>
        <v>0.68399475833835488</v>
      </c>
      <c r="AQ624" s="76">
        <f>IF(OR(DataBase2[[#This Row],[sABS]]= "",  DataBase2[[#This Row],[BSHeu]]=""), "", (DataBase2[[#This Row],[sABS]]- DataBase2[[#This Row],[BSHeu]])/ DataBase2[[#This Row],[BSHeu]])</f>
        <v>3.4267837431968338E-2</v>
      </c>
      <c r="AR624" s="76">
        <f>IF(OR(DataBase2[[#This Row],[sCCJ]]= "",  DataBase2[[#This Row],[BSHeu]]=""), "", (DataBase2[[#This Row],[sCCJ]]- DataBase2[[#This Row],[BSHeu]])/ DataBase2[[#This Row],[BSHeu]])</f>
        <v>6.8289860062938093E-2</v>
      </c>
      <c r="AS624" s="76">
        <f>IF(OR(DataBase2[[#This Row],[sILS]] = "",  DataBase2[[#This Row],[BSHeu]]=""), "", (DataBase2[[#This Row],[sILS]]- DataBase2[[#This Row],[BSHeu]])/ DataBase2[[#This Row],[BSHeu]])</f>
        <v>2.324791720470212E-2</v>
      </c>
      <c r="AT624" s="76">
        <f>IF(OR(DataBase2[[#This Row],[sSA]] = "",  DataBase2[[#This Row],[BSHeu]]=""), "", (DataBase2[[#This Row],[sSA]]- DataBase2[[#This Row],[BSHeu]])/ DataBase2[[#This Row],[BSHeu]])</f>
        <v>2.8451318545725739E-2</v>
      </c>
      <c r="AU624" s="77">
        <f>IF(OR(DataBase2[[#This Row],[sKS]]= "",  DataBase2[[#This Row],[BSHeu]]=""), "", (DataBase2[[#This Row],[sKS]]- DataBase2[[#This Row],[BSHeu]])/ DataBase2[[#This Row],[BSHeu]])</f>
        <v>0</v>
      </c>
      <c r="AV624" s="78">
        <f>IF(AND(DataBase2[[#This Row],[sLBGB]]&lt;=0.0001, DataBase2[[#This Row],[sLBGB]]&lt;&gt;""), 1,"")</f>
        <v>1</v>
      </c>
      <c r="AW624" s="78" t="str">
        <f>IF(AND(DataBase2[[#This Row],[sCLGB]]&lt;=0.0001,DataBase2[[#This Row],[sCLGB]]&lt;&gt;""), 1,"")</f>
        <v/>
      </c>
      <c r="AX624" s="78" t="str">
        <f>IF(AND(DataBase2[[#This Row],[sDRCGB]]&lt;=0.0001,DataBase2[[#This Row],[sDRCGB]]&lt;&gt;""), 1,"")</f>
        <v/>
      </c>
      <c r="AY624" s="78" t="str">
        <f>IF(AND(DataBase2[[#This Row],[sABSGB]]&lt;=0.0001,DataBase2[[#This Row],[sABSGB]]&lt;&gt;""), 1,"")</f>
        <v/>
      </c>
      <c r="AZ624" s="78" t="str">
        <f>IF(AND(DataBase2[[#This Row],[sCCJGB]]&lt;=0.0001,DataBase2[[#This Row],[sCCJGB]]&lt;&gt;""), 1,"")</f>
        <v/>
      </c>
      <c r="BA624" s="78" t="str">
        <f>IF(AND(DataBase2[[#This Row],[sILSGB]]&lt;=0.0001,DataBase2[[#This Row],[sILSGB]]&lt;&gt;""), 1,"")</f>
        <v/>
      </c>
      <c r="BB624" s="78" t="str">
        <f>IF(AND(DataBase2[[#This Row],[sSAGB]]&lt;=0.0001,DataBase2[[#This Row],[sSAGB]]&lt;&gt;""), 1,"")</f>
        <v/>
      </c>
      <c r="BC624" s="78" t="str">
        <f>IF(AND(DataBase2[[#This Row],[sKSGB]]&lt;=0.0001,DataBase2[[#This Row],[sKSGB]]&lt;&gt;""), 1,"")</f>
        <v/>
      </c>
      <c r="BD624" s="79">
        <f>IF(AND(DataBase2[[#This Row],[sLBGKS]]&lt;=0.0001, DataBase2[[#This Row],[sLBGKS]]&lt;&gt;""), 1,"")</f>
        <v>1</v>
      </c>
      <c r="BE624" s="78" t="str">
        <f>IF(AND(DataBase2[[#This Row],[sCLGKS]]&lt;=0.0001,DataBase2[[#This Row],[sCLGKS]]&lt;&gt;""), 1,"")</f>
        <v/>
      </c>
      <c r="BF624" s="78" t="str">
        <f>IF(AND(DataBase2[[#This Row],[sDRCGKS]]&lt;=0.0001,DataBase2[[#This Row],[sDRCGKS]]&lt;&gt;""), 1,"")</f>
        <v/>
      </c>
      <c r="BG624" s="78" t="str">
        <f>IF(AND(DataBase2[[#This Row],[sABSGKS]]&lt;=0.0001,DataBase2[[#This Row],[sABSGKS]]&lt;&gt;""), 1,"")</f>
        <v/>
      </c>
      <c r="BH624" s="78" t="str">
        <f>IF(AND(DataBase2[[#This Row],[sCCJGKS]]&lt;=0.0001,DataBase2[[#This Row],[sCCJGKS]]&lt;&gt;""), 1,"")</f>
        <v/>
      </c>
      <c r="BI624" s="78" t="str">
        <f>IF(AND(DataBase2[[#This Row],[sILSGKS]]&lt;=0.0001,DataBase2[[#This Row],[sILSGKS]]&lt;&gt;""), 1,"")</f>
        <v/>
      </c>
      <c r="BJ624" s="78" t="str">
        <f>IF(AND(DataBase2[[#This Row],[sSAGKS]]&lt;=0.0001,DataBase2[[#This Row],[sSAGKS]]&lt;&gt;""), 1,"")</f>
        <v/>
      </c>
      <c r="BK624" s="80">
        <f>IF(AND(DataBase2[[#This Row],[sKSGKS]]&lt;=0.0001,DataBase2[[#This Row],[sKSGKS]]&lt;&gt;""), 1,"")</f>
        <v>1</v>
      </c>
      <c r="CV624" s="7"/>
      <c r="CW624" s="7"/>
      <c r="CX624" s="7"/>
      <c r="CY624" s="7"/>
      <c r="DB624" s="8"/>
      <c r="DC624" s="8"/>
      <c r="DD624" s="8"/>
      <c r="DF624" s="7"/>
      <c r="DG624" s="7"/>
      <c r="DH624" s="7"/>
      <c r="DI624" s="7"/>
      <c r="DK624" s="8"/>
      <c r="DL624" s="8"/>
      <c r="DM624" s="8"/>
      <c r="DN624" s="8"/>
      <c r="DO624" s="8"/>
      <c r="DP624" s="7"/>
      <c r="DQ624" s="7"/>
      <c r="DR624" s="7"/>
      <c r="DS624" s="7"/>
    </row>
    <row r="625" spans="1:123" x14ac:dyDescent="0.35">
      <c r="A625" s="65" t="s">
        <v>154</v>
      </c>
      <c r="B625" s="66" t="s">
        <v>80</v>
      </c>
      <c r="C625" s="67" t="s">
        <v>282</v>
      </c>
      <c r="D625" s="67">
        <v>6</v>
      </c>
      <c r="E625" s="67">
        <v>20</v>
      </c>
      <c r="F625" s="68">
        <v>2</v>
      </c>
      <c r="G625" s="69">
        <v>8213.89</v>
      </c>
      <c r="H625" s="70">
        <v>7749.84</v>
      </c>
      <c r="I625" s="71">
        <v>7200</v>
      </c>
      <c r="J625" s="69">
        <v>8200.31</v>
      </c>
      <c r="K625" s="70">
        <v>8200.31</v>
      </c>
      <c r="L625" s="71">
        <v>2738</v>
      </c>
      <c r="M625" s="69">
        <v>14595.76</v>
      </c>
      <c r="N625" s="6">
        <v>8062.22</v>
      </c>
      <c r="O625" s="71">
        <v>7200</v>
      </c>
      <c r="P625" s="69">
        <v>8318.4199800000006</v>
      </c>
      <c r="Q625" s="71">
        <v>2178</v>
      </c>
      <c r="R625" s="72">
        <v>8467.9599999999991</v>
      </c>
      <c r="S625" s="71">
        <v>75.91</v>
      </c>
      <c r="T625" s="72">
        <v>8607.92</v>
      </c>
      <c r="U625" s="71">
        <v>150.0205</v>
      </c>
      <c r="V625" s="72">
        <v>8700.2800000000007</v>
      </c>
      <c r="W625" s="73">
        <v>150.017</v>
      </c>
      <c r="X625" s="7">
        <v>8362.1</v>
      </c>
      <c r="Y625" s="71">
        <v>282</v>
      </c>
      <c r="Z625" s="74">
        <f t="shared" si="27"/>
        <v>8200.31</v>
      </c>
      <c r="AA625" s="48">
        <f t="shared" si="28"/>
        <v>8318.4199800000006</v>
      </c>
      <c r="AB625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MIN(G625,J625,M625),"")</f>
        <v>8200.31</v>
      </c>
      <c r="AC625" s="49">
        <f>IF(OR(DataBase2[[#This Row],[sKS]] = "", DataBase2[[#This Row],[BSOpt]]=""), "", (DataBase2[[#This Row],[sKS]]-DataBase2[[#This Row],[BSOpt]])/DataBase2[[#This Row],[BSOpt]])</f>
        <v>1.9729741924390771E-2</v>
      </c>
      <c r="AD625" s="49">
        <f t="shared" si="29"/>
        <v>8200.31</v>
      </c>
      <c r="AE625" s="49">
        <f>IF(OR(DataBase2[[#This Row],[sKS]] = "", DataBase2[[#This Row],[BESTUB]]=""), "", (DataBase2[[#This Row],[sKS]]-DataBase2[[#This Row],[BESTUB]])/DataBase2[[#This Row],[BESTUB]])</f>
        <v>1.9729741924390771E-2</v>
      </c>
      <c r="AF625" s="75">
        <f>IF(OR(DataBase2[[#This Row],[sLB]] = "", DataBase2[[#This Row],[BestSol]]=""), "", (DataBase2[[#This Row],[sLB]]-DataBase2[[#This Row],[BestSol]])/DataBase2[[#This Row],[BestSol]])</f>
        <v>1.6560349547760911E-3</v>
      </c>
      <c r="AG625" s="76">
        <f>IF(OR(DataBase2[[#This Row],[sCL]] = "", DataBase2[[#This Row],[BestSol]]=""), "", (DataBase2[[#This Row],[sCL]] -DataBase2[[#This Row],[BestSol]])/DataBase2[[#This Row],[BestSol]])</f>
        <v>0</v>
      </c>
      <c r="AH625" s="76">
        <f>IF(OR(DataBase2[[#This Row],[sDRC]]= "", DataBase2[[#This Row],[BestSol]]=""), "", (DataBase2[[#This Row],[sDRC]]-DataBase2[[#This Row],[BestSol]])/DataBase2[[#This Row],[BestSol]])</f>
        <v>0.77990344267472833</v>
      </c>
      <c r="AI625" s="76">
        <f>IF(OR(DataBase2[[#This Row],[sABS]]= "", DataBase2[[#This Row],[BestSol]]=""), "", (DataBase2[[#This Row],[sABS]]-DataBase2[[#This Row],[BestSol]])/DataBase2[[#This Row],[BestSol]])</f>
        <v>1.4403111589683939E-2</v>
      </c>
      <c r="AJ625" s="76">
        <f>IF(OR(DataBase2[[#This Row],[sCCJ]]= "", DataBase2[[#This Row],[BestSol]]=""), "", (DataBase2[[#This Row],[sCCJ]]-DataBase2[[#This Row],[BestSol]])/DataBase2[[#This Row],[BestSol]])</f>
        <v>3.2639009988646731E-2</v>
      </c>
      <c r="AK625" s="76">
        <f>IF(OR(DataBase2[[#This Row],[sILS]] = "", DataBase2[[#This Row],[BestSol]]=""), "", (DataBase2[[#This Row],[sILS]]-DataBase2[[#This Row],[BestSol]])/DataBase2[[#This Row],[BestSol]])</f>
        <v>4.9706657431243528E-2</v>
      </c>
      <c r="AL625" s="76">
        <f>IF(OR(DataBase2[[#This Row],[sSA]] = "", DataBase2[[#This Row],[BestSol]]=""), "", (DataBase2[[#This Row],[sSA]]-DataBase2[[#This Row],[BestSol]])/DataBase2[[#This Row],[BestSol]])</f>
        <v>6.0969646269470448E-2</v>
      </c>
      <c r="AM625" s="76">
        <f>IF(OR(DataBase2[[#This Row],[sKS]] = "", DataBase2[[#This Row],[BestSol]]=""), "", (DataBase2[[#This Row],[sKS]]-DataBase2[[#This Row],[BestSol]])/DataBase2[[#This Row],[BestSol]])</f>
        <v>1.9729741924390771E-2</v>
      </c>
      <c r="AN625" s="75">
        <f>IF(OR(DataBase2[[#This Row],[sLB]] = "", DataBase2[[#This Row],[BSHeu]]=""), "", (DataBase2[[#This Row],[sLB]]-DataBase2[[#This Row],[BSHeu]])/DataBase2[[#This Row],[BSHeu]])</f>
        <v>-1.2566085897480875E-2</v>
      </c>
      <c r="AO625" s="76">
        <f>IF(OR(DataBase2[[#This Row],[sCL]] = "",  DataBase2[[#This Row],[BSHeu]]=""), "", (DataBase2[[#This Row],[sCL]] - DataBase2[[#This Row],[BSHeu]])/ DataBase2[[#This Row],[BSHeu]])</f>
        <v>-1.4198607461990765E-2</v>
      </c>
      <c r="AP625" s="76">
        <f>IF(OR(DataBase2[[#This Row],[sDRC]]= "",  DataBase2[[#This Row],[BSHeu]]=""), "", (DataBase2[[#This Row],[sDRC]]- DataBase2[[#This Row],[BSHeu]])/ DataBase2[[#This Row],[BSHeu]])</f>
        <v>0.75463129237194382</v>
      </c>
      <c r="AQ625" s="76">
        <f>IF(OR(DataBase2[[#This Row],[sABS]]= "",  DataBase2[[#This Row],[BSHeu]]=""), "", (DataBase2[[#This Row],[sABS]]- DataBase2[[#This Row],[BSHeu]])/ DataBase2[[#This Row],[BSHeu]])</f>
        <v>0</v>
      </c>
      <c r="AR625" s="76">
        <f>IF(OR(DataBase2[[#This Row],[sCCJ]]= "",  DataBase2[[#This Row],[BSHeu]]=""), "", (DataBase2[[#This Row],[sCCJ]]- DataBase2[[#This Row],[BSHeu]])/ DataBase2[[#This Row],[BSHeu]])</f>
        <v>1.7976974035879171E-2</v>
      </c>
      <c r="AS625" s="76">
        <f>IF(OR(DataBase2[[#This Row],[sILS]] = "",  DataBase2[[#This Row],[BSHeu]]=""), "", (DataBase2[[#This Row],[sILS]]- DataBase2[[#This Row],[BSHeu]])/ DataBase2[[#This Row],[BSHeu]])</f>
        <v>3.4802284652138887E-2</v>
      </c>
      <c r="AT625" s="76">
        <f>IF(OR(DataBase2[[#This Row],[sSA]] = "",  DataBase2[[#This Row],[BSHeu]]=""), "", (DataBase2[[#This Row],[sSA]]- DataBase2[[#This Row],[BSHeu]])/ DataBase2[[#This Row],[BSHeu]])</f>
        <v>4.5905354733003043E-2</v>
      </c>
      <c r="AU625" s="77">
        <f>IF(OR(DataBase2[[#This Row],[sKS]]= "",  DataBase2[[#This Row],[BSHeu]]=""), "", (DataBase2[[#This Row],[sKS]]- DataBase2[[#This Row],[BSHeu]])/ DataBase2[[#This Row],[BSHeu]])</f>
        <v>5.250999601489198E-3</v>
      </c>
      <c r="AV625" s="78" t="str">
        <f>IF(AND(DataBase2[[#This Row],[sLBGB]]&lt;=0.0001, DataBase2[[#This Row],[sLBGB]]&lt;&gt;""), 1,"")</f>
        <v/>
      </c>
      <c r="AW625" s="78">
        <f>IF(AND(DataBase2[[#This Row],[sCLGB]]&lt;=0.0001,DataBase2[[#This Row],[sCLGB]]&lt;&gt;""), 1,"")</f>
        <v>1</v>
      </c>
      <c r="AX625" s="78" t="str">
        <f>IF(AND(DataBase2[[#This Row],[sDRCGB]]&lt;=0.0001,DataBase2[[#This Row],[sDRCGB]]&lt;&gt;""), 1,"")</f>
        <v/>
      </c>
      <c r="AY625" s="78" t="str">
        <f>IF(AND(DataBase2[[#This Row],[sABSGB]]&lt;=0.0001,DataBase2[[#This Row],[sABSGB]]&lt;&gt;""), 1,"")</f>
        <v/>
      </c>
      <c r="AZ625" s="78" t="str">
        <f>IF(AND(DataBase2[[#This Row],[sCCJGB]]&lt;=0.0001,DataBase2[[#This Row],[sCCJGB]]&lt;&gt;""), 1,"")</f>
        <v/>
      </c>
      <c r="BA625" s="78" t="str">
        <f>IF(AND(DataBase2[[#This Row],[sILSGB]]&lt;=0.0001,DataBase2[[#This Row],[sILSGB]]&lt;&gt;""), 1,"")</f>
        <v/>
      </c>
      <c r="BB625" s="78" t="str">
        <f>IF(AND(DataBase2[[#This Row],[sSAGB]]&lt;=0.0001,DataBase2[[#This Row],[sSAGB]]&lt;&gt;""), 1,"")</f>
        <v/>
      </c>
      <c r="BC625" s="78" t="str">
        <f>IF(AND(DataBase2[[#This Row],[sKSGB]]&lt;=0.0001,DataBase2[[#This Row],[sKSGB]]&lt;&gt;""), 1,"")</f>
        <v/>
      </c>
      <c r="BD625" s="79">
        <f>IF(AND(DataBase2[[#This Row],[sLBGKS]]&lt;=0.0001, DataBase2[[#This Row],[sLBGKS]]&lt;&gt;""), 1,"")</f>
        <v>1</v>
      </c>
      <c r="BE625" s="78">
        <f>IF(AND(DataBase2[[#This Row],[sCLGKS]]&lt;=0.0001,DataBase2[[#This Row],[sCLGKS]]&lt;&gt;""), 1,"")</f>
        <v>1</v>
      </c>
      <c r="BF625" s="78" t="str">
        <f>IF(AND(DataBase2[[#This Row],[sDRCGKS]]&lt;=0.0001,DataBase2[[#This Row],[sDRCGKS]]&lt;&gt;""), 1,"")</f>
        <v/>
      </c>
      <c r="BG625" s="78">
        <f>IF(AND(DataBase2[[#This Row],[sABSGKS]]&lt;=0.0001,DataBase2[[#This Row],[sABSGKS]]&lt;&gt;""), 1,"")</f>
        <v>1</v>
      </c>
      <c r="BH625" s="78" t="str">
        <f>IF(AND(DataBase2[[#This Row],[sCCJGKS]]&lt;=0.0001,DataBase2[[#This Row],[sCCJGKS]]&lt;&gt;""), 1,"")</f>
        <v/>
      </c>
      <c r="BI625" s="78" t="str">
        <f>IF(AND(DataBase2[[#This Row],[sILSGKS]]&lt;=0.0001,DataBase2[[#This Row],[sILSGKS]]&lt;&gt;""), 1,"")</f>
        <v/>
      </c>
      <c r="BJ625" s="78" t="str">
        <f>IF(AND(DataBase2[[#This Row],[sSAGKS]]&lt;=0.0001,DataBase2[[#This Row],[sSAGKS]]&lt;&gt;""), 1,"")</f>
        <v/>
      </c>
      <c r="BK625" s="80" t="str">
        <f>IF(AND(DataBase2[[#This Row],[sKSGKS]]&lt;=0.0001,DataBase2[[#This Row],[sKSGKS]]&lt;&gt;""), 1,"")</f>
        <v/>
      </c>
      <c r="CV625" s="7"/>
      <c r="CW625" s="7"/>
      <c r="CX625" s="7"/>
      <c r="CY625" s="7"/>
      <c r="DB625" s="8"/>
      <c r="DC625" s="8"/>
      <c r="DD625" s="8"/>
      <c r="DF625" s="7"/>
      <c r="DG625" s="7"/>
      <c r="DH625" s="7"/>
      <c r="DI625" s="7"/>
      <c r="DK625" s="8"/>
      <c r="DL625" s="8"/>
      <c r="DM625" s="8"/>
      <c r="DN625" s="8"/>
      <c r="DO625" s="8"/>
      <c r="DP625" s="7"/>
      <c r="DQ625" s="7"/>
      <c r="DR625" s="7"/>
      <c r="DS625" s="7"/>
    </row>
    <row r="626" spans="1:123" x14ac:dyDescent="0.35">
      <c r="A626" s="65" t="s">
        <v>155</v>
      </c>
      <c r="B626" s="66" t="s">
        <v>80</v>
      </c>
      <c r="C626" s="67" t="s">
        <v>282</v>
      </c>
      <c r="D626" s="67">
        <v>6</v>
      </c>
      <c r="E626" s="67">
        <v>20</v>
      </c>
      <c r="F626" s="68">
        <v>3</v>
      </c>
      <c r="G626" s="69">
        <v>9957.52</v>
      </c>
      <c r="H626" s="70">
        <v>9305.44</v>
      </c>
      <c r="I626" s="71">
        <v>7200</v>
      </c>
      <c r="J626" s="69">
        <v>10066.61</v>
      </c>
      <c r="K626" s="70">
        <v>8888.86</v>
      </c>
      <c r="L626" s="71">
        <v>42853</v>
      </c>
      <c r="M626" s="69">
        <v>15252.25</v>
      </c>
      <c r="N626" s="6">
        <v>9721.7800000000007</v>
      </c>
      <c r="O626" s="71">
        <v>7200</v>
      </c>
      <c r="P626" s="69">
        <v>10330.259770000001</v>
      </c>
      <c r="Q626" s="71">
        <v>5516</v>
      </c>
      <c r="R626" s="72">
        <v>10368.709999999999</v>
      </c>
      <c r="S626" s="71">
        <v>60.13</v>
      </c>
      <c r="T626" s="72">
        <v>10173.51</v>
      </c>
      <c r="U626" s="71">
        <v>150.0265</v>
      </c>
      <c r="V626" s="72">
        <v>10204.209999999999</v>
      </c>
      <c r="W626" s="73">
        <v>150.024</v>
      </c>
      <c r="X626" s="7">
        <v>10074.1</v>
      </c>
      <c r="Y626" s="71">
        <v>1078</v>
      </c>
      <c r="Z626" s="74">
        <f t="shared" si="27"/>
        <v>9957.52</v>
      </c>
      <c r="AA626" s="48">
        <f t="shared" si="28"/>
        <v>10074.1</v>
      </c>
      <c r="AB62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MIN(G626,J626,M626),"")</f>
        <v/>
      </c>
      <c r="AC626" s="49" t="str">
        <f>IF(OR(DataBase2[[#This Row],[sKS]] = "", DataBase2[[#This Row],[BSOpt]]=""), "", (DataBase2[[#This Row],[sKS]]-DataBase2[[#This Row],[BSOpt]])/DataBase2[[#This Row],[BSOpt]])</f>
        <v/>
      </c>
      <c r="AD626" s="49">
        <f t="shared" si="29"/>
        <v>9957.52</v>
      </c>
      <c r="AE626" s="49">
        <f>IF(OR(DataBase2[[#This Row],[sKS]] = "", DataBase2[[#This Row],[BESTUB]]=""), "", (DataBase2[[#This Row],[sKS]]-DataBase2[[#This Row],[BESTUB]])/DataBase2[[#This Row],[BESTUB]])</f>
        <v>1.1707734455968948E-2</v>
      </c>
      <c r="AF626" s="75">
        <f>IF(OR(DataBase2[[#This Row],[sLB]] = "", DataBase2[[#This Row],[BestSol]]=""), "", (DataBase2[[#This Row],[sLB]]-DataBase2[[#This Row],[BestSol]])/DataBase2[[#This Row],[BestSol]])</f>
        <v>0</v>
      </c>
      <c r="AG626" s="76">
        <f>IF(OR(DataBase2[[#This Row],[sCL]] = "", DataBase2[[#This Row],[BestSol]]=""), "", (DataBase2[[#This Row],[sCL]] -DataBase2[[#This Row],[BestSol]])/DataBase2[[#This Row],[BestSol]])</f>
        <v>1.0955539130225211E-2</v>
      </c>
      <c r="AH626" s="76">
        <f>IF(OR(DataBase2[[#This Row],[sDRC]]= "", DataBase2[[#This Row],[BestSol]]=""), "", (DataBase2[[#This Row],[sDRC]]-DataBase2[[#This Row],[BestSol]])/DataBase2[[#This Row],[BestSol]])</f>
        <v>0.53173179667226367</v>
      </c>
      <c r="AI626" s="76">
        <f>IF(OR(DataBase2[[#This Row],[sABS]]= "", DataBase2[[#This Row],[BestSol]]=""), "", (DataBase2[[#This Row],[sABS]]-DataBase2[[#This Row],[BestSol]])/DataBase2[[#This Row],[BestSol]])</f>
        <v>3.7432992351509223E-2</v>
      </c>
      <c r="AJ626" s="76">
        <f>IF(OR(DataBase2[[#This Row],[sCCJ]]= "", DataBase2[[#This Row],[BestSol]]=""), "", (DataBase2[[#This Row],[sCCJ]]-DataBase2[[#This Row],[BestSol]])/DataBase2[[#This Row],[BestSol]])</f>
        <v>4.1294418690597523E-2</v>
      </c>
      <c r="AK626" s="76">
        <f>IF(OR(DataBase2[[#This Row],[sILS]] = "", DataBase2[[#This Row],[BestSol]]=""), "", (DataBase2[[#This Row],[sILS]]-DataBase2[[#This Row],[BestSol]])/DataBase2[[#This Row],[BestSol]])</f>
        <v>2.1691143979625425E-2</v>
      </c>
      <c r="AL626" s="76">
        <f>IF(OR(DataBase2[[#This Row],[sSA]] = "", DataBase2[[#This Row],[BestSol]]=""), "", (DataBase2[[#This Row],[sSA]]-DataBase2[[#This Row],[BestSol]])/DataBase2[[#This Row],[BestSol]])</f>
        <v>2.477424097566449E-2</v>
      </c>
      <c r="AM626" s="76">
        <f>IF(OR(DataBase2[[#This Row],[sKS]] = "", DataBase2[[#This Row],[BestSol]]=""), "", (DataBase2[[#This Row],[sKS]]-DataBase2[[#This Row],[BestSol]])/DataBase2[[#This Row],[BestSol]])</f>
        <v>1.1707734455968948E-2</v>
      </c>
      <c r="AN626" s="75">
        <f>IF(OR(DataBase2[[#This Row],[sLB]] = "", DataBase2[[#This Row],[BSHeu]]=""), "", (DataBase2[[#This Row],[sLB]]-DataBase2[[#This Row],[BSHeu]])/DataBase2[[#This Row],[BSHeu]])</f>
        <v>-1.1572249630239914E-2</v>
      </c>
      <c r="AO626" s="76">
        <f>IF(OR(DataBase2[[#This Row],[sCL]] = "",  DataBase2[[#This Row],[BSHeu]]=""), "", (DataBase2[[#This Row],[sCL]] - DataBase2[[#This Row],[BSHeu]])/ DataBase2[[#This Row],[BSHeu]])</f>
        <v>-7.4349073366353137E-4</v>
      </c>
      <c r="AP626" s="76">
        <f>IF(OR(DataBase2[[#This Row],[sDRC]]= "",  DataBase2[[#This Row],[BSHeu]]=""), "", (DataBase2[[#This Row],[sDRC]]- DataBase2[[#This Row],[BSHeu]])/ DataBase2[[#This Row],[BSHeu]])</f>
        <v>0.51400621395459634</v>
      </c>
      <c r="AQ626" s="76">
        <f>IF(OR(DataBase2[[#This Row],[sABS]]= "",  DataBase2[[#This Row],[BSHeu]]=""), "", (DataBase2[[#This Row],[sABS]]- DataBase2[[#This Row],[BSHeu]])/ DataBase2[[#This Row],[BSHeu]])</f>
        <v>2.5427558789370783E-2</v>
      </c>
      <c r="AR626" s="76">
        <f>IF(OR(DataBase2[[#This Row],[sCCJ]]= "",  DataBase2[[#This Row],[BSHeu]]=""), "", (DataBase2[[#This Row],[sCCJ]]- DataBase2[[#This Row],[BSHeu]])/ DataBase2[[#This Row],[BSHeu]])</f>
        <v>2.924429973893437E-2</v>
      </c>
      <c r="AS626" s="76">
        <f>IF(OR(DataBase2[[#This Row],[sILS]] = "",  DataBase2[[#This Row],[BSHeu]]=""), "", (DataBase2[[#This Row],[sILS]]- DataBase2[[#This Row],[BSHeu]])/ DataBase2[[#This Row],[BSHeu]])</f>
        <v>9.8678790164878107E-3</v>
      </c>
      <c r="AT626" s="76">
        <f>IF(OR(DataBase2[[#This Row],[sSA]] = "",  DataBase2[[#This Row],[BSHeu]]=""), "", (DataBase2[[#This Row],[sSA]]- DataBase2[[#This Row],[BSHeu]])/ DataBase2[[#This Row],[BSHeu]])</f>
        <v>1.2915297644454468E-2</v>
      </c>
      <c r="AU626" s="77">
        <f>IF(OR(DataBase2[[#This Row],[sKS]]= "",  DataBase2[[#This Row],[BSHeu]]=""), "", (DataBase2[[#This Row],[sKS]]- DataBase2[[#This Row],[BSHeu]])/ DataBase2[[#This Row],[BSHeu]])</f>
        <v>0</v>
      </c>
      <c r="AV626" s="78">
        <f>IF(AND(DataBase2[[#This Row],[sLBGB]]&lt;=0.0001, DataBase2[[#This Row],[sLBGB]]&lt;&gt;""), 1,"")</f>
        <v>1</v>
      </c>
      <c r="AW626" s="78" t="str">
        <f>IF(AND(DataBase2[[#This Row],[sCLGB]]&lt;=0.0001,DataBase2[[#This Row],[sCLGB]]&lt;&gt;""), 1,"")</f>
        <v/>
      </c>
      <c r="AX626" s="78" t="str">
        <f>IF(AND(DataBase2[[#This Row],[sDRCGB]]&lt;=0.0001,DataBase2[[#This Row],[sDRCGB]]&lt;&gt;""), 1,"")</f>
        <v/>
      </c>
      <c r="AY626" s="78" t="str">
        <f>IF(AND(DataBase2[[#This Row],[sABSGB]]&lt;=0.0001,DataBase2[[#This Row],[sABSGB]]&lt;&gt;""), 1,"")</f>
        <v/>
      </c>
      <c r="AZ626" s="78" t="str">
        <f>IF(AND(DataBase2[[#This Row],[sCCJGB]]&lt;=0.0001,DataBase2[[#This Row],[sCCJGB]]&lt;&gt;""), 1,"")</f>
        <v/>
      </c>
      <c r="BA626" s="78" t="str">
        <f>IF(AND(DataBase2[[#This Row],[sILSGB]]&lt;=0.0001,DataBase2[[#This Row],[sILSGB]]&lt;&gt;""), 1,"")</f>
        <v/>
      </c>
      <c r="BB626" s="78" t="str">
        <f>IF(AND(DataBase2[[#This Row],[sSAGB]]&lt;=0.0001,DataBase2[[#This Row],[sSAGB]]&lt;&gt;""), 1,"")</f>
        <v/>
      </c>
      <c r="BC626" s="78" t="str">
        <f>IF(AND(DataBase2[[#This Row],[sKSGB]]&lt;=0.0001,DataBase2[[#This Row],[sKSGB]]&lt;&gt;""), 1,"")</f>
        <v/>
      </c>
      <c r="BD626" s="79">
        <f>IF(AND(DataBase2[[#This Row],[sLBGKS]]&lt;=0.0001, DataBase2[[#This Row],[sLBGKS]]&lt;&gt;""), 1,"")</f>
        <v>1</v>
      </c>
      <c r="BE626" s="78">
        <f>IF(AND(DataBase2[[#This Row],[sCLGKS]]&lt;=0.0001,DataBase2[[#This Row],[sCLGKS]]&lt;&gt;""), 1,"")</f>
        <v>1</v>
      </c>
      <c r="BF626" s="78" t="str">
        <f>IF(AND(DataBase2[[#This Row],[sDRCGKS]]&lt;=0.0001,DataBase2[[#This Row],[sDRCGKS]]&lt;&gt;""), 1,"")</f>
        <v/>
      </c>
      <c r="BG626" s="78" t="str">
        <f>IF(AND(DataBase2[[#This Row],[sABSGKS]]&lt;=0.0001,DataBase2[[#This Row],[sABSGKS]]&lt;&gt;""), 1,"")</f>
        <v/>
      </c>
      <c r="BH626" s="78" t="str">
        <f>IF(AND(DataBase2[[#This Row],[sCCJGKS]]&lt;=0.0001,DataBase2[[#This Row],[sCCJGKS]]&lt;&gt;""), 1,"")</f>
        <v/>
      </c>
      <c r="BI626" s="78" t="str">
        <f>IF(AND(DataBase2[[#This Row],[sILSGKS]]&lt;=0.0001,DataBase2[[#This Row],[sILSGKS]]&lt;&gt;""), 1,"")</f>
        <v/>
      </c>
      <c r="BJ626" s="78" t="str">
        <f>IF(AND(DataBase2[[#This Row],[sSAGKS]]&lt;=0.0001,DataBase2[[#This Row],[sSAGKS]]&lt;&gt;""), 1,"")</f>
        <v/>
      </c>
      <c r="BK626" s="80">
        <f>IF(AND(DataBase2[[#This Row],[sKSGKS]]&lt;=0.0001,DataBase2[[#This Row],[sKSGKS]]&lt;&gt;""), 1,"")</f>
        <v>1</v>
      </c>
      <c r="CV626" s="7"/>
      <c r="CW626" s="7"/>
      <c r="CX626" s="7"/>
      <c r="CY626" s="7"/>
      <c r="DB626" s="8"/>
      <c r="DC626" s="8"/>
      <c r="DD626" s="8"/>
      <c r="DF626" s="7"/>
      <c r="DG626" s="7"/>
      <c r="DH626" s="7"/>
      <c r="DI626" s="7"/>
      <c r="DK626" s="8"/>
      <c r="DL626" s="8"/>
      <c r="DM626" s="8"/>
      <c r="DN626" s="8"/>
      <c r="DO626" s="8"/>
      <c r="DP626" s="7"/>
      <c r="DQ626" s="7"/>
      <c r="DR626" s="7"/>
      <c r="DS626" s="7"/>
    </row>
    <row r="627" spans="1:123" x14ac:dyDescent="0.35">
      <c r="A627" s="65" t="s">
        <v>156</v>
      </c>
      <c r="B627" s="66" t="s">
        <v>80</v>
      </c>
      <c r="C627" s="67" t="s">
        <v>282</v>
      </c>
      <c r="D627" s="67">
        <v>6</v>
      </c>
      <c r="E627" s="67">
        <v>20</v>
      </c>
      <c r="F627" s="68">
        <v>4</v>
      </c>
      <c r="G627" s="69">
        <v>11584</v>
      </c>
      <c r="H627" s="70">
        <v>10956.8</v>
      </c>
      <c r="I627" s="71">
        <v>7200</v>
      </c>
      <c r="J627" s="69">
        <v>11606.21</v>
      </c>
      <c r="K627" s="70">
        <v>9213.76</v>
      </c>
      <c r="L627" s="71">
        <v>43195</v>
      </c>
      <c r="M627" s="69">
        <v>19384.14</v>
      </c>
      <c r="N627" s="6">
        <v>11331.39</v>
      </c>
      <c r="O627" s="71">
        <v>7200</v>
      </c>
      <c r="P627" s="69">
        <v>12235.58008</v>
      </c>
      <c r="Q627" s="71">
        <v>2712</v>
      </c>
      <c r="R627" s="72">
        <v>12127.31</v>
      </c>
      <c r="S627" s="71">
        <v>53.66</v>
      </c>
      <c r="T627" s="72">
        <v>11870.81</v>
      </c>
      <c r="U627" s="71">
        <v>150.00700000000001</v>
      </c>
      <c r="V627" s="72">
        <v>11666.31</v>
      </c>
      <c r="W627" s="73">
        <v>150.0035</v>
      </c>
      <c r="X627" s="7">
        <v>11564.1</v>
      </c>
      <c r="Y627" s="71">
        <v>1325</v>
      </c>
      <c r="Z627" s="74">
        <f t="shared" si="27"/>
        <v>11584</v>
      </c>
      <c r="AA627" s="48">
        <f t="shared" si="28"/>
        <v>11564.1</v>
      </c>
      <c r="AB62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MIN(G627,J627,M627),"")</f>
        <v/>
      </c>
      <c r="AC627" s="49" t="str">
        <f>IF(OR(DataBase2[[#This Row],[sKS]] = "", DataBase2[[#This Row],[BSOpt]]=""), "", (DataBase2[[#This Row],[sKS]]-DataBase2[[#This Row],[BSOpt]])/DataBase2[[#This Row],[BSOpt]])</f>
        <v/>
      </c>
      <c r="AD627" s="49">
        <f t="shared" si="29"/>
        <v>11584</v>
      </c>
      <c r="AE627" s="49">
        <f>IF(OR(DataBase2[[#This Row],[sKS]] = "", DataBase2[[#This Row],[BESTUB]]=""), "", (DataBase2[[#This Row],[sKS]]-DataBase2[[#This Row],[BESTUB]])/DataBase2[[#This Row],[BESTUB]])</f>
        <v>-1.7178867403314603E-3</v>
      </c>
      <c r="AF627" s="75">
        <f>IF(OR(DataBase2[[#This Row],[sLB]] = "", DataBase2[[#This Row],[BestSol]]=""), "", (DataBase2[[#This Row],[sLB]]-DataBase2[[#This Row],[BestSol]])/DataBase2[[#This Row],[BestSol]])</f>
        <v>0</v>
      </c>
      <c r="AG627" s="76">
        <f>IF(OR(DataBase2[[#This Row],[sCL]] = "", DataBase2[[#This Row],[BestSol]]=""), "", (DataBase2[[#This Row],[sCL]] -DataBase2[[#This Row],[BestSol]])/DataBase2[[#This Row],[BestSol]])</f>
        <v>1.9172997237568306E-3</v>
      </c>
      <c r="AH627" s="76">
        <f>IF(OR(DataBase2[[#This Row],[sDRC]]= "", DataBase2[[#This Row],[BestSol]]=""), "", (DataBase2[[#This Row],[sDRC]]-DataBase2[[#This Row],[BestSol]])/DataBase2[[#This Row],[BestSol]])</f>
        <v>0.67335462707182314</v>
      </c>
      <c r="AI627" s="76">
        <f>IF(OR(DataBase2[[#This Row],[sABS]]= "", DataBase2[[#This Row],[BestSol]]=""), "", (DataBase2[[#This Row],[sABS]]-DataBase2[[#This Row],[BestSol]])/DataBase2[[#This Row],[BestSol]])</f>
        <v>5.6248280386740311E-2</v>
      </c>
      <c r="AJ627" s="76">
        <f>IF(OR(DataBase2[[#This Row],[sCCJ]]= "", DataBase2[[#This Row],[BestSol]]=""), "", (DataBase2[[#This Row],[sCCJ]]-DataBase2[[#This Row],[BestSol]])/DataBase2[[#This Row],[BestSol]])</f>
        <v>4.6901761049723711E-2</v>
      </c>
      <c r="AK627" s="76">
        <f>IF(OR(DataBase2[[#This Row],[sILS]] = "", DataBase2[[#This Row],[BestSol]]=""), "", (DataBase2[[#This Row],[sILS]]-DataBase2[[#This Row],[BestSol]])/DataBase2[[#This Row],[BestSol]])</f>
        <v>2.4759150552486144E-2</v>
      </c>
      <c r="AL627" s="76">
        <f>IF(OR(DataBase2[[#This Row],[sSA]] = "", DataBase2[[#This Row],[BestSol]]=""), "", (DataBase2[[#This Row],[sSA]]-DataBase2[[#This Row],[BestSol]])/DataBase2[[#This Row],[BestSol]])</f>
        <v>7.1054903314916691E-3</v>
      </c>
      <c r="AM627" s="76">
        <f>IF(OR(DataBase2[[#This Row],[sKS]] = "", DataBase2[[#This Row],[BestSol]]=""), "", (DataBase2[[#This Row],[sKS]]-DataBase2[[#This Row],[BestSol]])/DataBase2[[#This Row],[BestSol]])</f>
        <v>-1.7178867403314603E-3</v>
      </c>
      <c r="AN627" s="75">
        <f>IF(OR(DataBase2[[#This Row],[sLB]] = "", DataBase2[[#This Row],[BSHeu]]=""), "", (DataBase2[[#This Row],[sLB]]-DataBase2[[#This Row],[BSHeu]])/DataBase2[[#This Row],[BSHeu]])</f>
        <v>1.7208429536236833E-3</v>
      </c>
      <c r="AO627" s="76">
        <f>IF(OR(DataBase2[[#This Row],[sCL]] = "",  DataBase2[[#This Row],[BSHeu]]=""), "", (DataBase2[[#This Row],[sCL]] - DataBase2[[#This Row],[BSHeu]])/ DataBase2[[#This Row],[BSHeu]])</f>
        <v>3.6414420491001254E-3</v>
      </c>
      <c r="AP627" s="76">
        <f>IF(OR(DataBase2[[#This Row],[sDRC]]= "",  DataBase2[[#This Row],[BSHeu]]=""), "", (DataBase2[[#This Row],[sDRC]]- DataBase2[[#This Row],[BSHeu]])/ DataBase2[[#This Row],[BSHeu]])</f>
        <v>0.67623420759073327</v>
      </c>
      <c r="AQ627" s="76">
        <f>IF(OR(DataBase2[[#This Row],[sABS]]= "",  DataBase2[[#This Row],[BSHeu]]=""), "", (DataBase2[[#This Row],[sABS]]- DataBase2[[#This Row],[BSHeu]])/ DataBase2[[#This Row],[BSHeu]])</f>
        <v>5.8065917797320961E-2</v>
      </c>
      <c r="AR627" s="76">
        <f>IF(OR(DataBase2[[#This Row],[sCCJ]]= "",  DataBase2[[#This Row],[BSHeu]]=""), "", (DataBase2[[#This Row],[sCCJ]]- DataBase2[[#This Row],[BSHeu]])/ DataBase2[[#This Row],[BSHeu]])</f>
        <v>4.8703314568362355E-2</v>
      </c>
      <c r="AS627" s="76">
        <f>IF(OR(DataBase2[[#This Row],[sILS]] = "",  DataBase2[[#This Row],[BSHeu]]=""), "", (DataBase2[[#This Row],[sILS]]- DataBase2[[#This Row],[BSHeu]])/ DataBase2[[#This Row],[BSHeu]])</f>
        <v>2.6522600115875782E-2</v>
      </c>
      <c r="AT627" s="76">
        <f>IF(OR(DataBase2[[#This Row],[sSA]] = "",  DataBase2[[#This Row],[BSHeu]]=""), "", (DataBase2[[#This Row],[sSA]]- DataBase2[[#This Row],[BSHeu]])/ DataBase2[[#This Row],[BSHeu]])</f>
        <v>8.8385607180843408E-3</v>
      </c>
      <c r="AU627" s="77">
        <f>IF(OR(DataBase2[[#This Row],[sKS]]= "",  DataBase2[[#This Row],[BSHeu]]=""), "", (DataBase2[[#This Row],[sKS]]- DataBase2[[#This Row],[BSHeu]])/ DataBase2[[#This Row],[BSHeu]])</f>
        <v>0</v>
      </c>
      <c r="AV627" s="78">
        <f>IF(AND(DataBase2[[#This Row],[sLBGB]]&lt;=0.0001, DataBase2[[#This Row],[sLBGB]]&lt;&gt;""), 1,"")</f>
        <v>1</v>
      </c>
      <c r="AW627" s="78" t="str">
        <f>IF(AND(DataBase2[[#This Row],[sCLGB]]&lt;=0.0001,DataBase2[[#This Row],[sCLGB]]&lt;&gt;""), 1,"")</f>
        <v/>
      </c>
      <c r="AX627" s="78" t="str">
        <f>IF(AND(DataBase2[[#This Row],[sDRCGB]]&lt;=0.0001,DataBase2[[#This Row],[sDRCGB]]&lt;&gt;""), 1,"")</f>
        <v/>
      </c>
      <c r="AY627" s="78" t="str">
        <f>IF(AND(DataBase2[[#This Row],[sABSGB]]&lt;=0.0001,DataBase2[[#This Row],[sABSGB]]&lt;&gt;""), 1,"")</f>
        <v/>
      </c>
      <c r="AZ627" s="78" t="str">
        <f>IF(AND(DataBase2[[#This Row],[sCCJGB]]&lt;=0.0001,DataBase2[[#This Row],[sCCJGB]]&lt;&gt;""), 1,"")</f>
        <v/>
      </c>
      <c r="BA627" s="78" t="str">
        <f>IF(AND(DataBase2[[#This Row],[sILSGB]]&lt;=0.0001,DataBase2[[#This Row],[sILSGB]]&lt;&gt;""), 1,"")</f>
        <v/>
      </c>
      <c r="BB627" s="78" t="str">
        <f>IF(AND(DataBase2[[#This Row],[sSAGB]]&lt;=0.0001,DataBase2[[#This Row],[sSAGB]]&lt;&gt;""), 1,"")</f>
        <v/>
      </c>
      <c r="BC627" s="78">
        <f>IF(AND(DataBase2[[#This Row],[sKSGB]]&lt;=0.0001,DataBase2[[#This Row],[sKSGB]]&lt;&gt;""), 1,"")</f>
        <v>1</v>
      </c>
      <c r="BD627" s="79" t="str">
        <f>IF(AND(DataBase2[[#This Row],[sLBGKS]]&lt;=0.0001, DataBase2[[#This Row],[sLBGKS]]&lt;&gt;""), 1,"")</f>
        <v/>
      </c>
      <c r="BE627" s="78" t="str">
        <f>IF(AND(DataBase2[[#This Row],[sCLGKS]]&lt;=0.0001,DataBase2[[#This Row],[sCLGKS]]&lt;&gt;""), 1,"")</f>
        <v/>
      </c>
      <c r="BF627" s="78" t="str">
        <f>IF(AND(DataBase2[[#This Row],[sDRCGKS]]&lt;=0.0001,DataBase2[[#This Row],[sDRCGKS]]&lt;&gt;""), 1,"")</f>
        <v/>
      </c>
      <c r="BG627" s="78" t="str">
        <f>IF(AND(DataBase2[[#This Row],[sABSGKS]]&lt;=0.0001,DataBase2[[#This Row],[sABSGKS]]&lt;&gt;""), 1,"")</f>
        <v/>
      </c>
      <c r="BH627" s="78" t="str">
        <f>IF(AND(DataBase2[[#This Row],[sCCJGKS]]&lt;=0.0001,DataBase2[[#This Row],[sCCJGKS]]&lt;&gt;""), 1,"")</f>
        <v/>
      </c>
      <c r="BI627" s="78" t="str">
        <f>IF(AND(DataBase2[[#This Row],[sILSGKS]]&lt;=0.0001,DataBase2[[#This Row],[sILSGKS]]&lt;&gt;""), 1,"")</f>
        <v/>
      </c>
      <c r="BJ627" s="78" t="str">
        <f>IF(AND(DataBase2[[#This Row],[sSAGKS]]&lt;=0.0001,DataBase2[[#This Row],[sSAGKS]]&lt;&gt;""), 1,"")</f>
        <v/>
      </c>
      <c r="BK627" s="80">
        <f>IF(AND(DataBase2[[#This Row],[sKSGKS]]&lt;=0.0001,DataBase2[[#This Row],[sKSGKS]]&lt;&gt;""), 1,"")</f>
        <v>1</v>
      </c>
      <c r="CV627" s="7"/>
      <c r="CW627" s="7"/>
      <c r="CX627" s="7"/>
      <c r="CY627" s="7"/>
      <c r="DB627" s="8"/>
      <c r="DC627" s="8"/>
      <c r="DD627" s="8"/>
      <c r="DF627" s="7"/>
      <c r="DG627" s="7"/>
      <c r="DH627" s="7"/>
      <c r="DI627" s="7"/>
      <c r="DK627" s="8"/>
      <c r="DL627" s="8"/>
      <c r="DM627" s="8"/>
      <c r="DN627" s="8"/>
      <c r="DO627" s="8"/>
      <c r="DP627" s="7"/>
      <c r="DQ627" s="7"/>
      <c r="DR627" s="7"/>
      <c r="DS627" s="7"/>
    </row>
    <row r="628" spans="1:123" x14ac:dyDescent="0.35">
      <c r="A628" s="65" t="s">
        <v>157</v>
      </c>
      <c r="B628" s="66" t="s">
        <v>80</v>
      </c>
      <c r="C628" s="67" t="s">
        <v>282</v>
      </c>
      <c r="D628" s="67">
        <v>6</v>
      </c>
      <c r="E628" s="67">
        <v>20</v>
      </c>
      <c r="F628" s="68">
        <v>5</v>
      </c>
      <c r="G628" s="69">
        <v>13135.7</v>
      </c>
      <c r="H628" s="70">
        <v>12605.1</v>
      </c>
      <c r="I628" s="71">
        <v>7200</v>
      </c>
      <c r="J628" s="69">
        <v>13652.01</v>
      </c>
      <c r="K628" s="70">
        <v>9892.11</v>
      </c>
      <c r="L628" s="71">
        <v>43005</v>
      </c>
      <c r="M628" s="69">
        <v>19055.990000000002</v>
      </c>
      <c r="N628" s="6">
        <v>12896.16</v>
      </c>
      <c r="O628" s="71">
        <v>7200</v>
      </c>
      <c r="P628" s="69">
        <v>13868.110350000001</v>
      </c>
      <c r="Q628" s="71">
        <v>2705</v>
      </c>
      <c r="R628" s="72">
        <v>14196.91</v>
      </c>
      <c r="S628" s="71">
        <v>52.2</v>
      </c>
      <c r="T628" s="72">
        <v>13671.51</v>
      </c>
      <c r="U628" s="71">
        <v>150.00800000000001</v>
      </c>
      <c r="V628" s="72">
        <v>13670.71</v>
      </c>
      <c r="W628" s="73">
        <v>150.02549999999999</v>
      </c>
      <c r="X628" s="7">
        <v>13258.8</v>
      </c>
      <c r="Y628" s="71">
        <v>835</v>
      </c>
      <c r="Z628" s="74">
        <f t="shared" si="27"/>
        <v>13135.7</v>
      </c>
      <c r="AA628" s="48">
        <f t="shared" si="28"/>
        <v>13258.8</v>
      </c>
      <c r="AB62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MIN(G628,J628,M628),"")</f>
        <v/>
      </c>
      <c r="AC628" s="49" t="str">
        <f>IF(OR(DataBase2[[#This Row],[sKS]] = "", DataBase2[[#This Row],[BSOpt]]=""), "", (DataBase2[[#This Row],[sKS]]-DataBase2[[#This Row],[BSOpt]])/DataBase2[[#This Row],[BSOpt]])</f>
        <v/>
      </c>
      <c r="AD628" s="49">
        <f t="shared" si="29"/>
        <v>13135.7</v>
      </c>
      <c r="AE628" s="49">
        <f>IF(OR(DataBase2[[#This Row],[sKS]] = "", DataBase2[[#This Row],[BESTUB]]=""), "", (DataBase2[[#This Row],[sKS]]-DataBase2[[#This Row],[BESTUB]])/DataBase2[[#This Row],[BESTUB]])</f>
        <v>9.3714076904922103E-3</v>
      </c>
      <c r="AF628" s="75">
        <f>IF(OR(DataBase2[[#This Row],[sLB]] = "", DataBase2[[#This Row],[BestSol]]=""), "", (DataBase2[[#This Row],[sLB]]-DataBase2[[#This Row],[BestSol]])/DataBase2[[#This Row],[BestSol]])</f>
        <v>0</v>
      </c>
      <c r="AG628" s="76">
        <f>IF(OR(DataBase2[[#This Row],[sCL]] = "", DataBase2[[#This Row],[BestSol]]=""), "", (DataBase2[[#This Row],[sCL]] -DataBase2[[#This Row],[BestSol]])/DataBase2[[#This Row],[BestSol]])</f>
        <v>3.9305861126548221E-2</v>
      </c>
      <c r="AH628" s="76">
        <f>IF(OR(DataBase2[[#This Row],[sDRC]]= "", DataBase2[[#This Row],[BestSol]]=""), "", (DataBase2[[#This Row],[sDRC]]-DataBase2[[#This Row],[BestSol]])/DataBase2[[#This Row],[BestSol]])</f>
        <v>0.45070228461368639</v>
      </c>
      <c r="AI628" s="76">
        <f>IF(OR(DataBase2[[#This Row],[sABS]]= "", DataBase2[[#This Row],[BestSol]]=""), "", (DataBase2[[#This Row],[sABS]]-DataBase2[[#This Row],[BestSol]])/DataBase2[[#This Row],[BestSol]])</f>
        <v>5.5757237908904744E-2</v>
      </c>
      <c r="AJ628" s="76">
        <f>IF(OR(DataBase2[[#This Row],[sCCJ]]= "", DataBase2[[#This Row],[BestSol]]=""), "", (DataBase2[[#This Row],[sCCJ]]-DataBase2[[#This Row],[BestSol]])/DataBase2[[#This Row],[BestSol]])</f>
        <v>8.0788233592423625E-2</v>
      </c>
      <c r="AK628" s="76">
        <f>IF(OR(DataBase2[[#This Row],[sILS]] = "", DataBase2[[#This Row],[BestSol]]=""), "", (DataBase2[[#This Row],[sILS]]-DataBase2[[#This Row],[BestSol]])/DataBase2[[#This Row],[BestSol]])</f>
        <v>4.0790365187999077E-2</v>
      </c>
      <c r="AL628" s="76">
        <f>IF(OR(DataBase2[[#This Row],[sSA]] = "", DataBase2[[#This Row],[BestSol]]=""), "", (DataBase2[[#This Row],[sSA]]-DataBase2[[#This Row],[BestSol]])/DataBase2[[#This Row],[BestSol]])</f>
        <v>4.0729462457272804E-2</v>
      </c>
      <c r="AM628" s="76">
        <f>IF(OR(DataBase2[[#This Row],[sKS]] = "", DataBase2[[#This Row],[BestSol]]=""), "", (DataBase2[[#This Row],[sKS]]-DataBase2[[#This Row],[BestSol]])/DataBase2[[#This Row],[BestSol]])</f>
        <v>9.3714076904922103E-3</v>
      </c>
      <c r="AN628" s="75">
        <f>IF(OR(DataBase2[[#This Row],[sLB]] = "", DataBase2[[#This Row],[BSHeu]]=""), "", (DataBase2[[#This Row],[sLB]]-DataBase2[[#This Row],[BSHeu]])/DataBase2[[#This Row],[BSHeu]])</f>
        <v>-9.2843997948531196E-3</v>
      </c>
      <c r="AO628" s="76">
        <f>IF(OR(DataBase2[[#This Row],[sCL]] = "",  DataBase2[[#This Row],[BSHeu]]=""), "", (DataBase2[[#This Row],[sCL]] - DataBase2[[#This Row],[BSHeu]])/ DataBase2[[#This Row],[BSHeu]])</f>
        <v>2.9656530002715252E-2</v>
      </c>
      <c r="AP628" s="76">
        <f>IF(OR(DataBase2[[#This Row],[sDRC]]= "",  DataBase2[[#This Row],[BSHeu]]=""), "", (DataBase2[[#This Row],[sDRC]]- DataBase2[[#This Row],[BSHeu]])/ DataBase2[[#This Row],[BSHeu]])</f>
        <v>0.43723338462002614</v>
      </c>
      <c r="AQ628" s="76">
        <f>IF(OR(DataBase2[[#This Row],[sABS]]= "",  DataBase2[[#This Row],[BSHeu]]=""), "", (DataBase2[[#This Row],[sABS]]- DataBase2[[#This Row],[BSHeu]])/ DataBase2[[#This Row],[BSHeu]])</f>
        <v>4.5955165625848615E-2</v>
      </c>
      <c r="AR628" s="76">
        <f>IF(OR(DataBase2[[#This Row],[sCCJ]]= "",  DataBase2[[#This Row],[BSHeu]]=""), "", (DataBase2[[#This Row],[sCCJ]]- DataBase2[[#This Row],[BSHeu]])/ DataBase2[[#This Row],[BSHeu]])</f>
        <v>7.0753763538178471E-2</v>
      </c>
      <c r="AS628" s="76">
        <f>IF(OR(DataBase2[[#This Row],[sILS]] = "",  DataBase2[[#This Row],[BSHeu]]=""), "", (DataBase2[[#This Row],[sILS]]- DataBase2[[#This Row],[BSHeu]])/ DataBase2[[#This Row],[BSHeu]])</f>
        <v>3.1127251334962514E-2</v>
      </c>
      <c r="AT628" s="76">
        <f>IF(OR(DataBase2[[#This Row],[sSA]] = "",  DataBase2[[#This Row],[BSHeu]]=""), "", (DataBase2[[#This Row],[sSA]]- DataBase2[[#This Row],[BSHeu]])/ DataBase2[[#This Row],[BSHeu]])</f>
        <v>3.1066914049536903E-2</v>
      </c>
      <c r="AU628" s="77">
        <f>IF(OR(DataBase2[[#This Row],[sKS]]= "",  DataBase2[[#This Row],[BSHeu]]=""), "", (DataBase2[[#This Row],[sKS]]- DataBase2[[#This Row],[BSHeu]])/ DataBase2[[#This Row],[BSHeu]])</f>
        <v>0</v>
      </c>
      <c r="AV628" s="78">
        <f>IF(AND(DataBase2[[#This Row],[sLBGB]]&lt;=0.0001, DataBase2[[#This Row],[sLBGB]]&lt;&gt;""), 1,"")</f>
        <v>1</v>
      </c>
      <c r="AW628" s="78" t="str">
        <f>IF(AND(DataBase2[[#This Row],[sCLGB]]&lt;=0.0001,DataBase2[[#This Row],[sCLGB]]&lt;&gt;""), 1,"")</f>
        <v/>
      </c>
      <c r="AX628" s="78" t="str">
        <f>IF(AND(DataBase2[[#This Row],[sDRCGB]]&lt;=0.0001,DataBase2[[#This Row],[sDRCGB]]&lt;&gt;""), 1,"")</f>
        <v/>
      </c>
      <c r="AY628" s="78" t="str">
        <f>IF(AND(DataBase2[[#This Row],[sABSGB]]&lt;=0.0001,DataBase2[[#This Row],[sABSGB]]&lt;&gt;""), 1,"")</f>
        <v/>
      </c>
      <c r="AZ628" s="78" t="str">
        <f>IF(AND(DataBase2[[#This Row],[sCCJGB]]&lt;=0.0001,DataBase2[[#This Row],[sCCJGB]]&lt;&gt;""), 1,"")</f>
        <v/>
      </c>
      <c r="BA628" s="78" t="str">
        <f>IF(AND(DataBase2[[#This Row],[sILSGB]]&lt;=0.0001,DataBase2[[#This Row],[sILSGB]]&lt;&gt;""), 1,"")</f>
        <v/>
      </c>
      <c r="BB628" s="78" t="str">
        <f>IF(AND(DataBase2[[#This Row],[sSAGB]]&lt;=0.0001,DataBase2[[#This Row],[sSAGB]]&lt;&gt;""), 1,"")</f>
        <v/>
      </c>
      <c r="BC628" s="78" t="str">
        <f>IF(AND(DataBase2[[#This Row],[sKSGB]]&lt;=0.0001,DataBase2[[#This Row],[sKSGB]]&lt;&gt;""), 1,"")</f>
        <v/>
      </c>
      <c r="BD628" s="79">
        <f>IF(AND(DataBase2[[#This Row],[sLBGKS]]&lt;=0.0001, DataBase2[[#This Row],[sLBGKS]]&lt;&gt;""), 1,"")</f>
        <v>1</v>
      </c>
      <c r="BE628" s="78" t="str">
        <f>IF(AND(DataBase2[[#This Row],[sCLGKS]]&lt;=0.0001,DataBase2[[#This Row],[sCLGKS]]&lt;&gt;""), 1,"")</f>
        <v/>
      </c>
      <c r="BF628" s="78" t="str">
        <f>IF(AND(DataBase2[[#This Row],[sDRCGKS]]&lt;=0.0001,DataBase2[[#This Row],[sDRCGKS]]&lt;&gt;""), 1,"")</f>
        <v/>
      </c>
      <c r="BG628" s="78" t="str">
        <f>IF(AND(DataBase2[[#This Row],[sABSGKS]]&lt;=0.0001,DataBase2[[#This Row],[sABSGKS]]&lt;&gt;""), 1,"")</f>
        <v/>
      </c>
      <c r="BH628" s="78" t="str">
        <f>IF(AND(DataBase2[[#This Row],[sCCJGKS]]&lt;=0.0001,DataBase2[[#This Row],[sCCJGKS]]&lt;&gt;""), 1,"")</f>
        <v/>
      </c>
      <c r="BI628" s="78" t="str">
        <f>IF(AND(DataBase2[[#This Row],[sILSGKS]]&lt;=0.0001,DataBase2[[#This Row],[sILSGKS]]&lt;&gt;""), 1,"")</f>
        <v/>
      </c>
      <c r="BJ628" s="78" t="str">
        <f>IF(AND(DataBase2[[#This Row],[sSAGKS]]&lt;=0.0001,DataBase2[[#This Row],[sSAGKS]]&lt;&gt;""), 1,"")</f>
        <v/>
      </c>
      <c r="BK628" s="80">
        <f>IF(AND(DataBase2[[#This Row],[sKSGKS]]&lt;=0.0001,DataBase2[[#This Row],[sKSGKS]]&lt;&gt;""), 1,"")</f>
        <v>1</v>
      </c>
      <c r="CV628" s="7"/>
      <c r="CW628" s="7"/>
      <c r="CX628" s="7"/>
      <c r="CY628" s="7"/>
      <c r="DB628" s="8"/>
      <c r="DC628" s="8"/>
      <c r="DD628" s="8"/>
      <c r="DF628" s="7"/>
      <c r="DG628" s="7"/>
      <c r="DH628" s="7"/>
      <c r="DI628" s="7"/>
      <c r="DK628" s="8"/>
      <c r="DL628" s="8"/>
      <c r="DM628" s="8"/>
      <c r="DN628" s="8"/>
      <c r="DO628" s="8"/>
      <c r="DP628" s="7"/>
      <c r="DQ628" s="7"/>
      <c r="DR628" s="7"/>
      <c r="DS628" s="7"/>
    </row>
    <row r="629" spans="1:123" x14ac:dyDescent="0.35">
      <c r="A629" s="65" t="s">
        <v>158</v>
      </c>
      <c r="B629" s="66" t="s">
        <v>80</v>
      </c>
      <c r="C629" s="67" t="s">
        <v>282</v>
      </c>
      <c r="D629" s="67">
        <v>6</v>
      </c>
      <c r="E629" s="67">
        <v>20</v>
      </c>
      <c r="F629" s="68">
        <v>2</v>
      </c>
      <c r="G629" s="69">
        <v>8370.4599999999991</v>
      </c>
      <c r="H629" s="70">
        <v>8009.7</v>
      </c>
      <c r="I629" s="71">
        <v>7200</v>
      </c>
      <c r="J629" s="69">
        <v>8368.75</v>
      </c>
      <c r="K629" s="70">
        <v>8368.75</v>
      </c>
      <c r="L629" s="71">
        <v>33521</v>
      </c>
      <c r="M629" s="69">
        <v>13934.76</v>
      </c>
      <c r="N629" s="6">
        <v>8276.66</v>
      </c>
      <c r="O629" s="71">
        <v>7200</v>
      </c>
      <c r="P629" s="69">
        <v>8471.6601599999995</v>
      </c>
      <c r="Q629" s="71">
        <v>9282</v>
      </c>
      <c r="R629" s="72">
        <v>8805</v>
      </c>
      <c r="S629" s="71">
        <v>76.010000000000005</v>
      </c>
      <c r="T629" s="72">
        <v>8573.14</v>
      </c>
      <c r="U629" s="71">
        <v>150.02500000000001</v>
      </c>
      <c r="V629" s="72">
        <v>8640.9699999999993</v>
      </c>
      <c r="W629" s="73">
        <v>150.00399999999999</v>
      </c>
      <c r="X629" s="7">
        <v>8513.3799999999992</v>
      </c>
      <c r="Y629" s="71">
        <v>507</v>
      </c>
      <c r="Z629" s="74">
        <f t="shared" si="27"/>
        <v>8368.75</v>
      </c>
      <c r="AA629" s="48">
        <f t="shared" si="28"/>
        <v>8471.6601599999995</v>
      </c>
      <c r="AB629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MIN(G629,J629,M629),"")</f>
        <v>8368.75</v>
      </c>
      <c r="AC629" s="49">
        <f>IF(OR(DataBase2[[#This Row],[sKS]] = "", DataBase2[[#This Row],[BSOpt]]=""), "", (DataBase2[[#This Row],[sKS]]-DataBase2[[#This Row],[BSOpt]])/DataBase2[[#This Row],[BSOpt]])</f>
        <v>1.7282150858849793E-2</v>
      </c>
      <c r="AD629" s="49">
        <f t="shared" si="29"/>
        <v>8368.75</v>
      </c>
      <c r="AE629" s="49">
        <f>IF(OR(DataBase2[[#This Row],[sKS]] = "", DataBase2[[#This Row],[BESTUB]]=""), "", (DataBase2[[#This Row],[sKS]]-DataBase2[[#This Row],[BESTUB]])/DataBase2[[#This Row],[BESTUB]])</f>
        <v>1.7282150858849793E-2</v>
      </c>
      <c r="AF629" s="75">
        <f>IF(OR(DataBase2[[#This Row],[sLB]] = "", DataBase2[[#This Row],[BestSol]]=""), "", (DataBase2[[#This Row],[sLB]]-DataBase2[[#This Row],[BestSol]])/DataBase2[[#This Row],[BestSol]])</f>
        <v>2.0433159073925339E-4</v>
      </c>
      <c r="AG629" s="76">
        <f>IF(OR(DataBase2[[#This Row],[sCL]] = "", DataBase2[[#This Row],[BestSol]]=""), "", (DataBase2[[#This Row],[sCL]] -DataBase2[[#This Row],[BestSol]])/DataBase2[[#This Row],[BestSol]])</f>
        <v>0</v>
      </c>
      <c r="AH629" s="76">
        <f>IF(OR(DataBase2[[#This Row],[sDRC]]= "", DataBase2[[#This Row],[BestSol]]=""), "", (DataBase2[[#This Row],[sDRC]]-DataBase2[[#This Row],[BestSol]])/DataBase2[[#This Row],[BestSol]])</f>
        <v>0.66509454817027636</v>
      </c>
      <c r="AI629" s="76">
        <f>IF(OR(DataBase2[[#This Row],[sABS]]= "", DataBase2[[#This Row],[BestSol]]=""), "", (DataBase2[[#This Row],[sABS]]-DataBase2[[#This Row],[BestSol]])/DataBase2[[#This Row],[BestSol]])</f>
        <v>1.2296957132188134E-2</v>
      </c>
      <c r="AJ629" s="76">
        <f>IF(OR(DataBase2[[#This Row],[sCCJ]]= "", DataBase2[[#This Row],[BestSol]]=""), "", (DataBase2[[#This Row],[sCCJ]]-DataBase2[[#This Row],[BestSol]])/DataBase2[[#This Row],[BestSol]])</f>
        <v>5.2128454070201641E-2</v>
      </c>
      <c r="AK629" s="76">
        <f>IF(OR(DataBase2[[#This Row],[sILS]] = "", DataBase2[[#This Row],[BestSol]]=""), "", (DataBase2[[#This Row],[sILS]]-DataBase2[[#This Row],[BestSol]])/DataBase2[[#This Row],[BestSol]])</f>
        <v>2.4423002240477901E-2</v>
      </c>
      <c r="AL629" s="76">
        <f>IF(OR(DataBase2[[#This Row],[sSA]] = "", DataBase2[[#This Row],[BestSol]]=""), "", (DataBase2[[#This Row],[sSA]]-DataBase2[[#This Row],[BestSol]])/DataBase2[[#This Row],[BestSol]])</f>
        <v>3.2528155339805749E-2</v>
      </c>
      <c r="AM629" s="76">
        <f>IF(OR(DataBase2[[#This Row],[sKS]] = "", DataBase2[[#This Row],[BestSol]]=""), "", (DataBase2[[#This Row],[sKS]]-DataBase2[[#This Row],[BestSol]])/DataBase2[[#This Row],[BestSol]])</f>
        <v>1.7282150858849793E-2</v>
      </c>
      <c r="AN629" s="75">
        <f>IF(OR(DataBase2[[#This Row],[sLB]] = "", DataBase2[[#This Row],[BSHeu]]=""), "", (DataBase2[[#This Row],[sLB]]-DataBase2[[#This Row],[BSHeu]])/DataBase2[[#This Row],[BSHeu]])</f>
        <v>-1.194572941887229E-2</v>
      </c>
      <c r="AO629" s="76">
        <f>IF(OR(DataBase2[[#This Row],[sCL]] = "",  DataBase2[[#This Row],[BSHeu]]=""), "", (DataBase2[[#This Row],[sCL]] - DataBase2[[#This Row],[BSHeu]])/ DataBase2[[#This Row],[BSHeu]])</f>
        <v>-1.2147578875496282E-2</v>
      </c>
      <c r="AP629" s="76">
        <f>IF(OR(DataBase2[[#This Row],[sDRC]]= "",  DataBase2[[#This Row],[BSHeu]]=""), "", (DataBase2[[#This Row],[sDRC]]- DataBase2[[#This Row],[BSHeu]])/ DataBase2[[#This Row],[BSHeu]])</f>
        <v>0.64486768081121904</v>
      </c>
      <c r="AQ629" s="76">
        <f>IF(OR(DataBase2[[#This Row],[sABS]]= "",  DataBase2[[#This Row],[BSHeu]]=""), "", (DataBase2[[#This Row],[sABS]]- DataBase2[[#This Row],[BSHeu]])/ DataBase2[[#This Row],[BSHeu]])</f>
        <v>0</v>
      </c>
      <c r="AR629" s="76">
        <f>IF(OR(DataBase2[[#This Row],[sCCJ]]= "",  DataBase2[[#This Row],[BSHeu]]=""), "", (DataBase2[[#This Row],[sCCJ]]- DataBase2[[#This Row],[BSHeu]])/ DataBase2[[#This Row],[BSHeu]])</f>
        <v>3.9347640687229901E-2</v>
      </c>
      <c r="AS629" s="76">
        <f>IF(OR(DataBase2[[#This Row],[sILS]] = "",  DataBase2[[#This Row],[BSHeu]]=""), "", (DataBase2[[#This Row],[sILS]]- DataBase2[[#This Row],[BSHeu]])/ DataBase2[[#This Row],[BSHeu]])</f>
        <v>1.1978743018888989E-2</v>
      </c>
      <c r="AT629" s="76">
        <f>IF(OR(DataBase2[[#This Row],[sSA]] = "",  DataBase2[[#This Row],[BSHeu]]=""), "", (DataBase2[[#This Row],[sSA]]- DataBase2[[#This Row],[BSHeu]])/ DataBase2[[#This Row],[BSHeu]])</f>
        <v>1.998543813164478E-2</v>
      </c>
      <c r="AU629" s="77">
        <f>IF(OR(DataBase2[[#This Row],[sKS]]= "",  DataBase2[[#This Row],[BSHeu]]=""), "", (DataBase2[[#This Row],[sKS]]- DataBase2[[#This Row],[BSHeu]])/ DataBase2[[#This Row],[BSHeu]])</f>
        <v>4.9246356926574064E-3</v>
      </c>
      <c r="AV629" s="78" t="str">
        <f>IF(AND(DataBase2[[#This Row],[sLBGB]]&lt;=0.0001, DataBase2[[#This Row],[sLBGB]]&lt;&gt;""), 1,"")</f>
        <v/>
      </c>
      <c r="AW629" s="78">
        <f>IF(AND(DataBase2[[#This Row],[sCLGB]]&lt;=0.0001,DataBase2[[#This Row],[sCLGB]]&lt;&gt;""), 1,"")</f>
        <v>1</v>
      </c>
      <c r="AX629" s="78" t="str">
        <f>IF(AND(DataBase2[[#This Row],[sDRCGB]]&lt;=0.0001,DataBase2[[#This Row],[sDRCGB]]&lt;&gt;""), 1,"")</f>
        <v/>
      </c>
      <c r="AY629" s="78" t="str">
        <f>IF(AND(DataBase2[[#This Row],[sABSGB]]&lt;=0.0001,DataBase2[[#This Row],[sABSGB]]&lt;&gt;""), 1,"")</f>
        <v/>
      </c>
      <c r="AZ629" s="78" t="str">
        <f>IF(AND(DataBase2[[#This Row],[sCCJGB]]&lt;=0.0001,DataBase2[[#This Row],[sCCJGB]]&lt;&gt;""), 1,"")</f>
        <v/>
      </c>
      <c r="BA629" s="78" t="str">
        <f>IF(AND(DataBase2[[#This Row],[sILSGB]]&lt;=0.0001,DataBase2[[#This Row],[sILSGB]]&lt;&gt;""), 1,"")</f>
        <v/>
      </c>
      <c r="BB629" s="78" t="str">
        <f>IF(AND(DataBase2[[#This Row],[sSAGB]]&lt;=0.0001,DataBase2[[#This Row],[sSAGB]]&lt;&gt;""), 1,"")</f>
        <v/>
      </c>
      <c r="BC629" s="78" t="str">
        <f>IF(AND(DataBase2[[#This Row],[sKSGB]]&lt;=0.0001,DataBase2[[#This Row],[sKSGB]]&lt;&gt;""), 1,"")</f>
        <v/>
      </c>
      <c r="BD629" s="79">
        <f>IF(AND(DataBase2[[#This Row],[sLBGKS]]&lt;=0.0001, DataBase2[[#This Row],[sLBGKS]]&lt;&gt;""), 1,"")</f>
        <v>1</v>
      </c>
      <c r="BE629" s="78">
        <f>IF(AND(DataBase2[[#This Row],[sCLGKS]]&lt;=0.0001,DataBase2[[#This Row],[sCLGKS]]&lt;&gt;""), 1,"")</f>
        <v>1</v>
      </c>
      <c r="BF629" s="78" t="str">
        <f>IF(AND(DataBase2[[#This Row],[sDRCGKS]]&lt;=0.0001,DataBase2[[#This Row],[sDRCGKS]]&lt;&gt;""), 1,"")</f>
        <v/>
      </c>
      <c r="BG629" s="78">
        <f>IF(AND(DataBase2[[#This Row],[sABSGKS]]&lt;=0.0001,DataBase2[[#This Row],[sABSGKS]]&lt;&gt;""), 1,"")</f>
        <v>1</v>
      </c>
      <c r="BH629" s="78" t="str">
        <f>IF(AND(DataBase2[[#This Row],[sCCJGKS]]&lt;=0.0001,DataBase2[[#This Row],[sCCJGKS]]&lt;&gt;""), 1,"")</f>
        <v/>
      </c>
      <c r="BI629" s="78" t="str">
        <f>IF(AND(DataBase2[[#This Row],[sILSGKS]]&lt;=0.0001,DataBase2[[#This Row],[sILSGKS]]&lt;&gt;""), 1,"")</f>
        <v/>
      </c>
      <c r="BJ629" s="78" t="str">
        <f>IF(AND(DataBase2[[#This Row],[sSAGKS]]&lt;=0.0001,DataBase2[[#This Row],[sSAGKS]]&lt;&gt;""), 1,"")</f>
        <v/>
      </c>
      <c r="BK629" s="80" t="str">
        <f>IF(AND(DataBase2[[#This Row],[sKSGKS]]&lt;=0.0001,DataBase2[[#This Row],[sKSGKS]]&lt;&gt;""), 1,"")</f>
        <v/>
      </c>
      <c r="CV629" s="7"/>
      <c r="CW629" s="7"/>
      <c r="CX629" s="7"/>
      <c r="CY629" s="7"/>
      <c r="DB629" s="8"/>
      <c r="DC629" s="8"/>
      <c r="DD629" s="8"/>
      <c r="DF629" s="7"/>
      <c r="DG629" s="7"/>
      <c r="DH629" s="7"/>
      <c r="DI629" s="7"/>
      <c r="DK629" s="8"/>
      <c r="DL629" s="8"/>
      <c r="DM629" s="8"/>
      <c r="DN629" s="8"/>
      <c r="DO629" s="8"/>
      <c r="DP629" s="7"/>
      <c r="DQ629" s="7"/>
      <c r="DR629" s="7"/>
      <c r="DS629" s="7"/>
    </row>
    <row r="630" spans="1:123" x14ac:dyDescent="0.35">
      <c r="A630" s="65" t="s">
        <v>159</v>
      </c>
      <c r="B630" s="66" t="s">
        <v>80</v>
      </c>
      <c r="C630" s="67" t="s">
        <v>282</v>
      </c>
      <c r="D630" s="67">
        <v>6</v>
      </c>
      <c r="E630" s="67">
        <v>20</v>
      </c>
      <c r="F630" s="68">
        <v>3</v>
      </c>
      <c r="G630" s="69">
        <v>10398.5</v>
      </c>
      <c r="H630" s="70">
        <v>9832.33</v>
      </c>
      <c r="I630" s="71">
        <v>7200</v>
      </c>
      <c r="J630" s="69">
        <v>10456.99</v>
      </c>
      <c r="K630" s="70">
        <v>9119.98</v>
      </c>
      <c r="L630" s="71">
        <v>43076</v>
      </c>
      <c r="M630" s="69">
        <v>16085.52</v>
      </c>
      <c r="N630" s="6">
        <v>10171.24</v>
      </c>
      <c r="O630" s="71">
        <v>7200</v>
      </c>
      <c r="P630" s="69">
        <v>10979.650390000001</v>
      </c>
      <c r="Q630" s="71">
        <v>5648</v>
      </c>
      <c r="R630" s="72">
        <v>10937.09</v>
      </c>
      <c r="S630" s="71">
        <v>73.62</v>
      </c>
      <c r="T630" s="72">
        <v>10475.290000000001</v>
      </c>
      <c r="U630" s="71">
        <v>150.0335</v>
      </c>
      <c r="V630" s="72">
        <v>10711.99</v>
      </c>
      <c r="W630" s="73">
        <v>150.14250000000001</v>
      </c>
      <c r="X630" s="7">
        <v>10277.1</v>
      </c>
      <c r="Y630" s="71">
        <v>385</v>
      </c>
      <c r="Z630" s="74">
        <f t="shared" si="27"/>
        <v>10398.5</v>
      </c>
      <c r="AA630" s="48">
        <f t="shared" si="28"/>
        <v>10277.1</v>
      </c>
      <c r="AB63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MIN(G630,J630,M630),"")</f>
        <v/>
      </c>
      <c r="AC630" s="49" t="str">
        <f>IF(OR(DataBase2[[#This Row],[sKS]] = "", DataBase2[[#This Row],[BSOpt]]=""), "", (DataBase2[[#This Row],[sKS]]-DataBase2[[#This Row],[BSOpt]])/DataBase2[[#This Row],[BSOpt]])</f>
        <v/>
      </c>
      <c r="AD630" s="49">
        <f t="shared" si="29"/>
        <v>10398.5</v>
      </c>
      <c r="AE630" s="49">
        <f>IF(OR(DataBase2[[#This Row],[sKS]] = "", DataBase2[[#This Row],[BESTUB]]=""), "", (DataBase2[[#This Row],[sKS]]-DataBase2[[#This Row],[BESTUB]])/DataBase2[[#This Row],[BESTUB]])</f>
        <v>-1.1674760782805178E-2</v>
      </c>
      <c r="AF630" s="75">
        <f>IF(OR(DataBase2[[#This Row],[sLB]] = "", DataBase2[[#This Row],[BestSol]]=""), "", (DataBase2[[#This Row],[sLB]]-DataBase2[[#This Row],[BestSol]])/DataBase2[[#This Row],[BestSol]])</f>
        <v>0</v>
      </c>
      <c r="AG630" s="76">
        <f>IF(OR(DataBase2[[#This Row],[sCL]] = "", DataBase2[[#This Row],[BestSol]]=""), "", (DataBase2[[#This Row],[sCL]] -DataBase2[[#This Row],[BestSol]])/DataBase2[[#This Row],[BestSol]])</f>
        <v>5.6248497379429519E-3</v>
      </c>
      <c r="AH630" s="76">
        <f>IF(OR(DataBase2[[#This Row],[sDRC]]= "", DataBase2[[#This Row],[BestSol]]=""), "", (DataBase2[[#This Row],[sDRC]]-DataBase2[[#This Row],[BestSol]])/DataBase2[[#This Row],[BestSol]])</f>
        <v>0.54690772707602064</v>
      </c>
      <c r="AI630" s="76">
        <f>IF(OR(DataBase2[[#This Row],[sABS]]= "", DataBase2[[#This Row],[BestSol]]=""), "", (DataBase2[[#This Row],[sABS]]-DataBase2[[#This Row],[BestSol]])/DataBase2[[#This Row],[BestSol]])</f>
        <v>5.5887905947973333E-2</v>
      </c>
      <c r="AJ630" s="76">
        <f>IF(OR(DataBase2[[#This Row],[sCCJ]]= "", DataBase2[[#This Row],[BestSol]]=""), "", (DataBase2[[#This Row],[sCCJ]]-DataBase2[[#This Row],[BestSol]])/DataBase2[[#This Row],[BestSol]])</f>
        <v>5.1794970428427192E-2</v>
      </c>
      <c r="AK630" s="76">
        <f>IF(OR(DataBase2[[#This Row],[sILS]] = "", DataBase2[[#This Row],[BestSol]]=""), "", (DataBase2[[#This Row],[sILS]]-DataBase2[[#This Row],[BestSol]])/DataBase2[[#This Row],[BestSol]])</f>
        <v>7.3847189498486201E-3</v>
      </c>
      <c r="AL630" s="76">
        <f>IF(OR(DataBase2[[#This Row],[sSA]] = "", DataBase2[[#This Row],[BestSol]]=""), "", (DataBase2[[#This Row],[sSA]]-DataBase2[[#This Row],[BestSol]])/DataBase2[[#This Row],[BestSol]])</f>
        <v>3.0147617444823752E-2</v>
      </c>
      <c r="AM630" s="76">
        <f>IF(OR(DataBase2[[#This Row],[sKS]] = "", DataBase2[[#This Row],[BestSol]]=""), "", (DataBase2[[#This Row],[sKS]]-DataBase2[[#This Row],[BestSol]])/DataBase2[[#This Row],[BestSol]])</f>
        <v>-1.1674760782805178E-2</v>
      </c>
      <c r="AN630" s="75">
        <f>IF(OR(DataBase2[[#This Row],[sLB]] = "", DataBase2[[#This Row],[BSHeu]]=""), "", (DataBase2[[#This Row],[sLB]]-DataBase2[[#This Row],[BSHeu]])/DataBase2[[#This Row],[BSHeu]])</f>
        <v>1.1812670889647821E-2</v>
      </c>
      <c r="AO630" s="76">
        <f>IF(OR(DataBase2[[#This Row],[sCL]] = "",  DataBase2[[#This Row],[BSHeu]]=""), "", (DataBase2[[#This Row],[sCL]] - DataBase2[[#This Row],[BSHeu]])/ DataBase2[[#This Row],[BSHeu]])</f>
        <v>1.7503965126348817E-2</v>
      </c>
      <c r="AP630" s="76">
        <f>IF(OR(DataBase2[[#This Row],[sDRC]]= "",  DataBase2[[#This Row],[BSHeu]]=""), "", (DataBase2[[#This Row],[sDRC]]- DataBase2[[#This Row],[BSHeu]])/ DataBase2[[#This Row],[BSHeu]])</f>
        <v>0.56518083895262283</v>
      </c>
      <c r="AQ630" s="76">
        <f>IF(OR(DataBase2[[#This Row],[sABS]]= "",  DataBase2[[#This Row],[BSHeu]]=""), "", (DataBase2[[#This Row],[sABS]]- DataBase2[[#This Row],[BSHeu]])/ DataBase2[[#This Row],[BSHeu]])</f>
        <v>6.836076227729615E-2</v>
      </c>
      <c r="AR630" s="76">
        <f>IF(OR(DataBase2[[#This Row],[sCCJ]]= "",  DataBase2[[#This Row],[BSHeu]]=""), "", (DataBase2[[#This Row],[sCCJ]]- DataBase2[[#This Row],[BSHeu]])/ DataBase2[[#This Row],[BSHeu]])</f>
        <v>6.4219478257485071E-2</v>
      </c>
      <c r="AS630" s="76">
        <f>IF(OR(DataBase2[[#This Row],[sILS]] = "",  DataBase2[[#This Row],[BSHeu]]=""), "", (DataBase2[[#This Row],[sILS]]- DataBase2[[#This Row],[BSHeu]])/ DataBase2[[#This Row],[BSHeu]])</f>
        <v>1.9284623094063549E-2</v>
      </c>
      <c r="AT630" s="76">
        <f>IF(OR(DataBase2[[#This Row],[sSA]] = "",  DataBase2[[#This Row],[BSHeu]]=""), "", (DataBase2[[#This Row],[sSA]]- DataBase2[[#This Row],[BSHeu]])/ DataBase2[[#This Row],[BSHeu]])</f>
        <v>4.2316412217454281E-2</v>
      </c>
      <c r="AU630" s="77">
        <f>IF(OR(DataBase2[[#This Row],[sKS]]= "",  DataBase2[[#This Row],[BSHeu]]=""), "", (DataBase2[[#This Row],[sKS]]- DataBase2[[#This Row],[BSHeu]])/ DataBase2[[#This Row],[BSHeu]])</f>
        <v>0</v>
      </c>
      <c r="AV630" s="78">
        <f>IF(AND(DataBase2[[#This Row],[sLBGB]]&lt;=0.0001, DataBase2[[#This Row],[sLBGB]]&lt;&gt;""), 1,"")</f>
        <v>1</v>
      </c>
      <c r="AW630" s="78" t="str">
        <f>IF(AND(DataBase2[[#This Row],[sCLGB]]&lt;=0.0001,DataBase2[[#This Row],[sCLGB]]&lt;&gt;""), 1,"")</f>
        <v/>
      </c>
      <c r="AX630" s="78" t="str">
        <f>IF(AND(DataBase2[[#This Row],[sDRCGB]]&lt;=0.0001,DataBase2[[#This Row],[sDRCGB]]&lt;&gt;""), 1,"")</f>
        <v/>
      </c>
      <c r="AY630" s="78" t="str">
        <f>IF(AND(DataBase2[[#This Row],[sABSGB]]&lt;=0.0001,DataBase2[[#This Row],[sABSGB]]&lt;&gt;""), 1,"")</f>
        <v/>
      </c>
      <c r="AZ630" s="78" t="str">
        <f>IF(AND(DataBase2[[#This Row],[sCCJGB]]&lt;=0.0001,DataBase2[[#This Row],[sCCJGB]]&lt;&gt;""), 1,"")</f>
        <v/>
      </c>
      <c r="BA630" s="78" t="str">
        <f>IF(AND(DataBase2[[#This Row],[sILSGB]]&lt;=0.0001,DataBase2[[#This Row],[sILSGB]]&lt;&gt;""), 1,"")</f>
        <v/>
      </c>
      <c r="BB630" s="78" t="str">
        <f>IF(AND(DataBase2[[#This Row],[sSAGB]]&lt;=0.0001,DataBase2[[#This Row],[sSAGB]]&lt;&gt;""), 1,"")</f>
        <v/>
      </c>
      <c r="BC630" s="78">
        <f>IF(AND(DataBase2[[#This Row],[sKSGB]]&lt;=0.0001,DataBase2[[#This Row],[sKSGB]]&lt;&gt;""), 1,"")</f>
        <v>1</v>
      </c>
      <c r="BD630" s="79" t="str">
        <f>IF(AND(DataBase2[[#This Row],[sLBGKS]]&lt;=0.0001, DataBase2[[#This Row],[sLBGKS]]&lt;&gt;""), 1,"")</f>
        <v/>
      </c>
      <c r="BE630" s="78" t="str">
        <f>IF(AND(DataBase2[[#This Row],[sCLGKS]]&lt;=0.0001,DataBase2[[#This Row],[sCLGKS]]&lt;&gt;""), 1,"")</f>
        <v/>
      </c>
      <c r="BF630" s="78" t="str">
        <f>IF(AND(DataBase2[[#This Row],[sDRCGKS]]&lt;=0.0001,DataBase2[[#This Row],[sDRCGKS]]&lt;&gt;""), 1,"")</f>
        <v/>
      </c>
      <c r="BG630" s="78" t="str">
        <f>IF(AND(DataBase2[[#This Row],[sABSGKS]]&lt;=0.0001,DataBase2[[#This Row],[sABSGKS]]&lt;&gt;""), 1,"")</f>
        <v/>
      </c>
      <c r="BH630" s="78" t="str">
        <f>IF(AND(DataBase2[[#This Row],[sCCJGKS]]&lt;=0.0001,DataBase2[[#This Row],[sCCJGKS]]&lt;&gt;""), 1,"")</f>
        <v/>
      </c>
      <c r="BI630" s="78" t="str">
        <f>IF(AND(DataBase2[[#This Row],[sILSGKS]]&lt;=0.0001,DataBase2[[#This Row],[sILSGKS]]&lt;&gt;""), 1,"")</f>
        <v/>
      </c>
      <c r="BJ630" s="78" t="str">
        <f>IF(AND(DataBase2[[#This Row],[sSAGKS]]&lt;=0.0001,DataBase2[[#This Row],[sSAGKS]]&lt;&gt;""), 1,"")</f>
        <v/>
      </c>
      <c r="BK630" s="80">
        <f>IF(AND(DataBase2[[#This Row],[sKSGKS]]&lt;=0.0001,DataBase2[[#This Row],[sKSGKS]]&lt;&gt;""), 1,"")</f>
        <v>1</v>
      </c>
      <c r="CV630" s="7"/>
      <c r="CW630" s="7"/>
      <c r="CX630" s="7"/>
      <c r="CY630" s="7"/>
      <c r="DB630" s="8"/>
      <c r="DC630" s="8"/>
      <c r="DD630" s="8"/>
      <c r="DF630" s="7"/>
      <c r="DG630" s="7"/>
      <c r="DH630" s="7"/>
      <c r="DI630" s="7"/>
      <c r="DK630" s="8"/>
      <c r="DL630" s="8"/>
      <c r="DM630" s="8"/>
      <c r="DN630" s="8"/>
      <c r="DO630" s="8"/>
      <c r="DP630" s="7"/>
      <c r="DQ630" s="7"/>
      <c r="DR630" s="7"/>
      <c r="DS630" s="7"/>
    </row>
    <row r="631" spans="1:123" x14ac:dyDescent="0.35">
      <c r="A631" s="65" t="s">
        <v>160</v>
      </c>
      <c r="B631" s="66" t="s">
        <v>80</v>
      </c>
      <c r="C631" s="67" t="s">
        <v>282</v>
      </c>
      <c r="D631" s="67">
        <v>6</v>
      </c>
      <c r="E631" s="67">
        <v>20</v>
      </c>
      <c r="F631" s="68">
        <v>4</v>
      </c>
      <c r="G631" s="69">
        <v>12377.7</v>
      </c>
      <c r="H631" s="70">
        <v>11716.2</v>
      </c>
      <c r="I631" s="71">
        <v>7200</v>
      </c>
      <c r="J631" s="69">
        <v>12449.39</v>
      </c>
      <c r="K631" s="70">
        <v>10142.290000000001</v>
      </c>
      <c r="L631" s="71">
        <v>43186</v>
      </c>
      <c r="M631" s="69">
        <v>19417.45</v>
      </c>
      <c r="N631" s="6">
        <v>12163.17</v>
      </c>
      <c r="O631" s="71">
        <v>7200</v>
      </c>
      <c r="P631" s="69">
        <v>13062.679690000001</v>
      </c>
      <c r="Q631" s="71">
        <v>2676</v>
      </c>
      <c r="R631" s="72">
        <v>13024.39</v>
      </c>
      <c r="S631" s="71">
        <v>55.48</v>
      </c>
      <c r="T631" s="72">
        <v>12670.79</v>
      </c>
      <c r="U631" s="71">
        <v>150.01300000000001</v>
      </c>
      <c r="V631" s="72">
        <v>12767.69</v>
      </c>
      <c r="W631" s="73">
        <v>150.02549999999999</v>
      </c>
      <c r="X631" s="7">
        <v>12449.6</v>
      </c>
      <c r="Y631" s="71">
        <v>1029</v>
      </c>
      <c r="Z631" s="74">
        <f t="shared" si="27"/>
        <v>12377.7</v>
      </c>
      <c r="AA631" s="48">
        <f t="shared" si="28"/>
        <v>12449.6</v>
      </c>
      <c r="AB63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MIN(G631,J631,M631),"")</f>
        <v/>
      </c>
      <c r="AC631" s="49" t="str">
        <f>IF(OR(DataBase2[[#This Row],[sKS]] = "", DataBase2[[#This Row],[BSOpt]]=""), "", (DataBase2[[#This Row],[sKS]]-DataBase2[[#This Row],[BSOpt]])/DataBase2[[#This Row],[BSOpt]])</f>
        <v/>
      </c>
      <c r="AD631" s="49">
        <f t="shared" si="29"/>
        <v>12377.7</v>
      </c>
      <c r="AE631" s="49">
        <f>IF(OR(DataBase2[[#This Row],[sKS]] = "", DataBase2[[#This Row],[BESTUB]]=""), "", (DataBase2[[#This Row],[sKS]]-DataBase2[[#This Row],[BESTUB]])/DataBase2[[#This Row],[BESTUB]])</f>
        <v>5.8088336282184601E-3</v>
      </c>
      <c r="AF631" s="75">
        <f>IF(OR(DataBase2[[#This Row],[sLB]] = "", DataBase2[[#This Row],[BestSol]]=""), "", (DataBase2[[#This Row],[sLB]]-DataBase2[[#This Row],[BestSol]])/DataBase2[[#This Row],[BestSol]])</f>
        <v>0</v>
      </c>
      <c r="AG631" s="76">
        <f>IF(OR(DataBase2[[#This Row],[sCL]] = "", DataBase2[[#This Row],[BestSol]]=""), "", (DataBase2[[#This Row],[sCL]] -DataBase2[[#This Row],[BestSol]])/DataBase2[[#This Row],[BestSol]])</f>
        <v>5.791867632920388E-3</v>
      </c>
      <c r="AH631" s="76">
        <f>IF(OR(DataBase2[[#This Row],[sDRC]]= "", DataBase2[[#This Row],[BestSol]]=""), "", (DataBase2[[#This Row],[sDRC]]-DataBase2[[#This Row],[BestSol]])/DataBase2[[#This Row],[BestSol]])</f>
        <v>0.56874459713840209</v>
      </c>
      <c r="AI631" s="76">
        <f>IF(OR(DataBase2[[#This Row],[sABS]]= "", DataBase2[[#This Row],[BestSol]]=""), "", (DataBase2[[#This Row],[sABS]]-DataBase2[[#This Row],[BestSol]])/DataBase2[[#This Row],[BestSol]])</f>
        <v>5.5339819998868937E-2</v>
      </c>
      <c r="AJ631" s="76">
        <f>IF(OR(DataBase2[[#This Row],[sCCJ]]= "", DataBase2[[#This Row],[BestSol]]=""), "", (DataBase2[[#This Row],[sCCJ]]-DataBase2[[#This Row],[BestSol]])/DataBase2[[#This Row],[BestSol]])</f>
        <v>5.2246378567908307E-2</v>
      </c>
      <c r="AK631" s="76">
        <f>IF(OR(DataBase2[[#This Row],[sILS]] = "", DataBase2[[#This Row],[BestSol]]=""), "", (DataBase2[[#This Row],[sILS]]-DataBase2[[#This Row],[BestSol]])/DataBase2[[#This Row],[BestSol]])</f>
        <v>2.3678874104235855E-2</v>
      </c>
      <c r="AL631" s="76">
        <f>IF(OR(DataBase2[[#This Row],[sSA]] = "", DataBase2[[#This Row],[BestSol]]=""), "", (DataBase2[[#This Row],[sSA]]-DataBase2[[#This Row],[BestSol]])/DataBase2[[#This Row],[BestSol]])</f>
        <v>3.150746907745379E-2</v>
      </c>
      <c r="AM631" s="76">
        <f>IF(OR(DataBase2[[#This Row],[sKS]] = "", DataBase2[[#This Row],[BestSol]]=""), "", (DataBase2[[#This Row],[sKS]]-DataBase2[[#This Row],[BestSol]])/DataBase2[[#This Row],[BestSol]])</f>
        <v>5.8088336282184601E-3</v>
      </c>
      <c r="AN631" s="75">
        <f>IF(OR(DataBase2[[#This Row],[sLB]] = "", DataBase2[[#This Row],[BSHeu]]=""), "", (DataBase2[[#This Row],[sLB]]-DataBase2[[#This Row],[BSHeu]])/DataBase2[[#This Row],[BSHeu]])</f>
        <v>-5.7752859529623148E-3</v>
      </c>
      <c r="AO631" s="76">
        <f>IF(OR(DataBase2[[#This Row],[sCL]] = "",  DataBase2[[#This Row],[BSHeu]]=""), "", (DataBase2[[#This Row],[sCL]] - DataBase2[[#This Row],[BSHeu]])/ DataBase2[[#This Row],[BSHeu]])</f>
        <v>-1.6868011823749026E-5</v>
      </c>
      <c r="AP631" s="76">
        <f>IF(OR(DataBase2[[#This Row],[sDRC]]= "",  DataBase2[[#This Row],[BSHeu]]=""), "", (DataBase2[[#This Row],[sDRC]]- DataBase2[[#This Row],[BSHeu]])/ DataBase2[[#This Row],[BSHeu]])</f>
        <v>0.55968464850276312</v>
      </c>
      <c r="AQ631" s="76">
        <f>IF(OR(DataBase2[[#This Row],[sABS]]= "",  DataBase2[[#This Row],[BSHeu]]=""), "", (DataBase2[[#This Row],[sABS]]- DataBase2[[#This Row],[BSHeu]])/ DataBase2[[#This Row],[BSHeu]])</f>
        <v>4.9244930760827692E-2</v>
      </c>
      <c r="AR631" s="76">
        <f>IF(OR(DataBase2[[#This Row],[sCCJ]]= "",  DataBase2[[#This Row],[BSHeu]]=""), "", (DataBase2[[#This Row],[sCCJ]]- DataBase2[[#This Row],[BSHeu]])/ DataBase2[[#This Row],[BSHeu]])</f>
        <v>4.6169354838709598E-2</v>
      </c>
      <c r="AS631" s="76">
        <f>IF(OR(DataBase2[[#This Row],[sILS]] = "",  DataBase2[[#This Row],[BSHeu]]=""), "", (DataBase2[[#This Row],[sILS]]- DataBase2[[#This Row],[BSHeu]])/ DataBase2[[#This Row],[BSHeu]])</f>
        <v>1.7766835882277381E-2</v>
      </c>
      <c r="AT631" s="76">
        <f>IF(OR(DataBase2[[#This Row],[sSA]] = "",  DataBase2[[#This Row],[BSHeu]]=""), "", (DataBase2[[#This Row],[sSA]]- DataBase2[[#This Row],[BSHeu]])/ DataBase2[[#This Row],[BSHeu]])</f>
        <v>2.5550218480915061E-2</v>
      </c>
      <c r="AU631" s="77">
        <f>IF(OR(DataBase2[[#This Row],[sKS]]= "",  DataBase2[[#This Row],[BSHeu]]=""), "", (DataBase2[[#This Row],[sKS]]- DataBase2[[#This Row],[BSHeu]])/ DataBase2[[#This Row],[BSHeu]])</f>
        <v>0</v>
      </c>
      <c r="AV631" s="78">
        <f>IF(AND(DataBase2[[#This Row],[sLBGB]]&lt;=0.0001, DataBase2[[#This Row],[sLBGB]]&lt;&gt;""), 1,"")</f>
        <v>1</v>
      </c>
      <c r="AW631" s="78" t="str">
        <f>IF(AND(DataBase2[[#This Row],[sCLGB]]&lt;=0.0001,DataBase2[[#This Row],[sCLGB]]&lt;&gt;""), 1,"")</f>
        <v/>
      </c>
      <c r="AX631" s="78" t="str">
        <f>IF(AND(DataBase2[[#This Row],[sDRCGB]]&lt;=0.0001,DataBase2[[#This Row],[sDRCGB]]&lt;&gt;""), 1,"")</f>
        <v/>
      </c>
      <c r="AY631" s="78" t="str">
        <f>IF(AND(DataBase2[[#This Row],[sABSGB]]&lt;=0.0001,DataBase2[[#This Row],[sABSGB]]&lt;&gt;""), 1,"")</f>
        <v/>
      </c>
      <c r="AZ631" s="78" t="str">
        <f>IF(AND(DataBase2[[#This Row],[sCCJGB]]&lt;=0.0001,DataBase2[[#This Row],[sCCJGB]]&lt;&gt;""), 1,"")</f>
        <v/>
      </c>
      <c r="BA631" s="78" t="str">
        <f>IF(AND(DataBase2[[#This Row],[sILSGB]]&lt;=0.0001,DataBase2[[#This Row],[sILSGB]]&lt;&gt;""), 1,"")</f>
        <v/>
      </c>
      <c r="BB631" s="78" t="str">
        <f>IF(AND(DataBase2[[#This Row],[sSAGB]]&lt;=0.0001,DataBase2[[#This Row],[sSAGB]]&lt;&gt;""), 1,"")</f>
        <v/>
      </c>
      <c r="BC631" s="78" t="str">
        <f>IF(AND(DataBase2[[#This Row],[sKSGB]]&lt;=0.0001,DataBase2[[#This Row],[sKSGB]]&lt;&gt;""), 1,"")</f>
        <v/>
      </c>
      <c r="BD631" s="79">
        <f>IF(AND(DataBase2[[#This Row],[sLBGKS]]&lt;=0.0001, DataBase2[[#This Row],[sLBGKS]]&lt;&gt;""), 1,"")</f>
        <v>1</v>
      </c>
      <c r="BE631" s="78">
        <f>IF(AND(DataBase2[[#This Row],[sCLGKS]]&lt;=0.0001,DataBase2[[#This Row],[sCLGKS]]&lt;&gt;""), 1,"")</f>
        <v>1</v>
      </c>
      <c r="BF631" s="78" t="str">
        <f>IF(AND(DataBase2[[#This Row],[sDRCGKS]]&lt;=0.0001,DataBase2[[#This Row],[sDRCGKS]]&lt;&gt;""), 1,"")</f>
        <v/>
      </c>
      <c r="BG631" s="78" t="str">
        <f>IF(AND(DataBase2[[#This Row],[sABSGKS]]&lt;=0.0001,DataBase2[[#This Row],[sABSGKS]]&lt;&gt;""), 1,"")</f>
        <v/>
      </c>
      <c r="BH631" s="78" t="str">
        <f>IF(AND(DataBase2[[#This Row],[sCCJGKS]]&lt;=0.0001,DataBase2[[#This Row],[sCCJGKS]]&lt;&gt;""), 1,"")</f>
        <v/>
      </c>
      <c r="BI631" s="78" t="str">
        <f>IF(AND(DataBase2[[#This Row],[sILSGKS]]&lt;=0.0001,DataBase2[[#This Row],[sILSGKS]]&lt;&gt;""), 1,"")</f>
        <v/>
      </c>
      <c r="BJ631" s="78" t="str">
        <f>IF(AND(DataBase2[[#This Row],[sSAGKS]]&lt;=0.0001,DataBase2[[#This Row],[sSAGKS]]&lt;&gt;""), 1,"")</f>
        <v/>
      </c>
      <c r="BK631" s="80">
        <f>IF(AND(DataBase2[[#This Row],[sKSGKS]]&lt;=0.0001,DataBase2[[#This Row],[sKSGKS]]&lt;&gt;""), 1,"")</f>
        <v>1</v>
      </c>
      <c r="CV631" s="7"/>
      <c r="CW631" s="7"/>
      <c r="CX631" s="7"/>
      <c r="CY631" s="7"/>
      <c r="DB631" s="8"/>
      <c r="DC631" s="8"/>
      <c r="DD631" s="8"/>
      <c r="DF631" s="7"/>
      <c r="DG631" s="7"/>
      <c r="DH631" s="7"/>
      <c r="DI631" s="7"/>
      <c r="DK631" s="8"/>
      <c r="DL631" s="8"/>
      <c r="DM631" s="8"/>
      <c r="DN631" s="8"/>
      <c r="DO631" s="8"/>
      <c r="DP631" s="7"/>
      <c r="DQ631" s="7"/>
      <c r="DR631" s="7"/>
      <c r="DS631" s="7"/>
    </row>
    <row r="632" spans="1:123" x14ac:dyDescent="0.35">
      <c r="A632" s="65" t="s">
        <v>161</v>
      </c>
      <c r="B632" s="66" t="s">
        <v>80</v>
      </c>
      <c r="C632" s="67" t="s">
        <v>282</v>
      </c>
      <c r="D632" s="67">
        <v>6</v>
      </c>
      <c r="E632" s="67">
        <v>20</v>
      </c>
      <c r="F632" s="68">
        <v>5</v>
      </c>
      <c r="G632" s="69">
        <v>14315</v>
      </c>
      <c r="H632" s="70">
        <v>13646.9</v>
      </c>
      <c r="I632" s="71">
        <v>7200</v>
      </c>
      <c r="J632" s="69">
        <v>15126.89</v>
      </c>
      <c r="K632" s="70">
        <v>11238.79</v>
      </c>
      <c r="L632" s="71">
        <v>40076</v>
      </c>
      <c r="M632" s="69">
        <v>21825.8</v>
      </c>
      <c r="N632" s="6">
        <v>13977.29</v>
      </c>
      <c r="O632" s="71">
        <v>7200.1</v>
      </c>
      <c r="P632" s="69">
        <v>15520.04004</v>
      </c>
      <c r="Q632" s="71">
        <v>2692</v>
      </c>
      <c r="R632" s="72">
        <v>15975.49</v>
      </c>
      <c r="S632" s="71">
        <v>48.86</v>
      </c>
      <c r="T632" s="72">
        <v>14839.39</v>
      </c>
      <c r="U632" s="71">
        <v>150.01400000000001</v>
      </c>
      <c r="V632" s="72">
        <v>14987.49</v>
      </c>
      <c r="W632" s="73">
        <v>150.09800000000001</v>
      </c>
      <c r="X632" s="7">
        <v>14329.3</v>
      </c>
      <c r="Y632" s="71">
        <v>890</v>
      </c>
      <c r="Z632" s="74">
        <f t="shared" si="27"/>
        <v>14315</v>
      </c>
      <c r="AA632" s="48">
        <f t="shared" si="28"/>
        <v>14329.3</v>
      </c>
      <c r="AB63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MIN(G632,J632,M632),"")</f>
        <v/>
      </c>
      <c r="AC632" s="49" t="str">
        <f>IF(OR(DataBase2[[#This Row],[sKS]] = "", DataBase2[[#This Row],[BSOpt]]=""), "", (DataBase2[[#This Row],[sKS]]-DataBase2[[#This Row],[BSOpt]])/DataBase2[[#This Row],[BSOpt]])</f>
        <v/>
      </c>
      <c r="AD632" s="49">
        <f t="shared" si="29"/>
        <v>14315</v>
      </c>
      <c r="AE632" s="49">
        <f>IF(OR(DataBase2[[#This Row],[sKS]] = "", DataBase2[[#This Row],[BESTUB]]=""), "", (DataBase2[[#This Row],[sKS]]-DataBase2[[#This Row],[BESTUB]])/DataBase2[[#This Row],[BESTUB]])</f>
        <v>9.9895214809635159E-4</v>
      </c>
      <c r="AF632" s="75">
        <f>IF(OR(DataBase2[[#This Row],[sLB]] = "", DataBase2[[#This Row],[BestSol]]=""), "", (DataBase2[[#This Row],[sLB]]-DataBase2[[#This Row],[BestSol]])/DataBase2[[#This Row],[BestSol]])</f>
        <v>0</v>
      </c>
      <c r="AG632" s="76">
        <f>IF(OR(DataBase2[[#This Row],[sCL]] = "", DataBase2[[#This Row],[BestSol]]=""), "", (DataBase2[[#This Row],[sCL]] -DataBase2[[#This Row],[BestSol]])/DataBase2[[#This Row],[BestSol]])</f>
        <v>5.6716032134125002E-2</v>
      </c>
      <c r="AH632" s="76">
        <f>IF(OR(DataBase2[[#This Row],[sDRC]]= "", DataBase2[[#This Row],[BestSol]]=""), "", (DataBase2[[#This Row],[sDRC]]-DataBase2[[#This Row],[BestSol]])/DataBase2[[#This Row],[BestSol]])</f>
        <v>0.52468040516940262</v>
      </c>
      <c r="AI632" s="76">
        <f>IF(OR(DataBase2[[#This Row],[sABS]]= "", DataBase2[[#This Row],[BestSol]]=""), "", (DataBase2[[#This Row],[sABS]]-DataBase2[[#This Row],[BestSol]])/DataBase2[[#This Row],[BestSol]])</f>
        <v>8.4180233321690529E-2</v>
      </c>
      <c r="AJ632" s="76">
        <f>IF(OR(DataBase2[[#This Row],[sCCJ]]= "", DataBase2[[#This Row],[BestSol]]=""), "", (DataBase2[[#This Row],[sCCJ]]-DataBase2[[#This Row],[BestSol]])/DataBase2[[#This Row],[BestSol]])</f>
        <v>0.11599650716032132</v>
      </c>
      <c r="AK632" s="76">
        <f>IF(OR(DataBase2[[#This Row],[sILS]] = "", DataBase2[[#This Row],[BestSol]]=""), "", (DataBase2[[#This Row],[sILS]]-DataBase2[[#This Row],[BestSol]])/DataBase2[[#This Row],[BestSol]])</f>
        <v>3.663220398183719E-2</v>
      </c>
      <c r="AL632" s="76">
        <f>IF(OR(DataBase2[[#This Row],[sSA]] = "", DataBase2[[#This Row],[BestSol]]=""), "", (DataBase2[[#This Row],[sSA]]-DataBase2[[#This Row],[BestSol]])/DataBase2[[#This Row],[BestSol]])</f>
        <v>4.6977995110024436E-2</v>
      </c>
      <c r="AM632" s="76">
        <f>IF(OR(DataBase2[[#This Row],[sKS]] = "", DataBase2[[#This Row],[BestSol]]=""), "", (DataBase2[[#This Row],[sKS]]-DataBase2[[#This Row],[BestSol]])/DataBase2[[#This Row],[BestSol]])</f>
        <v>9.9895214809635159E-4</v>
      </c>
      <c r="AN632" s="75">
        <f>IF(OR(DataBase2[[#This Row],[sLB]] = "", DataBase2[[#This Row],[BSHeu]]=""), "", (DataBase2[[#This Row],[sLB]]-DataBase2[[#This Row],[BSHeu]])/DataBase2[[#This Row],[BSHeu]])</f>
        <v>-9.9795523856708104E-4</v>
      </c>
      <c r="AO632" s="76">
        <f>IF(OR(DataBase2[[#This Row],[sCL]] = "",  DataBase2[[#This Row],[BSHeu]]=""), "", (DataBase2[[#This Row],[sCL]] - DataBase2[[#This Row],[BSHeu]])/ DataBase2[[#This Row],[BSHeu]])</f>
        <v>5.5661476834178936E-2</v>
      </c>
      <c r="AP632" s="76">
        <f>IF(OR(DataBase2[[#This Row],[sDRC]]= "",  DataBase2[[#This Row],[BSHeu]]=""), "", (DataBase2[[#This Row],[sDRC]]- DataBase2[[#This Row],[BSHeu]])/ DataBase2[[#This Row],[BSHeu]])</f>
        <v>0.52315884237192334</v>
      </c>
      <c r="AQ632" s="76">
        <f>IF(OR(DataBase2[[#This Row],[sABS]]= "",  DataBase2[[#This Row],[BSHeu]]=""), "", (DataBase2[[#This Row],[sABS]]- DataBase2[[#This Row],[BSHeu]])/ DataBase2[[#This Row],[BSHeu]])</f>
        <v>8.3098269978296266E-2</v>
      </c>
      <c r="AR632" s="76">
        <f>IF(OR(DataBase2[[#This Row],[sCCJ]]= "",  DataBase2[[#This Row],[BSHeu]]=""), "", (DataBase2[[#This Row],[sCCJ]]- DataBase2[[#This Row],[BSHeu]])/ DataBase2[[#This Row],[BSHeu]])</f>
        <v>0.11488279259977811</v>
      </c>
      <c r="AS632" s="76">
        <f>IF(OR(DataBase2[[#This Row],[sILS]] = "",  DataBase2[[#This Row],[BSHeu]]=""), "", (DataBase2[[#This Row],[sILS]]- DataBase2[[#This Row],[BSHeu]])/ DataBase2[[#This Row],[BSHeu]])</f>
        <v>3.5597691443406181E-2</v>
      </c>
      <c r="AT632" s="76">
        <f>IF(OR(DataBase2[[#This Row],[sSA]] = "",  DataBase2[[#This Row],[BSHeu]]=""), "", (DataBase2[[#This Row],[sSA]]- DataBase2[[#This Row],[BSHeu]])/ DataBase2[[#This Row],[BSHeu]])</f>
        <v>4.5933157935139926E-2</v>
      </c>
      <c r="AU632" s="77">
        <f>IF(OR(DataBase2[[#This Row],[sKS]]= "",  DataBase2[[#This Row],[BSHeu]]=""), "", (DataBase2[[#This Row],[sKS]]- DataBase2[[#This Row],[BSHeu]])/ DataBase2[[#This Row],[BSHeu]])</f>
        <v>0</v>
      </c>
      <c r="AV632" s="78">
        <f>IF(AND(DataBase2[[#This Row],[sLBGB]]&lt;=0.0001, DataBase2[[#This Row],[sLBGB]]&lt;&gt;""), 1,"")</f>
        <v>1</v>
      </c>
      <c r="AW632" s="78" t="str">
        <f>IF(AND(DataBase2[[#This Row],[sCLGB]]&lt;=0.0001,DataBase2[[#This Row],[sCLGB]]&lt;&gt;""), 1,"")</f>
        <v/>
      </c>
      <c r="AX632" s="78" t="str">
        <f>IF(AND(DataBase2[[#This Row],[sDRCGB]]&lt;=0.0001,DataBase2[[#This Row],[sDRCGB]]&lt;&gt;""), 1,"")</f>
        <v/>
      </c>
      <c r="AY632" s="78" t="str">
        <f>IF(AND(DataBase2[[#This Row],[sABSGB]]&lt;=0.0001,DataBase2[[#This Row],[sABSGB]]&lt;&gt;""), 1,"")</f>
        <v/>
      </c>
      <c r="AZ632" s="78" t="str">
        <f>IF(AND(DataBase2[[#This Row],[sCCJGB]]&lt;=0.0001,DataBase2[[#This Row],[sCCJGB]]&lt;&gt;""), 1,"")</f>
        <v/>
      </c>
      <c r="BA632" s="78" t="str">
        <f>IF(AND(DataBase2[[#This Row],[sILSGB]]&lt;=0.0001,DataBase2[[#This Row],[sILSGB]]&lt;&gt;""), 1,"")</f>
        <v/>
      </c>
      <c r="BB632" s="78" t="str">
        <f>IF(AND(DataBase2[[#This Row],[sSAGB]]&lt;=0.0001,DataBase2[[#This Row],[sSAGB]]&lt;&gt;""), 1,"")</f>
        <v/>
      </c>
      <c r="BC632" s="78" t="str">
        <f>IF(AND(DataBase2[[#This Row],[sKSGB]]&lt;=0.0001,DataBase2[[#This Row],[sKSGB]]&lt;&gt;""), 1,"")</f>
        <v/>
      </c>
      <c r="BD632" s="79">
        <f>IF(AND(DataBase2[[#This Row],[sLBGKS]]&lt;=0.0001, DataBase2[[#This Row],[sLBGKS]]&lt;&gt;""), 1,"")</f>
        <v>1</v>
      </c>
      <c r="BE632" s="78" t="str">
        <f>IF(AND(DataBase2[[#This Row],[sCLGKS]]&lt;=0.0001,DataBase2[[#This Row],[sCLGKS]]&lt;&gt;""), 1,"")</f>
        <v/>
      </c>
      <c r="BF632" s="78" t="str">
        <f>IF(AND(DataBase2[[#This Row],[sDRCGKS]]&lt;=0.0001,DataBase2[[#This Row],[sDRCGKS]]&lt;&gt;""), 1,"")</f>
        <v/>
      </c>
      <c r="BG632" s="78" t="str">
        <f>IF(AND(DataBase2[[#This Row],[sABSGKS]]&lt;=0.0001,DataBase2[[#This Row],[sABSGKS]]&lt;&gt;""), 1,"")</f>
        <v/>
      </c>
      <c r="BH632" s="78" t="str">
        <f>IF(AND(DataBase2[[#This Row],[sCCJGKS]]&lt;=0.0001,DataBase2[[#This Row],[sCCJGKS]]&lt;&gt;""), 1,"")</f>
        <v/>
      </c>
      <c r="BI632" s="78" t="str">
        <f>IF(AND(DataBase2[[#This Row],[sILSGKS]]&lt;=0.0001,DataBase2[[#This Row],[sILSGKS]]&lt;&gt;""), 1,"")</f>
        <v/>
      </c>
      <c r="BJ632" s="78" t="str">
        <f>IF(AND(DataBase2[[#This Row],[sSAGKS]]&lt;=0.0001,DataBase2[[#This Row],[sSAGKS]]&lt;&gt;""), 1,"")</f>
        <v/>
      </c>
      <c r="BK632" s="80">
        <f>IF(AND(DataBase2[[#This Row],[sKSGKS]]&lt;=0.0001,DataBase2[[#This Row],[sKSGKS]]&lt;&gt;""), 1,"")</f>
        <v>1</v>
      </c>
      <c r="CV632" s="7"/>
      <c r="CW632" s="7"/>
      <c r="CX632" s="7"/>
      <c r="CY632" s="7"/>
      <c r="DB632" s="8"/>
      <c r="DC632" s="8"/>
      <c r="DD632" s="8"/>
      <c r="DF632" s="7"/>
      <c r="DG632" s="7"/>
      <c r="DH632" s="7"/>
      <c r="DI632" s="7"/>
      <c r="DK632" s="8"/>
      <c r="DL632" s="8"/>
      <c r="DM632" s="8"/>
      <c r="DN632" s="8"/>
      <c r="DO632" s="8"/>
      <c r="DP632" s="7"/>
      <c r="DQ632" s="7"/>
      <c r="DR632" s="7"/>
      <c r="DS632" s="7"/>
    </row>
    <row r="633" spans="1:123" x14ac:dyDescent="0.35">
      <c r="A633" s="65"/>
      <c r="B633" s="66"/>
      <c r="C633" s="67"/>
      <c r="D633" s="67"/>
      <c r="E633" s="67"/>
      <c r="F633" s="68"/>
      <c r="G633" s="69"/>
      <c r="H633" s="70"/>
      <c r="I633" s="71"/>
      <c r="J633" s="69"/>
      <c r="K633" s="70"/>
      <c r="L633" s="71"/>
      <c r="M633" s="69"/>
      <c r="O633" s="73"/>
      <c r="P633" s="69"/>
      <c r="Q633" s="71"/>
      <c r="R633" s="72" t="s">
        <v>101</v>
      </c>
      <c r="S633" s="71"/>
      <c r="T633" s="72"/>
      <c r="U633" s="71"/>
      <c r="V633" s="72"/>
      <c r="W633" s="73"/>
      <c r="Y633" s="71"/>
      <c r="Z633" s="74" t="str">
        <f t="shared" si="27"/>
        <v/>
      </c>
      <c r="AA633" s="48" t="str">
        <f t="shared" si="28"/>
        <v/>
      </c>
      <c r="AB63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MIN(G633,J633,M633),"")</f>
        <v/>
      </c>
      <c r="AC633" s="49" t="str">
        <f>IF(OR(DataBase2[[#This Row],[sKS]] = "", DataBase2[[#This Row],[BSOpt]]=""), "", (DataBase2[[#This Row],[sKS]]-DataBase2[[#This Row],[BSOpt]])/DataBase2[[#This Row],[BSOpt]])</f>
        <v/>
      </c>
      <c r="AD633" s="49" t="str">
        <f t="shared" si="29"/>
        <v/>
      </c>
      <c r="AE633" s="49" t="str">
        <f>IF(OR(DataBase2[[#This Row],[sKS]] = "", DataBase2[[#This Row],[BESTUB]]=""), "", (DataBase2[[#This Row],[sKS]]-DataBase2[[#This Row],[BESTUB]])/DataBase2[[#This Row],[BESTUB]])</f>
        <v/>
      </c>
      <c r="AF633" s="50" t="str">
        <f>IF(OR(DataBase2[[#This Row],[sLB]] = "", DataBase2[[#This Row],[BestSol]]=""), "", (DataBase2[[#This Row],[sLB]]-DataBase2[[#This Row],[BestSol]])/DataBase2[[#This Row],[BestSol]])</f>
        <v/>
      </c>
      <c r="AG633" s="51" t="str">
        <f>IF(OR(DataBase2[[#This Row],[sCL]] = "", DataBase2[[#This Row],[BestSol]]=""), "", (DataBase2[[#This Row],[sCL]] -DataBase2[[#This Row],[BestSol]])/DataBase2[[#This Row],[BestSol]])</f>
        <v/>
      </c>
      <c r="AH633" s="52" t="str">
        <f>IF(OR(DataBase2[[#This Row],[sDRC]]= "", DataBase2[[#This Row],[BestSol]]=""), "", (DataBase2[[#This Row],[sDRC]]-DataBase2[[#This Row],[BestSol]])/DataBase2[[#This Row],[BestSol]])</f>
        <v/>
      </c>
      <c r="AI633" s="52" t="str">
        <f>IF(OR(DataBase2[[#This Row],[sABS]]= "", DataBase2[[#This Row],[BestSol]]=""), "", (DataBase2[[#This Row],[sABS]]-DataBase2[[#This Row],[BestSol]])/DataBase2[[#This Row],[BestSol]])</f>
        <v/>
      </c>
      <c r="AJ633" s="52" t="str">
        <f>IF(OR(DataBase2[[#This Row],[sCCJ]]= "", DataBase2[[#This Row],[BestSol]]=""), "", (DataBase2[[#This Row],[sCCJ]]-DataBase2[[#This Row],[BestSol]])/DataBase2[[#This Row],[BestSol]])</f>
        <v/>
      </c>
      <c r="AK633" s="52" t="str">
        <f>IF(OR(DataBase2[[#This Row],[sILS]] = "", DataBase2[[#This Row],[BestSol]]=""), "", (DataBase2[[#This Row],[sILS]]-DataBase2[[#This Row],[BestSol]])/DataBase2[[#This Row],[BestSol]])</f>
        <v/>
      </c>
      <c r="AL633" s="52" t="str">
        <f>IF(OR(DataBase2[[#This Row],[sSA]] = "", DataBase2[[#This Row],[BestSol]]=""), "", (DataBase2[[#This Row],[sSA]]-DataBase2[[#This Row],[BestSol]])/DataBase2[[#This Row],[BestSol]])</f>
        <v/>
      </c>
      <c r="AM633" s="53" t="str">
        <f>IF(OR(DataBase2[[#This Row],[sKS]] = "", DataBase2[[#This Row],[BestSol]]=""), "", (DataBase2[[#This Row],[sKS]]-DataBase2[[#This Row],[BestSol]])/DataBase2[[#This Row],[BestSol]])</f>
        <v/>
      </c>
      <c r="AN633" s="50" t="str">
        <f>IF(OR(DataBase2[[#This Row],[sLB]] = "", DataBase2[[#This Row],[BSHeu]]=""), "", (DataBase2[[#This Row],[sLB]]-DataBase2[[#This Row],[BSHeu]])/DataBase2[[#This Row],[BSHeu]])</f>
        <v/>
      </c>
      <c r="AO633" s="53" t="str">
        <f>IF(OR(DataBase2[[#This Row],[sCL]] = "",  DataBase2[[#This Row],[BSHeu]]=""), "", (DataBase2[[#This Row],[sCL]] - DataBase2[[#This Row],[BSHeu]])/ DataBase2[[#This Row],[BSHeu]])</f>
        <v/>
      </c>
      <c r="AP633" s="81" t="str">
        <f>IF(OR(DataBase2[[#This Row],[sDRC]]= "",  DataBase2[[#This Row],[BSHeu]]=""), "", (DataBase2[[#This Row],[sDRC]]- DataBase2[[#This Row],[BSHeu]])/ DataBase2[[#This Row],[BSHeu]])</f>
        <v/>
      </c>
      <c r="AQ633" s="81" t="str">
        <f>IF(OR(DataBase2[[#This Row],[sABS]]= "",  DataBase2[[#This Row],[BSHeu]]=""), "", (DataBase2[[#This Row],[sABS]]- DataBase2[[#This Row],[BSHeu]])/ DataBase2[[#This Row],[BSHeu]])</f>
        <v/>
      </c>
      <c r="AR633" s="81" t="str">
        <f>IF(OR(DataBase2[[#This Row],[sCCJ]]= "",  DataBase2[[#This Row],[BSHeu]]=""), "", (DataBase2[[#This Row],[sCCJ]]- DataBase2[[#This Row],[BSHeu]])/ DataBase2[[#This Row],[BSHeu]])</f>
        <v/>
      </c>
      <c r="AS633" s="81" t="str">
        <f>IF(OR(DataBase2[[#This Row],[sILS]] = "",  DataBase2[[#This Row],[BSHeu]]=""), "", (DataBase2[[#This Row],[sILS]]- DataBase2[[#This Row],[BSHeu]])/ DataBase2[[#This Row],[BSHeu]])</f>
        <v/>
      </c>
      <c r="AT633" s="81" t="str">
        <f>IF(OR(DataBase2[[#This Row],[sSA]] = "",  DataBase2[[#This Row],[BSHeu]]=""), "", (DataBase2[[#This Row],[sSA]]- DataBase2[[#This Row],[BSHeu]])/ DataBase2[[#This Row],[BSHeu]])</f>
        <v/>
      </c>
      <c r="AU633" s="82" t="str">
        <f>IF(OR(DataBase2[[#This Row],[sKS]]= "",  DataBase2[[#This Row],[BSHeu]]=""), "", (DataBase2[[#This Row],[sKS]]- DataBase2[[#This Row],[BSHeu]])/ DataBase2[[#This Row],[BSHeu]])</f>
        <v/>
      </c>
      <c r="AV633" s="58" t="str">
        <f>IF(AND(DataBase2[[#This Row],[sLBGB]]&lt;=0.0001, DataBase2[[#This Row],[sLBGB]]&lt;&gt;""), 1,"")</f>
        <v/>
      </c>
      <c r="AW633" s="59" t="str">
        <f>IF(AND(DataBase2[[#This Row],[sCLGB]]&lt;=0.0001,DataBase2[[#This Row],[sCLGB]]&lt;&gt;""), 1,"")</f>
        <v/>
      </c>
      <c r="AX633" s="60" t="str">
        <f>IF(AND(DataBase2[[#This Row],[sDRCGB]]&lt;=0.0001,DataBase2[[#This Row],[sDRCGB]]&lt;&gt;""), 1,"")</f>
        <v/>
      </c>
      <c r="AY633" s="60" t="str">
        <f>IF(AND(DataBase2[[#This Row],[sABSGB]]&lt;=0.0001,DataBase2[[#This Row],[sABSGB]]&lt;&gt;""), 1,"")</f>
        <v/>
      </c>
      <c r="AZ633" s="60" t="str">
        <f>IF(AND(DataBase2[[#This Row],[sCCJGB]]&lt;=0.0001,DataBase2[[#This Row],[sCCJGB]]&lt;&gt;""), 1,"")</f>
        <v/>
      </c>
      <c r="BA633" s="60" t="str">
        <f>IF(AND(DataBase2[[#This Row],[sILSGB]]&lt;=0.0001,DataBase2[[#This Row],[sILSGB]]&lt;&gt;""), 1,"")</f>
        <v/>
      </c>
      <c r="BB633" s="60" t="str">
        <f>IF(AND(DataBase2[[#This Row],[sSAGB]]&lt;=0.0001,DataBase2[[#This Row],[sSAGB]]&lt;&gt;""), 1,"")</f>
        <v/>
      </c>
      <c r="BC633" s="58" t="str">
        <f>IF(AND(DataBase2[[#This Row],[sKSGB]]&lt;=0.0001,DataBase2[[#This Row],[sKSGB]]&lt;&gt;""), 1,"")</f>
        <v/>
      </c>
      <c r="BD633" s="83" t="str">
        <f>IF(AND(DataBase2[[#This Row],[sLBGKS]]&lt;=0.0001, DataBase2[[#This Row],[sLBGKS]]&lt;&gt;""), 1,"")</f>
        <v/>
      </c>
      <c r="BE633" s="58" t="str">
        <f>IF(AND(DataBase2[[#This Row],[sCLGKS]]&lt;=0.0001,DataBase2[[#This Row],[sCLGKS]]&lt;&gt;""), 1,"")</f>
        <v/>
      </c>
      <c r="BF633" s="84" t="str">
        <f>IF(AND(DataBase2[[#This Row],[sDRCGKS]]&lt;=0.0001,DataBase2[[#This Row],[sDRCGKS]]&lt;&gt;""), 1,"")</f>
        <v/>
      </c>
      <c r="BG633" s="84" t="str">
        <f>IF(AND(DataBase2[[#This Row],[sABSGKS]]&lt;=0.0001,DataBase2[[#This Row],[sABSGKS]]&lt;&gt;""), 1,"")</f>
        <v/>
      </c>
      <c r="BH633" s="84" t="str">
        <f>IF(AND(DataBase2[[#This Row],[sCCJGKS]]&lt;=0.0001,DataBase2[[#This Row],[sCCJGKS]]&lt;&gt;""), 1,"")</f>
        <v/>
      </c>
      <c r="BI633" s="84" t="str">
        <f>IF(AND(DataBase2[[#This Row],[sILSGKS]]&lt;=0.0001,DataBase2[[#This Row],[sILSGKS]]&lt;&gt;""), 1,"")</f>
        <v/>
      </c>
      <c r="BJ633" s="84" t="str">
        <f>IF(AND(DataBase2[[#This Row],[sSAGKS]]&lt;=0.0001,DataBase2[[#This Row],[sSAGKS]]&lt;&gt;""), 1,"")</f>
        <v/>
      </c>
      <c r="BK633" s="80" t="str">
        <f>IF(AND(DataBase2[[#This Row],[sKSGKS]]&lt;=0.0001,DataBase2[[#This Row],[sKSGKS]]&lt;&gt;""), 1,"")</f>
        <v/>
      </c>
      <c r="CV633" s="7"/>
      <c r="CW633" s="7"/>
      <c r="CX633" s="7"/>
      <c r="CY633" s="7"/>
      <c r="DB633" s="8"/>
      <c r="DC633" s="8"/>
      <c r="DD633" s="8"/>
      <c r="DF633" s="7"/>
      <c r="DG633" s="7"/>
      <c r="DH633" s="7"/>
      <c r="DI633" s="7"/>
      <c r="DK633" s="8"/>
      <c r="DL633" s="8"/>
      <c r="DM633" s="8"/>
      <c r="DN633" s="8"/>
      <c r="DO633" s="8"/>
      <c r="DP633" s="7"/>
      <c r="DQ633" s="7"/>
      <c r="DR633" s="7"/>
      <c r="DS633" s="7"/>
    </row>
    <row r="634" spans="1:123" x14ac:dyDescent="0.35">
      <c r="A634" s="65" t="s">
        <v>162</v>
      </c>
      <c r="B634" s="66" t="s">
        <v>80</v>
      </c>
      <c r="C634" s="67" t="s">
        <v>282</v>
      </c>
      <c r="D634" s="67">
        <v>6</v>
      </c>
      <c r="E634" s="67">
        <v>25</v>
      </c>
      <c r="F634" s="68">
        <v>2</v>
      </c>
      <c r="G634" s="69">
        <v>7329.86</v>
      </c>
      <c r="H634" s="70">
        <v>7180.66</v>
      </c>
      <c r="I634" s="71">
        <v>7200</v>
      </c>
      <c r="J634" s="69">
        <v>7329.54</v>
      </c>
      <c r="K634" s="70">
        <v>7329.54</v>
      </c>
      <c r="L634" s="71">
        <v>735</v>
      </c>
      <c r="M634" s="69">
        <v>14643.92</v>
      </c>
      <c r="N634" s="6">
        <v>7300.34</v>
      </c>
      <c r="O634" s="71">
        <v>7200</v>
      </c>
      <c r="P634" s="69">
        <v>7329.8598599999996</v>
      </c>
      <c r="Q634" s="71">
        <v>6908</v>
      </c>
      <c r="R634" s="72">
        <v>7760.72</v>
      </c>
      <c r="S634" s="71">
        <v>119.73</v>
      </c>
      <c r="T634" s="72">
        <v>7802.08</v>
      </c>
      <c r="U634" s="71">
        <v>150.02199999999999</v>
      </c>
      <c r="V634" s="72">
        <v>7831.11</v>
      </c>
      <c r="W634" s="73">
        <v>150.03299999999999</v>
      </c>
      <c r="X634" s="7">
        <v>7329.86</v>
      </c>
      <c r="Y634" s="71">
        <v>149</v>
      </c>
      <c r="Z634" s="74">
        <f t="shared" si="27"/>
        <v>7329.54</v>
      </c>
      <c r="AA634" s="48">
        <f t="shared" si="28"/>
        <v>7329.8598599999996</v>
      </c>
      <c r="AB634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MIN(G634,J634,M634),"")</f>
        <v>7329.54</v>
      </c>
      <c r="AC634" s="49">
        <f>IF(OR(DataBase2[[#This Row],[sKS]] = "", DataBase2[[#This Row],[BSOpt]]=""), "", (DataBase2[[#This Row],[sKS]]-DataBase2[[#This Row],[BSOpt]])/DataBase2[[#This Row],[BSOpt]])</f>
        <v>4.3658947219021787E-5</v>
      </c>
      <c r="AD634" s="49">
        <f t="shared" si="29"/>
        <v>7329.54</v>
      </c>
      <c r="AE634" s="49">
        <f>IF(OR(DataBase2[[#This Row],[sKS]] = "", DataBase2[[#This Row],[BESTUB]]=""), "", (DataBase2[[#This Row],[sKS]]-DataBase2[[#This Row],[BESTUB]])/DataBase2[[#This Row],[BESTUB]])</f>
        <v>4.3658947219021787E-5</v>
      </c>
      <c r="AF634" s="75">
        <f>IF(OR(DataBase2[[#This Row],[sLB]] = "", DataBase2[[#This Row],[BestSol]]=""), "", (DataBase2[[#This Row],[sLB]]-DataBase2[[#This Row],[BestSol]])/DataBase2[[#This Row],[BestSol]])</f>
        <v>4.3658947219021787E-5</v>
      </c>
      <c r="AG634" s="76">
        <f>IF(OR(DataBase2[[#This Row],[sCL]] = "", DataBase2[[#This Row],[BestSol]]=""), "", (DataBase2[[#This Row],[sCL]] -DataBase2[[#This Row],[BestSol]])/DataBase2[[#This Row],[BestSol]])</f>
        <v>0</v>
      </c>
      <c r="AH634" s="76">
        <f>IF(OR(DataBase2[[#This Row],[sDRC]]= "", DataBase2[[#This Row],[BestSol]]=""), "", (DataBase2[[#This Row],[sDRC]]-DataBase2[[#This Row],[BestSol]])/DataBase2[[#This Row],[BestSol]])</f>
        <v>0.99793165737549694</v>
      </c>
      <c r="AI634" s="76">
        <f>IF(OR(DataBase2[[#This Row],[sABS]]= "", DataBase2[[#This Row],[BestSol]]=""), "", (DataBase2[[#This Row],[sABS]]-DataBase2[[#This Row],[BestSol]])/DataBase2[[#This Row],[BestSol]])</f>
        <v>4.3639846429599628E-5</v>
      </c>
      <c r="AJ634" s="76">
        <f>IF(OR(DataBase2[[#This Row],[sCCJ]]= "", DataBase2[[#This Row],[BestSol]]=""), "", (DataBase2[[#This Row],[sCCJ]]-DataBase2[[#This Row],[BestSol]])/DataBase2[[#This Row],[BestSol]])</f>
        <v>5.8827702693484217E-2</v>
      </c>
      <c r="AK634" s="76">
        <f>IF(OR(DataBase2[[#This Row],[sILS]] = "", DataBase2[[#This Row],[BestSol]]=""), "", (DataBase2[[#This Row],[sILS]]-DataBase2[[#This Row],[BestSol]])/DataBase2[[#This Row],[BestSol]])</f>
        <v>6.4470621621547874E-2</v>
      </c>
      <c r="AL634" s="76">
        <f>IF(OR(DataBase2[[#This Row],[sSA]] = "", DataBase2[[#This Row],[BestSol]]=""), "", (DataBase2[[#This Row],[sSA]]-DataBase2[[#This Row],[BestSol]])/DataBase2[[#This Row],[BestSol]])</f>
        <v>6.8431306739577064E-2</v>
      </c>
      <c r="AM634" s="76">
        <f>IF(OR(DataBase2[[#This Row],[sKS]] = "", DataBase2[[#This Row],[BestSol]]=""), "", (DataBase2[[#This Row],[sKS]]-DataBase2[[#This Row],[BestSol]])/DataBase2[[#This Row],[BestSol]])</f>
        <v>4.3658947219021787E-5</v>
      </c>
      <c r="AN634" s="75">
        <f>IF(OR(DataBase2[[#This Row],[sLB]] = "", DataBase2[[#This Row],[BSHeu]]=""), "", (DataBase2[[#This Row],[sLB]]-DataBase2[[#This Row],[BSHeu]])/DataBase2[[#This Row],[BSHeu]])</f>
        <v>1.9099955903015222E-8</v>
      </c>
      <c r="AO634" s="76">
        <f>IF(OR(DataBase2[[#This Row],[sCL]] = "",  DataBase2[[#This Row],[BSHeu]]=""), "", (DataBase2[[#This Row],[sCL]] - DataBase2[[#This Row],[BSHeu]])/ DataBase2[[#This Row],[BSHeu]])</f>
        <v>-4.3637942076508908E-5</v>
      </c>
      <c r="AP634" s="76">
        <f>IF(OR(DataBase2[[#This Row],[sDRC]]= "",  DataBase2[[#This Row],[BSHeu]]=""), "", (DataBase2[[#This Row],[sDRC]]- DataBase2[[#This Row],[BSHeu]])/ DataBase2[[#This Row],[BSHeu]])</f>
        <v>0.99784447174955959</v>
      </c>
      <c r="AQ634" s="76">
        <f>IF(OR(DataBase2[[#This Row],[sABS]]= "",  DataBase2[[#This Row],[BSHeu]]=""), "", (DataBase2[[#This Row],[sABS]]- DataBase2[[#This Row],[BSHeu]])/ DataBase2[[#This Row],[BSHeu]])</f>
        <v>0</v>
      </c>
      <c r="AR634" s="76">
        <f>IF(OR(DataBase2[[#This Row],[sCCJ]]= "",  DataBase2[[#This Row],[BSHeu]]=""), "", (DataBase2[[#This Row],[sCCJ]]- DataBase2[[#This Row],[BSHeu]])/ DataBase2[[#This Row],[BSHeu]])</f>
        <v>5.878149763152507E-2</v>
      </c>
      <c r="AS634" s="76">
        <f>IF(OR(DataBase2[[#This Row],[sILS]] = "",  DataBase2[[#This Row],[BSHeu]]=""), "", (DataBase2[[#This Row],[sILS]]- DataBase2[[#This Row],[BSHeu]])/ DataBase2[[#This Row],[BSHeu]])</f>
        <v>6.4424170314219403E-2</v>
      </c>
      <c r="AT634" s="76">
        <f>IF(OR(DataBase2[[#This Row],[sSA]] = "",  DataBase2[[#This Row],[BSHeu]]=""), "", (DataBase2[[#This Row],[sSA]]- DataBase2[[#This Row],[BSHeu]])/ DataBase2[[#This Row],[BSHeu]])</f>
        <v>6.8384682596100838E-2</v>
      </c>
      <c r="AU634" s="77">
        <f>IF(OR(DataBase2[[#This Row],[sKS]]= "",  DataBase2[[#This Row],[BSHeu]]=""), "", (DataBase2[[#This Row],[sKS]]- DataBase2[[#This Row],[BSHeu]])/ DataBase2[[#This Row],[BSHeu]])</f>
        <v>1.9099955903015222E-8</v>
      </c>
      <c r="AV634" s="78">
        <f>IF(AND(DataBase2[[#This Row],[sLBGB]]&lt;=0.0001, DataBase2[[#This Row],[sLBGB]]&lt;&gt;""), 1,"")</f>
        <v>1</v>
      </c>
      <c r="AW634" s="78">
        <f>IF(AND(DataBase2[[#This Row],[sCLGB]]&lt;=0.0001,DataBase2[[#This Row],[sCLGB]]&lt;&gt;""), 1,"")</f>
        <v>1</v>
      </c>
      <c r="AX634" s="78" t="str">
        <f>IF(AND(DataBase2[[#This Row],[sDRCGB]]&lt;=0.0001,DataBase2[[#This Row],[sDRCGB]]&lt;&gt;""), 1,"")</f>
        <v/>
      </c>
      <c r="AY634" s="78">
        <f>IF(AND(DataBase2[[#This Row],[sABSGB]]&lt;=0.0001,DataBase2[[#This Row],[sABSGB]]&lt;&gt;""), 1,"")</f>
        <v>1</v>
      </c>
      <c r="AZ634" s="78" t="str">
        <f>IF(AND(DataBase2[[#This Row],[sCCJGB]]&lt;=0.0001,DataBase2[[#This Row],[sCCJGB]]&lt;&gt;""), 1,"")</f>
        <v/>
      </c>
      <c r="BA634" s="78" t="str">
        <f>IF(AND(DataBase2[[#This Row],[sILSGB]]&lt;=0.0001,DataBase2[[#This Row],[sILSGB]]&lt;&gt;""), 1,"")</f>
        <v/>
      </c>
      <c r="BB634" s="78" t="str">
        <f>IF(AND(DataBase2[[#This Row],[sSAGB]]&lt;=0.0001,DataBase2[[#This Row],[sSAGB]]&lt;&gt;""), 1,"")</f>
        <v/>
      </c>
      <c r="BC634" s="78">
        <f>IF(AND(DataBase2[[#This Row],[sKSGB]]&lt;=0.0001,DataBase2[[#This Row],[sKSGB]]&lt;&gt;""), 1,"")</f>
        <v>1</v>
      </c>
      <c r="BD634" s="79">
        <f>IF(AND(DataBase2[[#This Row],[sLBGKS]]&lt;=0.0001, DataBase2[[#This Row],[sLBGKS]]&lt;&gt;""), 1,"")</f>
        <v>1</v>
      </c>
      <c r="BE634" s="78">
        <f>IF(AND(DataBase2[[#This Row],[sCLGKS]]&lt;=0.0001,DataBase2[[#This Row],[sCLGKS]]&lt;&gt;""), 1,"")</f>
        <v>1</v>
      </c>
      <c r="BF634" s="78" t="str">
        <f>IF(AND(DataBase2[[#This Row],[sDRCGKS]]&lt;=0.0001,DataBase2[[#This Row],[sDRCGKS]]&lt;&gt;""), 1,"")</f>
        <v/>
      </c>
      <c r="BG634" s="78">
        <f>IF(AND(DataBase2[[#This Row],[sABSGKS]]&lt;=0.0001,DataBase2[[#This Row],[sABSGKS]]&lt;&gt;""), 1,"")</f>
        <v>1</v>
      </c>
      <c r="BH634" s="78" t="str">
        <f>IF(AND(DataBase2[[#This Row],[sCCJGKS]]&lt;=0.0001,DataBase2[[#This Row],[sCCJGKS]]&lt;&gt;""), 1,"")</f>
        <v/>
      </c>
      <c r="BI634" s="78" t="str">
        <f>IF(AND(DataBase2[[#This Row],[sILSGKS]]&lt;=0.0001,DataBase2[[#This Row],[sILSGKS]]&lt;&gt;""), 1,"")</f>
        <v/>
      </c>
      <c r="BJ634" s="78" t="str">
        <f>IF(AND(DataBase2[[#This Row],[sSAGKS]]&lt;=0.0001,DataBase2[[#This Row],[sSAGKS]]&lt;&gt;""), 1,"")</f>
        <v/>
      </c>
      <c r="BK634" s="80">
        <f>IF(AND(DataBase2[[#This Row],[sKSGKS]]&lt;=0.0001,DataBase2[[#This Row],[sKSGKS]]&lt;&gt;""), 1,"")</f>
        <v>1</v>
      </c>
      <c r="CV634" s="7"/>
      <c r="CW634" s="7"/>
      <c r="CX634" s="7"/>
      <c r="CY634" s="7"/>
      <c r="DB634" s="8"/>
      <c r="DC634" s="8"/>
      <c r="DD634" s="8"/>
      <c r="DF634" s="7"/>
      <c r="DG634" s="7"/>
      <c r="DH634" s="7"/>
      <c r="DI634" s="7"/>
      <c r="DK634" s="8"/>
      <c r="DL634" s="8"/>
      <c r="DM634" s="8"/>
      <c r="DN634" s="8"/>
      <c r="DO634" s="8"/>
      <c r="DP634" s="7"/>
      <c r="DQ634" s="7"/>
      <c r="DR634" s="7"/>
      <c r="DS634" s="7"/>
    </row>
    <row r="635" spans="1:123" x14ac:dyDescent="0.35">
      <c r="A635" s="65" t="s">
        <v>163</v>
      </c>
      <c r="B635" s="66" t="s">
        <v>80</v>
      </c>
      <c r="C635" s="67" t="s">
        <v>282</v>
      </c>
      <c r="D635" s="67">
        <v>6</v>
      </c>
      <c r="E635" s="67">
        <v>25</v>
      </c>
      <c r="F635" s="68">
        <v>3</v>
      </c>
      <c r="G635" s="69">
        <v>8349.3799999999992</v>
      </c>
      <c r="H635" s="70">
        <v>7935.31</v>
      </c>
      <c r="I635" s="71">
        <v>7200</v>
      </c>
      <c r="J635" s="69">
        <v>8337.86</v>
      </c>
      <c r="K635" s="70">
        <v>8170.79</v>
      </c>
      <c r="L635" s="71">
        <v>43102</v>
      </c>
      <c r="M635" s="69">
        <v>16524.439999999999</v>
      </c>
      <c r="N635" s="6">
        <v>8118.38</v>
      </c>
      <c r="O635" s="71">
        <v>7200</v>
      </c>
      <c r="P635" s="69">
        <v>8478.0703099999992</v>
      </c>
      <c r="Q635" s="71">
        <v>9380</v>
      </c>
      <c r="R635" s="72">
        <v>8578.1200000000008</v>
      </c>
      <c r="S635" s="71">
        <v>117.16</v>
      </c>
      <c r="T635" s="72">
        <v>8433.9500000000007</v>
      </c>
      <c r="U635" s="71">
        <v>150.00200000000001</v>
      </c>
      <c r="V635" s="72">
        <v>8473.4500000000007</v>
      </c>
      <c r="W635" s="73">
        <v>150.114</v>
      </c>
      <c r="X635" s="7">
        <v>8348.0400000000009</v>
      </c>
      <c r="Y635" s="71">
        <v>801</v>
      </c>
      <c r="Z635" s="74">
        <f t="shared" si="27"/>
        <v>8337.86</v>
      </c>
      <c r="AA635" s="48">
        <f t="shared" si="28"/>
        <v>8348.0400000000009</v>
      </c>
      <c r="AB63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MIN(G635,J635,M635),"")</f>
        <v/>
      </c>
      <c r="AC635" s="49" t="str">
        <f>IF(OR(DataBase2[[#This Row],[sKS]] = "", DataBase2[[#This Row],[BSOpt]]=""), "", (DataBase2[[#This Row],[sKS]]-DataBase2[[#This Row],[BSOpt]])/DataBase2[[#This Row],[BSOpt]])</f>
        <v/>
      </c>
      <c r="AD635" s="49">
        <f t="shared" si="29"/>
        <v>8337.86</v>
      </c>
      <c r="AE635" s="49">
        <f>IF(OR(DataBase2[[#This Row],[sKS]] = "", DataBase2[[#This Row],[BESTUB]]=""), "", (DataBase2[[#This Row],[sKS]]-DataBase2[[#This Row],[BESTUB]])/DataBase2[[#This Row],[BESTUB]])</f>
        <v>1.2209367871372618E-3</v>
      </c>
      <c r="AF635" s="75">
        <f>IF(OR(DataBase2[[#This Row],[sLB]] = "", DataBase2[[#This Row],[BestSol]]=""), "", (DataBase2[[#This Row],[sLB]]-DataBase2[[#This Row],[BestSol]])/DataBase2[[#This Row],[BestSol]])</f>
        <v>1.3816494879979534E-3</v>
      </c>
      <c r="AG635" s="76">
        <f>IF(OR(DataBase2[[#This Row],[sCL]] = "", DataBase2[[#This Row],[BestSol]]=""), "", (DataBase2[[#This Row],[sCL]] -DataBase2[[#This Row],[BestSol]])/DataBase2[[#This Row],[BestSol]])</f>
        <v>0</v>
      </c>
      <c r="AH635" s="76">
        <f>IF(OR(DataBase2[[#This Row],[sDRC]]= "", DataBase2[[#This Row],[BestSol]]=""), "", (DataBase2[[#This Row],[sDRC]]-DataBase2[[#This Row],[BestSol]])/DataBase2[[#This Row],[BestSol]])</f>
        <v>0.98185625568191326</v>
      </c>
      <c r="AI635" s="76">
        <f>IF(OR(DataBase2[[#This Row],[sABS]]= "", DataBase2[[#This Row],[BestSol]]=""), "", (DataBase2[[#This Row],[sABS]]-DataBase2[[#This Row],[BestSol]])/DataBase2[[#This Row],[BestSol]])</f>
        <v>1.681610269301698E-2</v>
      </c>
      <c r="AJ635" s="76">
        <f>IF(OR(DataBase2[[#This Row],[sCCJ]]= "", DataBase2[[#This Row],[BestSol]]=""), "", (DataBase2[[#This Row],[sCCJ]]-DataBase2[[#This Row],[BestSol]])/DataBase2[[#This Row],[BestSol]])</f>
        <v>2.8815547394655246E-2</v>
      </c>
      <c r="AK635" s="76">
        <f>IF(OR(DataBase2[[#This Row],[sILS]] = "", DataBase2[[#This Row],[BestSol]]=""), "", (DataBase2[[#This Row],[sILS]]-DataBase2[[#This Row],[BestSol]])/DataBase2[[#This Row],[BestSol]])</f>
        <v>1.1524539869942663E-2</v>
      </c>
      <c r="AL635" s="76">
        <f>IF(OR(DataBase2[[#This Row],[sSA]] = "", DataBase2[[#This Row],[BestSol]]=""), "", (DataBase2[[#This Row],[sSA]]-DataBase2[[#This Row],[BestSol]])/DataBase2[[#This Row],[BestSol]])</f>
        <v>1.6261966499797328E-2</v>
      </c>
      <c r="AM635" s="76">
        <f>IF(OR(DataBase2[[#This Row],[sKS]] = "", DataBase2[[#This Row],[BestSol]]=""), "", (DataBase2[[#This Row],[sKS]]-DataBase2[[#This Row],[BestSol]])/DataBase2[[#This Row],[BestSol]])</f>
        <v>1.2209367871372618E-3</v>
      </c>
      <c r="AN635" s="75">
        <f>IF(OR(DataBase2[[#This Row],[sLB]] = "", DataBase2[[#This Row],[BSHeu]]=""), "", (DataBase2[[#This Row],[sLB]]-DataBase2[[#This Row],[BSHeu]])/DataBase2[[#This Row],[BSHeu]])</f>
        <v>1.605167200921805E-4</v>
      </c>
      <c r="AO635" s="76">
        <f>IF(OR(DataBase2[[#This Row],[sCL]] = "",  DataBase2[[#This Row],[BSHeu]]=""), "", (DataBase2[[#This Row],[sCL]] - DataBase2[[#This Row],[BSHeu]])/ DataBase2[[#This Row],[BSHeu]])</f>
        <v>-1.2194479183137946E-3</v>
      </c>
      <c r="AP635" s="76">
        <f>IF(OR(DataBase2[[#This Row],[sDRC]]= "",  DataBase2[[#This Row],[BSHeu]]=""), "", (DataBase2[[#This Row],[sDRC]]- DataBase2[[#This Row],[BSHeu]])/ DataBase2[[#This Row],[BSHeu]])</f>
        <v>0.9794394851965248</v>
      </c>
      <c r="AQ635" s="76">
        <f>IF(OR(DataBase2[[#This Row],[sABS]]= "",  DataBase2[[#This Row],[BSHeu]]=""), "", (DataBase2[[#This Row],[sABS]]- DataBase2[[#This Row],[BSHeu]])/ DataBase2[[#This Row],[BSHeu]])</f>
        <v>1.5576148413280035E-2</v>
      </c>
      <c r="AR635" s="76">
        <f>IF(OR(DataBase2[[#This Row],[sCCJ]]= "",  DataBase2[[#This Row],[BSHeu]]=""), "", (DataBase2[[#This Row],[sCCJ]]- DataBase2[[#This Row],[BSHeu]])/ DataBase2[[#This Row],[BSHeu]])</f>
        <v>2.7560960417055969E-2</v>
      </c>
      <c r="AS635" s="76">
        <f>IF(OR(DataBase2[[#This Row],[sILS]] = "",  DataBase2[[#This Row],[BSHeu]]=""), "", (DataBase2[[#This Row],[sILS]]- DataBase2[[#This Row],[BSHeu]])/ DataBase2[[#This Row],[BSHeu]])</f>
        <v>1.0291038375474943E-2</v>
      </c>
      <c r="AT635" s="76">
        <f>IF(OR(DataBase2[[#This Row],[sSA]] = "",  DataBase2[[#This Row],[BSHeu]]=""), "", (DataBase2[[#This Row],[sSA]]- DataBase2[[#This Row],[BSHeu]])/ DataBase2[[#This Row],[BSHeu]])</f>
        <v>1.5022687960287665E-2</v>
      </c>
      <c r="AU635" s="77">
        <f>IF(OR(DataBase2[[#This Row],[sKS]]= "",  DataBase2[[#This Row],[BSHeu]]=""), "", (DataBase2[[#This Row],[sKS]]- DataBase2[[#This Row],[BSHeu]])/ DataBase2[[#This Row],[BSHeu]])</f>
        <v>0</v>
      </c>
      <c r="AV635" s="78" t="str">
        <f>IF(AND(DataBase2[[#This Row],[sLBGB]]&lt;=0.0001, DataBase2[[#This Row],[sLBGB]]&lt;&gt;""), 1,"")</f>
        <v/>
      </c>
      <c r="AW635" s="78">
        <f>IF(AND(DataBase2[[#This Row],[sCLGB]]&lt;=0.0001,DataBase2[[#This Row],[sCLGB]]&lt;&gt;""), 1,"")</f>
        <v>1</v>
      </c>
      <c r="AX635" s="78" t="str">
        <f>IF(AND(DataBase2[[#This Row],[sDRCGB]]&lt;=0.0001,DataBase2[[#This Row],[sDRCGB]]&lt;&gt;""), 1,"")</f>
        <v/>
      </c>
      <c r="AY635" s="78" t="str">
        <f>IF(AND(DataBase2[[#This Row],[sABSGB]]&lt;=0.0001,DataBase2[[#This Row],[sABSGB]]&lt;&gt;""), 1,"")</f>
        <v/>
      </c>
      <c r="AZ635" s="78" t="str">
        <f>IF(AND(DataBase2[[#This Row],[sCCJGB]]&lt;=0.0001,DataBase2[[#This Row],[sCCJGB]]&lt;&gt;""), 1,"")</f>
        <v/>
      </c>
      <c r="BA635" s="78" t="str">
        <f>IF(AND(DataBase2[[#This Row],[sILSGB]]&lt;=0.0001,DataBase2[[#This Row],[sILSGB]]&lt;&gt;""), 1,"")</f>
        <v/>
      </c>
      <c r="BB635" s="78" t="str">
        <f>IF(AND(DataBase2[[#This Row],[sSAGB]]&lt;=0.0001,DataBase2[[#This Row],[sSAGB]]&lt;&gt;""), 1,"")</f>
        <v/>
      </c>
      <c r="BC635" s="78" t="str">
        <f>IF(AND(DataBase2[[#This Row],[sKSGB]]&lt;=0.0001,DataBase2[[#This Row],[sKSGB]]&lt;&gt;""), 1,"")</f>
        <v/>
      </c>
      <c r="BD635" s="79" t="str">
        <f>IF(AND(DataBase2[[#This Row],[sLBGKS]]&lt;=0.0001, DataBase2[[#This Row],[sLBGKS]]&lt;&gt;""), 1,"")</f>
        <v/>
      </c>
      <c r="BE635" s="78">
        <f>IF(AND(DataBase2[[#This Row],[sCLGKS]]&lt;=0.0001,DataBase2[[#This Row],[sCLGKS]]&lt;&gt;""), 1,"")</f>
        <v>1</v>
      </c>
      <c r="BF635" s="78" t="str">
        <f>IF(AND(DataBase2[[#This Row],[sDRCGKS]]&lt;=0.0001,DataBase2[[#This Row],[sDRCGKS]]&lt;&gt;""), 1,"")</f>
        <v/>
      </c>
      <c r="BG635" s="78" t="str">
        <f>IF(AND(DataBase2[[#This Row],[sABSGKS]]&lt;=0.0001,DataBase2[[#This Row],[sABSGKS]]&lt;&gt;""), 1,"")</f>
        <v/>
      </c>
      <c r="BH635" s="78" t="str">
        <f>IF(AND(DataBase2[[#This Row],[sCCJGKS]]&lt;=0.0001,DataBase2[[#This Row],[sCCJGKS]]&lt;&gt;""), 1,"")</f>
        <v/>
      </c>
      <c r="BI635" s="78" t="str">
        <f>IF(AND(DataBase2[[#This Row],[sILSGKS]]&lt;=0.0001,DataBase2[[#This Row],[sILSGKS]]&lt;&gt;""), 1,"")</f>
        <v/>
      </c>
      <c r="BJ635" s="78" t="str">
        <f>IF(AND(DataBase2[[#This Row],[sSAGKS]]&lt;=0.0001,DataBase2[[#This Row],[sSAGKS]]&lt;&gt;""), 1,"")</f>
        <v/>
      </c>
      <c r="BK635" s="80">
        <f>IF(AND(DataBase2[[#This Row],[sKSGKS]]&lt;=0.0001,DataBase2[[#This Row],[sKSGKS]]&lt;&gt;""), 1,"")</f>
        <v>1</v>
      </c>
      <c r="CV635" s="7"/>
      <c r="CW635" s="7"/>
      <c r="CX635" s="7"/>
      <c r="CY635" s="7"/>
      <c r="DB635" s="8"/>
      <c r="DC635" s="8"/>
      <c r="DD635" s="8"/>
      <c r="DF635" s="7"/>
      <c r="DG635" s="7"/>
      <c r="DH635" s="7"/>
      <c r="DI635" s="7"/>
      <c r="DK635" s="8"/>
      <c r="DL635" s="8"/>
      <c r="DM635" s="8"/>
      <c r="DN635" s="8"/>
      <c r="DO635" s="8"/>
      <c r="DP635" s="7"/>
      <c r="DQ635" s="7"/>
      <c r="DR635" s="7"/>
      <c r="DS635" s="7"/>
    </row>
    <row r="636" spans="1:123" x14ac:dyDescent="0.35">
      <c r="A636" s="65" t="s">
        <v>164</v>
      </c>
      <c r="B636" s="66" t="s">
        <v>80</v>
      </c>
      <c r="C636" s="67" t="s">
        <v>282</v>
      </c>
      <c r="D636" s="67">
        <v>6</v>
      </c>
      <c r="E636" s="67">
        <v>25</v>
      </c>
      <c r="F636" s="68">
        <v>4</v>
      </c>
      <c r="G636" s="69">
        <v>9259.33</v>
      </c>
      <c r="H636" s="70">
        <v>8728.43</v>
      </c>
      <c r="I636" s="71">
        <v>7200</v>
      </c>
      <c r="J636" s="69">
        <v>9296.52</v>
      </c>
      <c r="K636" s="70">
        <v>8932.77</v>
      </c>
      <c r="L636" s="71">
        <v>43138</v>
      </c>
      <c r="M636" s="69">
        <v>18587.36</v>
      </c>
      <c r="N636" s="6">
        <v>9027.2000000000007</v>
      </c>
      <c r="O636" s="71">
        <v>7200</v>
      </c>
      <c r="P636" s="69">
        <v>9673.9404300000006</v>
      </c>
      <c r="Q636" s="71">
        <v>3359</v>
      </c>
      <c r="R636" s="72">
        <v>9777.58</v>
      </c>
      <c r="S636" s="71">
        <v>101.89</v>
      </c>
      <c r="T636" s="72">
        <v>9364.7800000000007</v>
      </c>
      <c r="U636" s="71">
        <v>150.04050000000001</v>
      </c>
      <c r="V636" s="72">
        <v>9438.49</v>
      </c>
      <c r="W636" s="73">
        <v>150.06950000000001</v>
      </c>
      <c r="X636" s="7">
        <v>9322.8700000000008</v>
      </c>
      <c r="Y636" s="71">
        <v>1039</v>
      </c>
      <c r="Z636" s="74">
        <f t="shared" si="27"/>
        <v>9259.33</v>
      </c>
      <c r="AA636" s="48">
        <f t="shared" si="28"/>
        <v>9322.8700000000008</v>
      </c>
      <c r="AB63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MIN(G636,J636,M636),"")</f>
        <v/>
      </c>
      <c r="AC636" s="49" t="str">
        <f>IF(OR(DataBase2[[#This Row],[sKS]] = "", DataBase2[[#This Row],[BSOpt]]=""), "", (DataBase2[[#This Row],[sKS]]-DataBase2[[#This Row],[BSOpt]])/DataBase2[[#This Row],[BSOpt]])</f>
        <v/>
      </c>
      <c r="AD636" s="49">
        <f t="shared" si="29"/>
        <v>9259.33</v>
      </c>
      <c r="AE636" s="49">
        <f>IF(OR(DataBase2[[#This Row],[sKS]] = "", DataBase2[[#This Row],[BESTUB]]=""), "", (DataBase2[[#This Row],[sKS]]-DataBase2[[#This Row],[BESTUB]])/DataBase2[[#This Row],[BESTUB]])</f>
        <v>6.8622675722758422E-3</v>
      </c>
      <c r="AF636" s="75">
        <f>IF(OR(DataBase2[[#This Row],[sLB]] = "", DataBase2[[#This Row],[BestSol]]=""), "", (DataBase2[[#This Row],[sLB]]-DataBase2[[#This Row],[BestSol]])/DataBase2[[#This Row],[BestSol]])</f>
        <v>0</v>
      </c>
      <c r="AG636" s="76">
        <f>IF(OR(DataBase2[[#This Row],[sCL]] = "", DataBase2[[#This Row],[BestSol]]=""), "", (DataBase2[[#This Row],[sCL]] -DataBase2[[#This Row],[BestSol]])/DataBase2[[#This Row],[BestSol]])</f>
        <v>4.0164893140216956E-3</v>
      </c>
      <c r="AH636" s="76">
        <f>IF(OR(DataBase2[[#This Row],[sDRC]]= "", DataBase2[[#This Row],[BestSol]]=""), "", (DataBase2[[#This Row],[sDRC]]-DataBase2[[#This Row],[BestSol]])/DataBase2[[#This Row],[BestSol]])</f>
        <v>1.0074195433146891</v>
      </c>
      <c r="AI636" s="76">
        <f>IF(OR(DataBase2[[#This Row],[sABS]]= "", DataBase2[[#This Row],[BestSol]]=""), "", (DataBase2[[#This Row],[sABS]]-DataBase2[[#This Row],[BestSol]])/DataBase2[[#This Row],[BestSol]])</f>
        <v>4.4777584339255716E-2</v>
      </c>
      <c r="AJ636" s="76">
        <f>IF(OR(DataBase2[[#This Row],[sCCJ]]= "", DataBase2[[#This Row],[BestSol]]=""), "", (DataBase2[[#This Row],[sCCJ]]-DataBase2[[#This Row],[BestSol]])/DataBase2[[#This Row],[BestSol]])</f>
        <v>5.5970572384826979E-2</v>
      </c>
      <c r="AK636" s="76">
        <f>IF(OR(DataBase2[[#This Row],[sILS]] = "", DataBase2[[#This Row],[BestSol]]=""), "", (DataBase2[[#This Row],[sILS]]-DataBase2[[#This Row],[BestSol]])/DataBase2[[#This Row],[BestSol]])</f>
        <v>1.1388512991760821E-2</v>
      </c>
      <c r="AL636" s="76">
        <f>IF(OR(DataBase2[[#This Row],[sSA]] = "", DataBase2[[#This Row],[BestSol]]=""), "", (DataBase2[[#This Row],[sSA]]-DataBase2[[#This Row],[BestSol]])/DataBase2[[#This Row],[BestSol]])</f>
        <v>1.9349132172630186E-2</v>
      </c>
      <c r="AM636" s="76">
        <f>IF(OR(DataBase2[[#This Row],[sKS]] = "", DataBase2[[#This Row],[BestSol]]=""), "", (DataBase2[[#This Row],[sKS]]-DataBase2[[#This Row],[BestSol]])/DataBase2[[#This Row],[BestSol]])</f>
        <v>6.8622675722758422E-3</v>
      </c>
      <c r="AN636" s="75">
        <f>IF(OR(DataBase2[[#This Row],[sLB]] = "", DataBase2[[#This Row],[BSHeu]]=""), "", (DataBase2[[#This Row],[sLB]]-DataBase2[[#This Row],[BSHeu]])/DataBase2[[#This Row],[BSHeu]])</f>
        <v>-6.815497802715351E-3</v>
      </c>
      <c r="AO636" s="76">
        <f>IF(OR(DataBase2[[#This Row],[sCL]] = "",  DataBase2[[#This Row],[BSHeu]]=""), "", (DataBase2[[#This Row],[sCL]] - DataBase2[[#This Row],[BSHeu]])/ DataBase2[[#This Row],[BSHeu]])</f>
        <v>-2.826382862788E-3</v>
      </c>
      <c r="AP636" s="76">
        <f>IF(OR(DataBase2[[#This Row],[sDRC]]= "",  DataBase2[[#This Row],[BSHeu]]=""), "", (DataBase2[[#This Row],[sDRC]]- DataBase2[[#This Row],[BSHeu]])/ DataBase2[[#This Row],[BSHeu]])</f>
        <v>0.99373797982810008</v>
      </c>
      <c r="AQ636" s="76">
        <f>IF(OR(DataBase2[[#This Row],[sABS]]= "",  DataBase2[[#This Row],[BSHeu]]=""), "", (DataBase2[[#This Row],[sABS]]- DataBase2[[#This Row],[BSHeu]])/ DataBase2[[#This Row],[BSHeu]])</f>
        <v>3.7656905008865267E-2</v>
      </c>
      <c r="AR636" s="76">
        <f>IF(OR(DataBase2[[#This Row],[sCCJ]]= "",  DataBase2[[#This Row],[BSHeu]]=""), "", (DataBase2[[#This Row],[sCCJ]]- DataBase2[[#This Row],[BSHeu]])/ DataBase2[[#This Row],[BSHeu]])</f>
        <v>4.877360726900612E-2</v>
      </c>
      <c r="AS636" s="76">
        <f>IF(OR(DataBase2[[#This Row],[sILS]] = "",  DataBase2[[#This Row],[BSHeu]]=""), "", (DataBase2[[#This Row],[sILS]]- DataBase2[[#This Row],[BSHeu]])/ DataBase2[[#This Row],[BSHeu]])</f>
        <v>4.495396803773929E-3</v>
      </c>
      <c r="AT636" s="76">
        <f>IF(OR(DataBase2[[#This Row],[sSA]] = "",  DataBase2[[#This Row],[BSHeu]]=""), "", (DataBase2[[#This Row],[sSA]]- DataBase2[[#This Row],[BSHeu]])/ DataBase2[[#This Row],[BSHeu]])</f>
        <v>1.2401760402107824E-2</v>
      </c>
      <c r="AU636" s="77">
        <f>IF(OR(DataBase2[[#This Row],[sKS]]= "",  DataBase2[[#This Row],[BSHeu]]=""), "", (DataBase2[[#This Row],[sKS]]- DataBase2[[#This Row],[BSHeu]])/ DataBase2[[#This Row],[BSHeu]])</f>
        <v>0</v>
      </c>
      <c r="AV636" s="78">
        <f>IF(AND(DataBase2[[#This Row],[sLBGB]]&lt;=0.0001, DataBase2[[#This Row],[sLBGB]]&lt;&gt;""), 1,"")</f>
        <v>1</v>
      </c>
      <c r="AW636" s="78" t="str">
        <f>IF(AND(DataBase2[[#This Row],[sCLGB]]&lt;=0.0001,DataBase2[[#This Row],[sCLGB]]&lt;&gt;""), 1,"")</f>
        <v/>
      </c>
      <c r="AX636" s="78" t="str">
        <f>IF(AND(DataBase2[[#This Row],[sDRCGB]]&lt;=0.0001,DataBase2[[#This Row],[sDRCGB]]&lt;&gt;""), 1,"")</f>
        <v/>
      </c>
      <c r="AY636" s="78" t="str">
        <f>IF(AND(DataBase2[[#This Row],[sABSGB]]&lt;=0.0001,DataBase2[[#This Row],[sABSGB]]&lt;&gt;""), 1,"")</f>
        <v/>
      </c>
      <c r="AZ636" s="78" t="str">
        <f>IF(AND(DataBase2[[#This Row],[sCCJGB]]&lt;=0.0001,DataBase2[[#This Row],[sCCJGB]]&lt;&gt;""), 1,"")</f>
        <v/>
      </c>
      <c r="BA636" s="78" t="str">
        <f>IF(AND(DataBase2[[#This Row],[sILSGB]]&lt;=0.0001,DataBase2[[#This Row],[sILSGB]]&lt;&gt;""), 1,"")</f>
        <v/>
      </c>
      <c r="BB636" s="78" t="str">
        <f>IF(AND(DataBase2[[#This Row],[sSAGB]]&lt;=0.0001,DataBase2[[#This Row],[sSAGB]]&lt;&gt;""), 1,"")</f>
        <v/>
      </c>
      <c r="BC636" s="78" t="str">
        <f>IF(AND(DataBase2[[#This Row],[sKSGB]]&lt;=0.0001,DataBase2[[#This Row],[sKSGB]]&lt;&gt;""), 1,"")</f>
        <v/>
      </c>
      <c r="BD636" s="79">
        <f>IF(AND(DataBase2[[#This Row],[sLBGKS]]&lt;=0.0001, DataBase2[[#This Row],[sLBGKS]]&lt;&gt;""), 1,"")</f>
        <v>1</v>
      </c>
      <c r="BE636" s="78">
        <f>IF(AND(DataBase2[[#This Row],[sCLGKS]]&lt;=0.0001,DataBase2[[#This Row],[sCLGKS]]&lt;&gt;""), 1,"")</f>
        <v>1</v>
      </c>
      <c r="BF636" s="78" t="str">
        <f>IF(AND(DataBase2[[#This Row],[sDRCGKS]]&lt;=0.0001,DataBase2[[#This Row],[sDRCGKS]]&lt;&gt;""), 1,"")</f>
        <v/>
      </c>
      <c r="BG636" s="78" t="str">
        <f>IF(AND(DataBase2[[#This Row],[sABSGKS]]&lt;=0.0001,DataBase2[[#This Row],[sABSGKS]]&lt;&gt;""), 1,"")</f>
        <v/>
      </c>
      <c r="BH636" s="78" t="str">
        <f>IF(AND(DataBase2[[#This Row],[sCCJGKS]]&lt;=0.0001,DataBase2[[#This Row],[sCCJGKS]]&lt;&gt;""), 1,"")</f>
        <v/>
      </c>
      <c r="BI636" s="78" t="str">
        <f>IF(AND(DataBase2[[#This Row],[sILSGKS]]&lt;=0.0001,DataBase2[[#This Row],[sILSGKS]]&lt;&gt;""), 1,"")</f>
        <v/>
      </c>
      <c r="BJ636" s="78" t="str">
        <f>IF(AND(DataBase2[[#This Row],[sSAGKS]]&lt;=0.0001,DataBase2[[#This Row],[sSAGKS]]&lt;&gt;""), 1,"")</f>
        <v/>
      </c>
      <c r="BK636" s="80">
        <f>IF(AND(DataBase2[[#This Row],[sKSGKS]]&lt;=0.0001,DataBase2[[#This Row],[sKSGKS]]&lt;&gt;""), 1,"")</f>
        <v>1</v>
      </c>
      <c r="CV636" s="7"/>
      <c r="CW636" s="7"/>
      <c r="CX636" s="7"/>
      <c r="CY636" s="7"/>
      <c r="DB636" s="8"/>
      <c r="DC636" s="8"/>
      <c r="DD636" s="8"/>
      <c r="DF636" s="7"/>
      <c r="DG636" s="7"/>
      <c r="DH636" s="7"/>
      <c r="DI636" s="7"/>
      <c r="DK636" s="8"/>
      <c r="DL636" s="8"/>
      <c r="DM636" s="8"/>
      <c r="DN636" s="8"/>
      <c r="DO636" s="8"/>
      <c r="DP636" s="7"/>
      <c r="DQ636" s="7"/>
      <c r="DR636" s="7"/>
      <c r="DS636" s="7"/>
    </row>
    <row r="637" spans="1:123" x14ac:dyDescent="0.35">
      <c r="A637" s="65" t="s">
        <v>165</v>
      </c>
      <c r="B637" s="66" t="s">
        <v>80</v>
      </c>
      <c r="C637" s="67" t="s">
        <v>282</v>
      </c>
      <c r="D637" s="67">
        <v>6</v>
      </c>
      <c r="E637" s="67">
        <v>25</v>
      </c>
      <c r="F637" s="68">
        <v>5</v>
      </c>
      <c r="G637" s="69">
        <v>10301.9</v>
      </c>
      <c r="H637" s="70">
        <v>9728.59</v>
      </c>
      <c r="I637" s="71">
        <v>7200</v>
      </c>
      <c r="J637" s="69">
        <v>10505.09</v>
      </c>
      <c r="K637" s="70">
        <v>9441.26</v>
      </c>
      <c r="L637" s="71">
        <v>43188</v>
      </c>
      <c r="M637" s="69">
        <v>17600.84</v>
      </c>
      <c r="N637" s="6">
        <v>9985.15</v>
      </c>
      <c r="O637" s="71">
        <v>7200</v>
      </c>
      <c r="P637" s="69">
        <v>11074.58008</v>
      </c>
      <c r="Q637" s="71">
        <v>3082</v>
      </c>
      <c r="R637" s="72">
        <v>10930.39</v>
      </c>
      <c r="S637" s="71">
        <v>78.64</v>
      </c>
      <c r="T637" s="72">
        <v>10533.89</v>
      </c>
      <c r="U637" s="71">
        <v>150.00749999999999</v>
      </c>
      <c r="V637" s="72">
        <v>10596.59</v>
      </c>
      <c r="W637" s="73">
        <v>150.38200000000001</v>
      </c>
      <c r="X637" s="7">
        <v>10312</v>
      </c>
      <c r="Y637" s="71">
        <v>815</v>
      </c>
      <c r="Z637" s="74">
        <f t="shared" si="27"/>
        <v>10301.9</v>
      </c>
      <c r="AA637" s="48">
        <f t="shared" si="28"/>
        <v>10312</v>
      </c>
      <c r="AB63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MIN(G637,J637,M637),"")</f>
        <v/>
      </c>
      <c r="AC637" s="49" t="str">
        <f>IF(OR(DataBase2[[#This Row],[sKS]] = "", DataBase2[[#This Row],[BSOpt]]=""), "", (DataBase2[[#This Row],[sKS]]-DataBase2[[#This Row],[BSOpt]])/DataBase2[[#This Row],[BSOpt]])</f>
        <v/>
      </c>
      <c r="AD637" s="49">
        <f t="shared" si="29"/>
        <v>10301.9</v>
      </c>
      <c r="AE637" s="49">
        <f>IF(OR(DataBase2[[#This Row],[sKS]] = "", DataBase2[[#This Row],[BESTUB]]=""), "", (DataBase2[[#This Row],[sKS]]-DataBase2[[#This Row],[BESTUB]])/DataBase2[[#This Row],[BESTUB]])</f>
        <v>9.8040167347774329E-4</v>
      </c>
      <c r="AF637" s="75">
        <f>IF(OR(DataBase2[[#This Row],[sLB]] = "", DataBase2[[#This Row],[BestSol]]=""), "", (DataBase2[[#This Row],[sLB]]-DataBase2[[#This Row],[BestSol]])/DataBase2[[#This Row],[BestSol]])</f>
        <v>0</v>
      </c>
      <c r="AG637" s="76">
        <f>IF(OR(DataBase2[[#This Row],[sCL]] = "", DataBase2[[#This Row],[BestSol]]=""), "", (DataBase2[[#This Row],[sCL]] -DataBase2[[#This Row],[BestSol]])/DataBase2[[#This Row],[BestSol]])</f>
        <v>1.9723546141973861E-2</v>
      </c>
      <c r="AH637" s="76">
        <f>IF(OR(DataBase2[[#This Row],[sDRC]]= "", DataBase2[[#This Row],[BestSol]]=""), "", (DataBase2[[#This Row],[sDRC]]-DataBase2[[#This Row],[BestSol]])/DataBase2[[#This Row],[BestSol]])</f>
        <v>0.7085042564963745</v>
      </c>
      <c r="AI637" s="76">
        <f>IF(OR(DataBase2[[#This Row],[sABS]]= "", DataBase2[[#This Row],[BestSol]]=""), "", (DataBase2[[#This Row],[sABS]]-DataBase2[[#This Row],[BestSol]])/DataBase2[[#This Row],[BestSol]])</f>
        <v>7.5003647870781134E-2</v>
      </c>
      <c r="AJ637" s="76">
        <f>IF(OR(DataBase2[[#This Row],[sCCJ]]= "", DataBase2[[#This Row],[BestSol]]=""), "", (DataBase2[[#This Row],[sCCJ]]-DataBase2[[#This Row],[BestSol]])/DataBase2[[#This Row],[BestSol]])</f>
        <v>6.1007192847921235E-2</v>
      </c>
      <c r="AK637" s="76">
        <f>IF(OR(DataBase2[[#This Row],[sILS]] = "", DataBase2[[#This Row],[BestSol]]=""), "", (DataBase2[[#This Row],[sILS]]-DataBase2[[#This Row],[BestSol]])/DataBase2[[#This Row],[BestSol]])</f>
        <v>2.2519146953474581E-2</v>
      </c>
      <c r="AL637" s="76">
        <f>IF(OR(DataBase2[[#This Row],[sSA]] = "", DataBase2[[#This Row],[BestSol]]=""), "", (DataBase2[[#This Row],[sSA]]-DataBase2[[#This Row],[BestSol]])/DataBase2[[#This Row],[BestSol]])</f>
        <v>2.8605402886846168E-2</v>
      </c>
      <c r="AM637" s="76">
        <f>IF(OR(DataBase2[[#This Row],[sKS]] = "", DataBase2[[#This Row],[BestSol]]=""), "", (DataBase2[[#This Row],[sKS]]-DataBase2[[#This Row],[BestSol]])/DataBase2[[#This Row],[BestSol]])</f>
        <v>9.8040167347774329E-4</v>
      </c>
      <c r="AN637" s="75">
        <f>IF(OR(DataBase2[[#This Row],[sLB]] = "", DataBase2[[#This Row],[BSHeu]]=""), "", (DataBase2[[#This Row],[sLB]]-DataBase2[[#This Row],[BSHeu]])/DataBase2[[#This Row],[BSHeu]])</f>
        <v>-9.7944142746318502E-4</v>
      </c>
      <c r="AO637" s="76">
        <f>IF(OR(DataBase2[[#This Row],[sCL]] = "",  DataBase2[[#This Row],[BSHeu]]=""), "", (DataBase2[[#This Row],[sCL]] - DataBase2[[#This Row],[BSHeu]])/ DataBase2[[#This Row],[BSHeu]])</f>
        <v>1.8724786656322746E-2</v>
      </c>
      <c r="AP637" s="76">
        <f>IF(OR(DataBase2[[#This Row],[sDRC]]= "",  DataBase2[[#This Row],[BSHeu]]=""), "", (DataBase2[[#This Row],[sDRC]]- DataBase2[[#This Row],[BSHeu]])/ DataBase2[[#This Row],[BSHeu]])</f>
        <v>0.70683087664856481</v>
      </c>
      <c r="AQ637" s="76">
        <f>IF(OR(DataBase2[[#This Row],[sABS]]= "",  DataBase2[[#This Row],[BSHeu]]=""), "", (DataBase2[[#This Row],[sABS]]- DataBase2[[#This Row],[BSHeu]])/ DataBase2[[#This Row],[BSHeu]])</f>
        <v>7.3950744763382439E-2</v>
      </c>
      <c r="AR637" s="76">
        <f>IF(OR(DataBase2[[#This Row],[sCCJ]]= "",  DataBase2[[#This Row],[BSHeu]]=""), "", (DataBase2[[#This Row],[sCCJ]]- DataBase2[[#This Row],[BSHeu]])/ DataBase2[[#This Row],[BSHeu]])</f>
        <v>5.9967998448409561E-2</v>
      </c>
      <c r="AS637" s="76">
        <f>IF(OR(DataBase2[[#This Row],[sILS]] = "",  DataBase2[[#This Row],[BSHeu]]=""), "", (DataBase2[[#This Row],[sILS]]- DataBase2[[#This Row],[BSHeu]])/ DataBase2[[#This Row],[BSHeu]])</f>
        <v>2.1517649340574031E-2</v>
      </c>
      <c r="AT637" s="76">
        <f>IF(OR(DataBase2[[#This Row],[sSA]] = "",  DataBase2[[#This Row],[BSHeu]]=""), "", (DataBase2[[#This Row],[sSA]]- DataBase2[[#This Row],[BSHeu]])/ DataBase2[[#This Row],[BSHeu]])</f>
        <v>2.7597944142746328E-2</v>
      </c>
      <c r="AU637" s="77">
        <f>IF(OR(DataBase2[[#This Row],[sKS]]= "",  DataBase2[[#This Row],[BSHeu]]=""), "", (DataBase2[[#This Row],[sKS]]- DataBase2[[#This Row],[BSHeu]])/ DataBase2[[#This Row],[BSHeu]])</f>
        <v>0</v>
      </c>
      <c r="AV637" s="78">
        <f>IF(AND(DataBase2[[#This Row],[sLBGB]]&lt;=0.0001, DataBase2[[#This Row],[sLBGB]]&lt;&gt;""), 1,"")</f>
        <v>1</v>
      </c>
      <c r="AW637" s="78" t="str">
        <f>IF(AND(DataBase2[[#This Row],[sCLGB]]&lt;=0.0001,DataBase2[[#This Row],[sCLGB]]&lt;&gt;""), 1,"")</f>
        <v/>
      </c>
      <c r="AX637" s="78" t="str">
        <f>IF(AND(DataBase2[[#This Row],[sDRCGB]]&lt;=0.0001,DataBase2[[#This Row],[sDRCGB]]&lt;&gt;""), 1,"")</f>
        <v/>
      </c>
      <c r="AY637" s="78" t="str">
        <f>IF(AND(DataBase2[[#This Row],[sABSGB]]&lt;=0.0001,DataBase2[[#This Row],[sABSGB]]&lt;&gt;""), 1,"")</f>
        <v/>
      </c>
      <c r="AZ637" s="78" t="str">
        <f>IF(AND(DataBase2[[#This Row],[sCCJGB]]&lt;=0.0001,DataBase2[[#This Row],[sCCJGB]]&lt;&gt;""), 1,"")</f>
        <v/>
      </c>
      <c r="BA637" s="78" t="str">
        <f>IF(AND(DataBase2[[#This Row],[sILSGB]]&lt;=0.0001,DataBase2[[#This Row],[sILSGB]]&lt;&gt;""), 1,"")</f>
        <v/>
      </c>
      <c r="BB637" s="78" t="str">
        <f>IF(AND(DataBase2[[#This Row],[sSAGB]]&lt;=0.0001,DataBase2[[#This Row],[sSAGB]]&lt;&gt;""), 1,"")</f>
        <v/>
      </c>
      <c r="BC637" s="78" t="str">
        <f>IF(AND(DataBase2[[#This Row],[sKSGB]]&lt;=0.0001,DataBase2[[#This Row],[sKSGB]]&lt;&gt;""), 1,"")</f>
        <v/>
      </c>
      <c r="BD637" s="79">
        <f>IF(AND(DataBase2[[#This Row],[sLBGKS]]&lt;=0.0001, DataBase2[[#This Row],[sLBGKS]]&lt;&gt;""), 1,"")</f>
        <v>1</v>
      </c>
      <c r="BE637" s="78" t="str">
        <f>IF(AND(DataBase2[[#This Row],[sCLGKS]]&lt;=0.0001,DataBase2[[#This Row],[sCLGKS]]&lt;&gt;""), 1,"")</f>
        <v/>
      </c>
      <c r="BF637" s="78" t="str">
        <f>IF(AND(DataBase2[[#This Row],[sDRCGKS]]&lt;=0.0001,DataBase2[[#This Row],[sDRCGKS]]&lt;&gt;""), 1,"")</f>
        <v/>
      </c>
      <c r="BG637" s="78" t="str">
        <f>IF(AND(DataBase2[[#This Row],[sABSGKS]]&lt;=0.0001,DataBase2[[#This Row],[sABSGKS]]&lt;&gt;""), 1,"")</f>
        <v/>
      </c>
      <c r="BH637" s="78" t="str">
        <f>IF(AND(DataBase2[[#This Row],[sCCJGKS]]&lt;=0.0001,DataBase2[[#This Row],[sCCJGKS]]&lt;&gt;""), 1,"")</f>
        <v/>
      </c>
      <c r="BI637" s="78" t="str">
        <f>IF(AND(DataBase2[[#This Row],[sILSGKS]]&lt;=0.0001,DataBase2[[#This Row],[sILSGKS]]&lt;&gt;""), 1,"")</f>
        <v/>
      </c>
      <c r="BJ637" s="78" t="str">
        <f>IF(AND(DataBase2[[#This Row],[sSAGKS]]&lt;=0.0001,DataBase2[[#This Row],[sSAGKS]]&lt;&gt;""), 1,"")</f>
        <v/>
      </c>
      <c r="BK637" s="80">
        <f>IF(AND(DataBase2[[#This Row],[sKSGKS]]&lt;=0.0001,DataBase2[[#This Row],[sKSGKS]]&lt;&gt;""), 1,"")</f>
        <v>1</v>
      </c>
      <c r="CV637" s="7"/>
      <c r="CW637" s="7"/>
      <c r="CX637" s="7"/>
      <c r="CY637" s="7"/>
      <c r="DB637" s="8"/>
      <c r="DC637" s="8"/>
      <c r="DD637" s="8"/>
      <c r="DF637" s="7"/>
      <c r="DG637" s="7"/>
      <c r="DH637" s="7"/>
      <c r="DI637" s="7"/>
      <c r="DK637" s="8"/>
      <c r="DL637" s="8"/>
      <c r="DM637" s="8"/>
      <c r="DN637" s="8"/>
      <c r="DO637" s="8"/>
      <c r="DP637" s="7"/>
      <c r="DQ637" s="7"/>
      <c r="DR637" s="7"/>
      <c r="DS637" s="7"/>
    </row>
    <row r="638" spans="1:123" x14ac:dyDescent="0.35">
      <c r="A638" s="65" t="s">
        <v>166</v>
      </c>
      <c r="B638" s="66" t="s">
        <v>80</v>
      </c>
      <c r="C638" s="67" t="s">
        <v>282</v>
      </c>
      <c r="D638" s="67">
        <v>6</v>
      </c>
      <c r="E638" s="67">
        <v>25</v>
      </c>
      <c r="F638" s="68">
        <v>2</v>
      </c>
      <c r="G638" s="69">
        <v>8162.59</v>
      </c>
      <c r="H638" s="70">
        <v>7892.18</v>
      </c>
      <c r="I638" s="71">
        <v>7200</v>
      </c>
      <c r="J638" s="69">
        <v>8161.72</v>
      </c>
      <c r="K638" s="70">
        <v>8161.72</v>
      </c>
      <c r="L638" s="71">
        <v>12284</v>
      </c>
      <c r="M638" s="69">
        <v>13631.12</v>
      </c>
      <c r="N638" s="6">
        <v>8090.53</v>
      </c>
      <c r="O638" s="71">
        <v>7200.1</v>
      </c>
      <c r="P638" s="69">
        <v>8242.2597700000006</v>
      </c>
      <c r="Q638" s="71">
        <v>8034</v>
      </c>
      <c r="R638" s="72">
        <v>8567.49</v>
      </c>
      <c r="S638" s="71">
        <v>92.32</v>
      </c>
      <c r="T638" s="72">
        <v>8294.7900000000009</v>
      </c>
      <c r="U638" s="71">
        <v>150.041</v>
      </c>
      <c r="V638" s="72">
        <v>8511.0400000000009</v>
      </c>
      <c r="W638" s="73">
        <v>150.02699999999999</v>
      </c>
      <c r="X638" s="7">
        <v>8190.85</v>
      </c>
      <c r="Y638" s="71">
        <v>364</v>
      </c>
      <c r="Z638" s="74">
        <f t="shared" si="27"/>
        <v>8161.72</v>
      </c>
      <c r="AA638" s="48">
        <f t="shared" si="28"/>
        <v>8190.85</v>
      </c>
      <c r="AB638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MIN(G638,J638,M638),"")</f>
        <v>8161.72</v>
      </c>
      <c r="AC638" s="49">
        <f>IF(OR(DataBase2[[#This Row],[sKS]] = "", DataBase2[[#This Row],[BSOpt]]=""), "", (DataBase2[[#This Row],[sKS]]-DataBase2[[#This Row],[BSOpt]])/DataBase2[[#This Row],[BSOpt]])</f>
        <v>3.569100630749414E-3</v>
      </c>
      <c r="AD638" s="49">
        <f t="shared" si="29"/>
        <v>8161.72</v>
      </c>
      <c r="AE638" s="49">
        <f>IF(OR(DataBase2[[#This Row],[sKS]] = "", DataBase2[[#This Row],[BESTUB]]=""), "", (DataBase2[[#This Row],[sKS]]-DataBase2[[#This Row],[BESTUB]])/DataBase2[[#This Row],[BESTUB]])</f>
        <v>3.569100630749414E-3</v>
      </c>
      <c r="AF638" s="75">
        <f>IF(OR(DataBase2[[#This Row],[sLB]] = "", DataBase2[[#This Row],[BestSol]]=""), "", (DataBase2[[#This Row],[sLB]]-DataBase2[[#This Row],[BestSol]])/DataBase2[[#This Row],[BestSol]])</f>
        <v>1.0659517846727048E-4</v>
      </c>
      <c r="AG638" s="76">
        <f>IF(OR(DataBase2[[#This Row],[sCL]] = "", DataBase2[[#This Row],[BestSol]]=""), "", (DataBase2[[#This Row],[sCL]] -DataBase2[[#This Row],[BestSol]])/DataBase2[[#This Row],[BestSol]])</f>
        <v>0</v>
      </c>
      <c r="AH638" s="76">
        <f>IF(OR(DataBase2[[#This Row],[sDRC]]= "", DataBase2[[#This Row],[BestSol]]=""), "", (DataBase2[[#This Row],[sDRC]]-DataBase2[[#This Row],[BestSol]])/DataBase2[[#This Row],[BestSol]])</f>
        <v>0.67012835529765791</v>
      </c>
      <c r="AI638" s="76">
        <f>IF(OR(DataBase2[[#This Row],[sABS]]= "", DataBase2[[#This Row],[BestSol]]=""), "", (DataBase2[[#This Row],[sABS]]-DataBase2[[#This Row],[BestSol]])/DataBase2[[#This Row],[BestSol]])</f>
        <v>9.867989835475894E-3</v>
      </c>
      <c r="AJ638" s="76">
        <f>IF(OR(DataBase2[[#This Row],[sCCJ]]= "", DataBase2[[#This Row],[BestSol]]=""), "", (DataBase2[[#This Row],[sCCJ]]-DataBase2[[#This Row],[BestSol]])/DataBase2[[#This Row],[BestSol]])</f>
        <v>4.9716236283528413E-2</v>
      </c>
      <c r="AK638" s="76">
        <f>IF(OR(DataBase2[[#This Row],[sILS]] = "", DataBase2[[#This Row],[BestSol]]=""), "", (DataBase2[[#This Row],[sILS]]-DataBase2[[#This Row],[BestSol]])/DataBase2[[#This Row],[BestSol]])</f>
        <v>1.6304161377748882E-2</v>
      </c>
      <c r="AL638" s="76">
        <f>IF(OR(DataBase2[[#This Row],[sSA]] = "", DataBase2[[#This Row],[BestSol]]=""), "", (DataBase2[[#This Row],[sSA]]-DataBase2[[#This Row],[BestSol]])/DataBase2[[#This Row],[BestSol]])</f>
        <v>4.2799802002519149E-2</v>
      </c>
      <c r="AM638" s="76">
        <f>IF(OR(DataBase2[[#This Row],[sKS]] = "", DataBase2[[#This Row],[BestSol]]=""), "", (DataBase2[[#This Row],[sKS]]-DataBase2[[#This Row],[BestSol]])/DataBase2[[#This Row],[BestSol]])</f>
        <v>3.569100630749414E-3</v>
      </c>
      <c r="AN638" s="75">
        <f>IF(OR(DataBase2[[#This Row],[sLB]] = "", DataBase2[[#This Row],[BSHeu]]=""), "", (DataBase2[[#This Row],[sLB]]-DataBase2[[#This Row],[BSHeu]])/DataBase2[[#This Row],[BSHeu]])</f>
        <v>-3.4501913720798474E-3</v>
      </c>
      <c r="AO638" s="76">
        <f>IF(OR(DataBase2[[#This Row],[sCL]] = "",  DataBase2[[#This Row],[BSHeu]]=""), "", (DataBase2[[#This Row],[sCL]] - DataBase2[[#This Row],[BSHeu]])/ DataBase2[[#This Row],[BSHeu]])</f>
        <v>-3.5564074546597861E-3</v>
      </c>
      <c r="AP638" s="76">
        <f>IF(OR(DataBase2[[#This Row],[sDRC]]= "",  DataBase2[[#This Row],[BSHeu]]=""), "", (DataBase2[[#This Row],[sDRC]]- DataBase2[[#This Row],[BSHeu]])/ DataBase2[[#This Row],[BSHeu]])</f>
        <v>0.66418869836463856</v>
      </c>
      <c r="AQ638" s="76">
        <f>IF(OR(DataBase2[[#This Row],[sABS]]= "",  DataBase2[[#This Row],[BSHeu]]=""), "", (DataBase2[[#This Row],[sABS]]- DataBase2[[#This Row],[BSHeu]])/ DataBase2[[#This Row],[BSHeu]])</f>
        <v>6.2764877882027148E-3</v>
      </c>
      <c r="AR638" s="76">
        <f>IF(OR(DataBase2[[#This Row],[sCCJ]]= "",  DataBase2[[#This Row],[BSHeu]]=""), "", (DataBase2[[#This Row],[sCCJ]]- DataBase2[[#This Row],[BSHeu]])/ DataBase2[[#This Row],[BSHeu]])</f>
        <v>4.598301763553226E-2</v>
      </c>
      <c r="AS638" s="76">
        <f>IF(OR(DataBase2[[#This Row],[sILS]] = "",  DataBase2[[#This Row],[BSHeu]]=""), "", (DataBase2[[#This Row],[sILS]]- DataBase2[[#This Row],[BSHeu]])/ DataBase2[[#This Row],[BSHeu]])</f>
        <v>1.2689769682023296E-2</v>
      </c>
      <c r="AT638" s="76">
        <f>IF(OR(DataBase2[[#This Row],[sSA]] = "",  DataBase2[[#This Row],[BSHeu]]=""), "", (DataBase2[[#This Row],[sSA]]- DataBase2[[#This Row],[BSHeu]])/ DataBase2[[#This Row],[BSHeu]])</f>
        <v>3.9091181012959643E-2</v>
      </c>
      <c r="AU638" s="77">
        <f>IF(OR(DataBase2[[#This Row],[sKS]]= "",  DataBase2[[#This Row],[BSHeu]]=""), "", (DataBase2[[#This Row],[sKS]]- DataBase2[[#This Row],[BSHeu]])/ DataBase2[[#This Row],[BSHeu]])</f>
        <v>0</v>
      </c>
      <c r="AV638" s="78" t="str">
        <f>IF(AND(DataBase2[[#This Row],[sLBGB]]&lt;=0.0001, DataBase2[[#This Row],[sLBGB]]&lt;&gt;""), 1,"")</f>
        <v/>
      </c>
      <c r="AW638" s="78">
        <f>IF(AND(DataBase2[[#This Row],[sCLGB]]&lt;=0.0001,DataBase2[[#This Row],[sCLGB]]&lt;&gt;""), 1,"")</f>
        <v>1</v>
      </c>
      <c r="AX638" s="78" t="str">
        <f>IF(AND(DataBase2[[#This Row],[sDRCGB]]&lt;=0.0001,DataBase2[[#This Row],[sDRCGB]]&lt;&gt;""), 1,"")</f>
        <v/>
      </c>
      <c r="AY638" s="78" t="str">
        <f>IF(AND(DataBase2[[#This Row],[sABSGB]]&lt;=0.0001,DataBase2[[#This Row],[sABSGB]]&lt;&gt;""), 1,"")</f>
        <v/>
      </c>
      <c r="AZ638" s="78" t="str">
        <f>IF(AND(DataBase2[[#This Row],[sCCJGB]]&lt;=0.0001,DataBase2[[#This Row],[sCCJGB]]&lt;&gt;""), 1,"")</f>
        <v/>
      </c>
      <c r="BA638" s="78" t="str">
        <f>IF(AND(DataBase2[[#This Row],[sILSGB]]&lt;=0.0001,DataBase2[[#This Row],[sILSGB]]&lt;&gt;""), 1,"")</f>
        <v/>
      </c>
      <c r="BB638" s="78" t="str">
        <f>IF(AND(DataBase2[[#This Row],[sSAGB]]&lt;=0.0001,DataBase2[[#This Row],[sSAGB]]&lt;&gt;""), 1,"")</f>
        <v/>
      </c>
      <c r="BC638" s="78" t="str">
        <f>IF(AND(DataBase2[[#This Row],[sKSGB]]&lt;=0.0001,DataBase2[[#This Row],[sKSGB]]&lt;&gt;""), 1,"")</f>
        <v/>
      </c>
      <c r="BD638" s="79">
        <f>IF(AND(DataBase2[[#This Row],[sLBGKS]]&lt;=0.0001, DataBase2[[#This Row],[sLBGKS]]&lt;&gt;""), 1,"")</f>
        <v>1</v>
      </c>
      <c r="BE638" s="78">
        <f>IF(AND(DataBase2[[#This Row],[sCLGKS]]&lt;=0.0001,DataBase2[[#This Row],[sCLGKS]]&lt;&gt;""), 1,"")</f>
        <v>1</v>
      </c>
      <c r="BF638" s="78" t="str">
        <f>IF(AND(DataBase2[[#This Row],[sDRCGKS]]&lt;=0.0001,DataBase2[[#This Row],[sDRCGKS]]&lt;&gt;""), 1,"")</f>
        <v/>
      </c>
      <c r="BG638" s="78" t="str">
        <f>IF(AND(DataBase2[[#This Row],[sABSGKS]]&lt;=0.0001,DataBase2[[#This Row],[sABSGKS]]&lt;&gt;""), 1,"")</f>
        <v/>
      </c>
      <c r="BH638" s="78" t="str">
        <f>IF(AND(DataBase2[[#This Row],[sCCJGKS]]&lt;=0.0001,DataBase2[[#This Row],[sCCJGKS]]&lt;&gt;""), 1,"")</f>
        <v/>
      </c>
      <c r="BI638" s="78" t="str">
        <f>IF(AND(DataBase2[[#This Row],[sILSGKS]]&lt;=0.0001,DataBase2[[#This Row],[sILSGKS]]&lt;&gt;""), 1,"")</f>
        <v/>
      </c>
      <c r="BJ638" s="78" t="str">
        <f>IF(AND(DataBase2[[#This Row],[sSAGKS]]&lt;=0.0001,DataBase2[[#This Row],[sSAGKS]]&lt;&gt;""), 1,"")</f>
        <v/>
      </c>
      <c r="BK638" s="80">
        <f>IF(AND(DataBase2[[#This Row],[sKSGKS]]&lt;=0.0001,DataBase2[[#This Row],[sKSGKS]]&lt;&gt;""), 1,"")</f>
        <v>1</v>
      </c>
      <c r="CV638" s="7"/>
      <c r="CW638" s="7"/>
      <c r="CX638" s="7"/>
      <c r="CY638" s="7"/>
      <c r="DB638" s="8"/>
      <c r="DC638" s="8"/>
      <c r="DD638" s="8"/>
      <c r="DF638" s="7"/>
      <c r="DG638" s="7"/>
      <c r="DH638" s="7"/>
      <c r="DI638" s="7"/>
      <c r="DK638" s="8"/>
      <c r="DL638" s="8"/>
      <c r="DM638" s="8"/>
      <c r="DN638" s="8"/>
      <c r="DO638" s="8"/>
      <c r="DP638" s="7"/>
      <c r="DQ638" s="7"/>
      <c r="DR638" s="7"/>
      <c r="DS638" s="7"/>
    </row>
    <row r="639" spans="1:123" x14ac:dyDescent="0.35">
      <c r="A639" s="65" t="s">
        <v>167</v>
      </c>
      <c r="B639" s="66" t="s">
        <v>80</v>
      </c>
      <c r="C639" s="67" t="s">
        <v>282</v>
      </c>
      <c r="D639" s="67">
        <v>6</v>
      </c>
      <c r="E639" s="67">
        <v>25</v>
      </c>
      <c r="F639" s="68">
        <v>3</v>
      </c>
      <c r="G639" s="69">
        <v>9829.24</v>
      </c>
      <c r="H639" s="70">
        <v>9092.5</v>
      </c>
      <c r="I639" s="71">
        <v>7200</v>
      </c>
      <c r="J639" s="69">
        <v>9632.01</v>
      </c>
      <c r="K639" s="70">
        <v>8265.34</v>
      </c>
      <c r="L639" s="71">
        <v>43002</v>
      </c>
      <c r="M639" s="69">
        <v>15568.39</v>
      </c>
      <c r="N639" s="6">
        <v>9343.83</v>
      </c>
      <c r="O639" s="71">
        <v>7200.1</v>
      </c>
      <c r="P639" s="69">
        <v>9762.2402299999994</v>
      </c>
      <c r="Q639" s="71">
        <v>10778</v>
      </c>
      <c r="R639" s="72">
        <v>10005.82</v>
      </c>
      <c r="S639" s="71">
        <v>122.52</v>
      </c>
      <c r="T639" s="72">
        <v>10102.42</v>
      </c>
      <c r="U639" s="71">
        <v>150.06649999999999</v>
      </c>
      <c r="V639" s="72">
        <v>9727.77</v>
      </c>
      <c r="W639" s="73">
        <v>150.01849999999999</v>
      </c>
      <c r="X639" s="7">
        <v>9578.66</v>
      </c>
      <c r="Y639" s="71">
        <v>1379</v>
      </c>
      <c r="Z639" s="74">
        <f t="shared" si="27"/>
        <v>9632.01</v>
      </c>
      <c r="AA639" s="48">
        <f t="shared" si="28"/>
        <v>9578.66</v>
      </c>
      <c r="AB63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MIN(G639,J639,M639),"")</f>
        <v/>
      </c>
      <c r="AC639" s="49" t="str">
        <f>IF(OR(DataBase2[[#This Row],[sKS]] = "", DataBase2[[#This Row],[BSOpt]]=""), "", (DataBase2[[#This Row],[sKS]]-DataBase2[[#This Row],[BSOpt]])/DataBase2[[#This Row],[BSOpt]])</f>
        <v/>
      </c>
      <c r="AD639" s="49">
        <f t="shared" si="29"/>
        <v>9632.01</v>
      </c>
      <c r="AE639" s="49">
        <f>IF(OR(DataBase2[[#This Row],[sKS]] = "", DataBase2[[#This Row],[BESTUB]]=""), "", (DataBase2[[#This Row],[sKS]]-DataBase2[[#This Row],[BESTUB]])/DataBase2[[#This Row],[BESTUB]])</f>
        <v>-5.5388231532152027E-3</v>
      </c>
      <c r="AF639" s="75">
        <f>IF(OR(DataBase2[[#This Row],[sLB]] = "", DataBase2[[#This Row],[BestSol]]=""), "", (DataBase2[[#This Row],[sLB]]-DataBase2[[#This Row],[BestSol]])/DataBase2[[#This Row],[BestSol]])</f>
        <v>2.0476515286009831E-2</v>
      </c>
      <c r="AG639" s="76">
        <f>IF(OR(DataBase2[[#This Row],[sCL]] = "", DataBase2[[#This Row],[BestSol]]=""), "", (DataBase2[[#This Row],[sCL]] -DataBase2[[#This Row],[BestSol]])/DataBase2[[#This Row],[BestSol]])</f>
        <v>0</v>
      </c>
      <c r="AH639" s="76">
        <f>IF(OR(DataBase2[[#This Row],[sDRC]]= "", DataBase2[[#This Row],[BestSol]]=""), "", (DataBase2[[#This Row],[sDRC]]-DataBase2[[#This Row],[BestSol]])/DataBase2[[#This Row],[BestSol]])</f>
        <v>0.61631788172977386</v>
      </c>
      <c r="AI639" s="76">
        <f>IF(OR(DataBase2[[#This Row],[sABS]]= "", DataBase2[[#This Row],[BestSol]]=""), "", (DataBase2[[#This Row],[sABS]]-DataBase2[[#This Row],[BestSol]])/DataBase2[[#This Row],[BestSol]])</f>
        <v>1.3520566320009968E-2</v>
      </c>
      <c r="AJ639" s="76">
        <f>IF(OR(DataBase2[[#This Row],[sCCJ]]= "", DataBase2[[#This Row],[BestSol]]=""), "", (DataBase2[[#This Row],[sCCJ]]-DataBase2[[#This Row],[BestSol]])/DataBase2[[#This Row],[BestSol]])</f>
        <v>3.8809137448985155E-2</v>
      </c>
      <c r="AK639" s="76">
        <f>IF(OR(DataBase2[[#This Row],[sILS]] = "", DataBase2[[#This Row],[BestSol]]=""), "", (DataBase2[[#This Row],[sILS]]-DataBase2[[#This Row],[BestSol]])/DataBase2[[#This Row],[BestSol]])</f>
        <v>4.8838196804197653E-2</v>
      </c>
      <c r="AL639" s="76">
        <f>IF(OR(DataBase2[[#This Row],[sSA]] = "", DataBase2[[#This Row],[BestSol]]=""), "", (DataBase2[[#This Row],[sSA]]-DataBase2[[#This Row],[BestSol]])/DataBase2[[#This Row],[BestSol]])</f>
        <v>9.9418501434280302E-3</v>
      </c>
      <c r="AM639" s="76">
        <f>IF(OR(DataBase2[[#This Row],[sKS]] = "", DataBase2[[#This Row],[BestSol]]=""), "", (DataBase2[[#This Row],[sKS]]-DataBase2[[#This Row],[BestSol]])/DataBase2[[#This Row],[BestSol]])</f>
        <v>-5.5388231532152027E-3</v>
      </c>
      <c r="AN639" s="75">
        <f>IF(OR(DataBase2[[#This Row],[sLB]] = "", DataBase2[[#This Row],[BSHeu]]=""), "", (DataBase2[[#This Row],[sLB]]-DataBase2[[#This Row],[BSHeu]])/DataBase2[[#This Row],[BSHeu]])</f>
        <v>2.6160235356511238E-2</v>
      </c>
      <c r="AO639" s="76">
        <f>IF(OR(DataBase2[[#This Row],[sCL]] = "",  DataBase2[[#This Row],[BSHeu]]=""), "", (DataBase2[[#This Row],[sCL]] - DataBase2[[#This Row],[BSHeu]])/ DataBase2[[#This Row],[BSHeu]])</f>
        <v>5.5696725846830731E-3</v>
      </c>
      <c r="AP639" s="76">
        <f>IF(OR(DataBase2[[#This Row],[sDRC]]= "",  DataBase2[[#This Row],[BSHeu]]=""), "", (DataBase2[[#This Row],[sDRC]]- DataBase2[[#This Row],[BSHeu]])/ DataBase2[[#This Row],[BSHeu]])</f>
        <v>0.62532024312377721</v>
      </c>
      <c r="AQ639" s="76">
        <f>IF(OR(DataBase2[[#This Row],[sABS]]= "",  DataBase2[[#This Row],[BSHeu]]=""), "", (DataBase2[[#This Row],[sABS]]- DataBase2[[#This Row],[BSHeu]])/ DataBase2[[#This Row],[BSHeu]])</f>
        <v>1.916554403225499E-2</v>
      </c>
      <c r="AR639" s="76">
        <f>IF(OR(DataBase2[[#This Row],[sCCJ]]= "",  DataBase2[[#This Row],[BSHeu]]=""), "", (DataBase2[[#This Row],[sCCJ]]- DataBase2[[#This Row],[BSHeu]])/ DataBase2[[#This Row],[BSHeu]])</f>
        <v>4.4594964222553032E-2</v>
      </c>
      <c r="AS639" s="76">
        <f>IF(OR(DataBase2[[#This Row],[sILS]] = "",  DataBase2[[#This Row],[BSHeu]]=""), "", (DataBase2[[#This Row],[sILS]]- DataBase2[[#This Row],[BSHeu]])/ DataBase2[[#This Row],[BSHeu]])</f>
        <v>5.467988215470642E-2</v>
      </c>
      <c r="AT639" s="76">
        <f>IF(OR(DataBase2[[#This Row],[sSA]] = "",  DataBase2[[#This Row],[BSHeu]]=""), "", (DataBase2[[#This Row],[sSA]]- DataBase2[[#This Row],[BSHeu]])/ DataBase2[[#This Row],[BSHeu]])</f>
        <v>1.5566895578295981E-2</v>
      </c>
      <c r="AU639" s="77">
        <f>IF(OR(DataBase2[[#This Row],[sKS]]= "",  DataBase2[[#This Row],[BSHeu]]=""), "", (DataBase2[[#This Row],[sKS]]- DataBase2[[#This Row],[BSHeu]])/ DataBase2[[#This Row],[BSHeu]])</f>
        <v>0</v>
      </c>
      <c r="AV639" s="78" t="str">
        <f>IF(AND(DataBase2[[#This Row],[sLBGB]]&lt;=0.0001, DataBase2[[#This Row],[sLBGB]]&lt;&gt;""), 1,"")</f>
        <v/>
      </c>
      <c r="AW639" s="78">
        <f>IF(AND(DataBase2[[#This Row],[sCLGB]]&lt;=0.0001,DataBase2[[#This Row],[sCLGB]]&lt;&gt;""), 1,"")</f>
        <v>1</v>
      </c>
      <c r="AX639" s="78" t="str">
        <f>IF(AND(DataBase2[[#This Row],[sDRCGB]]&lt;=0.0001,DataBase2[[#This Row],[sDRCGB]]&lt;&gt;""), 1,"")</f>
        <v/>
      </c>
      <c r="AY639" s="78" t="str">
        <f>IF(AND(DataBase2[[#This Row],[sABSGB]]&lt;=0.0001,DataBase2[[#This Row],[sABSGB]]&lt;&gt;""), 1,"")</f>
        <v/>
      </c>
      <c r="AZ639" s="78" t="str">
        <f>IF(AND(DataBase2[[#This Row],[sCCJGB]]&lt;=0.0001,DataBase2[[#This Row],[sCCJGB]]&lt;&gt;""), 1,"")</f>
        <v/>
      </c>
      <c r="BA639" s="78" t="str">
        <f>IF(AND(DataBase2[[#This Row],[sILSGB]]&lt;=0.0001,DataBase2[[#This Row],[sILSGB]]&lt;&gt;""), 1,"")</f>
        <v/>
      </c>
      <c r="BB639" s="78" t="str">
        <f>IF(AND(DataBase2[[#This Row],[sSAGB]]&lt;=0.0001,DataBase2[[#This Row],[sSAGB]]&lt;&gt;""), 1,"")</f>
        <v/>
      </c>
      <c r="BC639" s="78">
        <f>IF(AND(DataBase2[[#This Row],[sKSGB]]&lt;=0.0001,DataBase2[[#This Row],[sKSGB]]&lt;&gt;""), 1,"")</f>
        <v>1</v>
      </c>
      <c r="BD639" s="79" t="str">
        <f>IF(AND(DataBase2[[#This Row],[sLBGKS]]&lt;=0.0001, DataBase2[[#This Row],[sLBGKS]]&lt;&gt;""), 1,"")</f>
        <v/>
      </c>
      <c r="BE639" s="78" t="str">
        <f>IF(AND(DataBase2[[#This Row],[sCLGKS]]&lt;=0.0001,DataBase2[[#This Row],[sCLGKS]]&lt;&gt;""), 1,"")</f>
        <v/>
      </c>
      <c r="BF639" s="78" t="str">
        <f>IF(AND(DataBase2[[#This Row],[sDRCGKS]]&lt;=0.0001,DataBase2[[#This Row],[sDRCGKS]]&lt;&gt;""), 1,"")</f>
        <v/>
      </c>
      <c r="BG639" s="78" t="str">
        <f>IF(AND(DataBase2[[#This Row],[sABSGKS]]&lt;=0.0001,DataBase2[[#This Row],[sABSGKS]]&lt;&gt;""), 1,"")</f>
        <v/>
      </c>
      <c r="BH639" s="78" t="str">
        <f>IF(AND(DataBase2[[#This Row],[sCCJGKS]]&lt;=0.0001,DataBase2[[#This Row],[sCCJGKS]]&lt;&gt;""), 1,"")</f>
        <v/>
      </c>
      <c r="BI639" s="78" t="str">
        <f>IF(AND(DataBase2[[#This Row],[sILSGKS]]&lt;=0.0001,DataBase2[[#This Row],[sILSGKS]]&lt;&gt;""), 1,"")</f>
        <v/>
      </c>
      <c r="BJ639" s="78" t="str">
        <f>IF(AND(DataBase2[[#This Row],[sSAGKS]]&lt;=0.0001,DataBase2[[#This Row],[sSAGKS]]&lt;&gt;""), 1,"")</f>
        <v/>
      </c>
      <c r="BK639" s="80">
        <f>IF(AND(DataBase2[[#This Row],[sKSGKS]]&lt;=0.0001,DataBase2[[#This Row],[sKSGKS]]&lt;&gt;""), 1,"")</f>
        <v>1</v>
      </c>
      <c r="CV639" s="7"/>
      <c r="CW639" s="7"/>
      <c r="CX639" s="7"/>
      <c r="CY639" s="7"/>
      <c r="DB639" s="8"/>
      <c r="DC639" s="8"/>
      <c r="DD639" s="8"/>
      <c r="DF639" s="7"/>
      <c r="DG639" s="7"/>
      <c r="DH639" s="7"/>
      <c r="DI639" s="7"/>
      <c r="DK639" s="8"/>
      <c r="DL639" s="8"/>
      <c r="DM639" s="8"/>
      <c r="DN639" s="8"/>
      <c r="DO639" s="8"/>
      <c r="DP639" s="7"/>
      <c r="DQ639" s="7"/>
      <c r="DR639" s="7"/>
      <c r="DS639" s="7"/>
    </row>
    <row r="640" spans="1:123" x14ac:dyDescent="0.35">
      <c r="A640" s="65" t="s">
        <v>168</v>
      </c>
      <c r="B640" s="66" t="s">
        <v>80</v>
      </c>
      <c r="C640" s="67" t="s">
        <v>282</v>
      </c>
      <c r="D640" s="67">
        <v>6</v>
      </c>
      <c r="E640" s="67">
        <v>25</v>
      </c>
      <c r="F640" s="68">
        <v>4</v>
      </c>
      <c r="G640" s="69">
        <v>10931</v>
      </c>
      <c r="H640" s="70">
        <v>10397.700000000001</v>
      </c>
      <c r="I640" s="71">
        <v>7200</v>
      </c>
      <c r="J640" s="69">
        <v>11766.72</v>
      </c>
      <c r="K640" s="70">
        <v>8194.48</v>
      </c>
      <c r="L640" s="71">
        <v>42908</v>
      </c>
      <c r="M640" s="69">
        <v>18297.88</v>
      </c>
      <c r="N640" s="6">
        <v>10722.71</v>
      </c>
      <c r="O640" s="71">
        <v>7200</v>
      </c>
      <c r="P640" s="69">
        <v>11458.20996</v>
      </c>
      <c r="Q640" s="71">
        <v>3075</v>
      </c>
      <c r="R640" s="72">
        <v>11454.32</v>
      </c>
      <c r="S640" s="71">
        <v>95.05</v>
      </c>
      <c r="T640" s="72">
        <v>11414.02</v>
      </c>
      <c r="U640" s="71">
        <v>150.0265</v>
      </c>
      <c r="V640" s="72">
        <v>11441.92</v>
      </c>
      <c r="W640" s="73">
        <v>150.26150000000001</v>
      </c>
      <c r="X640" s="7">
        <v>11136.2</v>
      </c>
      <c r="Y640" s="71">
        <v>981</v>
      </c>
      <c r="Z640" s="74">
        <f t="shared" si="27"/>
        <v>10931</v>
      </c>
      <c r="AA640" s="48">
        <f t="shared" si="28"/>
        <v>11136.2</v>
      </c>
      <c r="AB64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MIN(G640,J640,M640),"")</f>
        <v/>
      </c>
      <c r="AC640" s="49" t="str">
        <f>IF(OR(DataBase2[[#This Row],[sKS]] = "", DataBase2[[#This Row],[BSOpt]]=""), "", (DataBase2[[#This Row],[sKS]]-DataBase2[[#This Row],[BSOpt]])/DataBase2[[#This Row],[BSOpt]])</f>
        <v/>
      </c>
      <c r="AD640" s="49">
        <f t="shared" si="29"/>
        <v>10931</v>
      </c>
      <c r="AE640" s="49">
        <f>IF(OR(DataBase2[[#This Row],[sKS]] = "", DataBase2[[#This Row],[BESTUB]]=""), "", (DataBase2[[#This Row],[sKS]]-DataBase2[[#This Row],[BESTUB]])/DataBase2[[#This Row],[BESTUB]])</f>
        <v>1.8772298966242863E-2</v>
      </c>
      <c r="AF640" s="75">
        <f>IF(OR(DataBase2[[#This Row],[sLB]] = "", DataBase2[[#This Row],[BestSol]]=""), "", (DataBase2[[#This Row],[sLB]]-DataBase2[[#This Row],[BestSol]])/DataBase2[[#This Row],[BestSol]])</f>
        <v>0</v>
      </c>
      <c r="AG640" s="76">
        <f>IF(OR(DataBase2[[#This Row],[sCL]] = "", DataBase2[[#This Row],[BestSol]]=""), "", (DataBase2[[#This Row],[sCL]] -DataBase2[[#This Row],[BestSol]])/DataBase2[[#This Row],[BestSol]])</f>
        <v>7.6454121306376299E-2</v>
      </c>
      <c r="AH640" s="76">
        <f>IF(OR(DataBase2[[#This Row],[sDRC]]= "", DataBase2[[#This Row],[BestSol]]=""), "", (DataBase2[[#This Row],[sDRC]]-DataBase2[[#This Row],[BestSol]])/DataBase2[[#This Row],[BestSol]])</f>
        <v>0.67394382947580289</v>
      </c>
      <c r="AI640" s="76">
        <f>IF(OR(DataBase2[[#This Row],[sABS]]= "", DataBase2[[#This Row],[BestSol]]=""), "", (DataBase2[[#This Row],[sABS]]-DataBase2[[#This Row],[BestSol]])/DataBase2[[#This Row],[BestSol]])</f>
        <v>4.8230716311407934E-2</v>
      </c>
      <c r="AJ640" s="76">
        <f>IF(OR(DataBase2[[#This Row],[sCCJ]]= "", DataBase2[[#This Row],[BestSol]]=""), "", (DataBase2[[#This Row],[sCCJ]]-DataBase2[[#This Row],[BestSol]])/DataBase2[[#This Row],[BestSol]])</f>
        <v>4.7874851340225025E-2</v>
      </c>
      <c r="AK640" s="76">
        <f>IF(OR(DataBase2[[#This Row],[sILS]] = "", DataBase2[[#This Row],[BestSol]]=""), "", (DataBase2[[#This Row],[sILS]]-DataBase2[[#This Row],[BestSol]])/DataBase2[[#This Row],[BestSol]])</f>
        <v>4.4188088921416194E-2</v>
      </c>
      <c r="AL640" s="76">
        <f>IF(OR(DataBase2[[#This Row],[sSA]] = "", DataBase2[[#This Row],[BestSol]]=""), "", (DataBase2[[#This Row],[sSA]]-DataBase2[[#This Row],[BestSol]])/DataBase2[[#This Row],[BestSol]])</f>
        <v>4.674046290366847E-2</v>
      </c>
      <c r="AM640" s="76">
        <f>IF(OR(DataBase2[[#This Row],[sKS]] = "", DataBase2[[#This Row],[BestSol]]=""), "", (DataBase2[[#This Row],[sKS]]-DataBase2[[#This Row],[BestSol]])/DataBase2[[#This Row],[BestSol]])</f>
        <v>1.8772298966242863E-2</v>
      </c>
      <c r="AN640" s="75">
        <f>IF(OR(DataBase2[[#This Row],[sLB]] = "", DataBase2[[#This Row],[BSHeu]]=""), "", (DataBase2[[#This Row],[sLB]]-DataBase2[[#This Row],[BSHeu]])/DataBase2[[#This Row],[BSHeu]])</f>
        <v>-1.8426393204145106E-2</v>
      </c>
      <c r="AO640" s="76">
        <f>IF(OR(DataBase2[[#This Row],[sCL]] = "",  DataBase2[[#This Row],[BSHeu]]=""), "", (DataBase2[[#This Row],[sCL]] - DataBase2[[#This Row],[BSHeu]])/ DataBase2[[#This Row],[BSHeu]])</f>
        <v>5.6618954400962498E-2</v>
      </c>
      <c r="AP640" s="76">
        <f>IF(OR(DataBase2[[#This Row],[sDRC]]= "",  DataBase2[[#This Row],[BSHeu]]=""), "", (DataBase2[[#This Row],[sDRC]]- DataBase2[[#This Row],[BSHeu]])/ DataBase2[[#This Row],[BSHeu]])</f>
        <v>0.64309908227222934</v>
      </c>
      <c r="AQ640" s="76">
        <f>IF(OR(DataBase2[[#This Row],[sABS]]= "",  DataBase2[[#This Row],[BSHeu]]=""), "", (DataBase2[[#This Row],[sABS]]- DataBase2[[#This Row],[BSHeu]])/ DataBase2[[#This Row],[BSHeu]])</f>
        <v>2.8915604963991252E-2</v>
      </c>
      <c r="AR640" s="76">
        <f>IF(OR(DataBase2[[#This Row],[sCCJ]]= "",  DataBase2[[#This Row],[BSHeu]]=""), "", (DataBase2[[#This Row],[sCCJ]]- DataBase2[[#This Row],[BSHeu]])/ DataBase2[[#This Row],[BSHeu]])</f>
        <v>2.8566297300694939E-2</v>
      </c>
      <c r="AS640" s="76">
        <f>IF(OR(DataBase2[[#This Row],[sILS]] = "",  DataBase2[[#This Row],[BSHeu]]=""), "", (DataBase2[[#This Row],[sILS]]- DataBase2[[#This Row],[BSHeu]])/ DataBase2[[#This Row],[BSHeu]])</f>
        <v>2.4947468615865349E-2</v>
      </c>
      <c r="AT640" s="76">
        <f>IF(OR(DataBase2[[#This Row],[sSA]] = "",  DataBase2[[#This Row],[BSHeu]]=""), "", (DataBase2[[#This Row],[sSA]]- DataBase2[[#This Row],[BSHeu]])/ DataBase2[[#This Row],[BSHeu]])</f>
        <v>2.7452811551516614E-2</v>
      </c>
      <c r="AU640" s="77">
        <f>IF(OR(DataBase2[[#This Row],[sKS]]= "",  DataBase2[[#This Row],[BSHeu]]=""), "", (DataBase2[[#This Row],[sKS]]- DataBase2[[#This Row],[BSHeu]])/ DataBase2[[#This Row],[BSHeu]])</f>
        <v>0</v>
      </c>
      <c r="AV640" s="78">
        <f>IF(AND(DataBase2[[#This Row],[sLBGB]]&lt;=0.0001, DataBase2[[#This Row],[sLBGB]]&lt;&gt;""), 1,"")</f>
        <v>1</v>
      </c>
      <c r="AW640" s="78" t="str">
        <f>IF(AND(DataBase2[[#This Row],[sCLGB]]&lt;=0.0001,DataBase2[[#This Row],[sCLGB]]&lt;&gt;""), 1,"")</f>
        <v/>
      </c>
      <c r="AX640" s="78" t="str">
        <f>IF(AND(DataBase2[[#This Row],[sDRCGB]]&lt;=0.0001,DataBase2[[#This Row],[sDRCGB]]&lt;&gt;""), 1,"")</f>
        <v/>
      </c>
      <c r="AY640" s="78" t="str">
        <f>IF(AND(DataBase2[[#This Row],[sABSGB]]&lt;=0.0001,DataBase2[[#This Row],[sABSGB]]&lt;&gt;""), 1,"")</f>
        <v/>
      </c>
      <c r="AZ640" s="78" t="str">
        <f>IF(AND(DataBase2[[#This Row],[sCCJGB]]&lt;=0.0001,DataBase2[[#This Row],[sCCJGB]]&lt;&gt;""), 1,"")</f>
        <v/>
      </c>
      <c r="BA640" s="78" t="str">
        <f>IF(AND(DataBase2[[#This Row],[sILSGB]]&lt;=0.0001,DataBase2[[#This Row],[sILSGB]]&lt;&gt;""), 1,"")</f>
        <v/>
      </c>
      <c r="BB640" s="78" t="str">
        <f>IF(AND(DataBase2[[#This Row],[sSAGB]]&lt;=0.0001,DataBase2[[#This Row],[sSAGB]]&lt;&gt;""), 1,"")</f>
        <v/>
      </c>
      <c r="BC640" s="78" t="str">
        <f>IF(AND(DataBase2[[#This Row],[sKSGB]]&lt;=0.0001,DataBase2[[#This Row],[sKSGB]]&lt;&gt;""), 1,"")</f>
        <v/>
      </c>
      <c r="BD640" s="79">
        <f>IF(AND(DataBase2[[#This Row],[sLBGKS]]&lt;=0.0001, DataBase2[[#This Row],[sLBGKS]]&lt;&gt;""), 1,"")</f>
        <v>1</v>
      </c>
      <c r="BE640" s="78" t="str">
        <f>IF(AND(DataBase2[[#This Row],[sCLGKS]]&lt;=0.0001,DataBase2[[#This Row],[sCLGKS]]&lt;&gt;""), 1,"")</f>
        <v/>
      </c>
      <c r="BF640" s="78" t="str">
        <f>IF(AND(DataBase2[[#This Row],[sDRCGKS]]&lt;=0.0001,DataBase2[[#This Row],[sDRCGKS]]&lt;&gt;""), 1,"")</f>
        <v/>
      </c>
      <c r="BG640" s="78" t="str">
        <f>IF(AND(DataBase2[[#This Row],[sABSGKS]]&lt;=0.0001,DataBase2[[#This Row],[sABSGKS]]&lt;&gt;""), 1,"")</f>
        <v/>
      </c>
      <c r="BH640" s="78" t="str">
        <f>IF(AND(DataBase2[[#This Row],[sCCJGKS]]&lt;=0.0001,DataBase2[[#This Row],[sCCJGKS]]&lt;&gt;""), 1,"")</f>
        <v/>
      </c>
      <c r="BI640" s="78" t="str">
        <f>IF(AND(DataBase2[[#This Row],[sILSGKS]]&lt;=0.0001,DataBase2[[#This Row],[sILSGKS]]&lt;&gt;""), 1,"")</f>
        <v/>
      </c>
      <c r="BJ640" s="78" t="str">
        <f>IF(AND(DataBase2[[#This Row],[sSAGKS]]&lt;=0.0001,DataBase2[[#This Row],[sSAGKS]]&lt;&gt;""), 1,"")</f>
        <v/>
      </c>
      <c r="BK640" s="80">
        <f>IF(AND(DataBase2[[#This Row],[sKSGKS]]&lt;=0.0001,DataBase2[[#This Row],[sKSGKS]]&lt;&gt;""), 1,"")</f>
        <v>1</v>
      </c>
      <c r="CV640" s="7"/>
      <c r="CW640" s="7"/>
      <c r="CX640" s="7"/>
      <c r="CY640" s="7"/>
      <c r="DB640" s="8"/>
      <c r="DC640" s="8"/>
      <c r="DD640" s="8"/>
      <c r="DF640" s="7"/>
      <c r="DG640" s="7"/>
      <c r="DH640" s="7"/>
      <c r="DI640" s="7"/>
      <c r="DK640" s="8"/>
      <c r="DL640" s="8"/>
      <c r="DM640" s="8"/>
      <c r="DN640" s="8"/>
      <c r="DO640" s="8"/>
      <c r="DP640" s="7"/>
      <c r="DQ640" s="7"/>
      <c r="DR640" s="7"/>
      <c r="DS640" s="7"/>
    </row>
    <row r="641" spans="1:123" x14ac:dyDescent="0.35">
      <c r="A641" s="65" t="s">
        <v>169</v>
      </c>
      <c r="B641" s="66" t="s">
        <v>80</v>
      </c>
      <c r="C641" s="67" t="s">
        <v>282</v>
      </c>
      <c r="D641" s="67">
        <v>6</v>
      </c>
      <c r="E641" s="67">
        <v>25</v>
      </c>
      <c r="F641" s="68">
        <v>5</v>
      </c>
      <c r="G641" s="69">
        <v>12513.9</v>
      </c>
      <c r="H641" s="70">
        <v>11832.7</v>
      </c>
      <c r="I641" s="71">
        <v>7200</v>
      </c>
      <c r="J641" s="69">
        <v>45152.12</v>
      </c>
      <c r="K641" s="70">
        <v>7873.75</v>
      </c>
      <c r="L641" s="71">
        <v>39063</v>
      </c>
      <c r="M641" s="69">
        <v>20385.490000000002</v>
      </c>
      <c r="N641" s="6">
        <v>12185.99</v>
      </c>
      <c r="O641" s="71">
        <v>7200.3</v>
      </c>
      <c r="P641" s="69">
        <v>13289.940430000001</v>
      </c>
      <c r="Q641" s="71">
        <v>3020</v>
      </c>
      <c r="R641" s="72">
        <v>13161.52</v>
      </c>
      <c r="S641" s="71">
        <v>93.33</v>
      </c>
      <c r="T641" s="72">
        <v>12859.62</v>
      </c>
      <c r="U641" s="71">
        <v>150.02250000000001</v>
      </c>
      <c r="V641" s="72">
        <v>12865.12</v>
      </c>
      <c r="W641" s="73">
        <v>150.10749999999999</v>
      </c>
      <c r="X641" s="7">
        <v>12697.8</v>
      </c>
      <c r="Y641" s="71">
        <v>1009</v>
      </c>
      <c r="Z641" s="74">
        <f t="shared" si="27"/>
        <v>12513.9</v>
      </c>
      <c r="AA641" s="48">
        <f t="shared" si="28"/>
        <v>12697.8</v>
      </c>
      <c r="AB64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MIN(G641,J641,M641),"")</f>
        <v/>
      </c>
      <c r="AC641" s="49" t="str">
        <f>IF(OR(DataBase2[[#This Row],[sKS]] = "", DataBase2[[#This Row],[BSOpt]]=""), "", (DataBase2[[#This Row],[sKS]]-DataBase2[[#This Row],[BSOpt]])/DataBase2[[#This Row],[BSOpt]])</f>
        <v/>
      </c>
      <c r="AD641" s="49">
        <f t="shared" si="29"/>
        <v>12513.9</v>
      </c>
      <c r="AE641" s="49">
        <f>IF(OR(DataBase2[[#This Row],[sKS]] = "", DataBase2[[#This Row],[BESTUB]]=""), "", (DataBase2[[#This Row],[sKS]]-DataBase2[[#This Row],[BESTUB]])/DataBase2[[#This Row],[BESTUB]])</f>
        <v>1.4695658427828226E-2</v>
      </c>
      <c r="AF641" s="75">
        <f>IF(OR(DataBase2[[#This Row],[sLB]] = "", DataBase2[[#This Row],[BestSol]]=""), "", (DataBase2[[#This Row],[sLB]]-DataBase2[[#This Row],[BestSol]])/DataBase2[[#This Row],[BestSol]])</f>
        <v>0</v>
      </c>
      <c r="AG641" s="76">
        <f>IF(OR(DataBase2[[#This Row],[sCL]] = "", DataBase2[[#This Row],[BestSol]]=""), "", (DataBase2[[#This Row],[sCL]] -DataBase2[[#This Row],[BestSol]])/DataBase2[[#This Row],[BestSol]])</f>
        <v>2.6081573290500963</v>
      </c>
      <c r="AH641" s="76">
        <f>IF(OR(DataBase2[[#This Row],[sDRC]]= "", DataBase2[[#This Row],[BestSol]]=""), "", (DataBase2[[#This Row],[sDRC]]-DataBase2[[#This Row],[BestSol]])/DataBase2[[#This Row],[BestSol]])</f>
        <v>0.62902772117405459</v>
      </c>
      <c r="AI641" s="76">
        <f>IF(OR(DataBase2[[#This Row],[sABS]]= "", DataBase2[[#This Row],[BestSol]]=""), "", (DataBase2[[#This Row],[sABS]]-DataBase2[[#This Row],[BestSol]])/DataBase2[[#This Row],[BestSol]])</f>
        <v>6.2014274526726358E-2</v>
      </c>
      <c r="AJ641" s="76">
        <f>IF(OR(DataBase2[[#This Row],[sCCJ]]= "", DataBase2[[#This Row],[BestSol]]=""), "", (DataBase2[[#This Row],[sCCJ]]-DataBase2[[#This Row],[BestSol]])/DataBase2[[#This Row],[BestSol]])</f>
        <v>5.1752051718489109E-2</v>
      </c>
      <c r="AK641" s="76">
        <f>IF(OR(DataBase2[[#This Row],[sILS]] = "", DataBase2[[#This Row],[BestSol]]=""), "", (DataBase2[[#This Row],[sILS]]-DataBase2[[#This Row],[BestSol]])/DataBase2[[#This Row],[BestSol]])</f>
        <v>2.7626878910651451E-2</v>
      </c>
      <c r="AL641" s="76">
        <f>IF(OR(DataBase2[[#This Row],[sSA]] = "", DataBase2[[#This Row],[BestSol]]=""), "", (DataBase2[[#This Row],[sSA]]-DataBase2[[#This Row],[BestSol]])/DataBase2[[#This Row],[BestSol]])</f>
        <v>2.8066390174126467E-2</v>
      </c>
      <c r="AM641" s="76">
        <f>IF(OR(DataBase2[[#This Row],[sKS]] = "", DataBase2[[#This Row],[BestSol]]=""), "", (DataBase2[[#This Row],[sKS]]-DataBase2[[#This Row],[BestSol]])/DataBase2[[#This Row],[BestSol]])</f>
        <v>1.4695658427828226E-2</v>
      </c>
      <c r="AN641" s="75">
        <f>IF(OR(DataBase2[[#This Row],[sLB]] = "", DataBase2[[#This Row],[BSHeu]]=""), "", (DataBase2[[#This Row],[sLB]]-DataBase2[[#This Row],[BSHeu]])/DataBase2[[#This Row],[BSHeu]])</f>
        <v>-1.4482823796248141E-2</v>
      </c>
      <c r="AO641" s="76">
        <f>IF(OR(DataBase2[[#This Row],[sCL]] = "",  DataBase2[[#This Row],[BSHeu]]=""), "", (DataBase2[[#This Row],[sCL]] - DataBase2[[#This Row],[BSHeu]])/ DataBase2[[#This Row],[BSHeu]])</f>
        <v>2.5559010222243228</v>
      </c>
      <c r="AP641" s="76">
        <f>IF(OR(DataBase2[[#This Row],[sDRC]]= "",  DataBase2[[#This Row],[BSHeu]]=""), "", (DataBase2[[#This Row],[sDRC]]- DataBase2[[#This Row],[BSHeu]])/ DataBase2[[#This Row],[BSHeu]])</f>
        <v>0.60543479972908709</v>
      </c>
      <c r="AQ641" s="76">
        <f>IF(OR(DataBase2[[#This Row],[sABS]]= "",  DataBase2[[#This Row],[BSHeu]]=""), "", (DataBase2[[#This Row],[sABS]]- DataBase2[[#This Row],[BSHeu]])/ DataBase2[[#This Row],[BSHeu]])</f>
        <v>4.6633308919655475E-2</v>
      </c>
      <c r="AR641" s="76">
        <f>IF(OR(DataBase2[[#This Row],[sCCJ]]= "",  DataBase2[[#This Row],[BSHeu]]=""), "", (DataBase2[[#This Row],[sCCJ]]- DataBase2[[#This Row],[BSHeu]])/ DataBase2[[#This Row],[BSHeu]])</f>
        <v>3.6519712076107769E-2</v>
      </c>
      <c r="AS641" s="76">
        <f>IF(OR(DataBase2[[#This Row],[sILS]] = "",  DataBase2[[#This Row],[BSHeu]]=""), "", (DataBase2[[#This Row],[sILS]]- DataBase2[[#This Row],[BSHeu]])/ DataBase2[[#This Row],[BSHeu]])</f>
        <v>1.2743939895100059E-2</v>
      </c>
      <c r="AT641" s="76">
        <f>IF(OR(DataBase2[[#This Row],[sSA]] = "",  DataBase2[[#This Row],[BSHeu]]=""), "", (DataBase2[[#This Row],[sSA]]- DataBase2[[#This Row],[BSHeu]])/ DataBase2[[#This Row],[BSHeu]])</f>
        <v>1.31770857943897E-2</v>
      </c>
      <c r="AU641" s="77">
        <f>IF(OR(DataBase2[[#This Row],[sKS]]= "",  DataBase2[[#This Row],[BSHeu]]=""), "", (DataBase2[[#This Row],[sKS]]- DataBase2[[#This Row],[BSHeu]])/ DataBase2[[#This Row],[BSHeu]])</f>
        <v>0</v>
      </c>
      <c r="AV641" s="78">
        <f>IF(AND(DataBase2[[#This Row],[sLBGB]]&lt;=0.0001, DataBase2[[#This Row],[sLBGB]]&lt;&gt;""), 1,"")</f>
        <v>1</v>
      </c>
      <c r="AW641" s="78" t="str">
        <f>IF(AND(DataBase2[[#This Row],[sCLGB]]&lt;=0.0001,DataBase2[[#This Row],[sCLGB]]&lt;&gt;""), 1,"")</f>
        <v/>
      </c>
      <c r="AX641" s="78" t="str">
        <f>IF(AND(DataBase2[[#This Row],[sDRCGB]]&lt;=0.0001,DataBase2[[#This Row],[sDRCGB]]&lt;&gt;""), 1,"")</f>
        <v/>
      </c>
      <c r="AY641" s="78" t="str">
        <f>IF(AND(DataBase2[[#This Row],[sABSGB]]&lt;=0.0001,DataBase2[[#This Row],[sABSGB]]&lt;&gt;""), 1,"")</f>
        <v/>
      </c>
      <c r="AZ641" s="78" t="str">
        <f>IF(AND(DataBase2[[#This Row],[sCCJGB]]&lt;=0.0001,DataBase2[[#This Row],[sCCJGB]]&lt;&gt;""), 1,"")</f>
        <v/>
      </c>
      <c r="BA641" s="78" t="str">
        <f>IF(AND(DataBase2[[#This Row],[sILSGB]]&lt;=0.0001,DataBase2[[#This Row],[sILSGB]]&lt;&gt;""), 1,"")</f>
        <v/>
      </c>
      <c r="BB641" s="78" t="str">
        <f>IF(AND(DataBase2[[#This Row],[sSAGB]]&lt;=0.0001,DataBase2[[#This Row],[sSAGB]]&lt;&gt;""), 1,"")</f>
        <v/>
      </c>
      <c r="BC641" s="78" t="str">
        <f>IF(AND(DataBase2[[#This Row],[sKSGB]]&lt;=0.0001,DataBase2[[#This Row],[sKSGB]]&lt;&gt;""), 1,"")</f>
        <v/>
      </c>
      <c r="BD641" s="79">
        <f>IF(AND(DataBase2[[#This Row],[sLBGKS]]&lt;=0.0001, DataBase2[[#This Row],[sLBGKS]]&lt;&gt;""), 1,"")</f>
        <v>1</v>
      </c>
      <c r="BE641" s="78" t="str">
        <f>IF(AND(DataBase2[[#This Row],[sCLGKS]]&lt;=0.0001,DataBase2[[#This Row],[sCLGKS]]&lt;&gt;""), 1,"")</f>
        <v/>
      </c>
      <c r="BF641" s="78" t="str">
        <f>IF(AND(DataBase2[[#This Row],[sDRCGKS]]&lt;=0.0001,DataBase2[[#This Row],[sDRCGKS]]&lt;&gt;""), 1,"")</f>
        <v/>
      </c>
      <c r="BG641" s="78" t="str">
        <f>IF(AND(DataBase2[[#This Row],[sABSGKS]]&lt;=0.0001,DataBase2[[#This Row],[sABSGKS]]&lt;&gt;""), 1,"")</f>
        <v/>
      </c>
      <c r="BH641" s="78" t="str">
        <f>IF(AND(DataBase2[[#This Row],[sCCJGKS]]&lt;=0.0001,DataBase2[[#This Row],[sCCJGKS]]&lt;&gt;""), 1,"")</f>
        <v/>
      </c>
      <c r="BI641" s="78" t="str">
        <f>IF(AND(DataBase2[[#This Row],[sILSGKS]]&lt;=0.0001,DataBase2[[#This Row],[sILSGKS]]&lt;&gt;""), 1,"")</f>
        <v/>
      </c>
      <c r="BJ641" s="78" t="str">
        <f>IF(AND(DataBase2[[#This Row],[sSAGKS]]&lt;=0.0001,DataBase2[[#This Row],[sSAGKS]]&lt;&gt;""), 1,"")</f>
        <v/>
      </c>
      <c r="BK641" s="80">
        <f>IF(AND(DataBase2[[#This Row],[sKSGKS]]&lt;=0.0001,DataBase2[[#This Row],[sKSGKS]]&lt;&gt;""), 1,"")</f>
        <v>1</v>
      </c>
      <c r="CV641" s="7"/>
      <c r="CW641" s="7"/>
      <c r="CX641" s="7"/>
      <c r="CY641" s="7"/>
      <c r="DB641" s="8"/>
      <c r="DC641" s="8"/>
      <c r="DD641" s="8"/>
      <c r="DF641" s="7"/>
      <c r="DG641" s="7"/>
      <c r="DH641" s="7"/>
      <c r="DI641" s="7"/>
      <c r="DK641" s="8"/>
      <c r="DL641" s="8"/>
      <c r="DM641" s="8"/>
      <c r="DN641" s="8"/>
      <c r="DO641" s="8"/>
      <c r="DP641" s="7"/>
      <c r="DQ641" s="7"/>
      <c r="DR641" s="7"/>
      <c r="DS641" s="7"/>
    </row>
    <row r="642" spans="1:123" x14ac:dyDescent="0.35">
      <c r="A642" s="65" t="s">
        <v>170</v>
      </c>
      <c r="B642" s="66" t="s">
        <v>80</v>
      </c>
      <c r="C642" s="67" t="s">
        <v>282</v>
      </c>
      <c r="D642" s="67">
        <v>6</v>
      </c>
      <c r="E642" s="67">
        <v>25</v>
      </c>
      <c r="F642" s="68">
        <v>2</v>
      </c>
      <c r="G642" s="69">
        <v>8533.66</v>
      </c>
      <c r="H642" s="70">
        <v>8268.65</v>
      </c>
      <c r="I642" s="71">
        <v>7200</v>
      </c>
      <c r="J642" s="69">
        <v>8522.1200000000008</v>
      </c>
      <c r="K642" s="70">
        <v>8522.1200000000008</v>
      </c>
      <c r="L642" s="71">
        <v>38196</v>
      </c>
      <c r="M642" s="69">
        <v>15636.08</v>
      </c>
      <c r="N642" s="6">
        <v>8433.92</v>
      </c>
      <c r="O642" s="71">
        <v>7200.6</v>
      </c>
      <c r="P642" s="69">
        <v>8548.0703099999992</v>
      </c>
      <c r="Q642" s="71">
        <v>10581</v>
      </c>
      <c r="R642" s="72">
        <v>9197.68</v>
      </c>
      <c r="S642" s="71">
        <v>88.61</v>
      </c>
      <c r="T642" s="72">
        <v>8806.08</v>
      </c>
      <c r="U642" s="71">
        <v>150.00800000000001</v>
      </c>
      <c r="V642" s="72">
        <v>8732.68</v>
      </c>
      <c r="W642" s="73">
        <v>150.12350000000001</v>
      </c>
      <c r="X642" s="7">
        <v>8542.2999999999993</v>
      </c>
      <c r="Y642" s="71">
        <v>94</v>
      </c>
      <c r="Z642" s="74">
        <f t="shared" si="27"/>
        <v>8522.1200000000008</v>
      </c>
      <c r="AA642" s="48">
        <f t="shared" si="28"/>
        <v>8542.2999999999993</v>
      </c>
      <c r="AB642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MIN(G642,J642,M642),"")</f>
        <v>8522.1200000000008</v>
      </c>
      <c r="AC642" s="49">
        <f>IF(OR(DataBase2[[#This Row],[sKS]] = "", DataBase2[[#This Row],[BSOpt]]=""), "", (DataBase2[[#This Row],[sKS]]-DataBase2[[#This Row],[BSOpt]])/DataBase2[[#This Row],[BSOpt]])</f>
        <v>2.3679553913813077E-3</v>
      </c>
      <c r="AD642" s="49">
        <f t="shared" si="29"/>
        <v>8522.1200000000008</v>
      </c>
      <c r="AE642" s="49">
        <f>IF(OR(DataBase2[[#This Row],[sKS]] = "", DataBase2[[#This Row],[BESTUB]]=""), "", (DataBase2[[#This Row],[sKS]]-DataBase2[[#This Row],[BESTUB]])/DataBase2[[#This Row],[BESTUB]])</f>
        <v>2.3679553913813077E-3</v>
      </c>
      <c r="AF642" s="75">
        <f>IF(OR(DataBase2[[#This Row],[sLB]] = "", DataBase2[[#This Row],[BestSol]]=""), "", (DataBase2[[#This Row],[sLB]]-DataBase2[[#This Row],[BestSol]])/DataBase2[[#This Row],[BestSol]])</f>
        <v>1.3541231524549118E-3</v>
      </c>
      <c r="AG642" s="76">
        <f>IF(OR(DataBase2[[#This Row],[sCL]] = "", DataBase2[[#This Row],[BestSol]]=""), "", (DataBase2[[#This Row],[sCL]] -DataBase2[[#This Row],[BestSol]])/DataBase2[[#This Row],[BestSol]])</f>
        <v>0</v>
      </c>
      <c r="AH642" s="76">
        <f>IF(OR(DataBase2[[#This Row],[sDRC]]= "", DataBase2[[#This Row],[BestSol]]=""), "", (DataBase2[[#This Row],[sDRC]]-DataBase2[[#This Row],[BestSol]])/DataBase2[[#This Row],[BestSol]])</f>
        <v>0.83476411972607734</v>
      </c>
      <c r="AI642" s="76">
        <f>IF(OR(DataBase2[[#This Row],[sABS]]= "", DataBase2[[#This Row],[BestSol]]=""), "", (DataBase2[[#This Row],[sABS]]-DataBase2[[#This Row],[BestSol]])/DataBase2[[#This Row],[BestSol]])</f>
        <v>3.0450533435340443E-3</v>
      </c>
      <c r="AJ642" s="76">
        <f>IF(OR(DataBase2[[#This Row],[sCCJ]]= "", DataBase2[[#This Row],[BestSol]]=""), "", (DataBase2[[#This Row],[sCCJ]]-DataBase2[[#This Row],[BestSol]])/DataBase2[[#This Row],[BestSol]])</f>
        <v>7.9271355014949266E-2</v>
      </c>
      <c r="AK642" s="76">
        <f>IF(OR(DataBase2[[#This Row],[sILS]] = "", DataBase2[[#This Row],[BestSol]]=""), "", (DataBase2[[#This Row],[sILS]]-DataBase2[[#This Row],[BestSol]])/DataBase2[[#This Row],[BestSol]])</f>
        <v>3.332034751916179E-2</v>
      </c>
      <c r="AL642" s="76">
        <f>IF(OR(DataBase2[[#This Row],[sSA]] = "", DataBase2[[#This Row],[BestSol]]=""), "", (DataBase2[[#This Row],[sSA]]-DataBase2[[#This Row],[BestSol]])/DataBase2[[#This Row],[BestSol]])</f>
        <v>2.4707467156059697E-2</v>
      </c>
      <c r="AM642" s="76">
        <f>IF(OR(DataBase2[[#This Row],[sKS]] = "", DataBase2[[#This Row],[BestSol]]=""), "", (DataBase2[[#This Row],[sKS]]-DataBase2[[#This Row],[BestSol]])/DataBase2[[#This Row],[BestSol]])</f>
        <v>2.3679553913813077E-3</v>
      </c>
      <c r="AN642" s="75">
        <f>IF(OR(DataBase2[[#This Row],[sLB]] = "", DataBase2[[#This Row],[BSHeu]]=""), "", (DataBase2[[#This Row],[sLB]]-DataBase2[[#This Row],[BSHeu]])/DataBase2[[#This Row],[BSHeu]])</f>
        <v>-1.0114372007538272E-3</v>
      </c>
      <c r="AO642" s="76">
        <f>IF(OR(DataBase2[[#This Row],[sCL]] = "",  DataBase2[[#This Row],[BSHeu]]=""), "", (DataBase2[[#This Row],[sCL]] - DataBase2[[#This Row],[BSHeu]])/ DataBase2[[#This Row],[BSHeu]])</f>
        <v>-2.3623614249088038E-3</v>
      </c>
      <c r="AP642" s="76">
        <f>IF(OR(DataBase2[[#This Row],[sDRC]]= "",  DataBase2[[#This Row],[BSHeu]]=""), "", (DataBase2[[#This Row],[sDRC]]- DataBase2[[#This Row],[BSHeu]])/ DataBase2[[#This Row],[BSHeu]])</f>
        <v>0.83042974374582967</v>
      </c>
      <c r="AQ642" s="76">
        <f>IF(OR(DataBase2[[#This Row],[sABS]]= "",  DataBase2[[#This Row],[BSHeu]]=""), "", (DataBase2[[#This Row],[sABS]]- DataBase2[[#This Row],[BSHeu]])/ DataBase2[[#This Row],[BSHeu]])</f>
        <v>6.7549840206968632E-4</v>
      </c>
      <c r="AR642" s="76">
        <f>IF(OR(DataBase2[[#This Row],[sCCJ]]= "",  DataBase2[[#This Row],[BSHeu]]=""), "", (DataBase2[[#This Row],[sCCJ]]- DataBase2[[#This Row],[BSHeu]])/ DataBase2[[#This Row],[BSHeu]])</f>
        <v>7.6721725998852894E-2</v>
      </c>
      <c r="AS642" s="76">
        <f>IF(OR(DataBase2[[#This Row],[sILS]] = "",  DataBase2[[#This Row],[BSHeu]]=""), "", (DataBase2[[#This Row],[sILS]]- DataBase2[[#This Row],[BSHeu]])/ DataBase2[[#This Row],[BSHeu]])</f>
        <v>3.0879271390609166E-2</v>
      </c>
      <c r="AT642" s="76">
        <f>IF(OR(DataBase2[[#This Row],[sSA]] = "",  DataBase2[[#This Row],[BSHeu]]=""), "", (DataBase2[[#This Row],[sSA]]- DataBase2[[#This Row],[BSHeu]])/ DataBase2[[#This Row],[BSHeu]])</f>
        <v>2.2286737763834219E-2</v>
      </c>
      <c r="AU642" s="77">
        <f>IF(OR(DataBase2[[#This Row],[sKS]]= "",  DataBase2[[#This Row],[BSHeu]]=""), "", (DataBase2[[#This Row],[sKS]]- DataBase2[[#This Row],[BSHeu]])/ DataBase2[[#This Row],[BSHeu]])</f>
        <v>0</v>
      </c>
      <c r="AV642" s="78" t="str">
        <f>IF(AND(DataBase2[[#This Row],[sLBGB]]&lt;=0.0001, DataBase2[[#This Row],[sLBGB]]&lt;&gt;""), 1,"")</f>
        <v/>
      </c>
      <c r="AW642" s="78">
        <f>IF(AND(DataBase2[[#This Row],[sCLGB]]&lt;=0.0001,DataBase2[[#This Row],[sCLGB]]&lt;&gt;""), 1,"")</f>
        <v>1</v>
      </c>
      <c r="AX642" s="78" t="str">
        <f>IF(AND(DataBase2[[#This Row],[sDRCGB]]&lt;=0.0001,DataBase2[[#This Row],[sDRCGB]]&lt;&gt;""), 1,"")</f>
        <v/>
      </c>
      <c r="AY642" s="78" t="str">
        <f>IF(AND(DataBase2[[#This Row],[sABSGB]]&lt;=0.0001,DataBase2[[#This Row],[sABSGB]]&lt;&gt;""), 1,"")</f>
        <v/>
      </c>
      <c r="AZ642" s="78" t="str">
        <f>IF(AND(DataBase2[[#This Row],[sCCJGB]]&lt;=0.0001,DataBase2[[#This Row],[sCCJGB]]&lt;&gt;""), 1,"")</f>
        <v/>
      </c>
      <c r="BA642" s="78" t="str">
        <f>IF(AND(DataBase2[[#This Row],[sILSGB]]&lt;=0.0001,DataBase2[[#This Row],[sILSGB]]&lt;&gt;""), 1,"")</f>
        <v/>
      </c>
      <c r="BB642" s="78" t="str">
        <f>IF(AND(DataBase2[[#This Row],[sSAGB]]&lt;=0.0001,DataBase2[[#This Row],[sSAGB]]&lt;&gt;""), 1,"")</f>
        <v/>
      </c>
      <c r="BC642" s="78" t="str">
        <f>IF(AND(DataBase2[[#This Row],[sKSGB]]&lt;=0.0001,DataBase2[[#This Row],[sKSGB]]&lt;&gt;""), 1,"")</f>
        <v/>
      </c>
      <c r="BD642" s="79">
        <f>IF(AND(DataBase2[[#This Row],[sLBGKS]]&lt;=0.0001, DataBase2[[#This Row],[sLBGKS]]&lt;&gt;""), 1,"")</f>
        <v>1</v>
      </c>
      <c r="BE642" s="78">
        <f>IF(AND(DataBase2[[#This Row],[sCLGKS]]&lt;=0.0001,DataBase2[[#This Row],[sCLGKS]]&lt;&gt;""), 1,"")</f>
        <v>1</v>
      </c>
      <c r="BF642" s="78" t="str">
        <f>IF(AND(DataBase2[[#This Row],[sDRCGKS]]&lt;=0.0001,DataBase2[[#This Row],[sDRCGKS]]&lt;&gt;""), 1,"")</f>
        <v/>
      </c>
      <c r="BG642" s="78" t="str">
        <f>IF(AND(DataBase2[[#This Row],[sABSGKS]]&lt;=0.0001,DataBase2[[#This Row],[sABSGKS]]&lt;&gt;""), 1,"")</f>
        <v/>
      </c>
      <c r="BH642" s="78" t="str">
        <f>IF(AND(DataBase2[[#This Row],[sCCJGKS]]&lt;=0.0001,DataBase2[[#This Row],[sCCJGKS]]&lt;&gt;""), 1,"")</f>
        <v/>
      </c>
      <c r="BI642" s="78" t="str">
        <f>IF(AND(DataBase2[[#This Row],[sILSGKS]]&lt;=0.0001,DataBase2[[#This Row],[sILSGKS]]&lt;&gt;""), 1,"")</f>
        <v/>
      </c>
      <c r="BJ642" s="78" t="str">
        <f>IF(AND(DataBase2[[#This Row],[sSAGKS]]&lt;=0.0001,DataBase2[[#This Row],[sSAGKS]]&lt;&gt;""), 1,"")</f>
        <v/>
      </c>
      <c r="BK642" s="80">
        <f>IF(AND(DataBase2[[#This Row],[sKSGKS]]&lt;=0.0001,DataBase2[[#This Row],[sKSGKS]]&lt;&gt;""), 1,"")</f>
        <v>1</v>
      </c>
      <c r="CV642" s="7"/>
      <c r="CW642" s="7"/>
      <c r="CX642" s="7"/>
      <c r="CY642" s="7"/>
      <c r="DB642" s="8"/>
      <c r="DC642" s="8"/>
      <c r="DD642" s="8"/>
      <c r="DF642" s="7"/>
      <c r="DG642" s="7"/>
      <c r="DH642" s="7"/>
      <c r="DI642" s="7"/>
      <c r="DK642" s="8"/>
      <c r="DL642" s="8"/>
      <c r="DM642" s="8"/>
      <c r="DN642" s="8"/>
      <c r="DO642" s="8"/>
      <c r="DP642" s="7"/>
      <c r="DQ642" s="7"/>
      <c r="DR642" s="7"/>
      <c r="DS642" s="7"/>
    </row>
    <row r="643" spans="1:123" x14ac:dyDescent="0.35">
      <c r="A643" s="65" t="s">
        <v>171</v>
      </c>
      <c r="B643" s="66" t="s">
        <v>80</v>
      </c>
      <c r="C643" s="67" t="s">
        <v>282</v>
      </c>
      <c r="D643" s="67">
        <v>6</v>
      </c>
      <c r="E643" s="67">
        <v>25</v>
      </c>
      <c r="F643" s="68">
        <v>3</v>
      </c>
      <c r="G643" s="69">
        <v>10189.299999999999</v>
      </c>
      <c r="H643" s="70">
        <v>9688.34</v>
      </c>
      <c r="I643" s="71">
        <v>7200</v>
      </c>
      <c r="J643" s="69">
        <v>10491.01</v>
      </c>
      <c r="K643" s="70">
        <v>8875.39</v>
      </c>
      <c r="L643" s="71">
        <v>43096</v>
      </c>
      <c r="M643" s="69">
        <v>17329.8</v>
      </c>
      <c r="N643" s="6">
        <v>10012.98</v>
      </c>
      <c r="O643" s="71">
        <v>7200.1</v>
      </c>
      <c r="P643" s="69">
        <v>10298.47949</v>
      </c>
      <c r="Q643" s="71">
        <v>9278</v>
      </c>
      <c r="R643" s="72">
        <v>10865.51</v>
      </c>
      <c r="S643" s="71">
        <v>136.59</v>
      </c>
      <c r="T643" s="72">
        <v>10384.51</v>
      </c>
      <c r="U643" s="71">
        <v>150.00049999999999</v>
      </c>
      <c r="V643" s="72">
        <v>10664.81</v>
      </c>
      <c r="W643" s="73">
        <v>150.001</v>
      </c>
      <c r="X643" s="7">
        <v>10212</v>
      </c>
      <c r="Y643" s="71">
        <v>823</v>
      </c>
      <c r="Z643" s="74">
        <f t="shared" ref="Z643:Z706" si="30">IF(MIN(G643,J643,M643)&gt;0, MIN(G643,J643,M643),"")</f>
        <v>10189.299999999999</v>
      </c>
      <c r="AA643" s="48">
        <f t="shared" ref="AA643:AA706" si="31">IF(MIN(P643,R643,T643,V643,X643)&gt;0, MIN(P643,R643,T643,V643,X643),"")</f>
        <v>10212</v>
      </c>
      <c r="AB64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MIN(G643,J643,M643),"")</f>
        <v/>
      </c>
      <c r="AC643" s="49" t="str">
        <f>IF(OR(DataBase2[[#This Row],[sKS]] = "", DataBase2[[#This Row],[BSOpt]]=""), "", (DataBase2[[#This Row],[sKS]]-DataBase2[[#This Row],[BSOpt]])/DataBase2[[#This Row],[BSOpt]])</f>
        <v/>
      </c>
      <c r="AD643" s="49">
        <f t="shared" ref="AD643:AD706" si="32">IF(MIN(G643,J643,M643)&gt;0, MIN(G643,J643,M643),"")</f>
        <v>10189.299999999999</v>
      </c>
      <c r="AE643" s="49">
        <f>IF(OR(DataBase2[[#This Row],[sKS]] = "", DataBase2[[#This Row],[BESTUB]]=""), "", (DataBase2[[#This Row],[sKS]]-DataBase2[[#This Row],[BESTUB]])/DataBase2[[#This Row],[BESTUB]])</f>
        <v>2.2278272305262118E-3</v>
      </c>
      <c r="AF643" s="75">
        <f>IF(OR(DataBase2[[#This Row],[sLB]] = "", DataBase2[[#This Row],[BestSol]]=""), "", (DataBase2[[#This Row],[sLB]]-DataBase2[[#This Row],[BestSol]])/DataBase2[[#This Row],[BestSol]])</f>
        <v>0</v>
      </c>
      <c r="AG643" s="76">
        <f>IF(OR(DataBase2[[#This Row],[sCL]] = "", DataBase2[[#This Row],[BestSol]]=""), "", (DataBase2[[#This Row],[sCL]] -DataBase2[[#This Row],[BestSol]])/DataBase2[[#This Row],[BestSol]])</f>
        <v>2.9610473732248632E-2</v>
      </c>
      <c r="AH643" s="76">
        <f>IF(OR(DataBase2[[#This Row],[sDRC]]= "", DataBase2[[#This Row],[BestSol]]=""), "", (DataBase2[[#This Row],[sDRC]]-DataBase2[[#This Row],[BestSol]])/DataBase2[[#This Row],[BestSol]])</f>
        <v>0.70078415592827781</v>
      </c>
      <c r="AI643" s="76">
        <f>IF(OR(DataBase2[[#This Row],[sABS]]= "", DataBase2[[#This Row],[BestSol]]=""), "", (DataBase2[[#This Row],[sABS]]-DataBase2[[#This Row],[BestSol]])/DataBase2[[#This Row],[BestSol]])</f>
        <v>1.0715111931143498E-2</v>
      </c>
      <c r="AJ643" s="76">
        <f>IF(OR(DataBase2[[#This Row],[sCCJ]]= "", DataBase2[[#This Row],[BestSol]]=""), "", (DataBase2[[#This Row],[sCCJ]]-DataBase2[[#This Row],[BestSol]])/DataBase2[[#This Row],[BestSol]])</f>
        <v>6.6364715927492657E-2</v>
      </c>
      <c r="AK643" s="76">
        <f>IF(OR(DataBase2[[#This Row],[sILS]] = "", DataBase2[[#This Row],[BestSol]]=""), "", (DataBase2[[#This Row],[sILS]]-DataBase2[[#This Row],[BestSol]])/DataBase2[[#This Row],[BestSol]])</f>
        <v>1.9158332760837442E-2</v>
      </c>
      <c r="AL643" s="76">
        <f>IF(OR(DataBase2[[#This Row],[sSA]] = "", DataBase2[[#This Row],[BestSol]]=""), "", (DataBase2[[#This Row],[sSA]]-DataBase2[[#This Row],[BestSol]])/DataBase2[[#This Row],[BestSol]])</f>
        <v>4.6667582660241652E-2</v>
      </c>
      <c r="AM643" s="76">
        <f>IF(OR(DataBase2[[#This Row],[sKS]] = "", DataBase2[[#This Row],[BestSol]]=""), "", (DataBase2[[#This Row],[sKS]]-DataBase2[[#This Row],[BestSol]])/DataBase2[[#This Row],[BestSol]])</f>
        <v>2.2278272305262118E-3</v>
      </c>
      <c r="AN643" s="75">
        <f>IF(OR(DataBase2[[#This Row],[sLB]] = "", DataBase2[[#This Row],[BSHeu]]=""), "", (DataBase2[[#This Row],[sLB]]-DataBase2[[#This Row],[BSHeu]])/DataBase2[[#This Row],[BSHeu]])</f>
        <v>-2.2228750489620766E-3</v>
      </c>
      <c r="AO643" s="76">
        <f>IF(OR(DataBase2[[#This Row],[sCL]] = "",  DataBase2[[#This Row],[BSHeu]]=""), "", (DataBase2[[#This Row],[sCL]] - DataBase2[[#This Row],[BSHeu]])/ DataBase2[[#This Row],[BSHeu]])</f>
        <v>2.7321778300039189E-2</v>
      </c>
      <c r="AP643" s="76">
        <f>IF(OR(DataBase2[[#This Row],[sDRC]]= "",  DataBase2[[#This Row],[BSHeu]]=""), "", (DataBase2[[#This Row],[sDRC]]- DataBase2[[#This Row],[BSHeu]])/ DataBase2[[#This Row],[BSHeu]])</f>
        <v>0.6970035252643948</v>
      </c>
      <c r="AQ643" s="76">
        <f>IF(OR(DataBase2[[#This Row],[sABS]]= "",  DataBase2[[#This Row],[BSHeu]]=""), "", (DataBase2[[#This Row],[sABS]]- DataBase2[[#This Row],[BSHeu]])/ DataBase2[[#This Row],[BSHeu]])</f>
        <v>8.4684185272228471E-3</v>
      </c>
      <c r="AR643" s="76">
        <f>IF(OR(DataBase2[[#This Row],[sCCJ]]= "",  DataBase2[[#This Row],[BSHeu]]=""), "", (DataBase2[[#This Row],[sCCJ]]- DataBase2[[#This Row],[BSHeu]])/ DataBase2[[#This Row],[BSHeu]])</f>
        <v>6.3994320407363914E-2</v>
      </c>
      <c r="AS643" s="76">
        <f>IF(OR(DataBase2[[#This Row],[sILS]] = "",  DataBase2[[#This Row],[BSHeu]]=""), "", (DataBase2[[#This Row],[sILS]]- DataBase2[[#This Row],[BSHeu]])/ DataBase2[[#This Row],[BSHeu]])</f>
        <v>1.6892871132001587E-2</v>
      </c>
      <c r="AT643" s="76">
        <f>IF(OR(DataBase2[[#This Row],[sSA]] = "",  DataBase2[[#This Row],[BSHeu]]=""), "", (DataBase2[[#This Row],[sSA]]- DataBase2[[#This Row],[BSHeu]])/ DataBase2[[#This Row],[BSHeu]])</f>
        <v>4.4340971406188749E-2</v>
      </c>
      <c r="AU643" s="77">
        <f>IF(OR(DataBase2[[#This Row],[sKS]]= "",  DataBase2[[#This Row],[BSHeu]]=""), "", (DataBase2[[#This Row],[sKS]]- DataBase2[[#This Row],[BSHeu]])/ DataBase2[[#This Row],[BSHeu]])</f>
        <v>0</v>
      </c>
      <c r="AV643" s="78">
        <f>IF(AND(DataBase2[[#This Row],[sLBGB]]&lt;=0.0001, DataBase2[[#This Row],[sLBGB]]&lt;&gt;""), 1,"")</f>
        <v>1</v>
      </c>
      <c r="AW643" s="78" t="str">
        <f>IF(AND(DataBase2[[#This Row],[sCLGB]]&lt;=0.0001,DataBase2[[#This Row],[sCLGB]]&lt;&gt;""), 1,"")</f>
        <v/>
      </c>
      <c r="AX643" s="78" t="str">
        <f>IF(AND(DataBase2[[#This Row],[sDRCGB]]&lt;=0.0001,DataBase2[[#This Row],[sDRCGB]]&lt;&gt;""), 1,"")</f>
        <v/>
      </c>
      <c r="AY643" s="78" t="str">
        <f>IF(AND(DataBase2[[#This Row],[sABSGB]]&lt;=0.0001,DataBase2[[#This Row],[sABSGB]]&lt;&gt;""), 1,"")</f>
        <v/>
      </c>
      <c r="AZ643" s="78" t="str">
        <f>IF(AND(DataBase2[[#This Row],[sCCJGB]]&lt;=0.0001,DataBase2[[#This Row],[sCCJGB]]&lt;&gt;""), 1,"")</f>
        <v/>
      </c>
      <c r="BA643" s="78" t="str">
        <f>IF(AND(DataBase2[[#This Row],[sILSGB]]&lt;=0.0001,DataBase2[[#This Row],[sILSGB]]&lt;&gt;""), 1,"")</f>
        <v/>
      </c>
      <c r="BB643" s="78" t="str">
        <f>IF(AND(DataBase2[[#This Row],[sSAGB]]&lt;=0.0001,DataBase2[[#This Row],[sSAGB]]&lt;&gt;""), 1,"")</f>
        <v/>
      </c>
      <c r="BC643" s="78" t="str">
        <f>IF(AND(DataBase2[[#This Row],[sKSGB]]&lt;=0.0001,DataBase2[[#This Row],[sKSGB]]&lt;&gt;""), 1,"")</f>
        <v/>
      </c>
      <c r="BD643" s="79">
        <f>IF(AND(DataBase2[[#This Row],[sLBGKS]]&lt;=0.0001, DataBase2[[#This Row],[sLBGKS]]&lt;&gt;""), 1,"")</f>
        <v>1</v>
      </c>
      <c r="BE643" s="78" t="str">
        <f>IF(AND(DataBase2[[#This Row],[sCLGKS]]&lt;=0.0001,DataBase2[[#This Row],[sCLGKS]]&lt;&gt;""), 1,"")</f>
        <v/>
      </c>
      <c r="BF643" s="78" t="str">
        <f>IF(AND(DataBase2[[#This Row],[sDRCGKS]]&lt;=0.0001,DataBase2[[#This Row],[sDRCGKS]]&lt;&gt;""), 1,"")</f>
        <v/>
      </c>
      <c r="BG643" s="78" t="str">
        <f>IF(AND(DataBase2[[#This Row],[sABSGKS]]&lt;=0.0001,DataBase2[[#This Row],[sABSGKS]]&lt;&gt;""), 1,"")</f>
        <v/>
      </c>
      <c r="BH643" s="78" t="str">
        <f>IF(AND(DataBase2[[#This Row],[sCCJGKS]]&lt;=0.0001,DataBase2[[#This Row],[sCCJGKS]]&lt;&gt;""), 1,"")</f>
        <v/>
      </c>
      <c r="BI643" s="78" t="str">
        <f>IF(AND(DataBase2[[#This Row],[sILSGKS]]&lt;=0.0001,DataBase2[[#This Row],[sILSGKS]]&lt;&gt;""), 1,"")</f>
        <v/>
      </c>
      <c r="BJ643" s="78" t="str">
        <f>IF(AND(DataBase2[[#This Row],[sSAGKS]]&lt;=0.0001,DataBase2[[#This Row],[sSAGKS]]&lt;&gt;""), 1,"")</f>
        <v/>
      </c>
      <c r="BK643" s="80">
        <f>IF(AND(DataBase2[[#This Row],[sKSGKS]]&lt;=0.0001,DataBase2[[#This Row],[sKSGKS]]&lt;&gt;""), 1,"")</f>
        <v>1</v>
      </c>
      <c r="CV643" s="7"/>
      <c r="CW643" s="7"/>
      <c r="CX643" s="7"/>
      <c r="CY643" s="7"/>
      <c r="DB643" s="8"/>
      <c r="DC643" s="8"/>
      <c r="DD643" s="8"/>
      <c r="DF643" s="7"/>
      <c r="DG643" s="7"/>
      <c r="DH643" s="7"/>
      <c r="DI643" s="7"/>
      <c r="DK643" s="8"/>
      <c r="DL643" s="8"/>
      <c r="DM643" s="8"/>
      <c r="DN643" s="8"/>
      <c r="DO643" s="8"/>
      <c r="DP643" s="7"/>
      <c r="DQ643" s="7"/>
      <c r="DR643" s="7"/>
      <c r="DS643" s="7"/>
    </row>
    <row r="644" spans="1:123" x14ac:dyDescent="0.35">
      <c r="A644" s="65" t="s">
        <v>172</v>
      </c>
      <c r="B644" s="66" t="s">
        <v>80</v>
      </c>
      <c r="C644" s="67" t="s">
        <v>282</v>
      </c>
      <c r="D644" s="67">
        <v>6</v>
      </c>
      <c r="E644" s="67">
        <v>25</v>
      </c>
      <c r="F644" s="68">
        <v>4</v>
      </c>
      <c r="G644" s="69">
        <v>12066</v>
      </c>
      <c r="H644" s="70">
        <v>11372.2</v>
      </c>
      <c r="I644" s="71">
        <v>7200</v>
      </c>
      <c r="J644" s="69">
        <v>12326.01</v>
      </c>
      <c r="K644" s="70">
        <v>8921.7900000000009</v>
      </c>
      <c r="L644" s="71">
        <v>40847</v>
      </c>
      <c r="M644" s="69">
        <v>17662.36</v>
      </c>
      <c r="N644" s="6">
        <v>11710.76</v>
      </c>
      <c r="O644" s="71">
        <v>7200</v>
      </c>
      <c r="P644" s="69">
        <v>13438.280269999999</v>
      </c>
      <c r="Q644" s="71">
        <v>3194</v>
      </c>
      <c r="R644" s="72">
        <v>12580.51</v>
      </c>
      <c r="S644" s="71">
        <v>107.66</v>
      </c>
      <c r="T644" s="72">
        <v>12319.31</v>
      </c>
      <c r="U644" s="71">
        <v>150.04849999999999</v>
      </c>
      <c r="V644" s="72">
        <v>12326.41</v>
      </c>
      <c r="W644" s="73">
        <v>150.006</v>
      </c>
      <c r="X644" s="7">
        <v>12047.7</v>
      </c>
      <c r="Y644" s="71">
        <v>858</v>
      </c>
      <c r="Z644" s="74">
        <f t="shared" si="30"/>
        <v>12066</v>
      </c>
      <c r="AA644" s="48">
        <f t="shared" si="31"/>
        <v>12047.7</v>
      </c>
      <c r="AB64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MIN(G644,J644,M644),"")</f>
        <v/>
      </c>
      <c r="AC644" s="49" t="str">
        <f>IF(OR(DataBase2[[#This Row],[sKS]] = "", DataBase2[[#This Row],[BSOpt]]=""), "", (DataBase2[[#This Row],[sKS]]-DataBase2[[#This Row],[BSOpt]])/DataBase2[[#This Row],[BSOpt]])</f>
        <v/>
      </c>
      <c r="AD644" s="49">
        <f t="shared" si="32"/>
        <v>12066</v>
      </c>
      <c r="AE644" s="49">
        <f>IF(OR(DataBase2[[#This Row],[sKS]] = "", DataBase2[[#This Row],[BESTUB]]=""), "", (DataBase2[[#This Row],[sKS]]-DataBase2[[#This Row],[BESTUB]])/DataBase2[[#This Row],[BESTUB]])</f>
        <v>-1.5166583789159018E-3</v>
      </c>
      <c r="AF644" s="75">
        <f>IF(OR(DataBase2[[#This Row],[sLB]] = "", DataBase2[[#This Row],[BestSol]]=""), "", (DataBase2[[#This Row],[sLB]]-DataBase2[[#This Row],[BestSol]])/DataBase2[[#This Row],[BestSol]])</f>
        <v>0</v>
      </c>
      <c r="AG644" s="76">
        <f>IF(OR(DataBase2[[#This Row],[sCL]] = "", DataBase2[[#This Row],[BestSol]]=""), "", (DataBase2[[#This Row],[sCL]] -DataBase2[[#This Row],[BestSol]])/DataBase2[[#This Row],[BestSol]])</f>
        <v>2.1548980606663371E-2</v>
      </c>
      <c r="AH644" s="76">
        <f>IF(OR(DataBase2[[#This Row],[sDRC]]= "", DataBase2[[#This Row],[BestSol]]=""), "", (DataBase2[[#This Row],[sDRC]]-DataBase2[[#This Row],[BestSol]])/DataBase2[[#This Row],[BestSol]])</f>
        <v>0.46381236532405112</v>
      </c>
      <c r="AI644" s="76">
        <f>IF(OR(DataBase2[[#This Row],[sABS]]= "", DataBase2[[#This Row],[BestSol]]=""), "", (DataBase2[[#This Row],[sABS]]-DataBase2[[#This Row],[BestSol]])/DataBase2[[#This Row],[BestSol]])</f>
        <v>0.1137311677440742</v>
      </c>
      <c r="AJ644" s="76">
        <f>IF(OR(DataBase2[[#This Row],[sCCJ]]= "", DataBase2[[#This Row],[BestSol]]=""), "", (DataBase2[[#This Row],[sCCJ]]-DataBase2[[#This Row],[BestSol]])/DataBase2[[#This Row],[BestSol]])</f>
        <v>4.2641306149511039E-2</v>
      </c>
      <c r="AK644" s="76">
        <f>IF(OR(DataBase2[[#This Row],[sILS]] = "", DataBase2[[#This Row],[BestSol]]=""), "", (DataBase2[[#This Row],[sILS]]-DataBase2[[#This Row],[BestSol]])/DataBase2[[#This Row],[BestSol]])</f>
        <v>2.0993701309464569E-2</v>
      </c>
      <c r="AL644" s="76">
        <f>IF(OR(DataBase2[[#This Row],[sSA]] = "", DataBase2[[#This Row],[BestSol]]=""), "", (DataBase2[[#This Row],[sSA]]-DataBase2[[#This Row],[BestSol]])/DataBase2[[#This Row],[BestSol]])</f>
        <v>2.1582131609481175E-2</v>
      </c>
      <c r="AM644" s="76">
        <f>IF(OR(DataBase2[[#This Row],[sKS]] = "", DataBase2[[#This Row],[BestSol]]=""), "", (DataBase2[[#This Row],[sKS]]-DataBase2[[#This Row],[BestSol]])/DataBase2[[#This Row],[BestSol]])</f>
        <v>-1.5166583789159018E-3</v>
      </c>
      <c r="AN644" s="75">
        <f>IF(OR(DataBase2[[#This Row],[sLB]] = "", DataBase2[[#This Row],[BSHeu]]=""), "", (DataBase2[[#This Row],[sLB]]-DataBase2[[#This Row],[BSHeu]])/DataBase2[[#This Row],[BSHeu]])</f>
        <v>1.5189621255508746E-3</v>
      </c>
      <c r="AO644" s="76">
        <f>IF(OR(DataBase2[[#This Row],[sCL]] = "",  DataBase2[[#This Row],[BSHeu]]=""), "", (DataBase2[[#This Row],[sCL]] - DataBase2[[#This Row],[BSHeu]])/ DataBase2[[#This Row],[BSHeu]])</f>
        <v>2.3100674817599996E-2</v>
      </c>
      <c r="AP644" s="76">
        <f>IF(OR(DataBase2[[#This Row],[sDRC]]= "",  DataBase2[[#This Row],[BSHeu]]=""), "", (DataBase2[[#This Row],[sDRC]]- DataBase2[[#This Row],[BSHeu]])/ DataBase2[[#This Row],[BSHeu]])</f>
        <v>0.46603584086589139</v>
      </c>
      <c r="AQ644" s="76">
        <f>IF(OR(DataBase2[[#This Row],[sABS]]= "",  DataBase2[[#This Row],[BSHeu]]=""), "", (DataBase2[[#This Row],[sABS]]- DataBase2[[#This Row],[BSHeu]])/ DataBase2[[#This Row],[BSHeu]])</f>
        <v>0.11542288320592299</v>
      </c>
      <c r="AR644" s="76">
        <f>IF(OR(DataBase2[[#This Row],[sCCJ]]= "",  DataBase2[[#This Row],[BSHeu]]=""), "", (DataBase2[[#This Row],[sCCJ]]- DataBase2[[#This Row],[BSHeu]])/ DataBase2[[#This Row],[BSHeu]])</f>
        <v>4.4225038804087041E-2</v>
      </c>
      <c r="AS644" s="76">
        <f>IF(OR(DataBase2[[#This Row],[sILS]] = "",  DataBase2[[#This Row],[BSHeu]]=""), "", (DataBase2[[#This Row],[sILS]]- DataBase2[[#This Row],[BSHeu]])/ DataBase2[[#This Row],[BSHeu]])</f>
        <v>2.2544552072179647E-2</v>
      </c>
      <c r="AT644" s="76">
        <f>IF(OR(DataBase2[[#This Row],[sSA]] = "",  DataBase2[[#This Row],[BSHeu]]=""), "", (DataBase2[[#This Row],[sSA]]- DataBase2[[#This Row],[BSHeu]])/ DataBase2[[#This Row],[BSHeu]])</f>
        <v>2.3133876175535504E-2</v>
      </c>
      <c r="AU644" s="77">
        <f>IF(OR(DataBase2[[#This Row],[sKS]]= "",  DataBase2[[#This Row],[BSHeu]]=""), "", (DataBase2[[#This Row],[sKS]]- DataBase2[[#This Row],[BSHeu]])/ DataBase2[[#This Row],[BSHeu]])</f>
        <v>0</v>
      </c>
      <c r="AV644" s="78">
        <f>IF(AND(DataBase2[[#This Row],[sLBGB]]&lt;=0.0001, DataBase2[[#This Row],[sLBGB]]&lt;&gt;""), 1,"")</f>
        <v>1</v>
      </c>
      <c r="AW644" s="78" t="str">
        <f>IF(AND(DataBase2[[#This Row],[sCLGB]]&lt;=0.0001,DataBase2[[#This Row],[sCLGB]]&lt;&gt;""), 1,"")</f>
        <v/>
      </c>
      <c r="AX644" s="78" t="str">
        <f>IF(AND(DataBase2[[#This Row],[sDRCGB]]&lt;=0.0001,DataBase2[[#This Row],[sDRCGB]]&lt;&gt;""), 1,"")</f>
        <v/>
      </c>
      <c r="AY644" s="78" t="str">
        <f>IF(AND(DataBase2[[#This Row],[sABSGB]]&lt;=0.0001,DataBase2[[#This Row],[sABSGB]]&lt;&gt;""), 1,"")</f>
        <v/>
      </c>
      <c r="AZ644" s="78" t="str">
        <f>IF(AND(DataBase2[[#This Row],[sCCJGB]]&lt;=0.0001,DataBase2[[#This Row],[sCCJGB]]&lt;&gt;""), 1,"")</f>
        <v/>
      </c>
      <c r="BA644" s="78" t="str">
        <f>IF(AND(DataBase2[[#This Row],[sILSGB]]&lt;=0.0001,DataBase2[[#This Row],[sILSGB]]&lt;&gt;""), 1,"")</f>
        <v/>
      </c>
      <c r="BB644" s="78" t="str">
        <f>IF(AND(DataBase2[[#This Row],[sSAGB]]&lt;=0.0001,DataBase2[[#This Row],[sSAGB]]&lt;&gt;""), 1,"")</f>
        <v/>
      </c>
      <c r="BC644" s="78">
        <f>IF(AND(DataBase2[[#This Row],[sKSGB]]&lt;=0.0001,DataBase2[[#This Row],[sKSGB]]&lt;&gt;""), 1,"")</f>
        <v>1</v>
      </c>
      <c r="BD644" s="79" t="str">
        <f>IF(AND(DataBase2[[#This Row],[sLBGKS]]&lt;=0.0001, DataBase2[[#This Row],[sLBGKS]]&lt;&gt;""), 1,"")</f>
        <v/>
      </c>
      <c r="BE644" s="78" t="str">
        <f>IF(AND(DataBase2[[#This Row],[sCLGKS]]&lt;=0.0001,DataBase2[[#This Row],[sCLGKS]]&lt;&gt;""), 1,"")</f>
        <v/>
      </c>
      <c r="BF644" s="78" t="str">
        <f>IF(AND(DataBase2[[#This Row],[sDRCGKS]]&lt;=0.0001,DataBase2[[#This Row],[sDRCGKS]]&lt;&gt;""), 1,"")</f>
        <v/>
      </c>
      <c r="BG644" s="78" t="str">
        <f>IF(AND(DataBase2[[#This Row],[sABSGKS]]&lt;=0.0001,DataBase2[[#This Row],[sABSGKS]]&lt;&gt;""), 1,"")</f>
        <v/>
      </c>
      <c r="BH644" s="78" t="str">
        <f>IF(AND(DataBase2[[#This Row],[sCCJGKS]]&lt;=0.0001,DataBase2[[#This Row],[sCCJGKS]]&lt;&gt;""), 1,"")</f>
        <v/>
      </c>
      <c r="BI644" s="78" t="str">
        <f>IF(AND(DataBase2[[#This Row],[sILSGKS]]&lt;=0.0001,DataBase2[[#This Row],[sILSGKS]]&lt;&gt;""), 1,"")</f>
        <v/>
      </c>
      <c r="BJ644" s="78" t="str">
        <f>IF(AND(DataBase2[[#This Row],[sSAGKS]]&lt;=0.0001,DataBase2[[#This Row],[sSAGKS]]&lt;&gt;""), 1,"")</f>
        <v/>
      </c>
      <c r="BK644" s="80">
        <f>IF(AND(DataBase2[[#This Row],[sKSGKS]]&lt;=0.0001,DataBase2[[#This Row],[sKSGKS]]&lt;&gt;""), 1,"")</f>
        <v>1</v>
      </c>
      <c r="CV644" s="7"/>
      <c r="CW644" s="7"/>
      <c r="CX644" s="7"/>
      <c r="CY644" s="7"/>
      <c r="DB644" s="8"/>
      <c r="DC644" s="8"/>
      <c r="DD644" s="8"/>
      <c r="DF644" s="7"/>
      <c r="DG644" s="7"/>
      <c r="DH644" s="7"/>
      <c r="DI644" s="7"/>
      <c r="DK644" s="8"/>
      <c r="DL644" s="8"/>
      <c r="DM644" s="8"/>
      <c r="DN644" s="8"/>
      <c r="DO644" s="8"/>
      <c r="DP644" s="7"/>
      <c r="DQ644" s="7"/>
      <c r="DR644" s="7"/>
      <c r="DS644" s="7"/>
    </row>
    <row r="645" spans="1:123" x14ac:dyDescent="0.35">
      <c r="A645" s="65" t="s">
        <v>173</v>
      </c>
      <c r="B645" s="66" t="s">
        <v>80</v>
      </c>
      <c r="C645" s="67" t="s">
        <v>282</v>
      </c>
      <c r="D645" s="67">
        <v>6</v>
      </c>
      <c r="E645" s="67">
        <v>25</v>
      </c>
      <c r="F645" s="68">
        <v>5</v>
      </c>
      <c r="G645" s="69">
        <v>13952.5</v>
      </c>
      <c r="H645" s="70">
        <v>13077.6</v>
      </c>
      <c r="I645" s="71">
        <v>7200</v>
      </c>
      <c r="J645" s="69">
        <v>14886.61</v>
      </c>
      <c r="K645" s="70">
        <v>9798.83</v>
      </c>
      <c r="L645" s="71">
        <v>43103</v>
      </c>
      <c r="M645" s="69">
        <v>21073.48</v>
      </c>
      <c r="N645" s="6">
        <v>13487.75</v>
      </c>
      <c r="O645" s="71">
        <v>7200</v>
      </c>
      <c r="P645" s="69">
        <v>14673.58008</v>
      </c>
      <c r="Q645" s="71">
        <v>2449</v>
      </c>
      <c r="R645" s="72">
        <v>14506.61</v>
      </c>
      <c r="S645" s="71">
        <v>78.209999999999994</v>
      </c>
      <c r="T645" s="72">
        <v>14427.21</v>
      </c>
      <c r="U645" s="71">
        <v>150.00149999999999</v>
      </c>
      <c r="V645" s="72">
        <v>14280.81</v>
      </c>
      <c r="W645" s="73">
        <v>150.07249999999999</v>
      </c>
      <c r="X645" s="7">
        <v>14140.6</v>
      </c>
      <c r="Y645" s="71">
        <v>672</v>
      </c>
      <c r="Z645" s="74">
        <f t="shared" si="30"/>
        <v>13952.5</v>
      </c>
      <c r="AA645" s="48">
        <f t="shared" si="31"/>
        <v>14140.6</v>
      </c>
      <c r="AB64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MIN(G645,J645,M645),"")</f>
        <v/>
      </c>
      <c r="AC645" s="49" t="str">
        <f>IF(OR(DataBase2[[#This Row],[sKS]] = "", DataBase2[[#This Row],[BSOpt]]=""), "", (DataBase2[[#This Row],[sKS]]-DataBase2[[#This Row],[BSOpt]])/DataBase2[[#This Row],[BSOpt]])</f>
        <v/>
      </c>
      <c r="AD645" s="49">
        <f t="shared" si="32"/>
        <v>13952.5</v>
      </c>
      <c r="AE645" s="49">
        <f>IF(OR(DataBase2[[#This Row],[sKS]] = "", DataBase2[[#This Row],[BESTUB]]=""), "", (DataBase2[[#This Row],[sKS]]-DataBase2[[#This Row],[BESTUB]])/DataBase2[[#This Row],[BESTUB]])</f>
        <v>1.3481454936391354E-2</v>
      </c>
      <c r="AF645" s="75">
        <f>IF(OR(DataBase2[[#This Row],[sLB]] = "", DataBase2[[#This Row],[BestSol]]=""), "", (DataBase2[[#This Row],[sLB]]-DataBase2[[#This Row],[BestSol]])/DataBase2[[#This Row],[BestSol]])</f>
        <v>0</v>
      </c>
      <c r="AG645" s="76">
        <f>IF(OR(DataBase2[[#This Row],[sCL]] = "", DataBase2[[#This Row],[BestSol]]=""), "", (DataBase2[[#This Row],[sCL]] -DataBase2[[#This Row],[BestSol]])/DataBase2[[#This Row],[BestSol]])</f>
        <v>6.6949292241533814E-2</v>
      </c>
      <c r="AH645" s="76">
        <f>IF(OR(DataBase2[[#This Row],[sDRC]]= "", DataBase2[[#This Row],[BestSol]]=""), "", (DataBase2[[#This Row],[sDRC]]-DataBase2[[#This Row],[BestSol]])/DataBase2[[#This Row],[BestSol]])</f>
        <v>0.51037305142447587</v>
      </c>
      <c r="AI645" s="76">
        <f>IF(OR(DataBase2[[#This Row],[sABS]]= "", DataBase2[[#This Row],[BestSol]]=""), "", (DataBase2[[#This Row],[sABS]]-DataBase2[[#This Row],[BestSol]])/DataBase2[[#This Row],[BestSol]])</f>
        <v>5.1681066475541999E-2</v>
      </c>
      <c r="AJ645" s="76">
        <f>IF(OR(DataBase2[[#This Row],[sCCJ]]= "", DataBase2[[#This Row],[BestSol]]=""), "", (DataBase2[[#This Row],[sCCJ]]-DataBase2[[#This Row],[BestSol]])/DataBase2[[#This Row],[BestSol]])</f>
        <v>3.9714029743773561E-2</v>
      </c>
      <c r="AK645" s="76">
        <f>IF(OR(DataBase2[[#This Row],[sILS]] = "", DataBase2[[#This Row],[BestSol]]=""), "", (DataBase2[[#This Row],[sILS]]-DataBase2[[#This Row],[BestSol]])/DataBase2[[#This Row],[BestSol]])</f>
        <v>3.4023293316609866E-2</v>
      </c>
      <c r="AL645" s="76">
        <f>IF(OR(DataBase2[[#This Row],[sSA]] = "", DataBase2[[#This Row],[BestSol]]=""), "", (DataBase2[[#This Row],[sSA]]-DataBase2[[#This Row],[BestSol]])/DataBase2[[#This Row],[BestSol]])</f>
        <v>2.3530550080630677E-2</v>
      </c>
      <c r="AM645" s="76">
        <f>IF(OR(DataBase2[[#This Row],[sKS]] = "", DataBase2[[#This Row],[BestSol]]=""), "", (DataBase2[[#This Row],[sKS]]-DataBase2[[#This Row],[BestSol]])/DataBase2[[#This Row],[BestSol]])</f>
        <v>1.3481454936391354E-2</v>
      </c>
      <c r="AN645" s="75">
        <f>IF(OR(DataBase2[[#This Row],[sLB]] = "", DataBase2[[#This Row],[BSHeu]]=""), "", (DataBase2[[#This Row],[sLB]]-DataBase2[[#This Row],[BSHeu]])/DataBase2[[#This Row],[BSHeu]])</f>
        <v>-1.3302122965079301E-2</v>
      </c>
      <c r="AO645" s="76">
        <f>IF(OR(DataBase2[[#This Row],[sCL]] = "",  DataBase2[[#This Row],[BSHeu]]=""), "", (DataBase2[[#This Row],[sCL]] - DataBase2[[#This Row],[BSHeu]])/ DataBase2[[#This Row],[BSHeu]])</f>
        <v>5.2756601558632606E-2</v>
      </c>
      <c r="AP645" s="76">
        <f>IF(OR(DataBase2[[#This Row],[sDRC]]= "",  DataBase2[[#This Row],[BSHeu]]=""), "", (DataBase2[[#This Row],[sDRC]]- DataBase2[[#This Row],[BSHeu]])/ DataBase2[[#This Row],[BSHeu]])</f>
        <v>0.49028188337128548</v>
      </c>
      <c r="AQ645" s="76">
        <f>IF(OR(DataBase2[[#This Row],[sABS]]= "",  DataBase2[[#This Row],[BSHeu]]=""), "", (DataBase2[[#This Row],[sABS]]- DataBase2[[#This Row],[BSHeu]])/ DataBase2[[#This Row],[BSHeu]])</f>
        <v>3.7691475609238599E-2</v>
      </c>
      <c r="AR645" s="76">
        <f>IF(OR(DataBase2[[#This Row],[sCCJ]]= "",  DataBase2[[#This Row],[BSHeu]]=""), "", (DataBase2[[#This Row],[sCCJ]]- DataBase2[[#This Row],[BSHeu]])/ DataBase2[[#This Row],[BSHeu]])</f>
        <v>2.5883625871603765E-2</v>
      </c>
      <c r="AS645" s="76">
        <f>IF(OR(DataBase2[[#This Row],[sILS]] = "",  DataBase2[[#This Row],[BSHeu]]=""), "", (DataBase2[[#This Row],[sILS]]- DataBase2[[#This Row],[BSHeu]])/ DataBase2[[#This Row],[BSHeu]])</f>
        <v>2.0268588320156058E-2</v>
      </c>
      <c r="AT645" s="76">
        <f>IF(OR(DataBase2[[#This Row],[sSA]] = "",  DataBase2[[#This Row],[BSHeu]]=""), "", (DataBase2[[#This Row],[sSA]]- DataBase2[[#This Row],[BSHeu]])/ DataBase2[[#This Row],[BSHeu]])</f>
        <v>9.9154208449428686E-3</v>
      </c>
      <c r="AU645" s="77">
        <f>IF(OR(DataBase2[[#This Row],[sKS]]= "",  DataBase2[[#This Row],[BSHeu]]=""), "", (DataBase2[[#This Row],[sKS]]- DataBase2[[#This Row],[BSHeu]])/ DataBase2[[#This Row],[BSHeu]])</f>
        <v>0</v>
      </c>
      <c r="AV645" s="78">
        <f>IF(AND(DataBase2[[#This Row],[sLBGB]]&lt;=0.0001, DataBase2[[#This Row],[sLBGB]]&lt;&gt;""), 1,"")</f>
        <v>1</v>
      </c>
      <c r="AW645" s="78" t="str">
        <f>IF(AND(DataBase2[[#This Row],[sCLGB]]&lt;=0.0001,DataBase2[[#This Row],[sCLGB]]&lt;&gt;""), 1,"")</f>
        <v/>
      </c>
      <c r="AX645" s="78" t="str">
        <f>IF(AND(DataBase2[[#This Row],[sDRCGB]]&lt;=0.0001,DataBase2[[#This Row],[sDRCGB]]&lt;&gt;""), 1,"")</f>
        <v/>
      </c>
      <c r="AY645" s="78" t="str">
        <f>IF(AND(DataBase2[[#This Row],[sABSGB]]&lt;=0.0001,DataBase2[[#This Row],[sABSGB]]&lt;&gt;""), 1,"")</f>
        <v/>
      </c>
      <c r="AZ645" s="78" t="str">
        <f>IF(AND(DataBase2[[#This Row],[sCCJGB]]&lt;=0.0001,DataBase2[[#This Row],[sCCJGB]]&lt;&gt;""), 1,"")</f>
        <v/>
      </c>
      <c r="BA645" s="78" t="str">
        <f>IF(AND(DataBase2[[#This Row],[sILSGB]]&lt;=0.0001,DataBase2[[#This Row],[sILSGB]]&lt;&gt;""), 1,"")</f>
        <v/>
      </c>
      <c r="BB645" s="78" t="str">
        <f>IF(AND(DataBase2[[#This Row],[sSAGB]]&lt;=0.0001,DataBase2[[#This Row],[sSAGB]]&lt;&gt;""), 1,"")</f>
        <v/>
      </c>
      <c r="BC645" s="78" t="str">
        <f>IF(AND(DataBase2[[#This Row],[sKSGB]]&lt;=0.0001,DataBase2[[#This Row],[sKSGB]]&lt;&gt;""), 1,"")</f>
        <v/>
      </c>
      <c r="BD645" s="79">
        <f>IF(AND(DataBase2[[#This Row],[sLBGKS]]&lt;=0.0001, DataBase2[[#This Row],[sLBGKS]]&lt;&gt;""), 1,"")</f>
        <v>1</v>
      </c>
      <c r="BE645" s="78" t="str">
        <f>IF(AND(DataBase2[[#This Row],[sCLGKS]]&lt;=0.0001,DataBase2[[#This Row],[sCLGKS]]&lt;&gt;""), 1,"")</f>
        <v/>
      </c>
      <c r="BF645" s="78" t="str">
        <f>IF(AND(DataBase2[[#This Row],[sDRCGKS]]&lt;=0.0001,DataBase2[[#This Row],[sDRCGKS]]&lt;&gt;""), 1,"")</f>
        <v/>
      </c>
      <c r="BG645" s="78" t="str">
        <f>IF(AND(DataBase2[[#This Row],[sABSGKS]]&lt;=0.0001,DataBase2[[#This Row],[sABSGKS]]&lt;&gt;""), 1,"")</f>
        <v/>
      </c>
      <c r="BH645" s="78" t="str">
        <f>IF(AND(DataBase2[[#This Row],[sCCJGKS]]&lt;=0.0001,DataBase2[[#This Row],[sCCJGKS]]&lt;&gt;""), 1,"")</f>
        <v/>
      </c>
      <c r="BI645" s="78" t="str">
        <f>IF(AND(DataBase2[[#This Row],[sILSGKS]]&lt;=0.0001,DataBase2[[#This Row],[sILSGKS]]&lt;&gt;""), 1,"")</f>
        <v/>
      </c>
      <c r="BJ645" s="78" t="str">
        <f>IF(AND(DataBase2[[#This Row],[sSAGKS]]&lt;=0.0001,DataBase2[[#This Row],[sSAGKS]]&lt;&gt;""), 1,"")</f>
        <v/>
      </c>
      <c r="BK645" s="80">
        <f>IF(AND(DataBase2[[#This Row],[sKSGKS]]&lt;=0.0001,DataBase2[[#This Row],[sKSGKS]]&lt;&gt;""), 1,"")</f>
        <v>1</v>
      </c>
      <c r="CV645" s="7"/>
      <c r="CW645" s="7"/>
      <c r="CX645" s="7"/>
      <c r="CY645" s="7"/>
      <c r="DB645" s="8"/>
      <c r="DC645" s="8"/>
      <c r="DD645" s="8"/>
      <c r="DF645" s="7"/>
      <c r="DG645" s="7"/>
      <c r="DH645" s="7"/>
      <c r="DI645" s="7"/>
      <c r="DK645" s="8"/>
      <c r="DL645" s="8"/>
      <c r="DM645" s="8"/>
      <c r="DN645" s="8"/>
      <c r="DO645" s="8"/>
      <c r="DP645" s="7"/>
      <c r="DQ645" s="7"/>
      <c r="DR645" s="7"/>
      <c r="DS645" s="7"/>
    </row>
    <row r="646" spans="1:123" x14ac:dyDescent="0.35">
      <c r="A646" s="65" t="s">
        <v>174</v>
      </c>
      <c r="B646" s="66" t="s">
        <v>80</v>
      </c>
      <c r="C646" s="67" t="s">
        <v>282</v>
      </c>
      <c r="D646" s="67">
        <v>6</v>
      </c>
      <c r="E646" s="67">
        <v>25</v>
      </c>
      <c r="F646" s="68">
        <v>2</v>
      </c>
      <c r="G646" s="69">
        <v>7746.31</v>
      </c>
      <c r="H646" s="70">
        <v>7591.93</v>
      </c>
      <c r="I646" s="71">
        <v>7200</v>
      </c>
      <c r="J646" s="69">
        <v>7746.19</v>
      </c>
      <c r="K646" s="70">
        <v>7746.19</v>
      </c>
      <c r="L646" s="71">
        <v>796</v>
      </c>
      <c r="M646" s="69">
        <v>13296.78</v>
      </c>
      <c r="N646" s="6">
        <v>7735.91</v>
      </c>
      <c r="O646" s="71">
        <v>7200.1</v>
      </c>
      <c r="P646" s="69">
        <v>7777.2797899999996</v>
      </c>
      <c r="Q646" s="71">
        <v>7960</v>
      </c>
      <c r="R646" s="72">
        <v>7953.92</v>
      </c>
      <c r="S646" s="71">
        <v>171.47</v>
      </c>
      <c r="T646" s="72">
        <v>7793.77</v>
      </c>
      <c r="U646" s="71">
        <v>150.012</v>
      </c>
      <c r="V646" s="72">
        <v>8206.2800000000007</v>
      </c>
      <c r="W646" s="73">
        <v>150.066</v>
      </c>
      <c r="X646" s="7">
        <v>7776.72</v>
      </c>
      <c r="Y646" s="71">
        <v>283</v>
      </c>
      <c r="Z646" s="74">
        <f t="shared" si="30"/>
        <v>7746.19</v>
      </c>
      <c r="AA646" s="48">
        <f t="shared" si="31"/>
        <v>7776.72</v>
      </c>
      <c r="AB646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MIN(G646,J646,M646),"")</f>
        <v>7746.19</v>
      </c>
      <c r="AC646" s="49">
        <f>IF(OR(DataBase2[[#This Row],[sKS]] = "", DataBase2[[#This Row],[BSOpt]]=""), "", (DataBase2[[#This Row],[sKS]]-DataBase2[[#This Row],[BSOpt]])/DataBase2[[#This Row],[BSOpt]])</f>
        <v>3.9412924289232067E-3</v>
      </c>
      <c r="AD646" s="49">
        <f t="shared" si="32"/>
        <v>7746.19</v>
      </c>
      <c r="AE646" s="49">
        <f>IF(OR(DataBase2[[#This Row],[sKS]] = "", DataBase2[[#This Row],[BESTUB]]=""), "", (DataBase2[[#This Row],[sKS]]-DataBase2[[#This Row],[BESTUB]])/DataBase2[[#This Row],[BESTUB]])</f>
        <v>3.9412924289232067E-3</v>
      </c>
      <c r="AF646" s="75">
        <f>IF(OR(DataBase2[[#This Row],[sLB]] = "", DataBase2[[#This Row],[BestSol]]=""), "", (DataBase2[[#This Row],[sLB]]-DataBase2[[#This Row],[BestSol]])/DataBase2[[#This Row],[BestSol]])</f>
        <v>1.5491486782637705E-5</v>
      </c>
      <c r="AG646" s="76">
        <f>IF(OR(DataBase2[[#This Row],[sCL]] = "", DataBase2[[#This Row],[BestSol]]=""), "", (DataBase2[[#This Row],[sCL]] -DataBase2[[#This Row],[BestSol]])/DataBase2[[#This Row],[BestSol]])</f>
        <v>0</v>
      </c>
      <c r="AH646" s="76">
        <f>IF(OR(DataBase2[[#This Row],[sDRC]]= "", DataBase2[[#This Row],[BestSol]]=""), "", (DataBase2[[#This Row],[sDRC]]-DataBase2[[#This Row],[BestSol]])/DataBase2[[#This Row],[BestSol]])</f>
        <v>0.71655743016889606</v>
      </c>
      <c r="AI646" s="76">
        <f>IF(OR(DataBase2[[#This Row],[sABS]]= "", DataBase2[[#This Row],[BestSol]]=""), "", (DataBase2[[#This Row],[sABS]]-DataBase2[[#This Row],[BestSol]])/DataBase2[[#This Row],[BestSol]])</f>
        <v>4.0135589238064128E-3</v>
      </c>
      <c r="AJ646" s="76">
        <f>IF(OR(DataBase2[[#This Row],[sCCJ]]= "", DataBase2[[#This Row],[BestSol]]=""), "", (DataBase2[[#This Row],[sCCJ]]-DataBase2[[#This Row],[BestSol]])/DataBase2[[#This Row],[BestSol]])</f>
        <v>2.6817054577798954E-2</v>
      </c>
      <c r="AK646" s="76">
        <f>IF(OR(DataBase2[[#This Row],[sILS]] = "", DataBase2[[#This Row],[BestSol]]=""), "", (DataBase2[[#This Row],[sILS]]-DataBase2[[#This Row],[BestSol]])/DataBase2[[#This Row],[BestSol]])</f>
        <v>6.1423745092749902E-3</v>
      </c>
      <c r="AL646" s="76">
        <f>IF(OR(DataBase2[[#This Row],[sSA]] = "", DataBase2[[#This Row],[BestSol]]=""), "", (DataBase2[[#This Row],[sSA]]-DataBase2[[#This Row],[BestSol]])/DataBase2[[#This Row],[BestSol]])</f>
        <v>5.9395651281468835E-2</v>
      </c>
      <c r="AM646" s="76">
        <f>IF(OR(DataBase2[[#This Row],[sKS]] = "", DataBase2[[#This Row],[BestSol]]=""), "", (DataBase2[[#This Row],[sKS]]-DataBase2[[#This Row],[BestSol]])/DataBase2[[#This Row],[BestSol]])</f>
        <v>3.9412924289232067E-3</v>
      </c>
      <c r="AN646" s="75">
        <f>IF(OR(DataBase2[[#This Row],[sLB]] = "", DataBase2[[#This Row],[BSHeu]]=""), "", (DataBase2[[#This Row],[sLB]]-DataBase2[[#This Row],[BSHeu]])/DataBase2[[#This Row],[BSHeu]])</f>
        <v>-3.9103889557551069E-3</v>
      </c>
      <c r="AO646" s="76">
        <f>IF(OR(DataBase2[[#This Row],[sCL]] = "",  DataBase2[[#This Row],[BSHeu]]=""), "", (DataBase2[[#This Row],[sCL]] - DataBase2[[#This Row],[BSHeu]])/ DataBase2[[#This Row],[BSHeu]])</f>
        <v>-3.9258196257549007E-3</v>
      </c>
      <c r="AP646" s="76">
        <f>IF(OR(DataBase2[[#This Row],[sDRC]]= "",  DataBase2[[#This Row],[BSHeu]]=""), "", (DataBase2[[#This Row],[sDRC]]- DataBase2[[#This Row],[BSHeu]])/ DataBase2[[#This Row],[BSHeu]])</f>
        <v>0.70981853532080363</v>
      </c>
      <c r="AQ646" s="76">
        <f>IF(OR(DataBase2[[#This Row],[sABS]]= "",  DataBase2[[#This Row],[BSHeu]]=""), "", (DataBase2[[#This Row],[sABS]]- DataBase2[[#This Row],[BSHeu]])/ DataBase2[[#This Row],[BSHeu]])</f>
        <v>7.1982789659308648E-5</v>
      </c>
      <c r="AR646" s="76">
        <f>IF(OR(DataBase2[[#This Row],[sCCJ]]= "",  DataBase2[[#This Row],[BSHeu]]=""), "", (DataBase2[[#This Row],[sCCJ]]- DataBase2[[#This Row],[BSHeu]])/ DataBase2[[#This Row],[BSHeu]])</f>
        <v>2.2785956032877589E-2</v>
      </c>
      <c r="AS646" s="76">
        <f>IF(OR(DataBase2[[#This Row],[sILS]] = "",  DataBase2[[#This Row],[BSHeu]]=""), "", (DataBase2[[#This Row],[sILS]]- DataBase2[[#This Row],[BSHeu]])/ DataBase2[[#This Row],[BSHeu]])</f>
        <v>2.1924410291228411E-3</v>
      </c>
      <c r="AT646" s="76">
        <f>IF(OR(DataBase2[[#This Row],[sSA]] = "",  DataBase2[[#This Row],[BSHeu]]=""), "", (DataBase2[[#This Row],[sSA]]- DataBase2[[#This Row],[BSHeu]])/ DataBase2[[#This Row],[BSHeu]])</f>
        <v>5.5236655042228647E-2</v>
      </c>
      <c r="AU646" s="77">
        <f>IF(OR(DataBase2[[#This Row],[sKS]]= "",  DataBase2[[#This Row],[BSHeu]]=""), "", (DataBase2[[#This Row],[sKS]]- DataBase2[[#This Row],[BSHeu]])/ DataBase2[[#This Row],[BSHeu]])</f>
        <v>0</v>
      </c>
      <c r="AV646" s="78">
        <f>IF(AND(DataBase2[[#This Row],[sLBGB]]&lt;=0.0001, DataBase2[[#This Row],[sLBGB]]&lt;&gt;""), 1,"")</f>
        <v>1</v>
      </c>
      <c r="AW646" s="78">
        <f>IF(AND(DataBase2[[#This Row],[sCLGB]]&lt;=0.0001,DataBase2[[#This Row],[sCLGB]]&lt;&gt;""), 1,"")</f>
        <v>1</v>
      </c>
      <c r="AX646" s="78" t="str">
        <f>IF(AND(DataBase2[[#This Row],[sDRCGB]]&lt;=0.0001,DataBase2[[#This Row],[sDRCGB]]&lt;&gt;""), 1,"")</f>
        <v/>
      </c>
      <c r="AY646" s="78" t="str">
        <f>IF(AND(DataBase2[[#This Row],[sABSGB]]&lt;=0.0001,DataBase2[[#This Row],[sABSGB]]&lt;&gt;""), 1,"")</f>
        <v/>
      </c>
      <c r="AZ646" s="78" t="str">
        <f>IF(AND(DataBase2[[#This Row],[sCCJGB]]&lt;=0.0001,DataBase2[[#This Row],[sCCJGB]]&lt;&gt;""), 1,"")</f>
        <v/>
      </c>
      <c r="BA646" s="78" t="str">
        <f>IF(AND(DataBase2[[#This Row],[sILSGB]]&lt;=0.0001,DataBase2[[#This Row],[sILSGB]]&lt;&gt;""), 1,"")</f>
        <v/>
      </c>
      <c r="BB646" s="78" t="str">
        <f>IF(AND(DataBase2[[#This Row],[sSAGB]]&lt;=0.0001,DataBase2[[#This Row],[sSAGB]]&lt;&gt;""), 1,"")</f>
        <v/>
      </c>
      <c r="BC646" s="78" t="str">
        <f>IF(AND(DataBase2[[#This Row],[sKSGB]]&lt;=0.0001,DataBase2[[#This Row],[sKSGB]]&lt;&gt;""), 1,"")</f>
        <v/>
      </c>
      <c r="BD646" s="79">
        <f>IF(AND(DataBase2[[#This Row],[sLBGKS]]&lt;=0.0001, DataBase2[[#This Row],[sLBGKS]]&lt;&gt;""), 1,"")</f>
        <v>1</v>
      </c>
      <c r="BE646" s="78">
        <f>IF(AND(DataBase2[[#This Row],[sCLGKS]]&lt;=0.0001,DataBase2[[#This Row],[sCLGKS]]&lt;&gt;""), 1,"")</f>
        <v>1</v>
      </c>
      <c r="BF646" s="78" t="str">
        <f>IF(AND(DataBase2[[#This Row],[sDRCGKS]]&lt;=0.0001,DataBase2[[#This Row],[sDRCGKS]]&lt;&gt;""), 1,"")</f>
        <v/>
      </c>
      <c r="BG646" s="78">
        <f>IF(AND(DataBase2[[#This Row],[sABSGKS]]&lt;=0.0001,DataBase2[[#This Row],[sABSGKS]]&lt;&gt;""), 1,"")</f>
        <v>1</v>
      </c>
      <c r="BH646" s="78" t="str">
        <f>IF(AND(DataBase2[[#This Row],[sCCJGKS]]&lt;=0.0001,DataBase2[[#This Row],[sCCJGKS]]&lt;&gt;""), 1,"")</f>
        <v/>
      </c>
      <c r="BI646" s="78" t="str">
        <f>IF(AND(DataBase2[[#This Row],[sILSGKS]]&lt;=0.0001,DataBase2[[#This Row],[sILSGKS]]&lt;&gt;""), 1,"")</f>
        <v/>
      </c>
      <c r="BJ646" s="78" t="str">
        <f>IF(AND(DataBase2[[#This Row],[sSAGKS]]&lt;=0.0001,DataBase2[[#This Row],[sSAGKS]]&lt;&gt;""), 1,"")</f>
        <v/>
      </c>
      <c r="BK646" s="80">
        <f>IF(AND(DataBase2[[#This Row],[sKSGKS]]&lt;=0.0001,DataBase2[[#This Row],[sKSGKS]]&lt;&gt;""), 1,"")</f>
        <v>1</v>
      </c>
      <c r="CV646" s="7"/>
      <c r="CW646" s="7"/>
      <c r="CX646" s="7"/>
      <c r="CY646" s="7"/>
      <c r="DB646" s="8"/>
      <c r="DC646" s="8"/>
      <c r="DD646" s="8"/>
      <c r="DF646" s="7"/>
      <c r="DG646" s="7"/>
      <c r="DH646" s="7"/>
      <c r="DI646" s="7"/>
      <c r="DK646" s="8"/>
      <c r="DL646" s="8"/>
      <c r="DM646" s="8"/>
      <c r="DN646" s="8"/>
      <c r="DO646" s="8"/>
      <c r="DP646" s="7"/>
      <c r="DQ646" s="7"/>
      <c r="DR646" s="7"/>
      <c r="DS646" s="7"/>
    </row>
    <row r="647" spans="1:123" x14ac:dyDescent="0.35">
      <c r="A647" s="65" t="s">
        <v>175</v>
      </c>
      <c r="B647" s="66" t="s">
        <v>80</v>
      </c>
      <c r="C647" s="67" t="s">
        <v>282</v>
      </c>
      <c r="D647" s="67">
        <v>6</v>
      </c>
      <c r="E647" s="67">
        <v>25</v>
      </c>
      <c r="F647" s="68">
        <v>3</v>
      </c>
      <c r="G647" s="69">
        <v>8885.67</v>
      </c>
      <c r="H647" s="70">
        <v>8305.5499999999993</v>
      </c>
      <c r="I647" s="71">
        <v>7200</v>
      </c>
      <c r="J647" s="69">
        <v>8672.58</v>
      </c>
      <c r="K647" s="70">
        <v>8598.01</v>
      </c>
      <c r="L647" s="71">
        <v>43076</v>
      </c>
      <c r="M647" s="69">
        <v>18177.939999999999</v>
      </c>
      <c r="N647" s="6">
        <v>8585.84</v>
      </c>
      <c r="O647" s="71">
        <v>7200</v>
      </c>
      <c r="P647" s="69">
        <v>8807.7802699999993</v>
      </c>
      <c r="Q647" s="71">
        <v>9809</v>
      </c>
      <c r="R647" s="72">
        <v>8861.02</v>
      </c>
      <c r="S647" s="71">
        <v>90.8</v>
      </c>
      <c r="T647" s="72">
        <v>8987.6</v>
      </c>
      <c r="U647" s="71">
        <v>150.01249999999999</v>
      </c>
      <c r="V647" s="72">
        <v>8966.41</v>
      </c>
      <c r="W647" s="73">
        <v>150.18299999999999</v>
      </c>
      <c r="X647" s="7">
        <v>8861.9500000000007</v>
      </c>
      <c r="Y647" s="71">
        <v>733</v>
      </c>
      <c r="Z647" s="74">
        <f t="shared" si="30"/>
        <v>8672.58</v>
      </c>
      <c r="AA647" s="48">
        <f t="shared" si="31"/>
        <v>8807.7802699999993</v>
      </c>
      <c r="AB64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MIN(G647,J647,M647),"")</f>
        <v/>
      </c>
      <c r="AC647" s="49" t="str">
        <f>IF(OR(DataBase2[[#This Row],[sKS]] = "", DataBase2[[#This Row],[BSOpt]]=""), "", (DataBase2[[#This Row],[sKS]]-DataBase2[[#This Row],[BSOpt]])/DataBase2[[#This Row],[BSOpt]])</f>
        <v/>
      </c>
      <c r="AD647" s="49">
        <f t="shared" si="32"/>
        <v>8672.58</v>
      </c>
      <c r="AE647" s="49">
        <f>IF(OR(DataBase2[[#This Row],[sKS]] = "", DataBase2[[#This Row],[BESTUB]]=""), "", (DataBase2[[#This Row],[sKS]]-DataBase2[[#This Row],[BESTUB]])/DataBase2[[#This Row],[BESTUB]])</f>
        <v>2.1835486095256637E-2</v>
      </c>
      <c r="AF647" s="75">
        <f>IF(OR(DataBase2[[#This Row],[sLB]] = "", DataBase2[[#This Row],[BestSol]]=""), "", (DataBase2[[#This Row],[sLB]]-DataBase2[[#This Row],[BestSol]])/DataBase2[[#This Row],[BestSol]])</f>
        <v>2.4570543021799757E-2</v>
      </c>
      <c r="AG647" s="76">
        <f>IF(OR(DataBase2[[#This Row],[sCL]] = "", DataBase2[[#This Row],[BestSol]]=""), "", (DataBase2[[#This Row],[sCL]] -DataBase2[[#This Row],[BestSol]])/DataBase2[[#This Row],[BestSol]])</f>
        <v>0</v>
      </c>
      <c r="AH647" s="76">
        <f>IF(OR(DataBase2[[#This Row],[sDRC]]= "", DataBase2[[#This Row],[BestSol]]=""), "", (DataBase2[[#This Row],[sDRC]]-DataBase2[[#This Row],[BestSol]])/DataBase2[[#This Row],[BestSol]])</f>
        <v>1.0960244817574469</v>
      </c>
      <c r="AI647" s="76">
        <f>IF(OR(DataBase2[[#This Row],[sABS]]= "", DataBase2[[#This Row],[BestSol]]=""), "", (DataBase2[[#This Row],[sABS]]-DataBase2[[#This Row],[BestSol]])/DataBase2[[#This Row],[BestSol]])</f>
        <v>1.5589394390135273E-2</v>
      </c>
      <c r="AJ647" s="76">
        <f>IF(OR(DataBase2[[#This Row],[sCCJ]]= "", DataBase2[[#This Row],[BestSol]]=""), "", (DataBase2[[#This Row],[sCCJ]]-DataBase2[[#This Row],[BestSol]])/DataBase2[[#This Row],[BestSol]])</f>
        <v>2.1728251569890448E-2</v>
      </c>
      <c r="AK647" s="76">
        <f>IF(OR(DataBase2[[#This Row],[sILS]] = "", DataBase2[[#This Row],[BestSol]]=""), "", (DataBase2[[#This Row],[sILS]]-DataBase2[[#This Row],[BestSol]])/DataBase2[[#This Row],[BestSol]])</f>
        <v>3.6323677613812777E-2</v>
      </c>
      <c r="AL647" s="76">
        <f>IF(OR(DataBase2[[#This Row],[sSA]] = "", DataBase2[[#This Row],[BestSol]]=""), "", (DataBase2[[#This Row],[sSA]]-DataBase2[[#This Row],[BestSol]])/DataBase2[[#This Row],[BestSol]])</f>
        <v>3.3880344718641965E-2</v>
      </c>
      <c r="AM647" s="76">
        <f>IF(OR(DataBase2[[#This Row],[sKS]] = "", DataBase2[[#This Row],[BestSol]]=""), "", (DataBase2[[#This Row],[sKS]]-DataBase2[[#This Row],[BestSol]])/DataBase2[[#This Row],[BestSol]])</f>
        <v>2.1835486095256637E-2</v>
      </c>
      <c r="AN647" s="75">
        <f>IF(OR(DataBase2[[#This Row],[sLB]] = "", DataBase2[[#This Row],[BSHeu]]=""), "", (DataBase2[[#This Row],[sLB]]-DataBase2[[#This Row],[BSHeu]])/DataBase2[[#This Row],[BSHeu]])</f>
        <v>8.84328714072255E-3</v>
      </c>
      <c r="AO647" s="76">
        <f>IF(OR(DataBase2[[#This Row],[sCL]] = "",  DataBase2[[#This Row],[BSHeu]]=""), "", (DataBase2[[#This Row],[sCL]] - DataBase2[[#This Row],[BSHeu]])/ DataBase2[[#This Row],[BSHeu]])</f>
        <v>-1.5350095694428509E-2</v>
      </c>
      <c r="AP647" s="76">
        <f>IF(OR(DataBase2[[#This Row],[sDRC]]= "",  DataBase2[[#This Row],[BSHeu]]=""), "", (DataBase2[[#This Row],[sDRC]]- DataBase2[[#This Row],[BSHeu]])/ DataBase2[[#This Row],[BSHeu]])</f>
        <v>1.0638503053846051</v>
      </c>
      <c r="AQ647" s="76">
        <f>IF(OR(DataBase2[[#This Row],[sABS]]= "",  DataBase2[[#This Row],[BSHeu]]=""), "", (DataBase2[[#This Row],[sABS]]- DataBase2[[#This Row],[BSHeu]])/ DataBase2[[#This Row],[BSHeu]])</f>
        <v>0</v>
      </c>
      <c r="AR647" s="76">
        <f>IF(OR(DataBase2[[#This Row],[sCCJ]]= "",  DataBase2[[#This Row],[BSHeu]]=""), "", (DataBase2[[#This Row],[sCCJ]]- DataBase2[[#This Row],[BSHeu]])/ DataBase2[[#This Row],[BSHeu]])</f>
        <v>6.0446251345915051E-3</v>
      </c>
      <c r="AS647" s="76">
        <f>IF(OR(DataBase2[[#This Row],[sILS]] = "",  DataBase2[[#This Row],[BSHeu]]=""), "", (DataBase2[[#This Row],[sILS]]- DataBase2[[#This Row],[BSHeu]])/ DataBase2[[#This Row],[BSHeu]])</f>
        <v>2.0416009992038672E-2</v>
      </c>
      <c r="AT647" s="76">
        <f>IF(OR(DataBase2[[#This Row],[sSA]] = "",  DataBase2[[#This Row],[BSHeu]]=""), "", (DataBase2[[#This Row],[sSA]]- DataBase2[[#This Row],[BSHeu]])/ DataBase2[[#This Row],[BSHeu]])</f>
        <v>1.8010182490622074E-2</v>
      </c>
      <c r="AU647" s="77">
        <f>IF(OR(DataBase2[[#This Row],[sKS]]= "",  DataBase2[[#This Row],[BSHeu]]=""), "", (DataBase2[[#This Row],[sKS]]- DataBase2[[#This Row],[BSHeu]])/ DataBase2[[#This Row],[BSHeu]])</f>
        <v>6.150213599731575E-3</v>
      </c>
      <c r="AV647" s="78" t="str">
        <f>IF(AND(DataBase2[[#This Row],[sLBGB]]&lt;=0.0001, DataBase2[[#This Row],[sLBGB]]&lt;&gt;""), 1,"")</f>
        <v/>
      </c>
      <c r="AW647" s="78">
        <f>IF(AND(DataBase2[[#This Row],[sCLGB]]&lt;=0.0001,DataBase2[[#This Row],[sCLGB]]&lt;&gt;""), 1,"")</f>
        <v>1</v>
      </c>
      <c r="AX647" s="78" t="str">
        <f>IF(AND(DataBase2[[#This Row],[sDRCGB]]&lt;=0.0001,DataBase2[[#This Row],[sDRCGB]]&lt;&gt;""), 1,"")</f>
        <v/>
      </c>
      <c r="AY647" s="78" t="str">
        <f>IF(AND(DataBase2[[#This Row],[sABSGB]]&lt;=0.0001,DataBase2[[#This Row],[sABSGB]]&lt;&gt;""), 1,"")</f>
        <v/>
      </c>
      <c r="AZ647" s="78" t="str">
        <f>IF(AND(DataBase2[[#This Row],[sCCJGB]]&lt;=0.0001,DataBase2[[#This Row],[sCCJGB]]&lt;&gt;""), 1,"")</f>
        <v/>
      </c>
      <c r="BA647" s="78" t="str">
        <f>IF(AND(DataBase2[[#This Row],[sILSGB]]&lt;=0.0001,DataBase2[[#This Row],[sILSGB]]&lt;&gt;""), 1,"")</f>
        <v/>
      </c>
      <c r="BB647" s="78" t="str">
        <f>IF(AND(DataBase2[[#This Row],[sSAGB]]&lt;=0.0001,DataBase2[[#This Row],[sSAGB]]&lt;&gt;""), 1,"")</f>
        <v/>
      </c>
      <c r="BC647" s="78" t="str">
        <f>IF(AND(DataBase2[[#This Row],[sKSGB]]&lt;=0.0001,DataBase2[[#This Row],[sKSGB]]&lt;&gt;""), 1,"")</f>
        <v/>
      </c>
      <c r="BD647" s="79" t="str">
        <f>IF(AND(DataBase2[[#This Row],[sLBGKS]]&lt;=0.0001, DataBase2[[#This Row],[sLBGKS]]&lt;&gt;""), 1,"")</f>
        <v/>
      </c>
      <c r="BE647" s="78">
        <f>IF(AND(DataBase2[[#This Row],[sCLGKS]]&lt;=0.0001,DataBase2[[#This Row],[sCLGKS]]&lt;&gt;""), 1,"")</f>
        <v>1</v>
      </c>
      <c r="BF647" s="78" t="str">
        <f>IF(AND(DataBase2[[#This Row],[sDRCGKS]]&lt;=0.0001,DataBase2[[#This Row],[sDRCGKS]]&lt;&gt;""), 1,"")</f>
        <v/>
      </c>
      <c r="BG647" s="78">
        <f>IF(AND(DataBase2[[#This Row],[sABSGKS]]&lt;=0.0001,DataBase2[[#This Row],[sABSGKS]]&lt;&gt;""), 1,"")</f>
        <v>1</v>
      </c>
      <c r="BH647" s="78" t="str">
        <f>IF(AND(DataBase2[[#This Row],[sCCJGKS]]&lt;=0.0001,DataBase2[[#This Row],[sCCJGKS]]&lt;&gt;""), 1,"")</f>
        <v/>
      </c>
      <c r="BI647" s="78" t="str">
        <f>IF(AND(DataBase2[[#This Row],[sILSGKS]]&lt;=0.0001,DataBase2[[#This Row],[sILSGKS]]&lt;&gt;""), 1,"")</f>
        <v/>
      </c>
      <c r="BJ647" s="78" t="str">
        <f>IF(AND(DataBase2[[#This Row],[sSAGKS]]&lt;=0.0001,DataBase2[[#This Row],[sSAGKS]]&lt;&gt;""), 1,"")</f>
        <v/>
      </c>
      <c r="BK647" s="80" t="str">
        <f>IF(AND(DataBase2[[#This Row],[sKSGKS]]&lt;=0.0001,DataBase2[[#This Row],[sKSGKS]]&lt;&gt;""), 1,"")</f>
        <v/>
      </c>
      <c r="CV647" s="7"/>
      <c r="CW647" s="7"/>
      <c r="CX647" s="7"/>
      <c r="CY647" s="7"/>
      <c r="DB647" s="8"/>
      <c r="DC647" s="8"/>
      <c r="DD647" s="8"/>
      <c r="DF647" s="7"/>
      <c r="DG647" s="7"/>
      <c r="DH647" s="7"/>
      <c r="DI647" s="7"/>
      <c r="DK647" s="8"/>
      <c r="DL647" s="8"/>
      <c r="DM647" s="8"/>
      <c r="DN647" s="8"/>
      <c r="DO647" s="8"/>
      <c r="DP647" s="7"/>
      <c r="DQ647" s="7"/>
      <c r="DR647" s="7"/>
      <c r="DS647" s="7"/>
    </row>
    <row r="648" spans="1:123" x14ac:dyDescent="0.35">
      <c r="A648" s="65" t="s">
        <v>176</v>
      </c>
      <c r="B648" s="66" t="s">
        <v>80</v>
      </c>
      <c r="C648" s="67" t="s">
        <v>282</v>
      </c>
      <c r="D648" s="67">
        <v>6</v>
      </c>
      <c r="E648" s="67">
        <v>25</v>
      </c>
      <c r="F648" s="68">
        <v>4</v>
      </c>
      <c r="G648" s="69">
        <v>9749.0499999999993</v>
      </c>
      <c r="H648" s="70">
        <v>9181.6200000000008</v>
      </c>
      <c r="I648" s="71">
        <v>7200</v>
      </c>
      <c r="J648" s="69">
        <v>9781.52</v>
      </c>
      <c r="K648" s="70">
        <v>9040.42</v>
      </c>
      <c r="L648" s="71">
        <v>42892</v>
      </c>
      <c r="M648" s="69">
        <v>17692.54</v>
      </c>
      <c r="N648" s="6">
        <v>9563.2800000000007</v>
      </c>
      <c r="O648" s="71">
        <v>7200.1</v>
      </c>
      <c r="P648" s="69">
        <v>10190.45996</v>
      </c>
      <c r="Q648" s="71">
        <v>3069</v>
      </c>
      <c r="R648" s="72">
        <v>10044.36</v>
      </c>
      <c r="S648" s="71">
        <v>94.78</v>
      </c>
      <c r="T648" s="72">
        <v>10061.459999999999</v>
      </c>
      <c r="U648" s="71">
        <v>150.01650000000001</v>
      </c>
      <c r="V648" s="72">
        <v>10114.66</v>
      </c>
      <c r="W648" s="73">
        <v>150.429</v>
      </c>
      <c r="X648" s="7">
        <v>9884.99</v>
      </c>
      <c r="Y648" s="71">
        <v>890</v>
      </c>
      <c r="Z648" s="74">
        <f t="shared" si="30"/>
        <v>9749.0499999999993</v>
      </c>
      <c r="AA648" s="48">
        <f t="shared" si="31"/>
        <v>9884.99</v>
      </c>
      <c r="AB64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MIN(G648,J648,M648),"")</f>
        <v/>
      </c>
      <c r="AC648" s="49" t="str">
        <f>IF(OR(DataBase2[[#This Row],[sKS]] = "", DataBase2[[#This Row],[BSOpt]]=""), "", (DataBase2[[#This Row],[sKS]]-DataBase2[[#This Row],[BSOpt]])/DataBase2[[#This Row],[BSOpt]])</f>
        <v/>
      </c>
      <c r="AD648" s="49">
        <f t="shared" si="32"/>
        <v>9749.0499999999993</v>
      </c>
      <c r="AE648" s="49">
        <f>IF(OR(DataBase2[[#This Row],[sKS]] = "", DataBase2[[#This Row],[BESTUB]]=""), "", (DataBase2[[#This Row],[sKS]]-DataBase2[[#This Row],[BESTUB]])/DataBase2[[#This Row],[BESTUB]])</f>
        <v>1.3943922741190221E-2</v>
      </c>
      <c r="AF648" s="75">
        <f>IF(OR(DataBase2[[#This Row],[sLB]] = "", DataBase2[[#This Row],[BestSol]]=""), "", (DataBase2[[#This Row],[sLB]]-DataBase2[[#This Row],[BestSol]])/DataBase2[[#This Row],[BestSol]])</f>
        <v>0</v>
      </c>
      <c r="AG648" s="76">
        <f>IF(OR(DataBase2[[#This Row],[sCL]] = "", DataBase2[[#This Row],[BestSol]]=""), "", (DataBase2[[#This Row],[sCL]] -DataBase2[[#This Row],[BestSol]])/DataBase2[[#This Row],[BestSol]])</f>
        <v>3.3305809283982711E-3</v>
      </c>
      <c r="AH648" s="76">
        <f>IF(OR(DataBase2[[#This Row],[sDRC]]= "", DataBase2[[#This Row],[BestSol]]=""), "", (DataBase2[[#This Row],[sDRC]]-DataBase2[[#This Row],[BestSol]])/DataBase2[[#This Row],[BestSol]])</f>
        <v>0.81479631348695536</v>
      </c>
      <c r="AI648" s="76">
        <f>IF(OR(DataBase2[[#This Row],[sABS]]= "", DataBase2[[#This Row],[BestSol]]=""), "", (DataBase2[[#This Row],[sABS]]-DataBase2[[#This Row],[BestSol]])/DataBase2[[#This Row],[BestSol]])</f>
        <v>4.5277228037603756E-2</v>
      </c>
      <c r="AJ648" s="76">
        <f>IF(OR(DataBase2[[#This Row],[sCCJ]]= "", DataBase2[[#This Row],[BestSol]]=""), "", (DataBase2[[#This Row],[sCCJ]]-DataBase2[[#This Row],[BestSol]])/DataBase2[[#This Row],[BestSol]])</f>
        <v>3.0291156574230448E-2</v>
      </c>
      <c r="AK648" s="76">
        <f>IF(OR(DataBase2[[#This Row],[sILS]] = "", DataBase2[[#This Row],[BestSol]]=""), "", (DataBase2[[#This Row],[sILS]]-DataBase2[[#This Row],[BestSol]])/DataBase2[[#This Row],[BestSol]])</f>
        <v>3.2045173632302623E-2</v>
      </c>
      <c r="AL648" s="76">
        <f>IF(OR(DataBase2[[#This Row],[sSA]] = "", DataBase2[[#This Row],[BestSol]]=""), "", (DataBase2[[#This Row],[sSA]]-DataBase2[[#This Row],[BestSol]])/DataBase2[[#This Row],[BestSol]])</f>
        <v>3.7502115590749931E-2</v>
      </c>
      <c r="AM648" s="76">
        <f>IF(OR(DataBase2[[#This Row],[sKS]] = "", DataBase2[[#This Row],[BestSol]]=""), "", (DataBase2[[#This Row],[sKS]]-DataBase2[[#This Row],[BestSol]])/DataBase2[[#This Row],[BestSol]])</f>
        <v>1.3943922741190221E-2</v>
      </c>
      <c r="AN648" s="75">
        <f>IF(OR(DataBase2[[#This Row],[sLB]] = "", DataBase2[[#This Row],[BSHeu]]=""), "", (DataBase2[[#This Row],[sLB]]-DataBase2[[#This Row],[BSHeu]])/DataBase2[[#This Row],[BSHeu]])</f>
        <v>-1.3752163633954158E-2</v>
      </c>
      <c r="AO648" s="76">
        <f>IF(OR(DataBase2[[#This Row],[sCL]] = "",  DataBase2[[#This Row],[BSHeu]]=""), "", (DataBase2[[#This Row],[sCL]] - DataBase2[[#This Row],[BSHeu]])/ DataBase2[[#This Row],[BSHeu]])</f>
        <v>-1.0467385399479346E-2</v>
      </c>
      <c r="AP648" s="76">
        <f>IF(OR(DataBase2[[#This Row],[sDRC]]= "",  DataBase2[[#This Row],[BSHeu]]=""), "", (DataBase2[[#This Row],[sDRC]]- DataBase2[[#This Row],[BSHeu]])/ DataBase2[[#This Row],[BSHeu]])</f>
        <v>0.78983893762158597</v>
      </c>
      <c r="AQ648" s="76">
        <f>IF(OR(DataBase2[[#This Row],[sABS]]= "",  DataBase2[[#This Row],[BSHeu]]=""), "", (DataBase2[[#This Row],[sABS]]- DataBase2[[#This Row],[BSHeu]])/ DataBase2[[#This Row],[BSHeu]])</f>
        <v>3.0902404554784615E-2</v>
      </c>
      <c r="AR648" s="76">
        <f>IF(OR(DataBase2[[#This Row],[sCCJ]]= "",  DataBase2[[#This Row],[BSHeu]]=""), "", (DataBase2[[#This Row],[sCCJ]]- DataBase2[[#This Row],[BSHeu]])/ DataBase2[[#This Row],[BSHeu]])</f>
        <v>1.6122423998405744E-2</v>
      </c>
      <c r="AS648" s="76">
        <f>IF(OR(DataBase2[[#This Row],[sILS]] = "",  DataBase2[[#This Row],[BSHeu]]=""), "", (DataBase2[[#This Row],[sILS]]- DataBase2[[#This Row],[BSHeu]])/ DataBase2[[#This Row],[BSHeu]])</f>
        <v>1.7852319526878567E-2</v>
      </c>
      <c r="AT648" s="76">
        <f>IF(OR(DataBase2[[#This Row],[sSA]] = "",  DataBase2[[#This Row],[BSHeu]]=""), "", (DataBase2[[#This Row],[sSA]]- DataBase2[[#This Row],[BSHeu]])/ DataBase2[[#This Row],[BSHeu]])</f>
        <v>2.3234216726572315E-2</v>
      </c>
      <c r="AU648" s="77">
        <f>IF(OR(DataBase2[[#This Row],[sKS]]= "",  DataBase2[[#This Row],[BSHeu]]=""), "", (DataBase2[[#This Row],[sKS]]- DataBase2[[#This Row],[BSHeu]])/ DataBase2[[#This Row],[BSHeu]])</f>
        <v>0</v>
      </c>
      <c r="AV648" s="78">
        <f>IF(AND(DataBase2[[#This Row],[sLBGB]]&lt;=0.0001, DataBase2[[#This Row],[sLBGB]]&lt;&gt;""), 1,"")</f>
        <v>1</v>
      </c>
      <c r="AW648" s="78" t="str">
        <f>IF(AND(DataBase2[[#This Row],[sCLGB]]&lt;=0.0001,DataBase2[[#This Row],[sCLGB]]&lt;&gt;""), 1,"")</f>
        <v/>
      </c>
      <c r="AX648" s="78" t="str">
        <f>IF(AND(DataBase2[[#This Row],[sDRCGB]]&lt;=0.0001,DataBase2[[#This Row],[sDRCGB]]&lt;&gt;""), 1,"")</f>
        <v/>
      </c>
      <c r="AY648" s="78" t="str">
        <f>IF(AND(DataBase2[[#This Row],[sABSGB]]&lt;=0.0001,DataBase2[[#This Row],[sABSGB]]&lt;&gt;""), 1,"")</f>
        <v/>
      </c>
      <c r="AZ648" s="78" t="str">
        <f>IF(AND(DataBase2[[#This Row],[sCCJGB]]&lt;=0.0001,DataBase2[[#This Row],[sCCJGB]]&lt;&gt;""), 1,"")</f>
        <v/>
      </c>
      <c r="BA648" s="78" t="str">
        <f>IF(AND(DataBase2[[#This Row],[sILSGB]]&lt;=0.0001,DataBase2[[#This Row],[sILSGB]]&lt;&gt;""), 1,"")</f>
        <v/>
      </c>
      <c r="BB648" s="78" t="str">
        <f>IF(AND(DataBase2[[#This Row],[sSAGB]]&lt;=0.0001,DataBase2[[#This Row],[sSAGB]]&lt;&gt;""), 1,"")</f>
        <v/>
      </c>
      <c r="BC648" s="78" t="str">
        <f>IF(AND(DataBase2[[#This Row],[sKSGB]]&lt;=0.0001,DataBase2[[#This Row],[sKSGB]]&lt;&gt;""), 1,"")</f>
        <v/>
      </c>
      <c r="BD648" s="79">
        <f>IF(AND(DataBase2[[#This Row],[sLBGKS]]&lt;=0.0001, DataBase2[[#This Row],[sLBGKS]]&lt;&gt;""), 1,"")</f>
        <v>1</v>
      </c>
      <c r="BE648" s="78">
        <f>IF(AND(DataBase2[[#This Row],[sCLGKS]]&lt;=0.0001,DataBase2[[#This Row],[sCLGKS]]&lt;&gt;""), 1,"")</f>
        <v>1</v>
      </c>
      <c r="BF648" s="78" t="str">
        <f>IF(AND(DataBase2[[#This Row],[sDRCGKS]]&lt;=0.0001,DataBase2[[#This Row],[sDRCGKS]]&lt;&gt;""), 1,"")</f>
        <v/>
      </c>
      <c r="BG648" s="78" t="str">
        <f>IF(AND(DataBase2[[#This Row],[sABSGKS]]&lt;=0.0001,DataBase2[[#This Row],[sABSGKS]]&lt;&gt;""), 1,"")</f>
        <v/>
      </c>
      <c r="BH648" s="78" t="str">
        <f>IF(AND(DataBase2[[#This Row],[sCCJGKS]]&lt;=0.0001,DataBase2[[#This Row],[sCCJGKS]]&lt;&gt;""), 1,"")</f>
        <v/>
      </c>
      <c r="BI648" s="78" t="str">
        <f>IF(AND(DataBase2[[#This Row],[sILSGKS]]&lt;=0.0001,DataBase2[[#This Row],[sILSGKS]]&lt;&gt;""), 1,"")</f>
        <v/>
      </c>
      <c r="BJ648" s="78" t="str">
        <f>IF(AND(DataBase2[[#This Row],[sSAGKS]]&lt;=0.0001,DataBase2[[#This Row],[sSAGKS]]&lt;&gt;""), 1,"")</f>
        <v/>
      </c>
      <c r="BK648" s="80">
        <f>IF(AND(DataBase2[[#This Row],[sKSGKS]]&lt;=0.0001,DataBase2[[#This Row],[sKSGKS]]&lt;&gt;""), 1,"")</f>
        <v>1</v>
      </c>
      <c r="CV648" s="7"/>
      <c r="CW648" s="7"/>
      <c r="CX648" s="7"/>
      <c r="CY648" s="7"/>
      <c r="DB648" s="8"/>
      <c r="DC648" s="8"/>
      <c r="DD648" s="8"/>
      <c r="DF648" s="7"/>
      <c r="DG648" s="7"/>
      <c r="DH648" s="7"/>
      <c r="DI648" s="7"/>
      <c r="DK648" s="8"/>
      <c r="DL648" s="8"/>
      <c r="DM648" s="8"/>
      <c r="DN648" s="8"/>
      <c r="DO648" s="8"/>
      <c r="DP648" s="7"/>
      <c r="DQ648" s="7"/>
      <c r="DR648" s="7"/>
      <c r="DS648" s="7"/>
    </row>
    <row r="649" spans="1:123" x14ac:dyDescent="0.35">
      <c r="A649" s="65" t="s">
        <v>177</v>
      </c>
      <c r="B649" s="66" t="s">
        <v>80</v>
      </c>
      <c r="C649" s="67" t="s">
        <v>282</v>
      </c>
      <c r="D649" s="67">
        <v>6</v>
      </c>
      <c r="E649" s="67">
        <v>25</v>
      </c>
      <c r="F649" s="68">
        <v>5</v>
      </c>
      <c r="G649" s="69">
        <v>10659.2</v>
      </c>
      <c r="H649" s="70">
        <v>10117.5</v>
      </c>
      <c r="I649" s="71">
        <v>7200</v>
      </c>
      <c r="J649" s="69">
        <v>10990.96</v>
      </c>
      <c r="K649" s="70">
        <v>9635.2000000000007</v>
      </c>
      <c r="L649" s="71">
        <v>43152</v>
      </c>
      <c r="M649" s="69">
        <v>19725.189999999999</v>
      </c>
      <c r="N649" s="6">
        <v>10449.200000000001</v>
      </c>
      <c r="O649" s="71">
        <v>7200</v>
      </c>
      <c r="P649" s="69">
        <v>11239.219730000001</v>
      </c>
      <c r="Q649" s="71">
        <v>2962</v>
      </c>
      <c r="R649" s="72">
        <v>11218.86</v>
      </c>
      <c r="S649" s="71">
        <v>88.03</v>
      </c>
      <c r="T649" s="72">
        <v>10992.46</v>
      </c>
      <c r="U649" s="71">
        <v>150.03450000000001</v>
      </c>
      <c r="V649" s="72">
        <v>10971.86</v>
      </c>
      <c r="W649" s="73">
        <v>150.2645</v>
      </c>
      <c r="X649" s="7">
        <v>10780.9</v>
      </c>
      <c r="Y649" s="71">
        <v>681</v>
      </c>
      <c r="Z649" s="74">
        <f t="shared" si="30"/>
        <v>10659.2</v>
      </c>
      <c r="AA649" s="48">
        <f t="shared" si="31"/>
        <v>10780.9</v>
      </c>
      <c r="AB64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MIN(G649,J649,M649),"")</f>
        <v/>
      </c>
      <c r="AC649" s="49" t="str">
        <f>IF(OR(DataBase2[[#This Row],[sKS]] = "", DataBase2[[#This Row],[BSOpt]]=""), "", (DataBase2[[#This Row],[sKS]]-DataBase2[[#This Row],[BSOpt]])/DataBase2[[#This Row],[BSOpt]])</f>
        <v/>
      </c>
      <c r="AD649" s="49">
        <f t="shared" si="32"/>
        <v>10659.2</v>
      </c>
      <c r="AE649" s="49">
        <f>IF(OR(DataBase2[[#This Row],[sKS]] = "", DataBase2[[#This Row],[BESTUB]]=""), "", (DataBase2[[#This Row],[sKS]]-DataBase2[[#This Row],[BESTUB]])/DataBase2[[#This Row],[BESTUB]])</f>
        <v>1.1417367157009804E-2</v>
      </c>
      <c r="AF649" s="75">
        <f>IF(OR(DataBase2[[#This Row],[sLB]] = "", DataBase2[[#This Row],[BestSol]]=""), "", (DataBase2[[#This Row],[sLB]]-DataBase2[[#This Row],[BestSol]])/DataBase2[[#This Row],[BestSol]])</f>
        <v>0</v>
      </c>
      <c r="AG649" s="76">
        <f>IF(OR(DataBase2[[#This Row],[sCL]] = "", DataBase2[[#This Row],[BestSol]]=""), "", (DataBase2[[#This Row],[sCL]] -DataBase2[[#This Row],[BestSol]])/DataBase2[[#This Row],[BestSol]])</f>
        <v>3.1124287000900478E-2</v>
      </c>
      <c r="AH649" s="76">
        <f>IF(OR(DataBase2[[#This Row],[sDRC]]= "", DataBase2[[#This Row],[BestSol]]=""), "", (DataBase2[[#This Row],[sDRC]]-DataBase2[[#This Row],[BestSol]])/DataBase2[[#This Row],[BestSol]])</f>
        <v>0.85053193485439782</v>
      </c>
      <c r="AI649" s="76">
        <f>IF(OR(DataBase2[[#This Row],[sABS]]= "", DataBase2[[#This Row],[BestSol]]=""), "", (DataBase2[[#This Row],[sABS]]-DataBase2[[#This Row],[BestSol]])/DataBase2[[#This Row],[BestSol]])</f>
        <v>5.4414940145601914E-2</v>
      </c>
      <c r="AJ649" s="76">
        <f>IF(OR(DataBase2[[#This Row],[sCCJ]]= "", DataBase2[[#This Row],[BestSol]]=""), "", (DataBase2[[#This Row],[sCCJ]]-DataBase2[[#This Row],[BestSol]])/DataBase2[[#This Row],[BestSol]])</f>
        <v>5.2504878414890405E-2</v>
      </c>
      <c r="AK649" s="76">
        <f>IF(OR(DataBase2[[#This Row],[sILS]] = "", DataBase2[[#This Row],[BestSol]]=""), "", (DataBase2[[#This Row],[sILS]]-DataBase2[[#This Row],[BestSol]])/DataBase2[[#This Row],[BestSol]])</f>
        <v>3.1265010507354994E-2</v>
      </c>
      <c r="AL649" s="76">
        <f>IF(OR(DataBase2[[#This Row],[sSA]] = "", DataBase2[[#This Row],[BestSol]]=""), "", (DataBase2[[#This Row],[sSA]]-DataBase2[[#This Row],[BestSol]])/DataBase2[[#This Row],[BestSol]])</f>
        <v>2.9332407685379751E-2</v>
      </c>
      <c r="AM649" s="76">
        <f>IF(OR(DataBase2[[#This Row],[sKS]] = "", DataBase2[[#This Row],[BestSol]]=""), "", (DataBase2[[#This Row],[sKS]]-DataBase2[[#This Row],[BestSol]])/DataBase2[[#This Row],[BestSol]])</f>
        <v>1.1417367157009804E-2</v>
      </c>
      <c r="AN649" s="75">
        <f>IF(OR(DataBase2[[#This Row],[sLB]] = "", DataBase2[[#This Row],[BSHeu]]=""), "", (DataBase2[[#This Row],[sLB]]-DataBase2[[#This Row],[BSHeu]])/DataBase2[[#This Row],[BSHeu]])</f>
        <v>-1.1288482408704182E-2</v>
      </c>
      <c r="AO649" s="76">
        <f>IF(OR(DataBase2[[#This Row],[sCL]] = "",  DataBase2[[#This Row],[BSHeu]]=""), "", (DataBase2[[#This Row],[sCL]] - DataBase2[[#This Row],[BSHeu]])/ DataBase2[[#This Row],[BSHeu]])</f>
        <v>1.9484458625903173E-2</v>
      </c>
      <c r="AP649" s="76">
        <f>IF(OR(DataBase2[[#This Row],[sDRC]]= "",  DataBase2[[#This Row],[BSHeu]]=""), "", (DataBase2[[#This Row],[sDRC]]- DataBase2[[#This Row],[BSHeu]])/ DataBase2[[#This Row],[BSHeu]])</f>
        <v>0.82964223766104861</v>
      </c>
      <c r="AQ649" s="76">
        <f>IF(OR(DataBase2[[#This Row],[sABS]]= "",  DataBase2[[#This Row],[BSHeu]]=""), "", (DataBase2[[#This Row],[sABS]]- DataBase2[[#This Row],[BSHeu]])/ DataBase2[[#This Row],[BSHeu]])</f>
        <v>4.2512195642293416E-2</v>
      </c>
      <c r="AR649" s="76">
        <f>IF(OR(DataBase2[[#This Row],[sCCJ]]= "",  DataBase2[[#This Row],[BSHeu]]=""), "", (DataBase2[[#This Row],[sCCJ]]- DataBase2[[#This Row],[BSHeu]])/ DataBase2[[#This Row],[BSHeu]])</f>
        <v>4.0623695609828585E-2</v>
      </c>
      <c r="AS649" s="76">
        <f>IF(OR(DataBase2[[#This Row],[sILS]] = "",  DataBase2[[#This Row],[BSHeu]]=""), "", (DataBase2[[#This Row],[sILS]]- DataBase2[[#This Row],[BSHeu]])/ DataBase2[[#This Row],[BSHeu]])</f>
        <v>1.9623593577530588E-2</v>
      </c>
      <c r="AT649" s="76">
        <f>IF(OR(DataBase2[[#This Row],[sSA]] = "",  DataBase2[[#This Row],[BSHeu]]=""), "", (DataBase2[[#This Row],[sSA]]- DataBase2[[#This Row],[BSHeu]])/ DataBase2[[#This Row],[BSHeu]])</f>
        <v>1.771280690851422E-2</v>
      </c>
      <c r="AU649" s="77">
        <f>IF(OR(DataBase2[[#This Row],[sKS]]= "",  DataBase2[[#This Row],[BSHeu]]=""), "", (DataBase2[[#This Row],[sKS]]- DataBase2[[#This Row],[BSHeu]])/ DataBase2[[#This Row],[BSHeu]])</f>
        <v>0</v>
      </c>
      <c r="AV649" s="78">
        <f>IF(AND(DataBase2[[#This Row],[sLBGB]]&lt;=0.0001, DataBase2[[#This Row],[sLBGB]]&lt;&gt;""), 1,"")</f>
        <v>1</v>
      </c>
      <c r="AW649" s="78" t="str">
        <f>IF(AND(DataBase2[[#This Row],[sCLGB]]&lt;=0.0001,DataBase2[[#This Row],[sCLGB]]&lt;&gt;""), 1,"")</f>
        <v/>
      </c>
      <c r="AX649" s="78" t="str">
        <f>IF(AND(DataBase2[[#This Row],[sDRCGB]]&lt;=0.0001,DataBase2[[#This Row],[sDRCGB]]&lt;&gt;""), 1,"")</f>
        <v/>
      </c>
      <c r="AY649" s="78" t="str">
        <f>IF(AND(DataBase2[[#This Row],[sABSGB]]&lt;=0.0001,DataBase2[[#This Row],[sABSGB]]&lt;&gt;""), 1,"")</f>
        <v/>
      </c>
      <c r="AZ649" s="78" t="str">
        <f>IF(AND(DataBase2[[#This Row],[sCCJGB]]&lt;=0.0001,DataBase2[[#This Row],[sCCJGB]]&lt;&gt;""), 1,"")</f>
        <v/>
      </c>
      <c r="BA649" s="78" t="str">
        <f>IF(AND(DataBase2[[#This Row],[sILSGB]]&lt;=0.0001,DataBase2[[#This Row],[sILSGB]]&lt;&gt;""), 1,"")</f>
        <v/>
      </c>
      <c r="BB649" s="78" t="str">
        <f>IF(AND(DataBase2[[#This Row],[sSAGB]]&lt;=0.0001,DataBase2[[#This Row],[sSAGB]]&lt;&gt;""), 1,"")</f>
        <v/>
      </c>
      <c r="BC649" s="78" t="str">
        <f>IF(AND(DataBase2[[#This Row],[sKSGB]]&lt;=0.0001,DataBase2[[#This Row],[sKSGB]]&lt;&gt;""), 1,"")</f>
        <v/>
      </c>
      <c r="BD649" s="79">
        <f>IF(AND(DataBase2[[#This Row],[sLBGKS]]&lt;=0.0001, DataBase2[[#This Row],[sLBGKS]]&lt;&gt;""), 1,"")</f>
        <v>1</v>
      </c>
      <c r="BE649" s="78" t="str">
        <f>IF(AND(DataBase2[[#This Row],[sCLGKS]]&lt;=0.0001,DataBase2[[#This Row],[sCLGKS]]&lt;&gt;""), 1,"")</f>
        <v/>
      </c>
      <c r="BF649" s="78" t="str">
        <f>IF(AND(DataBase2[[#This Row],[sDRCGKS]]&lt;=0.0001,DataBase2[[#This Row],[sDRCGKS]]&lt;&gt;""), 1,"")</f>
        <v/>
      </c>
      <c r="BG649" s="78" t="str">
        <f>IF(AND(DataBase2[[#This Row],[sABSGKS]]&lt;=0.0001,DataBase2[[#This Row],[sABSGKS]]&lt;&gt;""), 1,"")</f>
        <v/>
      </c>
      <c r="BH649" s="78" t="str">
        <f>IF(AND(DataBase2[[#This Row],[sCCJGKS]]&lt;=0.0001,DataBase2[[#This Row],[sCCJGKS]]&lt;&gt;""), 1,"")</f>
        <v/>
      </c>
      <c r="BI649" s="78" t="str">
        <f>IF(AND(DataBase2[[#This Row],[sILSGKS]]&lt;=0.0001,DataBase2[[#This Row],[sILSGKS]]&lt;&gt;""), 1,"")</f>
        <v/>
      </c>
      <c r="BJ649" s="78" t="str">
        <f>IF(AND(DataBase2[[#This Row],[sSAGKS]]&lt;=0.0001,DataBase2[[#This Row],[sSAGKS]]&lt;&gt;""), 1,"")</f>
        <v/>
      </c>
      <c r="BK649" s="80">
        <f>IF(AND(DataBase2[[#This Row],[sKSGKS]]&lt;=0.0001,DataBase2[[#This Row],[sKSGKS]]&lt;&gt;""), 1,"")</f>
        <v>1</v>
      </c>
      <c r="CV649" s="7"/>
      <c r="CW649" s="7"/>
      <c r="CX649" s="7"/>
      <c r="CY649" s="7"/>
      <c r="DB649" s="8"/>
      <c r="DC649" s="8"/>
      <c r="DD649" s="8"/>
      <c r="DF649" s="7"/>
      <c r="DG649" s="7"/>
      <c r="DH649" s="7"/>
      <c r="DI649" s="7"/>
      <c r="DK649" s="8"/>
      <c r="DL649" s="8"/>
      <c r="DM649" s="8"/>
      <c r="DN649" s="8"/>
      <c r="DO649" s="8"/>
      <c r="DP649" s="7"/>
      <c r="DQ649" s="7"/>
      <c r="DR649" s="7"/>
      <c r="DS649" s="7"/>
    </row>
    <row r="650" spans="1:123" x14ac:dyDescent="0.35">
      <c r="A650" s="65" t="s">
        <v>178</v>
      </c>
      <c r="B650" s="66" t="s">
        <v>80</v>
      </c>
      <c r="C650" s="67" t="s">
        <v>282</v>
      </c>
      <c r="D650" s="67">
        <v>6</v>
      </c>
      <c r="E650" s="67">
        <v>25</v>
      </c>
      <c r="F650" s="68">
        <v>2</v>
      </c>
      <c r="G650" s="69">
        <v>8318.41</v>
      </c>
      <c r="H650" s="70">
        <v>8025.23</v>
      </c>
      <c r="I650" s="71">
        <v>7200</v>
      </c>
      <c r="J650" s="69">
        <v>8347.2099999999991</v>
      </c>
      <c r="K650" s="70">
        <v>8245.32</v>
      </c>
      <c r="L650" s="71">
        <v>42999</v>
      </c>
      <c r="M650" s="69">
        <v>14176.09</v>
      </c>
      <c r="N650" s="6">
        <v>8202.06</v>
      </c>
      <c r="O650" s="71">
        <v>7200</v>
      </c>
      <c r="P650" s="69">
        <v>8383.3095699999994</v>
      </c>
      <c r="Q650" s="71">
        <v>7617</v>
      </c>
      <c r="R650" s="72">
        <v>8804.1299999999992</v>
      </c>
      <c r="S650" s="71">
        <v>151.94999999999999</v>
      </c>
      <c r="T650" s="72">
        <v>8523.9699999999993</v>
      </c>
      <c r="U650" s="71">
        <v>150.0205</v>
      </c>
      <c r="V650" s="72">
        <v>8539.91</v>
      </c>
      <c r="W650" s="73">
        <v>150.1335</v>
      </c>
      <c r="X650" s="7">
        <v>8381.92</v>
      </c>
      <c r="Y650" s="71">
        <v>279</v>
      </c>
      <c r="Z650" s="74">
        <f t="shared" si="30"/>
        <v>8318.41</v>
      </c>
      <c r="AA650" s="48">
        <f t="shared" si="31"/>
        <v>8381.92</v>
      </c>
      <c r="AB65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MIN(G650,J650,M650),"")</f>
        <v/>
      </c>
      <c r="AC650" s="49" t="str">
        <f>IF(OR(DataBase2[[#This Row],[sKS]] = "", DataBase2[[#This Row],[BSOpt]]=""), "", (DataBase2[[#This Row],[sKS]]-DataBase2[[#This Row],[BSOpt]])/DataBase2[[#This Row],[BSOpt]])</f>
        <v/>
      </c>
      <c r="AD650" s="49">
        <f t="shared" si="32"/>
        <v>8318.41</v>
      </c>
      <c r="AE650" s="49">
        <f>IF(OR(DataBase2[[#This Row],[sKS]] = "", DataBase2[[#This Row],[BESTUB]]=""), "", (DataBase2[[#This Row],[sKS]]-DataBase2[[#This Row],[BESTUB]])/DataBase2[[#This Row],[BESTUB]])</f>
        <v>7.6348725297262603E-3</v>
      </c>
      <c r="AF650" s="75">
        <f>IF(OR(DataBase2[[#This Row],[sLB]] = "", DataBase2[[#This Row],[BestSol]]=""), "", (DataBase2[[#This Row],[sLB]]-DataBase2[[#This Row],[BestSol]])/DataBase2[[#This Row],[BestSol]])</f>
        <v>0</v>
      </c>
      <c r="AG650" s="76">
        <f>IF(OR(DataBase2[[#This Row],[sCL]] = "", DataBase2[[#This Row],[BestSol]]=""), "", (DataBase2[[#This Row],[sCL]] -DataBase2[[#This Row],[BestSol]])/DataBase2[[#This Row],[BestSol]])</f>
        <v>3.4622001079532352E-3</v>
      </c>
      <c r="AH650" s="76">
        <f>IF(OR(DataBase2[[#This Row],[sDRC]]= "", DataBase2[[#This Row],[BestSol]]=""), "", (DataBase2[[#This Row],[sDRC]]-DataBase2[[#This Row],[BestSol]])/DataBase2[[#This Row],[BestSol]])</f>
        <v>0.7041826502901396</v>
      </c>
      <c r="AI650" s="76">
        <f>IF(OR(DataBase2[[#This Row],[sABS]]= "", DataBase2[[#This Row],[BestSol]]=""), "", (DataBase2[[#This Row],[sABS]]-DataBase2[[#This Row],[BestSol]])/DataBase2[[#This Row],[BestSol]])</f>
        <v>7.8019200784764861E-3</v>
      </c>
      <c r="AJ650" s="76">
        <f>IF(OR(DataBase2[[#This Row],[sCCJ]]= "", DataBase2[[#This Row],[BestSol]]=""), "", (DataBase2[[#This Row],[sCCJ]]-DataBase2[[#This Row],[BestSol]])/DataBase2[[#This Row],[BestSol]])</f>
        <v>5.839096654288492E-2</v>
      </c>
      <c r="AK650" s="76">
        <f>IF(OR(DataBase2[[#This Row],[sILS]] = "", DataBase2[[#This Row],[BestSol]]=""), "", (DataBase2[[#This Row],[sILS]]-DataBase2[[#This Row],[BestSol]])/DataBase2[[#This Row],[BestSol]])</f>
        <v>2.471145327051678E-2</v>
      </c>
      <c r="AL650" s="76">
        <f>IF(OR(DataBase2[[#This Row],[sSA]] = "", DataBase2[[#This Row],[BestSol]]=""), "", (DataBase2[[#This Row],[sSA]]-DataBase2[[#This Row],[BestSol]])/DataBase2[[#This Row],[BestSol]])</f>
        <v>2.6627684858043784E-2</v>
      </c>
      <c r="AM650" s="76">
        <f>IF(OR(DataBase2[[#This Row],[sKS]] = "", DataBase2[[#This Row],[BestSol]]=""), "", (DataBase2[[#This Row],[sKS]]-DataBase2[[#This Row],[BestSol]])/DataBase2[[#This Row],[BestSol]])</f>
        <v>7.6348725297262603E-3</v>
      </c>
      <c r="AN650" s="75">
        <f>IF(OR(DataBase2[[#This Row],[sLB]] = "", DataBase2[[#This Row],[BSHeu]]=""), "", (DataBase2[[#This Row],[sLB]]-DataBase2[[#This Row],[BSHeu]])/DataBase2[[#This Row],[BSHeu]])</f>
        <v>-7.5770229255349873E-3</v>
      </c>
      <c r="AO650" s="76">
        <f>IF(OR(DataBase2[[#This Row],[sCL]] = "",  DataBase2[[#This Row],[BSHeu]]=""), "", (DataBase2[[#This Row],[sCL]] - DataBase2[[#This Row],[BSHeu]])/ DataBase2[[#This Row],[BSHeu]])</f>
        <v>-4.1410559871725029E-3</v>
      </c>
      <c r="AP650" s="76">
        <f>IF(OR(DataBase2[[#This Row],[sDRC]]= "",  DataBase2[[#This Row],[BSHeu]]=""), "", (DataBase2[[#This Row],[sDRC]]- DataBase2[[#This Row],[BSHeu]])/ DataBase2[[#This Row],[BSHeu]])</f>
        <v>0.69127001927959231</v>
      </c>
      <c r="AQ650" s="76">
        <f>IF(OR(DataBase2[[#This Row],[sABS]]= "",  DataBase2[[#This Row],[BSHeu]]=""), "", (DataBase2[[#This Row],[sABS]]- DataBase2[[#This Row],[BSHeu]])/ DataBase2[[#This Row],[BSHeu]])</f>
        <v>1.6578182564369102E-4</v>
      </c>
      <c r="AR650" s="76">
        <f>IF(OR(DataBase2[[#This Row],[sCCJ]]= "",  DataBase2[[#This Row],[BSHeu]]=""), "", (DataBase2[[#This Row],[sCCJ]]- DataBase2[[#This Row],[BSHeu]])/ DataBase2[[#This Row],[BSHeu]])</f>
        <v>5.0371513925210346E-2</v>
      </c>
      <c r="AS650" s="76">
        <f>IF(OR(DataBase2[[#This Row],[sILS]] = "",  DataBase2[[#This Row],[BSHeu]]=""), "", (DataBase2[[#This Row],[sILS]]- DataBase2[[#This Row],[BSHeu]])/ DataBase2[[#This Row],[BSHeu]])</f>
        <v>1.6947191097027803E-2</v>
      </c>
      <c r="AT650" s="76">
        <f>IF(OR(DataBase2[[#This Row],[sSA]] = "",  DataBase2[[#This Row],[BSHeu]]=""), "", (DataBase2[[#This Row],[sSA]]- DataBase2[[#This Row],[BSHeu]])/ DataBase2[[#This Row],[BSHeu]])</f>
        <v>1.884890335388548E-2</v>
      </c>
      <c r="AU650" s="77">
        <f>IF(OR(DataBase2[[#This Row],[sKS]]= "",  DataBase2[[#This Row],[BSHeu]]=""), "", (DataBase2[[#This Row],[sKS]]- DataBase2[[#This Row],[BSHeu]])/ DataBase2[[#This Row],[BSHeu]])</f>
        <v>0</v>
      </c>
      <c r="AV650" s="78">
        <f>IF(AND(DataBase2[[#This Row],[sLBGB]]&lt;=0.0001, DataBase2[[#This Row],[sLBGB]]&lt;&gt;""), 1,"")</f>
        <v>1</v>
      </c>
      <c r="AW650" s="78" t="str">
        <f>IF(AND(DataBase2[[#This Row],[sCLGB]]&lt;=0.0001,DataBase2[[#This Row],[sCLGB]]&lt;&gt;""), 1,"")</f>
        <v/>
      </c>
      <c r="AX650" s="78" t="str">
        <f>IF(AND(DataBase2[[#This Row],[sDRCGB]]&lt;=0.0001,DataBase2[[#This Row],[sDRCGB]]&lt;&gt;""), 1,"")</f>
        <v/>
      </c>
      <c r="AY650" s="78" t="str">
        <f>IF(AND(DataBase2[[#This Row],[sABSGB]]&lt;=0.0001,DataBase2[[#This Row],[sABSGB]]&lt;&gt;""), 1,"")</f>
        <v/>
      </c>
      <c r="AZ650" s="78" t="str">
        <f>IF(AND(DataBase2[[#This Row],[sCCJGB]]&lt;=0.0001,DataBase2[[#This Row],[sCCJGB]]&lt;&gt;""), 1,"")</f>
        <v/>
      </c>
      <c r="BA650" s="78" t="str">
        <f>IF(AND(DataBase2[[#This Row],[sILSGB]]&lt;=0.0001,DataBase2[[#This Row],[sILSGB]]&lt;&gt;""), 1,"")</f>
        <v/>
      </c>
      <c r="BB650" s="78" t="str">
        <f>IF(AND(DataBase2[[#This Row],[sSAGB]]&lt;=0.0001,DataBase2[[#This Row],[sSAGB]]&lt;&gt;""), 1,"")</f>
        <v/>
      </c>
      <c r="BC650" s="78" t="str">
        <f>IF(AND(DataBase2[[#This Row],[sKSGB]]&lt;=0.0001,DataBase2[[#This Row],[sKSGB]]&lt;&gt;""), 1,"")</f>
        <v/>
      </c>
      <c r="BD650" s="79">
        <f>IF(AND(DataBase2[[#This Row],[sLBGKS]]&lt;=0.0001, DataBase2[[#This Row],[sLBGKS]]&lt;&gt;""), 1,"")</f>
        <v>1</v>
      </c>
      <c r="BE650" s="78">
        <f>IF(AND(DataBase2[[#This Row],[sCLGKS]]&lt;=0.0001,DataBase2[[#This Row],[sCLGKS]]&lt;&gt;""), 1,"")</f>
        <v>1</v>
      </c>
      <c r="BF650" s="78" t="str">
        <f>IF(AND(DataBase2[[#This Row],[sDRCGKS]]&lt;=0.0001,DataBase2[[#This Row],[sDRCGKS]]&lt;&gt;""), 1,"")</f>
        <v/>
      </c>
      <c r="BG650" s="78" t="str">
        <f>IF(AND(DataBase2[[#This Row],[sABSGKS]]&lt;=0.0001,DataBase2[[#This Row],[sABSGKS]]&lt;&gt;""), 1,"")</f>
        <v/>
      </c>
      <c r="BH650" s="78" t="str">
        <f>IF(AND(DataBase2[[#This Row],[sCCJGKS]]&lt;=0.0001,DataBase2[[#This Row],[sCCJGKS]]&lt;&gt;""), 1,"")</f>
        <v/>
      </c>
      <c r="BI650" s="78" t="str">
        <f>IF(AND(DataBase2[[#This Row],[sILSGKS]]&lt;=0.0001,DataBase2[[#This Row],[sILSGKS]]&lt;&gt;""), 1,"")</f>
        <v/>
      </c>
      <c r="BJ650" s="78" t="str">
        <f>IF(AND(DataBase2[[#This Row],[sSAGKS]]&lt;=0.0001,DataBase2[[#This Row],[sSAGKS]]&lt;&gt;""), 1,"")</f>
        <v/>
      </c>
      <c r="BK650" s="80">
        <f>IF(AND(DataBase2[[#This Row],[sKSGKS]]&lt;=0.0001,DataBase2[[#This Row],[sKSGKS]]&lt;&gt;""), 1,"")</f>
        <v>1</v>
      </c>
      <c r="CV650" s="7"/>
      <c r="CW650" s="7"/>
      <c r="CX650" s="7"/>
      <c r="CY650" s="7"/>
      <c r="DB650" s="8"/>
      <c r="DC650" s="8"/>
      <c r="DD650" s="8"/>
      <c r="DF650" s="7"/>
      <c r="DG650" s="7"/>
      <c r="DH650" s="7"/>
      <c r="DI650" s="7"/>
      <c r="DK650" s="8"/>
      <c r="DL650" s="8"/>
      <c r="DM650" s="8"/>
      <c r="DN650" s="8"/>
      <c r="DO650" s="8"/>
      <c r="DP650" s="7"/>
      <c r="DQ650" s="7"/>
      <c r="DR650" s="7"/>
      <c r="DS650" s="7"/>
    </row>
    <row r="651" spans="1:123" x14ac:dyDescent="0.35">
      <c r="A651" s="65" t="s">
        <v>179</v>
      </c>
      <c r="B651" s="66" t="s">
        <v>80</v>
      </c>
      <c r="C651" s="67" t="s">
        <v>282</v>
      </c>
      <c r="D651" s="67">
        <v>6</v>
      </c>
      <c r="E651" s="67">
        <v>25</v>
      </c>
      <c r="F651" s="68">
        <v>3</v>
      </c>
      <c r="G651" s="69">
        <v>10112.9</v>
      </c>
      <c r="H651" s="70">
        <v>9666.31</v>
      </c>
      <c r="I651" s="71">
        <v>7200</v>
      </c>
      <c r="J651" s="69">
        <v>10222.73</v>
      </c>
      <c r="K651" s="70">
        <v>8989.25</v>
      </c>
      <c r="L651" s="71">
        <v>42961</v>
      </c>
      <c r="M651" s="69">
        <v>16193.34</v>
      </c>
      <c r="N651" s="6">
        <v>9910.9500000000007</v>
      </c>
      <c r="O651" s="71">
        <v>7200</v>
      </c>
      <c r="P651" s="69">
        <v>10315.309569999999</v>
      </c>
      <c r="Q651" s="71">
        <v>9391</v>
      </c>
      <c r="R651" s="72">
        <v>10788.83</v>
      </c>
      <c r="S651" s="71">
        <v>127.37</v>
      </c>
      <c r="T651" s="72">
        <v>10492.23</v>
      </c>
      <c r="U651" s="71">
        <v>150.03100000000001</v>
      </c>
      <c r="V651" s="72">
        <v>10753.93</v>
      </c>
      <c r="W651" s="73">
        <v>150.10599999999999</v>
      </c>
      <c r="X651" s="7">
        <v>10199.200000000001</v>
      </c>
      <c r="Y651" s="71">
        <v>908</v>
      </c>
      <c r="Z651" s="74">
        <f t="shared" si="30"/>
        <v>10112.9</v>
      </c>
      <c r="AA651" s="48">
        <f t="shared" si="31"/>
        <v>10199.200000000001</v>
      </c>
      <c r="AB65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MIN(G651,J651,M651),"")</f>
        <v/>
      </c>
      <c r="AC651" s="49" t="str">
        <f>IF(OR(DataBase2[[#This Row],[sKS]] = "", DataBase2[[#This Row],[BSOpt]]=""), "", (DataBase2[[#This Row],[sKS]]-DataBase2[[#This Row],[BSOpt]])/DataBase2[[#This Row],[BSOpt]])</f>
        <v/>
      </c>
      <c r="AD651" s="49">
        <f t="shared" si="32"/>
        <v>10112.9</v>
      </c>
      <c r="AE651" s="49">
        <f>IF(OR(DataBase2[[#This Row],[sKS]] = "", DataBase2[[#This Row],[BESTUB]]=""), "", (DataBase2[[#This Row],[sKS]]-DataBase2[[#This Row],[BESTUB]])/DataBase2[[#This Row],[BESTUB]])</f>
        <v>8.5336550346588116E-3</v>
      </c>
      <c r="AF651" s="75">
        <f>IF(OR(DataBase2[[#This Row],[sLB]] = "", DataBase2[[#This Row],[BestSol]]=""), "", (DataBase2[[#This Row],[sLB]]-DataBase2[[#This Row],[BestSol]])/DataBase2[[#This Row],[BestSol]])</f>
        <v>0</v>
      </c>
      <c r="AG651" s="76">
        <f>IF(OR(DataBase2[[#This Row],[sCL]] = "", DataBase2[[#This Row],[BestSol]]=""), "", (DataBase2[[#This Row],[sCL]] -DataBase2[[#This Row],[BestSol]])/DataBase2[[#This Row],[BestSol]])</f>
        <v>1.0860386239357644E-2</v>
      </c>
      <c r="AH651" s="76">
        <f>IF(OR(DataBase2[[#This Row],[sDRC]]= "", DataBase2[[#This Row],[BestSol]]=""), "", (DataBase2[[#This Row],[sDRC]]-DataBase2[[#This Row],[BestSol]])/DataBase2[[#This Row],[BestSol]])</f>
        <v>0.60125582177219206</v>
      </c>
      <c r="AI651" s="76">
        <f>IF(OR(DataBase2[[#This Row],[sABS]]= "", DataBase2[[#This Row],[BestSol]]=""), "", (DataBase2[[#This Row],[sABS]]-DataBase2[[#This Row],[BestSol]])/DataBase2[[#This Row],[BestSol]])</f>
        <v>2.0014987787874874E-2</v>
      </c>
      <c r="AJ651" s="76">
        <f>IF(OR(DataBase2[[#This Row],[sCCJ]]= "", DataBase2[[#This Row],[BestSol]]=""), "", (DataBase2[[#This Row],[sCCJ]]-DataBase2[[#This Row],[BestSol]])/DataBase2[[#This Row],[BestSol]])</f>
        <v>6.6838394525803702E-2</v>
      </c>
      <c r="AK651" s="76">
        <f>IF(OR(DataBase2[[#This Row],[sILS]] = "", DataBase2[[#This Row],[BestSol]]=""), "", (DataBase2[[#This Row],[sILS]]-DataBase2[[#This Row],[BestSol]])/DataBase2[[#This Row],[BestSol]])</f>
        <v>3.7509517546895542E-2</v>
      </c>
      <c r="AL651" s="76">
        <f>IF(OR(DataBase2[[#This Row],[sSA]] = "", DataBase2[[#This Row],[BestSol]]=""), "", (DataBase2[[#This Row],[sSA]]-DataBase2[[#This Row],[BestSol]])/DataBase2[[#This Row],[BestSol]])</f>
        <v>6.3387356742378609E-2</v>
      </c>
      <c r="AM651" s="76">
        <f>IF(OR(DataBase2[[#This Row],[sKS]] = "", DataBase2[[#This Row],[BestSol]]=""), "", (DataBase2[[#This Row],[sKS]]-DataBase2[[#This Row],[BestSol]])/DataBase2[[#This Row],[BestSol]])</f>
        <v>8.5336550346588116E-3</v>
      </c>
      <c r="AN651" s="75">
        <f>IF(OR(DataBase2[[#This Row],[sLB]] = "", DataBase2[[#This Row],[BSHeu]]=""), "", (DataBase2[[#This Row],[sLB]]-DataBase2[[#This Row],[BSHeu]])/DataBase2[[#This Row],[BSHeu]])</f>
        <v>-8.4614479567025926E-3</v>
      </c>
      <c r="AO651" s="76">
        <f>IF(OR(DataBase2[[#This Row],[sCL]] = "",  DataBase2[[#This Row],[BSHeu]]=""), "", (DataBase2[[#This Row],[sCL]] - DataBase2[[#This Row],[BSHeu]])/ DataBase2[[#This Row],[BSHeu]])</f>
        <v>2.3070436897010388E-3</v>
      </c>
      <c r="AP651" s="76">
        <f>IF(OR(DataBase2[[#This Row],[sDRC]]= "",  DataBase2[[#This Row],[BSHeu]]=""), "", (DataBase2[[#This Row],[sDRC]]- DataBase2[[#This Row],[BSHeu]])/ DataBase2[[#This Row],[BSHeu]])</f>
        <v>0.58770687897089957</v>
      </c>
      <c r="AQ651" s="76">
        <f>IF(OR(DataBase2[[#This Row],[sABS]]= "",  DataBase2[[#This Row],[BSHeu]]=""), "", (DataBase2[[#This Row],[sABS]]- DataBase2[[#This Row],[BSHeu]])/ DataBase2[[#This Row],[BSHeu]])</f>
        <v>1.1384184053651139E-2</v>
      </c>
      <c r="AR651" s="76">
        <f>IF(OR(DataBase2[[#This Row],[sCCJ]]= "",  DataBase2[[#This Row],[BSHeu]]=""), "", (DataBase2[[#This Row],[sCCJ]]- DataBase2[[#This Row],[BSHeu]])/ DataBase2[[#This Row],[BSHeu]])</f>
        <v>5.7811396972311468E-2</v>
      </c>
      <c r="AS651" s="76">
        <f>IF(OR(DataBase2[[#This Row],[sILS]] = "",  DataBase2[[#This Row],[BSHeu]]=""), "", (DataBase2[[#This Row],[sILS]]- DataBase2[[#This Row],[BSHeu]])/ DataBase2[[#This Row],[BSHeu]])</f>
        <v>2.873068475958887E-2</v>
      </c>
      <c r="AT651" s="76">
        <f>IF(OR(DataBase2[[#This Row],[sSA]] = "",  DataBase2[[#This Row],[BSHeu]]=""), "", (DataBase2[[#This Row],[sSA]]- DataBase2[[#This Row],[BSHeu]])/ DataBase2[[#This Row],[BSHeu]])</f>
        <v>5.4389559965487444E-2</v>
      </c>
      <c r="AU651" s="77">
        <f>IF(OR(DataBase2[[#This Row],[sKS]]= "",  DataBase2[[#This Row],[BSHeu]]=""), "", (DataBase2[[#This Row],[sKS]]- DataBase2[[#This Row],[BSHeu]])/ DataBase2[[#This Row],[BSHeu]])</f>
        <v>0</v>
      </c>
      <c r="AV651" s="78">
        <f>IF(AND(DataBase2[[#This Row],[sLBGB]]&lt;=0.0001, DataBase2[[#This Row],[sLBGB]]&lt;&gt;""), 1,"")</f>
        <v>1</v>
      </c>
      <c r="AW651" s="78" t="str">
        <f>IF(AND(DataBase2[[#This Row],[sCLGB]]&lt;=0.0001,DataBase2[[#This Row],[sCLGB]]&lt;&gt;""), 1,"")</f>
        <v/>
      </c>
      <c r="AX651" s="78" t="str">
        <f>IF(AND(DataBase2[[#This Row],[sDRCGB]]&lt;=0.0001,DataBase2[[#This Row],[sDRCGB]]&lt;&gt;""), 1,"")</f>
        <v/>
      </c>
      <c r="AY651" s="78" t="str">
        <f>IF(AND(DataBase2[[#This Row],[sABSGB]]&lt;=0.0001,DataBase2[[#This Row],[sABSGB]]&lt;&gt;""), 1,"")</f>
        <v/>
      </c>
      <c r="AZ651" s="78" t="str">
        <f>IF(AND(DataBase2[[#This Row],[sCCJGB]]&lt;=0.0001,DataBase2[[#This Row],[sCCJGB]]&lt;&gt;""), 1,"")</f>
        <v/>
      </c>
      <c r="BA651" s="78" t="str">
        <f>IF(AND(DataBase2[[#This Row],[sILSGB]]&lt;=0.0001,DataBase2[[#This Row],[sILSGB]]&lt;&gt;""), 1,"")</f>
        <v/>
      </c>
      <c r="BB651" s="78" t="str">
        <f>IF(AND(DataBase2[[#This Row],[sSAGB]]&lt;=0.0001,DataBase2[[#This Row],[sSAGB]]&lt;&gt;""), 1,"")</f>
        <v/>
      </c>
      <c r="BC651" s="78" t="str">
        <f>IF(AND(DataBase2[[#This Row],[sKSGB]]&lt;=0.0001,DataBase2[[#This Row],[sKSGB]]&lt;&gt;""), 1,"")</f>
        <v/>
      </c>
      <c r="BD651" s="79">
        <f>IF(AND(DataBase2[[#This Row],[sLBGKS]]&lt;=0.0001, DataBase2[[#This Row],[sLBGKS]]&lt;&gt;""), 1,"")</f>
        <v>1</v>
      </c>
      <c r="BE651" s="78" t="str">
        <f>IF(AND(DataBase2[[#This Row],[sCLGKS]]&lt;=0.0001,DataBase2[[#This Row],[sCLGKS]]&lt;&gt;""), 1,"")</f>
        <v/>
      </c>
      <c r="BF651" s="78" t="str">
        <f>IF(AND(DataBase2[[#This Row],[sDRCGKS]]&lt;=0.0001,DataBase2[[#This Row],[sDRCGKS]]&lt;&gt;""), 1,"")</f>
        <v/>
      </c>
      <c r="BG651" s="78" t="str">
        <f>IF(AND(DataBase2[[#This Row],[sABSGKS]]&lt;=0.0001,DataBase2[[#This Row],[sABSGKS]]&lt;&gt;""), 1,"")</f>
        <v/>
      </c>
      <c r="BH651" s="78" t="str">
        <f>IF(AND(DataBase2[[#This Row],[sCCJGKS]]&lt;=0.0001,DataBase2[[#This Row],[sCCJGKS]]&lt;&gt;""), 1,"")</f>
        <v/>
      </c>
      <c r="BI651" s="78" t="str">
        <f>IF(AND(DataBase2[[#This Row],[sILSGKS]]&lt;=0.0001,DataBase2[[#This Row],[sILSGKS]]&lt;&gt;""), 1,"")</f>
        <v/>
      </c>
      <c r="BJ651" s="78" t="str">
        <f>IF(AND(DataBase2[[#This Row],[sSAGKS]]&lt;=0.0001,DataBase2[[#This Row],[sSAGKS]]&lt;&gt;""), 1,"")</f>
        <v/>
      </c>
      <c r="BK651" s="80">
        <f>IF(AND(DataBase2[[#This Row],[sKSGKS]]&lt;=0.0001,DataBase2[[#This Row],[sKSGKS]]&lt;&gt;""), 1,"")</f>
        <v>1</v>
      </c>
      <c r="CV651" s="7"/>
      <c r="CW651" s="7"/>
      <c r="CX651" s="7"/>
      <c r="CY651" s="7"/>
      <c r="DB651" s="8"/>
      <c r="DC651" s="8"/>
      <c r="DD651" s="8"/>
      <c r="DF651" s="7"/>
      <c r="DG651" s="7"/>
      <c r="DH651" s="7"/>
      <c r="DI651" s="7"/>
      <c r="DK651" s="8"/>
      <c r="DL651" s="8"/>
      <c r="DM651" s="8"/>
      <c r="DN651" s="8"/>
      <c r="DO651" s="8"/>
      <c r="DP651" s="7"/>
      <c r="DQ651" s="7"/>
      <c r="DR651" s="7"/>
      <c r="DS651" s="7"/>
    </row>
    <row r="652" spans="1:123" x14ac:dyDescent="0.35">
      <c r="A652" s="65" t="s">
        <v>180</v>
      </c>
      <c r="B652" s="66" t="s">
        <v>80</v>
      </c>
      <c r="C652" s="67" t="s">
        <v>282</v>
      </c>
      <c r="D652" s="67">
        <v>6</v>
      </c>
      <c r="E652" s="67">
        <v>25</v>
      </c>
      <c r="F652" s="68">
        <v>4</v>
      </c>
      <c r="G652" s="69">
        <v>12146.9</v>
      </c>
      <c r="H652" s="70">
        <v>11412.9</v>
      </c>
      <c r="I652" s="71">
        <v>7200</v>
      </c>
      <c r="J652" s="69">
        <v>12350.93</v>
      </c>
      <c r="K652" s="70">
        <v>9793.2999999999993</v>
      </c>
      <c r="L652" s="71">
        <v>42901</v>
      </c>
      <c r="M652" s="69">
        <v>20055.89</v>
      </c>
      <c r="N652" s="6">
        <v>11827.3</v>
      </c>
      <c r="O652" s="71">
        <v>7200</v>
      </c>
      <c r="P652" s="69">
        <v>12817.759770000001</v>
      </c>
      <c r="Q652" s="71">
        <v>3041</v>
      </c>
      <c r="R652" s="72">
        <v>13005.43</v>
      </c>
      <c r="S652" s="71">
        <v>107.17</v>
      </c>
      <c r="T652" s="72">
        <v>12503.23</v>
      </c>
      <c r="U652" s="71">
        <v>150.04900000000001</v>
      </c>
      <c r="V652" s="72">
        <v>12439.03</v>
      </c>
      <c r="W652" s="73">
        <v>150.23599999999999</v>
      </c>
      <c r="X652" s="7">
        <v>12334.8</v>
      </c>
      <c r="Y652" s="71">
        <v>971</v>
      </c>
      <c r="Z652" s="74">
        <f t="shared" si="30"/>
        <v>12146.9</v>
      </c>
      <c r="AA652" s="48">
        <f t="shared" si="31"/>
        <v>12334.8</v>
      </c>
      <c r="AB65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MIN(G652,J652,M652),"")</f>
        <v/>
      </c>
      <c r="AC652" s="49" t="str">
        <f>IF(OR(DataBase2[[#This Row],[sKS]] = "", DataBase2[[#This Row],[BSOpt]]=""), "", (DataBase2[[#This Row],[sKS]]-DataBase2[[#This Row],[BSOpt]])/DataBase2[[#This Row],[BSOpt]])</f>
        <v/>
      </c>
      <c r="AD652" s="49">
        <f t="shared" si="32"/>
        <v>12146.9</v>
      </c>
      <c r="AE652" s="49">
        <f>IF(OR(DataBase2[[#This Row],[sKS]] = "", DataBase2[[#This Row],[BESTUB]]=""), "", (DataBase2[[#This Row],[sKS]]-DataBase2[[#This Row],[BESTUB]])/DataBase2[[#This Row],[BESTUB]])</f>
        <v>1.5468967390856897E-2</v>
      </c>
      <c r="AF652" s="75">
        <f>IF(OR(DataBase2[[#This Row],[sLB]] = "", DataBase2[[#This Row],[BestSol]]=""), "", (DataBase2[[#This Row],[sLB]]-DataBase2[[#This Row],[BestSol]])/DataBase2[[#This Row],[BestSol]])</f>
        <v>0</v>
      </c>
      <c r="AG652" s="76">
        <f>IF(OR(DataBase2[[#This Row],[sCL]] = "", DataBase2[[#This Row],[BestSol]]=""), "", (DataBase2[[#This Row],[sCL]] -DataBase2[[#This Row],[BestSol]])/DataBase2[[#This Row],[BestSol]])</f>
        <v>1.6796878215841134E-2</v>
      </c>
      <c r="AH652" s="76">
        <f>IF(OR(DataBase2[[#This Row],[sDRC]]= "", DataBase2[[#This Row],[BestSol]]=""), "", (DataBase2[[#This Row],[sDRC]]-DataBase2[[#This Row],[BestSol]])/DataBase2[[#This Row],[BestSol]])</f>
        <v>0.65111180630448917</v>
      </c>
      <c r="AI652" s="76">
        <f>IF(OR(DataBase2[[#This Row],[sABS]]= "", DataBase2[[#This Row],[BestSol]]=""), "", (DataBase2[[#This Row],[sABS]]-DataBase2[[#This Row],[BestSol]])/DataBase2[[#This Row],[BestSol]])</f>
        <v>5.5228887205789209E-2</v>
      </c>
      <c r="AJ652" s="76">
        <f>IF(OR(DataBase2[[#This Row],[sCCJ]]= "", DataBase2[[#This Row],[BestSol]]=""), "", (DataBase2[[#This Row],[sCCJ]]-DataBase2[[#This Row],[BestSol]])/DataBase2[[#This Row],[BestSol]])</f>
        <v>7.0678938659246446E-2</v>
      </c>
      <c r="AK652" s="76">
        <f>IF(OR(DataBase2[[#This Row],[sILS]] = "", DataBase2[[#This Row],[BestSol]]=""), "", (DataBase2[[#This Row],[sILS]]-DataBase2[[#This Row],[BestSol]])/DataBase2[[#This Row],[BestSol]])</f>
        <v>2.9335056681128513E-2</v>
      </c>
      <c r="AL652" s="76">
        <f>IF(OR(DataBase2[[#This Row],[sSA]] = "", DataBase2[[#This Row],[BestSol]]=""), "", (DataBase2[[#This Row],[sSA]]-DataBase2[[#This Row],[BestSol]])/DataBase2[[#This Row],[BestSol]])</f>
        <v>2.4049757551309472E-2</v>
      </c>
      <c r="AM652" s="76">
        <f>IF(OR(DataBase2[[#This Row],[sKS]] = "", DataBase2[[#This Row],[BestSol]]=""), "", (DataBase2[[#This Row],[sKS]]-DataBase2[[#This Row],[BestSol]])/DataBase2[[#This Row],[BestSol]])</f>
        <v>1.5468967390856897E-2</v>
      </c>
      <c r="AN652" s="75">
        <f>IF(OR(DataBase2[[#This Row],[sLB]] = "", DataBase2[[#This Row],[BSHeu]]=""), "", (DataBase2[[#This Row],[sLB]]-DataBase2[[#This Row],[BSHeu]])/DataBase2[[#This Row],[BSHeu]])</f>
        <v>-1.5233323604760486E-2</v>
      </c>
      <c r="AO652" s="76">
        <f>IF(OR(DataBase2[[#This Row],[sCL]] = "",  DataBase2[[#This Row],[BSHeu]]=""), "", (DataBase2[[#This Row],[sCL]] - DataBase2[[#This Row],[BSHeu]])/ DataBase2[[#This Row],[BSHeu]])</f>
        <v>1.3076823296689869E-3</v>
      </c>
      <c r="AP652" s="76">
        <f>IF(OR(DataBase2[[#This Row],[sDRC]]= "",  DataBase2[[#This Row],[BSHeu]]=""), "", (DataBase2[[#This Row],[sDRC]]- DataBase2[[#This Row],[BSHeu]])/ DataBase2[[#This Row],[BSHeu]])</f>
        <v>0.62595988585141227</v>
      </c>
      <c r="AQ652" s="76">
        <f>IF(OR(DataBase2[[#This Row],[sABS]]= "",  DataBase2[[#This Row],[BSHeu]]=""), "", (DataBase2[[#This Row],[sABS]]- DataBase2[[#This Row],[BSHeu]])/ DataBase2[[#This Row],[BSHeu]])</f>
        <v>3.9154244089892119E-2</v>
      </c>
      <c r="AR652" s="76">
        <f>IF(OR(DataBase2[[#This Row],[sCCJ]]= "",  DataBase2[[#This Row],[BSHeu]]=""), "", (DataBase2[[#This Row],[sCCJ]]- DataBase2[[#This Row],[BSHeu]])/ DataBase2[[#This Row],[BSHeu]])</f>
        <v>5.4368939909848646E-2</v>
      </c>
      <c r="AS652" s="76">
        <f>IF(OR(DataBase2[[#This Row],[sILS]] = "",  DataBase2[[#This Row],[BSHeu]]=""), "", (DataBase2[[#This Row],[sILS]]- DataBase2[[#This Row],[BSHeu]])/ DataBase2[[#This Row],[BSHeu]])</f>
        <v>1.3654862664980404E-2</v>
      </c>
      <c r="AT652" s="76">
        <f>IF(OR(DataBase2[[#This Row],[sSA]] = "",  DataBase2[[#This Row],[BSHeu]]=""), "", (DataBase2[[#This Row],[sSA]]- DataBase2[[#This Row],[BSHeu]])/ DataBase2[[#This Row],[BSHeu]])</f>
        <v>8.4500762071538556E-3</v>
      </c>
      <c r="AU652" s="77">
        <f>IF(OR(DataBase2[[#This Row],[sKS]]= "",  DataBase2[[#This Row],[BSHeu]]=""), "", (DataBase2[[#This Row],[sKS]]- DataBase2[[#This Row],[BSHeu]])/ DataBase2[[#This Row],[BSHeu]])</f>
        <v>0</v>
      </c>
      <c r="AV652" s="78">
        <f>IF(AND(DataBase2[[#This Row],[sLBGB]]&lt;=0.0001, DataBase2[[#This Row],[sLBGB]]&lt;&gt;""), 1,"")</f>
        <v>1</v>
      </c>
      <c r="AW652" s="78" t="str">
        <f>IF(AND(DataBase2[[#This Row],[sCLGB]]&lt;=0.0001,DataBase2[[#This Row],[sCLGB]]&lt;&gt;""), 1,"")</f>
        <v/>
      </c>
      <c r="AX652" s="78" t="str">
        <f>IF(AND(DataBase2[[#This Row],[sDRCGB]]&lt;=0.0001,DataBase2[[#This Row],[sDRCGB]]&lt;&gt;""), 1,"")</f>
        <v/>
      </c>
      <c r="AY652" s="78" t="str">
        <f>IF(AND(DataBase2[[#This Row],[sABSGB]]&lt;=0.0001,DataBase2[[#This Row],[sABSGB]]&lt;&gt;""), 1,"")</f>
        <v/>
      </c>
      <c r="AZ652" s="78" t="str">
        <f>IF(AND(DataBase2[[#This Row],[sCCJGB]]&lt;=0.0001,DataBase2[[#This Row],[sCCJGB]]&lt;&gt;""), 1,"")</f>
        <v/>
      </c>
      <c r="BA652" s="78" t="str">
        <f>IF(AND(DataBase2[[#This Row],[sILSGB]]&lt;=0.0001,DataBase2[[#This Row],[sILSGB]]&lt;&gt;""), 1,"")</f>
        <v/>
      </c>
      <c r="BB652" s="78" t="str">
        <f>IF(AND(DataBase2[[#This Row],[sSAGB]]&lt;=0.0001,DataBase2[[#This Row],[sSAGB]]&lt;&gt;""), 1,"")</f>
        <v/>
      </c>
      <c r="BC652" s="78" t="str">
        <f>IF(AND(DataBase2[[#This Row],[sKSGB]]&lt;=0.0001,DataBase2[[#This Row],[sKSGB]]&lt;&gt;""), 1,"")</f>
        <v/>
      </c>
      <c r="BD652" s="79">
        <f>IF(AND(DataBase2[[#This Row],[sLBGKS]]&lt;=0.0001, DataBase2[[#This Row],[sLBGKS]]&lt;&gt;""), 1,"")</f>
        <v>1</v>
      </c>
      <c r="BE652" s="78" t="str">
        <f>IF(AND(DataBase2[[#This Row],[sCLGKS]]&lt;=0.0001,DataBase2[[#This Row],[sCLGKS]]&lt;&gt;""), 1,"")</f>
        <v/>
      </c>
      <c r="BF652" s="78" t="str">
        <f>IF(AND(DataBase2[[#This Row],[sDRCGKS]]&lt;=0.0001,DataBase2[[#This Row],[sDRCGKS]]&lt;&gt;""), 1,"")</f>
        <v/>
      </c>
      <c r="BG652" s="78" t="str">
        <f>IF(AND(DataBase2[[#This Row],[sABSGKS]]&lt;=0.0001,DataBase2[[#This Row],[sABSGKS]]&lt;&gt;""), 1,"")</f>
        <v/>
      </c>
      <c r="BH652" s="78" t="str">
        <f>IF(AND(DataBase2[[#This Row],[sCCJGKS]]&lt;=0.0001,DataBase2[[#This Row],[sCCJGKS]]&lt;&gt;""), 1,"")</f>
        <v/>
      </c>
      <c r="BI652" s="78" t="str">
        <f>IF(AND(DataBase2[[#This Row],[sILSGKS]]&lt;=0.0001,DataBase2[[#This Row],[sILSGKS]]&lt;&gt;""), 1,"")</f>
        <v/>
      </c>
      <c r="BJ652" s="78" t="str">
        <f>IF(AND(DataBase2[[#This Row],[sSAGKS]]&lt;=0.0001,DataBase2[[#This Row],[sSAGKS]]&lt;&gt;""), 1,"")</f>
        <v/>
      </c>
      <c r="BK652" s="80">
        <f>IF(AND(DataBase2[[#This Row],[sKSGKS]]&lt;=0.0001,DataBase2[[#This Row],[sKSGKS]]&lt;&gt;""), 1,"")</f>
        <v>1</v>
      </c>
      <c r="CV652" s="7"/>
      <c r="CW652" s="7"/>
      <c r="CX652" s="7"/>
      <c r="CY652" s="7"/>
      <c r="DB652" s="8"/>
      <c r="DC652" s="8"/>
      <c r="DD652" s="8"/>
      <c r="DF652" s="7"/>
      <c r="DG652" s="7"/>
      <c r="DH652" s="7"/>
      <c r="DI652" s="7"/>
      <c r="DK652" s="8"/>
      <c r="DL652" s="8"/>
      <c r="DM652" s="8"/>
      <c r="DN652" s="8"/>
      <c r="DO652" s="8"/>
      <c r="DP652" s="7"/>
      <c r="DQ652" s="7"/>
      <c r="DR652" s="7"/>
      <c r="DS652" s="7"/>
    </row>
    <row r="653" spans="1:123" x14ac:dyDescent="0.35">
      <c r="A653" s="65" t="s">
        <v>181</v>
      </c>
      <c r="B653" s="66" t="s">
        <v>80</v>
      </c>
      <c r="C653" s="67" t="s">
        <v>282</v>
      </c>
      <c r="D653" s="67">
        <v>6</v>
      </c>
      <c r="E653" s="67">
        <v>25</v>
      </c>
      <c r="F653" s="68">
        <v>5</v>
      </c>
      <c r="G653" s="69">
        <v>14031.4</v>
      </c>
      <c r="H653" s="70">
        <v>13254.8</v>
      </c>
      <c r="I653" s="71">
        <v>7200</v>
      </c>
      <c r="J653" s="69">
        <v>14802.43</v>
      </c>
      <c r="K653" s="70">
        <v>10654.23</v>
      </c>
      <c r="L653" s="71">
        <v>42903</v>
      </c>
      <c r="M653" s="69">
        <v>23725.82</v>
      </c>
      <c r="N653" s="6">
        <v>13724.32</v>
      </c>
      <c r="O653" s="71">
        <v>7200</v>
      </c>
      <c r="P653" s="69">
        <v>15058.070309999999</v>
      </c>
      <c r="Q653" s="71">
        <v>3167</v>
      </c>
      <c r="R653" s="72">
        <v>14902.23</v>
      </c>
      <c r="S653" s="71">
        <v>105.27</v>
      </c>
      <c r="T653" s="72">
        <v>14899.63</v>
      </c>
      <c r="U653" s="71">
        <v>150.0335</v>
      </c>
      <c r="V653" s="72">
        <v>14552.03</v>
      </c>
      <c r="W653" s="73">
        <v>150.179</v>
      </c>
      <c r="X653" s="7">
        <v>14471.7</v>
      </c>
      <c r="Y653" s="71">
        <v>745</v>
      </c>
      <c r="Z653" s="74">
        <f t="shared" si="30"/>
        <v>14031.4</v>
      </c>
      <c r="AA653" s="48">
        <f t="shared" si="31"/>
        <v>14471.7</v>
      </c>
      <c r="AB65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MIN(G653,J653,M653),"")</f>
        <v/>
      </c>
      <c r="AC653" s="49" t="str">
        <f>IF(OR(DataBase2[[#This Row],[sKS]] = "", DataBase2[[#This Row],[BSOpt]]=""), "", (DataBase2[[#This Row],[sKS]]-DataBase2[[#This Row],[BSOpt]])/DataBase2[[#This Row],[BSOpt]])</f>
        <v/>
      </c>
      <c r="AD653" s="49">
        <f t="shared" si="32"/>
        <v>14031.4</v>
      </c>
      <c r="AE653" s="49">
        <f>IF(OR(DataBase2[[#This Row],[sKS]] = "", DataBase2[[#This Row],[BESTUB]]=""), "", (DataBase2[[#This Row],[sKS]]-DataBase2[[#This Row],[BESTUB]])/DataBase2[[#This Row],[BESTUB]])</f>
        <v>3.1379619995153804E-2</v>
      </c>
      <c r="AF653" s="75">
        <f>IF(OR(DataBase2[[#This Row],[sLB]] = "", DataBase2[[#This Row],[BestSol]]=""), "", (DataBase2[[#This Row],[sLB]]-DataBase2[[#This Row],[BestSol]])/DataBase2[[#This Row],[BestSol]])</f>
        <v>0</v>
      </c>
      <c r="AG653" s="76">
        <f>IF(OR(DataBase2[[#This Row],[sCL]] = "", DataBase2[[#This Row],[BestSol]]=""), "", (DataBase2[[#This Row],[sCL]] -DataBase2[[#This Row],[BestSol]])/DataBase2[[#This Row],[BestSol]])</f>
        <v>5.4950325698077215E-2</v>
      </c>
      <c r="AH653" s="76">
        <f>IF(OR(DataBase2[[#This Row],[sDRC]]= "", DataBase2[[#This Row],[BestSol]]=""), "", (DataBase2[[#This Row],[sDRC]]-DataBase2[[#This Row],[BestSol]])/DataBase2[[#This Row],[BestSol]])</f>
        <v>0.69090896132958934</v>
      </c>
      <c r="AI653" s="76">
        <f>IF(OR(DataBase2[[#This Row],[sABS]]= "", DataBase2[[#This Row],[BestSol]]=""), "", (DataBase2[[#This Row],[sABS]]-DataBase2[[#This Row],[BestSol]])/DataBase2[[#This Row],[BestSol]])</f>
        <v>7.316948486964947E-2</v>
      </c>
      <c r="AJ653" s="76">
        <f>IF(OR(DataBase2[[#This Row],[sCCJ]]= "", DataBase2[[#This Row],[BestSol]]=""), "", (DataBase2[[#This Row],[sCCJ]]-DataBase2[[#This Row],[BestSol]])/DataBase2[[#This Row],[BestSol]])</f>
        <v>6.2062944538677535E-2</v>
      </c>
      <c r="AK653" s="76">
        <f>IF(OR(DataBase2[[#This Row],[sILS]] = "", DataBase2[[#This Row],[BestSol]]=""), "", (DataBase2[[#This Row],[sILS]]-DataBase2[[#This Row],[BestSol]])/DataBase2[[#This Row],[BestSol]])</f>
        <v>6.1877645851447435E-2</v>
      </c>
      <c r="AL653" s="76">
        <f>IF(OR(DataBase2[[#This Row],[sSA]] = "", DataBase2[[#This Row],[BestSol]]=""), "", (DataBase2[[#This Row],[sSA]]-DataBase2[[#This Row],[BestSol]])/DataBase2[[#This Row],[BestSol]])</f>
        <v>3.710463674330438E-2</v>
      </c>
      <c r="AM653" s="76">
        <f>IF(OR(DataBase2[[#This Row],[sKS]] = "", DataBase2[[#This Row],[BestSol]]=""), "", (DataBase2[[#This Row],[sKS]]-DataBase2[[#This Row],[BestSol]])/DataBase2[[#This Row],[BestSol]])</f>
        <v>3.1379619995153804E-2</v>
      </c>
      <c r="AN653" s="75">
        <f>IF(OR(DataBase2[[#This Row],[sLB]] = "", DataBase2[[#This Row],[BSHeu]]=""), "", (DataBase2[[#This Row],[sLB]]-DataBase2[[#This Row],[BSHeu]])/DataBase2[[#This Row],[BSHeu]])</f>
        <v>-3.0424898249687395E-2</v>
      </c>
      <c r="AO653" s="76">
        <f>IF(OR(DataBase2[[#This Row],[sCL]] = "",  DataBase2[[#This Row],[BSHeu]]=""), "", (DataBase2[[#This Row],[sCL]] - DataBase2[[#This Row],[BSHeu]])/ DataBase2[[#This Row],[BSHeu]])</f>
        <v>2.285356938023864E-2</v>
      </c>
      <c r="AP653" s="76">
        <f>IF(OR(DataBase2[[#This Row],[sDRC]]= "",  DataBase2[[#This Row],[BSHeu]]=""), "", (DataBase2[[#This Row],[sDRC]]- DataBase2[[#This Row],[BSHeu]])/ DataBase2[[#This Row],[BSHeu]])</f>
        <v>0.63946322823165203</v>
      </c>
      <c r="AQ653" s="76">
        <f>IF(OR(DataBase2[[#This Row],[sABS]]= "",  DataBase2[[#This Row],[BSHeu]]=""), "", (DataBase2[[#This Row],[sABS]]- DataBase2[[#This Row],[BSHeu]])/ DataBase2[[#This Row],[BSHeu]])</f>
        <v>4.0518412487820947E-2</v>
      </c>
      <c r="AR653" s="76">
        <f>IF(OR(DataBase2[[#This Row],[sCCJ]]= "",  DataBase2[[#This Row],[BSHeu]]=""), "", (DataBase2[[#This Row],[sCCJ]]- DataBase2[[#This Row],[BSHeu]])/ DataBase2[[#This Row],[BSHeu]])</f>
        <v>2.9749787516324882E-2</v>
      </c>
      <c r="AS653" s="76">
        <f>IF(OR(DataBase2[[#This Row],[sILS]] = "",  DataBase2[[#This Row],[BSHeu]]=""), "", (DataBase2[[#This Row],[sILS]]- DataBase2[[#This Row],[BSHeu]])/ DataBase2[[#This Row],[BSHeu]])</f>
        <v>2.9570126522799563E-2</v>
      </c>
      <c r="AT653" s="76">
        <f>IF(OR(DataBase2[[#This Row],[sSA]] = "",  DataBase2[[#This Row],[BSHeu]]=""), "", (DataBase2[[#This Row],[sSA]]- DataBase2[[#This Row],[BSHeu]])/ DataBase2[[#This Row],[BSHeu]])</f>
        <v>5.5508336961103341E-3</v>
      </c>
      <c r="AU653" s="77">
        <f>IF(OR(DataBase2[[#This Row],[sKS]]= "",  DataBase2[[#This Row],[BSHeu]]=""), "", (DataBase2[[#This Row],[sKS]]- DataBase2[[#This Row],[BSHeu]])/ DataBase2[[#This Row],[BSHeu]])</f>
        <v>0</v>
      </c>
      <c r="AV653" s="78">
        <f>IF(AND(DataBase2[[#This Row],[sLBGB]]&lt;=0.0001, DataBase2[[#This Row],[sLBGB]]&lt;&gt;""), 1,"")</f>
        <v>1</v>
      </c>
      <c r="AW653" s="78" t="str">
        <f>IF(AND(DataBase2[[#This Row],[sCLGB]]&lt;=0.0001,DataBase2[[#This Row],[sCLGB]]&lt;&gt;""), 1,"")</f>
        <v/>
      </c>
      <c r="AX653" s="78" t="str">
        <f>IF(AND(DataBase2[[#This Row],[sDRCGB]]&lt;=0.0001,DataBase2[[#This Row],[sDRCGB]]&lt;&gt;""), 1,"")</f>
        <v/>
      </c>
      <c r="AY653" s="78" t="str">
        <f>IF(AND(DataBase2[[#This Row],[sABSGB]]&lt;=0.0001,DataBase2[[#This Row],[sABSGB]]&lt;&gt;""), 1,"")</f>
        <v/>
      </c>
      <c r="AZ653" s="78" t="str">
        <f>IF(AND(DataBase2[[#This Row],[sCCJGB]]&lt;=0.0001,DataBase2[[#This Row],[sCCJGB]]&lt;&gt;""), 1,"")</f>
        <v/>
      </c>
      <c r="BA653" s="78" t="str">
        <f>IF(AND(DataBase2[[#This Row],[sILSGB]]&lt;=0.0001,DataBase2[[#This Row],[sILSGB]]&lt;&gt;""), 1,"")</f>
        <v/>
      </c>
      <c r="BB653" s="78" t="str">
        <f>IF(AND(DataBase2[[#This Row],[sSAGB]]&lt;=0.0001,DataBase2[[#This Row],[sSAGB]]&lt;&gt;""), 1,"")</f>
        <v/>
      </c>
      <c r="BC653" s="78" t="str">
        <f>IF(AND(DataBase2[[#This Row],[sKSGB]]&lt;=0.0001,DataBase2[[#This Row],[sKSGB]]&lt;&gt;""), 1,"")</f>
        <v/>
      </c>
      <c r="BD653" s="79">
        <f>IF(AND(DataBase2[[#This Row],[sLBGKS]]&lt;=0.0001, DataBase2[[#This Row],[sLBGKS]]&lt;&gt;""), 1,"")</f>
        <v>1</v>
      </c>
      <c r="BE653" s="78" t="str">
        <f>IF(AND(DataBase2[[#This Row],[sCLGKS]]&lt;=0.0001,DataBase2[[#This Row],[sCLGKS]]&lt;&gt;""), 1,"")</f>
        <v/>
      </c>
      <c r="BF653" s="78" t="str">
        <f>IF(AND(DataBase2[[#This Row],[sDRCGKS]]&lt;=0.0001,DataBase2[[#This Row],[sDRCGKS]]&lt;&gt;""), 1,"")</f>
        <v/>
      </c>
      <c r="BG653" s="78" t="str">
        <f>IF(AND(DataBase2[[#This Row],[sABSGKS]]&lt;=0.0001,DataBase2[[#This Row],[sABSGKS]]&lt;&gt;""), 1,"")</f>
        <v/>
      </c>
      <c r="BH653" s="78" t="str">
        <f>IF(AND(DataBase2[[#This Row],[sCCJGKS]]&lt;=0.0001,DataBase2[[#This Row],[sCCJGKS]]&lt;&gt;""), 1,"")</f>
        <v/>
      </c>
      <c r="BI653" s="78" t="str">
        <f>IF(AND(DataBase2[[#This Row],[sILSGKS]]&lt;=0.0001,DataBase2[[#This Row],[sILSGKS]]&lt;&gt;""), 1,"")</f>
        <v/>
      </c>
      <c r="BJ653" s="78" t="str">
        <f>IF(AND(DataBase2[[#This Row],[sSAGKS]]&lt;=0.0001,DataBase2[[#This Row],[sSAGKS]]&lt;&gt;""), 1,"")</f>
        <v/>
      </c>
      <c r="BK653" s="80">
        <f>IF(AND(DataBase2[[#This Row],[sKSGKS]]&lt;=0.0001,DataBase2[[#This Row],[sKSGKS]]&lt;&gt;""), 1,"")</f>
        <v>1</v>
      </c>
      <c r="CV653" s="7"/>
      <c r="CW653" s="7"/>
      <c r="CX653" s="7"/>
      <c r="CY653" s="7"/>
      <c r="DB653" s="8"/>
      <c r="DC653" s="8"/>
      <c r="DD653" s="8"/>
      <c r="DF653" s="7"/>
      <c r="DG653" s="7"/>
      <c r="DH653" s="7"/>
      <c r="DI653" s="7"/>
      <c r="DK653" s="8"/>
      <c r="DL653" s="8"/>
      <c r="DM653" s="8"/>
      <c r="DN653" s="8"/>
      <c r="DO653" s="8"/>
      <c r="DP653" s="7"/>
      <c r="DQ653" s="7"/>
      <c r="DR653" s="7"/>
      <c r="DS653" s="7"/>
    </row>
    <row r="654" spans="1:123" x14ac:dyDescent="0.35">
      <c r="A654" s="65"/>
      <c r="B654" s="66"/>
      <c r="C654" s="67"/>
      <c r="D654" s="67"/>
      <c r="E654" s="67"/>
      <c r="F654" s="68"/>
      <c r="G654" s="69"/>
      <c r="H654" s="70"/>
      <c r="I654" s="71"/>
      <c r="J654" s="69"/>
      <c r="K654" s="70"/>
      <c r="L654" s="71"/>
      <c r="M654" s="69"/>
      <c r="O654" s="73"/>
      <c r="P654" s="69"/>
      <c r="Q654" s="71"/>
      <c r="R654" s="72" t="s">
        <v>101</v>
      </c>
      <c r="S654" s="71"/>
      <c r="T654" s="72"/>
      <c r="U654" s="71"/>
      <c r="V654" s="72"/>
      <c r="W654" s="73"/>
      <c r="Y654" s="71"/>
      <c r="Z654" s="74" t="str">
        <f t="shared" si="30"/>
        <v/>
      </c>
      <c r="AA654" s="48" t="str">
        <f t="shared" si="31"/>
        <v/>
      </c>
      <c r="AB65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MIN(G654,J654,M654),"")</f>
        <v/>
      </c>
      <c r="AC654" s="49" t="str">
        <f>IF(OR(DataBase2[[#This Row],[sKS]] = "", DataBase2[[#This Row],[BSOpt]]=""), "", (DataBase2[[#This Row],[sKS]]-DataBase2[[#This Row],[BSOpt]])/DataBase2[[#This Row],[BSOpt]])</f>
        <v/>
      </c>
      <c r="AD654" s="49" t="str">
        <f t="shared" si="32"/>
        <v/>
      </c>
      <c r="AE654" s="49" t="str">
        <f>IF(OR(DataBase2[[#This Row],[sKS]] = "", DataBase2[[#This Row],[BESTUB]]=""), "", (DataBase2[[#This Row],[sKS]]-DataBase2[[#This Row],[BESTUB]])/DataBase2[[#This Row],[BESTUB]])</f>
        <v/>
      </c>
      <c r="AF654" s="50" t="str">
        <f>IF(OR(DataBase2[[#This Row],[sLB]] = "", DataBase2[[#This Row],[BestSol]]=""), "", (DataBase2[[#This Row],[sLB]]-DataBase2[[#This Row],[BestSol]])/DataBase2[[#This Row],[BestSol]])</f>
        <v/>
      </c>
      <c r="AG654" s="51" t="str">
        <f>IF(OR(DataBase2[[#This Row],[sCL]] = "", DataBase2[[#This Row],[BestSol]]=""), "", (DataBase2[[#This Row],[sCL]] -DataBase2[[#This Row],[BestSol]])/DataBase2[[#This Row],[BestSol]])</f>
        <v/>
      </c>
      <c r="AH654" s="52" t="str">
        <f>IF(OR(DataBase2[[#This Row],[sDRC]]= "", DataBase2[[#This Row],[BestSol]]=""), "", (DataBase2[[#This Row],[sDRC]]-DataBase2[[#This Row],[BestSol]])/DataBase2[[#This Row],[BestSol]])</f>
        <v/>
      </c>
      <c r="AI654" s="52" t="str">
        <f>IF(OR(DataBase2[[#This Row],[sABS]]= "", DataBase2[[#This Row],[BestSol]]=""), "", (DataBase2[[#This Row],[sABS]]-DataBase2[[#This Row],[BestSol]])/DataBase2[[#This Row],[BestSol]])</f>
        <v/>
      </c>
      <c r="AJ654" s="52" t="str">
        <f>IF(OR(DataBase2[[#This Row],[sCCJ]]= "", DataBase2[[#This Row],[BestSol]]=""), "", (DataBase2[[#This Row],[sCCJ]]-DataBase2[[#This Row],[BestSol]])/DataBase2[[#This Row],[BestSol]])</f>
        <v/>
      </c>
      <c r="AK654" s="52" t="str">
        <f>IF(OR(DataBase2[[#This Row],[sILS]] = "", DataBase2[[#This Row],[BestSol]]=""), "", (DataBase2[[#This Row],[sILS]]-DataBase2[[#This Row],[BestSol]])/DataBase2[[#This Row],[BestSol]])</f>
        <v/>
      </c>
      <c r="AL654" s="52" t="str">
        <f>IF(OR(DataBase2[[#This Row],[sSA]] = "", DataBase2[[#This Row],[BestSol]]=""), "", (DataBase2[[#This Row],[sSA]]-DataBase2[[#This Row],[BestSol]])/DataBase2[[#This Row],[BestSol]])</f>
        <v/>
      </c>
      <c r="AM654" s="53" t="str">
        <f>IF(OR(DataBase2[[#This Row],[sKS]] = "", DataBase2[[#This Row],[BestSol]]=""), "", (DataBase2[[#This Row],[sKS]]-DataBase2[[#This Row],[BestSol]])/DataBase2[[#This Row],[BestSol]])</f>
        <v/>
      </c>
      <c r="AN654" s="50" t="str">
        <f>IF(OR(DataBase2[[#This Row],[sLB]] = "", DataBase2[[#This Row],[BSHeu]]=""), "", (DataBase2[[#This Row],[sLB]]-DataBase2[[#This Row],[BSHeu]])/DataBase2[[#This Row],[BSHeu]])</f>
        <v/>
      </c>
      <c r="AO654" s="53" t="str">
        <f>IF(OR(DataBase2[[#This Row],[sCL]] = "",  DataBase2[[#This Row],[BSHeu]]=""), "", (DataBase2[[#This Row],[sCL]] - DataBase2[[#This Row],[BSHeu]])/ DataBase2[[#This Row],[BSHeu]])</f>
        <v/>
      </c>
      <c r="AP654" s="81" t="str">
        <f>IF(OR(DataBase2[[#This Row],[sDRC]]= "",  DataBase2[[#This Row],[BSHeu]]=""), "", (DataBase2[[#This Row],[sDRC]]- DataBase2[[#This Row],[BSHeu]])/ DataBase2[[#This Row],[BSHeu]])</f>
        <v/>
      </c>
      <c r="AQ654" s="81" t="str">
        <f>IF(OR(DataBase2[[#This Row],[sABS]]= "",  DataBase2[[#This Row],[BSHeu]]=""), "", (DataBase2[[#This Row],[sABS]]- DataBase2[[#This Row],[BSHeu]])/ DataBase2[[#This Row],[BSHeu]])</f>
        <v/>
      </c>
      <c r="AR654" s="81" t="str">
        <f>IF(OR(DataBase2[[#This Row],[sCCJ]]= "",  DataBase2[[#This Row],[BSHeu]]=""), "", (DataBase2[[#This Row],[sCCJ]]- DataBase2[[#This Row],[BSHeu]])/ DataBase2[[#This Row],[BSHeu]])</f>
        <v/>
      </c>
      <c r="AS654" s="81" t="str">
        <f>IF(OR(DataBase2[[#This Row],[sILS]] = "",  DataBase2[[#This Row],[BSHeu]]=""), "", (DataBase2[[#This Row],[sILS]]- DataBase2[[#This Row],[BSHeu]])/ DataBase2[[#This Row],[BSHeu]])</f>
        <v/>
      </c>
      <c r="AT654" s="81" t="str">
        <f>IF(OR(DataBase2[[#This Row],[sSA]] = "",  DataBase2[[#This Row],[BSHeu]]=""), "", (DataBase2[[#This Row],[sSA]]- DataBase2[[#This Row],[BSHeu]])/ DataBase2[[#This Row],[BSHeu]])</f>
        <v/>
      </c>
      <c r="AU654" s="82" t="str">
        <f>IF(OR(DataBase2[[#This Row],[sKS]]= "",  DataBase2[[#This Row],[BSHeu]]=""), "", (DataBase2[[#This Row],[sKS]]- DataBase2[[#This Row],[BSHeu]])/ DataBase2[[#This Row],[BSHeu]])</f>
        <v/>
      </c>
      <c r="AV654" s="58" t="str">
        <f>IF(AND(DataBase2[[#This Row],[sLBGB]]&lt;=0.0001, DataBase2[[#This Row],[sLBGB]]&lt;&gt;""), 1,"")</f>
        <v/>
      </c>
      <c r="AW654" s="59" t="str">
        <f>IF(AND(DataBase2[[#This Row],[sCLGB]]&lt;=0.0001,DataBase2[[#This Row],[sCLGB]]&lt;&gt;""), 1,"")</f>
        <v/>
      </c>
      <c r="AX654" s="60" t="str">
        <f>IF(AND(DataBase2[[#This Row],[sDRCGB]]&lt;=0.0001,DataBase2[[#This Row],[sDRCGB]]&lt;&gt;""), 1,"")</f>
        <v/>
      </c>
      <c r="AY654" s="60" t="str">
        <f>IF(AND(DataBase2[[#This Row],[sABSGB]]&lt;=0.0001,DataBase2[[#This Row],[sABSGB]]&lt;&gt;""), 1,"")</f>
        <v/>
      </c>
      <c r="AZ654" s="60" t="str">
        <f>IF(AND(DataBase2[[#This Row],[sCCJGB]]&lt;=0.0001,DataBase2[[#This Row],[sCCJGB]]&lt;&gt;""), 1,"")</f>
        <v/>
      </c>
      <c r="BA654" s="60" t="str">
        <f>IF(AND(DataBase2[[#This Row],[sILSGB]]&lt;=0.0001,DataBase2[[#This Row],[sILSGB]]&lt;&gt;""), 1,"")</f>
        <v/>
      </c>
      <c r="BB654" s="60" t="str">
        <f>IF(AND(DataBase2[[#This Row],[sSAGB]]&lt;=0.0001,DataBase2[[#This Row],[sSAGB]]&lt;&gt;""), 1,"")</f>
        <v/>
      </c>
      <c r="BC654" s="58" t="str">
        <f>IF(AND(DataBase2[[#This Row],[sKSGB]]&lt;=0.0001,DataBase2[[#This Row],[sKSGB]]&lt;&gt;""), 1,"")</f>
        <v/>
      </c>
      <c r="BD654" s="83" t="str">
        <f>IF(AND(DataBase2[[#This Row],[sLBGKS]]&lt;=0.0001, DataBase2[[#This Row],[sLBGKS]]&lt;&gt;""), 1,"")</f>
        <v/>
      </c>
      <c r="BE654" s="58" t="str">
        <f>IF(AND(DataBase2[[#This Row],[sCLGKS]]&lt;=0.0001,DataBase2[[#This Row],[sCLGKS]]&lt;&gt;""), 1,"")</f>
        <v/>
      </c>
      <c r="BF654" s="84" t="str">
        <f>IF(AND(DataBase2[[#This Row],[sDRCGKS]]&lt;=0.0001,DataBase2[[#This Row],[sDRCGKS]]&lt;&gt;""), 1,"")</f>
        <v/>
      </c>
      <c r="BG654" s="84" t="str">
        <f>IF(AND(DataBase2[[#This Row],[sABSGKS]]&lt;=0.0001,DataBase2[[#This Row],[sABSGKS]]&lt;&gt;""), 1,"")</f>
        <v/>
      </c>
      <c r="BH654" s="84" t="str">
        <f>IF(AND(DataBase2[[#This Row],[sCCJGKS]]&lt;=0.0001,DataBase2[[#This Row],[sCCJGKS]]&lt;&gt;""), 1,"")</f>
        <v/>
      </c>
      <c r="BI654" s="84" t="str">
        <f>IF(AND(DataBase2[[#This Row],[sILSGKS]]&lt;=0.0001,DataBase2[[#This Row],[sILSGKS]]&lt;&gt;""), 1,"")</f>
        <v/>
      </c>
      <c r="BJ654" s="84" t="str">
        <f>IF(AND(DataBase2[[#This Row],[sSAGKS]]&lt;=0.0001,DataBase2[[#This Row],[sSAGKS]]&lt;&gt;""), 1,"")</f>
        <v/>
      </c>
      <c r="BK654" s="80" t="str">
        <f>IF(AND(DataBase2[[#This Row],[sKSGKS]]&lt;=0.0001,DataBase2[[#This Row],[sKSGKS]]&lt;&gt;""), 1,"")</f>
        <v/>
      </c>
      <c r="CV654" s="7"/>
      <c r="CW654" s="7"/>
      <c r="CX654" s="7"/>
      <c r="CY654" s="7"/>
      <c r="DB654" s="8"/>
      <c r="DC654" s="8"/>
      <c r="DD654" s="8"/>
      <c r="DF654" s="7"/>
      <c r="DG654" s="7"/>
      <c r="DH654" s="7"/>
      <c r="DI654" s="7"/>
      <c r="DK654" s="8"/>
      <c r="DL654" s="8"/>
      <c r="DM654" s="8"/>
      <c r="DN654" s="8"/>
      <c r="DO654" s="8"/>
      <c r="DP654" s="7"/>
      <c r="DQ654" s="7"/>
      <c r="DR654" s="7"/>
      <c r="DS654" s="7"/>
    </row>
    <row r="655" spans="1:123" x14ac:dyDescent="0.35">
      <c r="A655" s="65" t="s">
        <v>182</v>
      </c>
      <c r="B655" s="66" t="s">
        <v>80</v>
      </c>
      <c r="C655" s="67" t="s">
        <v>282</v>
      </c>
      <c r="D655" s="67">
        <v>6</v>
      </c>
      <c r="E655" s="67">
        <v>30</v>
      </c>
      <c r="F655" s="68">
        <v>2</v>
      </c>
      <c r="G655" s="69">
        <v>9014.7900000000009</v>
      </c>
      <c r="H655" s="70">
        <v>8349.41</v>
      </c>
      <c r="I655" s="71">
        <v>7200</v>
      </c>
      <c r="J655" s="69">
        <v>8823.76</v>
      </c>
      <c r="K655" s="70">
        <v>8739.06</v>
      </c>
      <c r="L655" s="71">
        <v>42906</v>
      </c>
      <c r="M655" s="69">
        <v>16018.39</v>
      </c>
      <c r="N655" s="6">
        <v>8587.24</v>
      </c>
      <c r="O655" s="71">
        <v>7202.8</v>
      </c>
      <c r="P655" s="69">
        <v>8908.2802699999993</v>
      </c>
      <c r="Q655" s="71">
        <v>11760</v>
      </c>
      <c r="R655" s="72">
        <v>9050.19</v>
      </c>
      <c r="S655" s="71">
        <v>140.69999999999999</v>
      </c>
      <c r="T655" s="72">
        <v>9130.68</v>
      </c>
      <c r="U655" s="71">
        <v>150.0205</v>
      </c>
      <c r="V655" s="72">
        <v>9277.0400000000009</v>
      </c>
      <c r="W655" s="73">
        <v>150.06200000000001</v>
      </c>
      <c r="X655" s="7">
        <v>9384.64</v>
      </c>
      <c r="Y655" s="71">
        <v>387</v>
      </c>
      <c r="Z655" s="74">
        <f t="shared" si="30"/>
        <v>8823.76</v>
      </c>
      <c r="AA655" s="48">
        <f t="shared" si="31"/>
        <v>8908.2802699999993</v>
      </c>
      <c r="AB65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MIN(G655,J655,M655),"")</f>
        <v/>
      </c>
      <c r="AC655" s="49" t="str">
        <f>IF(OR(DataBase2[[#This Row],[sKS]] = "", DataBase2[[#This Row],[BSOpt]]=""), "", (DataBase2[[#This Row],[sKS]]-DataBase2[[#This Row],[BSOpt]])/DataBase2[[#This Row],[BSOpt]])</f>
        <v/>
      </c>
      <c r="AD655" s="49">
        <f t="shared" si="32"/>
        <v>8823.76</v>
      </c>
      <c r="AE655" s="49">
        <f>IF(OR(DataBase2[[#This Row],[sKS]] = "", DataBase2[[#This Row],[BESTUB]]=""), "", (DataBase2[[#This Row],[sKS]]-DataBase2[[#This Row],[BESTUB]])/DataBase2[[#This Row],[BESTUB]])</f>
        <v>6.3564738841491511E-2</v>
      </c>
      <c r="AF655" s="75">
        <f>IF(OR(DataBase2[[#This Row],[sLB]] = "", DataBase2[[#This Row],[BestSol]]=""), "", (DataBase2[[#This Row],[sLB]]-DataBase2[[#This Row],[BestSol]])/DataBase2[[#This Row],[BestSol]])</f>
        <v>2.1649500893043402E-2</v>
      </c>
      <c r="AG655" s="76">
        <f>IF(OR(DataBase2[[#This Row],[sCL]] = "", DataBase2[[#This Row],[BestSol]]=""), "", (DataBase2[[#This Row],[sCL]] -DataBase2[[#This Row],[BestSol]])/DataBase2[[#This Row],[BestSol]])</f>
        <v>0</v>
      </c>
      <c r="AH655" s="76">
        <f>IF(OR(DataBase2[[#This Row],[sDRC]]= "", DataBase2[[#This Row],[BestSol]]=""), "", (DataBase2[[#This Row],[sDRC]]-DataBase2[[#This Row],[BestSol]])/DataBase2[[#This Row],[BestSol]])</f>
        <v>0.81537009166160446</v>
      </c>
      <c r="AI655" s="76">
        <f>IF(OR(DataBase2[[#This Row],[sABS]]= "", DataBase2[[#This Row],[BestSol]]=""), "", (DataBase2[[#This Row],[sABS]]-DataBase2[[#This Row],[BestSol]])/DataBase2[[#This Row],[BestSol]])</f>
        <v>9.5787136096175639E-3</v>
      </c>
      <c r="AJ655" s="76">
        <f>IF(OR(DataBase2[[#This Row],[sCCJ]]= "", DataBase2[[#This Row],[BestSol]]=""), "", (DataBase2[[#This Row],[sCCJ]]-DataBase2[[#This Row],[BestSol]])/DataBase2[[#This Row],[BestSol]])</f>
        <v>2.5661396048849955E-2</v>
      </c>
      <c r="AK655" s="76">
        <f>IF(OR(DataBase2[[#This Row],[sILS]] = "", DataBase2[[#This Row],[BestSol]]=""), "", (DataBase2[[#This Row],[sILS]]-DataBase2[[#This Row],[BestSol]])/DataBase2[[#This Row],[BestSol]])</f>
        <v>3.4783357661586453E-2</v>
      </c>
      <c r="AL655" s="76">
        <f>IF(OR(DataBase2[[#This Row],[sSA]] = "", DataBase2[[#This Row],[BestSol]]=""), "", (DataBase2[[#This Row],[sSA]]-DataBase2[[#This Row],[BestSol]])/DataBase2[[#This Row],[BestSol]])</f>
        <v>5.1370390853785759E-2</v>
      </c>
      <c r="AM655" s="76">
        <f>IF(OR(DataBase2[[#This Row],[sKS]] = "", DataBase2[[#This Row],[BestSol]]=""), "", (DataBase2[[#This Row],[sKS]]-DataBase2[[#This Row],[BestSol]])/DataBase2[[#This Row],[BestSol]])</f>
        <v>6.3564738841491511E-2</v>
      </c>
      <c r="AN655" s="75">
        <f>IF(OR(DataBase2[[#This Row],[sLB]] = "", DataBase2[[#This Row],[BSHeu]]=""), "", (DataBase2[[#This Row],[sLB]]-DataBase2[[#This Row],[BSHeu]])/DataBase2[[#This Row],[BSHeu]])</f>
        <v>1.1956261676980398E-2</v>
      </c>
      <c r="AO655" s="76">
        <f>IF(OR(DataBase2[[#This Row],[sCL]] = "",  DataBase2[[#This Row],[BSHeu]]=""), "", (DataBase2[[#This Row],[sCL]] - DataBase2[[#This Row],[BSHeu]])/ DataBase2[[#This Row],[BSHeu]])</f>
        <v>-9.4878323804689947E-3</v>
      </c>
      <c r="AP655" s="76">
        <f>IF(OR(DataBase2[[#This Row],[sDRC]]= "",  DataBase2[[#This Row],[BSHeu]]=""), "", (DataBase2[[#This Row],[sDRC]]- DataBase2[[#This Row],[BSHeu]])/ DataBase2[[#This Row],[BSHeu]])</f>
        <v>0.79814616452340248</v>
      </c>
      <c r="AQ655" s="76">
        <f>IF(OR(DataBase2[[#This Row],[sABS]]= "",  DataBase2[[#This Row],[BSHeu]]=""), "", (DataBase2[[#This Row],[sABS]]- DataBase2[[#This Row],[BSHeu]])/ DataBase2[[#This Row],[BSHeu]])</f>
        <v>0</v>
      </c>
      <c r="AR655" s="76">
        <f>IF(OR(DataBase2[[#This Row],[sCCJ]]= "",  DataBase2[[#This Row],[BSHeu]]=""), "", (DataBase2[[#This Row],[sCCJ]]- DataBase2[[#This Row],[BSHeu]])/ DataBase2[[#This Row],[BSHeu]])</f>
        <v>1.5930092644020642E-2</v>
      </c>
      <c r="AS655" s="76">
        <f>IF(OR(DataBase2[[#This Row],[sILS]] = "",  DataBase2[[#This Row],[BSHeu]]=""), "", (DataBase2[[#This Row],[sILS]]- DataBase2[[#This Row],[BSHeu]])/ DataBase2[[#This Row],[BSHeu]])</f>
        <v>2.4965506613994423E-2</v>
      </c>
      <c r="AT655" s="76">
        <f>IF(OR(DataBase2[[#This Row],[sSA]] = "",  DataBase2[[#This Row],[BSHeu]]=""), "", (DataBase2[[#This Row],[sSA]]- DataBase2[[#This Row],[BSHeu]])/ DataBase2[[#This Row],[BSHeu]])</f>
        <v>4.1395164815576868E-2</v>
      </c>
      <c r="AU655" s="77">
        <f>IF(OR(DataBase2[[#This Row],[sKS]]= "",  DataBase2[[#This Row],[BSHeu]]=""), "", (DataBase2[[#This Row],[sKS]]- DataBase2[[#This Row],[BSHeu]])/ DataBase2[[#This Row],[BSHeu]])</f>
        <v>5.3473814873586163E-2</v>
      </c>
      <c r="AV655" s="78" t="str">
        <f>IF(AND(DataBase2[[#This Row],[sLBGB]]&lt;=0.0001, DataBase2[[#This Row],[sLBGB]]&lt;&gt;""), 1,"")</f>
        <v/>
      </c>
      <c r="AW655" s="78">
        <f>IF(AND(DataBase2[[#This Row],[sCLGB]]&lt;=0.0001,DataBase2[[#This Row],[sCLGB]]&lt;&gt;""), 1,"")</f>
        <v>1</v>
      </c>
      <c r="AX655" s="78" t="str">
        <f>IF(AND(DataBase2[[#This Row],[sDRCGB]]&lt;=0.0001,DataBase2[[#This Row],[sDRCGB]]&lt;&gt;""), 1,"")</f>
        <v/>
      </c>
      <c r="AY655" s="78" t="str">
        <f>IF(AND(DataBase2[[#This Row],[sABSGB]]&lt;=0.0001,DataBase2[[#This Row],[sABSGB]]&lt;&gt;""), 1,"")</f>
        <v/>
      </c>
      <c r="AZ655" s="78" t="str">
        <f>IF(AND(DataBase2[[#This Row],[sCCJGB]]&lt;=0.0001,DataBase2[[#This Row],[sCCJGB]]&lt;&gt;""), 1,"")</f>
        <v/>
      </c>
      <c r="BA655" s="78" t="str">
        <f>IF(AND(DataBase2[[#This Row],[sILSGB]]&lt;=0.0001,DataBase2[[#This Row],[sILSGB]]&lt;&gt;""), 1,"")</f>
        <v/>
      </c>
      <c r="BB655" s="78" t="str">
        <f>IF(AND(DataBase2[[#This Row],[sSAGB]]&lt;=0.0001,DataBase2[[#This Row],[sSAGB]]&lt;&gt;""), 1,"")</f>
        <v/>
      </c>
      <c r="BC655" s="78" t="str">
        <f>IF(AND(DataBase2[[#This Row],[sKSGB]]&lt;=0.0001,DataBase2[[#This Row],[sKSGB]]&lt;&gt;""), 1,"")</f>
        <v/>
      </c>
      <c r="BD655" s="79" t="str">
        <f>IF(AND(DataBase2[[#This Row],[sLBGKS]]&lt;=0.0001, DataBase2[[#This Row],[sLBGKS]]&lt;&gt;""), 1,"")</f>
        <v/>
      </c>
      <c r="BE655" s="78">
        <f>IF(AND(DataBase2[[#This Row],[sCLGKS]]&lt;=0.0001,DataBase2[[#This Row],[sCLGKS]]&lt;&gt;""), 1,"")</f>
        <v>1</v>
      </c>
      <c r="BF655" s="78" t="str">
        <f>IF(AND(DataBase2[[#This Row],[sDRCGKS]]&lt;=0.0001,DataBase2[[#This Row],[sDRCGKS]]&lt;&gt;""), 1,"")</f>
        <v/>
      </c>
      <c r="BG655" s="78">
        <f>IF(AND(DataBase2[[#This Row],[sABSGKS]]&lt;=0.0001,DataBase2[[#This Row],[sABSGKS]]&lt;&gt;""), 1,"")</f>
        <v>1</v>
      </c>
      <c r="BH655" s="78" t="str">
        <f>IF(AND(DataBase2[[#This Row],[sCCJGKS]]&lt;=0.0001,DataBase2[[#This Row],[sCCJGKS]]&lt;&gt;""), 1,"")</f>
        <v/>
      </c>
      <c r="BI655" s="78" t="str">
        <f>IF(AND(DataBase2[[#This Row],[sILSGKS]]&lt;=0.0001,DataBase2[[#This Row],[sILSGKS]]&lt;&gt;""), 1,"")</f>
        <v/>
      </c>
      <c r="BJ655" s="78" t="str">
        <f>IF(AND(DataBase2[[#This Row],[sSAGKS]]&lt;=0.0001,DataBase2[[#This Row],[sSAGKS]]&lt;&gt;""), 1,"")</f>
        <v/>
      </c>
      <c r="BK655" s="80" t="str">
        <f>IF(AND(DataBase2[[#This Row],[sKSGKS]]&lt;=0.0001,DataBase2[[#This Row],[sKSGKS]]&lt;&gt;""), 1,"")</f>
        <v/>
      </c>
      <c r="CV655" s="7"/>
      <c r="CW655" s="7"/>
      <c r="CX655" s="7"/>
      <c r="CY655" s="7"/>
      <c r="DB655" s="8"/>
      <c r="DC655" s="8"/>
      <c r="DD655" s="8"/>
      <c r="DF655" s="7"/>
      <c r="DG655" s="7"/>
      <c r="DH655" s="7"/>
      <c r="DI655" s="7"/>
      <c r="DK655" s="8"/>
      <c r="DL655" s="8"/>
      <c r="DM655" s="8"/>
      <c r="DN655" s="8"/>
      <c r="DO655" s="8"/>
      <c r="DP655" s="7"/>
      <c r="DQ655" s="7"/>
      <c r="DR655" s="7"/>
      <c r="DS655" s="7"/>
    </row>
    <row r="656" spans="1:123" x14ac:dyDescent="0.35">
      <c r="A656" s="65" t="s">
        <v>183</v>
      </c>
      <c r="B656" s="66" t="s">
        <v>80</v>
      </c>
      <c r="C656" s="67" t="s">
        <v>282</v>
      </c>
      <c r="D656" s="67">
        <v>6</v>
      </c>
      <c r="E656" s="67">
        <v>30</v>
      </c>
      <c r="F656" s="68">
        <v>3</v>
      </c>
      <c r="G656" s="69">
        <v>10283.4</v>
      </c>
      <c r="H656" s="70">
        <v>9513.31</v>
      </c>
      <c r="I656" s="71">
        <v>7200</v>
      </c>
      <c r="J656" s="69">
        <v>10650.74</v>
      </c>
      <c r="K656" s="70">
        <v>8844.25</v>
      </c>
      <c r="L656" s="71">
        <v>43207</v>
      </c>
      <c r="M656" s="69">
        <v>18864.59</v>
      </c>
      <c r="N656" s="6">
        <v>9968.35</v>
      </c>
      <c r="O656" s="71">
        <v>7200.2</v>
      </c>
      <c r="P656" s="69">
        <v>10706.009770000001</v>
      </c>
      <c r="Q656" s="71">
        <v>12001</v>
      </c>
      <c r="R656" s="72">
        <v>10648.54</v>
      </c>
      <c r="S656" s="71">
        <v>151.47</v>
      </c>
      <c r="T656" s="72">
        <v>10766.04</v>
      </c>
      <c r="U656" s="71">
        <v>150.03049999999999</v>
      </c>
      <c r="V656" s="72">
        <v>10574.34</v>
      </c>
      <c r="W656" s="73">
        <v>150.30250000000001</v>
      </c>
      <c r="X656" s="7">
        <v>10270.799999999999</v>
      </c>
      <c r="Y656" s="71">
        <v>922</v>
      </c>
      <c r="Z656" s="74">
        <f t="shared" si="30"/>
        <v>10283.4</v>
      </c>
      <c r="AA656" s="48">
        <f t="shared" si="31"/>
        <v>10270.799999999999</v>
      </c>
      <c r="AB65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MIN(G656,J656,M656),"")</f>
        <v/>
      </c>
      <c r="AC656" s="49" t="str">
        <f>IF(OR(DataBase2[[#This Row],[sKS]] = "", DataBase2[[#This Row],[BSOpt]]=""), "", (DataBase2[[#This Row],[sKS]]-DataBase2[[#This Row],[BSOpt]])/DataBase2[[#This Row],[BSOpt]])</f>
        <v/>
      </c>
      <c r="AD656" s="49">
        <f t="shared" si="32"/>
        <v>10283.4</v>
      </c>
      <c r="AE656" s="49">
        <f>IF(OR(DataBase2[[#This Row],[sKS]] = "", DataBase2[[#This Row],[BESTUB]]=""), "", (DataBase2[[#This Row],[sKS]]-DataBase2[[#This Row],[BESTUB]])/DataBase2[[#This Row],[BESTUB]])</f>
        <v>-1.2252756870296171E-3</v>
      </c>
      <c r="AF656" s="75">
        <f>IF(OR(DataBase2[[#This Row],[sLB]] = "", DataBase2[[#This Row],[BestSol]]=""), "", (DataBase2[[#This Row],[sLB]]-DataBase2[[#This Row],[BestSol]])/DataBase2[[#This Row],[BestSol]])</f>
        <v>0</v>
      </c>
      <c r="AG656" s="76">
        <f>IF(OR(DataBase2[[#This Row],[sCL]] = "", DataBase2[[#This Row],[BestSol]]=""), "", (DataBase2[[#This Row],[sCL]] -DataBase2[[#This Row],[BestSol]])/DataBase2[[#This Row],[BestSol]])</f>
        <v>3.5721648482019579E-2</v>
      </c>
      <c r="AH656" s="76">
        <f>IF(OR(DataBase2[[#This Row],[sDRC]]= "", DataBase2[[#This Row],[BestSol]]=""), "", (DataBase2[[#This Row],[sDRC]]-DataBase2[[#This Row],[BestSol]])/DataBase2[[#This Row],[BestSol]])</f>
        <v>0.83447011688741091</v>
      </c>
      <c r="AI656" s="76">
        <f>IF(OR(DataBase2[[#This Row],[sABS]]= "", DataBase2[[#This Row],[BestSol]]=""), "", (DataBase2[[#This Row],[sABS]]-DataBase2[[#This Row],[BestSol]])/DataBase2[[#This Row],[BestSol]])</f>
        <v>4.1096307641441641E-2</v>
      </c>
      <c r="AJ656" s="76">
        <f>IF(OR(DataBase2[[#This Row],[sCCJ]]= "", DataBase2[[#This Row],[BestSol]]=""), "", (DataBase2[[#This Row],[sCCJ]]-DataBase2[[#This Row],[BestSol]])/DataBase2[[#This Row],[BestSol]])</f>
        <v>3.5507711457300237E-2</v>
      </c>
      <c r="AK656" s="76">
        <f>IF(OR(DataBase2[[#This Row],[sILS]] = "", DataBase2[[#This Row],[BestSol]]=""), "", (DataBase2[[#This Row],[sILS]]-DataBase2[[#This Row],[BestSol]])/DataBase2[[#This Row],[BestSol]])</f>
        <v>4.693389345936181E-2</v>
      </c>
      <c r="AL656" s="76">
        <f>IF(OR(DataBase2[[#This Row],[sSA]] = "", DataBase2[[#This Row],[BestSol]]=""), "", (DataBase2[[#This Row],[sSA]]-DataBase2[[#This Row],[BestSol]])/DataBase2[[#This Row],[BestSol]])</f>
        <v>2.8292199078125961E-2</v>
      </c>
      <c r="AM656" s="76">
        <f>IF(OR(DataBase2[[#This Row],[sKS]] = "", DataBase2[[#This Row],[BestSol]]=""), "", (DataBase2[[#This Row],[sKS]]-DataBase2[[#This Row],[BestSol]])/DataBase2[[#This Row],[BestSol]])</f>
        <v>-1.2252756870296171E-3</v>
      </c>
      <c r="AN656" s="75">
        <f>IF(OR(DataBase2[[#This Row],[sLB]] = "", DataBase2[[#This Row],[BSHeu]]=""), "", (DataBase2[[#This Row],[sLB]]-DataBase2[[#This Row],[BSHeu]])/DataBase2[[#This Row],[BSHeu]])</f>
        <v>1.2267788293025242E-3</v>
      </c>
      <c r="AO656" s="76">
        <f>IF(OR(DataBase2[[#This Row],[sCL]] = "",  DataBase2[[#This Row],[BSHeu]]=""), "", (DataBase2[[#This Row],[sCL]] - DataBase2[[#This Row],[BSHeu]])/ DataBase2[[#This Row],[BSHeu]])</f>
        <v>3.6992249873427634E-2</v>
      </c>
      <c r="AP656" s="76">
        <f>IF(OR(DataBase2[[#This Row],[sDRC]]= "",  DataBase2[[#This Row],[BSHeu]]=""), "", (DataBase2[[#This Row],[sDRC]]- DataBase2[[#This Row],[BSHeu]])/ DataBase2[[#This Row],[BSHeu]])</f>
        <v>0.83672060598979647</v>
      </c>
      <c r="AQ656" s="76">
        <f>IF(OR(DataBase2[[#This Row],[sABS]]= "",  DataBase2[[#This Row],[BSHeu]]=""), "", (DataBase2[[#This Row],[sABS]]- DataBase2[[#This Row],[BSHeu]])/ DataBase2[[#This Row],[BSHeu]])</f>
        <v>4.2373502550921184E-2</v>
      </c>
      <c r="AR656" s="76">
        <f>IF(OR(DataBase2[[#This Row],[sCCJ]]= "",  DataBase2[[#This Row],[BSHeu]]=""), "", (DataBase2[[#This Row],[sCCJ]]- DataBase2[[#This Row],[BSHeu]])/ DataBase2[[#This Row],[BSHeu]])</f>
        <v>3.677805039529556E-2</v>
      </c>
      <c r="AS656" s="76">
        <f>IF(OR(DataBase2[[#This Row],[sILS]] = "",  DataBase2[[#This Row],[BSHeu]]=""), "", (DataBase2[[#This Row],[sILS]]- DataBase2[[#This Row],[BSHeu]])/ DataBase2[[#This Row],[BSHeu]])</f>
        <v>4.8218249795537023E-2</v>
      </c>
      <c r="AT656" s="76">
        <f>IF(OR(DataBase2[[#This Row],[sSA]] = "",  DataBase2[[#This Row],[BSHeu]]=""), "", (DataBase2[[#This Row],[sSA]]- DataBase2[[#This Row],[BSHeu]])/ DataBase2[[#This Row],[BSHeu]])</f>
        <v>2.9553686178291943E-2</v>
      </c>
      <c r="AU656" s="77">
        <f>IF(OR(DataBase2[[#This Row],[sKS]]= "",  DataBase2[[#This Row],[BSHeu]]=""), "", (DataBase2[[#This Row],[sKS]]- DataBase2[[#This Row],[BSHeu]])/ DataBase2[[#This Row],[BSHeu]])</f>
        <v>0</v>
      </c>
      <c r="AV656" s="78">
        <f>IF(AND(DataBase2[[#This Row],[sLBGB]]&lt;=0.0001, DataBase2[[#This Row],[sLBGB]]&lt;&gt;""), 1,"")</f>
        <v>1</v>
      </c>
      <c r="AW656" s="78" t="str">
        <f>IF(AND(DataBase2[[#This Row],[sCLGB]]&lt;=0.0001,DataBase2[[#This Row],[sCLGB]]&lt;&gt;""), 1,"")</f>
        <v/>
      </c>
      <c r="AX656" s="78" t="str">
        <f>IF(AND(DataBase2[[#This Row],[sDRCGB]]&lt;=0.0001,DataBase2[[#This Row],[sDRCGB]]&lt;&gt;""), 1,"")</f>
        <v/>
      </c>
      <c r="AY656" s="78" t="str">
        <f>IF(AND(DataBase2[[#This Row],[sABSGB]]&lt;=0.0001,DataBase2[[#This Row],[sABSGB]]&lt;&gt;""), 1,"")</f>
        <v/>
      </c>
      <c r="AZ656" s="78" t="str">
        <f>IF(AND(DataBase2[[#This Row],[sCCJGB]]&lt;=0.0001,DataBase2[[#This Row],[sCCJGB]]&lt;&gt;""), 1,"")</f>
        <v/>
      </c>
      <c r="BA656" s="78" t="str">
        <f>IF(AND(DataBase2[[#This Row],[sILSGB]]&lt;=0.0001,DataBase2[[#This Row],[sILSGB]]&lt;&gt;""), 1,"")</f>
        <v/>
      </c>
      <c r="BB656" s="78" t="str">
        <f>IF(AND(DataBase2[[#This Row],[sSAGB]]&lt;=0.0001,DataBase2[[#This Row],[sSAGB]]&lt;&gt;""), 1,"")</f>
        <v/>
      </c>
      <c r="BC656" s="78">
        <f>IF(AND(DataBase2[[#This Row],[sKSGB]]&lt;=0.0001,DataBase2[[#This Row],[sKSGB]]&lt;&gt;""), 1,"")</f>
        <v>1</v>
      </c>
      <c r="BD656" s="79" t="str">
        <f>IF(AND(DataBase2[[#This Row],[sLBGKS]]&lt;=0.0001, DataBase2[[#This Row],[sLBGKS]]&lt;&gt;""), 1,"")</f>
        <v/>
      </c>
      <c r="BE656" s="78" t="str">
        <f>IF(AND(DataBase2[[#This Row],[sCLGKS]]&lt;=0.0001,DataBase2[[#This Row],[sCLGKS]]&lt;&gt;""), 1,"")</f>
        <v/>
      </c>
      <c r="BF656" s="78" t="str">
        <f>IF(AND(DataBase2[[#This Row],[sDRCGKS]]&lt;=0.0001,DataBase2[[#This Row],[sDRCGKS]]&lt;&gt;""), 1,"")</f>
        <v/>
      </c>
      <c r="BG656" s="78" t="str">
        <f>IF(AND(DataBase2[[#This Row],[sABSGKS]]&lt;=0.0001,DataBase2[[#This Row],[sABSGKS]]&lt;&gt;""), 1,"")</f>
        <v/>
      </c>
      <c r="BH656" s="78" t="str">
        <f>IF(AND(DataBase2[[#This Row],[sCCJGKS]]&lt;=0.0001,DataBase2[[#This Row],[sCCJGKS]]&lt;&gt;""), 1,"")</f>
        <v/>
      </c>
      <c r="BI656" s="78" t="str">
        <f>IF(AND(DataBase2[[#This Row],[sILSGKS]]&lt;=0.0001,DataBase2[[#This Row],[sILSGKS]]&lt;&gt;""), 1,"")</f>
        <v/>
      </c>
      <c r="BJ656" s="78" t="str">
        <f>IF(AND(DataBase2[[#This Row],[sSAGKS]]&lt;=0.0001,DataBase2[[#This Row],[sSAGKS]]&lt;&gt;""), 1,"")</f>
        <v/>
      </c>
      <c r="BK656" s="80">
        <f>IF(AND(DataBase2[[#This Row],[sKSGKS]]&lt;=0.0001,DataBase2[[#This Row],[sKSGKS]]&lt;&gt;""), 1,"")</f>
        <v>1</v>
      </c>
      <c r="CV656" s="7"/>
      <c r="CW656" s="7"/>
      <c r="CX656" s="7"/>
      <c r="CY656" s="7"/>
      <c r="DB656" s="8"/>
      <c r="DC656" s="8"/>
      <c r="DD656" s="8"/>
      <c r="DF656" s="7"/>
      <c r="DG656" s="7"/>
      <c r="DH656" s="7"/>
      <c r="DI656" s="7"/>
      <c r="DK656" s="8"/>
      <c r="DL656" s="8"/>
      <c r="DM656" s="8"/>
      <c r="DN656" s="8"/>
      <c r="DO656" s="8"/>
      <c r="DP656" s="7"/>
      <c r="DQ656" s="7"/>
      <c r="DR656" s="7"/>
      <c r="DS656" s="7"/>
    </row>
    <row r="657" spans="1:123" x14ac:dyDescent="0.35">
      <c r="A657" s="65" t="s">
        <v>184</v>
      </c>
      <c r="B657" s="66" t="s">
        <v>80</v>
      </c>
      <c r="C657" s="67" t="s">
        <v>282</v>
      </c>
      <c r="D657" s="67">
        <v>6</v>
      </c>
      <c r="E657" s="67">
        <v>30</v>
      </c>
      <c r="F657" s="68">
        <v>4</v>
      </c>
      <c r="G657" s="69">
        <v>11972.1</v>
      </c>
      <c r="H657" s="70">
        <v>10956.6</v>
      </c>
      <c r="I657" s="71">
        <v>7200</v>
      </c>
      <c r="J657" s="69">
        <v>13130.14</v>
      </c>
      <c r="K657" s="70">
        <v>8818.34</v>
      </c>
      <c r="L657" s="71">
        <v>42843</v>
      </c>
      <c r="M657" s="69">
        <v>18636.43</v>
      </c>
      <c r="N657" s="6">
        <v>11464.29</v>
      </c>
      <c r="O657" s="71">
        <v>7200.1</v>
      </c>
      <c r="P657" s="69">
        <v>12211.509770000001</v>
      </c>
      <c r="Q657" s="71">
        <v>3249</v>
      </c>
      <c r="R657" s="72">
        <v>12652.94</v>
      </c>
      <c r="S657" s="71">
        <v>126.98</v>
      </c>
      <c r="T657" s="72">
        <v>12296.64</v>
      </c>
      <c r="U657" s="71">
        <v>150.00049999999999</v>
      </c>
      <c r="V657" s="72">
        <v>12265.74</v>
      </c>
      <c r="W657" s="73">
        <v>150.28800000000001</v>
      </c>
      <c r="X657" s="7">
        <v>11980</v>
      </c>
      <c r="Y657" s="71">
        <v>813</v>
      </c>
      <c r="Z657" s="74">
        <f t="shared" si="30"/>
        <v>11972.1</v>
      </c>
      <c r="AA657" s="48">
        <f t="shared" si="31"/>
        <v>11980</v>
      </c>
      <c r="AB65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MIN(G657,J657,M657),"")</f>
        <v/>
      </c>
      <c r="AC657" s="49" t="str">
        <f>IF(OR(DataBase2[[#This Row],[sKS]] = "", DataBase2[[#This Row],[BSOpt]]=""), "", (DataBase2[[#This Row],[sKS]]-DataBase2[[#This Row],[BSOpt]])/DataBase2[[#This Row],[BSOpt]])</f>
        <v/>
      </c>
      <c r="AD657" s="49">
        <f t="shared" si="32"/>
        <v>11972.1</v>
      </c>
      <c r="AE657" s="49">
        <f>IF(OR(DataBase2[[#This Row],[sKS]] = "", DataBase2[[#This Row],[BESTUB]]=""), "", (DataBase2[[#This Row],[sKS]]-DataBase2[[#This Row],[BESTUB]])/DataBase2[[#This Row],[BESTUB]])</f>
        <v>6.5986752532969453E-4</v>
      </c>
      <c r="AF657" s="75">
        <f>IF(OR(DataBase2[[#This Row],[sLB]] = "", DataBase2[[#This Row],[BestSol]]=""), "", (DataBase2[[#This Row],[sLB]]-DataBase2[[#This Row],[BestSol]])/DataBase2[[#This Row],[BestSol]])</f>
        <v>0</v>
      </c>
      <c r="AG657" s="76">
        <f>IF(OR(DataBase2[[#This Row],[sCL]] = "", DataBase2[[#This Row],[BestSol]]=""), "", (DataBase2[[#This Row],[sCL]] -DataBase2[[#This Row],[BestSol]])/DataBase2[[#This Row],[BestSol]])</f>
        <v>9.6728226459852407E-2</v>
      </c>
      <c r="AH657" s="76">
        <f>IF(OR(DataBase2[[#This Row],[sDRC]]= "", DataBase2[[#This Row],[BestSol]]=""), "", (DataBase2[[#This Row],[sDRC]]-DataBase2[[#This Row],[BestSol]])/DataBase2[[#This Row],[BestSol]])</f>
        <v>0.55665505633932222</v>
      </c>
      <c r="AI657" s="76">
        <f>IF(OR(DataBase2[[#This Row],[sABS]]= "", DataBase2[[#This Row],[BestSol]]=""), "", (DataBase2[[#This Row],[sABS]]-DataBase2[[#This Row],[BestSol]])/DataBase2[[#This Row],[BestSol]])</f>
        <v>1.9997307907551741E-2</v>
      </c>
      <c r="AJ657" s="76">
        <f>IF(OR(DataBase2[[#This Row],[sCCJ]]= "", DataBase2[[#This Row],[BestSol]]=""), "", (DataBase2[[#This Row],[sCCJ]]-DataBase2[[#This Row],[BestSol]])/DataBase2[[#This Row],[BestSol]])</f>
        <v>5.686888682854304E-2</v>
      </c>
      <c r="AK657" s="76">
        <f>IF(OR(DataBase2[[#This Row],[sILS]] = "", DataBase2[[#This Row],[BestSol]]=""), "", (DataBase2[[#This Row],[sILS]]-DataBase2[[#This Row],[BestSol]])/DataBase2[[#This Row],[BestSol]])</f>
        <v>2.7108026160823837E-2</v>
      </c>
      <c r="AL657" s="76">
        <f>IF(OR(DataBase2[[#This Row],[sSA]] = "", DataBase2[[#This Row],[BestSol]]=""), "", (DataBase2[[#This Row],[sSA]]-DataBase2[[#This Row],[BestSol]])/DataBase2[[#This Row],[BestSol]])</f>
        <v>2.4527025333901272E-2</v>
      </c>
      <c r="AM657" s="76">
        <f>IF(OR(DataBase2[[#This Row],[sKS]] = "", DataBase2[[#This Row],[BestSol]]=""), "", (DataBase2[[#This Row],[sKS]]-DataBase2[[#This Row],[BestSol]])/DataBase2[[#This Row],[BestSol]])</f>
        <v>6.5986752532969453E-4</v>
      </c>
      <c r="AN657" s="75">
        <f>IF(OR(DataBase2[[#This Row],[sLB]] = "", DataBase2[[#This Row],[BSHeu]]=""), "", (DataBase2[[#This Row],[sLB]]-DataBase2[[#This Row],[BSHeu]])/DataBase2[[#This Row],[BSHeu]])</f>
        <v>-6.5943238731215657E-4</v>
      </c>
      <c r="AO657" s="76">
        <f>IF(OR(DataBase2[[#This Row],[sCL]] = "",  DataBase2[[#This Row],[BSHeu]]=""), "", (DataBase2[[#This Row],[sCL]] - DataBase2[[#This Row],[BSHeu]])/ DataBase2[[#This Row],[BSHeu]])</f>
        <v>9.600500834724536E-2</v>
      </c>
      <c r="AP657" s="76">
        <f>IF(OR(DataBase2[[#This Row],[sDRC]]= "",  DataBase2[[#This Row],[BSHeu]]=""), "", (DataBase2[[#This Row],[sDRC]]- DataBase2[[#This Row],[BSHeu]])/ DataBase2[[#This Row],[BSHeu]])</f>
        <v>0.5556285475792988</v>
      </c>
      <c r="AQ657" s="76">
        <f>IF(OR(DataBase2[[#This Row],[sABS]]= "",  DataBase2[[#This Row],[BSHeu]]=""), "", (DataBase2[[#This Row],[sABS]]- DataBase2[[#This Row],[BSHeu]])/ DataBase2[[#This Row],[BSHeu]])</f>
        <v>1.932468864774629E-2</v>
      </c>
      <c r="AR657" s="76">
        <f>IF(OR(DataBase2[[#This Row],[sCCJ]]= "",  DataBase2[[#This Row],[BSHeu]]=""), "", (DataBase2[[#This Row],[sCCJ]]- DataBase2[[#This Row],[BSHeu]])/ DataBase2[[#This Row],[BSHeu]])</f>
        <v>5.6171953255425754E-2</v>
      </c>
      <c r="AS657" s="76">
        <f>IF(OR(DataBase2[[#This Row],[sILS]] = "",  DataBase2[[#This Row],[BSHeu]]=""), "", (DataBase2[[#This Row],[sILS]]- DataBase2[[#This Row],[BSHeu]])/ DataBase2[[#This Row],[BSHeu]])</f>
        <v>2.6430717863105125E-2</v>
      </c>
      <c r="AT657" s="76">
        <f>IF(OR(DataBase2[[#This Row],[sSA]] = "",  DataBase2[[#This Row],[BSHeu]]=""), "", (DataBase2[[#This Row],[sSA]]- DataBase2[[#This Row],[BSHeu]])/ DataBase2[[#This Row],[BSHeu]])</f>
        <v>2.3851419031719515E-2</v>
      </c>
      <c r="AU657" s="77">
        <f>IF(OR(DataBase2[[#This Row],[sKS]]= "",  DataBase2[[#This Row],[BSHeu]]=""), "", (DataBase2[[#This Row],[sKS]]- DataBase2[[#This Row],[BSHeu]])/ DataBase2[[#This Row],[BSHeu]])</f>
        <v>0</v>
      </c>
      <c r="AV657" s="78">
        <f>IF(AND(DataBase2[[#This Row],[sLBGB]]&lt;=0.0001, DataBase2[[#This Row],[sLBGB]]&lt;&gt;""), 1,"")</f>
        <v>1</v>
      </c>
      <c r="AW657" s="78" t="str">
        <f>IF(AND(DataBase2[[#This Row],[sCLGB]]&lt;=0.0001,DataBase2[[#This Row],[sCLGB]]&lt;&gt;""), 1,"")</f>
        <v/>
      </c>
      <c r="AX657" s="78" t="str">
        <f>IF(AND(DataBase2[[#This Row],[sDRCGB]]&lt;=0.0001,DataBase2[[#This Row],[sDRCGB]]&lt;&gt;""), 1,"")</f>
        <v/>
      </c>
      <c r="AY657" s="78" t="str">
        <f>IF(AND(DataBase2[[#This Row],[sABSGB]]&lt;=0.0001,DataBase2[[#This Row],[sABSGB]]&lt;&gt;""), 1,"")</f>
        <v/>
      </c>
      <c r="AZ657" s="78" t="str">
        <f>IF(AND(DataBase2[[#This Row],[sCCJGB]]&lt;=0.0001,DataBase2[[#This Row],[sCCJGB]]&lt;&gt;""), 1,"")</f>
        <v/>
      </c>
      <c r="BA657" s="78" t="str">
        <f>IF(AND(DataBase2[[#This Row],[sILSGB]]&lt;=0.0001,DataBase2[[#This Row],[sILSGB]]&lt;&gt;""), 1,"")</f>
        <v/>
      </c>
      <c r="BB657" s="78" t="str">
        <f>IF(AND(DataBase2[[#This Row],[sSAGB]]&lt;=0.0001,DataBase2[[#This Row],[sSAGB]]&lt;&gt;""), 1,"")</f>
        <v/>
      </c>
      <c r="BC657" s="78" t="str">
        <f>IF(AND(DataBase2[[#This Row],[sKSGB]]&lt;=0.0001,DataBase2[[#This Row],[sKSGB]]&lt;&gt;""), 1,"")</f>
        <v/>
      </c>
      <c r="BD657" s="79">
        <f>IF(AND(DataBase2[[#This Row],[sLBGKS]]&lt;=0.0001, DataBase2[[#This Row],[sLBGKS]]&lt;&gt;""), 1,"")</f>
        <v>1</v>
      </c>
      <c r="BE657" s="78" t="str">
        <f>IF(AND(DataBase2[[#This Row],[sCLGKS]]&lt;=0.0001,DataBase2[[#This Row],[sCLGKS]]&lt;&gt;""), 1,"")</f>
        <v/>
      </c>
      <c r="BF657" s="78" t="str">
        <f>IF(AND(DataBase2[[#This Row],[sDRCGKS]]&lt;=0.0001,DataBase2[[#This Row],[sDRCGKS]]&lt;&gt;""), 1,"")</f>
        <v/>
      </c>
      <c r="BG657" s="78" t="str">
        <f>IF(AND(DataBase2[[#This Row],[sABSGKS]]&lt;=0.0001,DataBase2[[#This Row],[sABSGKS]]&lt;&gt;""), 1,"")</f>
        <v/>
      </c>
      <c r="BH657" s="78" t="str">
        <f>IF(AND(DataBase2[[#This Row],[sCCJGKS]]&lt;=0.0001,DataBase2[[#This Row],[sCCJGKS]]&lt;&gt;""), 1,"")</f>
        <v/>
      </c>
      <c r="BI657" s="78" t="str">
        <f>IF(AND(DataBase2[[#This Row],[sILSGKS]]&lt;=0.0001,DataBase2[[#This Row],[sILSGKS]]&lt;&gt;""), 1,"")</f>
        <v/>
      </c>
      <c r="BJ657" s="78" t="str">
        <f>IF(AND(DataBase2[[#This Row],[sSAGKS]]&lt;=0.0001,DataBase2[[#This Row],[sSAGKS]]&lt;&gt;""), 1,"")</f>
        <v/>
      </c>
      <c r="BK657" s="80">
        <f>IF(AND(DataBase2[[#This Row],[sKSGKS]]&lt;=0.0001,DataBase2[[#This Row],[sKSGKS]]&lt;&gt;""), 1,"")</f>
        <v>1</v>
      </c>
      <c r="CV657" s="7"/>
      <c r="CW657" s="7"/>
      <c r="CX657" s="7"/>
      <c r="CY657" s="7"/>
      <c r="DB657" s="8"/>
      <c r="DC657" s="8"/>
      <c r="DD657" s="8"/>
      <c r="DF657" s="7"/>
      <c r="DG657" s="7"/>
      <c r="DH657" s="7"/>
      <c r="DI657" s="7"/>
      <c r="DK657" s="8"/>
      <c r="DL657" s="8"/>
      <c r="DM657" s="8"/>
      <c r="DN657" s="8"/>
      <c r="DO657" s="8"/>
      <c r="DP657" s="7"/>
      <c r="DQ657" s="7"/>
      <c r="DR657" s="7"/>
      <c r="DS657" s="7"/>
    </row>
    <row r="658" spans="1:123" x14ac:dyDescent="0.35">
      <c r="A658" s="65" t="s">
        <v>185</v>
      </c>
      <c r="B658" s="66" t="s">
        <v>80</v>
      </c>
      <c r="C658" s="67" t="s">
        <v>282</v>
      </c>
      <c r="D658" s="67">
        <v>6</v>
      </c>
      <c r="E658" s="67">
        <v>30</v>
      </c>
      <c r="F658" s="68">
        <v>5</v>
      </c>
      <c r="G658" s="69">
        <v>13445.1</v>
      </c>
      <c r="H658" s="70">
        <v>12419.4</v>
      </c>
      <c r="I658" s="71">
        <v>7200</v>
      </c>
      <c r="J658" s="69">
        <v>51341.04</v>
      </c>
      <c r="K658" s="70">
        <v>8720.11</v>
      </c>
      <c r="L658" s="71">
        <v>40403</v>
      </c>
      <c r="M658" s="69">
        <v>18768.09</v>
      </c>
      <c r="N658" s="6">
        <v>12977.55</v>
      </c>
      <c r="O658" s="71">
        <v>7200.1</v>
      </c>
      <c r="P658" s="69">
        <v>13979.360350000001</v>
      </c>
      <c r="Q658" s="71">
        <v>3622</v>
      </c>
      <c r="R658" s="72">
        <v>14193.44</v>
      </c>
      <c r="S658" s="71">
        <v>141.99</v>
      </c>
      <c r="T658" s="72">
        <v>14234.24</v>
      </c>
      <c r="U658" s="71">
        <v>150.00149999999999</v>
      </c>
      <c r="V658" s="72">
        <v>13976.34</v>
      </c>
      <c r="W658" s="73">
        <v>150.363</v>
      </c>
      <c r="X658" s="7">
        <v>13567.5</v>
      </c>
      <c r="Y658" s="71">
        <v>858</v>
      </c>
      <c r="Z658" s="74">
        <f t="shared" si="30"/>
        <v>13445.1</v>
      </c>
      <c r="AA658" s="48">
        <f t="shared" si="31"/>
        <v>13567.5</v>
      </c>
      <c r="AB65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MIN(G658,J658,M658),"")</f>
        <v/>
      </c>
      <c r="AC658" s="49" t="str">
        <f>IF(OR(DataBase2[[#This Row],[sKS]] = "", DataBase2[[#This Row],[BSOpt]]=""), "", (DataBase2[[#This Row],[sKS]]-DataBase2[[#This Row],[BSOpt]])/DataBase2[[#This Row],[BSOpt]])</f>
        <v/>
      </c>
      <c r="AD658" s="49">
        <f t="shared" si="32"/>
        <v>13445.1</v>
      </c>
      <c r="AE658" s="49">
        <f>IF(OR(DataBase2[[#This Row],[sKS]] = "", DataBase2[[#This Row],[BESTUB]]=""), "", (DataBase2[[#This Row],[sKS]]-DataBase2[[#This Row],[BESTUB]])/DataBase2[[#This Row],[BESTUB]])</f>
        <v>9.1036883325523524E-3</v>
      </c>
      <c r="AF658" s="75">
        <f>IF(OR(DataBase2[[#This Row],[sLB]] = "", DataBase2[[#This Row],[BestSol]]=""), "", (DataBase2[[#This Row],[sLB]]-DataBase2[[#This Row],[BestSol]])/DataBase2[[#This Row],[BestSol]])</f>
        <v>0</v>
      </c>
      <c r="AG658" s="76">
        <f>IF(OR(DataBase2[[#This Row],[sCL]] = "", DataBase2[[#This Row],[BestSol]]=""), "", (DataBase2[[#This Row],[sCL]] -DataBase2[[#This Row],[BestSol]])/DataBase2[[#This Row],[BestSol]])</f>
        <v>2.8185688466430152</v>
      </c>
      <c r="AH658" s="76">
        <f>IF(OR(DataBase2[[#This Row],[sDRC]]= "", DataBase2[[#This Row],[BestSol]]=""), "", (DataBase2[[#This Row],[sDRC]]-DataBase2[[#This Row],[BestSol]])/DataBase2[[#This Row],[BestSol]])</f>
        <v>0.39590557154651135</v>
      </c>
      <c r="AI658" s="76">
        <f>IF(OR(DataBase2[[#This Row],[sABS]]= "", DataBase2[[#This Row],[BestSol]]=""), "", (DataBase2[[#This Row],[sABS]]-DataBase2[[#This Row],[BestSol]])/DataBase2[[#This Row],[BestSol]])</f>
        <v>3.9736435578761067E-2</v>
      </c>
      <c r="AJ658" s="76">
        <f>IF(OR(DataBase2[[#This Row],[sCCJ]]= "", DataBase2[[#This Row],[BestSol]]=""), "", (DataBase2[[#This Row],[sCCJ]]-DataBase2[[#This Row],[BestSol]])/DataBase2[[#This Row],[BestSol]])</f>
        <v>5.5658938944299421E-2</v>
      </c>
      <c r="AK658" s="76">
        <f>IF(OR(DataBase2[[#This Row],[sILS]] = "", DataBase2[[#This Row],[BestSol]]=""), "", (DataBase2[[#This Row],[sILS]]-DataBase2[[#This Row],[BestSol]])/DataBase2[[#This Row],[BestSol]])</f>
        <v>5.8693501721816824E-2</v>
      </c>
      <c r="AL658" s="76">
        <f>IF(OR(DataBase2[[#This Row],[sSA]] = "", DataBase2[[#This Row],[BestSol]]=""), "", (DataBase2[[#This Row],[sSA]]-DataBase2[[#This Row],[BestSol]])/DataBase2[[#This Row],[BestSol]])</f>
        <v>3.9511792400205262E-2</v>
      </c>
      <c r="AM658" s="76">
        <f>IF(OR(DataBase2[[#This Row],[sKS]] = "", DataBase2[[#This Row],[BestSol]]=""), "", (DataBase2[[#This Row],[sKS]]-DataBase2[[#This Row],[BestSol]])/DataBase2[[#This Row],[BestSol]])</f>
        <v>9.1036883325523524E-3</v>
      </c>
      <c r="AN658" s="75">
        <f>IF(OR(DataBase2[[#This Row],[sLB]] = "", DataBase2[[#This Row],[BSHeu]]=""), "", (DataBase2[[#This Row],[sLB]]-DataBase2[[#This Row],[BSHeu]])/DataBase2[[#This Row],[BSHeu]])</f>
        <v>-9.0215588723051143E-3</v>
      </c>
      <c r="AO658" s="76">
        <f>IF(OR(DataBase2[[#This Row],[sCL]] = "",  DataBase2[[#This Row],[BSHeu]]=""), "", (DataBase2[[#This Row],[sCL]] - DataBase2[[#This Row],[BSHeu]])/ DataBase2[[#This Row],[BSHeu]])</f>
        <v>2.7841194029850747</v>
      </c>
      <c r="AP658" s="76">
        <f>IF(OR(DataBase2[[#This Row],[sDRC]]= "",  DataBase2[[#This Row],[BSHeu]]=""), "", (DataBase2[[#This Row],[sDRC]]- DataBase2[[#This Row],[BSHeu]])/ DataBase2[[#This Row],[BSHeu]])</f>
        <v>0.38331232725262576</v>
      </c>
      <c r="AQ658" s="76">
        <f>IF(OR(DataBase2[[#This Row],[sABS]]= "",  DataBase2[[#This Row],[BSHeu]]=""), "", (DataBase2[[#This Row],[sABS]]- DataBase2[[#This Row],[BSHeu]])/ DataBase2[[#This Row],[BSHeu]])</f>
        <v>3.0356392113506603E-2</v>
      </c>
      <c r="AR658" s="76">
        <f>IF(OR(DataBase2[[#This Row],[sCCJ]]= "",  DataBase2[[#This Row],[BSHeu]]=""), "", (DataBase2[[#This Row],[sCCJ]]- DataBase2[[#This Row],[BSHeu]])/ DataBase2[[#This Row],[BSHeu]])</f>
        <v>4.6135249677538272E-2</v>
      </c>
      <c r="AS658" s="76">
        <f>IF(OR(DataBase2[[#This Row],[sILS]] = "",  DataBase2[[#This Row],[BSHeu]]=""), "", (DataBase2[[#This Row],[sILS]]- DataBase2[[#This Row],[BSHeu]])/ DataBase2[[#This Row],[BSHeu]])</f>
        <v>4.91424359683066E-2</v>
      </c>
      <c r="AT658" s="76">
        <f>IF(OR(DataBase2[[#This Row],[sSA]] = "",  DataBase2[[#This Row],[BSHeu]]=""), "", (DataBase2[[#This Row],[sSA]]- DataBase2[[#This Row],[BSHeu]])/ DataBase2[[#This Row],[BSHeu]])</f>
        <v>3.0133775566611398E-2</v>
      </c>
      <c r="AU658" s="77">
        <f>IF(OR(DataBase2[[#This Row],[sKS]]= "",  DataBase2[[#This Row],[BSHeu]]=""), "", (DataBase2[[#This Row],[sKS]]- DataBase2[[#This Row],[BSHeu]])/ DataBase2[[#This Row],[BSHeu]])</f>
        <v>0</v>
      </c>
      <c r="AV658" s="78">
        <f>IF(AND(DataBase2[[#This Row],[sLBGB]]&lt;=0.0001, DataBase2[[#This Row],[sLBGB]]&lt;&gt;""), 1,"")</f>
        <v>1</v>
      </c>
      <c r="AW658" s="78" t="str">
        <f>IF(AND(DataBase2[[#This Row],[sCLGB]]&lt;=0.0001,DataBase2[[#This Row],[sCLGB]]&lt;&gt;""), 1,"")</f>
        <v/>
      </c>
      <c r="AX658" s="78" t="str">
        <f>IF(AND(DataBase2[[#This Row],[sDRCGB]]&lt;=0.0001,DataBase2[[#This Row],[sDRCGB]]&lt;&gt;""), 1,"")</f>
        <v/>
      </c>
      <c r="AY658" s="78" t="str">
        <f>IF(AND(DataBase2[[#This Row],[sABSGB]]&lt;=0.0001,DataBase2[[#This Row],[sABSGB]]&lt;&gt;""), 1,"")</f>
        <v/>
      </c>
      <c r="AZ658" s="78" t="str">
        <f>IF(AND(DataBase2[[#This Row],[sCCJGB]]&lt;=0.0001,DataBase2[[#This Row],[sCCJGB]]&lt;&gt;""), 1,"")</f>
        <v/>
      </c>
      <c r="BA658" s="78" t="str">
        <f>IF(AND(DataBase2[[#This Row],[sILSGB]]&lt;=0.0001,DataBase2[[#This Row],[sILSGB]]&lt;&gt;""), 1,"")</f>
        <v/>
      </c>
      <c r="BB658" s="78" t="str">
        <f>IF(AND(DataBase2[[#This Row],[sSAGB]]&lt;=0.0001,DataBase2[[#This Row],[sSAGB]]&lt;&gt;""), 1,"")</f>
        <v/>
      </c>
      <c r="BC658" s="78" t="str">
        <f>IF(AND(DataBase2[[#This Row],[sKSGB]]&lt;=0.0001,DataBase2[[#This Row],[sKSGB]]&lt;&gt;""), 1,"")</f>
        <v/>
      </c>
      <c r="BD658" s="79">
        <f>IF(AND(DataBase2[[#This Row],[sLBGKS]]&lt;=0.0001, DataBase2[[#This Row],[sLBGKS]]&lt;&gt;""), 1,"")</f>
        <v>1</v>
      </c>
      <c r="BE658" s="78" t="str">
        <f>IF(AND(DataBase2[[#This Row],[sCLGKS]]&lt;=0.0001,DataBase2[[#This Row],[sCLGKS]]&lt;&gt;""), 1,"")</f>
        <v/>
      </c>
      <c r="BF658" s="78" t="str">
        <f>IF(AND(DataBase2[[#This Row],[sDRCGKS]]&lt;=0.0001,DataBase2[[#This Row],[sDRCGKS]]&lt;&gt;""), 1,"")</f>
        <v/>
      </c>
      <c r="BG658" s="78" t="str">
        <f>IF(AND(DataBase2[[#This Row],[sABSGKS]]&lt;=0.0001,DataBase2[[#This Row],[sABSGKS]]&lt;&gt;""), 1,"")</f>
        <v/>
      </c>
      <c r="BH658" s="78" t="str">
        <f>IF(AND(DataBase2[[#This Row],[sCCJGKS]]&lt;=0.0001,DataBase2[[#This Row],[sCCJGKS]]&lt;&gt;""), 1,"")</f>
        <v/>
      </c>
      <c r="BI658" s="78" t="str">
        <f>IF(AND(DataBase2[[#This Row],[sILSGKS]]&lt;=0.0001,DataBase2[[#This Row],[sILSGKS]]&lt;&gt;""), 1,"")</f>
        <v/>
      </c>
      <c r="BJ658" s="78" t="str">
        <f>IF(AND(DataBase2[[#This Row],[sSAGKS]]&lt;=0.0001,DataBase2[[#This Row],[sSAGKS]]&lt;&gt;""), 1,"")</f>
        <v/>
      </c>
      <c r="BK658" s="80">
        <f>IF(AND(DataBase2[[#This Row],[sKSGKS]]&lt;=0.0001,DataBase2[[#This Row],[sKSGKS]]&lt;&gt;""), 1,"")</f>
        <v>1</v>
      </c>
      <c r="CV658" s="7"/>
      <c r="CW658" s="7"/>
      <c r="CX658" s="7"/>
      <c r="CY658" s="7"/>
      <c r="DB658" s="8"/>
      <c r="DC658" s="8"/>
      <c r="DD658" s="8"/>
      <c r="DF658" s="7"/>
      <c r="DG658" s="7"/>
      <c r="DH658" s="7"/>
      <c r="DI658" s="7"/>
      <c r="DK658" s="8"/>
      <c r="DL658" s="8"/>
      <c r="DM658" s="8"/>
      <c r="DN658" s="8"/>
      <c r="DO658" s="8"/>
      <c r="DP658" s="7"/>
      <c r="DQ658" s="7"/>
      <c r="DR658" s="7"/>
      <c r="DS658" s="7"/>
    </row>
    <row r="659" spans="1:123" x14ac:dyDescent="0.35">
      <c r="A659" s="65" t="s">
        <v>186</v>
      </c>
      <c r="B659" s="66" t="s">
        <v>80</v>
      </c>
      <c r="C659" s="67" t="s">
        <v>282</v>
      </c>
      <c r="D659" s="67">
        <v>6</v>
      </c>
      <c r="E659" s="67">
        <v>30</v>
      </c>
      <c r="F659" s="68">
        <v>2</v>
      </c>
      <c r="G659" s="69">
        <v>8388.85</v>
      </c>
      <c r="H659" s="70">
        <v>7722.4</v>
      </c>
      <c r="I659" s="71">
        <v>7200</v>
      </c>
      <c r="J659" s="69">
        <v>8254.01</v>
      </c>
      <c r="K659" s="70">
        <v>8018.42</v>
      </c>
      <c r="L659" s="71">
        <v>43045</v>
      </c>
      <c r="M659" s="69">
        <v>15533.5</v>
      </c>
      <c r="N659" s="6">
        <v>7997.38</v>
      </c>
      <c r="O659" s="71">
        <v>7200.1</v>
      </c>
      <c r="P659" s="69">
        <v>8260.3896499999992</v>
      </c>
      <c r="Q659" s="71">
        <v>11951</v>
      </c>
      <c r="R659" s="72">
        <v>8331.83</v>
      </c>
      <c r="S659" s="71">
        <v>166.83</v>
      </c>
      <c r="T659" s="72">
        <v>8523.14</v>
      </c>
      <c r="U659" s="71">
        <v>150.00200000000001</v>
      </c>
      <c r="V659" s="72">
        <v>8603.0499999999993</v>
      </c>
      <c r="W659" s="73">
        <v>150.19999999999999</v>
      </c>
      <c r="X659" s="7">
        <v>8515.5</v>
      </c>
      <c r="Y659" s="71">
        <v>69</v>
      </c>
      <c r="Z659" s="74">
        <f t="shared" si="30"/>
        <v>8254.01</v>
      </c>
      <c r="AA659" s="48">
        <f t="shared" si="31"/>
        <v>8260.3896499999992</v>
      </c>
      <c r="AB65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MIN(G659,J659,M659),"")</f>
        <v/>
      </c>
      <c r="AC659" s="49" t="str">
        <f>IF(OR(DataBase2[[#This Row],[sKS]] = "", DataBase2[[#This Row],[BSOpt]]=""), "", (DataBase2[[#This Row],[sKS]]-DataBase2[[#This Row],[BSOpt]])/DataBase2[[#This Row],[BSOpt]])</f>
        <v/>
      </c>
      <c r="AD659" s="49">
        <f t="shared" si="32"/>
        <v>8254.01</v>
      </c>
      <c r="AE659" s="49">
        <f>IF(OR(DataBase2[[#This Row],[sKS]] = "", DataBase2[[#This Row],[BESTUB]]=""), "", (DataBase2[[#This Row],[sKS]]-DataBase2[[#This Row],[BESTUB]])/DataBase2[[#This Row],[BESTUB]])</f>
        <v>3.1680359001261177E-2</v>
      </c>
      <c r="AF659" s="75">
        <f>IF(OR(DataBase2[[#This Row],[sLB]] = "", DataBase2[[#This Row],[BestSol]]=""), "", (DataBase2[[#This Row],[sLB]]-DataBase2[[#This Row],[BestSol]])/DataBase2[[#This Row],[BestSol]])</f>
        <v>1.6336301991395713E-2</v>
      </c>
      <c r="AG659" s="76">
        <f>IF(OR(DataBase2[[#This Row],[sCL]] = "", DataBase2[[#This Row],[BestSol]]=""), "", (DataBase2[[#This Row],[sCL]] -DataBase2[[#This Row],[BestSol]])/DataBase2[[#This Row],[BestSol]])</f>
        <v>0</v>
      </c>
      <c r="AH659" s="76">
        <f>IF(OR(DataBase2[[#This Row],[sDRC]]= "", DataBase2[[#This Row],[BestSol]]=""), "", (DataBase2[[#This Row],[sDRC]]-DataBase2[[#This Row],[BestSol]])/DataBase2[[#This Row],[BestSol]])</f>
        <v>0.88193375098891325</v>
      </c>
      <c r="AI659" s="76">
        <f>IF(OR(DataBase2[[#This Row],[sABS]]= "", DataBase2[[#This Row],[BestSol]]=""), "", (DataBase2[[#This Row],[sABS]]-DataBase2[[#This Row],[BestSol]])/DataBase2[[#This Row],[BestSol]])</f>
        <v>7.7291522544786675E-4</v>
      </c>
      <c r="AJ659" s="76">
        <f>IF(OR(DataBase2[[#This Row],[sCCJ]]= "", DataBase2[[#This Row],[BestSol]]=""), "", (DataBase2[[#This Row],[sCCJ]]-DataBase2[[#This Row],[BestSol]])/DataBase2[[#This Row],[BestSol]])</f>
        <v>9.4281446230377371E-3</v>
      </c>
      <c r="AK659" s="76">
        <f>IF(OR(DataBase2[[#This Row],[sILS]] = "", DataBase2[[#This Row],[BestSol]]=""), "", (DataBase2[[#This Row],[sILS]]-DataBase2[[#This Row],[BestSol]])/DataBase2[[#This Row],[BestSol]])</f>
        <v>3.2605969704422359E-2</v>
      </c>
      <c r="AL659" s="76">
        <f>IF(OR(DataBase2[[#This Row],[sSA]] = "", DataBase2[[#This Row],[BestSol]]=""), "", (DataBase2[[#This Row],[sSA]]-DataBase2[[#This Row],[BestSol]])/DataBase2[[#This Row],[BestSol]])</f>
        <v>4.2287324585262076E-2</v>
      </c>
      <c r="AM659" s="76">
        <f>IF(OR(DataBase2[[#This Row],[sKS]] = "", DataBase2[[#This Row],[BestSol]]=""), "", (DataBase2[[#This Row],[sKS]]-DataBase2[[#This Row],[BestSol]])/DataBase2[[#This Row],[BestSol]])</f>
        <v>3.1680359001261177E-2</v>
      </c>
      <c r="AN659" s="75">
        <f>IF(OR(DataBase2[[#This Row],[sLB]] = "", DataBase2[[#This Row],[BSHeu]]=""), "", (DataBase2[[#This Row],[sLB]]-DataBase2[[#This Row],[BSHeu]])/DataBase2[[#This Row],[BSHeu]])</f>
        <v>1.5551366877711539E-2</v>
      </c>
      <c r="AO659" s="76">
        <f>IF(OR(DataBase2[[#This Row],[sCL]] = "",  DataBase2[[#This Row],[BSHeu]]=""), "", (DataBase2[[#This Row],[sCL]] - DataBase2[[#This Row],[BSHeu]])/ DataBase2[[#This Row],[BSHeu]])</f>
        <v>-7.723182888834968E-4</v>
      </c>
      <c r="AP659" s="76">
        <f>IF(OR(DataBase2[[#This Row],[sDRC]]= "",  DataBase2[[#This Row],[BSHeu]]=""), "", (DataBase2[[#This Row],[sDRC]]- DataBase2[[#This Row],[BSHeu]])/ DataBase2[[#This Row],[BSHeu]])</f>
        <v>0.88048029913455739</v>
      </c>
      <c r="AQ659" s="76">
        <f>IF(OR(DataBase2[[#This Row],[sABS]]= "",  DataBase2[[#This Row],[BSHeu]]=""), "", (DataBase2[[#This Row],[sABS]]- DataBase2[[#This Row],[BSHeu]])/ DataBase2[[#This Row],[BSHeu]])</f>
        <v>0</v>
      </c>
      <c r="AR659" s="76">
        <f>IF(OR(DataBase2[[#This Row],[sCCJ]]= "",  DataBase2[[#This Row],[BSHeu]]=""), "", (DataBase2[[#This Row],[sCCJ]]- DataBase2[[#This Row],[BSHeu]])/ DataBase2[[#This Row],[BSHeu]])</f>
        <v>8.6485448056316284E-3</v>
      </c>
      <c r="AS659" s="76">
        <f>IF(OR(DataBase2[[#This Row],[sILS]] = "",  DataBase2[[#This Row],[BSHeu]]=""), "", (DataBase2[[#This Row],[sILS]]- DataBase2[[#This Row],[BSHeu]])/ DataBase2[[#This Row],[BSHeu]])</f>
        <v>3.1808469228809352E-2</v>
      </c>
      <c r="AT659" s="76">
        <f>IF(OR(DataBase2[[#This Row],[sSA]] = "",  DataBase2[[#This Row],[BSHeu]]=""), "", (DataBase2[[#This Row],[sSA]]- DataBase2[[#This Row],[BSHeu]])/ DataBase2[[#This Row],[BSHeu]])</f>
        <v>4.1482347022213428E-2</v>
      </c>
      <c r="AU659" s="77">
        <f>IF(OR(DataBase2[[#This Row],[sKS]]= "",  DataBase2[[#This Row],[BSHeu]]=""), "", (DataBase2[[#This Row],[sKS]]- DataBase2[[#This Row],[BSHeu]])/ DataBase2[[#This Row],[BSHeu]])</f>
        <v>3.0883573391722614E-2</v>
      </c>
      <c r="AV659" s="78" t="str">
        <f>IF(AND(DataBase2[[#This Row],[sLBGB]]&lt;=0.0001, DataBase2[[#This Row],[sLBGB]]&lt;&gt;""), 1,"")</f>
        <v/>
      </c>
      <c r="AW659" s="78">
        <f>IF(AND(DataBase2[[#This Row],[sCLGB]]&lt;=0.0001,DataBase2[[#This Row],[sCLGB]]&lt;&gt;""), 1,"")</f>
        <v>1</v>
      </c>
      <c r="AX659" s="78" t="str">
        <f>IF(AND(DataBase2[[#This Row],[sDRCGB]]&lt;=0.0001,DataBase2[[#This Row],[sDRCGB]]&lt;&gt;""), 1,"")</f>
        <v/>
      </c>
      <c r="AY659" s="78" t="str">
        <f>IF(AND(DataBase2[[#This Row],[sABSGB]]&lt;=0.0001,DataBase2[[#This Row],[sABSGB]]&lt;&gt;""), 1,"")</f>
        <v/>
      </c>
      <c r="AZ659" s="78" t="str">
        <f>IF(AND(DataBase2[[#This Row],[sCCJGB]]&lt;=0.0001,DataBase2[[#This Row],[sCCJGB]]&lt;&gt;""), 1,"")</f>
        <v/>
      </c>
      <c r="BA659" s="78" t="str">
        <f>IF(AND(DataBase2[[#This Row],[sILSGB]]&lt;=0.0001,DataBase2[[#This Row],[sILSGB]]&lt;&gt;""), 1,"")</f>
        <v/>
      </c>
      <c r="BB659" s="78" t="str">
        <f>IF(AND(DataBase2[[#This Row],[sSAGB]]&lt;=0.0001,DataBase2[[#This Row],[sSAGB]]&lt;&gt;""), 1,"")</f>
        <v/>
      </c>
      <c r="BC659" s="78" t="str">
        <f>IF(AND(DataBase2[[#This Row],[sKSGB]]&lt;=0.0001,DataBase2[[#This Row],[sKSGB]]&lt;&gt;""), 1,"")</f>
        <v/>
      </c>
      <c r="BD659" s="79" t="str">
        <f>IF(AND(DataBase2[[#This Row],[sLBGKS]]&lt;=0.0001, DataBase2[[#This Row],[sLBGKS]]&lt;&gt;""), 1,"")</f>
        <v/>
      </c>
      <c r="BE659" s="78">
        <f>IF(AND(DataBase2[[#This Row],[sCLGKS]]&lt;=0.0001,DataBase2[[#This Row],[sCLGKS]]&lt;&gt;""), 1,"")</f>
        <v>1</v>
      </c>
      <c r="BF659" s="78" t="str">
        <f>IF(AND(DataBase2[[#This Row],[sDRCGKS]]&lt;=0.0001,DataBase2[[#This Row],[sDRCGKS]]&lt;&gt;""), 1,"")</f>
        <v/>
      </c>
      <c r="BG659" s="78">
        <f>IF(AND(DataBase2[[#This Row],[sABSGKS]]&lt;=0.0001,DataBase2[[#This Row],[sABSGKS]]&lt;&gt;""), 1,"")</f>
        <v>1</v>
      </c>
      <c r="BH659" s="78" t="str">
        <f>IF(AND(DataBase2[[#This Row],[sCCJGKS]]&lt;=0.0001,DataBase2[[#This Row],[sCCJGKS]]&lt;&gt;""), 1,"")</f>
        <v/>
      </c>
      <c r="BI659" s="78" t="str">
        <f>IF(AND(DataBase2[[#This Row],[sILSGKS]]&lt;=0.0001,DataBase2[[#This Row],[sILSGKS]]&lt;&gt;""), 1,"")</f>
        <v/>
      </c>
      <c r="BJ659" s="78" t="str">
        <f>IF(AND(DataBase2[[#This Row],[sSAGKS]]&lt;=0.0001,DataBase2[[#This Row],[sSAGKS]]&lt;&gt;""), 1,"")</f>
        <v/>
      </c>
      <c r="BK659" s="80" t="str">
        <f>IF(AND(DataBase2[[#This Row],[sKSGKS]]&lt;=0.0001,DataBase2[[#This Row],[sKSGKS]]&lt;&gt;""), 1,"")</f>
        <v/>
      </c>
      <c r="CV659" s="7"/>
      <c r="CW659" s="7"/>
      <c r="CX659" s="7"/>
      <c r="CY659" s="7"/>
      <c r="DB659" s="8"/>
      <c r="DC659" s="8"/>
      <c r="DD659" s="8"/>
      <c r="DF659" s="7"/>
      <c r="DG659" s="7"/>
      <c r="DH659" s="7"/>
      <c r="DI659" s="7"/>
      <c r="DK659" s="8"/>
      <c r="DL659" s="8"/>
      <c r="DM659" s="8"/>
      <c r="DN659" s="8"/>
      <c r="DO659" s="8"/>
      <c r="DP659" s="7"/>
      <c r="DQ659" s="7"/>
      <c r="DR659" s="7"/>
      <c r="DS659" s="7"/>
    </row>
    <row r="660" spans="1:123" x14ac:dyDescent="0.35">
      <c r="A660" s="65" t="s">
        <v>187</v>
      </c>
      <c r="B660" s="66" t="s">
        <v>80</v>
      </c>
      <c r="C660" s="67" t="s">
        <v>282</v>
      </c>
      <c r="D660" s="67">
        <v>6</v>
      </c>
      <c r="E660" s="67">
        <v>30</v>
      </c>
      <c r="F660" s="68">
        <v>3</v>
      </c>
      <c r="G660" s="69">
        <v>9287.4</v>
      </c>
      <c r="H660" s="70">
        <v>8769.9</v>
      </c>
      <c r="I660" s="71">
        <v>7200</v>
      </c>
      <c r="J660" s="69">
        <v>9249.5300000000007</v>
      </c>
      <c r="K660" s="70">
        <v>8661.7999999999993</v>
      </c>
      <c r="L660" s="71">
        <v>42982</v>
      </c>
      <c r="M660" s="69">
        <v>17081.32</v>
      </c>
      <c r="N660" s="6">
        <v>9095.2199999999993</v>
      </c>
      <c r="O660" s="71">
        <v>7200.1</v>
      </c>
      <c r="P660" s="69">
        <v>9617.2900399999999</v>
      </c>
      <c r="Q660" s="71">
        <v>12004</v>
      </c>
      <c r="R660" s="72">
        <v>9609.48</v>
      </c>
      <c r="S660" s="71">
        <v>151.76</v>
      </c>
      <c r="T660" s="72">
        <v>9457.3700000000008</v>
      </c>
      <c r="U660" s="71">
        <v>150.01599999999999</v>
      </c>
      <c r="V660" s="72">
        <v>9776.4</v>
      </c>
      <c r="W660" s="73">
        <v>150.255</v>
      </c>
      <c r="X660" s="7">
        <v>9453.84</v>
      </c>
      <c r="Y660" s="71">
        <v>657</v>
      </c>
      <c r="Z660" s="74">
        <f t="shared" si="30"/>
        <v>9249.5300000000007</v>
      </c>
      <c r="AA660" s="48">
        <f t="shared" si="31"/>
        <v>9453.84</v>
      </c>
      <c r="AB66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MIN(G660,J660,M660),"")</f>
        <v/>
      </c>
      <c r="AC660" s="49" t="str">
        <f>IF(OR(DataBase2[[#This Row],[sKS]] = "", DataBase2[[#This Row],[BSOpt]]=""), "", (DataBase2[[#This Row],[sKS]]-DataBase2[[#This Row],[BSOpt]])/DataBase2[[#This Row],[BSOpt]])</f>
        <v/>
      </c>
      <c r="AD660" s="49">
        <f t="shared" si="32"/>
        <v>9249.5300000000007</v>
      </c>
      <c r="AE660" s="49">
        <f>IF(OR(DataBase2[[#This Row],[sKS]] = "", DataBase2[[#This Row],[BESTUB]]=""), "", (DataBase2[[#This Row],[sKS]]-DataBase2[[#This Row],[BESTUB]])/DataBase2[[#This Row],[BESTUB]])</f>
        <v>2.208868991181168E-2</v>
      </c>
      <c r="AF660" s="75">
        <f>IF(OR(DataBase2[[#This Row],[sLB]] = "", DataBase2[[#This Row],[BestSol]]=""), "", (DataBase2[[#This Row],[sLB]]-DataBase2[[#This Row],[BestSol]])/DataBase2[[#This Row],[BestSol]])</f>
        <v>4.0942620868302474E-3</v>
      </c>
      <c r="AG660" s="76">
        <f>IF(OR(DataBase2[[#This Row],[sCL]] = "", DataBase2[[#This Row],[BestSol]]=""), "", (DataBase2[[#This Row],[sCL]] -DataBase2[[#This Row],[BestSol]])/DataBase2[[#This Row],[BestSol]])</f>
        <v>0</v>
      </c>
      <c r="AH660" s="76">
        <f>IF(OR(DataBase2[[#This Row],[sDRC]]= "", DataBase2[[#This Row],[BestSol]]=""), "", (DataBase2[[#This Row],[sDRC]]-DataBase2[[#This Row],[BestSol]])/DataBase2[[#This Row],[BestSol]])</f>
        <v>0.84672302268331456</v>
      </c>
      <c r="AI660" s="76">
        <f>IF(OR(DataBase2[[#This Row],[sABS]]= "", DataBase2[[#This Row],[BestSol]]=""), "", (DataBase2[[#This Row],[sABS]]-DataBase2[[#This Row],[BestSol]])/DataBase2[[#This Row],[BestSol]])</f>
        <v>3.9759862393007987E-2</v>
      </c>
      <c r="AJ660" s="76">
        <f>IF(OR(DataBase2[[#This Row],[sCCJ]]= "", DataBase2[[#This Row],[BestSol]]=""), "", (DataBase2[[#This Row],[sCCJ]]-DataBase2[[#This Row],[BestSol]])/DataBase2[[#This Row],[BestSol]])</f>
        <v>3.8915490841156135E-2</v>
      </c>
      <c r="AK660" s="76">
        <f>IF(OR(DataBase2[[#This Row],[sILS]] = "", DataBase2[[#This Row],[BestSol]]=""), "", (DataBase2[[#This Row],[sILS]]-DataBase2[[#This Row],[BestSol]])/DataBase2[[#This Row],[BestSol]])</f>
        <v>2.2470330924922687E-2</v>
      </c>
      <c r="AL660" s="76">
        <f>IF(OR(DataBase2[[#This Row],[sSA]] = "", DataBase2[[#This Row],[BestSol]]=""), "", (DataBase2[[#This Row],[sSA]]-DataBase2[[#This Row],[BestSol]])/DataBase2[[#This Row],[BestSol]])</f>
        <v>5.696181319483249E-2</v>
      </c>
      <c r="AM660" s="76">
        <f>IF(OR(DataBase2[[#This Row],[sKS]] = "", DataBase2[[#This Row],[BestSol]]=""), "", (DataBase2[[#This Row],[sKS]]-DataBase2[[#This Row],[BestSol]])/DataBase2[[#This Row],[BestSol]])</f>
        <v>2.208868991181168E-2</v>
      </c>
      <c r="AN660" s="75">
        <f>IF(OR(DataBase2[[#This Row],[sLB]] = "", DataBase2[[#This Row],[BSHeu]]=""), "", (DataBase2[[#This Row],[sLB]]-DataBase2[[#This Row],[BSHeu]])/DataBase2[[#This Row],[BSHeu]])</f>
        <v>-1.7605544413698614E-2</v>
      </c>
      <c r="AO660" s="76">
        <f>IF(OR(DataBase2[[#This Row],[sCL]] = "",  DataBase2[[#This Row],[BSHeu]]=""), "", (DataBase2[[#This Row],[sCL]] - DataBase2[[#This Row],[BSHeu]])/ DataBase2[[#This Row],[BSHeu]])</f>
        <v>-2.1611324075719442E-2</v>
      </c>
      <c r="AP660" s="76">
        <f>IF(OR(DataBase2[[#This Row],[sDRC]]= "",  DataBase2[[#This Row],[BSHeu]]=""), "", (DataBase2[[#This Row],[sDRC]]- DataBase2[[#This Row],[BSHeu]])/ DataBase2[[#This Row],[BSHeu]])</f>
        <v>0.80681289296201331</v>
      </c>
      <c r="AQ660" s="76">
        <f>IF(OR(DataBase2[[#This Row],[sABS]]= "",  DataBase2[[#This Row],[BSHeu]]=""), "", (DataBase2[[#This Row],[sABS]]- DataBase2[[#This Row],[BSHeu]])/ DataBase2[[#This Row],[BSHeu]])</f>
        <v>1.7289275045907243E-2</v>
      </c>
      <c r="AR660" s="76">
        <f>IF(OR(DataBase2[[#This Row],[sCCJ]]= "",  DataBase2[[#This Row],[BSHeu]]=""), "", (DataBase2[[#This Row],[sCCJ]]- DataBase2[[#This Row],[BSHeu]])/ DataBase2[[#This Row],[BSHeu]])</f>
        <v>1.6463151481302774E-2</v>
      </c>
      <c r="AS660" s="76">
        <f>IF(OR(DataBase2[[#This Row],[sILS]] = "",  DataBase2[[#This Row],[BSHeu]]=""), "", (DataBase2[[#This Row],[sILS]]- DataBase2[[#This Row],[BSHeu]])/ DataBase2[[#This Row],[BSHeu]])</f>
        <v>3.7339324549607932E-4</v>
      </c>
      <c r="AT660" s="76">
        <f>IF(OR(DataBase2[[#This Row],[sSA]] = "",  DataBase2[[#This Row],[BSHeu]]=""), "", (DataBase2[[#This Row],[sSA]]- DataBase2[[#This Row],[BSHeu]])/ DataBase2[[#This Row],[BSHeu]])</f>
        <v>3.411946891421893E-2</v>
      </c>
      <c r="AU660" s="77">
        <f>IF(OR(DataBase2[[#This Row],[sKS]]= "",  DataBase2[[#This Row],[BSHeu]]=""), "", (DataBase2[[#This Row],[sKS]]- DataBase2[[#This Row],[BSHeu]])/ DataBase2[[#This Row],[BSHeu]])</f>
        <v>0</v>
      </c>
      <c r="AV660" s="78" t="str">
        <f>IF(AND(DataBase2[[#This Row],[sLBGB]]&lt;=0.0001, DataBase2[[#This Row],[sLBGB]]&lt;&gt;""), 1,"")</f>
        <v/>
      </c>
      <c r="AW660" s="78">
        <f>IF(AND(DataBase2[[#This Row],[sCLGB]]&lt;=0.0001,DataBase2[[#This Row],[sCLGB]]&lt;&gt;""), 1,"")</f>
        <v>1</v>
      </c>
      <c r="AX660" s="78" t="str">
        <f>IF(AND(DataBase2[[#This Row],[sDRCGB]]&lt;=0.0001,DataBase2[[#This Row],[sDRCGB]]&lt;&gt;""), 1,"")</f>
        <v/>
      </c>
      <c r="AY660" s="78" t="str">
        <f>IF(AND(DataBase2[[#This Row],[sABSGB]]&lt;=0.0001,DataBase2[[#This Row],[sABSGB]]&lt;&gt;""), 1,"")</f>
        <v/>
      </c>
      <c r="AZ660" s="78" t="str">
        <f>IF(AND(DataBase2[[#This Row],[sCCJGB]]&lt;=0.0001,DataBase2[[#This Row],[sCCJGB]]&lt;&gt;""), 1,"")</f>
        <v/>
      </c>
      <c r="BA660" s="78" t="str">
        <f>IF(AND(DataBase2[[#This Row],[sILSGB]]&lt;=0.0001,DataBase2[[#This Row],[sILSGB]]&lt;&gt;""), 1,"")</f>
        <v/>
      </c>
      <c r="BB660" s="78" t="str">
        <f>IF(AND(DataBase2[[#This Row],[sSAGB]]&lt;=0.0001,DataBase2[[#This Row],[sSAGB]]&lt;&gt;""), 1,"")</f>
        <v/>
      </c>
      <c r="BC660" s="78" t="str">
        <f>IF(AND(DataBase2[[#This Row],[sKSGB]]&lt;=0.0001,DataBase2[[#This Row],[sKSGB]]&lt;&gt;""), 1,"")</f>
        <v/>
      </c>
      <c r="BD660" s="79">
        <f>IF(AND(DataBase2[[#This Row],[sLBGKS]]&lt;=0.0001, DataBase2[[#This Row],[sLBGKS]]&lt;&gt;""), 1,"")</f>
        <v>1</v>
      </c>
      <c r="BE660" s="78">
        <f>IF(AND(DataBase2[[#This Row],[sCLGKS]]&lt;=0.0001,DataBase2[[#This Row],[sCLGKS]]&lt;&gt;""), 1,"")</f>
        <v>1</v>
      </c>
      <c r="BF660" s="78" t="str">
        <f>IF(AND(DataBase2[[#This Row],[sDRCGKS]]&lt;=0.0001,DataBase2[[#This Row],[sDRCGKS]]&lt;&gt;""), 1,"")</f>
        <v/>
      </c>
      <c r="BG660" s="78" t="str">
        <f>IF(AND(DataBase2[[#This Row],[sABSGKS]]&lt;=0.0001,DataBase2[[#This Row],[sABSGKS]]&lt;&gt;""), 1,"")</f>
        <v/>
      </c>
      <c r="BH660" s="78" t="str">
        <f>IF(AND(DataBase2[[#This Row],[sCCJGKS]]&lt;=0.0001,DataBase2[[#This Row],[sCCJGKS]]&lt;&gt;""), 1,"")</f>
        <v/>
      </c>
      <c r="BI660" s="78" t="str">
        <f>IF(AND(DataBase2[[#This Row],[sILSGKS]]&lt;=0.0001,DataBase2[[#This Row],[sILSGKS]]&lt;&gt;""), 1,"")</f>
        <v/>
      </c>
      <c r="BJ660" s="78" t="str">
        <f>IF(AND(DataBase2[[#This Row],[sSAGKS]]&lt;=0.0001,DataBase2[[#This Row],[sSAGKS]]&lt;&gt;""), 1,"")</f>
        <v/>
      </c>
      <c r="BK660" s="80">
        <f>IF(AND(DataBase2[[#This Row],[sKSGKS]]&lt;=0.0001,DataBase2[[#This Row],[sKSGKS]]&lt;&gt;""), 1,"")</f>
        <v>1</v>
      </c>
      <c r="CV660" s="7"/>
      <c r="CW660" s="7"/>
      <c r="CX660" s="7"/>
      <c r="CY660" s="7"/>
      <c r="DB660" s="8"/>
      <c r="DC660" s="8"/>
      <c r="DD660" s="8"/>
      <c r="DF660" s="7"/>
      <c r="DG660" s="7"/>
      <c r="DH660" s="7"/>
      <c r="DI660" s="7"/>
      <c r="DK660" s="8"/>
      <c r="DL660" s="8"/>
      <c r="DM660" s="8"/>
      <c r="DN660" s="8"/>
      <c r="DO660" s="8"/>
      <c r="DP660" s="7"/>
      <c r="DQ660" s="7"/>
      <c r="DR660" s="7"/>
      <c r="DS660" s="7"/>
    </row>
    <row r="661" spans="1:123" x14ac:dyDescent="0.35">
      <c r="A661" s="65" t="s">
        <v>188</v>
      </c>
      <c r="B661" s="66" t="s">
        <v>80</v>
      </c>
      <c r="C661" s="67" t="s">
        <v>282</v>
      </c>
      <c r="D661" s="67">
        <v>6</v>
      </c>
      <c r="E661" s="67">
        <v>30</v>
      </c>
      <c r="F661" s="68">
        <v>4</v>
      </c>
      <c r="G661" s="69">
        <v>10403.700000000001</v>
      </c>
      <c r="H661" s="70">
        <v>9895.9500000000007</v>
      </c>
      <c r="I661" s="71">
        <v>7200</v>
      </c>
      <c r="J661" s="69">
        <v>10667.87</v>
      </c>
      <c r="K661" s="70">
        <v>8921.7199999999993</v>
      </c>
      <c r="L661" s="71">
        <v>43023</v>
      </c>
      <c r="M661" s="69">
        <v>18677.93</v>
      </c>
      <c r="N661" s="6">
        <v>10240.4</v>
      </c>
      <c r="O661" s="71">
        <v>7200.1</v>
      </c>
      <c r="P661" s="69">
        <v>11058.450199999999</v>
      </c>
      <c r="Q661" s="71">
        <v>2957</v>
      </c>
      <c r="R661" s="72">
        <v>10834.37</v>
      </c>
      <c r="S661" s="71">
        <v>122.6</v>
      </c>
      <c r="T661" s="72">
        <v>10811.17</v>
      </c>
      <c r="U661" s="71">
        <v>150.01949999999999</v>
      </c>
      <c r="V661" s="72">
        <v>10845.77</v>
      </c>
      <c r="W661" s="73">
        <v>150.13149999999999</v>
      </c>
      <c r="X661" s="7">
        <v>10523.1</v>
      </c>
      <c r="Y661" s="71">
        <v>912</v>
      </c>
      <c r="Z661" s="74">
        <f t="shared" si="30"/>
        <v>10403.700000000001</v>
      </c>
      <c r="AA661" s="48">
        <f t="shared" si="31"/>
        <v>10523.1</v>
      </c>
      <c r="AB66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MIN(G661,J661,M661),"")</f>
        <v/>
      </c>
      <c r="AC661" s="49" t="str">
        <f>IF(OR(DataBase2[[#This Row],[sKS]] = "", DataBase2[[#This Row],[BSOpt]]=""), "", (DataBase2[[#This Row],[sKS]]-DataBase2[[#This Row],[BSOpt]])/DataBase2[[#This Row],[BSOpt]])</f>
        <v/>
      </c>
      <c r="AD661" s="49">
        <f t="shared" si="32"/>
        <v>10403.700000000001</v>
      </c>
      <c r="AE661" s="49">
        <f>IF(OR(DataBase2[[#This Row],[sKS]] = "", DataBase2[[#This Row],[BESTUB]]=""), "", (DataBase2[[#This Row],[sKS]]-DataBase2[[#This Row],[BESTUB]])/DataBase2[[#This Row],[BESTUB]])</f>
        <v>1.1476686178955527E-2</v>
      </c>
      <c r="AF661" s="75">
        <f>IF(OR(DataBase2[[#This Row],[sLB]] = "", DataBase2[[#This Row],[BestSol]]=""), "", (DataBase2[[#This Row],[sLB]]-DataBase2[[#This Row],[BestSol]])/DataBase2[[#This Row],[BestSol]])</f>
        <v>0</v>
      </c>
      <c r="AG661" s="76">
        <f>IF(OR(DataBase2[[#This Row],[sCL]] = "", DataBase2[[#This Row],[BestSol]]=""), "", (DataBase2[[#This Row],[sCL]] -DataBase2[[#This Row],[BestSol]])/DataBase2[[#This Row],[BestSol]])</f>
        <v>2.5391927871814841E-2</v>
      </c>
      <c r="AH661" s="76">
        <f>IF(OR(DataBase2[[#This Row],[sDRC]]= "", DataBase2[[#This Row],[BestSol]]=""), "", (DataBase2[[#This Row],[sDRC]]-DataBase2[[#This Row],[BestSol]])/DataBase2[[#This Row],[BestSol]])</f>
        <v>0.7953160894681699</v>
      </c>
      <c r="AI661" s="76">
        <f>IF(OR(DataBase2[[#This Row],[sABS]]= "", DataBase2[[#This Row],[BestSol]]=""), "", (DataBase2[[#This Row],[sABS]]-DataBase2[[#This Row],[BestSol]])/DataBase2[[#This Row],[BestSol]])</f>
        <v>6.2934359891192421E-2</v>
      </c>
      <c r="AJ661" s="76">
        <f>IF(OR(DataBase2[[#This Row],[sCCJ]]= "", DataBase2[[#This Row],[BestSol]]=""), "", (DataBase2[[#This Row],[sCCJ]]-DataBase2[[#This Row],[BestSol]])/DataBase2[[#This Row],[BestSol]])</f>
        <v>4.1395849553524232E-2</v>
      </c>
      <c r="AK661" s="76">
        <f>IF(OR(DataBase2[[#This Row],[sILS]] = "", DataBase2[[#This Row],[BestSol]]=""), "", (DataBase2[[#This Row],[sILS]]-DataBase2[[#This Row],[BestSol]])/DataBase2[[#This Row],[BestSol]])</f>
        <v>3.9165873679556248E-2</v>
      </c>
      <c r="AL661" s="76">
        <f>IF(OR(DataBase2[[#This Row],[sSA]] = "", DataBase2[[#This Row],[BestSol]]=""), "", (DataBase2[[#This Row],[sSA]]-DataBase2[[#This Row],[BestSol]])/DataBase2[[#This Row],[BestSol]])</f>
        <v>4.2491613560560151E-2</v>
      </c>
      <c r="AM661" s="76">
        <f>IF(OR(DataBase2[[#This Row],[sKS]] = "", DataBase2[[#This Row],[BestSol]]=""), "", (DataBase2[[#This Row],[sKS]]-DataBase2[[#This Row],[BestSol]])/DataBase2[[#This Row],[BestSol]])</f>
        <v>1.1476686178955527E-2</v>
      </c>
      <c r="AN661" s="75">
        <f>IF(OR(DataBase2[[#This Row],[sLB]] = "", DataBase2[[#This Row],[BSHeu]]=""), "", (DataBase2[[#This Row],[sLB]]-DataBase2[[#This Row],[BSHeu]])/DataBase2[[#This Row],[BSHeu]])</f>
        <v>-1.1346466345468506E-2</v>
      </c>
      <c r="AO661" s="76">
        <f>IF(OR(DataBase2[[#This Row],[sCL]] = "",  DataBase2[[#This Row],[BSHeu]]=""), "", (DataBase2[[#This Row],[sCL]] - DataBase2[[#This Row],[BSHeu]])/ DataBase2[[#This Row],[BSHeu]])</f>
        <v>1.3757352871302224E-2</v>
      </c>
      <c r="AP661" s="76">
        <f>IF(OR(DataBase2[[#This Row],[sDRC]]= "",  DataBase2[[#This Row],[BSHeu]]=""), "", (DataBase2[[#This Row],[sDRC]]- DataBase2[[#This Row],[BSHeu]])/ DataBase2[[#This Row],[BSHeu]])</f>
        <v>0.77494559587954115</v>
      </c>
      <c r="AQ661" s="76">
        <f>IF(OR(DataBase2[[#This Row],[sABS]]= "",  DataBase2[[#This Row],[BSHeu]]=""), "", (DataBase2[[#This Row],[sABS]]- DataBase2[[#This Row],[BSHeu]])/ DataBase2[[#This Row],[BSHeu]])</f>
        <v>5.087381094924489E-2</v>
      </c>
      <c r="AR661" s="76">
        <f>IF(OR(DataBase2[[#This Row],[sCCJ]]= "",  DataBase2[[#This Row],[BSHeu]]=""), "", (DataBase2[[#This Row],[sCCJ]]- DataBase2[[#This Row],[BSHeu]])/ DataBase2[[#This Row],[BSHeu]])</f>
        <v>2.9579686594254584E-2</v>
      </c>
      <c r="AS661" s="76">
        <f>IF(OR(DataBase2[[#This Row],[sILS]] = "",  DataBase2[[#This Row],[BSHeu]]=""), "", (DataBase2[[#This Row],[sILS]]- DataBase2[[#This Row],[BSHeu]])/ DataBase2[[#This Row],[BSHeu]])</f>
        <v>2.7375013066491784E-2</v>
      </c>
      <c r="AT661" s="76">
        <f>IF(OR(DataBase2[[#This Row],[sSA]] = "",  DataBase2[[#This Row],[BSHeu]]=""), "", (DataBase2[[#This Row],[sSA]]- DataBase2[[#This Row],[BSHeu]])/ DataBase2[[#This Row],[BSHeu]])</f>
        <v>3.0663017551862098E-2</v>
      </c>
      <c r="AU661" s="77">
        <f>IF(OR(DataBase2[[#This Row],[sKS]]= "",  DataBase2[[#This Row],[BSHeu]]=""), "", (DataBase2[[#This Row],[sKS]]- DataBase2[[#This Row],[BSHeu]])/ DataBase2[[#This Row],[BSHeu]])</f>
        <v>0</v>
      </c>
      <c r="AV661" s="78">
        <f>IF(AND(DataBase2[[#This Row],[sLBGB]]&lt;=0.0001, DataBase2[[#This Row],[sLBGB]]&lt;&gt;""), 1,"")</f>
        <v>1</v>
      </c>
      <c r="AW661" s="78" t="str">
        <f>IF(AND(DataBase2[[#This Row],[sCLGB]]&lt;=0.0001,DataBase2[[#This Row],[sCLGB]]&lt;&gt;""), 1,"")</f>
        <v/>
      </c>
      <c r="AX661" s="78" t="str">
        <f>IF(AND(DataBase2[[#This Row],[sDRCGB]]&lt;=0.0001,DataBase2[[#This Row],[sDRCGB]]&lt;&gt;""), 1,"")</f>
        <v/>
      </c>
      <c r="AY661" s="78" t="str">
        <f>IF(AND(DataBase2[[#This Row],[sABSGB]]&lt;=0.0001,DataBase2[[#This Row],[sABSGB]]&lt;&gt;""), 1,"")</f>
        <v/>
      </c>
      <c r="AZ661" s="78" t="str">
        <f>IF(AND(DataBase2[[#This Row],[sCCJGB]]&lt;=0.0001,DataBase2[[#This Row],[sCCJGB]]&lt;&gt;""), 1,"")</f>
        <v/>
      </c>
      <c r="BA661" s="78" t="str">
        <f>IF(AND(DataBase2[[#This Row],[sILSGB]]&lt;=0.0001,DataBase2[[#This Row],[sILSGB]]&lt;&gt;""), 1,"")</f>
        <v/>
      </c>
      <c r="BB661" s="78" t="str">
        <f>IF(AND(DataBase2[[#This Row],[sSAGB]]&lt;=0.0001,DataBase2[[#This Row],[sSAGB]]&lt;&gt;""), 1,"")</f>
        <v/>
      </c>
      <c r="BC661" s="78" t="str">
        <f>IF(AND(DataBase2[[#This Row],[sKSGB]]&lt;=0.0001,DataBase2[[#This Row],[sKSGB]]&lt;&gt;""), 1,"")</f>
        <v/>
      </c>
      <c r="BD661" s="79">
        <f>IF(AND(DataBase2[[#This Row],[sLBGKS]]&lt;=0.0001, DataBase2[[#This Row],[sLBGKS]]&lt;&gt;""), 1,"")</f>
        <v>1</v>
      </c>
      <c r="BE661" s="78" t="str">
        <f>IF(AND(DataBase2[[#This Row],[sCLGKS]]&lt;=0.0001,DataBase2[[#This Row],[sCLGKS]]&lt;&gt;""), 1,"")</f>
        <v/>
      </c>
      <c r="BF661" s="78" t="str">
        <f>IF(AND(DataBase2[[#This Row],[sDRCGKS]]&lt;=0.0001,DataBase2[[#This Row],[sDRCGKS]]&lt;&gt;""), 1,"")</f>
        <v/>
      </c>
      <c r="BG661" s="78" t="str">
        <f>IF(AND(DataBase2[[#This Row],[sABSGKS]]&lt;=0.0001,DataBase2[[#This Row],[sABSGKS]]&lt;&gt;""), 1,"")</f>
        <v/>
      </c>
      <c r="BH661" s="78" t="str">
        <f>IF(AND(DataBase2[[#This Row],[sCCJGKS]]&lt;=0.0001,DataBase2[[#This Row],[sCCJGKS]]&lt;&gt;""), 1,"")</f>
        <v/>
      </c>
      <c r="BI661" s="78" t="str">
        <f>IF(AND(DataBase2[[#This Row],[sILSGKS]]&lt;=0.0001,DataBase2[[#This Row],[sILSGKS]]&lt;&gt;""), 1,"")</f>
        <v/>
      </c>
      <c r="BJ661" s="78" t="str">
        <f>IF(AND(DataBase2[[#This Row],[sSAGKS]]&lt;=0.0001,DataBase2[[#This Row],[sSAGKS]]&lt;&gt;""), 1,"")</f>
        <v/>
      </c>
      <c r="BK661" s="80">
        <f>IF(AND(DataBase2[[#This Row],[sKSGKS]]&lt;=0.0001,DataBase2[[#This Row],[sKSGKS]]&lt;&gt;""), 1,"")</f>
        <v>1</v>
      </c>
      <c r="CV661" s="7"/>
      <c r="CW661" s="7"/>
      <c r="CX661" s="7"/>
      <c r="CY661" s="7"/>
      <c r="DB661" s="8"/>
      <c r="DC661" s="8"/>
      <c r="DD661" s="8"/>
      <c r="DF661" s="7"/>
      <c r="DG661" s="7"/>
      <c r="DH661" s="7"/>
      <c r="DI661" s="7"/>
      <c r="DK661" s="8"/>
      <c r="DL661" s="8"/>
      <c r="DM661" s="8"/>
      <c r="DN661" s="8"/>
      <c r="DO661" s="8"/>
      <c r="DP661" s="7"/>
      <c r="DQ661" s="7"/>
      <c r="DR661" s="7"/>
      <c r="DS661" s="7"/>
    </row>
    <row r="662" spans="1:123" x14ac:dyDescent="0.35">
      <c r="A662" s="65" t="s">
        <v>189</v>
      </c>
      <c r="B662" s="66" t="s">
        <v>80</v>
      </c>
      <c r="C662" s="67" t="s">
        <v>282</v>
      </c>
      <c r="D662" s="67">
        <v>6</v>
      </c>
      <c r="E662" s="67">
        <v>30</v>
      </c>
      <c r="F662" s="68">
        <v>5</v>
      </c>
      <c r="G662" s="69">
        <v>11732.2</v>
      </c>
      <c r="H662" s="70">
        <v>11056.2</v>
      </c>
      <c r="I662" s="71">
        <v>7200</v>
      </c>
      <c r="J662" s="69">
        <v>50732.27</v>
      </c>
      <c r="K662" s="70">
        <v>9149.93</v>
      </c>
      <c r="L662" s="71">
        <v>17627</v>
      </c>
      <c r="M662" s="69">
        <v>18369.95</v>
      </c>
      <c r="N662" s="6">
        <v>11402.53</v>
      </c>
      <c r="O662" s="71">
        <v>7200.1</v>
      </c>
      <c r="P662" s="69">
        <v>12312.309569999999</v>
      </c>
      <c r="Q662" s="71">
        <v>3402</v>
      </c>
      <c r="R662" s="72">
        <v>12182.37</v>
      </c>
      <c r="S662" s="71">
        <v>137.16999999999999</v>
      </c>
      <c r="T662" s="72">
        <v>12161.27</v>
      </c>
      <c r="U662" s="71">
        <v>150.02000000000001</v>
      </c>
      <c r="V662" s="72">
        <v>12176.97</v>
      </c>
      <c r="W662" s="73">
        <v>150.12049999999999</v>
      </c>
      <c r="X662" s="7">
        <v>12158.1</v>
      </c>
      <c r="Y662" s="71">
        <v>730</v>
      </c>
      <c r="Z662" s="74">
        <f t="shared" si="30"/>
        <v>11732.2</v>
      </c>
      <c r="AA662" s="48">
        <f t="shared" si="31"/>
        <v>12158.1</v>
      </c>
      <c r="AB66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MIN(G662,J662,M662),"")</f>
        <v/>
      </c>
      <c r="AC662" s="49" t="str">
        <f>IF(OR(DataBase2[[#This Row],[sKS]] = "", DataBase2[[#This Row],[BSOpt]]=""), "", (DataBase2[[#This Row],[sKS]]-DataBase2[[#This Row],[BSOpt]])/DataBase2[[#This Row],[BSOpt]])</f>
        <v/>
      </c>
      <c r="AD662" s="49">
        <f t="shared" si="32"/>
        <v>11732.2</v>
      </c>
      <c r="AE662" s="49">
        <f>IF(OR(DataBase2[[#This Row],[sKS]] = "", DataBase2[[#This Row],[BESTUB]]=""), "", (DataBase2[[#This Row],[sKS]]-DataBase2[[#This Row],[BESTUB]])/DataBase2[[#This Row],[BESTUB]])</f>
        <v>3.6301801878590514E-2</v>
      </c>
      <c r="AF662" s="75">
        <f>IF(OR(DataBase2[[#This Row],[sLB]] = "", DataBase2[[#This Row],[BestSol]]=""), "", (DataBase2[[#This Row],[sLB]]-DataBase2[[#This Row],[BestSol]])/DataBase2[[#This Row],[BestSol]])</f>
        <v>0</v>
      </c>
      <c r="AG662" s="76">
        <f>IF(OR(DataBase2[[#This Row],[sCL]] = "", DataBase2[[#This Row],[BestSol]]=""), "", (DataBase2[[#This Row],[sCL]] -DataBase2[[#This Row],[BestSol]])/DataBase2[[#This Row],[BestSol]])</f>
        <v>3.3241906888733563</v>
      </c>
      <c r="AH662" s="76">
        <f>IF(OR(DataBase2[[#This Row],[sDRC]]= "", DataBase2[[#This Row],[BestSol]]=""), "", (DataBase2[[#This Row],[sDRC]]-DataBase2[[#This Row],[BestSol]])/DataBase2[[#This Row],[BestSol]])</f>
        <v>0.56577197797514533</v>
      </c>
      <c r="AI662" s="76">
        <f>IF(OR(DataBase2[[#This Row],[sABS]]= "", DataBase2[[#This Row],[BestSol]]=""), "", (DataBase2[[#This Row],[sABS]]-DataBase2[[#This Row],[BestSol]])/DataBase2[[#This Row],[BestSol]])</f>
        <v>4.9445932561667773E-2</v>
      </c>
      <c r="AJ662" s="76">
        <f>IF(OR(DataBase2[[#This Row],[sCCJ]]= "", DataBase2[[#This Row],[BestSol]]=""), "", (DataBase2[[#This Row],[sCCJ]]-DataBase2[[#This Row],[BestSol]])/DataBase2[[#This Row],[BestSol]])</f>
        <v>3.8370467601984287E-2</v>
      </c>
      <c r="AK662" s="76">
        <f>IF(OR(DataBase2[[#This Row],[sILS]] = "", DataBase2[[#This Row],[BestSol]]=""), "", (DataBase2[[#This Row],[sILS]]-DataBase2[[#This Row],[BestSol]])/DataBase2[[#This Row],[BestSol]])</f>
        <v>3.6571998431666669E-2</v>
      </c>
      <c r="AL662" s="76">
        <f>IF(OR(DataBase2[[#This Row],[sSA]] = "", DataBase2[[#This Row],[BestSol]]=""), "", (DataBase2[[#This Row],[sSA]]-DataBase2[[#This Row],[BestSol]])/DataBase2[[#This Row],[BestSol]])</f>
        <v>3.791019587119198E-2</v>
      </c>
      <c r="AM662" s="76">
        <f>IF(OR(DataBase2[[#This Row],[sKS]] = "", DataBase2[[#This Row],[BestSol]]=""), "", (DataBase2[[#This Row],[sKS]]-DataBase2[[#This Row],[BestSol]])/DataBase2[[#This Row],[BestSol]])</f>
        <v>3.6301801878590514E-2</v>
      </c>
      <c r="AN662" s="75">
        <f>IF(OR(DataBase2[[#This Row],[sLB]] = "", DataBase2[[#This Row],[BSHeu]]=""), "", (DataBase2[[#This Row],[sLB]]-DataBase2[[#This Row],[BSHeu]])/DataBase2[[#This Row],[BSHeu]])</f>
        <v>-3.5030144512711657E-2</v>
      </c>
      <c r="AO662" s="76">
        <f>IF(OR(DataBase2[[#This Row],[sCL]] = "",  DataBase2[[#This Row],[BSHeu]]=""), "", (DataBase2[[#This Row],[sCL]] - DataBase2[[#This Row],[BSHeu]])/ DataBase2[[#This Row],[BSHeu]])</f>
        <v>3.1727136641416007</v>
      </c>
      <c r="AP662" s="76">
        <f>IF(OR(DataBase2[[#This Row],[sDRC]]= "",  DataBase2[[#This Row],[BSHeu]]=""), "", (DataBase2[[#This Row],[sDRC]]- DataBase2[[#This Row],[BSHeu]])/ DataBase2[[#This Row],[BSHeu]])</f>
        <v>0.51092275931272157</v>
      </c>
      <c r="AQ662" s="76">
        <f>IF(OR(DataBase2[[#This Row],[sABS]]= "",  DataBase2[[#This Row],[BSHeu]]=""), "", (DataBase2[[#This Row],[sABS]]- DataBase2[[#This Row],[BSHeu]])/ DataBase2[[#This Row],[BSHeu]])</f>
        <v>1.2683689885755099E-2</v>
      </c>
      <c r="AR662" s="76">
        <f>IF(OR(DataBase2[[#This Row],[sCCJ]]= "",  DataBase2[[#This Row],[BSHeu]]=""), "", (DataBase2[[#This Row],[sCCJ]]- DataBase2[[#This Row],[BSHeu]])/ DataBase2[[#This Row],[BSHeu]])</f>
        <v>1.996200064154797E-3</v>
      </c>
      <c r="AS662" s="76">
        <f>IF(OR(DataBase2[[#This Row],[sILS]] = "",  DataBase2[[#This Row],[BSHeu]]=""), "", (DataBase2[[#This Row],[sILS]]- DataBase2[[#This Row],[BSHeu]])/ DataBase2[[#This Row],[BSHeu]])</f>
        <v>2.6073152877506127E-4</v>
      </c>
      <c r="AT662" s="76">
        <f>IF(OR(DataBase2[[#This Row],[sSA]] = "",  DataBase2[[#This Row],[BSHeu]]=""), "", (DataBase2[[#This Row],[sSA]]- DataBase2[[#This Row],[BSHeu]])/ DataBase2[[#This Row],[BSHeu]])</f>
        <v>1.5520517186072644E-3</v>
      </c>
      <c r="AU662" s="77">
        <f>IF(OR(DataBase2[[#This Row],[sKS]]= "",  DataBase2[[#This Row],[BSHeu]]=""), "", (DataBase2[[#This Row],[sKS]]- DataBase2[[#This Row],[BSHeu]])/ DataBase2[[#This Row],[BSHeu]])</f>
        <v>0</v>
      </c>
      <c r="AV662" s="78">
        <f>IF(AND(DataBase2[[#This Row],[sLBGB]]&lt;=0.0001, DataBase2[[#This Row],[sLBGB]]&lt;&gt;""), 1,"")</f>
        <v>1</v>
      </c>
      <c r="AW662" s="78" t="str">
        <f>IF(AND(DataBase2[[#This Row],[sCLGB]]&lt;=0.0001,DataBase2[[#This Row],[sCLGB]]&lt;&gt;""), 1,"")</f>
        <v/>
      </c>
      <c r="AX662" s="78" t="str">
        <f>IF(AND(DataBase2[[#This Row],[sDRCGB]]&lt;=0.0001,DataBase2[[#This Row],[sDRCGB]]&lt;&gt;""), 1,"")</f>
        <v/>
      </c>
      <c r="AY662" s="78" t="str">
        <f>IF(AND(DataBase2[[#This Row],[sABSGB]]&lt;=0.0001,DataBase2[[#This Row],[sABSGB]]&lt;&gt;""), 1,"")</f>
        <v/>
      </c>
      <c r="AZ662" s="78" t="str">
        <f>IF(AND(DataBase2[[#This Row],[sCCJGB]]&lt;=0.0001,DataBase2[[#This Row],[sCCJGB]]&lt;&gt;""), 1,"")</f>
        <v/>
      </c>
      <c r="BA662" s="78" t="str">
        <f>IF(AND(DataBase2[[#This Row],[sILSGB]]&lt;=0.0001,DataBase2[[#This Row],[sILSGB]]&lt;&gt;""), 1,"")</f>
        <v/>
      </c>
      <c r="BB662" s="78" t="str">
        <f>IF(AND(DataBase2[[#This Row],[sSAGB]]&lt;=0.0001,DataBase2[[#This Row],[sSAGB]]&lt;&gt;""), 1,"")</f>
        <v/>
      </c>
      <c r="BC662" s="78" t="str">
        <f>IF(AND(DataBase2[[#This Row],[sKSGB]]&lt;=0.0001,DataBase2[[#This Row],[sKSGB]]&lt;&gt;""), 1,"")</f>
        <v/>
      </c>
      <c r="BD662" s="79">
        <f>IF(AND(DataBase2[[#This Row],[sLBGKS]]&lt;=0.0001, DataBase2[[#This Row],[sLBGKS]]&lt;&gt;""), 1,"")</f>
        <v>1</v>
      </c>
      <c r="BE662" s="78" t="str">
        <f>IF(AND(DataBase2[[#This Row],[sCLGKS]]&lt;=0.0001,DataBase2[[#This Row],[sCLGKS]]&lt;&gt;""), 1,"")</f>
        <v/>
      </c>
      <c r="BF662" s="78" t="str">
        <f>IF(AND(DataBase2[[#This Row],[sDRCGKS]]&lt;=0.0001,DataBase2[[#This Row],[sDRCGKS]]&lt;&gt;""), 1,"")</f>
        <v/>
      </c>
      <c r="BG662" s="78" t="str">
        <f>IF(AND(DataBase2[[#This Row],[sABSGKS]]&lt;=0.0001,DataBase2[[#This Row],[sABSGKS]]&lt;&gt;""), 1,"")</f>
        <v/>
      </c>
      <c r="BH662" s="78" t="str">
        <f>IF(AND(DataBase2[[#This Row],[sCCJGKS]]&lt;=0.0001,DataBase2[[#This Row],[sCCJGKS]]&lt;&gt;""), 1,"")</f>
        <v/>
      </c>
      <c r="BI662" s="78" t="str">
        <f>IF(AND(DataBase2[[#This Row],[sILSGKS]]&lt;=0.0001,DataBase2[[#This Row],[sILSGKS]]&lt;&gt;""), 1,"")</f>
        <v/>
      </c>
      <c r="BJ662" s="78" t="str">
        <f>IF(AND(DataBase2[[#This Row],[sSAGKS]]&lt;=0.0001,DataBase2[[#This Row],[sSAGKS]]&lt;&gt;""), 1,"")</f>
        <v/>
      </c>
      <c r="BK662" s="80">
        <f>IF(AND(DataBase2[[#This Row],[sKSGKS]]&lt;=0.0001,DataBase2[[#This Row],[sKSGKS]]&lt;&gt;""), 1,"")</f>
        <v>1</v>
      </c>
      <c r="CV662" s="7"/>
      <c r="CW662" s="7"/>
      <c r="CX662" s="7"/>
      <c r="CY662" s="7"/>
      <c r="DB662" s="8"/>
      <c r="DC662" s="8"/>
      <c r="DD662" s="8"/>
      <c r="DF662" s="7"/>
      <c r="DG662" s="7"/>
      <c r="DH662" s="7"/>
      <c r="DI662" s="7"/>
      <c r="DK662" s="8"/>
      <c r="DL662" s="8"/>
      <c r="DM662" s="8"/>
      <c r="DN662" s="8"/>
      <c r="DO662" s="8"/>
      <c r="DP662" s="7"/>
      <c r="DQ662" s="7"/>
      <c r="DR662" s="7"/>
      <c r="DS662" s="7"/>
    </row>
    <row r="663" spans="1:123" x14ac:dyDescent="0.35">
      <c r="A663" s="65" t="s">
        <v>190</v>
      </c>
      <c r="B663" s="66" t="s">
        <v>80</v>
      </c>
      <c r="C663" s="67" t="s">
        <v>282</v>
      </c>
      <c r="D663" s="67">
        <v>6</v>
      </c>
      <c r="E663" s="67">
        <v>30</v>
      </c>
      <c r="F663" s="68">
        <v>2</v>
      </c>
      <c r="G663" s="69">
        <v>8203.9</v>
      </c>
      <c r="H663" s="70">
        <v>8104.15</v>
      </c>
      <c r="I663" s="71">
        <v>7200</v>
      </c>
      <c r="J663" s="69">
        <v>8198.01</v>
      </c>
      <c r="K663" s="70">
        <v>8198.01</v>
      </c>
      <c r="L663" s="71">
        <v>12000</v>
      </c>
      <c r="M663" s="69">
        <v>14033.81</v>
      </c>
      <c r="N663" s="6">
        <v>8134.19</v>
      </c>
      <c r="O663" s="71">
        <v>7200.1</v>
      </c>
      <c r="P663" s="69">
        <v>8312.6503900000007</v>
      </c>
      <c r="Q663" s="71">
        <v>11501</v>
      </c>
      <c r="R663" s="72">
        <v>8494.76</v>
      </c>
      <c r="S663" s="71">
        <v>158.24</v>
      </c>
      <c r="T663" s="72">
        <v>8325.6299999999992</v>
      </c>
      <c r="U663" s="71">
        <v>150.029</v>
      </c>
      <c r="V663" s="72">
        <v>8497.06</v>
      </c>
      <c r="W663" s="73">
        <v>150.286</v>
      </c>
      <c r="X663" s="7">
        <v>8658.75</v>
      </c>
      <c r="Y663" s="71">
        <v>636</v>
      </c>
      <c r="Z663" s="74">
        <f t="shared" si="30"/>
        <v>8198.01</v>
      </c>
      <c r="AA663" s="48">
        <f t="shared" si="31"/>
        <v>8312.6503900000007</v>
      </c>
      <c r="AB663" s="49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MIN(G663,J663,M663),"")</f>
        <v>8198.01</v>
      </c>
      <c r="AC663" s="49">
        <f>IF(OR(DataBase2[[#This Row],[sKS]] = "", DataBase2[[#This Row],[BSOpt]]=""), "", (DataBase2[[#This Row],[sKS]]-DataBase2[[#This Row],[BSOpt]])/DataBase2[[#This Row],[BSOpt]])</f>
        <v>5.6201444008972881E-2</v>
      </c>
      <c r="AD663" s="49">
        <f t="shared" si="32"/>
        <v>8198.01</v>
      </c>
      <c r="AE663" s="49">
        <f>IF(OR(DataBase2[[#This Row],[sKS]] = "", DataBase2[[#This Row],[BESTUB]]=""), "", (DataBase2[[#This Row],[sKS]]-DataBase2[[#This Row],[BESTUB]])/DataBase2[[#This Row],[BESTUB]])</f>
        <v>5.6201444008972881E-2</v>
      </c>
      <c r="AF663" s="75">
        <f>IF(OR(DataBase2[[#This Row],[sLB]] = "", DataBase2[[#This Row],[BestSol]]=""), "", (DataBase2[[#This Row],[sLB]]-DataBase2[[#This Row],[BestSol]])/DataBase2[[#This Row],[BestSol]])</f>
        <v>7.1846704261148962E-4</v>
      </c>
      <c r="AG663" s="76">
        <f>IF(OR(DataBase2[[#This Row],[sCL]] = "", DataBase2[[#This Row],[BestSol]]=""), "", (DataBase2[[#This Row],[sCL]] -DataBase2[[#This Row],[BestSol]])/DataBase2[[#This Row],[BestSol]])</f>
        <v>0</v>
      </c>
      <c r="AH663" s="76">
        <f>IF(OR(DataBase2[[#This Row],[sDRC]]= "", DataBase2[[#This Row],[BestSol]]=""), "", (DataBase2[[#This Row],[sDRC]]-DataBase2[[#This Row],[BestSol]])/DataBase2[[#This Row],[BestSol]])</f>
        <v>0.71185568204966809</v>
      </c>
      <c r="AI663" s="76">
        <f>IF(OR(DataBase2[[#This Row],[sABS]]= "", DataBase2[[#This Row],[BestSol]]=""), "", (DataBase2[[#This Row],[sABS]]-DataBase2[[#This Row],[BestSol]])/DataBase2[[#This Row],[BestSol]])</f>
        <v>1.3983929026678483E-2</v>
      </c>
      <c r="AJ663" s="76">
        <f>IF(OR(DataBase2[[#This Row],[sCCJ]]= "", DataBase2[[#This Row],[BestSol]]=""), "", (DataBase2[[#This Row],[sCCJ]]-DataBase2[[#This Row],[BestSol]])/DataBase2[[#This Row],[BestSol]])</f>
        <v>3.619780898047209E-2</v>
      </c>
      <c r="AK663" s="76">
        <f>IF(OR(DataBase2[[#This Row],[sILS]] = "", DataBase2[[#This Row],[BestSol]]=""), "", (DataBase2[[#This Row],[sILS]]-DataBase2[[#This Row],[BestSol]])/DataBase2[[#This Row],[BestSol]])</f>
        <v>1.5567192525990939E-2</v>
      </c>
      <c r="AL663" s="76">
        <f>IF(OR(DataBase2[[#This Row],[sSA]] = "", DataBase2[[#This Row],[BestSol]]=""), "", (DataBase2[[#This Row],[sSA]]-DataBase2[[#This Row],[BestSol]])/DataBase2[[#This Row],[BestSol]])</f>
        <v>3.6478364871474815E-2</v>
      </c>
      <c r="AM663" s="76">
        <f>IF(OR(DataBase2[[#This Row],[sKS]] = "", DataBase2[[#This Row],[BestSol]]=""), "", (DataBase2[[#This Row],[sKS]]-DataBase2[[#This Row],[BestSol]])/DataBase2[[#This Row],[BestSol]])</f>
        <v>5.6201444008972881E-2</v>
      </c>
      <c r="AN663" s="75">
        <f>IF(OR(DataBase2[[#This Row],[sLB]] = "", DataBase2[[#This Row],[BSHeu]]=""), "", (DataBase2[[#This Row],[sLB]]-DataBase2[[#This Row],[BSHeu]])/DataBase2[[#This Row],[BSHeu]])</f>
        <v>-1.3082516994919722E-2</v>
      </c>
      <c r="AO663" s="76">
        <f>IF(OR(DataBase2[[#This Row],[sCL]] = "",  DataBase2[[#This Row],[BSHeu]]=""), "", (DataBase2[[#This Row],[sCL]] - DataBase2[[#This Row],[BSHeu]])/ DataBase2[[#This Row],[BSHeu]])</f>
        <v>-1.3791075604227411E-2</v>
      </c>
      <c r="AP663" s="76">
        <f>IF(OR(DataBase2[[#This Row],[sDRC]]= "",  DataBase2[[#This Row],[BSHeu]]=""), "", (DataBase2[[#This Row],[sDRC]]- DataBase2[[#This Row],[BSHeu]])/ DataBase2[[#This Row],[BSHeu]])</f>
        <v>0.68824735091499478</v>
      </c>
      <c r="AQ663" s="76">
        <f>IF(OR(DataBase2[[#This Row],[sABS]]= "",  DataBase2[[#This Row],[BSHeu]]=""), "", (DataBase2[[#This Row],[sABS]]- DataBase2[[#This Row],[BSHeu]])/ DataBase2[[#This Row],[BSHeu]])</f>
        <v>0</v>
      </c>
      <c r="AR663" s="76">
        <f>IF(OR(DataBase2[[#This Row],[sCCJ]]= "",  DataBase2[[#This Row],[BSHeu]]=""), "", (DataBase2[[#This Row],[sCCJ]]- DataBase2[[#This Row],[BSHeu]])/ DataBase2[[#This Row],[BSHeu]])</f>
        <v>2.1907526655887605E-2</v>
      </c>
      <c r="AS663" s="76">
        <f>IF(OR(DataBase2[[#This Row],[sILS]] = "",  DataBase2[[#This Row],[BSHeu]]=""), "", (DataBase2[[#This Row],[sILS]]- DataBase2[[#This Row],[BSHeu]])/ DataBase2[[#This Row],[BSHeu]])</f>
        <v>1.5614285926920236E-3</v>
      </c>
      <c r="AT663" s="76">
        <f>IF(OR(DataBase2[[#This Row],[sSA]] = "",  DataBase2[[#This Row],[BSHeu]]=""), "", (DataBase2[[#This Row],[sSA]]- DataBase2[[#This Row],[BSHeu]])/ DataBase2[[#This Row],[BSHeu]])</f>
        <v>2.2184213379386305E-2</v>
      </c>
      <c r="AU663" s="77">
        <f>IF(OR(DataBase2[[#This Row],[sKS]]= "",  DataBase2[[#This Row],[BSHeu]]=""), "", (DataBase2[[#This Row],[sKS]]- DataBase2[[#This Row],[BSHeu]])/ DataBase2[[#This Row],[BSHeu]])</f>
        <v>4.163529004135097E-2</v>
      </c>
      <c r="AV663" s="78" t="str">
        <f>IF(AND(DataBase2[[#This Row],[sLBGB]]&lt;=0.0001, DataBase2[[#This Row],[sLBGB]]&lt;&gt;""), 1,"")</f>
        <v/>
      </c>
      <c r="AW663" s="78">
        <f>IF(AND(DataBase2[[#This Row],[sCLGB]]&lt;=0.0001,DataBase2[[#This Row],[sCLGB]]&lt;&gt;""), 1,"")</f>
        <v>1</v>
      </c>
      <c r="AX663" s="78" t="str">
        <f>IF(AND(DataBase2[[#This Row],[sDRCGB]]&lt;=0.0001,DataBase2[[#This Row],[sDRCGB]]&lt;&gt;""), 1,"")</f>
        <v/>
      </c>
      <c r="AY663" s="78" t="str">
        <f>IF(AND(DataBase2[[#This Row],[sABSGB]]&lt;=0.0001,DataBase2[[#This Row],[sABSGB]]&lt;&gt;""), 1,"")</f>
        <v/>
      </c>
      <c r="AZ663" s="78" t="str">
        <f>IF(AND(DataBase2[[#This Row],[sCCJGB]]&lt;=0.0001,DataBase2[[#This Row],[sCCJGB]]&lt;&gt;""), 1,"")</f>
        <v/>
      </c>
      <c r="BA663" s="78" t="str">
        <f>IF(AND(DataBase2[[#This Row],[sILSGB]]&lt;=0.0001,DataBase2[[#This Row],[sILSGB]]&lt;&gt;""), 1,"")</f>
        <v/>
      </c>
      <c r="BB663" s="78" t="str">
        <f>IF(AND(DataBase2[[#This Row],[sSAGB]]&lt;=0.0001,DataBase2[[#This Row],[sSAGB]]&lt;&gt;""), 1,"")</f>
        <v/>
      </c>
      <c r="BC663" s="78" t="str">
        <f>IF(AND(DataBase2[[#This Row],[sKSGB]]&lt;=0.0001,DataBase2[[#This Row],[sKSGB]]&lt;&gt;""), 1,"")</f>
        <v/>
      </c>
      <c r="BD663" s="79">
        <f>IF(AND(DataBase2[[#This Row],[sLBGKS]]&lt;=0.0001, DataBase2[[#This Row],[sLBGKS]]&lt;&gt;""), 1,"")</f>
        <v>1</v>
      </c>
      <c r="BE663" s="78">
        <f>IF(AND(DataBase2[[#This Row],[sCLGKS]]&lt;=0.0001,DataBase2[[#This Row],[sCLGKS]]&lt;&gt;""), 1,"")</f>
        <v>1</v>
      </c>
      <c r="BF663" s="78" t="str">
        <f>IF(AND(DataBase2[[#This Row],[sDRCGKS]]&lt;=0.0001,DataBase2[[#This Row],[sDRCGKS]]&lt;&gt;""), 1,"")</f>
        <v/>
      </c>
      <c r="BG663" s="78">
        <f>IF(AND(DataBase2[[#This Row],[sABSGKS]]&lt;=0.0001,DataBase2[[#This Row],[sABSGKS]]&lt;&gt;""), 1,"")</f>
        <v>1</v>
      </c>
      <c r="BH663" s="78" t="str">
        <f>IF(AND(DataBase2[[#This Row],[sCCJGKS]]&lt;=0.0001,DataBase2[[#This Row],[sCCJGKS]]&lt;&gt;""), 1,"")</f>
        <v/>
      </c>
      <c r="BI663" s="78" t="str">
        <f>IF(AND(DataBase2[[#This Row],[sILSGKS]]&lt;=0.0001,DataBase2[[#This Row],[sILSGKS]]&lt;&gt;""), 1,"")</f>
        <v/>
      </c>
      <c r="BJ663" s="78" t="str">
        <f>IF(AND(DataBase2[[#This Row],[sSAGKS]]&lt;=0.0001,DataBase2[[#This Row],[sSAGKS]]&lt;&gt;""), 1,"")</f>
        <v/>
      </c>
      <c r="BK663" s="80" t="str">
        <f>IF(AND(DataBase2[[#This Row],[sKSGKS]]&lt;=0.0001,DataBase2[[#This Row],[sKSGKS]]&lt;&gt;""), 1,"")</f>
        <v/>
      </c>
      <c r="CV663" s="7"/>
      <c r="CW663" s="7"/>
      <c r="CX663" s="7"/>
      <c r="CY663" s="7"/>
      <c r="DB663" s="8"/>
      <c r="DC663" s="8"/>
      <c r="DD663" s="8"/>
      <c r="DF663" s="7"/>
      <c r="DG663" s="7"/>
      <c r="DH663" s="7"/>
      <c r="DI663" s="7"/>
      <c r="DK663" s="8"/>
      <c r="DL663" s="8"/>
      <c r="DM663" s="8"/>
      <c r="DN663" s="8"/>
      <c r="DO663" s="8"/>
      <c r="DP663" s="7"/>
      <c r="DQ663" s="7"/>
      <c r="DR663" s="7"/>
      <c r="DS663" s="7"/>
    </row>
    <row r="664" spans="1:123" x14ac:dyDescent="0.35">
      <c r="A664" s="65" t="s">
        <v>191</v>
      </c>
      <c r="B664" s="66" t="s">
        <v>80</v>
      </c>
      <c r="C664" s="67" t="s">
        <v>282</v>
      </c>
      <c r="D664" s="67">
        <v>6</v>
      </c>
      <c r="E664" s="67">
        <v>30</v>
      </c>
      <c r="F664" s="68">
        <v>3</v>
      </c>
      <c r="G664" s="69">
        <v>9205.8799999999992</v>
      </c>
      <c r="H664" s="70">
        <v>8793.64</v>
      </c>
      <c r="I664" s="71">
        <v>7200</v>
      </c>
      <c r="J664" s="69">
        <v>9247.68</v>
      </c>
      <c r="K664" s="70">
        <v>8408.32</v>
      </c>
      <c r="L664" s="71">
        <v>43219</v>
      </c>
      <c r="M664" s="69">
        <v>15882.73</v>
      </c>
      <c r="N664" s="6">
        <v>8954.0499999999993</v>
      </c>
      <c r="O664" s="71">
        <v>7200.1</v>
      </c>
      <c r="P664" s="69">
        <v>9415.6796900000008</v>
      </c>
      <c r="Q664" s="71">
        <v>12004</v>
      </c>
      <c r="R664" s="72">
        <v>9313.19</v>
      </c>
      <c r="S664" s="71">
        <v>399.37</v>
      </c>
      <c r="T664" s="72">
        <v>9349.27</v>
      </c>
      <c r="U664" s="71">
        <v>150.012</v>
      </c>
      <c r="V664" s="72">
        <v>9378.44</v>
      </c>
      <c r="W664" s="73">
        <v>150.51400000000001</v>
      </c>
      <c r="X664" s="7">
        <v>9174.2099999999991</v>
      </c>
      <c r="Y664" s="71">
        <v>568</v>
      </c>
      <c r="Z664" s="74">
        <f t="shared" si="30"/>
        <v>9205.8799999999992</v>
      </c>
      <c r="AA664" s="48">
        <f t="shared" si="31"/>
        <v>9174.2099999999991</v>
      </c>
      <c r="AB66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MIN(G664,J664,M664),"")</f>
        <v/>
      </c>
      <c r="AC664" s="49" t="str">
        <f>IF(OR(DataBase2[[#This Row],[sKS]] = "", DataBase2[[#This Row],[BSOpt]]=""), "", (DataBase2[[#This Row],[sKS]]-DataBase2[[#This Row],[BSOpt]])/DataBase2[[#This Row],[BSOpt]])</f>
        <v/>
      </c>
      <c r="AD664" s="49">
        <f t="shared" si="32"/>
        <v>9205.8799999999992</v>
      </c>
      <c r="AE664" s="49">
        <f>IF(OR(DataBase2[[#This Row],[sKS]] = "", DataBase2[[#This Row],[BESTUB]]=""), "", (DataBase2[[#This Row],[sKS]]-DataBase2[[#This Row],[BESTUB]])/DataBase2[[#This Row],[BESTUB]])</f>
        <v>-3.4401925725731897E-3</v>
      </c>
      <c r="AF664" s="75">
        <f>IF(OR(DataBase2[[#This Row],[sLB]] = "", DataBase2[[#This Row],[BestSol]]=""), "", (DataBase2[[#This Row],[sLB]]-DataBase2[[#This Row],[BestSol]])/DataBase2[[#This Row],[BestSol]])</f>
        <v>0</v>
      </c>
      <c r="AG664" s="76">
        <f>IF(OR(DataBase2[[#This Row],[sCL]] = "", DataBase2[[#This Row],[BestSol]]=""), "", (DataBase2[[#This Row],[sCL]] -DataBase2[[#This Row],[BestSol]])/DataBase2[[#This Row],[BestSol]])</f>
        <v>4.5405762404029919E-3</v>
      </c>
      <c r="AH664" s="76">
        <f>IF(OR(DataBase2[[#This Row],[sDRC]]= "", DataBase2[[#This Row],[BestSol]]=""), "", (DataBase2[[#This Row],[sDRC]]-DataBase2[[#This Row],[BestSol]])/DataBase2[[#This Row],[BestSol]])</f>
        <v>0.72528101604626616</v>
      </c>
      <c r="AI664" s="76">
        <f>IF(OR(DataBase2[[#This Row],[sABS]]= "", DataBase2[[#This Row],[BestSol]]=""), "", (DataBase2[[#This Row],[sABS]]-DataBase2[[#This Row],[BestSol]])/DataBase2[[#This Row],[BestSol]])</f>
        <v>2.2789748508562101E-2</v>
      </c>
      <c r="AJ664" s="76">
        <f>IF(OR(DataBase2[[#This Row],[sCCJ]]= "", DataBase2[[#This Row],[BestSol]]=""), "", (DataBase2[[#This Row],[sCCJ]]-DataBase2[[#This Row],[BestSol]])/DataBase2[[#This Row],[BestSol]])</f>
        <v>1.1656680295637279E-2</v>
      </c>
      <c r="AK664" s="76">
        <f>IF(OR(DataBase2[[#This Row],[sILS]] = "", DataBase2[[#This Row],[BestSol]]=""), "", (DataBase2[[#This Row],[sILS]]-DataBase2[[#This Row],[BestSol]])/DataBase2[[#This Row],[BestSol]])</f>
        <v>1.5575914524195541E-2</v>
      </c>
      <c r="AL664" s="76">
        <f>IF(OR(DataBase2[[#This Row],[sSA]] = "", DataBase2[[#This Row],[BestSol]]=""), "", (DataBase2[[#This Row],[sSA]]-DataBase2[[#This Row],[BestSol]])/DataBase2[[#This Row],[BestSol]])</f>
        <v>1.8744541532151333E-2</v>
      </c>
      <c r="AM664" s="76">
        <f>IF(OR(DataBase2[[#This Row],[sKS]] = "", DataBase2[[#This Row],[BestSol]]=""), "", (DataBase2[[#This Row],[sKS]]-DataBase2[[#This Row],[BestSol]])/DataBase2[[#This Row],[BestSol]])</f>
        <v>-3.4401925725731897E-3</v>
      </c>
      <c r="AN664" s="75">
        <f>IF(OR(DataBase2[[#This Row],[sLB]] = "", DataBase2[[#This Row],[BSHeu]]=""), "", (DataBase2[[#This Row],[sLB]]-DataBase2[[#This Row],[BSHeu]])/DataBase2[[#This Row],[BSHeu]])</f>
        <v>3.4520683524794041E-3</v>
      </c>
      <c r="AO664" s="76">
        <f>IF(OR(DataBase2[[#This Row],[sCL]] = "",  DataBase2[[#This Row],[BSHeu]]=""), "", (DataBase2[[#This Row],[sCL]] - DataBase2[[#This Row],[BSHeu]])/ DataBase2[[#This Row],[BSHeu]])</f>
        <v>8.0083189724239109E-3</v>
      </c>
      <c r="AP664" s="76">
        <f>IF(OR(DataBase2[[#This Row],[sDRC]]= "",  DataBase2[[#This Row],[BSHeu]]=""), "", (DataBase2[[#This Row],[sDRC]]- DataBase2[[#This Row],[BSHeu]])/ DataBase2[[#This Row],[BSHeu]])</f>
        <v>0.73123680404089297</v>
      </c>
      <c r="AQ664" s="76">
        <f>IF(OR(DataBase2[[#This Row],[sABS]]= "",  DataBase2[[#This Row],[BSHeu]]=""), "", (DataBase2[[#This Row],[sABS]]- DataBase2[[#This Row],[BSHeu]])/ DataBase2[[#This Row],[BSHeu]])</f>
        <v>2.6320488630628875E-2</v>
      </c>
      <c r="AR664" s="76">
        <f>IF(OR(DataBase2[[#This Row],[sCCJ]]= "",  DataBase2[[#This Row],[BSHeu]]=""), "", (DataBase2[[#This Row],[sCCJ]]- DataBase2[[#This Row],[BSHeu]])/ DataBase2[[#This Row],[BSHeu]])</f>
        <v>1.5148988305260224E-2</v>
      </c>
      <c r="AS664" s="76">
        <f>IF(OR(DataBase2[[#This Row],[sILS]] = "",  DataBase2[[#This Row],[BSHeu]]=""), "", (DataBase2[[#This Row],[sILS]]- DataBase2[[#This Row],[BSHeu]])/ DataBase2[[#This Row],[BSHeu]])</f>
        <v>1.9081751998264847E-2</v>
      </c>
      <c r="AT664" s="76">
        <f>IF(OR(DataBase2[[#This Row],[sSA]] = "",  DataBase2[[#This Row],[BSHeu]]=""), "", (DataBase2[[#This Row],[sSA]]- DataBase2[[#This Row],[BSHeu]])/ DataBase2[[#This Row],[BSHeu]])</f>
        <v>2.2261317323235615E-2</v>
      </c>
      <c r="AU664" s="77">
        <f>IF(OR(DataBase2[[#This Row],[sKS]]= "",  DataBase2[[#This Row],[BSHeu]]=""), "", (DataBase2[[#This Row],[sKS]]- DataBase2[[#This Row],[BSHeu]])/ DataBase2[[#This Row],[BSHeu]])</f>
        <v>0</v>
      </c>
      <c r="AV664" s="78">
        <f>IF(AND(DataBase2[[#This Row],[sLBGB]]&lt;=0.0001, DataBase2[[#This Row],[sLBGB]]&lt;&gt;""), 1,"")</f>
        <v>1</v>
      </c>
      <c r="AW664" s="78" t="str">
        <f>IF(AND(DataBase2[[#This Row],[sCLGB]]&lt;=0.0001,DataBase2[[#This Row],[sCLGB]]&lt;&gt;""), 1,"")</f>
        <v/>
      </c>
      <c r="AX664" s="78" t="str">
        <f>IF(AND(DataBase2[[#This Row],[sDRCGB]]&lt;=0.0001,DataBase2[[#This Row],[sDRCGB]]&lt;&gt;""), 1,"")</f>
        <v/>
      </c>
      <c r="AY664" s="78" t="str">
        <f>IF(AND(DataBase2[[#This Row],[sABSGB]]&lt;=0.0001,DataBase2[[#This Row],[sABSGB]]&lt;&gt;""), 1,"")</f>
        <v/>
      </c>
      <c r="AZ664" s="78" t="str">
        <f>IF(AND(DataBase2[[#This Row],[sCCJGB]]&lt;=0.0001,DataBase2[[#This Row],[sCCJGB]]&lt;&gt;""), 1,"")</f>
        <v/>
      </c>
      <c r="BA664" s="78" t="str">
        <f>IF(AND(DataBase2[[#This Row],[sILSGB]]&lt;=0.0001,DataBase2[[#This Row],[sILSGB]]&lt;&gt;""), 1,"")</f>
        <v/>
      </c>
      <c r="BB664" s="78" t="str">
        <f>IF(AND(DataBase2[[#This Row],[sSAGB]]&lt;=0.0001,DataBase2[[#This Row],[sSAGB]]&lt;&gt;""), 1,"")</f>
        <v/>
      </c>
      <c r="BC664" s="78">
        <f>IF(AND(DataBase2[[#This Row],[sKSGB]]&lt;=0.0001,DataBase2[[#This Row],[sKSGB]]&lt;&gt;""), 1,"")</f>
        <v>1</v>
      </c>
      <c r="BD664" s="79" t="str">
        <f>IF(AND(DataBase2[[#This Row],[sLBGKS]]&lt;=0.0001, DataBase2[[#This Row],[sLBGKS]]&lt;&gt;""), 1,"")</f>
        <v/>
      </c>
      <c r="BE664" s="78" t="str">
        <f>IF(AND(DataBase2[[#This Row],[sCLGKS]]&lt;=0.0001,DataBase2[[#This Row],[sCLGKS]]&lt;&gt;""), 1,"")</f>
        <v/>
      </c>
      <c r="BF664" s="78" t="str">
        <f>IF(AND(DataBase2[[#This Row],[sDRCGKS]]&lt;=0.0001,DataBase2[[#This Row],[sDRCGKS]]&lt;&gt;""), 1,"")</f>
        <v/>
      </c>
      <c r="BG664" s="78" t="str">
        <f>IF(AND(DataBase2[[#This Row],[sABSGKS]]&lt;=0.0001,DataBase2[[#This Row],[sABSGKS]]&lt;&gt;""), 1,"")</f>
        <v/>
      </c>
      <c r="BH664" s="78" t="str">
        <f>IF(AND(DataBase2[[#This Row],[sCCJGKS]]&lt;=0.0001,DataBase2[[#This Row],[sCCJGKS]]&lt;&gt;""), 1,"")</f>
        <v/>
      </c>
      <c r="BI664" s="78" t="str">
        <f>IF(AND(DataBase2[[#This Row],[sILSGKS]]&lt;=0.0001,DataBase2[[#This Row],[sILSGKS]]&lt;&gt;""), 1,"")</f>
        <v/>
      </c>
      <c r="BJ664" s="78" t="str">
        <f>IF(AND(DataBase2[[#This Row],[sSAGKS]]&lt;=0.0001,DataBase2[[#This Row],[sSAGKS]]&lt;&gt;""), 1,"")</f>
        <v/>
      </c>
      <c r="BK664" s="80">
        <f>IF(AND(DataBase2[[#This Row],[sKSGKS]]&lt;=0.0001,DataBase2[[#This Row],[sKSGKS]]&lt;&gt;""), 1,"")</f>
        <v>1</v>
      </c>
      <c r="CV664" s="7"/>
      <c r="CW664" s="7"/>
      <c r="CX664" s="7"/>
      <c r="CY664" s="7"/>
      <c r="DB664" s="8"/>
      <c r="DC664" s="8"/>
      <c r="DD664" s="8"/>
      <c r="DF664" s="7"/>
      <c r="DG664" s="7"/>
      <c r="DH664" s="7"/>
      <c r="DI664" s="7"/>
      <c r="DK664" s="8"/>
      <c r="DL664" s="8"/>
      <c r="DM664" s="8"/>
      <c r="DN664" s="8"/>
      <c r="DO664" s="8"/>
      <c r="DP664" s="7"/>
      <c r="DQ664" s="7"/>
      <c r="DR664" s="7"/>
      <c r="DS664" s="7"/>
    </row>
    <row r="665" spans="1:123" x14ac:dyDescent="0.35">
      <c r="A665" s="65" t="s">
        <v>192</v>
      </c>
      <c r="B665" s="66" t="s">
        <v>80</v>
      </c>
      <c r="C665" s="67" t="s">
        <v>282</v>
      </c>
      <c r="D665" s="67">
        <v>6</v>
      </c>
      <c r="E665" s="67">
        <v>30</v>
      </c>
      <c r="F665" s="68">
        <v>4</v>
      </c>
      <c r="G665" s="69">
        <v>9991.77</v>
      </c>
      <c r="H665" s="70">
        <v>9671.1200000000008</v>
      </c>
      <c r="I665" s="71">
        <v>7200</v>
      </c>
      <c r="J665" s="69">
        <v>52096.98</v>
      </c>
      <c r="K665" s="70">
        <v>8172.58</v>
      </c>
      <c r="L665" s="71">
        <v>41539</v>
      </c>
      <c r="M665" s="69">
        <v>20019.45</v>
      </c>
      <c r="N665" s="6">
        <v>9863.86</v>
      </c>
      <c r="O665" s="71">
        <v>7200.1</v>
      </c>
      <c r="P665" s="69">
        <v>10280.320309999999</v>
      </c>
      <c r="Q665" s="71">
        <v>3265</v>
      </c>
      <c r="R665" s="72">
        <v>10599.68</v>
      </c>
      <c r="S665" s="71">
        <v>163.41999999999999</v>
      </c>
      <c r="T665" s="72">
        <v>10310.18</v>
      </c>
      <c r="U665" s="71">
        <v>150.02799999999999</v>
      </c>
      <c r="V665" s="72">
        <v>10355.08</v>
      </c>
      <c r="W665" s="73">
        <v>150.57050000000001</v>
      </c>
      <c r="X665" s="7">
        <v>10257.6</v>
      </c>
      <c r="Y665" s="71">
        <v>789</v>
      </c>
      <c r="Z665" s="74">
        <f t="shared" si="30"/>
        <v>9991.77</v>
      </c>
      <c r="AA665" s="48">
        <f t="shared" si="31"/>
        <v>10257.6</v>
      </c>
      <c r="AB66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MIN(G665,J665,M665),"")</f>
        <v/>
      </c>
      <c r="AC665" s="49" t="str">
        <f>IF(OR(DataBase2[[#This Row],[sKS]] = "", DataBase2[[#This Row],[BSOpt]]=""), "", (DataBase2[[#This Row],[sKS]]-DataBase2[[#This Row],[BSOpt]])/DataBase2[[#This Row],[BSOpt]])</f>
        <v/>
      </c>
      <c r="AD665" s="49">
        <f t="shared" si="32"/>
        <v>9991.77</v>
      </c>
      <c r="AE665" s="49">
        <f>IF(OR(DataBase2[[#This Row],[sKS]] = "", DataBase2[[#This Row],[BESTUB]]=""), "", (DataBase2[[#This Row],[sKS]]-DataBase2[[#This Row],[BESTUB]])/DataBase2[[#This Row],[BESTUB]])</f>
        <v>2.6604895829267478E-2</v>
      </c>
      <c r="AF665" s="75">
        <f>IF(OR(DataBase2[[#This Row],[sLB]] = "", DataBase2[[#This Row],[BestSol]]=""), "", (DataBase2[[#This Row],[sLB]]-DataBase2[[#This Row],[BestSol]])/DataBase2[[#This Row],[BestSol]])</f>
        <v>0</v>
      </c>
      <c r="AG665" s="76">
        <f>IF(OR(DataBase2[[#This Row],[sCL]] = "", DataBase2[[#This Row],[BestSol]]=""), "", (DataBase2[[#This Row],[sCL]] -DataBase2[[#This Row],[BestSol]])/DataBase2[[#This Row],[BestSol]])</f>
        <v>4.2139891130400322</v>
      </c>
      <c r="AH665" s="76">
        <f>IF(OR(DataBase2[[#This Row],[sDRC]]= "", DataBase2[[#This Row],[BestSol]]=""), "", (DataBase2[[#This Row],[sDRC]]-DataBase2[[#This Row],[BestSol]])/DataBase2[[#This Row],[BestSol]])</f>
        <v>1.0035939578272919</v>
      </c>
      <c r="AI665" s="76">
        <f>IF(OR(DataBase2[[#This Row],[sABS]]= "", DataBase2[[#This Row],[BestSol]]=""), "", (DataBase2[[#This Row],[sABS]]-DataBase2[[#This Row],[BestSol]])/DataBase2[[#This Row],[BestSol]])</f>
        <v>2.8878798250960409E-2</v>
      </c>
      <c r="AJ665" s="76">
        <f>IF(OR(DataBase2[[#This Row],[sCCJ]]= "", DataBase2[[#This Row],[BestSol]]=""), "", (DataBase2[[#This Row],[sCCJ]]-DataBase2[[#This Row],[BestSol]])/DataBase2[[#This Row],[BestSol]])</f>
        <v>6.0841072202422575E-2</v>
      </c>
      <c r="AK665" s="76">
        <f>IF(OR(DataBase2[[#This Row],[sILS]] = "", DataBase2[[#This Row],[BestSol]]=""), "", (DataBase2[[#This Row],[sILS]]-DataBase2[[#This Row],[BestSol]])/DataBase2[[#This Row],[BestSol]])</f>
        <v>3.1867226727596794E-2</v>
      </c>
      <c r="AL665" s="76">
        <f>IF(OR(DataBase2[[#This Row],[sSA]] = "", DataBase2[[#This Row],[BestSol]]=""), "", (DataBase2[[#This Row],[sSA]]-DataBase2[[#This Row],[BestSol]])/DataBase2[[#This Row],[BestSol]])</f>
        <v>3.6360925041308945E-2</v>
      </c>
      <c r="AM665" s="76">
        <f>IF(OR(DataBase2[[#This Row],[sKS]] = "", DataBase2[[#This Row],[BestSol]]=""), "", (DataBase2[[#This Row],[sKS]]-DataBase2[[#This Row],[BestSol]])/DataBase2[[#This Row],[BestSol]])</f>
        <v>2.6604895829267478E-2</v>
      </c>
      <c r="AN665" s="75">
        <f>IF(OR(DataBase2[[#This Row],[sLB]] = "", DataBase2[[#This Row],[BSHeu]]=""), "", (DataBase2[[#This Row],[sLB]]-DataBase2[[#This Row],[BSHeu]])/DataBase2[[#This Row],[BSHeu]])</f>
        <v>-2.5915418811417866E-2</v>
      </c>
      <c r="AO665" s="76">
        <f>IF(OR(DataBase2[[#This Row],[sCL]] = "",  DataBase2[[#This Row],[BSHeu]]=""), "", (DataBase2[[#This Row],[sCL]] - DataBase2[[#This Row],[BSHeu]])/ DataBase2[[#This Row],[BSHeu]])</f>
        <v>4.078866401497427</v>
      </c>
      <c r="AP665" s="76">
        <f>IF(OR(DataBase2[[#This Row],[sDRC]]= "",  DataBase2[[#This Row],[BSHeu]]=""), "", (DataBase2[[#This Row],[sDRC]]- DataBase2[[#This Row],[BSHeu]])/ DataBase2[[#This Row],[BSHeu]])</f>
        <v>0.95166998128217128</v>
      </c>
      <c r="AQ665" s="76">
        <f>IF(OR(DataBase2[[#This Row],[sABS]]= "",  DataBase2[[#This Row],[BSHeu]]=""), "", (DataBase2[[#This Row],[sABS]]- DataBase2[[#This Row],[BSHeu]])/ DataBase2[[#This Row],[BSHeu]])</f>
        <v>2.2149732880984625E-3</v>
      </c>
      <c r="AR665" s="76">
        <f>IF(OR(DataBase2[[#This Row],[sCCJ]]= "",  DataBase2[[#This Row],[BSHeu]]=""), "", (DataBase2[[#This Row],[sCCJ]]- DataBase2[[#This Row],[BSHeu]])/ DataBase2[[#This Row],[BSHeu]])</f>
        <v>3.3348931523943214E-2</v>
      </c>
      <c r="AS665" s="76">
        <f>IF(OR(DataBase2[[#This Row],[sILS]] = "",  DataBase2[[#This Row],[BSHeu]]=""), "", (DataBase2[[#This Row],[sILS]]- DataBase2[[#This Row],[BSHeu]])/ DataBase2[[#This Row],[BSHeu]])</f>
        <v>5.1259553891748483E-3</v>
      </c>
      <c r="AT665" s="76">
        <f>IF(OR(DataBase2[[#This Row],[sSA]] = "",  DataBase2[[#This Row],[BSHeu]]=""), "", (DataBase2[[#This Row],[sSA]]- DataBase2[[#This Row],[BSHeu]])/ DataBase2[[#This Row],[BSHeu]])</f>
        <v>9.5031976290749845E-3</v>
      </c>
      <c r="AU665" s="77">
        <f>IF(OR(DataBase2[[#This Row],[sKS]]= "",  DataBase2[[#This Row],[BSHeu]]=""), "", (DataBase2[[#This Row],[sKS]]- DataBase2[[#This Row],[BSHeu]])/ DataBase2[[#This Row],[BSHeu]])</f>
        <v>0</v>
      </c>
      <c r="AV665" s="78">
        <f>IF(AND(DataBase2[[#This Row],[sLBGB]]&lt;=0.0001, DataBase2[[#This Row],[sLBGB]]&lt;&gt;""), 1,"")</f>
        <v>1</v>
      </c>
      <c r="AW665" s="78" t="str">
        <f>IF(AND(DataBase2[[#This Row],[sCLGB]]&lt;=0.0001,DataBase2[[#This Row],[sCLGB]]&lt;&gt;""), 1,"")</f>
        <v/>
      </c>
      <c r="AX665" s="78" t="str">
        <f>IF(AND(DataBase2[[#This Row],[sDRCGB]]&lt;=0.0001,DataBase2[[#This Row],[sDRCGB]]&lt;&gt;""), 1,"")</f>
        <v/>
      </c>
      <c r="AY665" s="78" t="str">
        <f>IF(AND(DataBase2[[#This Row],[sABSGB]]&lt;=0.0001,DataBase2[[#This Row],[sABSGB]]&lt;&gt;""), 1,"")</f>
        <v/>
      </c>
      <c r="AZ665" s="78" t="str">
        <f>IF(AND(DataBase2[[#This Row],[sCCJGB]]&lt;=0.0001,DataBase2[[#This Row],[sCCJGB]]&lt;&gt;""), 1,"")</f>
        <v/>
      </c>
      <c r="BA665" s="78" t="str">
        <f>IF(AND(DataBase2[[#This Row],[sILSGB]]&lt;=0.0001,DataBase2[[#This Row],[sILSGB]]&lt;&gt;""), 1,"")</f>
        <v/>
      </c>
      <c r="BB665" s="78" t="str">
        <f>IF(AND(DataBase2[[#This Row],[sSAGB]]&lt;=0.0001,DataBase2[[#This Row],[sSAGB]]&lt;&gt;""), 1,"")</f>
        <v/>
      </c>
      <c r="BC665" s="78" t="str">
        <f>IF(AND(DataBase2[[#This Row],[sKSGB]]&lt;=0.0001,DataBase2[[#This Row],[sKSGB]]&lt;&gt;""), 1,"")</f>
        <v/>
      </c>
      <c r="BD665" s="79">
        <f>IF(AND(DataBase2[[#This Row],[sLBGKS]]&lt;=0.0001, DataBase2[[#This Row],[sLBGKS]]&lt;&gt;""), 1,"")</f>
        <v>1</v>
      </c>
      <c r="BE665" s="78" t="str">
        <f>IF(AND(DataBase2[[#This Row],[sCLGKS]]&lt;=0.0001,DataBase2[[#This Row],[sCLGKS]]&lt;&gt;""), 1,"")</f>
        <v/>
      </c>
      <c r="BF665" s="78" t="str">
        <f>IF(AND(DataBase2[[#This Row],[sDRCGKS]]&lt;=0.0001,DataBase2[[#This Row],[sDRCGKS]]&lt;&gt;""), 1,"")</f>
        <v/>
      </c>
      <c r="BG665" s="78" t="str">
        <f>IF(AND(DataBase2[[#This Row],[sABSGKS]]&lt;=0.0001,DataBase2[[#This Row],[sABSGKS]]&lt;&gt;""), 1,"")</f>
        <v/>
      </c>
      <c r="BH665" s="78" t="str">
        <f>IF(AND(DataBase2[[#This Row],[sCCJGKS]]&lt;=0.0001,DataBase2[[#This Row],[sCCJGKS]]&lt;&gt;""), 1,"")</f>
        <v/>
      </c>
      <c r="BI665" s="78" t="str">
        <f>IF(AND(DataBase2[[#This Row],[sILSGKS]]&lt;=0.0001,DataBase2[[#This Row],[sILSGKS]]&lt;&gt;""), 1,"")</f>
        <v/>
      </c>
      <c r="BJ665" s="78" t="str">
        <f>IF(AND(DataBase2[[#This Row],[sSAGKS]]&lt;=0.0001,DataBase2[[#This Row],[sSAGKS]]&lt;&gt;""), 1,"")</f>
        <v/>
      </c>
      <c r="BK665" s="80">
        <f>IF(AND(DataBase2[[#This Row],[sKSGKS]]&lt;=0.0001,DataBase2[[#This Row],[sKSGKS]]&lt;&gt;""), 1,"")</f>
        <v>1</v>
      </c>
      <c r="CV665" s="7"/>
      <c r="CW665" s="7"/>
      <c r="CX665" s="7"/>
      <c r="CY665" s="7"/>
      <c r="DB665" s="8"/>
      <c r="DC665" s="8"/>
      <c r="DD665" s="8"/>
      <c r="DF665" s="7"/>
      <c r="DG665" s="7"/>
      <c r="DH665" s="7"/>
      <c r="DI665" s="7"/>
      <c r="DK665" s="8"/>
      <c r="DL665" s="8"/>
      <c r="DM665" s="8"/>
      <c r="DN665" s="8"/>
      <c r="DO665" s="8"/>
      <c r="DP665" s="7"/>
      <c r="DQ665" s="7"/>
      <c r="DR665" s="7"/>
      <c r="DS665" s="7"/>
    </row>
    <row r="666" spans="1:123" x14ac:dyDescent="0.35">
      <c r="A666" s="65" t="s">
        <v>193</v>
      </c>
      <c r="B666" s="66" t="s">
        <v>80</v>
      </c>
      <c r="C666" s="67" t="s">
        <v>282</v>
      </c>
      <c r="D666" s="67">
        <v>6</v>
      </c>
      <c r="E666" s="67">
        <v>30</v>
      </c>
      <c r="F666" s="68">
        <v>5</v>
      </c>
      <c r="G666" s="69">
        <v>11097</v>
      </c>
      <c r="H666" s="70">
        <v>10622.3</v>
      </c>
      <c r="I666" s="71">
        <v>7200</v>
      </c>
      <c r="J666" s="69">
        <v>12339.28</v>
      </c>
      <c r="K666" s="70">
        <v>8794.3700000000008</v>
      </c>
      <c r="L666" s="71">
        <v>42912</v>
      </c>
      <c r="M666" s="69">
        <v>18213.71</v>
      </c>
      <c r="N666" s="6">
        <v>10844.07</v>
      </c>
      <c r="O666" s="71">
        <v>7200.1</v>
      </c>
      <c r="P666" s="69">
        <v>11743.47949</v>
      </c>
      <c r="Q666" s="71">
        <v>3835</v>
      </c>
      <c r="R666" s="72">
        <v>11580.08</v>
      </c>
      <c r="S666" s="71">
        <v>153.68</v>
      </c>
      <c r="T666" s="72">
        <v>11528.28</v>
      </c>
      <c r="U666" s="71">
        <v>150.00749999999999</v>
      </c>
      <c r="V666" s="72">
        <v>11432.08</v>
      </c>
      <c r="W666" s="73">
        <v>150.04349999999999</v>
      </c>
      <c r="X666" s="7">
        <v>11374.4</v>
      </c>
      <c r="Y666" s="71">
        <v>586</v>
      </c>
      <c r="Z666" s="74">
        <f t="shared" si="30"/>
        <v>11097</v>
      </c>
      <c r="AA666" s="48">
        <f t="shared" si="31"/>
        <v>11374.4</v>
      </c>
      <c r="AB66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MIN(G666,J666,M666),"")</f>
        <v/>
      </c>
      <c r="AC666" s="49" t="str">
        <f>IF(OR(DataBase2[[#This Row],[sKS]] = "", DataBase2[[#This Row],[BSOpt]]=""), "", (DataBase2[[#This Row],[sKS]]-DataBase2[[#This Row],[BSOpt]])/DataBase2[[#This Row],[BSOpt]])</f>
        <v/>
      </c>
      <c r="AD666" s="49">
        <f t="shared" si="32"/>
        <v>11097</v>
      </c>
      <c r="AE666" s="49">
        <f>IF(OR(DataBase2[[#This Row],[sKS]] = "", DataBase2[[#This Row],[BESTUB]]=""), "", (DataBase2[[#This Row],[sKS]]-DataBase2[[#This Row],[BESTUB]])/DataBase2[[#This Row],[BESTUB]])</f>
        <v>2.4997747138866329E-2</v>
      </c>
      <c r="AF666" s="75">
        <f>IF(OR(DataBase2[[#This Row],[sLB]] = "", DataBase2[[#This Row],[BestSol]]=""), "", (DataBase2[[#This Row],[sLB]]-DataBase2[[#This Row],[BestSol]])/DataBase2[[#This Row],[BestSol]])</f>
        <v>0</v>
      </c>
      <c r="AG666" s="76">
        <f>IF(OR(DataBase2[[#This Row],[sCL]] = "", DataBase2[[#This Row],[BestSol]]=""), "", (DataBase2[[#This Row],[sCL]] -DataBase2[[#This Row],[BestSol]])/DataBase2[[#This Row],[BestSol]])</f>
        <v>0.11194737316391823</v>
      </c>
      <c r="AH666" s="76">
        <f>IF(OR(DataBase2[[#This Row],[sDRC]]= "", DataBase2[[#This Row],[BestSol]]=""), "", (DataBase2[[#This Row],[sDRC]]-DataBase2[[#This Row],[BestSol]])/DataBase2[[#This Row],[BestSol]])</f>
        <v>0.64131837433540584</v>
      </c>
      <c r="AI666" s="76">
        <f>IF(OR(DataBase2[[#This Row],[sABS]]= "", DataBase2[[#This Row],[BestSol]]=""), "", (DataBase2[[#This Row],[sABS]]-DataBase2[[#This Row],[BestSol]])/DataBase2[[#This Row],[BestSol]])</f>
        <v>5.8257140668649156E-2</v>
      </c>
      <c r="AJ666" s="76">
        <f>IF(OR(DataBase2[[#This Row],[sCCJ]]= "", DataBase2[[#This Row],[BestSol]]=""), "", (DataBase2[[#This Row],[sCCJ]]-DataBase2[[#This Row],[BestSol]])/DataBase2[[#This Row],[BestSol]])</f>
        <v>4.3532486257547076E-2</v>
      </c>
      <c r="AK666" s="76">
        <f>IF(OR(DataBase2[[#This Row],[sILS]] = "", DataBase2[[#This Row],[BestSol]]=""), "", (DataBase2[[#This Row],[sILS]]-DataBase2[[#This Row],[BestSol]])/DataBase2[[#This Row],[BestSol]])</f>
        <v>3.8864557988645639E-2</v>
      </c>
      <c r="AL666" s="76">
        <f>IF(OR(DataBase2[[#This Row],[sSA]] = "", DataBase2[[#This Row],[BestSol]]=""), "", (DataBase2[[#This Row],[sSA]]-DataBase2[[#This Row],[BestSol]])/DataBase2[[#This Row],[BestSol]])</f>
        <v>3.0195548346399922E-2</v>
      </c>
      <c r="AM666" s="76">
        <f>IF(OR(DataBase2[[#This Row],[sKS]] = "", DataBase2[[#This Row],[BestSol]]=""), "", (DataBase2[[#This Row],[sKS]]-DataBase2[[#This Row],[BestSol]])/DataBase2[[#This Row],[BestSol]])</f>
        <v>2.4997747138866329E-2</v>
      </c>
      <c r="AN666" s="75">
        <f>IF(OR(DataBase2[[#This Row],[sLB]] = "", DataBase2[[#This Row],[BSHeu]]=""), "", (DataBase2[[#This Row],[sLB]]-DataBase2[[#This Row],[BSHeu]])/DataBase2[[#This Row],[BSHeu]])</f>
        <v>-2.4388099592066365E-2</v>
      </c>
      <c r="AO666" s="76">
        <f>IF(OR(DataBase2[[#This Row],[sCL]] = "",  DataBase2[[#This Row],[BSHeu]]=""), "", (DataBase2[[#This Row],[sCL]] - DataBase2[[#This Row],[BSHeu]])/ DataBase2[[#This Row],[BSHeu]])</f>
        <v>8.4829089886060013E-2</v>
      </c>
      <c r="AP666" s="76">
        <f>IF(OR(DataBase2[[#This Row],[sDRC]]= "",  DataBase2[[#This Row],[BSHeu]]=""), "", (DataBase2[[#This Row],[sDRC]]- DataBase2[[#This Row],[BSHeu]])/ DataBase2[[#This Row],[BSHeu]])</f>
        <v>0.60128973835982558</v>
      </c>
      <c r="AQ666" s="76">
        <f>IF(OR(DataBase2[[#This Row],[sABS]]= "",  DataBase2[[#This Row],[BSHeu]]=""), "", (DataBase2[[#This Row],[sABS]]- DataBase2[[#This Row],[BSHeu]])/ DataBase2[[#This Row],[BSHeu]])</f>
        <v>3.2448260128006758E-2</v>
      </c>
      <c r="AR666" s="76">
        <f>IF(OR(DataBase2[[#This Row],[sCCJ]]= "",  DataBase2[[#This Row],[BSHeu]]=""), "", (DataBase2[[#This Row],[sCCJ]]- DataBase2[[#This Row],[BSHeu]])/ DataBase2[[#This Row],[BSHeu]])</f>
        <v>1.8082712055141396E-2</v>
      </c>
      <c r="AS666" s="76">
        <f>IF(OR(DataBase2[[#This Row],[sILS]] = "",  DataBase2[[#This Row],[BSHeu]]=""), "", (DataBase2[[#This Row],[sILS]]- DataBase2[[#This Row],[BSHeu]])/ DataBase2[[#This Row],[BSHeu]])</f>
        <v>1.3528625685750547E-2</v>
      </c>
      <c r="AT666" s="76">
        <f>IF(OR(DataBase2[[#This Row],[sSA]] = "",  DataBase2[[#This Row],[BSHeu]]=""), "", (DataBase2[[#This Row],[sSA]]- DataBase2[[#This Row],[BSHeu]])/ DataBase2[[#This Row],[BSHeu]])</f>
        <v>5.071036714024502E-3</v>
      </c>
      <c r="AU666" s="77">
        <f>IF(OR(DataBase2[[#This Row],[sKS]]= "",  DataBase2[[#This Row],[BSHeu]]=""), "", (DataBase2[[#This Row],[sKS]]- DataBase2[[#This Row],[BSHeu]])/ DataBase2[[#This Row],[BSHeu]])</f>
        <v>0</v>
      </c>
      <c r="AV666" s="78">
        <f>IF(AND(DataBase2[[#This Row],[sLBGB]]&lt;=0.0001, DataBase2[[#This Row],[sLBGB]]&lt;&gt;""), 1,"")</f>
        <v>1</v>
      </c>
      <c r="AW666" s="78" t="str">
        <f>IF(AND(DataBase2[[#This Row],[sCLGB]]&lt;=0.0001,DataBase2[[#This Row],[sCLGB]]&lt;&gt;""), 1,"")</f>
        <v/>
      </c>
      <c r="AX666" s="78" t="str">
        <f>IF(AND(DataBase2[[#This Row],[sDRCGB]]&lt;=0.0001,DataBase2[[#This Row],[sDRCGB]]&lt;&gt;""), 1,"")</f>
        <v/>
      </c>
      <c r="AY666" s="78" t="str">
        <f>IF(AND(DataBase2[[#This Row],[sABSGB]]&lt;=0.0001,DataBase2[[#This Row],[sABSGB]]&lt;&gt;""), 1,"")</f>
        <v/>
      </c>
      <c r="AZ666" s="78" t="str">
        <f>IF(AND(DataBase2[[#This Row],[sCCJGB]]&lt;=0.0001,DataBase2[[#This Row],[sCCJGB]]&lt;&gt;""), 1,"")</f>
        <v/>
      </c>
      <c r="BA666" s="78" t="str">
        <f>IF(AND(DataBase2[[#This Row],[sILSGB]]&lt;=0.0001,DataBase2[[#This Row],[sILSGB]]&lt;&gt;""), 1,"")</f>
        <v/>
      </c>
      <c r="BB666" s="78" t="str">
        <f>IF(AND(DataBase2[[#This Row],[sSAGB]]&lt;=0.0001,DataBase2[[#This Row],[sSAGB]]&lt;&gt;""), 1,"")</f>
        <v/>
      </c>
      <c r="BC666" s="78" t="str">
        <f>IF(AND(DataBase2[[#This Row],[sKSGB]]&lt;=0.0001,DataBase2[[#This Row],[sKSGB]]&lt;&gt;""), 1,"")</f>
        <v/>
      </c>
      <c r="BD666" s="79">
        <f>IF(AND(DataBase2[[#This Row],[sLBGKS]]&lt;=0.0001, DataBase2[[#This Row],[sLBGKS]]&lt;&gt;""), 1,"")</f>
        <v>1</v>
      </c>
      <c r="BE666" s="78" t="str">
        <f>IF(AND(DataBase2[[#This Row],[sCLGKS]]&lt;=0.0001,DataBase2[[#This Row],[sCLGKS]]&lt;&gt;""), 1,"")</f>
        <v/>
      </c>
      <c r="BF666" s="78" t="str">
        <f>IF(AND(DataBase2[[#This Row],[sDRCGKS]]&lt;=0.0001,DataBase2[[#This Row],[sDRCGKS]]&lt;&gt;""), 1,"")</f>
        <v/>
      </c>
      <c r="BG666" s="78" t="str">
        <f>IF(AND(DataBase2[[#This Row],[sABSGKS]]&lt;=0.0001,DataBase2[[#This Row],[sABSGKS]]&lt;&gt;""), 1,"")</f>
        <v/>
      </c>
      <c r="BH666" s="78" t="str">
        <f>IF(AND(DataBase2[[#This Row],[sCCJGKS]]&lt;=0.0001,DataBase2[[#This Row],[sCCJGKS]]&lt;&gt;""), 1,"")</f>
        <v/>
      </c>
      <c r="BI666" s="78" t="str">
        <f>IF(AND(DataBase2[[#This Row],[sILSGKS]]&lt;=0.0001,DataBase2[[#This Row],[sILSGKS]]&lt;&gt;""), 1,"")</f>
        <v/>
      </c>
      <c r="BJ666" s="78" t="str">
        <f>IF(AND(DataBase2[[#This Row],[sSAGKS]]&lt;=0.0001,DataBase2[[#This Row],[sSAGKS]]&lt;&gt;""), 1,"")</f>
        <v/>
      </c>
      <c r="BK666" s="80">
        <f>IF(AND(DataBase2[[#This Row],[sKSGKS]]&lt;=0.0001,DataBase2[[#This Row],[sKSGKS]]&lt;&gt;""), 1,"")</f>
        <v>1</v>
      </c>
      <c r="CV666" s="7"/>
      <c r="CW666" s="7"/>
      <c r="CX666" s="7"/>
      <c r="CY666" s="7"/>
      <c r="DB666" s="8"/>
      <c r="DC666" s="8"/>
      <c r="DD666" s="8"/>
      <c r="DF666" s="7"/>
      <c r="DG666" s="7"/>
      <c r="DH666" s="7"/>
      <c r="DI666" s="7"/>
      <c r="DK666" s="8"/>
      <c r="DL666" s="8"/>
      <c r="DM666" s="8"/>
      <c r="DN666" s="8"/>
      <c r="DO666" s="8"/>
      <c r="DP666" s="7"/>
      <c r="DQ666" s="7"/>
      <c r="DR666" s="7"/>
      <c r="DS666" s="7"/>
    </row>
    <row r="667" spans="1:123" x14ac:dyDescent="0.35">
      <c r="A667" s="65" t="s">
        <v>194</v>
      </c>
      <c r="B667" s="66" t="s">
        <v>80</v>
      </c>
      <c r="C667" s="67" t="s">
        <v>282</v>
      </c>
      <c r="D667" s="67">
        <v>6</v>
      </c>
      <c r="E667" s="67">
        <v>30</v>
      </c>
      <c r="F667" s="68">
        <v>2</v>
      </c>
      <c r="G667" s="69">
        <v>8171.56</v>
      </c>
      <c r="H667" s="70">
        <v>7568.1</v>
      </c>
      <c r="I667" s="71">
        <v>7200</v>
      </c>
      <c r="J667" s="69">
        <v>8065.88</v>
      </c>
      <c r="K667" s="70">
        <v>8060.66</v>
      </c>
      <c r="L667" s="71">
        <v>43200</v>
      </c>
      <c r="M667" s="69">
        <v>15578.8</v>
      </c>
      <c r="N667" s="6">
        <v>7879.65</v>
      </c>
      <c r="O667" s="71">
        <v>7200</v>
      </c>
      <c r="P667" s="69">
        <v>8102.0600599999998</v>
      </c>
      <c r="Q667" s="71">
        <v>12004</v>
      </c>
      <c r="R667" s="72">
        <v>8484.3799999999992</v>
      </c>
      <c r="S667" s="71">
        <v>145.72999999999999</v>
      </c>
      <c r="T667" s="72">
        <v>8221.1</v>
      </c>
      <c r="U667" s="71">
        <v>150.001</v>
      </c>
      <c r="V667" s="72">
        <v>8557.9699999999993</v>
      </c>
      <c r="W667" s="73">
        <v>150.322</v>
      </c>
      <c r="X667" s="7">
        <v>8142.37</v>
      </c>
      <c r="Y667" s="71">
        <v>133</v>
      </c>
      <c r="Z667" s="74">
        <f t="shared" si="30"/>
        <v>8065.88</v>
      </c>
      <c r="AA667" s="48">
        <f t="shared" si="31"/>
        <v>8102.0600599999998</v>
      </c>
      <c r="AB66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MIN(G667,J667,M667),"")</f>
        <v/>
      </c>
      <c r="AC667" s="49" t="str">
        <f>IF(OR(DataBase2[[#This Row],[sKS]] = "", DataBase2[[#This Row],[BSOpt]]=""), "", (DataBase2[[#This Row],[sKS]]-DataBase2[[#This Row],[BSOpt]])/DataBase2[[#This Row],[BSOpt]])</f>
        <v/>
      </c>
      <c r="AD667" s="49">
        <f t="shared" si="32"/>
        <v>8065.88</v>
      </c>
      <c r="AE667" s="49">
        <f>IF(OR(DataBase2[[#This Row],[sKS]] = "", DataBase2[[#This Row],[BESTUB]]=""), "", (DataBase2[[#This Row],[sKS]]-DataBase2[[#This Row],[BESTUB]])/DataBase2[[#This Row],[BESTUB]])</f>
        <v>9.4831562086219699E-3</v>
      </c>
      <c r="AF667" s="75">
        <f>IF(OR(DataBase2[[#This Row],[sLB]] = "", DataBase2[[#This Row],[BestSol]]=""), "", (DataBase2[[#This Row],[sLB]]-DataBase2[[#This Row],[BestSol]])/DataBase2[[#This Row],[BestSol]])</f>
        <v>1.3102104172142442E-2</v>
      </c>
      <c r="AG667" s="76">
        <f>IF(OR(DataBase2[[#This Row],[sCL]] = "", DataBase2[[#This Row],[BestSol]]=""), "", (DataBase2[[#This Row],[sCL]] -DataBase2[[#This Row],[BestSol]])/DataBase2[[#This Row],[BestSol]])</f>
        <v>0</v>
      </c>
      <c r="AH667" s="76">
        <f>IF(OR(DataBase2[[#This Row],[sDRC]]= "", DataBase2[[#This Row],[BestSol]]=""), "", (DataBase2[[#This Row],[sDRC]]-DataBase2[[#This Row],[BestSol]])/DataBase2[[#This Row],[BestSol]])</f>
        <v>0.93144455409701099</v>
      </c>
      <c r="AI667" s="76">
        <f>IF(OR(DataBase2[[#This Row],[sABS]]= "", DataBase2[[#This Row],[BestSol]]=""), "", (DataBase2[[#This Row],[sABS]]-DataBase2[[#This Row],[BestSol]])/DataBase2[[#This Row],[BestSol]])</f>
        <v>4.4855688405976389E-3</v>
      </c>
      <c r="AJ667" s="76">
        <f>IF(OR(DataBase2[[#This Row],[sCCJ]]= "", DataBase2[[#This Row],[BestSol]]=""), "", (DataBase2[[#This Row],[sCCJ]]-DataBase2[[#This Row],[BestSol]])/DataBase2[[#This Row],[BestSol]])</f>
        <v>5.1885225170719015E-2</v>
      </c>
      <c r="AK667" s="76">
        <f>IF(OR(DataBase2[[#This Row],[sILS]] = "", DataBase2[[#This Row],[BestSol]]=""), "", (DataBase2[[#This Row],[sILS]]-DataBase2[[#This Row],[BestSol]])/DataBase2[[#This Row],[BestSol]])</f>
        <v>1.9244025450415855E-2</v>
      </c>
      <c r="AL667" s="76">
        <f>IF(OR(DataBase2[[#This Row],[sSA]] = "", DataBase2[[#This Row],[BestSol]]=""), "", (DataBase2[[#This Row],[sSA]]-DataBase2[[#This Row],[BestSol]])/DataBase2[[#This Row],[BestSol]])</f>
        <v>6.1008842184609641E-2</v>
      </c>
      <c r="AM667" s="76">
        <f>IF(OR(DataBase2[[#This Row],[sKS]] = "", DataBase2[[#This Row],[BestSol]]=""), "", (DataBase2[[#This Row],[sKS]]-DataBase2[[#This Row],[BestSol]])/DataBase2[[#This Row],[BestSol]])</f>
        <v>9.4831562086219699E-3</v>
      </c>
      <c r="AN667" s="75">
        <f>IF(OR(DataBase2[[#This Row],[sLB]] = "", DataBase2[[#This Row],[BSHeu]]=""), "", (DataBase2[[#This Row],[sLB]]-DataBase2[[#This Row],[BSHeu]])/DataBase2[[#This Row],[BSHeu]])</f>
        <v>8.5780578624840027E-3</v>
      </c>
      <c r="AO667" s="76">
        <f>IF(OR(DataBase2[[#This Row],[sCL]] = "",  DataBase2[[#This Row],[BSHeu]]=""), "", (DataBase2[[#This Row],[sCL]] - DataBase2[[#This Row],[BSHeu]])/ DataBase2[[#This Row],[BSHeu]])</f>
        <v>-4.4655383608696291E-3</v>
      </c>
      <c r="AP667" s="76">
        <f>IF(OR(DataBase2[[#This Row],[sDRC]]= "",  DataBase2[[#This Row],[BSHeu]]=""), "", (DataBase2[[#This Row],[sDRC]]- DataBase2[[#This Row],[BSHeu]])/ DataBase2[[#This Row],[BSHeu]])</f>
        <v>0.92281961434879811</v>
      </c>
      <c r="AQ667" s="76">
        <f>IF(OR(DataBase2[[#This Row],[sABS]]= "",  DataBase2[[#This Row],[BSHeu]]=""), "", (DataBase2[[#This Row],[sABS]]- DataBase2[[#This Row],[BSHeu]])/ DataBase2[[#This Row],[BSHeu]])</f>
        <v>0</v>
      </c>
      <c r="AR667" s="76">
        <f>IF(OR(DataBase2[[#This Row],[sCCJ]]= "",  DataBase2[[#This Row],[BSHeu]]=""), "", (DataBase2[[#This Row],[sCCJ]]- DataBase2[[#This Row],[BSHeu]])/ DataBase2[[#This Row],[BSHeu]])</f>
        <v>4.7187991346487185E-2</v>
      </c>
      <c r="AS667" s="76">
        <f>IF(OR(DataBase2[[#This Row],[sILS]] = "",  DataBase2[[#This Row],[BSHeu]]=""), "", (DataBase2[[#This Row],[sILS]]- DataBase2[[#This Row],[BSHeu]])/ DataBase2[[#This Row],[BSHeu]])</f>
        <v>1.4692552155679845E-2</v>
      </c>
      <c r="AT667" s="76">
        <f>IF(OR(DataBase2[[#This Row],[sSA]] = "",  DataBase2[[#This Row],[BSHeu]]=""), "", (DataBase2[[#This Row],[sSA]]- DataBase2[[#This Row],[BSHeu]])/ DataBase2[[#This Row],[BSHeu]])</f>
        <v>5.6270866498612397E-2</v>
      </c>
      <c r="AU667" s="77">
        <f>IF(OR(DataBase2[[#This Row],[sKS]]= "",  DataBase2[[#This Row],[BSHeu]]=""), "", (DataBase2[[#This Row],[sKS]]- DataBase2[[#This Row],[BSHeu]])/ DataBase2[[#This Row],[BSHeu]])</f>
        <v>4.9752704499206211E-3</v>
      </c>
      <c r="AV667" s="78" t="str">
        <f>IF(AND(DataBase2[[#This Row],[sLBGB]]&lt;=0.0001, DataBase2[[#This Row],[sLBGB]]&lt;&gt;""), 1,"")</f>
        <v/>
      </c>
      <c r="AW667" s="78">
        <f>IF(AND(DataBase2[[#This Row],[sCLGB]]&lt;=0.0001,DataBase2[[#This Row],[sCLGB]]&lt;&gt;""), 1,"")</f>
        <v>1</v>
      </c>
      <c r="AX667" s="78" t="str">
        <f>IF(AND(DataBase2[[#This Row],[sDRCGB]]&lt;=0.0001,DataBase2[[#This Row],[sDRCGB]]&lt;&gt;""), 1,"")</f>
        <v/>
      </c>
      <c r="AY667" s="78" t="str">
        <f>IF(AND(DataBase2[[#This Row],[sABSGB]]&lt;=0.0001,DataBase2[[#This Row],[sABSGB]]&lt;&gt;""), 1,"")</f>
        <v/>
      </c>
      <c r="AZ667" s="78" t="str">
        <f>IF(AND(DataBase2[[#This Row],[sCCJGB]]&lt;=0.0001,DataBase2[[#This Row],[sCCJGB]]&lt;&gt;""), 1,"")</f>
        <v/>
      </c>
      <c r="BA667" s="78" t="str">
        <f>IF(AND(DataBase2[[#This Row],[sILSGB]]&lt;=0.0001,DataBase2[[#This Row],[sILSGB]]&lt;&gt;""), 1,"")</f>
        <v/>
      </c>
      <c r="BB667" s="78" t="str">
        <f>IF(AND(DataBase2[[#This Row],[sSAGB]]&lt;=0.0001,DataBase2[[#This Row],[sSAGB]]&lt;&gt;""), 1,"")</f>
        <v/>
      </c>
      <c r="BC667" s="78" t="str">
        <f>IF(AND(DataBase2[[#This Row],[sKSGB]]&lt;=0.0001,DataBase2[[#This Row],[sKSGB]]&lt;&gt;""), 1,"")</f>
        <v/>
      </c>
      <c r="BD667" s="79" t="str">
        <f>IF(AND(DataBase2[[#This Row],[sLBGKS]]&lt;=0.0001, DataBase2[[#This Row],[sLBGKS]]&lt;&gt;""), 1,"")</f>
        <v/>
      </c>
      <c r="BE667" s="78">
        <f>IF(AND(DataBase2[[#This Row],[sCLGKS]]&lt;=0.0001,DataBase2[[#This Row],[sCLGKS]]&lt;&gt;""), 1,"")</f>
        <v>1</v>
      </c>
      <c r="BF667" s="78" t="str">
        <f>IF(AND(DataBase2[[#This Row],[sDRCGKS]]&lt;=0.0001,DataBase2[[#This Row],[sDRCGKS]]&lt;&gt;""), 1,"")</f>
        <v/>
      </c>
      <c r="BG667" s="78">
        <f>IF(AND(DataBase2[[#This Row],[sABSGKS]]&lt;=0.0001,DataBase2[[#This Row],[sABSGKS]]&lt;&gt;""), 1,"")</f>
        <v>1</v>
      </c>
      <c r="BH667" s="78" t="str">
        <f>IF(AND(DataBase2[[#This Row],[sCCJGKS]]&lt;=0.0001,DataBase2[[#This Row],[sCCJGKS]]&lt;&gt;""), 1,"")</f>
        <v/>
      </c>
      <c r="BI667" s="78" t="str">
        <f>IF(AND(DataBase2[[#This Row],[sILSGKS]]&lt;=0.0001,DataBase2[[#This Row],[sILSGKS]]&lt;&gt;""), 1,"")</f>
        <v/>
      </c>
      <c r="BJ667" s="78" t="str">
        <f>IF(AND(DataBase2[[#This Row],[sSAGKS]]&lt;=0.0001,DataBase2[[#This Row],[sSAGKS]]&lt;&gt;""), 1,"")</f>
        <v/>
      </c>
      <c r="BK667" s="80" t="str">
        <f>IF(AND(DataBase2[[#This Row],[sKSGKS]]&lt;=0.0001,DataBase2[[#This Row],[sKSGKS]]&lt;&gt;""), 1,"")</f>
        <v/>
      </c>
      <c r="CV667" s="7"/>
      <c r="CW667" s="7"/>
      <c r="CX667" s="7"/>
      <c r="CY667" s="7"/>
      <c r="DB667" s="8"/>
      <c r="DC667" s="8"/>
      <c r="DD667" s="8"/>
      <c r="DF667" s="7"/>
      <c r="DG667" s="7"/>
      <c r="DH667" s="7"/>
      <c r="DI667" s="7"/>
      <c r="DK667" s="8"/>
      <c r="DL667" s="8"/>
      <c r="DM667" s="8"/>
      <c r="DN667" s="8"/>
      <c r="DO667" s="8"/>
      <c r="DP667" s="7"/>
      <c r="DQ667" s="7"/>
      <c r="DR667" s="7"/>
      <c r="DS667" s="7"/>
    </row>
    <row r="668" spans="1:123" x14ac:dyDescent="0.35">
      <c r="A668" s="65" t="s">
        <v>195</v>
      </c>
      <c r="B668" s="66" t="s">
        <v>80</v>
      </c>
      <c r="C668" s="67" t="s">
        <v>282</v>
      </c>
      <c r="D668" s="67">
        <v>6</v>
      </c>
      <c r="E668" s="67">
        <v>30</v>
      </c>
      <c r="F668" s="68">
        <v>3</v>
      </c>
      <c r="G668" s="69">
        <v>9199.07</v>
      </c>
      <c r="H668" s="70">
        <v>8539.66</v>
      </c>
      <c r="I668" s="71">
        <v>7200</v>
      </c>
      <c r="J668" s="69">
        <v>9285.4699999999993</v>
      </c>
      <c r="K668" s="70">
        <v>8009.87</v>
      </c>
      <c r="L668" s="71">
        <v>43142</v>
      </c>
      <c r="M668" s="69">
        <v>17080.759999999998</v>
      </c>
      <c r="N668" s="6">
        <v>8909.5400000000009</v>
      </c>
      <c r="O668" s="71">
        <v>7200.1</v>
      </c>
      <c r="P668" s="69">
        <v>9577.4101599999995</v>
      </c>
      <c r="Q668" s="71">
        <v>12003</v>
      </c>
      <c r="R668" s="72">
        <v>9416.67</v>
      </c>
      <c r="S668" s="71">
        <v>113.86</v>
      </c>
      <c r="T668" s="72">
        <v>9375</v>
      </c>
      <c r="U668" s="71">
        <v>150.011</v>
      </c>
      <c r="V668" s="72">
        <v>9611.2999999999993</v>
      </c>
      <c r="W668" s="73">
        <v>150.25450000000001</v>
      </c>
      <c r="X668" s="7">
        <v>9214.67</v>
      </c>
      <c r="Y668" s="71">
        <v>565</v>
      </c>
      <c r="Z668" s="74">
        <f t="shared" si="30"/>
        <v>9199.07</v>
      </c>
      <c r="AA668" s="48">
        <f t="shared" si="31"/>
        <v>9214.67</v>
      </c>
      <c r="AB66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MIN(G668,J668,M668),"")</f>
        <v/>
      </c>
      <c r="AC668" s="49" t="str">
        <f>IF(OR(DataBase2[[#This Row],[sKS]] = "", DataBase2[[#This Row],[BSOpt]]=""), "", (DataBase2[[#This Row],[sKS]]-DataBase2[[#This Row],[BSOpt]])/DataBase2[[#This Row],[BSOpt]])</f>
        <v/>
      </c>
      <c r="AD668" s="49">
        <f t="shared" si="32"/>
        <v>9199.07</v>
      </c>
      <c r="AE668" s="49">
        <f>IF(OR(DataBase2[[#This Row],[sKS]] = "", DataBase2[[#This Row],[BESTUB]]=""), "", (DataBase2[[#This Row],[sKS]]-DataBase2[[#This Row],[BESTUB]])/DataBase2[[#This Row],[BESTUB]])</f>
        <v>1.6958235995595604E-3</v>
      </c>
      <c r="AF668" s="75">
        <f>IF(OR(DataBase2[[#This Row],[sLB]] = "", DataBase2[[#This Row],[BestSol]]=""), "", (DataBase2[[#This Row],[sLB]]-DataBase2[[#This Row],[BestSol]])/DataBase2[[#This Row],[BestSol]])</f>
        <v>0</v>
      </c>
      <c r="AG668" s="76">
        <f>IF(OR(DataBase2[[#This Row],[sCL]] = "", DataBase2[[#This Row],[BestSol]]=""), "", (DataBase2[[#This Row],[sCL]] -DataBase2[[#This Row],[BestSol]])/DataBase2[[#This Row],[BestSol]])</f>
        <v>9.3922537821757683E-3</v>
      </c>
      <c r="AH668" s="76">
        <f>IF(OR(DataBase2[[#This Row],[sDRC]]= "", DataBase2[[#This Row],[BestSol]]=""), "", (DataBase2[[#This Row],[sDRC]]-DataBase2[[#This Row],[BestSol]])/DataBase2[[#This Row],[BestSol]])</f>
        <v>0.85679204528283825</v>
      </c>
      <c r="AI668" s="76">
        <f>IF(OR(DataBase2[[#This Row],[sABS]]= "", DataBase2[[#This Row],[BestSol]]=""), "", (DataBase2[[#This Row],[sABS]]-DataBase2[[#This Row],[BestSol]])/DataBase2[[#This Row],[BestSol]])</f>
        <v>4.1128087948020808E-2</v>
      </c>
      <c r="AJ668" s="76">
        <f>IF(OR(DataBase2[[#This Row],[sCCJ]]= "", DataBase2[[#This Row],[BestSol]]=""), "", (DataBase2[[#This Row],[sCCJ]]-DataBase2[[#This Row],[BestSol]])/DataBase2[[#This Row],[BestSol]])</f>
        <v>2.3654565081035406E-2</v>
      </c>
      <c r="AK668" s="76">
        <f>IF(OR(DataBase2[[#This Row],[sILS]] = "", DataBase2[[#This Row],[BestSol]]=""), "", (DataBase2[[#This Row],[sILS]]-DataBase2[[#This Row],[BestSol]])/DataBase2[[#This Row],[BestSol]])</f>
        <v>1.9124759350673523E-2</v>
      </c>
      <c r="AL668" s="76">
        <f>IF(OR(DataBase2[[#This Row],[sSA]] = "", DataBase2[[#This Row],[BestSol]]=""), "", (DataBase2[[#This Row],[sSA]]-DataBase2[[#This Row],[BestSol]])/DataBase2[[#This Row],[BestSol]])</f>
        <v>4.4812138618360288E-2</v>
      </c>
      <c r="AM668" s="76">
        <f>IF(OR(DataBase2[[#This Row],[sKS]] = "", DataBase2[[#This Row],[BestSol]]=""), "", (DataBase2[[#This Row],[sKS]]-DataBase2[[#This Row],[BestSol]])/DataBase2[[#This Row],[BestSol]])</f>
        <v>1.6958235995595604E-3</v>
      </c>
      <c r="AN668" s="75">
        <f>IF(OR(DataBase2[[#This Row],[sLB]] = "", DataBase2[[#This Row],[BSHeu]]=""), "", (DataBase2[[#This Row],[sLB]]-DataBase2[[#This Row],[BSHeu]])/DataBase2[[#This Row],[BSHeu]])</f>
        <v>-1.6929526505019023E-3</v>
      </c>
      <c r="AO668" s="76">
        <f>IF(OR(DataBase2[[#This Row],[sCL]] = "",  DataBase2[[#This Row],[BSHeu]]=""), "", (DataBase2[[#This Row],[sCL]] - DataBase2[[#This Row],[BSHeu]])/ DataBase2[[#This Row],[BSHeu]])</f>
        <v>7.6834004907391446E-3</v>
      </c>
      <c r="AP668" s="76">
        <f>IF(OR(DataBase2[[#This Row],[sDRC]]= "",  DataBase2[[#This Row],[BSHeu]]=""), "", (DataBase2[[#This Row],[sDRC]]- DataBase2[[#This Row],[BSHeu]])/ DataBase2[[#This Row],[BSHeu]])</f>
        <v>0.85364858426834578</v>
      </c>
      <c r="AQ668" s="76">
        <f>IF(OR(DataBase2[[#This Row],[sABS]]= "",  DataBase2[[#This Row],[BSHeu]]=""), "", (DataBase2[[#This Row],[sABS]]- DataBase2[[#This Row],[BSHeu]])/ DataBase2[[#This Row],[BSHeu]])</f>
        <v>3.9365507392017225E-2</v>
      </c>
      <c r="AR668" s="76">
        <f>IF(OR(DataBase2[[#This Row],[sCCJ]]= "",  DataBase2[[#This Row],[BSHeu]]=""), "", (DataBase2[[#This Row],[sCCJ]]- DataBase2[[#This Row],[BSHeu]])/ DataBase2[[#This Row],[BSHeu]])</f>
        <v>2.1921566371883094E-2</v>
      </c>
      <c r="AS668" s="76">
        <f>IF(OR(DataBase2[[#This Row],[sILS]] = "",  DataBase2[[#This Row],[BSHeu]]=""), "", (DataBase2[[#This Row],[sILS]]- DataBase2[[#This Row],[BSHeu]])/ DataBase2[[#This Row],[BSHeu]])</f>
        <v>1.7399429388138689E-2</v>
      </c>
      <c r="AT668" s="76">
        <f>IF(OR(DataBase2[[#This Row],[sSA]] = "",  DataBase2[[#This Row],[BSHeu]]=""), "", (DataBase2[[#This Row],[sSA]]- DataBase2[[#This Row],[BSHeu]])/ DataBase2[[#This Row],[BSHeu]])</f>
        <v>4.3043321139009771E-2</v>
      </c>
      <c r="AU668" s="77">
        <f>IF(OR(DataBase2[[#This Row],[sKS]]= "",  DataBase2[[#This Row],[BSHeu]]=""), "", (DataBase2[[#This Row],[sKS]]- DataBase2[[#This Row],[BSHeu]])/ DataBase2[[#This Row],[BSHeu]])</f>
        <v>0</v>
      </c>
      <c r="AV668" s="78">
        <f>IF(AND(DataBase2[[#This Row],[sLBGB]]&lt;=0.0001, DataBase2[[#This Row],[sLBGB]]&lt;&gt;""), 1,"")</f>
        <v>1</v>
      </c>
      <c r="AW668" s="78" t="str">
        <f>IF(AND(DataBase2[[#This Row],[sCLGB]]&lt;=0.0001,DataBase2[[#This Row],[sCLGB]]&lt;&gt;""), 1,"")</f>
        <v/>
      </c>
      <c r="AX668" s="78" t="str">
        <f>IF(AND(DataBase2[[#This Row],[sDRCGB]]&lt;=0.0001,DataBase2[[#This Row],[sDRCGB]]&lt;&gt;""), 1,"")</f>
        <v/>
      </c>
      <c r="AY668" s="78" t="str">
        <f>IF(AND(DataBase2[[#This Row],[sABSGB]]&lt;=0.0001,DataBase2[[#This Row],[sABSGB]]&lt;&gt;""), 1,"")</f>
        <v/>
      </c>
      <c r="AZ668" s="78" t="str">
        <f>IF(AND(DataBase2[[#This Row],[sCCJGB]]&lt;=0.0001,DataBase2[[#This Row],[sCCJGB]]&lt;&gt;""), 1,"")</f>
        <v/>
      </c>
      <c r="BA668" s="78" t="str">
        <f>IF(AND(DataBase2[[#This Row],[sILSGB]]&lt;=0.0001,DataBase2[[#This Row],[sILSGB]]&lt;&gt;""), 1,"")</f>
        <v/>
      </c>
      <c r="BB668" s="78" t="str">
        <f>IF(AND(DataBase2[[#This Row],[sSAGB]]&lt;=0.0001,DataBase2[[#This Row],[sSAGB]]&lt;&gt;""), 1,"")</f>
        <v/>
      </c>
      <c r="BC668" s="78" t="str">
        <f>IF(AND(DataBase2[[#This Row],[sKSGB]]&lt;=0.0001,DataBase2[[#This Row],[sKSGB]]&lt;&gt;""), 1,"")</f>
        <v/>
      </c>
      <c r="BD668" s="79">
        <f>IF(AND(DataBase2[[#This Row],[sLBGKS]]&lt;=0.0001, DataBase2[[#This Row],[sLBGKS]]&lt;&gt;""), 1,"")</f>
        <v>1</v>
      </c>
      <c r="BE668" s="78" t="str">
        <f>IF(AND(DataBase2[[#This Row],[sCLGKS]]&lt;=0.0001,DataBase2[[#This Row],[sCLGKS]]&lt;&gt;""), 1,"")</f>
        <v/>
      </c>
      <c r="BF668" s="78" t="str">
        <f>IF(AND(DataBase2[[#This Row],[sDRCGKS]]&lt;=0.0001,DataBase2[[#This Row],[sDRCGKS]]&lt;&gt;""), 1,"")</f>
        <v/>
      </c>
      <c r="BG668" s="78" t="str">
        <f>IF(AND(DataBase2[[#This Row],[sABSGKS]]&lt;=0.0001,DataBase2[[#This Row],[sABSGKS]]&lt;&gt;""), 1,"")</f>
        <v/>
      </c>
      <c r="BH668" s="78" t="str">
        <f>IF(AND(DataBase2[[#This Row],[sCCJGKS]]&lt;=0.0001,DataBase2[[#This Row],[sCCJGKS]]&lt;&gt;""), 1,"")</f>
        <v/>
      </c>
      <c r="BI668" s="78" t="str">
        <f>IF(AND(DataBase2[[#This Row],[sILSGKS]]&lt;=0.0001,DataBase2[[#This Row],[sILSGKS]]&lt;&gt;""), 1,"")</f>
        <v/>
      </c>
      <c r="BJ668" s="78" t="str">
        <f>IF(AND(DataBase2[[#This Row],[sSAGKS]]&lt;=0.0001,DataBase2[[#This Row],[sSAGKS]]&lt;&gt;""), 1,"")</f>
        <v/>
      </c>
      <c r="BK668" s="80">
        <f>IF(AND(DataBase2[[#This Row],[sKSGKS]]&lt;=0.0001,DataBase2[[#This Row],[sKSGKS]]&lt;&gt;""), 1,"")</f>
        <v>1</v>
      </c>
      <c r="CV668" s="7"/>
      <c r="CW668" s="7"/>
      <c r="CX668" s="7"/>
      <c r="CY668" s="7"/>
      <c r="DB668" s="8"/>
      <c r="DC668" s="8"/>
      <c r="DD668" s="8"/>
      <c r="DF668" s="7"/>
      <c r="DG668" s="7"/>
      <c r="DH668" s="7"/>
      <c r="DI668" s="7"/>
      <c r="DK668" s="8"/>
      <c r="DL668" s="8"/>
      <c r="DM668" s="8"/>
      <c r="DN668" s="8"/>
      <c r="DO668" s="8"/>
      <c r="DP668" s="7"/>
      <c r="DQ668" s="7"/>
      <c r="DR668" s="7"/>
      <c r="DS668" s="7"/>
    </row>
    <row r="669" spans="1:123" x14ac:dyDescent="0.35">
      <c r="A669" s="65" t="s">
        <v>196</v>
      </c>
      <c r="B669" s="66" t="s">
        <v>80</v>
      </c>
      <c r="C669" s="67" t="s">
        <v>282</v>
      </c>
      <c r="D669" s="67">
        <v>6</v>
      </c>
      <c r="E669" s="67">
        <v>30</v>
      </c>
      <c r="F669" s="68">
        <v>4</v>
      </c>
      <c r="G669" s="69">
        <v>10386.5</v>
      </c>
      <c r="H669" s="70">
        <v>9710.81</v>
      </c>
      <c r="I669" s="71">
        <v>7200</v>
      </c>
      <c r="J669" s="69">
        <v>11149.63</v>
      </c>
      <c r="K669" s="70">
        <v>8129.32</v>
      </c>
      <c r="L669" s="71">
        <v>43178</v>
      </c>
      <c r="M669" s="69">
        <v>17086.830000000002</v>
      </c>
      <c r="N669" s="6">
        <v>10079.4</v>
      </c>
      <c r="O669" s="71">
        <v>7200.1</v>
      </c>
      <c r="P669" s="69">
        <v>10936.179690000001</v>
      </c>
      <c r="Q669" s="71">
        <v>3020</v>
      </c>
      <c r="R669" s="72">
        <v>10737.43</v>
      </c>
      <c r="S669" s="71">
        <v>110.62</v>
      </c>
      <c r="T669" s="72">
        <v>10793.03</v>
      </c>
      <c r="U669" s="71">
        <v>150.04</v>
      </c>
      <c r="V669" s="72">
        <v>10808.93</v>
      </c>
      <c r="W669" s="73">
        <v>150.39599999999999</v>
      </c>
      <c r="X669" s="7">
        <v>10726.5</v>
      </c>
      <c r="Y669" s="71">
        <v>614</v>
      </c>
      <c r="Z669" s="74">
        <f t="shared" si="30"/>
        <v>10386.5</v>
      </c>
      <c r="AA669" s="48">
        <f t="shared" si="31"/>
        <v>10726.5</v>
      </c>
      <c r="AB66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MIN(G669,J669,M669),"")</f>
        <v/>
      </c>
      <c r="AC669" s="49" t="str">
        <f>IF(OR(DataBase2[[#This Row],[sKS]] = "", DataBase2[[#This Row],[BSOpt]]=""), "", (DataBase2[[#This Row],[sKS]]-DataBase2[[#This Row],[BSOpt]])/DataBase2[[#This Row],[BSOpt]])</f>
        <v/>
      </c>
      <c r="AD669" s="49">
        <f t="shared" si="32"/>
        <v>10386.5</v>
      </c>
      <c r="AE669" s="49">
        <f>IF(OR(DataBase2[[#This Row],[sKS]] = "", DataBase2[[#This Row],[BESTUB]]=""), "", (DataBase2[[#This Row],[sKS]]-DataBase2[[#This Row],[BESTUB]])/DataBase2[[#This Row],[BESTUB]])</f>
        <v>3.2734799980744238E-2</v>
      </c>
      <c r="AF669" s="75">
        <f>IF(OR(DataBase2[[#This Row],[sLB]] = "", DataBase2[[#This Row],[BestSol]]=""), "", (DataBase2[[#This Row],[sLB]]-DataBase2[[#This Row],[BestSol]])/DataBase2[[#This Row],[BestSol]])</f>
        <v>0</v>
      </c>
      <c r="AG669" s="76">
        <f>IF(OR(DataBase2[[#This Row],[sCL]] = "", DataBase2[[#This Row],[BestSol]]=""), "", (DataBase2[[#This Row],[sCL]] -DataBase2[[#This Row],[BestSol]])/DataBase2[[#This Row],[BestSol]])</f>
        <v>7.3473258556780358E-2</v>
      </c>
      <c r="AH669" s="76">
        <f>IF(OR(DataBase2[[#This Row],[sDRC]]= "", DataBase2[[#This Row],[BestSol]]=""), "", (DataBase2[[#This Row],[sDRC]]-DataBase2[[#This Row],[BestSol]])/DataBase2[[#This Row],[BestSol]])</f>
        <v>0.64509988927935313</v>
      </c>
      <c r="AI669" s="76">
        <f>IF(OR(DataBase2[[#This Row],[sABS]]= "", DataBase2[[#This Row],[BestSol]]=""), "", (DataBase2[[#This Row],[sABS]]-DataBase2[[#This Row],[BestSol]])/DataBase2[[#This Row],[BestSol]])</f>
        <v>5.2922513840080954E-2</v>
      </c>
      <c r="AJ669" s="76">
        <f>IF(OR(DataBase2[[#This Row],[sCCJ]]= "", DataBase2[[#This Row],[BestSol]]=""), "", (DataBase2[[#This Row],[sCCJ]]-DataBase2[[#This Row],[BestSol]])/DataBase2[[#This Row],[BestSol]])</f>
        <v>3.3787127521301717E-2</v>
      </c>
      <c r="AK669" s="76">
        <f>IF(OR(DataBase2[[#This Row],[sILS]] = "", DataBase2[[#This Row],[BestSol]]=""), "", (DataBase2[[#This Row],[sILS]]-DataBase2[[#This Row],[BestSol]])/DataBase2[[#This Row],[BestSol]])</f>
        <v>3.914023010638816E-2</v>
      </c>
      <c r="AL669" s="76">
        <f>IF(OR(DataBase2[[#This Row],[sSA]] = "", DataBase2[[#This Row],[BestSol]]=""), "", (DataBase2[[#This Row],[sSA]]-DataBase2[[#This Row],[BestSol]])/DataBase2[[#This Row],[BestSol]])</f>
        <v>4.0671063399605287E-2</v>
      </c>
      <c r="AM669" s="76">
        <f>IF(OR(DataBase2[[#This Row],[sKS]] = "", DataBase2[[#This Row],[BestSol]]=""), "", (DataBase2[[#This Row],[sKS]]-DataBase2[[#This Row],[BestSol]])/DataBase2[[#This Row],[BestSol]])</f>
        <v>3.2734799980744238E-2</v>
      </c>
      <c r="AN669" s="75">
        <f>IF(OR(DataBase2[[#This Row],[sLB]] = "", DataBase2[[#This Row],[BSHeu]]=""), "", (DataBase2[[#This Row],[sLB]]-DataBase2[[#This Row],[BSHeu]])/DataBase2[[#This Row],[BSHeu]])</f>
        <v>-3.1697198527012541E-2</v>
      </c>
      <c r="AO669" s="76">
        <f>IF(OR(DataBase2[[#This Row],[sCL]] = "",  DataBase2[[#This Row],[BSHeu]]=""), "", (DataBase2[[#This Row],[sCL]] - DataBase2[[#This Row],[BSHeu]])/ DataBase2[[#This Row],[BSHeu]])</f>
        <v>3.9447163566867033E-2</v>
      </c>
      <c r="AP669" s="76">
        <f>IF(OR(DataBase2[[#This Row],[sDRC]]= "",  DataBase2[[#This Row],[BSHeu]]=""), "", (DataBase2[[#This Row],[sDRC]]- DataBase2[[#This Row],[BSHeu]])/ DataBase2[[#This Row],[BSHeu]])</f>
        <v>0.59295483149209915</v>
      </c>
      <c r="AQ669" s="76">
        <f>IF(OR(DataBase2[[#This Row],[sABS]]= "",  DataBase2[[#This Row],[BSHeu]]=""), "", (DataBase2[[#This Row],[sABS]]- DataBase2[[#This Row],[BSHeu]])/ DataBase2[[#This Row],[BSHeu]])</f>
        <v>1.9547819885330803E-2</v>
      </c>
      <c r="AR669" s="76">
        <f>IF(OR(DataBase2[[#This Row],[sCCJ]]= "",  DataBase2[[#This Row],[BSHeu]]=""), "", (DataBase2[[#This Row],[sCCJ]]- DataBase2[[#This Row],[BSHeu]])/ DataBase2[[#This Row],[BSHeu]])</f>
        <v>1.018971705588989E-3</v>
      </c>
      <c r="AS669" s="76">
        <f>IF(OR(DataBase2[[#This Row],[sILS]] = "",  DataBase2[[#This Row],[BSHeu]]=""), "", (DataBase2[[#This Row],[sILS]]- DataBase2[[#This Row],[BSHeu]])/ DataBase2[[#This Row],[BSHeu]])</f>
        <v>6.2023959353004849E-3</v>
      </c>
      <c r="AT669" s="76">
        <f>IF(OR(DataBase2[[#This Row],[sSA]] = "",  DataBase2[[#This Row],[BSHeu]]=""), "", (DataBase2[[#This Row],[sSA]]- DataBase2[[#This Row],[BSHeu]])/ DataBase2[[#This Row],[BSHeu]])</f>
        <v>7.6847061017107435E-3</v>
      </c>
      <c r="AU669" s="77">
        <f>IF(OR(DataBase2[[#This Row],[sKS]]= "",  DataBase2[[#This Row],[BSHeu]]=""), "", (DataBase2[[#This Row],[sKS]]- DataBase2[[#This Row],[BSHeu]])/ DataBase2[[#This Row],[BSHeu]])</f>
        <v>0</v>
      </c>
      <c r="AV669" s="78">
        <f>IF(AND(DataBase2[[#This Row],[sLBGB]]&lt;=0.0001, DataBase2[[#This Row],[sLBGB]]&lt;&gt;""), 1,"")</f>
        <v>1</v>
      </c>
      <c r="AW669" s="78" t="str">
        <f>IF(AND(DataBase2[[#This Row],[sCLGB]]&lt;=0.0001,DataBase2[[#This Row],[sCLGB]]&lt;&gt;""), 1,"")</f>
        <v/>
      </c>
      <c r="AX669" s="78" t="str">
        <f>IF(AND(DataBase2[[#This Row],[sDRCGB]]&lt;=0.0001,DataBase2[[#This Row],[sDRCGB]]&lt;&gt;""), 1,"")</f>
        <v/>
      </c>
      <c r="AY669" s="78" t="str">
        <f>IF(AND(DataBase2[[#This Row],[sABSGB]]&lt;=0.0001,DataBase2[[#This Row],[sABSGB]]&lt;&gt;""), 1,"")</f>
        <v/>
      </c>
      <c r="AZ669" s="78" t="str">
        <f>IF(AND(DataBase2[[#This Row],[sCCJGB]]&lt;=0.0001,DataBase2[[#This Row],[sCCJGB]]&lt;&gt;""), 1,"")</f>
        <v/>
      </c>
      <c r="BA669" s="78" t="str">
        <f>IF(AND(DataBase2[[#This Row],[sILSGB]]&lt;=0.0001,DataBase2[[#This Row],[sILSGB]]&lt;&gt;""), 1,"")</f>
        <v/>
      </c>
      <c r="BB669" s="78" t="str">
        <f>IF(AND(DataBase2[[#This Row],[sSAGB]]&lt;=0.0001,DataBase2[[#This Row],[sSAGB]]&lt;&gt;""), 1,"")</f>
        <v/>
      </c>
      <c r="BC669" s="78" t="str">
        <f>IF(AND(DataBase2[[#This Row],[sKSGB]]&lt;=0.0001,DataBase2[[#This Row],[sKSGB]]&lt;&gt;""), 1,"")</f>
        <v/>
      </c>
      <c r="BD669" s="79">
        <f>IF(AND(DataBase2[[#This Row],[sLBGKS]]&lt;=0.0001, DataBase2[[#This Row],[sLBGKS]]&lt;&gt;""), 1,"")</f>
        <v>1</v>
      </c>
      <c r="BE669" s="78" t="str">
        <f>IF(AND(DataBase2[[#This Row],[sCLGKS]]&lt;=0.0001,DataBase2[[#This Row],[sCLGKS]]&lt;&gt;""), 1,"")</f>
        <v/>
      </c>
      <c r="BF669" s="78" t="str">
        <f>IF(AND(DataBase2[[#This Row],[sDRCGKS]]&lt;=0.0001,DataBase2[[#This Row],[sDRCGKS]]&lt;&gt;""), 1,"")</f>
        <v/>
      </c>
      <c r="BG669" s="78" t="str">
        <f>IF(AND(DataBase2[[#This Row],[sABSGKS]]&lt;=0.0001,DataBase2[[#This Row],[sABSGKS]]&lt;&gt;""), 1,"")</f>
        <v/>
      </c>
      <c r="BH669" s="78" t="str">
        <f>IF(AND(DataBase2[[#This Row],[sCCJGKS]]&lt;=0.0001,DataBase2[[#This Row],[sCCJGKS]]&lt;&gt;""), 1,"")</f>
        <v/>
      </c>
      <c r="BI669" s="78" t="str">
        <f>IF(AND(DataBase2[[#This Row],[sILSGKS]]&lt;=0.0001,DataBase2[[#This Row],[sILSGKS]]&lt;&gt;""), 1,"")</f>
        <v/>
      </c>
      <c r="BJ669" s="78" t="str">
        <f>IF(AND(DataBase2[[#This Row],[sSAGKS]]&lt;=0.0001,DataBase2[[#This Row],[sSAGKS]]&lt;&gt;""), 1,"")</f>
        <v/>
      </c>
      <c r="BK669" s="80">
        <f>IF(AND(DataBase2[[#This Row],[sKSGKS]]&lt;=0.0001,DataBase2[[#This Row],[sKSGKS]]&lt;&gt;""), 1,"")</f>
        <v>1</v>
      </c>
      <c r="CV669" s="7"/>
      <c r="CW669" s="7"/>
      <c r="CX669" s="7"/>
      <c r="CY669" s="7"/>
      <c r="DB669" s="8"/>
      <c r="DC669" s="8"/>
      <c r="DD669" s="8"/>
      <c r="DF669" s="7"/>
      <c r="DG669" s="7"/>
      <c r="DH669" s="7"/>
      <c r="DI669" s="7"/>
      <c r="DK669" s="8"/>
      <c r="DL669" s="8"/>
      <c r="DM669" s="8"/>
      <c r="DN669" s="8"/>
      <c r="DO669" s="8"/>
      <c r="DP669" s="7"/>
      <c r="DQ669" s="7"/>
      <c r="DR669" s="7"/>
      <c r="DS669" s="7"/>
    </row>
    <row r="670" spans="1:123" x14ac:dyDescent="0.35">
      <c r="A670" s="65" t="s">
        <v>197</v>
      </c>
      <c r="B670" s="66" t="s">
        <v>80</v>
      </c>
      <c r="C670" s="67" t="s">
        <v>282</v>
      </c>
      <c r="D670" s="67">
        <v>6</v>
      </c>
      <c r="E670" s="67">
        <v>30</v>
      </c>
      <c r="F670" s="68">
        <v>5</v>
      </c>
      <c r="G670" s="69">
        <v>11914.2</v>
      </c>
      <c r="H670" s="70">
        <v>10931</v>
      </c>
      <c r="I670" s="71">
        <v>7200</v>
      </c>
      <c r="J670" s="69">
        <v>13554.23</v>
      </c>
      <c r="K670" s="70">
        <v>8479.98</v>
      </c>
      <c r="L670" s="71">
        <v>42944</v>
      </c>
      <c r="M670" s="69">
        <v>18725.900000000001</v>
      </c>
      <c r="N670" s="6">
        <v>11310.72</v>
      </c>
      <c r="O670" s="71">
        <v>7200</v>
      </c>
      <c r="P670" s="69">
        <v>12118.469730000001</v>
      </c>
      <c r="Q670" s="71">
        <v>3822</v>
      </c>
      <c r="R670" s="72">
        <v>12054.63</v>
      </c>
      <c r="S670" s="71">
        <v>121.78</v>
      </c>
      <c r="T670" s="72">
        <v>12175.33</v>
      </c>
      <c r="U670" s="71">
        <v>150.01300000000001</v>
      </c>
      <c r="V670" s="72">
        <v>12313.53</v>
      </c>
      <c r="W670" s="73">
        <v>150.2225</v>
      </c>
      <c r="X670" s="7">
        <v>12212</v>
      </c>
      <c r="Y670" s="71">
        <v>696</v>
      </c>
      <c r="Z670" s="74">
        <f t="shared" si="30"/>
        <v>11914.2</v>
      </c>
      <c r="AA670" s="48">
        <f t="shared" si="31"/>
        <v>12054.63</v>
      </c>
      <c r="AB67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MIN(G670,J670,M670),"")</f>
        <v/>
      </c>
      <c r="AC670" s="49" t="str">
        <f>IF(OR(DataBase2[[#This Row],[sKS]] = "", DataBase2[[#This Row],[BSOpt]]=""), "", (DataBase2[[#This Row],[sKS]]-DataBase2[[#This Row],[BSOpt]])/DataBase2[[#This Row],[BSOpt]])</f>
        <v/>
      </c>
      <c r="AD670" s="49">
        <f t="shared" si="32"/>
        <v>11914.2</v>
      </c>
      <c r="AE670" s="49">
        <f>IF(OR(DataBase2[[#This Row],[sKS]] = "", DataBase2[[#This Row],[BESTUB]]=""), "", (DataBase2[[#This Row],[sKS]]-DataBase2[[#This Row],[BESTUB]])/DataBase2[[#This Row],[BESTUB]])</f>
        <v>2.4995383659834419E-2</v>
      </c>
      <c r="AF670" s="75">
        <f>IF(OR(DataBase2[[#This Row],[sLB]] = "", DataBase2[[#This Row],[BestSol]]=""), "", (DataBase2[[#This Row],[sLB]]-DataBase2[[#This Row],[BestSol]])/DataBase2[[#This Row],[BestSol]])</f>
        <v>0</v>
      </c>
      <c r="AG670" s="76">
        <f>IF(OR(DataBase2[[#This Row],[sCL]] = "", DataBase2[[#This Row],[BestSol]]=""), "", (DataBase2[[#This Row],[sCL]] -DataBase2[[#This Row],[BestSol]])/DataBase2[[#This Row],[BestSol]])</f>
        <v>0.13765338839368138</v>
      </c>
      <c r="AH670" s="76">
        <f>IF(OR(DataBase2[[#This Row],[sDRC]]= "", DataBase2[[#This Row],[BestSol]]=""), "", (DataBase2[[#This Row],[sDRC]]-DataBase2[[#This Row],[BestSol]])/DataBase2[[#This Row],[BestSol]])</f>
        <v>0.57172953282637529</v>
      </c>
      <c r="AI670" s="76">
        <f>IF(OR(DataBase2[[#This Row],[sABS]]= "", DataBase2[[#This Row],[BestSol]]=""), "", (DataBase2[[#This Row],[sABS]]-DataBase2[[#This Row],[BestSol]])/DataBase2[[#This Row],[BestSol]])</f>
        <v>1.7145064712695772E-2</v>
      </c>
      <c r="AJ670" s="76">
        <f>IF(OR(DataBase2[[#This Row],[sCCJ]]= "", DataBase2[[#This Row],[BestSol]]=""), "", (DataBase2[[#This Row],[sCCJ]]-DataBase2[[#This Row],[BestSol]])/DataBase2[[#This Row],[BestSol]])</f>
        <v>1.1786775444427529E-2</v>
      </c>
      <c r="AK670" s="76">
        <f>IF(OR(DataBase2[[#This Row],[sILS]] = "", DataBase2[[#This Row],[BestSol]]=""), "", (DataBase2[[#This Row],[sILS]]-DataBase2[[#This Row],[BestSol]])/DataBase2[[#This Row],[BestSol]])</f>
        <v>2.1917543771298047E-2</v>
      </c>
      <c r="AL670" s="76">
        <f>IF(OR(DataBase2[[#This Row],[sSA]] = "", DataBase2[[#This Row],[BestSol]]=""), "", (DataBase2[[#This Row],[sSA]]-DataBase2[[#This Row],[BestSol]])/DataBase2[[#This Row],[BestSol]])</f>
        <v>3.3517147605378446E-2</v>
      </c>
      <c r="AM670" s="76">
        <f>IF(OR(DataBase2[[#This Row],[sKS]] = "", DataBase2[[#This Row],[BestSol]]=""), "", (DataBase2[[#This Row],[sKS]]-DataBase2[[#This Row],[BestSol]])/DataBase2[[#This Row],[BestSol]])</f>
        <v>2.4995383659834419E-2</v>
      </c>
      <c r="AN670" s="75">
        <f>IF(OR(DataBase2[[#This Row],[sLB]] = "", DataBase2[[#This Row],[BSHeu]]=""), "", (DataBase2[[#This Row],[sLB]]-DataBase2[[#This Row],[BSHeu]])/DataBase2[[#This Row],[BSHeu]])</f>
        <v>-1.1649465806913898E-2</v>
      </c>
      <c r="AO670" s="76">
        <f>IF(OR(DataBase2[[#This Row],[sCL]] = "",  DataBase2[[#This Row],[BSHeu]]=""), "", (DataBase2[[#This Row],[sCL]] - DataBase2[[#This Row],[BSHeu]])/ DataBase2[[#This Row],[BSHeu]])</f>
        <v>0.12440033414546946</v>
      </c>
      <c r="AP670" s="76">
        <f>IF(OR(DataBase2[[#This Row],[sDRC]]= "",  DataBase2[[#This Row],[BSHeu]]=""), "", (DataBase2[[#This Row],[sDRC]]- DataBase2[[#This Row],[BSHeu]])/ DataBase2[[#This Row],[BSHeu]])</f>
        <v>0.55341972337599765</v>
      </c>
      <c r="AQ670" s="76">
        <f>IF(OR(DataBase2[[#This Row],[sABS]]= "",  DataBase2[[#This Row],[BSHeu]]=""), "", (DataBase2[[#This Row],[sABS]]- DataBase2[[#This Row],[BSHeu]])/ DataBase2[[#This Row],[BSHeu]])</f>
        <v>5.2958680606539988E-3</v>
      </c>
      <c r="AR670" s="76">
        <f>IF(OR(DataBase2[[#This Row],[sCCJ]]= "",  DataBase2[[#This Row],[BSHeu]]=""), "", (DataBase2[[#This Row],[sCCJ]]- DataBase2[[#This Row],[BSHeu]])/ DataBase2[[#This Row],[BSHeu]])</f>
        <v>0</v>
      </c>
      <c r="AS670" s="76">
        <f>IF(OR(DataBase2[[#This Row],[sILS]] = "",  DataBase2[[#This Row],[BSHeu]]=""), "", (DataBase2[[#This Row],[sILS]]- DataBase2[[#This Row],[BSHeu]])/ DataBase2[[#This Row],[BSHeu]])</f>
        <v>1.0012750287648873E-2</v>
      </c>
      <c r="AT670" s="76">
        <f>IF(OR(DataBase2[[#This Row],[sSA]] = "",  DataBase2[[#This Row],[BSHeu]]=""), "", (DataBase2[[#This Row],[sSA]]- DataBase2[[#This Row],[BSHeu]])/ DataBase2[[#This Row],[BSHeu]])</f>
        <v>2.1477224933490406E-2</v>
      </c>
      <c r="AU670" s="77">
        <f>IF(OR(DataBase2[[#This Row],[sKS]]= "",  DataBase2[[#This Row],[BSHeu]]=""), "", (DataBase2[[#This Row],[sKS]]- DataBase2[[#This Row],[BSHeu]])/ DataBase2[[#This Row],[BSHeu]])</f>
        <v>1.3054734985644587E-2</v>
      </c>
      <c r="AV670" s="78">
        <f>IF(AND(DataBase2[[#This Row],[sLBGB]]&lt;=0.0001, DataBase2[[#This Row],[sLBGB]]&lt;&gt;""), 1,"")</f>
        <v>1</v>
      </c>
      <c r="AW670" s="78" t="str">
        <f>IF(AND(DataBase2[[#This Row],[sCLGB]]&lt;=0.0001,DataBase2[[#This Row],[sCLGB]]&lt;&gt;""), 1,"")</f>
        <v/>
      </c>
      <c r="AX670" s="78" t="str">
        <f>IF(AND(DataBase2[[#This Row],[sDRCGB]]&lt;=0.0001,DataBase2[[#This Row],[sDRCGB]]&lt;&gt;""), 1,"")</f>
        <v/>
      </c>
      <c r="AY670" s="78" t="str">
        <f>IF(AND(DataBase2[[#This Row],[sABSGB]]&lt;=0.0001,DataBase2[[#This Row],[sABSGB]]&lt;&gt;""), 1,"")</f>
        <v/>
      </c>
      <c r="AZ670" s="78" t="str">
        <f>IF(AND(DataBase2[[#This Row],[sCCJGB]]&lt;=0.0001,DataBase2[[#This Row],[sCCJGB]]&lt;&gt;""), 1,"")</f>
        <v/>
      </c>
      <c r="BA670" s="78" t="str">
        <f>IF(AND(DataBase2[[#This Row],[sILSGB]]&lt;=0.0001,DataBase2[[#This Row],[sILSGB]]&lt;&gt;""), 1,"")</f>
        <v/>
      </c>
      <c r="BB670" s="78" t="str">
        <f>IF(AND(DataBase2[[#This Row],[sSAGB]]&lt;=0.0001,DataBase2[[#This Row],[sSAGB]]&lt;&gt;""), 1,"")</f>
        <v/>
      </c>
      <c r="BC670" s="78" t="str">
        <f>IF(AND(DataBase2[[#This Row],[sKSGB]]&lt;=0.0001,DataBase2[[#This Row],[sKSGB]]&lt;&gt;""), 1,"")</f>
        <v/>
      </c>
      <c r="BD670" s="79">
        <f>IF(AND(DataBase2[[#This Row],[sLBGKS]]&lt;=0.0001, DataBase2[[#This Row],[sLBGKS]]&lt;&gt;""), 1,"")</f>
        <v>1</v>
      </c>
      <c r="BE670" s="78" t="str">
        <f>IF(AND(DataBase2[[#This Row],[sCLGKS]]&lt;=0.0001,DataBase2[[#This Row],[sCLGKS]]&lt;&gt;""), 1,"")</f>
        <v/>
      </c>
      <c r="BF670" s="78" t="str">
        <f>IF(AND(DataBase2[[#This Row],[sDRCGKS]]&lt;=0.0001,DataBase2[[#This Row],[sDRCGKS]]&lt;&gt;""), 1,"")</f>
        <v/>
      </c>
      <c r="BG670" s="78" t="str">
        <f>IF(AND(DataBase2[[#This Row],[sABSGKS]]&lt;=0.0001,DataBase2[[#This Row],[sABSGKS]]&lt;&gt;""), 1,"")</f>
        <v/>
      </c>
      <c r="BH670" s="78">
        <f>IF(AND(DataBase2[[#This Row],[sCCJGKS]]&lt;=0.0001,DataBase2[[#This Row],[sCCJGKS]]&lt;&gt;""), 1,"")</f>
        <v>1</v>
      </c>
      <c r="BI670" s="78" t="str">
        <f>IF(AND(DataBase2[[#This Row],[sILSGKS]]&lt;=0.0001,DataBase2[[#This Row],[sILSGKS]]&lt;&gt;""), 1,"")</f>
        <v/>
      </c>
      <c r="BJ670" s="78" t="str">
        <f>IF(AND(DataBase2[[#This Row],[sSAGKS]]&lt;=0.0001,DataBase2[[#This Row],[sSAGKS]]&lt;&gt;""), 1,"")</f>
        <v/>
      </c>
      <c r="BK670" s="80" t="str">
        <f>IF(AND(DataBase2[[#This Row],[sKSGKS]]&lt;=0.0001,DataBase2[[#This Row],[sKSGKS]]&lt;&gt;""), 1,"")</f>
        <v/>
      </c>
      <c r="BM670" s="8"/>
      <c r="BN670" s="8"/>
      <c r="BP670" s="7"/>
      <c r="BQ670" s="7"/>
      <c r="BR670" s="7"/>
      <c r="CV670" s="7"/>
      <c r="CW670" s="7"/>
      <c r="CX670" s="7"/>
      <c r="CY670" s="7"/>
      <c r="DB670" s="8"/>
      <c r="DC670" s="8"/>
      <c r="DD670" s="8"/>
      <c r="DF670" s="7"/>
      <c r="DG670" s="7"/>
      <c r="DH670" s="7"/>
      <c r="DI670" s="7"/>
      <c r="DK670" s="8"/>
      <c r="DL670" s="8"/>
      <c r="DM670" s="8"/>
      <c r="DN670" s="8"/>
      <c r="DO670" s="8"/>
      <c r="DP670" s="7"/>
      <c r="DQ670" s="7"/>
      <c r="DR670" s="7"/>
      <c r="DS670" s="7"/>
    </row>
    <row r="671" spans="1:123" x14ac:dyDescent="0.35">
      <c r="A671" s="65" t="s">
        <v>198</v>
      </c>
      <c r="B671" s="66" t="s">
        <v>80</v>
      </c>
      <c r="C671" s="67" t="s">
        <v>282</v>
      </c>
      <c r="D671" s="67">
        <v>6</v>
      </c>
      <c r="E671" s="67">
        <v>30</v>
      </c>
      <c r="F671" s="68">
        <v>2</v>
      </c>
      <c r="G671" s="69">
        <v>7899.73</v>
      </c>
      <c r="H671" s="70">
        <v>7245.95</v>
      </c>
      <c r="I671" s="71">
        <v>7200</v>
      </c>
      <c r="J671" s="69">
        <v>7858.31</v>
      </c>
      <c r="K671" s="70">
        <v>7461.13</v>
      </c>
      <c r="L671" s="71">
        <v>43026</v>
      </c>
      <c r="M671" s="69">
        <v>14040.75</v>
      </c>
      <c r="N671" s="6">
        <v>7672.54</v>
      </c>
      <c r="O671" s="71">
        <v>7202.3</v>
      </c>
      <c r="P671" s="69">
        <v>7973.5600599999998</v>
      </c>
      <c r="Q671" s="71">
        <v>12002</v>
      </c>
      <c r="R671" s="72">
        <v>8279.5300000000007</v>
      </c>
      <c r="S671" s="71">
        <v>121.83</v>
      </c>
      <c r="T671" s="72">
        <v>8164.29</v>
      </c>
      <c r="U671" s="71">
        <v>150.04150000000001</v>
      </c>
      <c r="V671" s="72">
        <v>8139.05</v>
      </c>
      <c r="W671" s="73">
        <v>150.2415</v>
      </c>
      <c r="X671" s="7">
        <v>7850.42</v>
      </c>
      <c r="Y671" s="71">
        <v>282</v>
      </c>
      <c r="Z671" s="74">
        <f t="shared" si="30"/>
        <v>7858.31</v>
      </c>
      <c r="AA671" s="48">
        <f t="shared" si="31"/>
        <v>7850.42</v>
      </c>
      <c r="AB67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MIN(G671,J671,M671),"")</f>
        <v/>
      </c>
      <c r="AC671" s="49" t="str">
        <f>IF(OR(DataBase2[[#This Row],[sKS]] = "", DataBase2[[#This Row],[BSOpt]]=""), "", (DataBase2[[#This Row],[sKS]]-DataBase2[[#This Row],[BSOpt]])/DataBase2[[#This Row],[BSOpt]])</f>
        <v/>
      </c>
      <c r="AD671" s="49">
        <f t="shared" si="32"/>
        <v>7858.31</v>
      </c>
      <c r="AE671" s="49">
        <f>IF(OR(DataBase2[[#This Row],[sKS]] = "", DataBase2[[#This Row],[BESTUB]]=""), "", (DataBase2[[#This Row],[sKS]]-DataBase2[[#This Row],[BESTUB]])/DataBase2[[#This Row],[BESTUB]])</f>
        <v>-1.0040326736919676E-3</v>
      </c>
      <c r="AF671" s="75">
        <f>IF(OR(DataBase2[[#This Row],[sLB]] = "", DataBase2[[#This Row],[BestSol]]=""), "", (DataBase2[[#This Row],[sLB]]-DataBase2[[#This Row],[BestSol]])/DataBase2[[#This Row],[BestSol]])</f>
        <v>5.2708534023217669E-3</v>
      </c>
      <c r="AG671" s="76">
        <f>IF(OR(DataBase2[[#This Row],[sCL]] = "", DataBase2[[#This Row],[BestSol]]=""), "", (DataBase2[[#This Row],[sCL]] -DataBase2[[#This Row],[BestSol]])/DataBase2[[#This Row],[BestSol]])</f>
        <v>0</v>
      </c>
      <c r="AH671" s="76">
        <f>IF(OR(DataBase2[[#This Row],[sDRC]]= "", DataBase2[[#This Row],[BestSol]]=""), "", (DataBase2[[#This Row],[sDRC]]-DataBase2[[#This Row],[BestSol]])/DataBase2[[#This Row],[BestSol]])</f>
        <v>0.78673913347780877</v>
      </c>
      <c r="AI671" s="76">
        <f>IF(OR(DataBase2[[#This Row],[sABS]]= "", DataBase2[[#This Row],[BestSol]]=""), "", (DataBase2[[#This Row],[sABS]]-DataBase2[[#This Row],[BestSol]])/DataBase2[[#This Row],[BestSol]])</f>
        <v>1.4666010885292052E-2</v>
      </c>
      <c r="AJ671" s="76">
        <f>IF(OR(DataBase2[[#This Row],[sCCJ]]= "", DataBase2[[#This Row],[BestSol]]=""), "", (DataBase2[[#This Row],[sCCJ]]-DataBase2[[#This Row],[BestSol]])/DataBase2[[#This Row],[BestSol]])</f>
        <v>5.3601855869773556E-2</v>
      </c>
      <c r="AK671" s="76">
        <f>IF(OR(DataBase2[[#This Row],[sILS]] = "", DataBase2[[#This Row],[BestSol]]=""), "", (DataBase2[[#This Row],[sILS]]-DataBase2[[#This Row],[BestSol]])/DataBase2[[#This Row],[BestSol]])</f>
        <v>3.893712515795375E-2</v>
      </c>
      <c r="AL671" s="76">
        <f>IF(OR(DataBase2[[#This Row],[sSA]] = "", DataBase2[[#This Row],[BestSol]]=""), "", (DataBase2[[#This Row],[sSA]]-DataBase2[[#This Row],[BestSol]])/DataBase2[[#This Row],[BestSol]])</f>
        <v>3.5725238632733983E-2</v>
      </c>
      <c r="AM671" s="76">
        <f>IF(OR(DataBase2[[#This Row],[sKS]] = "", DataBase2[[#This Row],[BestSol]]=""), "", (DataBase2[[#This Row],[sKS]]-DataBase2[[#This Row],[BestSol]])/DataBase2[[#This Row],[BestSol]])</f>
        <v>-1.0040326736919676E-3</v>
      </c>
      <c r="AN671" s="75">
        <f>IF(OR(DataBase2[[#This Row],[sLB]] = "", DataBase2[[#This Row],[BSHeu]]=""), "", (DataBase2[[#This Row],[sLB]]-DataBase2[[#This Row],[BSHeu]])/DataBase2[[#This Row],[BSHeu]])</f>
        <v>6.2811925986124935E-3</v>
      </c>
      <c r="AO671" s="76">
        <f>IF(OR(DataBase2[[#This Row],[sCL]] = "",  DataBase2[[#This Row],[BSHeu]]=""), "", (DataBase2[[#This Row],[sCL]] - DataBase2[[#This Row],[BSHeu]])/ DataBase2[[#This Row],[BSHeu]])</f>
        <v>1.0050417684659327E-3</v>
      </c>
      <c r="AP671" s="76">
        <f>IF(OR(DataBase2[[#This Row],[sDRC]]= "",  DataBase2[[#This Row],[BSHeu]]=""), "", (DataBase2[[#This Row],[sDRC]]- DataBase2[[#This Row],[BSHeu]])/ DataBase2[[#This Row],[BSHeu]])</f>
        <v>0.78853488093630653</v>
      </c>
      <c r="AQ671" s="76">
        <f>IF(OR(DataBase2[[#This Row],[sABS]]= "",  DataBase2[[#This Row],[BSHeu]]=""), "", (DataBase2[[#This Row],[sABS]]- DataBase2[[#This Row],[BSHeu]])/ DataBase2[[#This Row],[BSHeu]])</f>
        <v>1.5685792607274481E-2</v>
      </c>
      <c r="AR671" s="76">
        <f>IF(OR(DataBase2[[#This Row],[sCCJ]]= "",  DataBase2[[#This Row],[BSHeu]]=""), "", (DataBase2[[#This Row],[sCCJ]]- DataBase2[[#This Row],[BSHeu]])/ DataBase2[[#This Row],[BSHeu]])</f>
        <v>5.4660769742255901E-2</v>
      </c>
      <c r="AS671" s="76">
        <f>IF(OR(DataBase2[[#This Row],[sILS]] = "",  DataBase2[[#This Row],[BSHeu]]=""), "", (DataBase2[[#This Row],[sILS]]- DataBase2[[#This Row],[BSHeu]])/ DataBase2[[#This Row],[BSHeu]])</f>
        <v>3.9981300363547412E-2</v>
      </c>
      <c r="AT671" s="76">
        <f>IF(OR(DataBase2[[#This Row],[sSA]] = "",  DataBase2[[#This Row],[BSHeu]]=""), "", (DataBase2[[#This Row],[sSA]]- DataBase2[[#This Row],[BSHeu]])/ DataBase2[[#This Row],[BSHeu]])</f>
        <v>3.676618575821422E-2</v>
      </c>
      <c r="AU671" s="77">
        <f>IF(OR(DataBase2[[#This Row],[sKS]]= "",  DataBase2[[#This Row],[BSHeu]]=""), "", (DataBase2[[#This Row],[sKS]]- DataBase2[[#This Row],[BSHeu]])/ DataBase2[[#This Row],[BSHeu]])</f>
        <v>0</v>
      </c>
      <c r="AV671" s="78" t="str">
        <f>IF(AND(DataBase2[[#This Row],[sLBGB]]&lt;=0.0001, DataBase2[[#This Row],[sLBGB]]&lt;&gt;""), 1,"")</f>
        <v/>
      </c>
      <c r="AW671" s="78">
        <f>IF(AND(DataBase2[[#This Row],[sCLGB]]&lt;=0.0001,DataBase2[[#This Row],[sCLGB]]&lt;&gt;""), 1,"")</f>
        <v>1</v>
      </c>
      <c r="AX671" s="78" t="str">
        <f>IF(AND(DataBase2[[#This Row],[sDRCGB]]&lt;=0.0001,DataBase2[[#This Row],[sDRCGB]]&lt;&gt;""), 1,"")</f>
        <v/>
      </c>
      <c r="AY671" s="78" t="str">
        <f>IF(AND(DataBase2[[#This Row],[sABSGB]]&lt;=0.0001,DataBase2[[#This Row],[sABSGB]]&lt;&gt;""), 1,"")</f>
        <v/>
      </c>
      <c r="AZ671" s="78" t="str">
        <f>IF(AND(DataBase2[[#This Row],[sCCJGB]]&lt;=0.0001,DataBase2[[#This Row],[sCCJGB]]&lt;&gt;""), 1,"")</f>
        <v/>
      </c>
      <c r="BA671" s="78" t="str">
        <f>IF(AND(DataBase2[[#This Row],[sILSGB]]&lt;=0.0001,DataBase2[[#This Row],[sILSGB]]&lt;&gt;""), 1,"")</f>
        <v/>
      </c>
      <c r="BB671" s="78" t="str">
        <f>IF(AND(DataBase2[[#This Row],[sSAGB]]&lt;=0.0001,DataBase2[[#This Row],[sSAGB]]&lt;&gt;""), 1,"")</f>
        <v/>
      </c>
      <c r="BC671" s="78">
        <f>IF(AND(DataBase2[[#This Row],[sKSGB]]&lt;=0.0001,DataBase2[[#This Row],[sKSGB]]&lt;&gt;""), 1,"")</f>
        <v>1</v>
      </c>
      <c r="BD671" s="79" t="str">
        <f>IF(AND(DataBase2[[#This Row],[sLBGKS]]&lt;=0.0001, DataBase2[[#This Row],[sLBGKS]]&lt;&gt;""), 1,"")</f>
        <v/>
      </c>
      <c r="BE671" s="78" t="str">
        <f>IF(AND(DataBase2[[#This Row],[sCLGKS]]&lt;=0.0001,DataBase2[[#This Row],[sCLGKS]]&lt;&gt;""), 1,"")</f>
        <v/>
      </c>
      <c r="BF671" s="78" t="str">
        <f>IF(AND(DataBase2[[#This Row],[sDRCGKS]]&lt;=0.0001,DataBase2[[#This Row],[sDRCGKS]]&lt;&gt;""), 1,"")</f>
        <v/>
      </c>
      <c r="BG671" s="78" t="str">
        <f>IF(AND(DataBase2[[#This Row],[sABSGKS]]&lt;=0.0001,DataBase2[[#This Row],[sABSGKS]]&lt;&gt;""), 1,"")</f>
        <v/>
      </c>
      <c r="BH671" s="78" t="str">
        <f>IF(AND(DataBase2[[#This Row],[sCCJGKS]]&lt;=0.0001,DataBase2[[#This Row],[sCCJGKS]]&lt;&gt;""), 1,"")</f>
        <v/>
      </c>
      <c r="BI671" s="78" t="str">
        <f>IF(AND(DataBase2[[#This Row],[sILSGKS]]&lt;=0.0001,DataBase2[[#This Row],[sILSGKS]]&lt;&gt;""), 1,"")</f>
        <v/>
      </c>
      <c r="BJ671" s="78" t="str">
        <f>IF(AND(DataBase2[[#This Row],[sSAGKS]]&lt;=0.0001,DataBase2[[#This Row],[sSAGKS]]&lt;&gt;""), 1,"")</f>
        <v/>
      </c>
      <c r="BK671" s="80">
        <f>IF(AND(DataBase2[[#This Row],[sKSGKS]]&lt;=0.0001,DataBase2[[#This Row],[sKSGKS]]&lt;&gt;""), 1,"")</f>
        <v>1</v>
      </c>
      <c r="BM671" s="8"/>
      <c r="BN671" s="8"/>
      <c r="BP671" s="7"/>
      <c r="BQ671" s="7"/>
      <c r="BR671" s="7"/>
      <c r="CV671" s="7"/>
      <c r="CW671" s="7"/>
      <c r="CX671" s="7"/>
      <c r="CY671" s="7"/>
      <c r="DB671" s="8"/>
      <c r="DC671" s="8"/>
      <c r="DD671" s="8"/>
      <c r="DF671" s="7"/>
      <c r="DG671" s="7"/>
      <c r="DH671" s="7"/>
      <c r="DI671" s="7"/>
      <c r="DK671" s="8"/>
      <c r="DL671" s="8"/>
      <c r="DM671" s="8"/>
      <c r="DN671" s="8"/>
      <c r="DO671" s="8"/>
      <c r="DP671" s="7"/>
      <c r="DQ671" s="7"/>
      <c r="DR671" s="7"/>
      <c r="DS671" s="7"/>
    </row>
    <row r="672" spans="1:123" x14ac:dyDescent="0.35">
      <c r="A672" s="65" t="s">
        <v>199</v>
      </c>
      <c r="B672" s="66" t="s">
        <v>80</v>
      </c>
      <c r="C672" s="67" t="s">
        <v>282</v>
      </c>
      <c r="D672" s="67">
        <v>6</v>
      </c>
      <c r="E672" s="67">
        <v>30</v>
      </c>
      <c r="F672" s="68">
        <v>3</v>
      </c>
      <c r="G672" s="69">
        <v>9054.0300000000007</v>
      </c>
      <c r="H672" s="70">
        <v>8340.4</v>
      </c>
      <c r="I672" s="71">
        <v>7200</v>
      </c>
      <c r="J672" s="69">
        <v>9161.8799999999992</v>
      </c>
      <c r="K672" s="70">
        <v>7532.74</v>
      </c>
      <c r="L672" s="71">
        <v>42848</v>
      </c>
      <c r="M672" s="69">
        <v>15879.81</v>
      </c>
      <c r="N672" s="6">
        <v>8741.6</v>
      </c>
      <c r="O672" s="71">
        <v>7200</v>
      </c>
      <c r="P672" s="69">
        <v>9245.7294899999997</v>
      </c>
      <c r="Q672" s="71">
        <v>12006</v>
      </c>
      <c r="R672" s="72">
        <v>9194.51</v>
      </c>
      <c r="S672" s="71">
        <v>160.02000000000001</v>
      </c>
      <c r="T672" s="72">
        <v>9077.86</v>
      </c>
      <c r="U672" s="71">
        <v>150.00899999999999</v>
      </c>
      <c r="V672" s="72">
        <v>9202.1</v>
      </c>
      <c r="W672" s="73">
        <v>150.17449999999999</v>
      </c>
      <c r="X672" s="7">
        <v>9070.69</v>
      </c>
      <c r="Y672" s="71">
        <v>527</v>
      </c>
      <c r="Z672" s="74">
        <f t="shared" si="30"/>
        <v>9054.0300000000007</v>
      </c>
      <c r="AA672" s="48">
        <f t="shared" si="31"/>
        <v>9070.69</v>
      </c>
      <c r="AB67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MIN(G672,J672,M672),"")</f>
        <v/>
      </c>
      <c r="AC672" s="49" t="str">
        <f>IF(OR(DataBase2[[#This Row],[sKS]] = "", DataBase2[[#This Row],[BSOpt]]=""), "", (DataBase2[[#This Row],[sKS]]-DataBase2[[#This Row],[BSOpt]])/DataBase2[[#This Row],[BSOpt]])</f>
        <v/>
      </c>
      <c r="AD672" s="49">
        <f t="shared" si="32"/>
        <v>9054.0300000000007</v>
      </c>
      <c r="AE672" s="49">
        <f>IF(OR(DataBase2[[#This Row],[sKS]] = "", DataBase2[[#This Row],[BESTUB]]=""), "", (DataBase2[[#This Row],[sKS]]-DataBase2[[#This Row],[BESTUB]])/DataBase2[[#This Row],[BESTUB]])</f>
        <v>1.8400645900223274E-3</v>
      </c>
      <c r="AF672" s="75">
        <f>IF(OR(DataBase2[[#This Row],[sLB]] = "", DataBase2[[#This Row],[BestSol]]=""), "", (DataBase2[[#This Row],[sLB]]-DataBase2[[#This Row],[BestSol]])/DataBase2[[#This Row],[BestSol]])</f>
        <v>0</v>
      </c>
      <c r="AG672" s="76">
        <f>IF(OR(DataBase2[[#This Row],[sCL]] = "", DataBase2[[#This Row],[BestSol]]=""), "", (DataBase2[[#This Row],[sCL]] -DataBase2[[#This Row],[BestSol]])/DataBase2[[#This Row],[BestSol]])</f>
        <v>1.1911822691110869E-2</v>
      </c>
      <c r="AH672" s="76">
        <f>IF(OR(DataBase2[[#This Row],[sDRC]]= "", DataBase2[[#This Row],[BestSol]]=""), "", (DataBase2[[#This Row],[sDRC]]-DataBase2[[#This Row],[BestSol]])/DataBase2[[#This Row],[BestSol]])</f>
        <v>0.75389412228587693</v>
      </c>
      <c r="AI672" s="76">
        <f>IF(OR(DataBase2[[#This Row],[sABS]]= "", DataBase2[[#This Row],[BestSol]]=""), "", (DataBase2[[#This Row],[sABS]]-DataBase2[[#This Row],[BestSol]])/DataBase2[[#This Row],[BestSol]])</f>
        <v>2.117283574275754E-2</v>
      </c>
      <c r="AJ672" s="76">
        <f>IF(OR(DataBase2[[#This Row],[sCCJ]]= "", DataBase2[[#This Row],[BestSol]]=""), "", (DataBase2[[#This Row],[sCCJ]]-DataBase2[[#This Row],[BestSol]])/DataBase2[[#This Row],[BestSol]])</f>
        <v>1.5515742713465668E-2</v>
      </c>
      <c r="AK672" s="76">
        <f>IF(OR(DataBase2[[#This Row],[sILS]] = "", DataBase2[[#This Row],[BestSol]]=""), "", (DataBase2[[#This Row],[sILS]]-DataBase2[[#This Row],[BestSol]])/DataBase2[[#This Row],[BestSol]])</f>
        <v>2.6319771416706069E-3</v>
      </c>
      <c r="AL672" s="76">
        <f>IF(OR(DataBase2[[#This Row],[sSA]] = "", DataBase2[[#This Row],[BestSol]]=""), "", (DataBase2[[#This Row],[sSA]]-DataBase2[[#This Row],[BestSol]])/DataBase2[[#This Row],[BestSol]])</f>
        <v>1.6354043448055695E-2</v>
      </c>
      <c r="AM672" s="76">
        <f>IF(OR(DataBase2[[#This Row],[sKS]] = "", DataBase2[[#This Row],[BestSol]]=""), "", (DataBase2[[#This Row],[sKS]]-DataBase2[[#This Row],[BestSol]])/DataBase2[[#This Row],[BestSol]])</f>
        <v>1.8400645900223274E-3</v>
      </c>
      <c r="AN672" s="75">
        <f>IF(OR(DataBase2[[#This Row],[sLB]] = "", DataBase2[[#This Row],[BSHeu]]=""), "", (DataBase2[[#This Row],[sLB]]-DataBase2[[#This Row],[BSHeu]])/DataBase2[[#This Row],[BSHeu]])</f>
        <v>-1.8366849710440831E-3</v>
      </c>
      <c r="AO672" s="76">
        <f>IF(OR(DataBase2[[#This Row],[sCL]] = "",  DataBase2[[#This Row],[BSHeu]]=""), "", (DataBase2[[#This Row],[sCL]] - DataBase2[[#This Row],[BSHeu]])/ DataBase2[[#This Row],[BSHeu]])</f>
        <v>1.005325945435228E-2</v>
      </c>
      <c r="AP672" s="76">
        <f>IF(OR(DataBase2[[#This Row],[sDRC]]= "",  DataBase2[[#This Row],[BSHeu]]=""), "", (DataBase2[[#This Row],[sDRC]]- DataBase2[[#This Row],[BSHeu]])/ DataBase2[[#This Row],[BSHeu]])</f>
        <v>0.75067277131067189</v>
      </c>
      <c r="AQ672" s="76">
        <f>IF(OR(DataBase2[[#This Row],[sABS]]= "",  DataBase2[[#This Row],[BSHeu]]=""), "", (DataBase2[[#This Row],[sABS]]- DataBase2[[#This Row],[BSHeu]])/ DataBase2[[#This Row],[BSHeu]])</f>
        <v>1.929726294251035E-2</v>
      </c>
      <c r="AR672" s="76">
        <f>IF(OR(DataBase2[[#This Row],[sCCJ]]= "",  DataBase2[[#This Row],[BSHeu]]=""), "", (DataBase2[[#This Row],[sCCJ]]- DataBase2[[#This Row],[BSHeu]])/ DataBase2[[#This Row],[BSHeu]])</f>
        <v>1.3650560210965175E-2</v>
      </c>
      <c r="AS672" s="76">
        <f>IF(OR(DataBase2[[#This Row],[sILS]] = "",  DataBase2[[#This Row],[BSHeu]]=""), "", (DataBase2[[#This Row],[sILS]]- DataBase2[[#This Row],[BSHeu]])/ DataBase2[[#This Row],[BSHeu]])</f>
        <v>7.9045805776628596E-4</v>
      </c>
      <c r="AT672" s="76">
        <f>IF(OR(DataBase2[[#This Row],[sSA]] = "",  DataBase2[[#This Row],[BSHeu]]=""), "", (DataBase2[[#This Row],[sSA]]- DataBase2[[#This Row],[BSHeu]])/ DataBase2[[#This Row],[BSHeu]])</f>
        <v>1.4487321251194766E-2</v>
      </c>
      <c r="AU672" s="77">
        <f>IF(OR(DataBase2[[#This Row],[sKS]]= "",  DataBase2[[#This Row],[BSHeu]]=""), "", (DataBase2[[#This Row],[sKS]]- DataBase2[[#This Row],[BSHeu]])/ DataBase2[[#This Row],[BSHeu]])</f>
        <v>0</v>
      </c>
      <c r="AV672" s="78">
        <f>IF(AND(DataBase2[[#This Row],[sLBGB]]&lt;=0.0001, DataBase2[[#This Row],[sLBGB]]&lt;&gt;""), 1,"")</f>
        <v>1</v>
      </c>
      <c r="AW672" s="78" t="str">
        <f>IF(AND(DataBase2[[#This Row],[sCLGB]]&lt;=0.0001,DataBase2[[#This Row],[sCLGB]]&lt;&gt;""), 1,"")</f>
        <v/>
      </c>
      <c r="AX672" s="78" t="str">
        <f>IF(AND(DataBase2[[#This Row],[sDRCGB]]&lt;=0.0001,DataBase2[[#This Row],[sDRCGB]]&lt;&gt;""), 1,"")</f>
        <v/>
      </c>
      <c r="AY672" s="78" t="str">
        <f>IF(AND(DataBase2[[#This Row],[sABSGB]]&lt;=0.0001,DataBase2[[#This Row],[sABSGB]]&lt;&gt;""), 1,"")</f>
        <v/>
      </c>
      <c r="AZ672" s="78" t="str">
        <f>IF(AND(DataBase2[[#This Row],[sCCJGB]]&lt;=0.0001,DataBase2[[#This Row],[sCCJGB]]&lt;&gt;""), 1,"")</f>
        <v/>
      </c>
      <c r="BA672" s="78" t="str">
        <f>IF(AND(DataBase2[[#This Row],[sILSGB]]&lt;=0.0001,DataBase2[[#This Row],[sILSGB]]&lt;&gt;""), 1,"")</f>
        <v/>
      </c>
      <c r="BB672" s="78" t="str">
        <f>IF(AND(DataBase2[[#This Row],[sSAGB]]&lt;=0.0001,DataBase2[[#This Row],[sSAGB]]&lt;&gt;""), 1,"")</f>
        <v/>
      </c>
      <c r="BC672" s="78" t="str">
        <f>IF(AND(DataBase2[[#This Row],[sKSGB]]&lt;=0.0001,DataBase2[[#This Row],[sKSGB]]&lt;&gt;""), 1,"")</f>
        <v/>
      </c>
      <c r="BD672" s="79">
        <f>IF(AND(DataBase2[[#This Row],[sLBGKS]]&lt;=0.0001, DataBase2[[#This Row],[sLBGKS]]&lt;&gt;""), 1,"")</f>
        <v>1</v>
      </c>
      <c r="BE672" s="78" t="str">
        <f>IF(AND(DataBase2[[#This Row],[sCLGKS]]&lt;=0.0001,DataBase2[[#This Row],[sCLGKS]]&lt;&gt;""), 1,"")</f>
        <v/>
      </c>
      <c r="BF672" s="78" t="str">
        <f>IF(AND(DataBase2[[#This Row],[sDRCGKS]]&lt;=0.0001,DataBase2[[#This Row],[sDRCGKS]]&lt;&gt;""), 1,"")</f>
        <v/>
      </c>
      <c r="BG672" s="78" t="str">
        <f>IF(AND(DataBase2[[#This Row],[sABSGKS]]&lt;=0.0001,DataBase2[[#This Row],[sABSGKS]]&lt;&gt;""), 1,"")</f>
        <v/>
      </c>
      <c r="BH672" s="78" t="str">
        <f>IF(AND(DataBase2[[#This Row],[sCCJGKS]]&lt;=0.0001,DataBase2[[#This Row],[sCCJGKS]]&lt;&gt;""), 1,"")</f>
        <v/>
      </c>
      <c r="BI672" s="78" t="str">
        <f>IF(AND(DataBase2[[#This Row],[sILSGKS]]&lt;=0.0001,DataBase2[[#This Row],[sILSGKS]]&lt;&gt;""), 1,"")</f>
        <v/>
      </c>
      <c r="BJ672" s="78" t="str">
        <f>IF(AND(DataBase2[[#This Row],[sSAGKS]]&lt;=0.0001,DataBase2[[#This Row],[sSAGKS]]&lt;&gt;""), 1,"")</f>
        <v/>
      </c>
      <c r="BK672" s="80">
        <f>IF(AND(DataBase2[[#This Row],[sKSGKS]]&lt;=0.0001,DataBase2[[#This Row],[sKSGKS]]&lt;&gt;""), 1,"")</f>
        <v>1</v>
      </c>
      <c r="BM672" s="8"/>
      <c r="BN672" s="8"/>
      <c r="BP672" s="7"/>
      <c r="BQ672" s="7"/>
      <c r="BR672" s="7"/>
      <c r="CV672" s="7"/>
      <c r="CW672" s="7"/>
      <c r="CX672" s="7"/>
      <c r="CY672" s="7"/>
      <c r="DB672" s="8"/>
      <c r="DC672" s="8"/>
      <c r="DD672" s="8"/>
      <c r="DF672" s="7"/>
      <c r="DG672" s="7"/>
      <c r="DH672" s="7"/>
      <c r="DI672" s="7"/>
      <c r="DK672" s="8"/>
      <c r="DL672" s="8"/>
      <c r="DM672" s="8"/>
      <c r="DN672" s="8"/>
      <c r="DO672" s="8"/>
      <c r="DP672" s="7"/>
      <c r="DQ672" s="7"/>
      <c r="DR672" s="7"/>
      <c r="DS672" s="7"/>
    </row>
    <row r="673" spans="1:155" x14ac:dyDescent="0.35">
      <c r="A673" s="65" t="s">
        <v>200</v>
      </c>
      <c r="B673" s="66" t="s">
        <v>80</v>
      </c>
      <c r="C673" s="67" t="s">
        <v>282</v>
      </c>
      <c r="D673" s="67">
        <v>6</v>
      </c>
      <c r="E673" s="67">
        <v>30</v>
      </c>
      <c r="F673" s="68">
        <v>4</v>
      </c>
      <c r="G673" s="69">
        <v>10163.799999999999</v>
      </c>
      <c r="H673" s="70">
        <v>9387.5</v>
      </c>
      <c r="I673" s="71">
        <v>7200</v>
      </c>
      <c r="J673" s="69">
        <v>11139.5</v>
      </c>
      <c r="K673" s="70">
        <v>7700.39</v>
      </c>
      <c r="L673" s="71">
        <v>42840</v>
      </c>
      <c r="M673" s="69">
        <v>19468.29</v>
      </c>
      <c r="N673" s="6">
        <v>9843.8700000000008</v>
      </c>
      <c r="O673" s="71">
        <v>7200</v>
      </c>
      <c r="P673" s="69">
        <v>10572.20996</v>
      </c>
      <c r="Q673" s="71">
        <v>3221</v>
      </c>
      <c r="R673" s="72">
        <v>10449.799999999999</v>
      </c>
      <c r="S673" s="71">
        <v>162.66999999999999</v>
      </c>
      <c r="T673" s="72">
        <v>10383.700000000001</v>
      </c>
      <c r="U673" s="71">
        <v>150.01249999999999</v>
      </c>
      <c r="V673" s="72">
        <v>10376</v>
      </c>
      <c r="W673" s="73">
        <v>150.04499999999999</v>
      </c>
      <c r="X673" s="7">
        <v>10268.799999999999</v>
      </c>
      <c r="Y673" s="71">
        <v>910</v>
      </c>
      <c r="Z673" s="74">
        <f t="shared" si="30"/>
        <v>10163.799999999999</v>
      </c>
      <c r="AA673" s="48">
        <f t="shared" si="31"/>
        <v>10268.799999999999</v>
      </c>
      <c r="AB67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MIN(G673,J673,M673),"")</f>
        <v/>
      </c>
      <c r="AC673" s="49" t="str">
        <f>IF(OR(DataBase2[[#This Row],[sKS]] = "", DataBase2[[#This Row],[BSOpt]]=""), "", (DataBase2[[#This Row],[sKS]]-DataBase2[[#This Row],[BSOpt]])/DataBase2[[#This Row],[BSOpt]])</f>
        <v/>
      </c>
      <c r="AD673" s="49">
        <f t="shared" si="32"/>
        <v>10163.799999999999</v>
      </c>
      <c r="AE673" s="49">
        <f>IF(OR(DataBase2[[#This Row],[sKS]] = "", DataBase2[[#This Row],[BESTUB]]=""), "", (DataBase2[[#This Row],[sKS]]-DataBase2[[#This Row],[BESTUB]])/DataBase2[[#This Row],[BESTUB]])</f>
        <v>1.0330781794210828E-2</v>
      </c>
      <c r="AF673" s="75">
        <f>IF(OR(DataBase2[[#This Row],[sLB]] = "", DataBase2[[#This Row],[BestSol]]=""), "", (DataBase2[[#This Row],[sLB]]-DataBase2[[#This Row],[BestSol]])/DataBase2[[#This Row],[BestSol]])</f>
        <v>0</v>
      </c>
      <c r="AG673" s="76">
        <f>IF(OR(DataBase2[[#This Row],[sCL]] = "", DataBase2[[#This Row],[BestSol]]=""), "", (DataBase2[[#This Row],[sCL]] -DataBase2[[#This Row],[BestSol]])/DataBase2[[#This Row],[BestSol]])</f>
        <v>9.5997559967728685E-2</v>
      </c>
      <c r="AH673" s="76">
        <f>IF(OR(DataBase2[[#This Row],[sDRC]]= "", DataBase2[[#This Row],[BestSol]]=""), "", (DataBase2[[#This Row],[sDRC]]-DataBase2[[#This Row],[BestSol]])/DataBase2[[#This Row],[BestSol]])</f>
        <v>0.91545386568015918</v>
      </c>
      <c r="AI673" s="76">
        <f>IF(OR(DataBase2[[#This Row],[sABS]]= "", DataBase2[[#This Row],[BestSol]]=""), "", (DataBase2[[#This Row],[sABS]]-DataBase2[[#This Row],[BestSol]])/DataBase2[[#This Row],[BestSol]])</f>
        <v>4.0182801708022679E-2</v>
      </c>
      <c r="AJ673" s="76">
        <f>IF(OR(DataBase2[[#This Row],[sCCJ]]= "", DataBase2[[#This Row],[BestSol]]=""), "", (DataBase2[[#This Row],[sCCJ]]-DataBase2[[#This Row],[BestSol]])/DataBase2[[#This Row],[BestSol]])</f>
        <v>2.813908183946949E-2</v>
      </c>
      <c r="AK673" s="76">
        <f>IF(OR(DataBase2[[#This Row],[sILS]] = "", DataBase2[[#This Row],[BestSol]]=""), "", (DataBase2[[#This Row],[sILS]]-DataBase2[[#This Row],[BestSol]])/DataBase2[[#This Row],[BestSol]])</f>
        <v>2.1635608729018818E-2</v>
      </c>
      <c r="AL673" s="76">
        <f>IF(OR(DataBase2[[#This Row],[sSA]] = "", DataBase2[[#This Row],[BestSol]]=""), "", (DataBase2[[#This Row],[sSA]]-DataBase2[[#This Row],[BestSol]])/DataBase2[[#This Row],[BestSol]])</f>
        <v>2.0878018064109952E-2</v>
      </c>
      <c r="AM673" s="76">
        <f>IF(OR(DataBase2[[#This Row],[sKS]] = "", DataBase2[[#This Row],[BestSol]]=""), "", (DataBase2[[#This Row],[sKS]]-DataBase2[[#This Row],[BestSol]])/DataBase2[[#This Row],[BestSol]])</f>
        <v>1.0330781794210828E-2</v>
      </c>
      <c r="AN673" s="75">
        <f>IF(OR(DataBase2[[#This Row],[sLB]] = "", DataBase2[[#This Row],[BSHeu]]=""), "", (DataBase2[[#This Row],[sLB]]-DataBase2[[#This Row],[BSHeu]])/DataBase2[[#This Row],[BSHeu]])</f>
        <v>-1.0225148021190403E-2</v>
      </c>
      <c r="AO673" s="76">
        <f>IF(OR(DataBase2[[#This Row],[sCL]] = "",  DataBase2[[#This Row],[BSHeu]]=""), "", (DataBase2[[#This Row],[sCL]] - DataBase2[[#This Row],[BSHeu]])/ DataBase2[[#This Row],[BSHeu]])</f>
        <v>8.4790822686195158E-2</v>
      </c>
      <c r="AP673" s="76">
        <f>IF(OR(DataBase2[[#This Row],[sDRC]]= "",  DataBase2[[#This Row],[BSHeu]]=""), "", (DataBase2[[#This Row],[sDRC]]- DataBase2[[#This Row],[BSHeu]])/ DataBase2[[#This Row],[BSHeu]])</f>
        <v>0.89586806637581828</v>
      </c>
      <c r="AQ673" s="76">
        <f>IF(OR(DataBase2[[#This Row],[sABS]]= "",  DataBase2[[#This Row],[BSHeu]]=""), "", (DataBase2[[#This Row],[sABS]]- DataBase2[[#This Row],[BSHeu]])/ DataBase2[[#This Row],[BSHeu]])</f>
        <v>2.9546778591461601E-2</v>
      </c>
      <c r="AR673" s="76">
        <f>IF(OR(DataBase2[[#This Row],[sCCJ]]= "",  DataBase2[[#This Row],[BSHeu]]=""), "", (DataBase2[[#This Row],[sCCJ]]- DataBase2[[#This Row],[BSHeu]])/ DataBase2[[#This Row],[BSHeu]])</f>
        <v>1.7626207541290122E-2</v>
      </c>
      <c r="AS673" s="76">
        <f>IF(OR(DataBase2[[#This Row],[sILS]] = "",  DataBase2[[#This Row],[BSHeu]]=""), "", (DataBase2[[#This Row],[sILS]]- DataBase2[[#This Row],[BSHeu]])/ DataBase2[[#This Row],[BSHeu]])</f>
        <v>1.118923340604564E-2</v>
      </c>
      <c r="AT673" s="76">
        <f>IF(OR(DataBase2[[#This Row],[sSA]] = "",  DataBase2[[#This Row],[BSHeu]]=""), "", (DataBase2[[#This Row],[sSA]]- DataBase2[[#This Row],[BSHeu]])/ DataBase2[[#This Row],[BSHeu]])</f>
        <v>1.0439389217824939E-2</v>
      </c>
      <c r="AU673" s="77">
        <f>IF(OR(DataBase2[[#This Row],[sKS]]= "",  DataBase2[[#This Row],[BSHeu]]=""), "", (DataBase2[[#This Row],[sKS]]- DataBase2[[#This Row],[BSHeu]])/ DataBase2[[#This Row],[BSHeu]])</f>
        <v>0</v>
      </c>
      <c r="AV673" s="78">
        <f>IF(AND(DataBase2[[#This Row],[sLBGB]]&lt;=0.0001, DataBase2[[#This Row],[sLBGB]]&lt;&gt;""), 1,"")</f>
        <v>1</v>
      </c>
      <c r="AW673" s="78" t="str">
        <f>IF(AND(DataBase2[[#This Row],[sCLGB]]&lt;=0.0001,DataBase2[[#This Row],[sCLGB]]&lt;&gt;""), 1,"")</f>
        <v/>
      </c>
      <c r="AX673" s="78" t="str">
        <f>IF(AND(DataBase2[[#This Row],[sDRCGB]]&lt;=0.0001,DataBase2[[#This Row],[sDRCGB]]&lt;&gt;""), 1,"")</f>
        <v/>
      </c>
      <c r="AY673" s="78" t="str">
        <f>IF(AND(DataBase2[[#This Row],[sABSGB]]&lt;=0.0001,DataBase2[[#This Row],[sABSGB]]&lt;&gt;""), 1,"")</f>
        <v/>
      </c>
      <c r="AZ673" s="78" t="str">
        <f>IF(AND(DataBase2[[#This Row],[sCCJGB]]&lt;=0.0001,DataBase2[[#This Row],[sCCJGB]]&lt;&gt;""), 1,"")</f>
        <v/>
      </c>
      <c r="BA673" s="78" t="str">
        <f>IF(AND(DataBase2[[#This Row],[sILSGB]]&lt;=0.0001,DataBase2[[#This Row],[sILSGB]]&lt;&gt;""), 1,"")</f>
        <v/>
      </c>
      <c r="BB673" s="78" t="str">
        <f>IF(AND(DataBase2[[#This Row],[sSAGB]]&lt;=0.0001,DataBase2[[#This Row],[sSAGB]]&lt;&gt;""), 1,"")</f>
        <v/>
      </c>
      <c r="BC673" s="78" t="str">
        <f>IF(AND(DataBase2[[#This Row],[sKSGB]]&lt;=0.0001,DataBase2[[#This Row],[sKSGB]]&lt;&gt;""), 1,"")</f>
        <v/>
      </c>
      <c r="BD673" s="79">
        <f>IF(AND(DataBase2[[#This Row],[sLBGKS]]&lt;=0.0001, DataBase2[[#This Row],[sLBGKS]]&lt;&gt;""), 1,"")</f>
        <v>1</v>
      </c>
      <c r="BE673" s="78" t="str">
        <f>IF(AND(DataBase2[[#This Row],[sCLGKS]]&lt;=0.0001,DataBase2[[#This Row],[sCLGKS]]&lt;&gt;""), 1,"")</f>
        <v/>
      </c>
      <c r="BF673" s="78" t="str">
        <f>IF(AND(DataBase2[[#This Row],[sDRCGKS]]&lt;=0.0001,DataBase2[[#This Row],[sDRCGKS]]&lt;&gt;""), 1,"")</f>
        <v/>
      </c>
      <c r="BG673" s="78" t="str">
        <f>IF(AND(DataBase2[[#This Row],[sABSGKS]]&lt;=0.0001,DataBase2[[#This Row],[sABSGKS]]&lt;&gt;""), 1,"")</f>
        <v/>
      </c>
      <c r="BH673" s="78" t="str">
        <f>IF(AND(DataBase2[[#This Row],[sCCJGKS]]&lt;=0.0001,DataBase2[[#This Row],[sCCJGKS]]&lt;&gt;""), 1,"")</f>
        <v/>
      </c>
      <c r="BI673" s="78" t="str">
        <f>IF(AND(DataBase2[[#This Row],[sILSGKS]]&lt;=0.0001,DataBase2[[#This Row],[sILSGKS]]&lt;&gt;""), 1,"")</f>
        <v/>
      </c>
      <c r="BJ673" s="78" t="str">
        <f>IF(AND(DataBase2[[#This Row],[sSAGKS]]&lt;=0.0001,DataBase2[[#This Row],[sSAGKS]]&lt;&gt;""), 1,"")</f>
        <v/>
      </c>
      <c r="BK673" s="80">
        <f>IF(AND(DataBase2[[#This Row],[sKSGKS]]&lt;=0.0001,DataBase2[[#This Row],[sKSGKS]]&lt;&gt;""), 1,"")</f>
        <v>1</v>
      </c>
      <c r="BM673" s="8"/>
      <c r="BN673" s="8"/>
      <c r="BP673" s="7"/>
      <c r="BQ673" s="7"/>
      <c r="BR673" s="7"/>
      <c r="CV673" s="7"/>
      <c r="CW673" s="7"/>
      <c r="CX673" s="7"/>
      <c r="CY673" s="7"/>
      <c r="DB673" s="8"/>
      <c r="DC673" s="8"/>
      <c r="DD673" s="8"/>
      <c r="DF673" s="7"/>
      <c r="DG673" s="7"/>
      <c r="DH673" s="7"/>
      <c r="DI673" s="7"/>
      <c r="DK673" s="8"/>
      <c r="DL673" s="8"/>
      <c r="DM673" s="8"/>
      <c r="DN673" s="8"/>
      <c r="DO673" s="8"/>
      <c r="DP673" s="7"/>
      <c r="DQ673" s="7"/>
      <c r="DR673" s="7"/>
      <c r="DS673" s="7"/>
    </row>
    <row r="674" spans="1:155" x14ac:dyDescent="0.35">
      <c r="A674" s="65" t="s">
        <v>201</v>
      </c>
      <c r="B674" s="66" t="s">
        <v>80</v>
      </c>
      <c r="C674" s="67" t="s">
        <v>282</v>
      </c>
      <c r="D674" s="67">
        <v>6</v>
      </c>
      <c r="E674" s="67">
        <v>30</v>
      </c>
      <c r="F674" s="68">
        <v>5</v>
      </c>
      <c r="G674" s="69">
        <v>11431.9</v>
      </c>
      <c r="H674" s="70">
        <v>10551.1</v>
      </c>
      <c r="I674" s="71">
        <v>7200</v>
      </c>
      <c r="J674" s="69">
        <v>48080.6</v>
      </c>
      <c r="K674" s="70">
        <v>7447.13</v>
      </c>
      <c r="L674" s="71">
        <v>8341</v>
      </c>
      <c r="M674" s="69">
        <v>17263.46</v>
      </c>
      <c r="N674" s="6">
        <v>10987.23</v>
      </c>
      <c r="O674" s="71">
        <v>7200</v>
      </c>
      <c r="P674" s="69">
        <v>11929.47949</v>
      </c>
      <c r="Q674" s="71">
        <v>3139</v>
      </c>
      <c r="R674" s="72">
        <v>11784.8</v>
      </c>
      <c r="S674" s="71">
        <v>126.62</v>
      </c>
      <c r="T674" s="72">
        <v>11887.3</v>
      </c>
      <c r="U674" s="71">
        <v>150.023</v>
      </c>
      <c r="V674" s="72">
        <v>11788.2</v>
      </c>
      <c r="W674" s="73">
        <v>150.60599999999999</v>
      </c>
      <c r="X674" s="7">
        <v>11654</v>
      </c>
      <c r="Y674" s="71">
        <v>728</v>
      </c>
      <c r="Z674" s="74">
        <f t="shared" si="30"/>
        <v>11431.9</v>
      </c>
      <c r="AA674" s="48">
        <f t="shared" si="31"/>
        <v>11654</v>
      </c>
      <c r="AB67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MIN(G674,J674,M674),"")</f>
        <v/>
      </c>
      <c r="AC674" s="49" t="str">
        <f>IF(OR(DataBase2[[#This Row],[sKS]] = "", DataBase2[[#This Row],[BSOpt]]=""), "", (DataBase2[[#This Row],[sKS]]-DataBase2[[#This Row],[BSOpt]])/DataBase2[[#This Row],[BSOpt]])</f>
        <v/>
      </c>
      <c r="AD674" s="49">
        <f t="shared" si="32"/>
        <v>11431.9</v>
      </c>
      <c r="AE674" s="49">
        <f>IF(OR(DataBase2[[#This Row],[sKS]] = "", DataBase2[[#This Row],[BESTUB]]=""), "", (DataBase2[[#This Row],[sKS]]-DataBase2[[#This Row],[BESTUB]])/DataBase2[[#This Row],[BESTUB]])</f>
        <v>1.9428091568330755E-2</v>
      </c>
      <c r="AF674" s="75">
        <f>IF(OR(DataBase2[[#This Row],[sLB]] = "", DataBase2[[#This Row],[BestSol]]=""), "", (DataBase2[[#This Row],[sLB]]-DataBase2[[#This Row],[BestSol]])/DataBase2[[#This Row],[BestSol]])</f>
        <v>0</v>
      </c>
      <c r="AG674" s="76">
        <f>IF(OR(DataBase2[[#This Row],[sCL]] = "", DataBase2[[#This Row],[BestSol]]=""), "", (DataBase2[[#This Row],[sCL]] -DataBase2[[#This Row],[BestSol]])/DataBase2[[#This Row],[BestSol]])</f>
        <v>3.2058275527252684</v>
      </c>
      <c r="AH674" s="76">
        <f>IF(OR(DataBase2[[#This Row],[sDRC]]= "", DataBase2[[#This Row],[BestSol]]=""), "", (DataBase2[[#This Row],[sDRC]]-DataBase2[[#This Row],[BestSol]])/DataBase2[[#This Row],[BestSol]])</f>
        <v>0.51011292960925125</v>
      </c>
      <c r="AI674" s="76">
        <f>IF(OR(DataBase2[[#This Row],[sABS]]= "", DataBase2[[#This Row],[BestSol]]=""), "", (DataBase2[[#This Row],[sABS]]-DataBase2[[#This Row],[BestSol]])/DataBase2[[#This Row],[BestSol]])</f>
        <v>4.3525528564805509E-2</v>
      </c>
      <c r="AJ674" s="76">
        <f>IF(OR(DataBase2[[#This Row],[sCCJ]]= "", DataBase2[[#This Row],[BestSol]]=""), "", (DataBase2[[#This Row],[sCCJ]]-DataBase2[[#This Row],[BestSol]])/DataBase2[[#This Row],[BestSol]])</f>
        <v>3.0869759182638026E-2</v>
      </c>
      <c r="AK674" s="76">
        <f>IF(OR(DataBase2[[#This Row],[sILS]] = "", DataBase2[[#This Row],[BestSol]]=""), "", (DataBase2[[#This Row],[sILS]]-DataBase2[[#This Row],[BestSol]])/DataBase2[[#This Row],[BestSol]])</f>
        <v>3.983589779476724E-2</v>
      </c>
      <c r="AL674" s="76">
        <f>IF(OR(DataBase2[[#This Row],[sSA]] = "", DataBase2[[#This Row],[BestSol]]=""), "", (DataBase2[[#This Row],[sSA]]-DataBase2[[#This Row],[BestSol]])/DataBase2[[#This Row],[BestSol]])</f>
        <v>3.1167172560991708E-2</v>
      </c>
      <c r="AM674" s="76">
        <f>IF(OR(DataBase2[[#This Row],[sKS]] = "", DataBase2[[#This Row],[BestSol]]=""), "", (DataBase2[[#This Row],[sKS]]-DataBase2[[#This Row],[BestSol]])/DataBase2[[#This Row],[BestSol]])</f>
        <v>1.9428091568330755E-2</v>
      </c>
      <c r="AN674" s="75">
        <f>IF(OR(DataBase2[[#This Row],[sLB]] = "", DataBase2[[#This Row],[BSHeu]]=""), "", (DataBase2[[#This Row],[sLB]]-DataBase2[[#This Row],[BSHeu]])/DataBase2[[#This Row],[BSHeu]])</f>
        <v>-1.9057834220010329E-2</v>
      </c>
      <c r="AO674" s="76">
        <f>IF(OR(DataBase2[[#This Row],[sCL]] = "",  DataBase2[[#This Row],[BSHeu]]=""), "", (DataBase2[[#This Row],[sCL]] - DataBase2[[#This Row],[BSHeu]])/ DataBase2[[#This Row],[BSHeu]])</f>
        <v>3.1256735884674787</v>
      </c>
      <c r="AP674" s="76">
        <f>IF(OR(DataBase2[[#This Row],[sDRC]]= "",  DataBase2[[#This Row],[BSHeu]]=""), "", (DataBase2[[#This Row],[sDRC]]- DataBase2[[#This Row],[BSHeu]])/ DataBase2[[#This Row],[BSHeu]])</f>
        <v>0.48133344774326403</v>
      </c>
      <c r="AQ674" s="76">
        <f>IF(OR(DataBase2[[#This Row],[sABS]]= "",  DataBase2[[#This Row],[BSHeu]]=""), "", (DataBase2[[#This Row],[sABS]]- DataBase2[[#This Row],[BSHeu]])/ DataBase2[[#This Row],[BSHeu]])</f>
        <v>2.3638192037068791E-2</v>
      </c>
      <c r="AR674" s="76">
        <f>IF(OR(DataBase2[[#This Row],[sCCJ]]= "",  DataBase2[[#This Row],[BSHeu]]=""), "", (DataBase2[[#This Row],[sCCJ]]- DataBase2[[#This Row],[BSHeu]])/ DataBase2[[#This Row],[BSHeu]])</f>
        <v>1.122361420971334E-2</v>
      </c>
      <c r="AS674" s="76">
        <f>IF(OR(DataBase2[[#This Row],[sILS]] = "",  DataBase2[[#This Row],[BSHeu]]=""), "", (DataBase2[[#This Row],[sILS]]- DataBase2[[#This Row],[BSHeu]])/ DataBase2[[#This Row],[BSHeu]])</f>
        <v>2.0018877638578965E-2</v>
      </c>
      <c r="AT674" s="76">
        <f>IF(OR(DataBase2[[#This Row],[sSA]] = "",  DataBase2[[#This Row],[BSHeu]]=""), "", (DataBase2[[#This Row],[sSA]]- DataBase2[[#This Row],[BSHeu]])/ DataBase2[[#This Row],[BSHeu]])</f>
        <v>1.1515359533207545E-2</v>
      </c>
      <c r="AU674" s="77">
        <f>IF(OR(DataBase2[[#This Row],[sKS]]= "",  DataBase2[[#This Row],[BSHeu]]=""), "", (DataBase2[[#This Row],[sKS]]- DataBase2[[#This Row],[BSHeu]])/ DataBase2[[#This Row],[BSHeu]])</f>
        <v>0</v>
      </c>
      <c r="AV674" s="78">
        <f>IF(AND(DataBase2[[#This Row],[sLBGB]]&lt;=0.0001, DataBase2[[#This Row],[sLBGB]]&lt;&gt;""), 1,"")</f>
        <v>1</v>
      </c>
      <c r="AW674" s="78" t="str">
        <f>IF(AND(DataBase2[[#This Row],[sCLGB]]&lt;=0.0001,DataBase2[[#This Row],[sCLGB]]&lt;&gt;""), 1,"")</f>
        <v/>
      </c>
      <c r="AX674" s="78" t="str">
        <f>IF(AND(DataBase2[[#This Row],[sDRCGB]]&lt;=0.0001,DataBase2[[#This Row],[sDRCGB]]&lt;&gt;""), 1,"")</f>
        <v/>
      </c>
      <c r="AY674" s="78" t="str">
        <f>IF(AND(DataBase2[[#This Row],[sABSGB]]&lt;=0.0001,DataBase2[[#This Row],[sABSGB]]&lt;&gt;""), 1,"")</f>
        <v/>
      </c>
      <c r="AZ674" s="78" t="str">
        <f>IF(AND(DataBase2[[#This Row],[sCCJGB]]&lt;=0.0001,DataBase2[[#This Row],[sCCJGB]]&lt;&gt;""), 1,"")</f>
        <v/>
      </c>
      <c r="BA674" s="78" t="str">
        <f>IF(AND(DataBase2[[#This Row],[sILSGB]]&lt;=0.0001,DataBase2[[#This Row],[sILSGB]]&lt;&gt;""), 1,"")</f>
        <v/>
      </c>
      <c r="BB674" s="78" t="str">
        <f>IF(AND(DataBase2[[#This Row],[sSAGB]]&lt;=0.0001,DataBase2[[#This Row],[sSAGB]]&lt;&gt;""), 1,"")</f>
        <v/>
      </c>
      <c r="BC674" s="78" t="str">
        <f>IF(AND(DataBase2[[#This Row],[sKSGB]]&lt;=0.0001,DataBase2[[#This Row],[sKSGB]]&lt;&gt;""), 1,"")</f>
        <v/>
      </c>
      <c r="BD674" s="79">
        <f>IF(AND(DataBase2[[#This Row],[sLBGKS]]&lt;=0.0001, DataBase2[[#This Row],[sLBGKS]]&lt;&gt;""), 1,"")</f>
        <v>1</v>
      </c>
      <c r="BE674" s="78" t="str">
        <f>IF(AND(DataBase2[[#This Row],[sCLGKS]]&lt;=0.0001,DataBase2[[#This Row],[sCLGKS]]&lt;&gt;""), 1,"")</f>
        <v/>
      </c>
      <c r="BF674" s="78" t="str">
        <f>IF(AND(DataBase2[[#This Row],[sDRCGKS]]&lt;=0.0001,DataBase2[[#This Row],[sDRCGKS]]&lt;&gt;""), 1,"")</f>
        <v/>
      </c>
      <c r="BG674" s="78" t="str">
        <f>IF(AND(DataBase2[[#This Row],[sABSGKS]]&lt;=0.0001,DataBase2[[#This Row],[sABSGKS]]&lt;&gt;""), 1,"")</f>
        <v/>
      </c>
      <c r="BH674" s="78" t="str">
        <f>IF(AND(DataBase2[[#This Row],[sCCJGKS]]&lt;=0.0001,DataBase2[[#This Row],[sCCJGKS]]&lt;&gt;""), 1,"")</f>
        <v/>
      </c>
      <c r="BI674" s="78" t="str">
        <f>IF(AND(DataBase2[[#This Row],[sILSGKS]]&lt;=0.0001,DataBase2[[#This Row],[sILSGKS]]&lt;&gt;""), 1,"")</f>
        <v/>
      </c>
      <c r="BJ674" s="78" t="str">
        <f>IF(AND(DataBase2[[#This Row],[sSAGKS]]&lt;=0.0001,DataBase2[[#This Row],[sSAGKS]]&lt;&gt;""), 1,"")</f>
        <v/>
      </c>
      <c r="BK674" s="80">
        <f>IF(AND(DataBase2[[#This Row],[sKSGKS]]&lt;=0.0001,DataBase2[[#This Row],[sKSGKS]]&lt;&gt;""), 1,"")</f>
        <v>1</v>
      </c>
      <c r="BM674" s="8"/>
      <c r="BN674" s="8"/>
      <c r="BP674" s="7"/>
      <c r="BQ674" s="7"/>
      <c r="BR674" s="7"/>
      <c r="CV674" s="7"/>
      <c r="CW674" s="7"/>
      <c r="CX674" s="7"/>
      <c r="CY674" s="7"/>
      <c r="DB674" s="8"/>
      <c r="DC674" s="8"/>
      <c r="DD674" s="8"/>
      <c r="DF674" s="7"/>
      <c r="DG674" s="7"/>
      <c r="DH674" s="7"/>
      <c r="DI674" s="7"/>
      <c r="DK674" s="8"/>
      <c r="DL674" s="8"/>
      <c r="DM674" s="8"/>
      <c r="DN674" s="8"/>
      <c r="DO674" s="8"/>
      <c r="DP674" s="7"/>
      <c r="DQ674" s="7"/>
      <c r="DR674" s="7"/>
      <c r="DS674" s="7"/>
    </row>
    <row r="675" spans="1:155" x14ac:dyDescent="0.35">
      <c r="A675" s="65"/>
      <c r="B675" s="66"/>
      <c r="C675" s="67"/>
      <c r="D675" s="67"/>
      <c r="E675" s="67"/>
      <c r="F675" s="68"/>
      <c r="G675" s="69"/>
      <c r="H675" s="70"/>
      <c r="I675" s="71"/>
      <c r="J675" s="69"/>
      <c r="K675" s="70"/>
      <c r="L675" s="71"/>
      <c r="M675" s="69"/>
      <c r="O675" s="73"/>
      <c r="P675" s="69"/>
      <c r="Q675" s="71"/>
      <c r="R675" s="72" t="s">
        <v>101</v>
      </c>
      <c r="S675" s="71"/>
      <c r="T675" s="72"/>
      <c r="U675" s="71"/>
      <c r="V675" s="72"/>
      <c r="W675" s="73"/>
      <c r="Y675" s="71"/>
      <c r="Z675" s="74" t="str">
        <f t="shared" si="30"/>
        <v/>
      </c>
      <c r="AA675" s="48" t="str">
        <f t="shared" si="31"/>
        <v/>
      </c>
      <c r="AB67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MIN(G675,J675,M675),"")</f>
        <v/>
      </c>
      <c r="AC675" s="49" t="str">
        <f>IF(OR(DataBase2[[#This Row],[sKS]] = "", DataBase2[[#This Row],[BSOpt]]=""), "", (DataBase2[[#This Row],[sKS]]-DataBase2[[#This Row],[BSOpt]])/DataBase2[[#This Row],[BSOpt]])</f>
        <v/>
      </c>
      <c r="AD675" s="49" t="str">
        <f t="shared" si="32"/>
        <v/>
      </c>
      <c r="AE675" s="49" t="str">
        <f>IF(OR(DataBase2[[#This Row],[sKS]] = "", DataBase2[[#This Row],[BESTUB]]=""), "", (DataBase2[[#This Row],[sKS]]-DataBase2[[#This Row],[BESTUB]])/DataBase2[[#This Row],[BESTUB]])</f>
        <v/>
      </c>
      <c r="AF675" s="50" t="str">
        <f>IF(OR(DataBase2[[#This Row],[sLB]] = "", DataBase2[[#This Row],[BestSol]]=""), "", (DataBase2[[#This Row],[sLB]]-DataBase2[[#This Row],[BestSol]])/DataBase2[[#This Row],[BestSol]])</f>
        <v/>
      </c>
      <c r="AG675" s="51" t="str">
        <f>IF(OR(DataBase2[[#This Row],[sCL]] = "", DataBase2[[#This Row],[BestSol]]=""), "", (DataBase2[[#This Row],[sCL]] -DataBase2[[#This Row],[BestSol]])/DataBase2[[#This Row],[BestSol]])</f>
        <v/>
      </c>
      <c r="AH675" s="51" t="str">
        <f>IF(OR(DataBase2[[#This Row],[sDRC]]= "", DataBase2[[#This Row],[BestSol]]=""), "", (DataBase2[[#This Row],[sDRC]]-DataBase2[[#This Row],[BestSol]])/DataBase2[[#This Row],[BestSol]])</f>
        <v/>
      </c>
      <c r="AI675" s="51" t="str">
        <f>IF(OR(DataBase2[[#This Row],[sABS]]= "", DataBase2[[#This Row],[BestSol]]=""), "", (DataBase2[[#This Row],[sABS]]-DataBase2[[#This Row],[BestSol]])/DataBase2[[#This Row],[BestSol]])</f>
        <v/>
      </c>
      <c r="AJ675" s="51" t="str">
        <f>IF(OR(DataBase2[[#This Row],[sCCJ]]= "", DataBase2[[#This Row],[BestSol]]=""), "", (DataBase2[[#This Row],[sCCJ]]-DataBase2[[#This Row],[BestSol]])/DataBase2[[#This Row],[BestSol]])</f>
        <v/>
      </c>
      <c r="AK675" s="51" t="str">
        <f>IF(OR(DataBase2[[#This Row],[sILS]] = "", DataBase2[[#This Row],[BestSol]]=""), "", (DataBase2[[#This Row],[sILS]]-DataBase2[[#This Row],[BestSol]])/DataBase2[[#This Row],[BestSol]])</f>
        <v/>
      </c>
      <c r="AL675" s="51" t="str">
        <f>IF(OR(DataBase2[[#This Row],[sSA]] = "", DataBase2[[#This Row],[BestSol]]=""), "", (DataBase2[[#This Row],[sSA]]-DataBase2[[#This Row],[BestSol]])/DataBase2[[#This Row],[BestSol]])</f>
        <v/>
      </c>
      <c r="AM675" s="53" t="str">
        <f>IF(OR(DataBase2[[#This Row],[sKS]] = "", DataBase2[[#This Row],[BestSol]]=""), "", (DataBase2[[#This Row],[sKS]]-DataBase2[[#This Row],[BestSol]])/DataBase2[[#This Row],[BestSol]])</f>
        <v/>
      </c>
      <c r="AN675" s="50" t="str">
        <f>IF(OR(DataBase2[[#This Row],[sLB]] = "", DataBase2[[#This Row],[BSHeu]]=""), "", (DataBase2[[#This Row],[sLB]]-DataBase2[[#This Row],[BSHeu]])/DataBase2[[#This Row],[BSHeu]])</f>
        <v/>
      </c>
      <c r="AO675" s="53" t="str">
        <f>IF(OR(DataBase2[[#This Row],[sCL]] = "",  DataBase2[[#This Row],[BSHeu]]=""), "", (DataBase2[[#This Row],[sCL]] - DataBase2[[#This Row],[BSHeu]])/ DataBase2[[#This Row],[BSHeu]])</f>
        <v/>
      </c>
      <c r="AP675" s="53" t="str">
        <f>IF(OR(DataBase2[[#This Row],[sDRC]]= "",  DataBase2[[#This Row],[BSHeu]]=""), "", (DataBase2[[#This Row],[sDRC]]- DataBase2[[#This Row],[BSHeu]])/ DataBase2[[#This Row],[BSHeu]])</f>
        <v/>
      </c>
      <c r="AQ675" s="53" t="str">
        <f>IF(OR(DataBase2[[#This Row],[sABS]]= "",  DataBase2[[#This Row],[BSHeu]]=""), "", (DataBase2[[#This Row],[sABS]]- DataBase2[[#This Row],[BSHeu]])/ DataBase2[[#This Row],[BSHeu]])</f>
        <v/>
      </c>
      <c r="AR675" s="53" t="str">
        <f>IF(OR(DataBase2[[#This Row],[sCCJ]]= "",  DataBase2[[#This Row],[BSHeu]]=""), "", (DataBase2[[#This Row],[sCCJ]]- DataBase2[[#This Row],[BSHeu]])/ DataBase2[[#This Row],[BSHeu]])</f>
        <v/>
      </c>
      <c r="AS675" s="53" t="str">
        <f>IF(OR(DataBase2[[#This Row],[sILS]] = "",  DataBase2[[#This Row],[BSHeu]]=""), "", (DataBase2[[#This Row],[sILS]]- DataBase2[[#This Row],[BSHeu]])/ DataBase2[[#This Row],[BSHeu]])</f>
        <v/>
      </c>
      <c r="AT675" s="53" t="str">
        <f>IF(OR(DataBase2[[#This Row],[sSA]] = "",  DataBase2[[#This Row],[BSHeu]]=""), "", (DataBase2[[#This Row],[sSA]]- DataBase2[[#This Row],[BSHeu]])/ DataBase2[[#This Row],[BSHeu]])</f>
        <v/>
      </c>
      <c r="AU675" s="126" t="str">
        <f>IF(OR(DataBase2[[#This Row],[sKS]]= "",  DataBase2[[#This Row],[BSHeu]]=""), "", (DataBase2[[#This Row],[sKS]]- DataBase2[[#This Row],[BSHeu]])/ DataBase2[[#This Row],[BSHeu]])</f>
        <v/>
      </c>
      <c r="AV675" s="58" t="str">
        <f>IF(AND(DataBase2[[#This Row],[sLBGB]]&lt;=0.0001, DataBase2[[#This Row],[sLBGB]]&lt;&gt;""), 1,"")</f>
        <v/>
      </c>
      <c r="AW675" s="59" t="str">
        <f>IF(AND(DataBase2[[#This Row],[sCLGB]]&lt;=0.0001,DataBase2[[#This Row],[sCLGB]]&lt;&gt;""), 1,"")</f>
        <v/>
      </c>
      <c r="AX675" s="59" t="str">
        <f>IF(AND(DataBase2[[#This Row],[sDRCGB]]&lt;=0.0001,DataBase2[[#This Row],[sDRCGB]]&lt;&gt;""), 1,"")</f>
        <v/>
      </c>
      <c r="AY675" s="59" t="str">
        <f>IF(AND(DataBase2[[#This Row],[sABSGB]]&lt;=0.0001,DataBase2[[#This Row],[sABSGB]]&lt;&gt;""), 1,"")</f>
        <v/>
      </c>
      <c r="AZ675" s="59" t="str">
        <f>IF(AND(DataBase2[[#This Row],[sCCJGB]]&lt;=0.0001,DataBase2[[#This Row],[sCCJGB]]&lt;&gt;""), 1,"")</f>
        <v/>
      </c>
      <c r="BA675" s="59" t="str">
        <f>IF(AND(DataBase2[[#This Row],[sILSGB]]&lt;=0.0001,DataBase2[[#This Row],[sILSGB]]&lt;&gt;""), 1,"")</f>
        <v/>
      </c>
      <c r="BB675" s="59" t="str">
        <f>IF(AND(DataBase2[[#This Row],[sSAGB]]&lt;=0.0001,DataBase2[[#This Row],[sSAGB]]&lt;&gt;""), 1,"")</f>
        <v/>
      </c>
      <c r="BC675" s="58" t="str">
        <f>IF(AND(DataBase2[[#This Row],[sKSGB]]&lt;=0.0001,DataBase2[[#This Row],[sKSGB]]&lt;&gt;""), 1,"")</f>
        <v/>
      </c>
      <c r="BD675" s="83" t="str">
        <f>IF(AND(DataBase2[[#This Row],[sLBGKS]]&lt;=0.0001, DataBase2[[#This Row],[sLBGKS]]&lt;&gt;""), 1,"")</f>
        <v/>
      </c>
      <c r="BE675" s="58" t="str">
        <f>IF(AND(DataBase2[[#This Row],[sCLGKS]]&lt;=0.0001,DataBase2[[#This Row],[sCLGKS]]&lt;&gt;""), 1,"")</f>
        <v/>
      </c>
      <c r="BF675" s="58" t="str">
        <f>IF(AND(DataBase2[[#This Row],[sDRCGKS]]&lt;=0.0001,DataBase2[[#This Row],[sDRCGKS]]&lt;&gt;""), 1,"")</f>
        <v/>
      </c>
      <c r="BG675" s="58" t="str">
        <f>IF(AND(DataBase2[[#This Row],[sABSGKS]]&lt;=0.0001,DataBase2[[#This Row],[sABSGKS]]&lt;&gt;""), 1,"")</f>
        <v/>
      </c>
      <c r="BH675" s="58" t="str">
        <f>IF(AND(DataBase2[[#This Row],[sCCJGKS]]&lt;=0.0001,DataBase2[[#This Row],[sCCJGKS]]&lt;&gt;""), 1,"")</f>
        <v/>
      </c>
      <c r="BI675" s="58" t="str">
        <f>IF(AND(DataBase2[[#This Row],[sILSGKS]]&lt;=0.0001,DataBase2[[#This Row],[sILSGKS]]&lt;&gt;""), 1,"")</f>
        <v/>
      </c>
      <c r="BJ675" s="58" t="str">
        <f>IF(AND(DataBase2[[#This Row],[sSAGKS]]&lt;=0.0001,DataBase2[[#This Row],[sSAGKS]]&lt;&gt;""), 1,"")</f>
        <v/>
      </c>
      <c r="BK675" s="80" t="str">
        <f>IF(AND(DataBase2[[#This Row],[sKSGKS]]&lt;=0.0001,DataBase2[[#This Row],[sKSGKS]]&lt;&gt;""), 1,"")</f>
        <v/>
      </c>
      <c r="BM675" s="8"/>
      <c r="BN675" s="8"/>
      <c r="BP675" s="7"/>
      <c r="BQ675" s="7"/>
      <c r="BR675" s="7"/>
      <c r="CV675" s="7"/>
      <c r="CW675" s="7"/>
      <c r="CX675" s="7"/>
      <c r="CY675" s="7"/>
      <c r="DB675" s="8"/>
      <c r="DC675" s="8"/>
      <c r="DD675" s="8"/>
      <c r="DF675" s="7"/>
      <c r="DG675" s="7"/>
      <c r="DH675" s="7"/>
      <c r="DI675" s="7"/>
      <c r="DK675" s="8"/>
      <c r="DL675" s="8"/>
      <c r="DM675" s="8"/>
      <c r="DN675" s="8"/>
      <c r="DO675" s="8"/>
      <c r="DP675" s="7"/>
      <c r="DQ675" s="7"/>
      <c r="DR675" s="7"/>
      <c r="DS675" s="7"/>
    </row>
    <row r="676" spans="1:155" s="8" customFormat="1" x14ac:dyDescent="0.35">
      <c r="A676" s="127" t="s">
        <v>262</v>
      </c>
      <c r="B676" s="128" t="s">
        <v>283</v>
      </c>
      <c r="C676" s="129" t="s">
        <v>81</v>
      </c>
      <c r="D676" s="67">
        <v>6</v>
      </c>
      <c r="E676" s="67">
        <v>50</v>
      </c>
      <c r="F676" s="68">
        <v>2</v>
      </c>
      <c r="G676" s="8">
        <v>34138.5</v>
      </c>
      <c r="H676" s="8">
        <v>27622.1</v>
      </c>
      <c r="I676" s="8">
        <v>7200</v>
      </c>
      <c r="M676" s="130"/>
      <c r="N676" s="131"/>
      <c r="O676" s="132"/>
      <c r="P676" s="130">
        <v>28333.66992</v>
      </c>
      <c r="Q676" s="132">
        <v>10875</v>
      </c>
      <c r="R676" s="130">
        <v>28835.7</v>
      </c>
      <c r="S676" s="132">
        <v>557.66999999999996</v>
      </c>
      <c r="T676" s="130">
        <v>28863.1</v>
      </c>
      <c r="U676" s="132">
        <v>300.02600000000001</v>
      </c>
      <c r="V676" s="130">
        <v>28932.6</v>
      </c>
      <c r="W676" s="132">
        <v>300.09199999999998</v>
      </c>
      <c r="X676" s="8">
        <v>29143.3</v>
      </c>
      <c r="Y676" s="8">
        <v>34</v>
      </c>
      <c r="Z676" s="74">
        <f t="shared" si="30"/>
        <v>34138.5</v>
      </c>
      <c r="AA676" s="48">
        <f t="shared" si="31"/>
        <v>28333.66992</v>
      </c>
      <c r="AB67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MIN(G676,J676,M676),"")</f>
        <v/>
      </c>
      <c r="AC676" s="49" t="str">
        <f>IF(OR(DataBase2[[#This Row],[sKS]] = "", DataBase2[[#This Row],[BSOpt]]=""), "", (DataBase2[[#This Row],[sKS]]-DataBase2[[#This Row],[BSOpt]])/DataBase2[[#This Row],[BSOpt]])</f>
        <v/>
      </c>
      <c r="AD676" s="49">
        <f t="shared" si="32"/>
        <v>34138.5</v>
      </c>
      <c r="AE676" s="49">
        <f>IF(OR(DataBase2[[#This Row],[sKS]] = "", DataBase2[[#This Row],[BESTUB]]=""), "", (DataBase2[[#This Row],[sKS]]-DataBase2[[#This Row],[BESTUB]])/DataBase2[[#This Row],[BESTUB]])</f>
        <v>-0.14632160171067857</v>
      </c>
      <c r="AF676" s="75">
        <f>IF(OR(DataBase2[[#This Row],[sLB]] = "", DataBase2[[#This Row],[BestSol]]=""), "", (DataBase2[[#This Row],[sLB]]-DataBase2[[#This Row],[BestSol]])/DataBase2[[#This Row],[BestSol]])</f>
        <v>0</v>
      </c>
      <c r="AG676" s="76" t="str">
        <f>IF(OR(DataBase2[[#This Row],[sCL]] = "", DataBase2[[#This Row],[BestSol]]=""), "", (DataBase2[[#This Row],[sCL]] -DataBase2[[#This Row],[BestSol]])/DataBase2[[#This Row],[BestSol]])</f>
        <v/>
      </c>
      <c r="AH676" s="76" t="str">
        <f>IF(OR(DataBase2[[#This Row],[sDRC]]= "", DataBase2[[#This Row],[BestSol]]=""), "", (DataBase2[[#This Row],[sDRC]]-DataBase2[[#This Row],[BestSol]])/DataBase2[[#This Row],[BestSol]])</f>
        <v/>
      </c>
      <c r="AI676" s="76">
        <f>IF(OR(DataBase2[[#This Row],[sABS]]= "", DataBase2[[#This Row],[BestSol]]=""), "", (DataBase2[[#This Row],[sABS]]-DataBase2[[#This Row],[BestSol]])/DataBase2[[#This Row],[BestSol]])</f>
        <v>-0.17003764313019024</v>
      </c>
      <c r="AJ676" s="76">
        <f>IF(OR(DataBase2[[#This Row],[sCCJ]]= "", DataBase2[[#This Row],[BestSol]]=""), "", (DataBase2[[#This Row],[sCCJ]]-DataBase2[[#This Row],[BestSol]])/DataBase2[[#This Row],[BestSol]])</f>
        <v>-0.1553319565886023</v>
      </c>
      <c r="AK676" s="76">
        <f>IF(OR(DataBase2[[#This Row],[sILS]] = "", DataBase2[[#This Row],[BestSol]]=""), "", (DataBase2[[#This Row],[sILS]]-DataBase2[[#This Row],[BestSol]])/DataBase2[[#This Row],[BestSol]])</f>
        <v>-0.15452934370285751</v>
      </c>
      <c r="AL676" s="76">
        <f>IF(OR(DataBase2[[#This Row],[sSA]] = "", DataBase2[[#This Row],[BestSol]]=""), "", (DataBase2[[#This Row],[sSA]]-DataBase2[[#This Row],[BestSol]])/DataBase2[[#This Row],[BestSol]])</f>
        <v>-0.15249351904740985</v>
      </c>
      <c r="AM676" s="76">
        <f>IF(OR(DataBase2[[#This Row],[sKS]] = "", DataBase2[[#This Row],[BestSol]]=""), "", (DataBase2[[#This Row],[sKS]]-DataBase2[[#This Row],[BestSol]])/DataBase2[[#This Row],[BestSol]])</f>
        <v>-0.14632160171067857</v>
      </c>
      <c r="AN676" s="75">
        <f>IF(OR(DataBase2[[#This Row],[sLB]] = "", DataBase2[[#This Row],[BSHeu]]=""), "", (DataBase2[[#This Row],[sLB]]-DataBase2[[#This Row],[BSHeu]])/DataBase2[[#This Row],[BSHeu]])</f>
        <v>0.20487392195892426</v>
      </c>
      <c r="AO676" s="76" t="str">
        <f>IF(OR(DataBase2[[#This Row],[sCL]] = "",  DataBase2[[#This Row],[BSHeu]]=""), "", (DataBase2[[#This Row],[sCL]] - DataBase2[[#This Row],[BSHeu]])/ DataBase2[[#This Row],[BSHeu]])</f>
        <v/>
      </c>
      <c r="AP676" s="76" t="str">
        <f>IF(OR(DataBase2[[#This Row],[sDRC]]= "",  DataBase2[[#This Row],[BSHeu]]=""), "", (DataBase2[[#This Row],[sDRC]]- DataBase2[[#This Row],[BSHeu]])/ DataBase2[[#This Row],[BSHeu]])</f>
        <v/>
      </c>
      <c r="AQ676" s="76">
        <f>IF(OR(DataBase2[[#This Row],[sABS]]= "",  DataBase2[[#This Row],[BSHeu]]=""), "", (DataBase2[[#This Row],[sABS]]- DataBase2[[#This Row],[BSHeu]])/ DataBase2[[#This Row],[BSHeu]])</f>
        <v>0</v>
      </c>
      <c r="AR676" s="76">
        <f>IF(OR(DataBase2[[#This Row],[sCCJ]]= "",  DataBase2[[#This Row],[BSHeu]]=""), "", (DataBase2[[#This Row],[sCCJ]]- DataBase2[[#This Row],[BSHeu]])/ DataBase2[[#This Row],[BSHeu]])</f>
        <v>1.7718498218461651E-2</v>
      </c>
      <c r="AS676" s="76">
        <f>IF(OR(DataBase2[[#This Row],[sILS]] = "",  DataBase2[[#This Row],[BSHeu]]=""), "", (DataBase2[[#This Row],[sILS]]- DataBase2[[#This Row],[BSHeu]])/ DataBase2[[#This Row],[BSHeu]])</f>
        <v>1.8685545553923721E-2</v>
      </c>
      <c r="AT676" s="76">
        <f>IF(OR(DataBase2[[#This Row],[sSA]] = "",  DataBase2[[#This Row],[BSHeu]]=""), "", (DataBase2[[#This Row],[sSA]]- DataBase2[[#This Row],[BSHeu]])/ DataBase2[[#This Row],[BSHeu]])</f>
        <v>2.1138457590953622E-2</v>
      </c>
      <c r="AU676" s="77">
        <f>IF(OR(DataBase2[[#This Row],[sKS]]= "",  DataBase2[[#This Row],[BSHeu]]=""), "", (DataBase2[[#This Row],[sKS]]- DataBase2[[#This Row],[BSHeu]])/ DataBase2[[#This Row],[BSHeu]])</f>
        <v>2.8574839838467314E-2</v>
      </c>
      <c r="AV676" s="78">
        <f>IF(AND(DataBase2[[#This Row],[sLBGB]]&lt;=0.0001, DataBase2[[#This Row],[sLBGB]]&lt;&gt;""), 1,"")</f>
        <v>1</v>
      </c>
      <c r="AW676" s="78" t="str">
        <f>IF(AND(DataBase2[[#This Row],[sCLGB]]&lt;=0.0001,DataBase2[[#This Row],[sCLGB]]&lt;&gt;""), 1,"")</f>
        <v/>
      </c>
      <c r="AX676" s="78" t="str">
        <f>IF(AND(DataBase2[[#This Row],[sDRCGB]]&lt;=0.0001,DataBase2[[#This Row],[sDRCGB]]&lt;&gt;""), 1,"")</f>
        <v/>
      </c>
      <c r="AY676" s="78">
        <f>IF(AND(DataBase2[[#This Row],[sABSGB]]&lt;=0.0001,DataBase2[[#This Row],[sABSGB]]&lt;&gt;""), 1,"")</f>
        <v>1</v>
      </c>
      <c r="AZ676" s="78">
        <f>IF(AND(DataBase2[[#This Row],[sCCJGB]]&lt;=0.0001,DataBase2[[#This Row],[sCCJGB]]&lt;&gt;""), 1,"")</f>
        <v>1</v>
      </c>
      <c r="BA676" s="78">
        <f>IF(AND(DataBase2[[#This Row],[sILSGB]]&lt;=0.0001,DataBase2[[#This Row],[sILSGB]]&lt;&gt;""), 1,"")</f>
        <v>1</v>
      </c>
      <c r="BB676" s="78">
        <f>IF(AND(DataBase2[[#This Row],[sSAGB]]&lt;=0.0001,DataBase2[[#This Row],[sSAGB]]&lt;&gt;""), 1,"")</f>
        <v>1</v>
      </c>
      <c r="BC676" s="78">
        <f>IF(AND(DataBase2[[#This Row],[sKSGB]]&lt;=0.0001,DataBase2[[#This Row],[sKSGB]]&lt;&gt;""), 1,"")</f>
        <v>1</v>
      </c>
      <c r="BD676" s="79" t="str">
        <f>IF(AND(DataBase2[[#This Row],[sLBGKS]]&lt;=0.0001, DataBase2[[#This Row],[sLBGKS]]&lt;&gt;""), 1,"")</f>
        <v/>
      </c>
      <c r="BE676" s="78" t="str">
        <f>IF(AND(DataBase2[[#This Row],[sCLGKS]]&lt;=0.0001,DataBase2[[#This Row],[sCLGKS]]&lt;&gt;""), 1,"")</f>
        <v/>
      </c>
      <c r="BF676" s="78" t="str">
        <f>IF(AND(DataBase2[[#This Row],[sDRCGKS]]&lt;=0.0001,DataBase2[[#This Row],[sDRCGKS]]&lt;&gt;""), 1,"")</f>
        <v/>
      </c>
      <c r="BG676" s="78">
        <f>IF(AND(DataBase2[[#This Row],[sABSGKS]]&lt;=0.0001,DataBase2[[#This Row],[sABSGKS]]&lt;&gt;""), 1,"")</f>
        <v>1</v>
      </c>
      <c r="BH676" s="78" t="str">
        <f>IF(AND(DataBase2[[#This Row],[sCCJGKS]]&lt;=0.0001,DataBase2[[#This Row],[sCCJGKS]]&lt;&gt;""), 1,"")</f>
        <v/>
      </c>
      <c r="BI676" s="78" t="str">
        <f>IF(AND(DataBase2[[#This Row],[sILSGKS]]&lt;=0.0001,DataBase2[[#This Row],[sILSGKS]]&lt;&gt;""), 1,"")</f>
        <v/>
      </c>
      <c r="BJ676" s="78" t="str">
        <f>IF(AND(DataBase2[[#This Row],[sSAGKS]]&lt;=0.0001,DataBase2[[#This Row],[sSAGKS]]&lt;&gt;""), 1,"")</f>
        <v/>
      </c>
      <c r="BK676" s="80" t="str">
        <f>IF(AND(DataBase2[[#This Row],[sKSGKS]]&lt;=0.0001,DataBase2[[#This Row],[sKSGKS]]&lt;&gt;""), 1,"")</f>
        <v/>
      </c>
      <c r="BQ676" s="7"/>
      <c r="BR676" s="7"/>
      <c r="BS676" s="7"/>
      <c r="BT676" s="7"/>
      <c r="BU676" s="7"/>
      <c r="CH676" s="7"/>
      <c r="CI676" s="7"/>
      <c r="CJ676" s="7"/>
      <c r="CK676" s="7"/>
      <c r="CQ676" s="7"/>
      <c r="CR676" s="7"/>
      <c r="CS676" s="7"/>
      <c r="CT676" s="7"/>
      <c r="CU676" s="7"/>
      <c r="DH676" s="7"/>
      <c r="DI676" s="7"/>
      <c r="DJ676" s="7"/>
      <c r="DK676" s="7"/>
      <c r="DQ676" s="7"/>
      <c r="DR676" s="7"/>
      <c r="DS676" s="7"/>
      <c r="DT676" s="7"/>
      <c r="DU676" s="7"/>
      <c r="EB676" s="7"/>
      <c r="EC676" s="7"/>
      <c r="ED676" s="7"/>
      <c r="EE676" s="7"/>
      <c r="EK676" s="7"/>
      <c r="EL676" s="7"/>
      <c r="EM676" s="7"/>
      <c r="EN676" s="7"/>
      <c r="EO676" s="7"/>
      <c r="EV676" s="7"/>
      <c r="EW676" s="7"/>
      <c r="EX676" s="7"/>
      <c r="EY676" s="7"/>
    </row>
    <row r="677" spans="1:155" s="8" customFormat="1" x14ac:dyDescent="0.35">
      <c r="A677" s="127" t="s">
        <v>263</v>
      </c>
      <c r="B677" s="128" t="s">
        <v>283</v>
      </c>
      <c r="C677" s="129" t="s">
        <v>81</v>
      </c>
      <c r="D677" s="67">
        <v>6</v>
      </c>
      <c r="E677" s="67">
        <v>50</v>
      </c>
      <c r="F677" s="68">
        <v>3</v>
      </c>
      <c r="G677" s="8">
        <v>33067.199999999997</v>
      </c>
      <c r="H677" s="8">
        <v>29192.6</v>
      </c>
      <c r="I677" s="8">
        <v>7200</v>
      </c>
      <c r="M677" s="130"/>
      <c r="N677" s="131"/>
      <c r="O677" s="132"/>
      <c r="P677" s="130">
        <v>30710.271479999999</v>
      </c>
      <c r="Q677" s="132">
        <v>11257</v>
      </c>
      <c r="R677" s="130">
        <v>30461.4</v>
      </c>
      <c r="S677" s="132">
        <v>653.38</v>
      </c>
      <c r="T677" s="130">
        <v>30603.1</v>
      </c>
      <c r="U677" s="132">
        <v>300.04149999999998</v>
      </c>
      <c r="V677" s="130">
        <v>30828.5</v>
      </c>
      <c r="W677" s="132">
        <v>300.32049999999998</v>
      </c>
      <c r="X677" s="8">
        <v>30742.2</v>
      </c>
      <c r="Y677" s="8">
        <v>4764</v>
      </c>
      <c r="Z677" s="74">
        <f t="shared" si="30"/>
        <v>33067.199999999997</v>
      </c>
      <c r="AA677" s="48">
        <f t="shared" si="31"/>
        <v>30461.4</v>
      </c>
      <c r="AB67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MIN(G677,J677,M677),"")</f>
        <v/>
      </c>
      <c r="AC677" s="49" t="str">
        <f>IF(OR(DataBase2[[#This Row],[sKS]] = "", DataBase2[[#This Row],[BSOpt]]=""), "", (DataBase2[[#This Row],[sKS]]-DataBase2[[#This Row],[BSOpt]])/DataBase2[[#This Row],[BSOpt]])</f>
        <v/>
      </c>
      <c r="AD677" s="49">
        <f t="shared" si="32"/>
        <v>33067.199999999997</v>
      </c>
      <c r="AE677" s="49">
        <f>IF(OR(DataBase2[[#This Row],[sKS]] = "", DataBase2[[#This Row],[BESTUB]]=""), "", (DataBase2[[#This Row],[sKS]]-DataBase2[[#This Row],[BESTUB]])/DataBase2[[#This Row],[BESTUB]])</f>
        <v>-7.0311365945710455E-2</v>
      </c>
      <c r="AF677" s="75">
        <f>IF(OR(DataBase2[[#This Row],[sLB]] = "", DataBase2[[#This Row],[BestSol]]=""), "", (DataBase2[[#This Row],[sLB]]-DataBase2[[#This Row],[BestSol]])/DataBase2[[#This Row],[BestSol]])</f>
        <v>0</v>
      </c>
      <c r="AG677" s="76" t="str">
        <f>IF(OR(DataBase2[[#This Row],[sCL]] = "", DataBase2[[#This Row],[BestSol]]=""), "", (DataBase2[[#This Row],[sCL]] -DataBase2[[#This Row],[BestSol]])/DataBase2[[#This Row],[BestSol]])</f>
        <v/>
      </c>
      <c r="AH677" s="76" t="str">
        <f>IF(OR(DataBase2[[#This Row],[sDRC]]= "", DataBase2[[#This Row],[BestSol]]=""), "", (DataBase2[[#This Row],[sDRC]]-DataBase2[[#This Row],[BestSol]])/DataBase2[[#This Row],[BestSol]])</f>
        <v/>
      </c>
      <c r="AI677" s="76">
        <f>IF(OR(DataBase2[[#This Row],[sABS]]= "", DataBase2[[#This Row],[BestSol]]=""), "", (DataBase2[[#This Row],[sABS]]-DataBase2[[#This Row],[BestSol]])/DataBase2[[#This Row],[BestSol]])</f>
        <v>-7.1276930614022294E-2</v>
      </c>
      <c r="AJ677" s="76">
        <f>IF(OR(DataBase2[[#This Row],[sCCJ]]= "", DataBase2[[#This Row],[BestSol]]=""), "", (DataBase2[[#This Row],[sCCJ]]-DataBase2[[#This Row],[BestSol]])/DataBase2[[#This Row],[BestSol]])</f>
        <v>-7.8803164465089143E-2</v>
      </c>
      <c r="AK677" s="76">
        <f>IF(OR(DataBase2[[#This Row],[sILS]] = "", DataBase2[[#This Row],[BestSol]]=""), "", (DataBase2[[#This Row],[sILS]]-DataBase2[[#This Row],[BestSol]])/DataBase2[[#This Row],[BestSol]])</f>
        <v>-7.4517951323365708E-2</v>
      </c>
      <c r="AL677" s="76">
        <f>IF(OR(DataBase2[[#This Row],[sSA]] = "", DataBase2[[#This Row],[BestSol]]=""), "", (DataBase2[[#This Row],[sSA]]-DataBase2[[#This Row],[BestSol]])/DataBase2[[#This Row],[BestSol]])</f>
        <v>-6.7701529007596573E-2</v>
      </c>
      <c r="AM677" s="76">
        <f>IF(OR(DataBase2[[#This Row],[sKS]] = "", DataBase2[[#This Row],[BestSol]]=""), "", (DataBase2[[#This Row],[sKS]]-DataBase2[[#This Row],[BestSol]])/DataBase2[[#This Row],[BestSol]])</f>
        <v>-7.0311365945710455E-2</v>
      </c>
      <c r="AN677" s="75">
        <f>IF(OR(DataBase2[[#This Row],[sLB]] = "", DataBase2[[#This Row],[BSHeu]]=""), "", (DataBase2[[#This Row],[sLB]]-DataBase2[[#This Row],[BSHeu]])/DataBase2[[#This Row],[BSHeu]])</f>
        <v>8.554432823179485E-2</v>
      </c>
      <c r="AO677" s="76" t="str">
        <f>IF(OR(DataBase2[[#This Row],[sCL]] = "",  DataBase2[[#This Row],[BSHeu]]=""), "", (DataBase2[[#This Row],[sCL]] - DataBase2[[#This Row],[BSHeu]])/ DataBase2[[#This Row],[BSHeu]])</f>
        <v/>
      </c>
      <c r="AP677" s="76" t="str">
        <f>IF(OR(DataBase2[[#This Row],[sDRC]]= "",  DataBase2[[#This Row],[BSHeu]]=""), "", (DataBase2[[#This Row],[sDRC]]- DataBase2[[#This Row],[BSHeu]])/ DataBase2[[#This Row],[BSHeu]])</f>
        <v/>
      </c>
      <c r="AQ677" s="76">
        <f>IF(OR(DataBase2[[#This Row],[sABS]]= "",  DataBase2[[#This Row],[BSHeu]]=""), "", (DataBase2[[#This Row],[sABS]]- DataBase2[[#This Row],[BSHeu]])/ DataBase2[[#This Row],[BSHeu]])</f>
        <v>8.1700604699717662E-3</v>
      </c>
      <c r="AR677" s="76">
        <f>IF(OR(DataBase2[[#This Row],[sCCJ]]= "",  DataBase2[[#This Row],[BSHeu]]=""), "", (DataBase2[[#This Row],[sCCJ]]- DataBase2[[#This Row],[BSHeu]])/ DataBase2[[#This Row],[BSHeu]])</f>
        <v>0</v>
      </c>
      <c r="AS677" s="76">
        <f>IF(OR(DataBase2[[#This Row],[sILS]] = "",  DataBase2[[#This Row],[BSHeu]]=""), "", (DataBase2[[#This Row],[sILS]]- DataBase2[[#This Row],[BSHeu]])/ DataBase2[[#This Row],[BSHeu]])</f>
        <v>4.6517888212622227E-3</v>
      </c>
      <c r="AT677" s="76">
        <f>IF(OR(DataBase2[[#This Row],[sSA]] = "",  DataBase2[[#This Row],[BSHeu]]=""), "", (DataBase2[[#This Row],[sSA]]- DataBase2[[#This Row],[BSHeu]])/ DataBase2[[#This Row],[BSHeu]])</f>
        <v>1.2051317404978055E-2</v>
      </c>
      <c r="AU677" s="77">
        <f>IF(OR(DataBase2[[#This Row],[sKS]]= "",  DataBase2[[#This Row],[BSHeu]]=""), "", (DataBase2[[#This Row],[sKS]]- DataBase2[[#This Row],[BSHeu]])/ DataBase2[[#This Row],[BSHeu]])</f>
        <v>9.2182237191986999E-3</v>
      </c>
      <c r="AV677" s="78">
        <f>IF(AND(DataBase2[[#This Row],[sLBGB]]&lt;=0.0001, DataBase2[[#This Row],[sLBGB]]&lt;&gt;""), 1,"")</f>
        <v>1</v>
      </c>
      <c r="AW677" s="78" t="str">
        <f>IF(AND(DataBase2[[#This Row],[sCLGB]]&lt;=0.0001,DataBase2[[#This Row],[sCLGB]]&lt;&gt;""), 1,"")</f>
        <v/>
      </c>
      <c r="AX677" s="78" t="str">
        <f>IF(AND(DataBase2[[#This Row],[sDRCGB]]&lt;=0.0001,DataBase2[[#This Row],[sDRCGB]]&lt;&gt;""), 1,"")</f>
        <v/>
      </c>
      <c r="AY677" s="78">
        <f>IF(AND(DataBase2[[#This Row],[sABSGB]]&lt;=0.0001,DataBase2[[#This Row],[sABSGB]]&lt;&gt;""), 1,"")</f>
        <v>1</v>
      </c>
      <c r="AZ677" s="78">
        <f>IF(AND(DataBase2[[#This Row],[sCCJGB]]&lt;=0.0001,DataBase2[[#This Row],[sCCJGB]]&lt;&gt;""), 1,"")</f>
        <v>1</v>
      </c>
      <c r="BA677" s="78">
        <f>IF(AND(DataBase2[[#This Row],[sILSGB]]&lt;=0.0001,DataBase2[[#This Row],[sILSGB]]&lt;&gt;""), 1,"")</f>
        <v>1</v>
      </c>
      <c r="BB677" s="78">
        <f>IF(AND(DataBase2[[#This Row],[sSAGB]]&lt;=0.0001,DataBase2[[#This Row],[sSAGB]]&lt;&gt;""), 1,"")</f>
        <v>1</v>
      </c>
      <c r="BC677" s="78">
        <f>IF(AND(DataBase2[[#This Row],[sKSGB]]&lt;=0.0001,DataBase2[[#This Row],[sKSGB]]&lt;&gt;""), 1,"")</f>
        <v>1</v>
      </c>
      <c r="BD677" s="79" t="str">
        <f>IF(AND(DataBase2[[#This Row],[sLBGKS]]&lt;=0.0001, DataBase2[[#This Row],[sLBGKS]]&lt;&gt;""), 1,"")</f>
        <v/>
      </c>
      <c r="BE677" s="78" t="str">
        <f>IF(AND(DataBase2[[#This Row],[sCLGKS]]&lt;=0.0001,DataBase2[[#This Row],[sCLGKS]]&lt;&gt;""), 1,"")</f>
        <v/>
      </c>
      <c r="BF677" s="78" t="str">
        <f>IF(AND(DataBase2[[#This Row],[sDRCGKS]]&lt;=0.0001,DataBase2[[#This Row],[sDRCGKS]]&lt;&gt;""), 1,"")</f>
        <v/>
      </c>
      <c r="BG677" s="78" t="str">
        <f>IF(AND(DataBase2[[#This Row],[sABSGKS]]&lt;=0.0001,DataBase2[[#This Row],[sABSGKS]]&lt;&gt;""), 1,"")</f>
        <v/>
      </c>
      <c r="BH677" s="78">
        <f>IF(AND(DataBase2[[#This Row],[sCCJGKS]]&lt;=0.0001,DataBase2[[#This Row],[sCCJGKS]]&lt;&gt;""), 1,"")</f>
        <v>1</v>
      </c>
      <c r="BI677" s="78" t="str">
        <f>IF(AND(DataBase2[[#This Row],[sILSGKS]]&lt;=0.0001,DataBase2[[#This Row],[sILSGKS]]&lt;&gt;""), 1,"")</f>
        <v/>
      </c>
      <c r="BJ677" s="78" t="str">
        <f>IF(AND(DataBase2[[#This Row],[sSAGKS]]&lt;=0.0001,DataBase2[[#This Row],[sSAGKS]]&lt;&gt;""), 1,"")</f>
        <v/>
      </c>
      <c r="BK677" s="80" t="str">
        <f>IF(AND(DataBase2[[#This Row],[sKSGKS]]&lt;=0.0001,DataBase2[[#This Row],[sKSGKS]]&lt;&gt;""), 1,"")</f>
        <v/>
      </c>
      <c r="BQ677" s="7"/>
      <c r="BR677" s="7"/>
      <c r="BS677" s="7"/>
      <c r="BT677" s="7"/>
      <c r="BU677" s="7"/>
      <c r="CH677" s="7"/>
      <c r="CI677" s="7"/>
      <c r="CJ677" s="7"/>
      <c r="CK677" s="7"/>
      <c r="CQ677" s="7"/>
      <c r="CR677" s="7"/>
      <c r="CS677" s="7"/>
      <c r="CT677" s="7"/>
      <c r="CU677" s="7"/>
      <c r="DH677" s="7"/>
      <c r="DI677" s="7"/>
      <c r="DJ677" s="7"/>
      <c r="DK677" s="7"/>
      <c r="DQ677" s="7"/>
      <c r="DR677" s="7"/>
      <c r="DS677" s="7"/>
      <c r="DT677" s="7"/>
      <c r="DU677" s="7"/>
      <c r="EB677" s="7"/>
      <c r="EC677" s="7"/>
      <c r="ED677" s="7"/>
      <c r="EE677" s="7"/>
      <c r="EK677" s="7"/>
      <c r="EL677" s="7"/>
      <c r="EM677" s="7"/>
      <c r="EN677" s="7"/>
      <c r="EO677" s="7"/>
      <c r="EV677" s="7"/>
      <c r="EW677" s="7"/>
      <c r="EX677" s="7"/>
      <c r="EY677" s="7"/>
    </row>
    <row r="678" spans="1:155" s="8" customFormat="1" x14ac:dyDescent="0.35">
      <c r="A678" s="127" t="s">
        <v>264</v>
      </c>
      <c r="B678" s="128" t="s">
        <v>283</v>
      </c>
      <c r="C678" s="129" t="s">
        <v>81</v>
      </c>
      <c r="D678" s="67">
        <v>6</v>
      </c>
      <c r="E678" s="67">
        <v>50</v>
      </c>
      <c r="F678" s="68">
        <v>4</v>
      </c>
      <c r="G678" s="8">
        <v>35389.199999999997</v>
      </c>
      <c r="H678" s="8">
        <v>30914.7</v>
      </c>
      <c r="I678" s="8">
        <v>7200</v>
      </c>
      <c r="M678" s="130"/>
      <c r="N678" s="131"/>
      <c r="O678" s="132"/>
      <c r="P678" s="130">
        <v>32562.021479999999</v>
      </c>
      <c r="Q678" s="132">
        <v>11080</v>
      </c>
      <c r="R678" s="130">
        <v>32679.599999999999</v>
      </c>
      <c r="S678" s="132">
        <v>647.61</v>
      </c>
      <c r="T678" s="130">
        <v>32872.6</v>
      </c>
      <c r="U678" s="132">
        <v>300.17649999999998</v>
      </c>
      <c r="V678" s="130">
        <v>32875.9</v>
      </c>
      <c r="W678" s="132">
        <v>300.33049999999997</v>
      </c>
      <c r="X678" s="8">
        <v>32984.6</v>
      </c>
      <c r="Y678" s="8">
        <v>4471</v>
      </c>
      <c r="Z678" s="74">
        <f t="shared" si="30"/>
        <v>35389.199999999997</v>
      </c>
      <c r="AA678" s="48">
        <f t="shared" si="31"/>
        <v>32562.021479999999</v>
      </c>
      <c r="AB67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MIN(G678,J678,M678),"")</f>
        <v/>
      </c>
      <c r="AC678" s="49" t="str">
        <f>IF(OR(DataBase2[[#This Row],[sKS]] = "", DataBase2[[#This Row],[BSOpt]]=""), "", (DataBase2[[#This Row],[sKS]]-DataBase2[[#This Row],[BSOpt]])/DataBase2[[#This Row],[BSOpt]])</f>
        <v/>
      </c>
      <c r="AD678" s="49">
        <f t="shared" si="32"/>
        <v>35389.199999999997</v>
      </c>
      <c r="AE678" s="49">
        <f>IF(OR(DataBase2[[#This Row],[sKS]] = "", DataBase2[[#This Row],[BESTUB]]=""), "", (DataBase2[[#This Row],[sKS]]-DataBase2[[#This Row],[BESTUB]])/DataBase2[[#This Row],[BESTUB]])</f>
        <v>-6.7947283351983051E-2</v>
      </c>
      <c r="AF678" s="75">
        <f>IF(OR(DataBase2[[#This Row],[sLB]] = "", DataBase2[[#This Row],[BestSol]]=""), "", (DataBase2[[#This Row],[sLB]]-DataBase2[[#This Row],[BestSol]])/DataBase2[[#This Row],[BestSol]])</f>
        <v>0</v>
      </c>
      <c r="AG678" s="76" t="str">
        <f>IF(OR(DataBase2[[#This Row],[sCL]] = "", DataBase2[[#This Row],[BestSol]]=""), "", (DataBase2[[#This Row],[sCL]] -DataBase2[[#This Row],[BestSol]])/DataBase2[[#This Row],[BestSol]])</f>
        <v/>
      </c>
      <c r="AH678" s="76" t="str">
        <f>IF(OR(DataBase2[[#This Row],[sDRC]]= "", DataBase2[[#This Row],[BestSol]]=""), "", (DataBase2[[#This Row],[sDRC]]-DataBase2[[#This Row],[BestSol]])/DataBase2[[#This Row],[BestSol]])</f>
        <v/>
      </c>
      <c r="AI678" s="76">
        <f>IF(OR(DataBase2[[#This Row],[sABS]]= "", DataBase2[[#This Row],[BestSol]]=""), "", (DataBase2[[#This Row],[sABS]]-DataBase2[[#This Row],[BestSol]])/DataBase2[[#This Row],[BestSol]])</f>
        <v>-7.988817266284623E-2</v>
      </c>
      <c r="AJ678" s="76">
        <f>IF(OR(DataBase2[[#This Row],[sCCJ]]= "", DataBase2[[#This Row],[BestSol]]=""), "", (DataBase2[[#This Row],[sCCJ]]-DataBase2[[#This Row],[BestSol]])/DataBase2[[#This Row],[BestSol]])</f>
        <v>-7.6565731918212296E-2</v>
      </c>
      <c r="AK678" s="76">
        <f>IF(OR(DataBase2[[#This Row],[sILS]] = "", DataBase2[[#This Row],[BestSol]]=""), "", (DataBase2[[#This Row],[sILS]]-DataBase2[[#This Row],[BestSol]])/DataBase2[[#This Row],[BestSol]])</f>
        <v>-7.1112090694336091E-2</v>
      </c>
      <c r="AL678" s="76">
        <f>IF(OR(DataBase2[[#This Row],[sSA]] = "", DataBase2[[#This Row],[BestSol]]=""), "", (DataBase2[[#This Row],[sSA]]-DataBase2[[#This Row],[BestSol]])/DataBase2[[#This Row],[BestSol]])</f>
        <v>-7.1018841906570249E-2</v>
      </c>
      <c r="AM678" s="76">
        <f>IF(OR(DataBase2[[#This Row],[sKS]] = "", DataBase2[[#This Row],[BestSol]]=""), "", (DataBase2[[#This Row],[sKS]]-DataBase2[[#This Row],[BestSol]])/DataBase2[[#This Row],[BestSol]])</f>
        <v>-6.7947283351983051E-2</v>
      </c>
      <c r="AN678" s="75">
        <f>IF(OR(DataBase2[[#This Row],[sLB]] = "", DataBase2[[#This Row],[BSHeu]]=""), "", (DataBase2[[#This Row],[sLB]]-DataBase2[[#This Row],[BSHeu]])/DataBase2[[#This Row],[BSHeu]])</f>
        <v>8.6824416651665376E-2</v>
      </c>
      <c r="AO678" s="76" t="str">
        <f>IF(OR(DataBase2[[#This Row],[sCL]] = "",  DataBase2[[#This Row],[BSHeu]]=""), "", (DataBase2[[#This Row],[sCL]] - DataBase2[[#This Row],[BSHeu]])/ DataBase2[[#This Row],[BSHeu]])</f>
        <v/>
      </c>
      <c r="AP678" s="76" t="str">
        <f>IF(OR(DataBase2[[#This Row],[sDRC]]= "",  DataBase2[[#This Row],[BSHeu]]=""), "", (DataBase2[[#This Row],[sDRC]]- DataBase2[[#This Row],[BSHeu]])/ DataBase2[[#This Row],[BSHeu]])</f>
        <v/>
      </c>
      <c r="AQ678" s="76">
        <f>IF(OR(DataBase2[[#This Row],[sABS]]= "",  DataBase2[[#This Row],[BSHeu]]=""), "", (DataBase2[[#This Row],[sABS]]- DataBase2[[#This Row],[BSHeu]])/ DataBase2[[#This Row],[BSHeu]])</f>
        <v>0</v>
      </c>
      <c r="AR678" s="76">
        <f>IF(OR(DataBase2[[#This Row],[sCCJ]]= "",  DataBase2[[#This Row],[BSHeu]]=""), "", (DataBase2[[#This Row],[sCCJ]]- DataBase2[[#This Row],[BSHeu]])/ DataBase2[[#This Row],[BSHeu]])</f>
        <v>3.6109097241464974E-3</v>
      </c>
      <c r="AS678" s="76">
        <f>IF(OR(DataBase2[[#This Row],[sILS]] = "",  DataBase2[[#This Row],[BSHeu]]=""), "", (DataBase2[[#This Row],[sILS]]- DataBase2[[#This Row],[BSHeu]])/ DataBase2[[#This Row],[BSHeu]])</f>
        <v>9.5380601659132355E-3</v>
      </c>
      <c r="AT678" s="76">
        <f>IF(OR(DataBase2[[#This Row],[sSA]] = "",  DataBase2[[#This Row],[BSHeu]]=""), "", (DataBase2[[#This Row],[sSA]]- DataBase2[[#This Row],[BSHeu]])/ DataBase2[[#This Row],[BSHeu]])</f>
        <v>9.6394052252803206E-3</v>
      </c>
      <c r="AU678" s="77">
        <f>IF(OR(DataBase2[[#This Row],[sKS]]= "",  DataBase2[[#This Row],[BSHeu]]=""), "", (DataBase2[[#This Row],[sKS]]- DataBase2[[#This Row],[BSHeu]])/ DataBase2[[#This Row],[BSHeu]])</f>
        <v>1.2977650059580979E-2</v>
      </c>
      <c r="AV678" s="78">
        <f>IF(AND(DataBase2[[#This Row],[sLBGB]]&lt;=0.0001, DataBase2[[#This Row],[sLBGB]]&lt;&gt;""), 1,"")</f>
        <v>1</v>
      </c>
      <c r="AW678" s="78" t="str">
        <f>IF(AND(DataBase2[[#This Row],[sCLGB]]&lt;=0.0001,DataBase2[[#This Row],[sCLGB]]&lt;&gt;""), 1,"")</f>
        <v/>
      </c>
      <c r="AX678" s="78" t="str">
        <f>IF(AND(DataBase2[[#This Row],[sDRCGB]]&lt;=0.0001,DataBase2[[#This Row],[sDRCGB]]&lt;&gt;""), 1,"")</f>
        <v/>
      </c>
      <c r="AY678" s="78">
        <f>IF(AND(DataBase2[[#This Row],[sABSGB]]&lt;=0.0001,DataBase2[[#This Row],[sABSGB]]&lt;&gt;""), 1,"")</f>
        <v>1</v>
      </c>
      <c r="AZ678" s="78">
        <f>IF(AND(DataBase2[[#This Row],[sCCJGB]]&lt;=0.0001,DataBase2[[#This Row],[sCCJGB]]&lt;&gt;""), 1,"")</f>
        <v>1</v>
      </c>
      <c r="BA678" s="78">
        <f>IF(AND(DataBase2[[#This Row],[sILSGB]]&lt;=0.0001,DataBase2[[#This Row],[sILSGB]]&lt;&gt;""), 1,"")</f>
        <v>1</v>
      </c>
      <c r="BB678" s="78">
        <f>IF(AND(DataBase2[[#This Row],[sSAGB]]&lt;=0.0001,DataBase2[[#This Row],[sSAGB]]&lt;&gt;""), 1,"")</f>
        <v>1</v>
      </c>
      <c r="BC678" s="78">
        <f>IF(AND(DataBase2[[#This Row],[sKSGB]]&lt;=0.0001,DataBase2[[#This Row],[sKSGB]]&lt;&gt;""), 1,"")</f>
        <v>1</v>
      </c>
      <c r="BD678" s="79" t="str">
        <f>IF(AND(DataBase2[[#This Row],[sLBGKS]]&lt;=0.0001, DataBase2[[#This Row],[sLBGKS]]&lt;&gt;""), 1,"")</f>
        <v/>
      </c>
      <c r="BE678" s="78" t="str">
        <f>IF(AND(DataBase2[[#This Row],[sCLGKS]]&lt;=0.0001,DataBase2[[#This Row],[sCLGKS]]&lt;&gt;""), 1,"")</f>
        <v/>
      </c>
      <c r="BF678" s="78" t="str">
        <f>IF(AND(DataBase2[[#This Row],[sDRCGKS]]&lt;=0.0001,DataBase2[[#This Row],[sDRCGKS]]&lt;&gt;""), 1,"")</f>
        <v/>
      </c>
      <c r="BG678" s="78">
        <f>IF(AND(DataBase2[[#This Row],[sABSGKS]]&lt;=0.0001,DataBase2[[#This Row],[sABSGKS]]&lt;&gt;""), 1,"")</f>
        <v>1</v>
      </c>
      <c r="BH678" s="78" t="str">
        <f>IF(AND(DataBase2[[#This Row],[sCCJGKS]]&lt;=0.0001,DataBase2[[#This Row],[sCCJGKS]]&lt;&gt;""), 1,"")</f>
        <v/>
      </c>
      <c r="BI678" s="78" t="str">
        <f>IF(AND(DataBase2[[#This Row],[sILSGKS]]&lt;=0.0001,DataBase2[[#This Row],[sILSGKS]]&lt;&gt;""), 1,"")</f>
        <v/>
      </c>
      <c r="BJ678" s="78" t="str">
        <f>IF(AND(DataBase2[[#This Row],[sSAGKS]]&lt;=0.0001,DataBase2[[#This Row],[sSAGKS]]&lt;&gt;""), 1,"")</f>
        <v/>
      </c>
      <c r="BK678" s="80" t="str">
        <f>IF(AND(DataBase2[[#This Row],[sKSGKS]]&lt;=0.0001,DataBase2[[#This Row],[sKSGKS]]&lt;&gt;""), 1,"")</f>
        <v/>
      </c>
      <c r="BQ678" s="7"/>
      <c r="BR678" s="7"/>
      <c r="BS678" s="7"/>
      <c r="BT678" s="7"/>
      <c r="BU678" s="7"/>
      <c r="CH678" s="7"/>
      <c r="CI678" s="7"/>
      <c r="CJ678" s="7"/>
      <c r="CK678" s="7"/>
      <c r="CQ678" s="7"/>
      <c r="CR678" s="7"/>
      <c r="CS678" s="7"/>
      <c r="CT678" s="7"/>
      <c r="CU678" s="7"/>
      <c r="DH678" s="7"/>
      <c r="DI678" s="7"/>
      <c r="DJ678" s="7"/>
      <c r="DK678" s="7"/>
      <c r="DQ678" s="7"/>
      <c r="DR678" s="7"/>
      <c r="DS678" s="7"/>
      <c r="DT678" s="7"/>
      <c r="DU678" s="7"/>
      <c r="EB678" s="7"/>
      <c r="EC678" s="7"/>
      <c r="ED678" s="7"/>
      <c r="EE678" s="7"/>
      <c r="EK678" s="7"/>
      <c r="EL678" s="7"/>
      <c r="EM678" s="7"/>
      <c r="EN678" s="7"/>
      <c r="EO678" s="7"/>
      <c r="EV678" s="7"/>
      <c r="EW678" s="7"/>
      <c r="EX678" s="7"/>
      <c r="EY678" s="7"/>
    </row>
    <row r="679" spans="1:155" s="8" customFormat="1" x14ac:dyDescent="0.35">
      <c r="A679" s="127" t="s">
        <v>265</v>
      </c>
      <c r="B679" s="128" t="s">
        <v>283</v>
      </c>
      <c r="C679" s="129" t="s">
        <v>81</v>
      </c>
      <c r="D679" s="67">
        <v>6</v>
      </c>
      <c r="E679" s="67">
        <v>50</v>
      </c>
      <c r="F679" s="68">
        <v>5</v>
      </c>
      <c r="G679" s="8">
        <v>41779.5</v>
      </c>
      <c r="H679" s="8">
        <v>32840</v>
      </c>
      <c r="I679" s="8">
        <v>7200</v>
      </c>
      <c r="M679" s="130"/>
      <c r="N679" s="131"/>
      <c r="O679" s="132"/>
      <c r="P679" s="130">
        <v>34884.359380000002</v>
      </c>
      <c r="Q679" s="132">
        <v>11406</v>
      </c>
      <c r="R679" s="130">
        <v>34715.699999999997</v>
      </c>
      <c r="S679" s="132">
        <v>625.64</v>
      </c>
      <c r="T679" s="130">
        <v>35002.9</v>
      </c>
      <c r="U679" s="132">
        <v>300.22199999999998</v>
      </c>
      <c r="V679" s="130">
        <v>34796.9</v>
      </c>
      <c r="W679" s="132">
        <v>300.13850000000002</v>
      </c>
      <c r="X679" s="8">
        <v>34735.4</v>
      </c>
      <c r="Y679" s="8">
        <v>6312</v>
      </c>
      <c r="Z679" s="74">
        <f t="shared" si="30"/>
        <v>41779.5</v>
      </c>
      <c r="AA679" s="48">
        <f t="shared" si="31"/>
        <v>34715.699999999997</v>
      </c>
      <c r="AB67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MIN(G679,J679,M679),"")</f>
        <v/>
      </c>
      <c r="AC679" s="49" t="str">
        <f>IF(OR(DataBase2[[#This Row],[sKS]] = "", DataBase2[[#This Row],[BSOpt]]=""), "", (DataBase2[[#This Row],[sKS]]-DataBase2[[#This Row],[BSOpt]])/DataBase2[[#This Row],[BSOpt]])</f>
        <v/>
      </c>
      <c r="AD679" s="49">
        <f t="shared" si="32"/>
        <v>41779.5</v>
      </c>
      <c r="AE679" s="49">
        <f>IF(OR(DataBase2[[#This Row],[sKS]] = "", DataBase2[[#This Row],[BESTUB]]=""), "", (DataBase2[[#This Row],[sKS]]-DataBase2[[#This Row],[BESTUB]])/DataBase2[[#This Row],[BESTUB]])</f>
        <v>-0.16860182625450276</v>
      </c>
      <c r="AF679" s="75">
        <f>IF(OR(DataBase2[[#This Row],[sLB]] = "", DataBase2[[#This Row],[BestSol]]=""), "", (DataBase2[[#This Row],[sLB]]-DataBase2[[#This Row],[BestSol]])/DataBase2[[#This Row],[BestSol]])</f>
        <v>0</v>
      </c>
      <c r="AG679" s="76" t="str">
        <f>IF(OR(DataBase2[[#This Row],[sCL]] = "", DataBase2[[#This Row],[BestSol]]=""), "", (DataBase2[[#This Row],[sCL]] -DataBase2[[#This Row],[BestSol]])/DataBase2[[#This Row],[BestSol]])</f>
        <v/>
      </c>
      <c r="AH679" s="76" t="str">
        <f>IF(OR(DataBase2[[#This Row],[sDRC]]= "", DataBase2[[#This Row],[BestSol]]=""), "", (DataBase2[[#This Row],[sDRC]]-DataBase2[[#This Row],[BestSol]])/DataBase2[[#This Row],[BestSol]])</f>
        <v/>
      </c>
      <c r="AI679" s="76">
        <f>IF(OR(DataBase2[[#This Row],[sABS]]= "", DataBase2[[#This Row],[BestSol]]=""), "", (DataBase2[[#This Row],[sABS]]-DataBase2[[#This Row],[BestSol]])/DataBase2[[#This Row],[BestSol]])</f>
        <v>-0.16503645615672755</v>
      </c>
      <c r="AJ679" s="76">
        <f>IF(OR(DataBase2[[#This Row],[sCCJ]]= "", DataBase2[[#This Row],[BestSol]]=""), "", (DataBase2[[#This Row],[sCCJ]]-DataBase2[[#This Row],[BestSol]])/DataBase2[[#This Row],[BestSol]])</f>
        <v>-0.16907334936990637</v>
      </c>
      <c r="AK679" s="76">
        <f>IF(OR(DataBase2[[#This Row],[sILS]] = "", DataBase2[[#This Row],[BestSol]]=""), "", (DataBase2[[#This Row],[sILS]]-DataBase2[[#This Row],[BestSol]])/DataBase2[[#This Row],[BestSol]])</f>
        <v>-0.16219916466209502</v>
      </c>
      <c r="AL679" s="76">
        <f>IF(OR(DataBase2[[#This Row],[sSA]] = "", DataBase2[[#This Row],[BestSol]]=""), "", (DataBase2[[#This Row],[sSA]]-DataBase2[[#This Row],[BestSol]])/DataBase2[[#This Row],[BestSol]])</f>
        <v>-0.16712981246783706</v>
      </c>
      <c r="AM679" s="76">
        <f>IF(OR(DataBase2[[#This Row],[sKS]] = "", DataBase2[[#This Row],[BestSol]]=""), "", (DataBase2[[#This Row],[sKS]]-DataBase2[[#This Row],[BestSol]])/DataBase2[[#This Row],[BestSol]])</f>
        <v>-0.16860182625450276</v>
      </c>
      <c r="AN679" s="75">
        <f>IF(OR(DataBase2[[#This Row],[sLB]] = "", DataBase2[[#This Row],[BSHeu]]=""), "", (DataBase2[[#This Row],[sLB]]-DataBase2[[#This Row],[BSHeu]])/DataBase2[[#This Row],[BSHeu]])</f>
        <v>0.20347566086813756</v>
      </c>
      <c r="AO679" s="76" t="str">
        <f>IF(OR(DataBase2[[#This Row],[sCL]] = "",  DataBase2[[#This Row],[BSHeu]]=""), "", (DataBase2[[#This Row],[sCL]] - DataBase2[[#This Row],[BSHeu]])/ DataBase2[[#This Row],[BSHeu]])</f>
        <v/>
      </c>
      <c r="AP679" s="76" t="str">
        <f>IF(OR(DataBase2[[#This Row],[sDRC]]= "",  DataBase2[[#This Row],[BSHeu]]=""), "", (DataBase2[[#This Row],[sDRC]]- DataBase2[[#This Row],[BSHeu]])/ DataBase2[[#This Row],[BSHeu]])</f>
        <v/>
      </c>
      <c r="AQ679" s="76">
        <f>IF(OR(DataBase2[[#This Row],[sABS]]= "",  DataBase2[[#This Row],[BSHeu]]=""), "", (DataBase2[[#This Row],[sABS]]- DataBase2[[#This Row],[BSHeu]])/ DataBase2[[#This Row],[BSHeu]])</f>
        <v>4.8583027275844824E-3</v>
      </c>
      <c r="AR679" s="76">
        <f>IF(OR(DataBase2[[#This Row],[sCCJ]]= "",  DataBase2[[#This Row],[BSHeu]]=""), "", (DataBase2[[#This Row],[sCCJ]]- DataBase2[[#This Row],[BSHeu]])/ DataBase2[[#This Row],[BSHeu]])</f>
        <v>0</v>
      </c>
      <c r="AS679" s="76">
        <f>IF(OR(DataBase2[[#This Row],[sILS]] = "",  DataBase2[[#This Row],[BSHeu]]=""), "", (DataBase2[[#This Row],[sILS]]- DataBase2[[#This Row],[BSHeu]])/ DataBase2[[#This Row],[BSHeu]])</f>
        <v>8.2729139841629124E-3</v>
      </c>
      <c r="AT679" s="76">
        <f>IF(OR(DataBase2[[#This Row],[sSA]] = "",  DataBase2[[#This Row],[BSHeu]]=""), "", (DataBase2[[#This Row],[sSA]]- DataBase2[[#This Row],[BSHeu]])/ DataBase2[[#This Row],[BSHeu]])</f>
        <v>2.3389993576394649E-3</v>
      </c>
      <c r="AU679" s="77">
        <f>IF(OR(DataBase2[[#This Row],[sKS]]= "",  DataBase2[[#This Row],[BSHeu]]=""), "", (DataBase2[[#This Row],[sKS]]- DataBase2[[#This Row],[BSHeu]])/ DataBase2[[#This Row],[BSHeu]])</f>
        <v>5.6746659292494079E-4</v>
      </c>
      <c r="AV679" s="78">
        <f>IF(AND(DataBase2[[#This Row],[sLBGB]]&lt;=0.0001, DataBase2[[#This Row],[sLBGB]]&lt;&gt;""), 1,"")</f>
        <v>1</v>
      </c>
      <c r="AW679" s="78" t="str">
        <f>IF(AND(DataBase2[[#This Row],[sCLGB]]&lt;=0.0001,DataBase2[[#This Row],[sCLGB]]&lt;&gt;""), 1,"")</f>
        <v/>
      </c>
      <c r="AX679" s="78" t="str">
        <f>IF(AND(DataBase2[[#This Row],[sDRCGB]]&lt;=0.0001,DataBase2[[#This Row],[sDRCGB]]&lt;&gt;""), 1,"")</f>
        <v/>
      </c>
      <c r="AY679" s="78">
        <f>IF(AND(DataBase2[[#This Row],[sABSGB]]&lt;=0.0001,DataBase2[[#This Row],[sABSGB]]&lt;&gt;""), 1,"")</f>
        <v>1</v>
      </c>
      <c r="AZ679" s="78">
        <f>IF(AND(DataBase2[[#This Row],[sCCJGB]]&lt;=0.0001,DataBase2[[#This Row],[sCCJGB]]&lt;&gt;""), 1,"")</f>
        <v>1</v>
      </c>
      <c r="BA679" s="78">
        <f>IF(AND(DataBase2[[#This Row],[sILSGB]]&lt;=0.0001,DataBase2[[#This Row],[sILSGB]]&lt;&gt;""), 1,"")</f>
        <v>1</v>
      </c>
      <c r="BB679" s="78">
        <f>IF(AND(DataBase2[[#This Row],[sSAGB]]&lt;=0.0001,DataBase2[[#This Row],[sSAGB]]&lt;&gt;""), 1,"")</f>
        <v>1</v>
      </c>
      <c r="BC679" s="78">
        <f>IF(AND(DataBase2[[#This Row],[sKSGB]]&lt;=0.0001,DataBase2[[#This Row],[sKSGB]]&lt;&gt;""), 1,"")</f>
        <v>1</v>
      </c>
      <c r="BD679" s="79" t="str">
        <f>IF(AND(DataBase2[[#This Row],[sLBGKS]]&lt;=0.0001, DataBase2[[#This Row],[sLBGKS]]&lt;&gt;""), 1,"")</f>
        <v/>
      </c>
      <c r="BE679" s="78" t="str">
        <f>IF(AND(DataBase2[[#This Row],[sCLGKS]]&lt;=0.0001,DataBase2[[#This Row],[sCLGKS]]&lt;&gt;""), 1,"")</f>
        <v/>
      </c>
      <c r="BF679" s="78" t="str">
        <f>IF(AND(DataBase2[[#This Row],[sDRCGKS]]&lt;=0.0001,DataBase2[[#This Row],[sDRCGKS]]&lt;&gt;""), 1,"")</f>
        <v/>
      </c>
      <c r="BG679" s="78" t="str">
        <f>IF(AND(DataBase2[[#This Row],[sABSGKS]]&lt;=0.0001,DataBase2[[#This Row],[sABSGKS]]&lt;&gt;""), 1,"")</f>
        <v/>
      </c>
      <c r="BH679" s="78">
        <f>IF(AND(DataBase2[[#This Row],[sCCJGKS]]&lt;=0.0001,DataBase2[[#This Row],[sCCJGKS]]&lt;&gt;""), 1,"")</f>
        <v>1</v>
      </c>
      <c r="BI679" s="78" t="str">
        <f>IF(AND(DataBase2[[#This Row],[sILSGKS]]&lt;=0.0001,DataBase2[[#This Row],[sILSGKS]]&lt;&gt;""), 1,"")</f>
        <v/>
      </c>
      <c r="BJ679" s="78" t="str">
        <f>IF(AND(DataBase2[[#This Row],[sSAGKS]]&lt;=0.0001,DataBase2[[#This Row],[sSAGKS]]&lt;&gt;""), 1,"")</f>
        <v/>
      </c>
      <c r="BK679" s="80" t="str">
        <f>IF(AND(DataBase2[[#This Row],[sKSGKS]]&lt;=0.0001,DataBase2[[#This Row],[sKSGKS]]&lt;&gt;""), 1,"")</f>
        <v/>
      </c>
      <c r="BQ679" s="7"/>
      <c r="BR679" s="7"/>
      <c r="BS679" s="7"/>
      <c r="BT679" s="7"/>
      <c r="BU679" s="7"/>
      <c r="CH679" s="7"/>
      <c r="CI679" s="7"/>
      <c r="CJ679" s="7"/>
      <c r="CK679" s="7"/>
      <c r="CQ679" s="7"/>
      <c r="CR679" s="7"/>
      <c r="CS679" s="7"/>
      <c r="CT679" s="7"/>
      <c r="CU679" s="7"/>
      <c r="DH679" s="7"/>
      <c r="DI679" s="7"/>
      <c r="DJ679" s="7"/>
      <c r="DK679" s="7"/>
      <c r="DQ679" s="7"/>
      <c r="DR679" s="7"/>
      <c r="DS679" s="7"/>
      <c r="DT679" s="7"/>
      <c r="DU679" s="7"/>
      <c r="EB679" s="7"/>
      <c r="EC679" s="7"/>
      <c r="ED679" s="7"/>
      <c r="EE679" s="7"/>
      <c r="EK679" s="7"/>
      <c r="EL679" s="7"/>
      <c r="EM679" s="7"/>
      <c r="EN679" s="7"/>
      <c r="EO679" s="7"/>
      <c r="EV679" s="7"/>
      <c r="EW679" s="7"/>
      <c r="EX679" s="7"/>
      <c r="EY679" s="7"/>
    </row>
    <row r="680" spans="1:155" s="8" customFormat="1" x14ac:dyDescent="0.35">
      <c r="A680" s="127" t="s">
        <v>266</v>
      </c>
      <c r="B680" s="128" t="s">
        <v>283</v>
      </c>
      <c r="C680" s="129" t="s">
        <v>81</v>
      </c>
      <c r="D680" s="67">
        <v>6</v>
      </c>
      <c r="E680" s="67">
        <v>50</v>
      </c>
      <c r="F680" s="68">
        <v>2</v>
      </c>
      <c r="H680" s="8">
        <v>27219.9</v>
      </c>
      <c r="I680" s="8">
        <v>7200</v>
      </c>
      <c r="M680" s="130"/>
      <c r="N680" s="131"/>
      <c r="O680" s="132"/>
      <c r="P680" s="130">
        <v>28228.710940000001</v>
      </c>
      <c r="Q680" s="132">
        <v>11401</v>
      </c>
      <c r="R680" s="130">
        <v>28589.279999999999</v>
      </c>
      <c r="S680" s="132">
        <v>548.44000000000005</v>
      </c>
      <c r="T680" s="130">
        <v>28249.279999999999</v>
      </c>
      <c r="U680" s="132">
        <v>300.11649999999997</v>
      </c>
      <c r="V680" s="130">
        <v>28568.48</v>
      </c>
      <c r="W680" s="132">
        <v>300.07499999999999</v>
      </c>
      <c r="X680" s="8">
        <v>28101.200000000001</v>
      </c>
      <c r="Y680" s="8">
        <v>589</v>
      </c>
      <c r="Z680" s="74" t="str">
        <f t="shared" si="30"/>
        <v/>
      </c>
      <c r="AA680" s="48">
        <f t="shared" si="31"/>
        <v>28101.200000000001</v>
      </c>
      <c r="AB68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MIN(G680,J680,M680),"")</f>
        <v/>
      </c>
      <c r="AC680" s="49" t="str">
        <f>IF(OR(DataBase2[[#This Row],[sKS]] = "", DataBase2[[#This Row],[BSOpt]]=""), "", (DataBase2[[#This Row],[sKS]]-DataBase2[[#This Row],[BSOpt]])/DataBase2[[#This Row],[BSOpt]])</f>
        <v/>
      </c>
      <c r="AD680" s="49" t="str">
        <f t="shared" si="32"/>
        <v/>
      </c>
      <c r="AE680" s="49" t="str">
        <f>IF(OR(DataBase2[[#This Row],[sKS]] = "", DataBase2[[#This Row],[BESTUB]]=""), "", (DataBase2[[#This Row],[sKS]]-DataBase2[[#This Row],[BESTUB]])/DataBase2[[#This Row],[BESTUB]])</f>
        <v/>
      </c>
      <c r="AF680" s="75" t="str">
        <f>IF(OR(DataBase2[[#This Row],[sLB]] = "", DataBase2[[#This Row],[BestSol]]=""), "", (DataBase2[[#This Row],[sLB]]-DataBase2[[#This Row],[BestSol]])/DataBase2[[#This Row],[BestSol]])</f>
        <v/>
      </c>
      <c r="AG680" s="76" t="str">
        <f>IF(OR(DataBase2[[#This Row],[sCL]] = "", DataBase2[[#This Row],[BestSol]]=""), "", (DataBase2[[#This Row],[sCL]] -DataBase2[[#This Row],[BestSol]])/DataBase2[[#This Row],[BestSol]])</f>
        <v/>
      </c>
      <c r="AH680" s="76" t="str">
        <f>IF(OR(DataBase2[[#This Row],[sDRC]]= "", DataBase2[[#This Row],[BestSol]]=""), "", (DataBase2[[#This Row],[sDRC]]-DataBase2[[#This Row],[BestSol]])/DataBase2[[#This Row],[BestSol]])</f>
        <v/>
      </c>
      <c r="AI680" s="76" t="str">
        <f>IF(OR(DataBase2[[#This Row],[sABS]]= "", DataBase2[[#This Row],[BestSol]]=""), "", (DataBase2[[#This Row],[sABS]]-DataBase2[[#This Row],[BestSol]])/DataBase2[[#This Row],[BestSol]])</f>
        <v/>
      </c>
      <c r="AJ680" s="76" t="str">
        <f>IF(OR(DataBase2[[#This Row],[sCCJ]]= "", DataBase2[[#This Row],[BestSol]]=""), "", (DataBase2[[#This Row],[sCCJ]]-DataBase2[[#This Row],[BestSol]])/DataBase2[[#This Row],[BestSol]])</f>
        <v/>
      </c>
      <c r="AK680" s="76" t="str">
        <f>IF(OR(DataBase2[[#This Row],[sILS]] = "", DataBase2[[#This Row],[BestSol]]=""), "", (DataBase2[[#This Row],[sILS]]-DataBase2[[#This Row],[BestSol]])/DataBase2[[#This Row],[BestSol]])</f>
        <v/>
      </c>
      <c r="AL680" s="76" t="str">
        <f>IF(OR(DataBase2[[#This Row],[sSA]] = "", DataBase2[[#This Row],[BestSol]]=""), "", (DataBase2[[#This Row],[sSA]]-DataBase2[[#This Row],[BestSol]])/DataBase2[[#This Row],[BestSol]])</f>
        <v/>
      </c>
      <c r="AM680" s="76" t="str">
        <f>IF(OR(DataBase2[[#This Row],[sKS]] = "", DataBase2[[#This Row],[BestSol]]=""), "", (DataBase2[[#This Row],[sKS]]-DataBase2[[#This Row],[BestSol]])/DataBase2[[#This Row],[BestSol]])</f>
        <v/>
      </c>
      <c r="AN680" s="75" t="str">
        <f>IF(OR(DataBase2[[#This Row],[sLB]] = "", DataBase2[[#This Row],[BSHeu]]=""), "", (DataBase2[[#This Row],[sLB]]-DataBase2[[#This Row],[BSHeu]])/DataBase2[[#This Row],[BSHeu]])</f>
        <v/>
      </c>
      <c r="AO680" s="76" t="str">
        <f>IF(OR(DataBase2[[#This Row],[sCL]] = "",  DataBase2[[#This Row],[BSHeu]]=""), "", (DataBase2[[#This Row],[sCL]] - DataBase2[[#This Row],[BSHeu]])/ DataBase2[[#This Row],[BSHeu]])</f>
        <v/>
      </c>
      <c r="AP680" s="76" t="str">
        <f>IF(OR(DataBase2[[#This Row],[sDRC]]= "",  DataBase2[[#This Row],[BSHeu]]=""), "", (DataBase2[[#This Row],[sDRC]]- DataBase2[[#This Row],[BSHeu]])/ DataBase2[[#This Row],[BSHeu]])</f>
        <v/>
      </c>
      <c r="AQ680" s="76">
        <f>IF(OR(DataBase2[[#This Row],[sABS]]= "",  DataBase2[[#This Row],[BSHeu]]=""), "", (DataBase2[[#This Row],[sABS]]- DataBase2[[#This Row],[BSHeu]])/ DataBase2[[#This Row],[BSHeu]])</f>
        <v>4.5375620969923033E-3</v>
      </c>
      <c r="AR680" s="76">
        <f>IF(OR(DataBase2[[#This Row],[sCCJ]]= "",  DataBase2[[#This Row],[BSHeu]]=""), "", (DataBase2[[#This Row],[sCCJ]]- DataBase2[[#This Row],[BSHeu]])/ DataBase2[[#This Row],[BSHeu]])</f>
        <v>1.736865329594459E-2</v>
      </c>
      <c r="AS680" s="76">
        <f>IF(OR(DataBase2[[#This Row],[sILS]] = "",  DataBase2[[#This Row],[BSHeu]]=""), "", (DataBase2[[#This Row],[sILS]]- DataBase2[[#This Row],[BSHeu]])/ DataBase2[[#This Row],[BSHeu]])</f>
        <v>5.2695258565469841E-3</v>
      </c>
      <c r="AT680" s="76">
        <f>IF(OR(DataBase2[[#This Row],[sSA]] = "",  DataBase2[[#This Row],[BSHeu]]=""), "", (DataBase2[[#This Row],[sSA]]- DataBase2[[#This Row],[BSHeu]])/ DataBase2[[#This Row],[BSHeu]])</f>
        <v>1.6628471382004996E-2</v>
      </c>
      <c r="AU680" s="77">
        <f>IF(OR(DataBase2[[#This Row],[sKS]]= "",  DataBase2[[#This Row],[BSHeu]]=""), "", (DataBase2[[#This Row],[sKS]]- DataBase2[[#This Row],[BSHeu]])/ DataBase2[[#This Row],[BSHeu]])</f>
        <v>0</v>
      </c>
      <c r="AV680" s="78" t="str">
        <f>IF(AND(DataBase2[[#This Row],[sLBGB]]&lt;=0.0001, DataBase2[[#This Row],[sLBGB]]&lt;&gt;""), 1,"")</f>
        <v/>
      </c>
      <c r="AW680" s="78" t="str">
        <f>IF(AND(DataBase2[[#This Row],[sCLGB]]&lt;=0.0001,DataBase2[[#This Row],[sCLGB]]&lt;&gt;""), 1,"")</f>
        <v/>
      </c>
      <c r="AX680" s="78" t="str">
        <f>IF(AND(DataBase2[[#This Row],[sDRCGB]]&lt;=0.0001,DataBase2[[#This Row],[sDRCGB]]&lt;&gt;""), 1,"")</f>
        <v/>
      </c>
      <c r="AY680" s="78" t="str">
        <f>IF(AND(DataBase2[[#This Row],[sABSGB]]&lt;=0.0001,DataBase2[[#This Row],[sABSGB]]&lt;&gt;""), 1,"")</f>
        <v/>
      </c>
      <c r="AZ680" s="78" t="str">
        <f>IF(AND(DataBase2[[#This Row],[sCCJGB]]&lt;=0.0001,DataBase2[[#This Row],[sCCJGB]]&lt;&gt;""), 1,"")</f>
        <v/>
      </c>
      <c r="BA680" s="78" t="str">
        <f>IF(AND(DataBase2[[#This Row],[sILSGB]]&lt;=0.0001,DataBase2[[#This Row],[sILSGB]]&lt;&gt;""), 1,"")</f>
        <v/>
      </c>
      <c r="BB680" s="78" t="str">
        <f>IF(AND(DataBase2[[#This Row],[sSAGB]]&lt;=0.0001,DataBase2[[#This Row],[sSAGB]]&lt;&gt;""), 1,"")</f>
        <v/>
      </c>
      <c r="BC680" s="78" t="str">
        <f>IF(AND(DataBase2[[#This Row],[sKSGB]]&lt;=0.0001,DataBase2[[#This Row],[sKSGB]]&lt;&gt;""), 1,"")</f>
        <v/>
      </c>
      <c r="BD680" s="79" t="str">
        <f>IF(AND(DataBase2[[#This Row],[sLBGKS]]&lt;=0.0001, DataBase2[[#This Row],[sLBGKS]]&lt;&gt;""), 1,"")</f>
        <v/>
      </c>
      <c r="BE680" s="78" t="str">
        <f>IF(AND(DataBase2[[#This Row],[sCLGKS]]&lt;=0.0001,DataBase2[[#This Row],[sCLGKS]]&lt;&gt;""), 1,"")</f>
        <v/>
      </c>
      <c r="BF680" s="78" t="str">
        <f>IF(AND(DataBase2[[#This Row],[sDRCGKS]]&lt;=0.0001,DataBase2[[#This Row],[sDRCGKS]]&lt;&gt;""), 1,"")</f>
        <v/>
      </c>
      <c r="BG680" s="78" t="str">
        <f>IF(AND(DataBase2[[#This Row],[sABSGKS]]&lt;=0.0001,DataBase2[[#This Row],[sABSGKS]]&lt;&gt;""), 1,"")</f>
        <v/>
      </c>
      <c r="BH680" s="78" t="str">
        <f>IF(AND(DataBase2[[#This Row],[sCCJGKS]]&lt;=0.0001,DataBase2[[#This Row],[sCCJGKS]]&lt;&gt;""), 1,"")</f>
        <v/>
      </c>
      <c r="BI680" s="78" t="str">
        <f>IF(AND(DataBase2[[#This Row],[sILSGKS]]&lt;=0.0001,DataBase2[[#This Row],[sILSGKS]]&lt;&gt;""), 1,"")</f>
        <v/>
      </c>
      <c r="BJ680" s="78" t="str">
        <f>IF(AND(DataBase2[[#This Row],[sSAGKS]]&lt;=0.0001,DataBase2[[#This Row],[sSAGKS]]&lt;&gt;""), 1,"")</f>
        <v/>
      </c>
      <c r="BK680" s="80">
        <f>IF(AND(DataBase2[[#This Row],[sKSGKS]]&lt;=0.0001,DataBase2[[#This Row],[sKSGKS]]&lt;&gt;""), 1,"")</f>
        <v>1</v>
      </c>
      <c r="BQ680" s="7"/>
      <c r="BR680" s="7"/>
      <c r="BS680" s="7"/>
      <c r="BT680" s="7"/>
      <c r="BU680" s="7"/>
      <c r="CH680" s="7"/>
      <c r="CI680" s="7"/>
      <c r="CJ680" s="7"/>
      <c r="CK680" s="7"/>
      <c r="CQ680" s="7"/>
      <c r="CR680" s="7"/>
      <c r="CS680" s="7"/>
      <c r="CT680" s="7"/>
      <c r="CU680" s="7"/>
      <c r="DH680" s="7"/>
      <c r="DI680" s="7"/>
      <c r="DJ680" s="7"/>
      <c r="DK680" s="7"/>
      <c r="DQ680" s="7"/>
      <c r="DR680" s="7"/>
      <c r="DS680" s="7"/>
      <c r="DT680" s="7"/>
      <c r="DU680" s="7"/>
      <c r="EB680" s="7"/>
      <c r="EC680" s="7"/>
      <c r="ED680" s="7"/>
      <c r="EE680" s="7"/>
      <c r="EK680" s="7"/>
      <c r="EL680" s="7"/>
      <c r="EM680" s="7"/>
      <c r="EN680" s="7"/>
      <c r="EO680" s="7"/>
      <c r="EV680" s="7"/>
      <c r="EW680" s="7"/>
      <c r="EX680" s="7"/>
      <c r="EY680" s="7"/>
    </row>
    <row r="681" spans="1:155" s="8" customFormat="1" x14ac:dyDescent="0.35">
      <c r="A681" s="127" t="s">
        <v>267</v>
      </c>
      <c r="B681" s="128" t="s">
        <v>283</v>
      </c>
      <c r="C681" s="129" t="s">
        <v>81</v>
      </c>
      <c r="D681" s="67">
        <v>6</v>
      </c>
      <c r="E681" s="67">
        <v>50</v>
      </c>
      <c r="F681" s="68">
        <v>3</v>
      </c>
      <c r="G681" s="8">
        <v>33421.4</v>
      </c>
      <c r="H681" s="8">
        <v>28499.3</v>
      </c>
      <c r="I681" s="8">
        <v>7200</v>
      </c>
      <c r="M681" s="130"/>
      <c r="N681" s="131"/>
      <c r="O681" s="132"/>
      <c r="P681" s="130">
        <v>29972.509770000001</v>
      </c>
      <c r="Q681" s="132">
        <v>10875</v>
      </c>
      <c r="R681" s="130">
        <v>30485.88</v>
      </c>
      <c r="S681" s="132">
        <v>608.48</v>
      </c>
      <c r="T681" s="130">
        <v>30248.28</v>
      </c>
      <c r="U681" s="132">
        <v>300.096</v>
      </c>
      <c r="V681" s="130">
        <v>30558.98</v>
      </c>
      <c r="W681" s="132">
        <v>300.11399999999998</v>
      </c>
      <c r="X681" s="8">
        <v>30525.5</v>
      </c>
      <c r="Y681" s="8">
        <v>4076</v>
      </c>
      <c r="Z681" s="74">
        <f t="shared" si="30"/>
        <v>33421.4</v>
      </c>
      <c r="AA681" s="48">
        <f t="shared" si="31"/>
        <v>29972.509770000001</v>
      </c>
      <c r="AB68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MIN(G681,J681,M681),"")</f>
        <v/>
      </c>
      <c r="AC681" s="49" t="str">
        <f>IF(OR(DataBase2[[#This Row],[sKS]] = "", DataBase2[[#This Row],[BSOpt]]=""), "", (DataBase2[[#This Row],[sKS]]-DataBase2[[#This Row],[BSOpt]])/DataBase2[[#This Row],[BSOpt]])</f>
        <v/>
      </c>
      <c r="AD681" s="49">
        <f t="shared" si="32"/>
        <v>33421.4</v>
      </c>
      <c r="AE681" s="49">
        <f>IF(OR(DataBase2[[#This Row],[sKS]] = "", DataBase2[[#This Row],[BESTUB]]=""), "", (DataBase2[[#This Row],[sKS]]-DataBase2[[#This Row],[BESTUB]])/DataBase2[[#This Row],[BESTUB]])</f>
        <v>-8.6648075783779296E-2</v>
      </c>
      <c r="AF681" s="75">
        <f>IF(OR(DataBase2[[#This Row],[sLB]] = "", DataBase2[[#This Row],[BestSol]]=""), "", (DataBase2[[#This Row],[sLB]]-DataBase2[[#This Row],[BestSol]])/DataBase2[[#This Row],[BestSol]])</f>
        <v>0</v>
      </c>
      <c r="AG681" s="76" t="str">
        <f>IF(OR(DataBase2[[#This Row],[sCL]] = "", DataBase2[[#This Row],[BestSol]]=""), "", (DataBase2[[#This Row],[sCL]] -DataBase2[[#This Row],[BestSol]])/DataBase2[[#This Row],[BestSol]])</f>
        <v/>
      </c>
      <c r="AH681" s="76" t="str">
        <f>IF(OR(DataBase2[[#This Row],[sDRC]]= "", DataBase2[[#This Row],[BestSol]]=""), "", (DataBase2[[#This Row],[sDRC]]-DataBase2[[#This Row],[BestSol]])/DataBase2[[#This Row],[BestSol]])</f>
        <v/>
      </c>
      <c r="AI681" s="76">
        <f>IF(OR(DataBase2[[#This Row],[sABS]]= "", DataBase2[[#This Row],[BestSol]]=""), "", (DataBase2[[#This Row],[sABS]]-DataBase2[[#This Row],[BestSol]])/DataBase2[[#This Row],[BestSol]])</f>
        <v>-0.10319406817188989</v>
      </c>
      <c r="AJ681" s="76">
        <f>IF(OR(DataBase2[[#This Row],[sCCJ]]= "", DataBase2[[#This Row],[BestSol]]=""), "", (DataBase2[[#This Row],[sCCJ]]-DataBase2[[#This Row],[BestSol]])/DataBase2[[#This Row],[BestSol]])</f>
        <v>-8.7833543777340276E-2</v>
      </c>
      <c r="AK681" s="76">
        <f>IF(OR(DataBase2[[#This Row],[sILS]] = "", DataBase2[[#This Row],[BestSol]]=""), "", (DataBase2[[#This Row],[sILS]]-DataBase2[[#This Row],[BestSol]])/DataBase2[[#This Row],[BestSol]])</f>
        <v>-9.4942761224844033E-2</v>
      </c>
      <c r="AL681" s="76">
        <f>IF(OR(DataBase2[[#This Row],[sSA]] = "", DataBase2[[#This Row],[BestSol]]=""), "", (DataBase2[[#This Row],[sSA]]-DataBase2[[#This Row],[BestSol]])/DataBase2[[#This Row],[BestSol]])</f>
        <v>-8.5646322416176521E-2</v>
      </c>
      <c r="AM681" s="76">
        <f>IF(OR(DataBase2[[#This Row],[sKS]] = "", DataBase2[[#This Row],[BestSol]]=""), "", (DataBase2[[#This Row],[sKS]]-DataBase2[[#This Row],[BestSol]])/DataBase2[[#This Row],[BestSol]])</f>
        <v>-8.6648075783779296E-2</v>
      </c>
      <c r="AN681" s="75">
        <f>IF(OR(DataBase2[[#This Row],[sLB]] = "", DataBase2[[#This Row],[BSHeu]]=""), "", (DataBase2[[#This Row],[sLB]]-DataBase2[[#This Row],[BSHeu]])/DataBase2[[#This Row],[BSHeu]])</f>
        <v>0.11506844960484605</v>
      </c>
      <c r="AO681" s="76" t="str">
        <f>IF(OR(DataBase2[[#This Row],[sCL]] = "",  DataBase2[[#This Row],[BSHeu]]=""), "", (DataBase2[[#This Row],[sCL]] - DataBase2[[#This Row],[BSHeu]])/ DataBase2[[#This Row],[BSHeu]])</f>
        <v/>
      </c>
      <c r="AP681" s="76" t="str">
        <f>IF(OR(DataBase2[[#This Row],[sDRC]]= "",  DataBase2[[#This Row],[BSHeu]]=""), "", (DataBase2[[#This Row],[sDRC]]- DataBase2[[#This Row],[BSHeu]])/ DataBase2[[#This Row],[BSHeu]])</f>
        <v/>
      </c>
      <c r="AQ681" s="76">
        <f>IF(OR(DataBase2[[#This Row],[sABS]]= "",  DataBase2[[#This Row],[BSHeu]]=""), "", (DataBase2[[#This Row],[sABS]]- DataBase2[[#This Row],[BSHeu]])/ DataBase2[[#This Row],[BSHeu]])</f>
        <v>0</v>
      </c>
      <c r="AR681" s="76">
        <f>IF(OR(DataBase2[[#This Row],[sCCJ]]= "",  DataBase2[[#This Row],[BSHeu]]=""), "", (DataBase2[[#This Row],[sCCJ]]- DataBase2[[#This Row],[BSHeu]])/ DataBase2[[#This Row],[BSHeu]])</f>
        <v>1.7128036121747854E-2</v>
      </c>
      <c r="AS681" s="76">
        <f>IF(OR(DataBase2[[#This Row],[sILS]] = "",  DataBase2[[#This Row],[BSHeu]]=""), "", (DataBase2[[#This Row],[sILS]]- DataBase2[[#This Row],[BSHeu]])/ DataBase2[[#This Row],[BSHeu]])</f>
        <v>9.200772044656115E-3</v>
      </c>
      <c r="AT681" s="76">
        <f>IF(OR(DataBase2[[#This Row],[sSA]] = "",  DataBase2[[#This Row],[BSHeu]]=""), "", (DataBase2[[#This Row],[sSA]]- DataBase2[[#This Row],[BSHeu]])/ DataBase2[[#This Row],[BSHeu]])</f>
        <v>1.9566937653883329E-2</v>
      </c>
      <c r="AU681" s="77">
        <f>IF(OR(DataBase2[[#This Row],[sKS]]= "",  DataBase2[[#This Row],[BSHeu]]=""), "", (DataBase2[[#This Row],[sKS]]- DataBase2[[#This Row],[BSHeu]])/ DataBase2[[#This Row],[BSHeu]])</f>
        <v>1.8449914079384063E-2</v>
      </c>
      <c r="AV681" s="78">
        <f>IF(AND(DataBase2[[#This Row],[sLBGB]]&lt;=0.0001, DataBase2[[#This Row],[sLBGB]]&lt;&gt;""), 1,"")</f>
        <v>1</v>
      </c>
      <c r="AW681" s="78" t="str">
        <f>IF(AND(DataBase2[[#This Row],[sCLGB]]&lt;=0.0001,DataBase2[[#This Row],[sCLGB]]&lt;&gt;""), 1,"")</f>
        <v/>
      </c>
      <c r="AX681" s="78" t="str">
        <f>IF(AND(DataBase2[[#This Row],[sDRCGB]]&lt;=0.0001,DataBase2[[#This Row],[sDRCGB]]&lt;&gt;""), 1,"")</f>
        <v/>
      </c>
      <c r="AY681" s="78">
        <f>IF(AND(DataBase2[[#This Row],[sABSGB]]&lt;=0.0001,DataBase2[[#This Row],[sABSGB]]&lt;&gt;""), 1,"")</f>
        <v>1</v>
      </c>
      <c r="AZ681" s="78">
        <f>IF(AND(DataBase2[[#This Row],[sCCJGB]]&lt;=0.0001,DataBase2[[#This Row],[sCCJGB]]&lt;&gt;""), 1,"")</f>
        <v>1</v>
      </c>
      <c r="BA681" s="78">
        <f>IF(AND(DataBase2[[#This Row],[sILSGB]]&lt;=0.0001,DataBase2[[#This Row],[sILSGB]]&lt;&gt;""), 1,"")</f>
        <v>1</v>
      </c>
      <c r="BB681" s="78">
        <f>IF(AND(DataBase2[[#This Row],[sSAGB]]&lt;=0.0001,DataBase2[[#This Row],[sSAGB]]&lt;&gt;""), 1,"")</f>
        <v>1</v>
      </c>
      <c r="BC681" s="78">
        <f>IF(AND(DataBase2[[#This Row],[sKSGB]]&lt;=0.0001,DataBase2[[#This Row],[sKSGB]]&lt;&gt;""), 1,"")</f>
        <v>1</v>
      </c>
      <c r="BD681" s="79" t="str">
        <f>IF(AND(DataBase2[[#This Row],[sLBGKS]]&lt;=0.0001, DataBase2[[#This Row],[sLBGKS]]&lt;&gt;""), 1,"")</f>
        <v/>
      </c>
      <c r="BE681" s="78" t="str">
        <f>IF(AND(DataBase2[[#This Row],[sCLGKS]]&lt;=0.0001,DataBase2[[#This Row],[sCLGKS]]&lt;&gt;""), 1,"")</f>
        <v/>
      </c>
      <c r="BF681" s="78" t="str">
        <f>IF(AND(DataBase2[[#This Row],[sDRCGKS]]&lt;=0.0001,DataBase2[[#This Row],[sDRCGKS]]&lt;&gt;""), 1,"")</f>
        <v/>
      </c>
      <c r="BG681" s="78">
        <f>IF(AND(DataBase2[[#This Row],[sABSGKS]]&lt;=0.0001,DataBase2[[#This Row],[sABSGKS]]&lt;&gt;""), 1,"")</f>
        <v>1</v>
      </c>
      <c r="BH681" s="78" t="str">
        <f>IF(AND(DataBase2[[#This Row],[sCCJGKS]]&lt;=0.0001,DataBase2[[#This Row],[sCCJGKS]]&lt;&gt;""), 1,"")</f>
        <v/>
      </c>
      <c r="BI681" s="78" t="str">
        <f>IF(AND(DataBase2[[#This Row],[sILSGKS]]&lt;=0.0001,DataBase2[[#This Row],[sILSGKS]]&lt;&gt;""), 1,"")</f>
        <v/>
      </c>
      <c r="BJ681" s="78" t="str">
        <f>IF(AND(DataBase2[[#This Row],[sSAGKS]]&lt;=0.0001,DataBase2[[#This Row],[sSAGKS]]&lt;&gt;""), 1,"")</f>
        <v/>
      </c>
      <c r="BK681" s="80" t="str">
        <f>IF(AND(DataBase2[[#This Row],[sKSGKS]]&lt;=0.0001,DataBase2[[#This Row],[sKSGKS]]&lt;&gt;""), 1,"")</f>
        <v/>
      </c>
      <c r="BQ681" s="7"/>
      <c r="BR681" s="7"/>
      <c r="BS681" s="7"/>
      <c r="BT681" s="7"/>
      <c r="BU681" s="7"/>
      <c r="CH681" s="7"/>
      <c r="CI681" s="7"/>
      <c r="CJ681" s="7"/>
      <c r="CK681" s="7"/>
      <c r="CQ681" s="7"/>
      <c r="CR681" s="7"/>
      <c r="CS681" s="7"/>
      <c r="CT681" s="7"/>
      <c r="CU681" s="7"/>
      <c r="DH681" s="7"/>
      <c r="DI681" s="7"/>
      <c r="DJ681" s="7"/>
      <c r="DK681" s="7"/>
      <c r="DQ681" s="7"/>
      <c r="DR681" s="7"/>
      <c r="DS681" s="7"/>
      <c r="DT681" s="7"/>
      <c r="DU681" s="7"/>
      <c r="EB681" s="7"/>
      <c r="EC681" s="7"/>
      <c r="ED681" s="7"/>
      <c r="EE681" s="7"/>
      <c r="EK681" s="7"/>
      <c r="EL681" s="7"/>
      <c r="EM681" s="7"/>
      <c r="EN681" s="7"/>
      <c r="EO681" s="7"/>
      <c r="EV681" s="7"/>
      <c r="EW681" s="7"/>
      <c r="EX681" s="7"/>
      <c r="EY681" s="7"/>
    </row>
    <row r="682" spans="1:155" s="8" customFormat="1" x14ac:dyDescent="0.35">
      <c r="A682" s="127" t="s">
        <v>268</v>
      </c>
      <c r="B682" s="128" t="s">
        <v>283</v>
      </c>
      <c r="C682" s="129" t="s">
        <v>81</v>
      </c>
      <c r="D682" s="67">
        <v>6</v>
      </c>
      <c r="E682" s="67">
        <v>50</v>
      </c>
      <c r="F682" s="68">
        <v>4</v>
      </c>
      <c r="G682" s="8">
        <v>41464.6</v>
      </c>
      <c r="H682" s="8">
        <v>30243.3</v>
      </c>
      <c r="I682" s="8">
        <v>7200</v>
      </c>
      <c r="M682" s="130"/>
      <c r="N682" s="131"/>
      <c r="O682" s="132"/>
      <c r="P682" s="130">
        <v>32293.480469999999</v>
      </c>
      <c r="Q682" s="132">
        <v>11403</v>
      </c>
      <c r="R682" s="130">
        <v>32202.38</v>
      </c>
      <c r="S682" s="132">
        <v>656.73</v>
      </c>
      <c r="T682" s="130">
        <v>32171.08</v>
      </c>
      <c r="U682" s="132">
        <v>300.1035</v>
      </c>
      <c r="V682" s="130">
        <v>32498.28</v>
      </c>
      <c r="W682" s="132">
        <v>300.01749999999998</v>
      </c>
      <c r="X682" s="8">
        <v>32165</v>
      </c>
      <c r="Y682" s="8">
        <v>4223</v>
      </c>
      <c r="Z682" s="74">
        <f t="shared" si="30"/>
        <v>41464.6</v>
      </c>
      <c r="AA682" s="48">
        <f t="shared" si="31"/>
        <v>32165</v>
      </c>
      <c r="AB68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MIN(G682,J682,M682),"")</f>
        <v/>
      </c>
      <c r="AC682" s="49" t="str">
        <f>IF(OR(DataBase2[[#This Row],[sKS]] = "", DataBase2[[#This Row],[BSOpt]]=""), "", (DataBase2[[#This Row],[sKS]]-DataBase2[[#This Row],[BSOpt]])/DataBase2[[#This Row],[BSOpt]])</f>
        <v/>
      </c>
      <c r="AD682" s="49">
        <f t="shared" si="32"/>
        <v>41464.6</v>
      </c>
      <c r="AE682" s="49">
        <f>IF(OR(DataBase2[[#This Row],[sKS]] = "", DataBase2[[#This Row],[BESTUB]]=""), "", (DataBase2[[#This Row],[sKS]]-DataBase2[[#This Row],[BESTUB]])/DataBase2[[#This Row],[BESTUB]])</f>
        <v>-0.22427805887431687</v>
      </c>
      <c r="AF682" s="75">
        <f>IF(OR(DataBase2[[#This Row],[sLB]] = "", DataBase2[[#This Row],[BestSol]]=""), "", (DataBase2[[#This Row],[sLB]]-DataBase2[[#This Row],[BestSol]])/DataBase2[[#This Row],[BestSol]])</f>
        <v>0</v>
      </c>
      <c r="AG682" s="76" t="str">
        <f>IF(OR(DataBase2[[#This Row],[sCL]] = "", DataBase2[[#This Row],[BestSol]]=""), "", (DataBase2[[#This Row],[sCL]] -DataBase2[[#This Row],[BestSol]])/DataBase2[[#This Row],[BestSol]])</f>
        <v/>
      </c>
      <c r="AH682" s="76" t="str">
        <f>IF(OR(DataBase2[[#This Row],[sDRC]]= "", DataBase2[[#This Row],[BestSol]]=""), "", (DataBase2[[#This Row],[sDRC]]-DataBase2[[#This Row],[BestSol]])/DataBase2[[#This Row],[BestSol]])</f>
        <v/>
      </c>
      <c r="AI682" s="76">
        <f>IF(OR(DataBase2[[#This Row],[sABS]]= "", DataBase2[[#This Row],[BestSol]]=""), "", (DataBase2[[#This Row],[sABS]]-DataBase2[[#This Row],[BestSol]])/DataBase2[[#This Row],[BestSol]])</f>
        <v>-0.22117950082721166</v>
      </c>
      <c r="AJ682" s="76">
        <f>IF(OR(DataBase2[[#This Row],[sCCJ]]= "", DataBase2[[#This Row],[BestSol]]=""), "", (DataBase2[[#This Row],[sCCJ]]-DataBase2[[#This Row],[BestSol]])/DataBase2[[#This Row],[BestSol]])</f>
        <v>-0.22337656699931985</v>
      </c>
      <c r="AK682" s="76">
        <f>IF(OR(DataBase2[[#This Row],[sILS]] = "", DataBase2[[#This Row],[BestSol]]=""), "", (DataBase2[[#This Row],[sILS]]-DataBase2[[#This Row],[BestSol]])/DataBase2[[#This Row],[BestSol]])</f>
        <v>-0.22413142777212361</v>
      </c>
      <c r="AL682" s="76">
        <f>IF(OR(DataBase2[[#This Row],[sSA]] = "", DataBase2[[#This Row],[BestSol]]=""), "", (DataBase2[[#This Row],[sSA]]-DataBase2[[#This Row],[BestSol]])/DataBase2[[#This Row],[BestSol]])</f>
        <v>-0.21624035924620039</v>
      </c>
      <c r="AM682" s="76">
        <f>IF(OR(DataBase2[[#This Row],[sKS]] = "", DataBase2[[#This Row],[BestSol]]=""), "", (DataBase2[[#This Row],[sKS]]-DataBase2[[#This Row],[BestSol]])/DataBase2[[#This Row],[BestSol]])</f>
        <v>-0.22427805887431687</v>
      </c>
      <c r="AN682" s="75">
        <f>IF(OR(DataBase2[[#This Row],[sLB]] = "", DataBase2[[#This Row],[BSHeu]]=""), "", (DataBase2[[#This Row],[sLB]]-DataBase2[[#This Row],[BSHeu]])/DataBase2[[#This Row],[BSHeu]])</f>
        <v>0.28912171615109589</v>
      </c>
      <c r="AO682" s="76" t="str">
        <f>IF(OR(DataBase2[[#This Row],[sCL]] = "",  DataBase2[[#This Row],[BSHeu]]=""), "", (DataBase2[[#This Row],[sCL]] - DataBase2[[#This Row],[BSHeu]])/ DataBase2[[#This Row],[BSHeu]])</f>
        <v/>
      </c>
      <c r="AP682" s="76" t="str">
        <f>IF(OR(DataBase2[[#This Row],[sDRC]]= "",  DataBase2[[#This Row],[BSHeu]]=""), "", (DataBase2[[#This Row],[sDRC]]- DataBase2[[#This Row],[BSHeu]])/ DataBase2[[#This Row],[BSHeu]])</f>
        <v/>
      </c>
      <c r="AQ682" s="76">
        <f>IF(OR(DataBase2[[#This Row],[sABS]]= "",  DataBase2[[#This Row],[BSHeu]]=""), "", (DataBase2[[#This Row],[sABS]]- DataBase2[[#This Row],[BSHeu]])/ DataBase2[[#This Row],[BSHeu]])</f>
        <v>3.9944184672780535E-3</v>
      </c>
      <c r="AR682" s="76">
        <f>IF(OR(DataBase2[[#This Row],[sCCJ]]= "",  DataBase2[[#This Row],[BSHeu]]=""), "", (DataBase2[[#This Row],[sCCJ]]- DataBase2[[#This Row],[BSHeu]])/ DataBase2[[#This Row],[BSHeu]])</f>
        <v>1.1621327529924147E-3</v>
      </c>
      <c r="AS682" s="76">
        <f>IF(OR(DataBase2[[#This Row],[sILS]] = "",  DataBase2[[#This Row],[BSHeu]]=""), "", (DataBase2[[#This Row],[sILS]]- DataBase2[[#This Row],[BSHeu]])/ DataBase2[[#This Row],[BSHeu]])</f>
        <v>1.89025338100474E-4</v>
      </c>
      <c r="AT682" s="76">
        <f>IF(OR(DataBase2[[#This Row],[sSA]] = "",  DataBase2[[#This Row],[BSHeu]]=""), "", (DataBase2[[#This Row],[sSA]]- DataBase2[[#This Row],[BSHeu]])/ DataBase2[[#This Row],[BSHeu]])</f>
        <v>1.0361573138504549E-2</v>
      </c>
      <c r="AU682" s="77">
        <f>IF(OR(DataBase2[[#This Row],[sKS]]= "",  DataBase2[[#This Row],[BSHeu]]=""), "", (DataBase2[[#This Row],[sKS]]- DataBase2[[#This Row],[BSHeu]])/ DataBase2[[#This Row],[BSHeu]])</f>
        <v>0</v>
      </c>
      <c r="AV682" s="78">
        <f>IF(AND(DataBase2[[#This Row],[sLBGB]]&lt;=0.0001, DataBase2[[#This Row],[sLBGB]]&lt;&gt;""), 1,"")</f>
        <v>1</v>
      </c>
      <c r="AW682" s="78" t="str">
        <f>IF(AND(DataBase2[[#This Row],[sCLGB]]&lt;=0.0001,DataBase2[[#This Row],[sCLGB]]&lt;&gt;""), 1,"")</f>
        <v/>
      </c>
      <c r="AX682" s="78" t="str">
        <f>IF(AND(DataBase2[[#This Row],[sDRCGB]]&lt;=0.0001,DataBase2[[#This Row],[sDRCGB]]&lt;&gt;""), 1,"")</f>
        <v/>
      </c>
      <c r="AY682" s="78">
        <f>IF(AND(DataBase2[[#This Row],[sABSGB]]&lt;=0.0001,DataBase2[[#This Row],[sABSGB]]&lt;&gt;""), 1,"")</f>
        <v>1</v>
      </c>
      <c r="AZ682" s="78">
        <f>IF(AND(DataBase2[[#This Row],[sCCJGB]]&lt;=0.0001,DataBase2[[#This Row],[sCCJGB]]&lt;&gt;""), 1,"")</f>
        <v>1</v>
      </c>
      <c r="BA682" s="78">
        <f>IF(AND(DataBase2[[#This Row],[sILSGB]]&lt;=0.0001,DataBase2[[#This Row],[sILSGB]]&lt;&gt;""), 1,"")</f>
        <v>1</v>
      </c>
      <c r="BB682" s="78">
        <f>IF(AND(DataBase2[[#This Row],[sSAGB]]&lt;=0.0001,DataBase2[[#This Row],[sSAGB]]&lt;&gt;""), 1,"")</f>
        <v>1</v>
      </c>
      <c r="BC682" s="78">
        <f>IF(AND(DataBase2[[#This Row],[sKSGB]]&lt;=0.0001,DataBase2[[#This Row],[sKSGB]]&lt;&gt;""), 1,"")</f>
        <v>1</v>
      </c>
      <c r="BD682" s="79" t="str">
        <f>IF(AND(DataBase2[[#This Row],[sLBGKS]]&lt;=0.0001, DataBase2[[#This Row],[sLBGKS]]&lt;&gt;""), 1,"")</f>
        <v/>
      </c>
      <c r="BE682" s="78" t="str">
        <f>IF(AND(DataBase2[[#This Row],[sCLGKS]]&lt;=0.0001,DataBase2[[#This Row],[sCLGKS]]&lt;&gt;""), 1,"")</f>
        <v/>
      </c>
      <c r="BF682" s="78" t="str">
        <f>IF(AND(DataBase2[[#This Row],[sDRCGKS]]&lt;=0.0001,DataBase2[[#This Row],[sDRCGKS]]&lt;&gt;""), 1,"")</f>
        <v/>
      </c>
      <c r="BG682" s="78" t="str">
        <f>IF(AND(DataBase2[[#This Row],[sABSGKS]]&lt;=0.0001,DataBase2[[#This Row],[sABSGKS]]&lt;&gt;""), 1,"")</f>
        <v/>
      </c>
      <c r="BH682" s="78" t="str">
        <f>IF(AND(DataBase2[[#This Row],[sCCJGKS]]&lt;=0.0001,DataBase2[[#This Row],[sCCJGKS]]&lt;&gt;""), 1,"")</f>
        <v/>
      </c>
      <c r="BI682" s="78" t="str">
        <f>IF(AND(DataBase2[[#This Row],[sILSGKS]]&lt;=0.0001,DataBase2[[#This Row],[sILSGKS]]&lt;&gt;""), 1,"")</f>
        <v/>
      </c>
      <c r="BJ682" s="78" t="str">
        <f>IF(AND(DataBase2[[#This Row],[sSAGKS]]&lt;=0.0001,DataBase2[[#This Row],[sSAGKS]]&lt;&gt;""), 1,"")</f>
        <v/>
      </c>
      <c r="BK682" s="80">
        <f>IF(AND(DataBase2[[#This Row],[sKSGKS]]&lt;=0.0001,DataBase2[[#This Row],[sKSGKS]]&lt;&gt;""), 1,"")</f>
        <v>1</v>
      </c>
      <c r="BQ682" s="7"/>
      <c r="BR682" s="7"/>
      <c r="BS682" s="7"/>
      <c r="BT682" s="7"/>
      <c r="BU682" s="7"/>
      <c r="CH682" s="7"/>
      <c r="CI682" s="7"/>
      <c r="CJ682" s="7"/>
      <c r="CK682" s="7"/>
      <c r="CQ682" s="7"/>
      <c r="CR682" s="7"/>
      <c r="CS682" s="7"/>
      <c r="CT682" s="7"/>
      <c r="CU682" s="7"/>
      <c r="DH682" s="7"/>
      <c r="DI682" s="7"/>
      <c r="DJ682" s="7"/>
      <c r="DK682" s="7"/>
      <c r="DQ682" s="7"/>
      <c r="DR682" s="7"/>
      <c r="DS682" s="7"/>
      <c r="DT682" s="7"/>
      <c r="DU682" s="7"/>
      <c r="EB682" s="7"/>
      <c r="EC682" s="7"/>
      <c r="ED682" s="7"/>
      <c r="EE682" s="7"/>
      <c r="EK682" s="7"/>
      <c r="EL682" s="7"/>
      <c r="EM682" s="7"/>
      <c r="EN682" s="7"/>
      <c r="EO682" s="7"/>
      <c r="EV682" s="7"/>
      <c r="EW682" s="7"/>
      <c r="EX682" s="7"/>
      <c r="EY682" s="7"/>
    </row>
    <row r="683" spans="1:155" s="8" customFormat="1" x14ac:dyDescent="0.35">
      <c r="A683" s="127" t="s">
        <v>269</v>
      </c>
      <c r="B683" s="128" t="s">
        <v>283</v>
      </c>
      <c r="C683" s="129" t="s">
        <v>81</v>
      </c>
      <c r="D683" s="67">
        <v>6</v>
      </c>
      <c r="E683" s="67">
        <v>50</v>
      </c>
      <c r="F683" s="68">
        <v>5</v>
      </c>
      <c r="G683" s="8">
        <v>37450.699999999997</v>
      </c>
      <c r="H683" s="8">
        <v>32130.9</v>
      </c>
      <c r="I683" s="8">
        <v>7200</v>
      </c>
      <c r="M683" s="130"/>
      <c r="N683" s="131"/>
      <c r="O683" s="132"/>
      <c r="P683" s="130">
        <v>35226.96875</v>
      </c>
      <c r="Q683" s="132">
        <v>11408</v>
      </c>
      <c r="R683" s="130">
        <v>34409.68</v>
      </c>
      <c r="S683" s="132">
        <v>803.42</v>
      </c>
      <c r="T683" s="130">
        <v>34972.379999999997</v>
      </c>
      <c r="U683" s="132">
        <v>300.08100000000002</v>
      </c>
      <c r="V683" s="130">
        <v>34358.879999999997</v>
      </c>
      <c r="W683" s="132">
        <v>300.25400000000002</v>
      </c>
      <c r="X683" s="8">
        <v>34697.800000000003</v>
      </c>
      <c r="Y683" s="8">
        <v>5335</v>
      </c>
      <c r="Z683" s="74">
        <f t="shared" si="30"/>
        <v>37450.699999999997</v>
      </c>
      <c r="AA683" s="48">
        <f t="shared" si="31"/>
        <v>34358.879999999997</v>
      </c>
      <c r="AB68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MIN(G683,J683,M683),"")</f>
        <v/>
      </c>
      <c r="AC683" s="49" t="str">
        <f>IF(OR(DataBase2[[#This Row],[sKS]] = "", DataBase2[[#This Row],[BSOpt]]=""), "", (DataBase2[[#This Row],[sKS]]-DataBase2[[#This Row],[BSOpt]])/DataBase2[[#This Row],[BSOpt]])</f>
        <v/>
      </c>
      <c r="AD683" s="49">
        <f t="shared" si="32"/>
        <v>37450.699999999997</v>
      </c>
      <c r="AE683" s="49">
        <f>IF(OR(DataBase2[[#This Row],[sKS]] = "", DataBase2[[#This Row],[BESTUB]]=""), "", (DataBase2[[#This Row],[sKS]]-DataBase2[[#This Row],[BESTUB]])/DataBase2[[#This Row],[BESTUB]])</f>
        <v>-7.3507304269345944E-2</v>
      </c>
      <c r="AF683" s="75">
        <f>IF(OR(DataBase2[[#This Row],[sLB]] = "", DataBase2[[#This Row],[BestSol]]=""), "", (DataBase2[[#This Row],[sLB]]-DataBase2[[#This Row],[BestSol]])/DataBase2[[#This Row],[BestSol]])</f>
        <v>0</v>
      </c>
      <c r="AG683" s="76" t="str">
        <f>IF(OR(DataBase2[[#This Row],[sCL]] = "", DataBase2[[#This Row],[BestSol]]=""), "", (DataBase2[[#This Row],[sCL]] -DataBase2[[#This Row],[BestSol]])/DataBase2[[#This Row],[BestSol]])</f>
        <v/>
      </c>
      <c r="AH683" s="76" t="str">
        <f>IF(OR(DataBase2[[#This Row],[sDRC]]= "", DataBase2[[#This Row],[BestSol]]=""), "", (DataBase2[[#This Row],[sDRC]]-DataBase2[[#This Row],[BestSol]])/DataBase2[[#This Row],[BestSol]])</f>
        <v/>
      </c>
      <c r="AI683" s="76">
        <f>IF(OR(DataBase2[[#This Row],[sABS]]= "", DataBase2[[#This Row],[BestSol]]=""), "", (DataBase2[[#This Row],[sABS]]-DataBase2[[#This Row],[BestSol]])/DataBase2[[#This Row],[BestSol]])</f>
        <v>-5.9377561701116327E-2</v>
      </c>
      <c r="AJ683" s="76">
        <f>IF(OR(DataBase2[[#This Row],[sCCJ]]= "", DataBase2[[#This Row],[BestSol]]=""), "", (DataBase2[[#This Row],[sCCJ]]-DataBase2[[#This Row],[BestSol]])/DataBase2[[#This Row],[BestSol]])</f>
        <v>-8.1200618413006881E-2</v>
      </c>
      <c r="AK683" s="76">
        <f>IF(OR(DataBase2[[#This Row],[sILS]] = "", DataBase2[[#This Row],[BestSol]]=""), "", (DataBase2[[#This Row],[sILS]]-DataBase2[[#This Row],[BestSol]])/DataBase2[[#This Row],[BestSol]])</f>
        <v>-6.6175532099533516E-2</v>
      </c>
      <c r="AL683" s="76">
        <f>IF(OR(DataBase2[[#This Row],[sSA]] = "", DataBase2[[#This Row],[BestSol]]=""), "", (DataBase2[[#This Row],[sSA]]-DataBase2[[#This Row],[BestSol]])/DataBase2[[#This Row],[BestSol]])</f>
        <v>-8.2557068359202901E-2</v>
      </c>
      <c r="AM683" s="76">
        <f>IF(OR(DataBase2[[#This Row],[sKS]] = "", DataBase2[[#This Row],[BestSol]]=""), "", (DataBase2[[#This Row],[sKS]]-DataBase2[[#This Row],[BestSol]])/DataBase2[[#This Row],[BestSol]])</f>
        <v>-7.3507304269345944E-2</v>
      </c>
      <c r="AN683" s="75">
        <f>IF(OR(DataBase2[[#This Row],[sLB]] = "", DataBase2[[#This Row],[BSHeu]]=""), "", (DataBase2[[#This Row],[sLB]]-DataBase2[[#This Row],[BSHeu]])/DataBase2[[#This Row],[BSHeu]])</f>
        <v>8.9986053096026405E-2</v>
      </c>
      <c r="AO683" s="76" t="str">
        <f>IF(OR(DataBase2[[#This Row],[sCL]] = "",  DataBase2[[#This Row],[BSHeu]]=""), "", (DataBase2[[#This Row],[sCL]] - DataBase2[[#This Row],[BSHeu]])/ DataBase2[[#This Row],[BSHeu]])</f>
        <v/>
      </c>
      <c r="AP683" s="76" t="str">
        <f>IF(OR(DataBase2[[#This Row],[sDRC]]= "",  DataBase2[[#This Row],[BSHeu]]=""), "", (DataBase2[[#This Row],[sDRC]]- DataBase2[[#This Row],[BSHeu]])/ DataBase2[[#This Row],[BSHeu]])</f>
        <v/>
      </c>
      <c r="AQ683" s="76">
        <f>IF(OR(DataBase2[[#This Row],[sABS]]= "",  DataBase2[[#This Row],[BSHeu]]=""), "", (DataBase2[[#This Row],[sABS]]- DataBase2[[#This Row],[BSHeu]])/ DataBase2[[#This Row],[BSHeu]])</f>
        <v>2.5265338974960846E-2</v>
      </c>
      <c r="AR683" s="76">
        <f>IF(OR(DataBase2[[#This Row],[sCCJ]]= "",  DataBase2[[#This Row],[BSHeu]]=""), "", (DataBase2[[#This Row],[sCCJ]]- DataBase2[[#This Row],[BSHeu]])/ DataBase2[[#This Row],[BSHeu]])</f>
        <v>1.4785115230765064E-3</v>
      </c>
      <c r="AS683" s="76">
        <f>IF(OR(DataBase2[[#This Row],[sILS]] = "",  DataBase2[[#This Row],[BSHeu]]=""), "", (DataBase2[[#This Row],[sILS]]- DataBase2[[#This Row],[BSHeu]])/ DataBase2[[#This Row],[BSHeu]])</f>
        <v>1.785564605132647E-2</v>
      </c>
      <c r="AT683" s="76">
        <f>IF(OR(DataBase2[[#This Row],[sSA]] = "",  DataBase2[[#This Row],[BSHeu]]=""), "", (DataBase2[[#This Row],[sSA]]- DataBase2[[#This Row],[BSHeu]])/ DataBase2[[#This Row],[BSHeu]])</f>
        <v>0</v>
      </c>
      <c r="AU683" s="77">
        <f>IF(OR(DataBase2[[#This Row],[sKS]]= "",  DataBase2[[#This Row],[BSHeu]]=""), "", (DataBase2[[#This Row],[sKS]]- DataBase2[[#This Row],[BSHeu]])/ DataBase2[[#This Row],[BSHeu]])</f>
        <v>9.8641166417533267E-3</v>
      </c>
      <c r="AV683" s="78">
        <f>IF(AND(DataBase2[[#This Row],[sLBGB]]&lt;=0.0001, DataBase2[[#This Row],[sLBGB]]&lt;&gt;""), 1,"")</f>
        <v>1</v>
      </c>
      <c r="AW683" s="78" t="str">
        <f>IF(AND(DataBase2[[#This Row],[sCLGB]]&lt;=0.0001,DataBase2[[#This Row],[sCLGB]]&lt;&gt;""), 1,"")</f>
        <v/>
      </c>
      <c r="AX683" s="78" t="str">
        <f>IF(AND(DataBase2[[#This Row],[sDRCGB]]&lt;=0.0001,DataBase2[[#This Row],[sDRCGB]]&lt;&gt;""), 1,"")</f>
        <v/>
      </c>
      <c r="AY683" s="78">
        <f>IF(AND(DataBase2[[#This Row],[sABSGB]]&lt;=0.0001,DataBase2[[#This Row],[sABSGB]]&lt;&gt;""), 1,"")</f>
        <v>1</v>
      </c>
      <c r="AZ683" s="78">
        <f>IF(AND(DataBase2[[#This Row],[sCCJGB]]&lt;=0.0001,DataBase2[[#This Row],[sCCJGB]]&lt;&gt;""), 1,"")</f>
        <v>1</v>
      </c>
      <c r="BA683" s="78">
        <f>IF(AND(DataBase2[[#This Row],[sILSGB]]&lt;=0.0001,DataBase2[[#This Row],[sILSGB]]&lt;&gt;""), 1,"")</f>
        <v>1</v>
      </c>
      <c r="BB683" s="78">
        <f>IF(AND(DataBase2[[#This Row],[sSAGB]]&lt;=0.0001,DataBase2[[#This Row],[sSAGB]]&lt;&gt;""), 1,"")</f>
        <v>1</v>
      </c>
      <c r="BC683" s="78">
        <f>IF(AND(DataBase2[[#This Row],[sKSGB]]&lt;=0.0001,DataBase2[[#This Row],[sKSGB]]&lt;&gt;""), 1,"")</f>
        <v>1</v>
      </c>
      <c r="BD683" s="79" t="str">
        <f>IF(AND(DataBase2[[#This Row],[sLBGKS]]&lt;=0.0001, DataBase2[[#This Row],[sLBGKS]]&lt;&gt;""), 1,"")</f>
        <v/>
      </c>
      <c r="BE683" s="78" t="str">
        <f>IF(AND(DataBase2[[#This Row],[sCLGKS]]&lt;=0.0001,DataBase2[[#This Row],[sCLGKS]]&lt;&gt;""), 1,"")</f>
        <v/>
      </c>
      <c r="BF683" s="78" t="str">
        <f>IF(AND(DataBase2[[#This Row],[sDRCGKS]]&lt;=0.0001,DataBase2[[#This Row],[sDRCGKS]]&lt;&gt;""), 1,"")</f>
        <v/>
      </c>
      <c r="BG683" s="78" t="str">
        <f>IF(AND(DataBase2[[#This Row],[sABSGKS]]&lt;=0.0001,DataBase2[[#This Row],[sABSGKS]]&lt;&gt;""), 1,"")</f>
        <v/>
      </c>
      <c r="BH683" s="78" t="str">
        <f>IF(AND(DataBase2[[#This Row],[sCCJGKS]]&lt;=0.0001,DataBase2[[#This Row],[sCCJGKS]]&lt;&gt;""), 1,"")</f>
        <v/>
      </c>
      <c r="BI683" s="78" t="str">
        <f>IF(AND(DataBase2[[#This Row],[sILSGKS]]&lt;=0.0001,DataBase2[[#This Row],[sILSGKS]]&lt;&gt;""), 1,"")</f>
        <v/>
      </c>
      <c r="BJ683" s="78">
        <f>IF(AND(DataBase2[[#This Row],[sSAGKS]]&lt;=0.0001,DataBase2[[#This Row],[sSAGKS]]&lt;&gt;""), 1,"")</f>
        <v>1</v>
      </c>
      <c r="BK683" s="80" t="str">
        <f>IF(AND(DataBase2[[#This Row],[sKSGKS]]&lt;=0.0001,DataBase2[[#This Row],[sKSGKS]]&lt;&gt;""), 1,"")</f>
        <v/>
      </c>
      <c r="BQ683" s="7"/>
      <c r="BR683" s="7"/>
      <c r="BS683" s="7"/>
      <c r="BT683" s="7"/>
      <c r="BU683" s="7"/>
      <c r="CH683" s="7"/>
      <c r="CI683" s="7"/>
      <c r="CJ683" s="7"/>
      <c r="CK683" s="7"/>
      <c r="CQ683" s="7"/>
      <c r="CR683" s="7"/>
      <c r="CS683" s="7"/>
      <c r="CT683" s="7"/>
      <c r="CU683" s="7"/>
      <c r="DH683" s="7"/>
      <c r="DI683" s="7"/>
      <c r="DJ683" s="7"/>
      <c r="DK683" s="7"/>
      <c r="DQ683" s="7"/>
      <c r="DR683" s="7"/>
      <c r="DS683" s="7"/>
      <c r="DT683" s="7"/>
      <c r="DU683" s="7"/>
      <c r="EB683" s="7"/>
      <c r="EC683" s="7"/>
      <c r="ED683" s="7"/>
      <c r="EE683" s="7"/>
      <c r="EK683" s="7"/>
      <c r="EL683" s="7"/>
      <c r="EM683" s="7"/>
      <c r="EN683" s="7"/>
      <c r="EO683" s="7"/>
      <c r="EV683" s="7"/>
      <c r="EW683" s="7"/>
      <c r="EX683" s="7"/>
      <c r="EY683" s="7"/>
    </row>
    <row r="684" spans="1:155" s="8" customFormat="1" x14ac:dyDescent="0.35">
      <c r="A684" s="127" t="s">
        <v>270</v>
      </c>
      <c r="B684" s="128" t="s">
        <v>283</v>
      </c>
      <c r="C684" s="129" t="s">
        <v>81</v>
      </c>
      <c r="D684" s="67">
        <v>6</v>
      </c>
      <c r="E684" s="67">
        <v>50</v>
      </c>
      <c r="F684" s="68">
        <v>2</v>
      </c>
      <c r="G684" s="8">
        <v>28077.1</v>
      </c>
      <c r="H684" s="8">
        <v>26901.200000000001</v>
      </c>
      <c r="I684" s="8">
        <v>7200</v>
      </c>
      <c r="M684" s="130"/>
      <c r="N684" s="131"/>
      <c r="O684" s="132"/>
      <c r="P684" s="130">
        <v>27607.041020000001</v>
      </c>
      <c r="Q684" s="132">
        <v>10870</v>
      </c>
      <c r="R684" s="130">
        <v>27666.27</v>
      </c>
      <c r="S684" s="132">
        <v>484.24</v>
      </c>
      <c r="T684" s="130">
        <v>27662.47</v>
      </c>
      <c r="U684" s="132">
        <v>300.07350000000002</v>
      </c>
      <c r="V684" s="130">
        <v>27973.17</v>
      </c>
      <c r="W684" s="132">
        <v>300.08350000000002</v>
      </c>
      <c r="X684" s="8">
        <v>27783.4</v>
      </c>
      <c r="Y684" s="8">
        <v>252</v>
      </c>
      <c r="Z684" s="74">
        <f t="shared" si="30"/>
        <v>28077.1</v>
      </c>
      <c r="AA684" s="48">
        <f t="shared" si="31"/>
        <v>27607.041020000001</v>
      </c>
      <c r="AB68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MIN(G684,J684,M684),"")</f>
        <v/>
      </c>
      <c r="AC684" s="49" t="str">
        <f>IF(OR(DataBase2[[#This Row],[sKS]] = "", DataBase2[[#This Row],[BSOpt]]=""), "", (DataBase2[[#This Row],[sKS]]-DataBase2[[#This Row],[BSOpt]])/DataBase2[[#This Row],[BSOpt]])</f>
        <v/>
      </c>
      <c r="AD684" s="49">
        <f t="shared" si="32"/>
        <v>28077.1</v>
      </c>
      <c r="AE684" s="49">
        <f>IF(OR(DataBase2[[#This Row],[sKS]] = "", DataBase2[[#This Row],[BESTUB]]=""), "", (DataBase2[[#This Row],[sKS]]-DataBase2[[#This Row],[BESTUB]])/DataBase2[[#This Row],[BESTUB]])</f>
        <v>-1.0460482029839161E-2</v>
      </c>
      <c r="AF684" s="75">
        <f>IF(OR(DataBase2[[#This Row],[sLB]] = "", DataBase2[[#This Row],[BestSol]]=""), "", (DataBase2[[#This Row],[sLB]]-DataBase2[[#This Row],[BestSol]])/DataBase2[[#This Row],[BestSol]])</f>
        <v>0</v>
      </c>
      <c r="AG684" s="76" t="str">
        <f>IF(OR(DataBase2[[#This Row],[sCL]] = "", DataBase2[[#This Row],[BestSol]]=""), "", (DataBase2[[#This Row],[sCL]] -DataBase2[[#This Row],[BestSol]])/DataBase2[[#This Row],[BestSol]])</f>
        <v/>
      </c>
      <c r="AH684" s="76" t="str">
        <f>IF(OR(DataBase2[[#This Row],[sDRC]]= "", DataBase2[[#This Row],[BestSol]]=""), "", (DataBase2[[#This Row],[sDRC]]-DataBase2[[#This Row],[BestSol]])/DataBase2[[#This Row],[BestSol]])</f>
        <v/>
      </c>
      <c r="AI684" s="76">
        <f>IF(OR(DataBase2[[#This Row],[sABS]]= "", DataBase2[[#This Row],[BestSol]]=""), "", (DataBase2[[#This Row],[sABS]]-DataBase2[[#This Row],[BestSol]])/DataBase2[[#This Row],[BestSol]])</f>
        <v>-1.6741721189154079E-2</v>
      </c>
      <c r="AJ684" s="76">
        <f>IF(OR(DataBase2[[#This Row],[sCCJ]]= "", DataBase2[[#This Row],[BestSol]]=""), "", (DataBase2[[#This Row],[sCCJ]]-DataBase2[[#This Row],[BestSol]])/DataBase2[[#This Row],[BestSol]])</f>
        <v>-1.4632209166901073E-2</v>
      </c>
      <c r="AK684" s="76">
        <f>IF(OR(DataBase2[[#This Row],[sILS]] = "", DataBase2[[#This Row],[BestSol]]=""), "", (DataBase2[[#This Row],[sILS]]-DataBase2[[#This Row],[BestSol]])/DataBase2[[#This Row],[BestSol]])</f>
        <v>-1.4767550779816912E-2</v>
      </c>
      <c r="AL684" s="76">
        <f>IF(OR(DataBase2[[#This Row],[sSA]] = "", DataBase2[[#This Row],[BestSol]]=""), "", (DataBase2[[#This Row],[sSA]]-DataBase2[[#This Row],[BestSol]])/DataBase2[[#This Row],[BestSol]])</f>
        <v>-3.7015931132488859E-3</v>
      </c>
      <c r="AM684" s="76">
        <f>IF(OR(DataBase2[[#This Row],[sKS]] = "", DataBase2[[#This Row],[BestSol]]=""), "", (DataBase2[[#This Row],[sKS]]-DataBase2[[#This Row],[BestSol]])/DataBase2[[#This Row],[BestSol]])</f>
        <v>-1.0460482029839161E-2</v>
      </c>
      <c r="AN684" s="75">
        <f>IF(OR(DataBase2[[#This Row],[sLB]] = "", DataBase2[[#This Row],[BSHeu]]=""), "", (DataBase2[[#This Row],[sLB]]-DataBase2[[#This Row],[BSHeu]])/DataBase2[[#This Row],[BSHeu]])</f>
        <v>1.7026778772106087E-2</v>
      </c>
      <c r="AO684" s="76" t="str">
        <f>IF(OR(DataBase2[[#This Row],[sCL]] = "",  DataBase2[[#This Row],[BSHeu]]=""), "", (DataBase2[[#This Row],[sCL]] - DataBase2[[#This Row],[BSHeu]])/ DataBase2[[#This Row],[BSHeu]])</f>
        <v/>
      </c>
      <c r="AP684" s="76" t="str">
        <f>IF(OR(DataBase2[[#This Row],[sDRC]]= "",  DataBase2[[#This Row],[BSHeu]]=""), "", (DataBase2[[#This Row],[sDRC]]- DataBase2[[#This Row],[BSHeu]])/ DataBase2[[#This Row],[BSHeu]])</f>
        <v/>
      </c>
      <c r="AQ684" s="76">
        <f>IF(OR(DataBase2[[#This Row],[sABS]]= "",  DataBase2[[#This Row],[BSHeu]]=""), "", (DataBase2[[#This Row],[sABS]]- DataBase2[[#This Row],[BSHeu]])/ DataBase2[[#This Row],[BSHeu]])</f>
        <v>0</v>
      </c>
      <c r="AR684" s="76">
        <f>IF(OR(DataBase2[[#This Row],[sCCJ]]= "",  DataBase2[[#This Row],[BSHeu]]=""), "", (DataBase2[[#This Row],[sCCJ]]- DataBase2[[#This Row],[BSHeu]])/ DataBase2[[#This Row],[BSHeu]])</f>
        <v>2.1454302167730056E-3</v>
      </c>
      <c r="AS684" s="76">
        <f>IF(OR(DataBase2[[#This Row],[sILS]] = "",  DataBase2[[#This Row],[BSHeu]]=""), "", (DataBase2[[#This Row],[sILS]]- DataBase2[[#This Row],[BSHeu]])/ DataBase2[[#This Row],[BSHeu]])</f>
        <v>2.0077841721553901E-3</v>
      </c>
      <c r="AT684" s="76">
        <f>IF(OR(DataBase2[[#This Row],[sSA]] = "",  DataBase2[[#This Row],[BSHeu]]=""), "", (DataBase2[[#This Row],[sSA]]- DataBase2[[#This Row],[BSHeu]])/ DataBase2[[#This Row],[BSHeu]])</f>
        <v>1.326215945181356E-2</v>
      </c>
      <c r="AU684" s="77">
        <f>IF(OR(DataBase2[[#This Row],[sKS]]= "",  DataBase2[[#This Row],[BSHeu]]=""), "", (DataBase2[[#This Row],[sKS]]- DataBase2[[#This Row],[BSHeu]])/ DataBase2[[#This Row],[BSHeu]])</f>
        <v>6.3881884288952634E-3</v>
      </c>
      <c r="AV684" s="78">
        <f>IF(AND(DataBase2[[#This Row],[sLBGB]]&lt;=0.0001, DataBase2[[#This Row],[sLBGB]]&lt;&gt;""), 1,"")</f>
        <v>1</v>
      </c>
      <c r="AW684" s="78" t="str">
        <f>IF(AND(DataBase2[[#This Row],[sCLGB]]&lt;=0.0001,DataBase2[[#This Row],[sCLGB]]&lt;&gt;""), 1,"")</f>
        <v/>
      </c>
      <c r="AX684" s="78" t="str">
        <f>IF(AND(DataBase2[[#This Row],[sDRCGB]]&lt;=0.0001,DataBase2[[#This Row],[sDRCGB]]&lt;&gt;""), 1,"")</f>
        <v/>
      </c>
      <c r="AY684" s="78">
        <f>IF(AND(DataBase2[[#This Row],[sABSGB]]&lt;=0.0001,DataBase2[[#This Row],[sABSGB]]&lt;&gt;""), 1,"")</f>
        <v>1</v>
      </c>
      <c r="AZ684" s="78">
        <f>IF(AND(DataBase2[[#This Row],[sCCJGB]]&lt;=0.0001,DataBase2[[#This Row],[sCCJGB]]&lt;&gt;""), 1,"")</f>
        <v>1</v>
      </c>
      <c r="BA684" s="78">
        <f>IF(AND(DataBase2[[#This Row],[sILSGB]]&lt;=0.0001,DataBase2[[#This Row],[sILSGB]]&lt;&gt;""), 1,"")</f>
        <v>1</v>
      </c>
      <c r="BB684" s="78">
        <f>IF(AND(DataBase2[[#This Row],[sSAGB]]&lt;=0.0001,DataBase2[[#This Row],[sSAGB]]&lt;&gt;""), 1,"")</f>
        <v>1</v>
      </c>
      <c r="BC684" s="78">
        <f>IF(AND(DataBase2[[#This Row],[sKSGB]]&lt;=0.0001,DataBase2[[#This Row],[sKSGB]]&lt;&gt;""), 1,"")</f>
        <v>1</v>
      </c>
      <c r="BD684" s="79" t="str">
        <f>IF(AND(DataBase2[[#This Row],[sLBGKS]]&lt;=0.0001, DataBase2[[#This Row],[sLBGKS]]&lt;&gt;""), 1,"")</f>
        <v/>
      </c>
      <c r="BE684" s="78" t="str">
        <f>IF(AND(DataBase2[[#This Row],[sCLGKS]]&lt;=0.0001,DataBase2[[#This Row],[sCLGKS]]&lt;&gt;""), 1,"")</f>
        <v/>
      </c>
      <c r="BF684" s="78" t="str">
        <f>IF(AND(DataBase2[[#This Row],[sDRCGKS]]&lt;=0.0001,DataBase2[[#This Row],[sDRCGKS]]&lt;&gt;""), 1,"")</f>
        <v/>
      </c>
      <c r="BG684" s="78">
        <f>IF(AND(DataBase2[[#This Row],[sABSGKS]]&lt;=0.0001,DataBase2[[#This Row],[sABSGKS]]&lt;&gt;""), 1,"")</f>
        <v>1</v>
      </c>
      <c r="BH684" s="78" t="str">
        <f>IF(AND(DataBase2[[#This Row],[sCCJGKS]]&lt;=0.0001,DataBase2[[#This Row],[sCCJGKS]]&lt;&gt;""), 1,"")</f>
        <v/>
      </c>
      <c r="BI684" s="78" t="str">
        <f>IF(AND(DataBase2[[#This Row],[sILSGKS]]&lt;=0.0001,DataBase2[[#This Row],[sILSGKS]]&lt;&gt;""), 1,"")</f>
        <v/>
      </c>
      <c r="BJ684" s="78" t="str">
        <f>IF(AND(DataBase2[[#This Row],[sSAGKS]]&lt;=0.0001,DataBase2[[#This Row],[sSAGKS]]&lt;&gt;""), 1,"")</f>
        <v/>
      </c>
      <c r="BK684" s="80" t="str">
        <f>IF(AND(DataBase2[[#This Row],[sKSGKS]]&lt;=0.0001,DataBase2[[#This Row],[sKSGKS]]&lt;&gt;""), 1,"")</f>
        <v/>
      </c>
      <c r="BQ684" s="7"/>
      <c r="BR684" s="7"/>
      <c r="BS684" s="7"/>
      <c r="BT684" s="7"/>
      <c r="BU684" s="7"/>
      <c r="CH684" s="7"/>
      <c r="CI684" s="7"/>
      <c r="CJ684" s="7"/>
      <c r="CK684" s="7"/>
      <c r="CQ684" s="7"/>
      <c r="CR684" s="7"/>
      <c r="CS684" s="7"/>
      <c r="CT684" s="7"/>
      <c r="CU684" s="7"/>
      <c r="DH684" s="7"/>
      <c r="DI684" s="7"/>
      <c r="DJ684" s="7"/>
      <c r="DK684" s="7"/>
      <c r="DQ684" s="7"/>
      <c r="DR684" s="7"/>
      <c r="DS684" s="7"/>
      <c r="DT684" s="7"/>
      <c r="DU684" s="7"/>
      <c r="EB684" s="7"/>
      <c r="EC684" s="7"/>
      <c r="ED684" s="7"/>
      <c r="EE684" s="7"/>
      <c r="EK684" s="7"/>
      <c r="EL684" s="7"/>
      <c r="EM684" s="7"/>
      <c r="EN684" s="7"/>
      <c r="EO684" s="7"/>
      <c r="EV684" s="7"/>
      <c r="EW684" s="7"/>
      <c r="EX684" s="7"/>
      <c r="EY684" s="7"/>
    </row>
    <row r="685" spans="1:155" s="8" customFormat="1" x14ac:dyDescent="0.35">
      <c r="A685" s="127" t="s">
        <v>271</v>
      </c>
      <c r="B685" s="128" t="s">
        <v>283</v>
      </c>
      <c r="C685" s="129" t="s">
        <v>81</v>
      </c>
      <c r="D685" s="67">
        <v>6</v>
      </c>
      <c r="E685" s="67">
        <v>50</v>
      </c>
      <c r="F685" s="68">
        <v>3</v>
      </c>
      <c r="G685" s="8">
        <v>30921</v>
      </c>
      <c r="H685" s="8">
        <v>27752.7</v>
      </c>
      <c r="I685" s="8">
        <v>7200</v>
      </c>
      <c r="M685" s="130"/>
      <c r="N685" s="131"/>
      <c r="O685" s="132"/>
      <c r="P685" s="130">
        <v>28703.58008</v>
      </c>
      <c r="Q685" s="132">
        <v>11006</v>
      </c>
      <c r="R685" s="130">
        <v>28801.97</v>
      </c>
      <c r="S685" s="132">
        <v>590.47</v>
      </c>
      <c r="T685" s="130">
        <v>28985.27</v>
      </c>
      <c r="U685" s="132">
        <v>300.00400000000002</v>
      </c>
      <c r="V685" s="130">
        <v>28889.17</v>
      </c>
      <c r="W685" s="132">
        <v>300.13099999999997</v>
      </c>
      <c r="X685" s="8">
        <v>29721</v>
      </c>
      <c r="Y685" s="8">
        <v>283</v>
      </c>
      <c r="Z685" s="74">
        <f t="shared" si="30"/>
        <v>30921</v>
      </c>
      <c r="AA685" s="48">
        <f t="shared" si="31"/>
        <v>28703.58008</v>
      </c>
      <c r="AB68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MIN(G685,J685,M685),"")</f>
        <v/>
      </c>
      <c r="AC685" s="49" t="str">
        <f>IF(OR(DataBase2[[#This Row],[sKS]] = "", DataBase2[[#This Row],[BSOpt]]=""), "", (DataBase2[[#This Row],[sKS]]-DataBase2[[#This Row],[BSOpt]])/DataBase2[[#This Row],[BSOpt]])</f>
        <v/>
      </c>
      <c r="AD685" s="49">
        <f t="shared" si="32"/>
        <v>30921</v>
      </c>
      <c r="AE685" s="49">
        <f>IF(OR(DataBase2[[#This Row],[sKS]] = "", DataBase2[[#This Row],[BESTUB]]=""), "", (DataBase2[[#This Row],[sKS]]-DataBase2[[#This Row],[BESTUB]])/DataBase2[[#This Row],[BESTUB]])</f>
        <v>-3.8808576695449695E-2</v>
      </c>
      <c r="AF685" s="75">
        <f>IF(OR(DataBase2[[#This Row],[sLB]] = "", DataBase2[[#This Row],[BestSol]]=""), "", (DataBase2[[#This Row],[sLB]]-DataBase2[[#This Row],[BestSol]])/DataBase2[[#This Row],[BestSol]])</f>
        <v>0</v>
      </c>
      <c r="AG685" s="76" t="str">
        <f>IF(OR(DataBase2[[#This Row],[sCL]] = "", DataBase2[[#This Row],[BestSol]]=""), "", (DataBase2[[#This Row],[sCL]] -DataBase2[[#This Row],[BestSol]])/DataBase2[[#This Row],[BestSol]])</f>
        <v/>
      </c>
      <c r="AH685" s="76" t="str">
        <f>IF(OR(DataBase2[[#This Row],[sDRC]]= "", DataBase2[[#This Row],[BestSol]]=""), "", (DataBase2[[#This Row],[sDRC]]-DataBase2[[#This Row],[BestSol]])/DataBase2[[#This Row],[BestSol]])</f>
        <v/>
      </c>
      <c r="AI685" s="76">
        <f>IF(OR(DataBase2[[#This Row],[sABS]]= "", DataBase2[[#This Row],[BestSol]]=""), "", (DataBase2[[#This Row],[sABS]]-DataBase2[[#This Row],[BestSol]])/DataBase2[[#This Row],[BestSol]])</f>
        <v>-7.1712425859448287E-2</v>
      </c>
      <c r="AJ685" s="76">
        <f>IF(OR(DataBase2[[#This Row],[sCCJ]]= "", DataBase2[[#This Row],[BestSol]]=""), "", (DataBase2[[#This Row],[sCCJ]]-DataBase2[[#This Row],[BestSol]])/DataBase2[[#This Row],[BestSol]])</f>
        <v>-6.8530448562465596E-2</v>
      </c>
      <c r="AK685" s="76">
        <f>IF(OR(DataBase2[[#This Row],[sILS]] = "", DataBase2[[#This Row],[BestSol]]=""), "", (DataBase2[[#This Row],[sILS]]-DataBase2[[#This Row],[BestSol]])/DataBase2[[#This Row],[BestSol]])</f>
        <v>-6.2602438472235677E-2</v>
      </c>
      <c r="AL685" s="76">
        <f>IF(OR(DataBase2[[#This Row],[sSA]] = "", DataBase2[[#This Row],[BestSol]]=""), "", (DataBase2[[#This Row],[sSA]]-DataBase2[[#This Row],[BestSol]])/DataBase2[[#This Row],[BestSol]])</f>
        <v>-6.5710358655929682E-2</v>
      </c>
      <c r="AM685" s="76">
        <f>IF(OR(DataBase2[[#This Row],[sKS]] = "", DataBase2[[#This Row],[BestSol]]=""), "", (DataBase2[[#This Row],[sKS]]-DataBase2[[#This Row],[BestSol]])/DataBase2[[#This Row],[BestSol]])</f>
        <v>-3.8808576695449695E-2</v>
      </c>
      <c r="AN685" s="75">
        <f>IF(OR(DataBase2[[#This Row],[sLB]] = "", DataBase2[[#This Row],[BSHeu]]=""), "", (DataBase2[[#This Row],[sLB]]-DataBase2[[#This Row],[BSHeu]])/DataBase2[[#This Row],[BSHeu]])</f>
        <v>7.7252381543340923E-2</v>
      </c>
      <c r="AO685" s="76" t="str">
        <f>IF(OR(DataBase2[[#This Row],[sCL]] = "",  DataBase2[[#This Row],[BSHeu]]=""), "", (DataBase2[[#This Row],[sCL]] - DataBase2[[#This Row],[BSHeu]])/ DataBase2[[#This Row],[BSHeu]])</f>
        <v/>
      </c>
      <c r="AP685" s="76" t="str">
        <f>IF(OR(DataBase2[[#This Row],[sDRC]]= "",  DataBase2[[#This Row],[BSHeu]]=""), "", (DataBase2[[#This Row],[sDRC]]- DataBase2[[#This Row],[BSHeu]])/ DataBase2[[#This Row],[BSHeu]])</f>
        <v/>
      </c>
      <c r="AQ685" s="76">
        <f>IF(OR(DataBase2[[#This Row],[sABS]]= "",  DataBase2[[#This Row],[BSHeu]]=""), "", (DataBase2[[#This Row],[sABS]]- DataBase2[[#This Row],[BSHeu]])/ DataBase2[[#This Row],[BSHeu]])</f>
        <v>0</v>
      </c>
      <c r="AR685" s="76">
        <f>IF(OR(DataBase2[[#This Row],[sCCJ]]= "",  DataBase2[[#This Row],[BSHeu]]=""), "", (DataBase2[[#This Row],[sCCJ]]- DataBase2[[#This Row],[BSHeu]])/ DataBase2[[#This Row],[BSHeu]])</f>
        <v>3.4277926211914345E-3</v>
      </c>
      <c r="AS685" s="76">
        <f>IF(OR(DataBase2[[#This Row],[sILS]] = "",  DataBase2[[#This Row],[BSHeu]]=""), "", (DataBase2[[#This Row],[sILS]]- DataBase2[[#This Row],[BSHeu]])/ DataBase2[[#This Row],[BSHeu]])</f>
        <v>9.813755608704568E-3</v>
      </c>
      <c r="AT685" s="76">
        <f>IF(OR(DataBase2[[#This Row],[sSA]] = "",  DataBase2[[#This Row],[BSHeu]]=""), "", (DataBase2[[#This Row],[sSA]]- DataBase2[[#This Row],[BSHeu]])/ DataBase2[[#This Row],[BSHeu]])</f>
        <v>6.4657411891735888E-3</v>
      </c>
      <c r="AU685" s="77">
        <f>IF(OR(DataBase2[[#This Row],[sKS]]= "",  DataBase2[[#This Row],[BSHeu]]=""), "", (DataBase2[[#This Row],[sKS]]- DataBase2[[#This Row],[BSHeu]])/ DataBase2[[#This Row],[BSHeu]])</f>
        <v>3.5445749873860344E-2</v>
      </c>
      <c r="AV685" s="78">
        <f>IF(AND(DataBase2[[#This Row],[sLBGB]]&lt;=0.0001, DataBase2[[#This Row],[sLBGB]]&lt;&gt;""), 1,"")</f>
        <v>1</v>
      </c>
      <c r="AW685" s="78" t="str">
        <f>IF(AND(DataBase2[[#This Row],[sCLGB]]&lt;=0.0001,DataBase2[[#This Row],[sCLGB]]&lt;&gt;""), 1,"")</f>
        <v/>
      </c>
      <c r="AX685" s="78" t="str">
        <f>IF(AND(DataBase2[[#This Row],[sDRCGB]]&lt;=0.0001,DataBase2[[#This Row],[sDRCGB]]&lt;&gt;""), 1,"")</f>
        <v/>
      </c>
      <c r="AY685" s="78">
        <f>IF(AND(DataBase2[[#This Row],[sABSGB]]&lt;=0.0001,DataBase2[[#This Row],[sABSGB]]&lt;&gt;""), 1,"")</f>
        <v>1</v>
      </c>
      <c r="AZ685" s="78">
        <f>IF(AND(DataBase2[[#This Row],[sCCJGB]]&lt;=0.0001,DataBase2[[#This Row],[sCCJGB]]&lt;&gt;""), 1,"")</f>
        <v>1</v>
      </c>
      <c r="BA685" s="78">
        <f>IF(AND(DataBase2[[#This Row],[sILSGB]]&lt;=0.0001,DataBase2[[#This Row],[sILSGB]]&lt;&gt;""), 1,"")</f>
        <v>1</v>
      </c>
      <c r="BB685" s="78">
        <f>IF(AND(DataBase2[[#This Row],[sSAGB]]&lt;=0.0001,DataBase2[[#This Row],[sSAGB]]&lt;&gt;""), 1,"")</f>
        <v>1</v>
      </c>
      <c r="BC685" s="78">
        <f>IF(AND(DataBase2[[#This Row],[sKSGB]]&lt;=0.0001,DataBase2[[#This Row],[sKSGB]]&lt;&gt;""), 1,"")</f>
        <v>1</v>
      </c>
      <c r="BD685" s="79" t="str">
        <f>IF(AND(DataBase2[[#This Row],[sLBGKS]]&lt;=0.0001, DataBase2[[#This Row],[sLBGKS]]&lt;&gt;""), 1,"")</f>
        <v/>
      </c>
      <c r="BE685" s="78" t="str">
        <f>IF(AND(DataBase2[[#This Row],[sCLGKS]]&lt;=0.0001,DataBase2[[#This Row],[sCLGKS]]&lt;&gt;""), 1,"")</f>
        <v/>
      </c>
      <c r="BF685" s="78" t="str">
        <f>IF(AND(DataBase2[[#This Row],[sDRCGKS]]&lt;=0.0001,DataBase2[[#This Row],[sDRCGKS]]&lt;&gt;""), 1,"")</f>
        <v/>
      </c>
      <c r="BG685" s="78">
        <f>IF(AND(DataBase2[[#This Row],[sABSGKS]]&lt;=0.0001,DataBase2[[#This Row],[sABSGKS]]&lt;&gt;""), 1,"")</f>
        <v>1</v>
      </c>
      <c r="BH685" s="78" t="str">
        <f>IF(AND(DataBase2[[#This Row],[sCCJGKS]]&lt;=0.0001,DataBase2[[#This Row],[sCCJGKS]]&lt;&gt;""), 1,"")</f>
        <v/>
      </c>
      <c r="BI685" s="78" t="str">
        <f>IF(AND(DataBase2[[#This Row],[sILSGKS]]&lt;=0.0001,DataBase2[[#This Row],[sILSGKS]]&lt;&gt;""), 1,"")</f>
        <v/>
      </c>
      <c r="BJ685" s="78" t="str">
        <f>IF(AND(DataBase2[[#This Row],[sSAGKS]]&lt;=0.0001,DataBase2[[#This Row],[sSAGKS]]&lt;&gt;""), 1,"")</f>
        <v/>
      </c>
      <c r="BK685" s="80" t="str">
        <f>IF(AND(DataBase2[[#This Row],[sKSGKS]]&lt;=0.0001,DataBase2[[#This Row],[sKSGKS]]&lt;&gt;""), 1,"")</f>
        <v/>
      </c>
      <c r="BQ685" s="7"/>
      <c r="BR685" s="7"/>
      <c r="BS685" s="7"/>
      <c r="BT685" s="7"/>
      <c r="BU685" s="7"/>
      <c r="CH685" s="7"/>
      <c r="CI685" s="7"/>
      <c r="CJ685" s="7"/>
      <c r="CK685" s="7"/>
      <c r="CQ685" s="7"/>
      <c r="CR685" s="7"/>
      <c r="CS685" s="7"/>
      <c r="CT685" s="7"/>
      <c r="CU685" s="7"/>
      <c r="DH685" s="7"/>
      <c r="DI685" s="7"/>
      <c r="DJ685" s="7"/>
      <c r="DK685" s="7"/>
      <c r="DQ685" s="7"/>
      <c r="DR685" s="7"/>
      <c r="DS685" s="7"/>
      <c r="DT685" s="7"/>
      <c r="DU685" s="7"/>
      <c r="EB685" s="7"/>
      <c r="EC685" s="7"/>
      <c r="ED685" s="7"/>
      <c r="EE685" s="7"/>
      <c r="EK685" s="7"/>
      <c r="EL685" s="7"/>
      <c r="EM685" s="7"/>
      <c r="EN685" s="7"/>
      <c r="EO685" s="7"/>
      <c r="EV685" s="7"/>
      <c r="EW685" s="7"/>
      <c r="EX685" s="7"/>
      <c r="EY685" s="7"/>
    </row>
    <row r="686" spans="1:155" s="8" customFormat="1" x14ac:dyDescent="0.35">
      <c r="A686" s="127" t="s">
        <v>272</v>
      </c>
      <c r="B686" s="128" t="s">
        <v>283</v>
      </c>
      <c r="C686" s="129" t="s">
        <v>81</v>
      </c>
      <c r="D686" s="67">
        <v>6</v>
      </c>
      <c r="E686" s="67">
        <v>50</v>
      </c>
      <c r="F686" s="68">
        <v>4</v>
      </c>
      <c r="G686" s="8">
        <v>31240.400000000001</v>
      </c>
      <c r="H686" s="8">
        <v>28899.5</v>
      </c>
      <c r="I686" s="8">
        <v>7200</v>
      </c>
      <c r="M686" s="130"/>
      <c r="N686" s="131"/>
      <c r="O686" s="132"/>
      <c r="P686" s="130">
        <v>30430.58008</v>
      </c>
      <c r="Q686" s="132">
        <v>11308</v>
      </c>
      <c r="R686" s="130">
        <v>30128.17</v>
      </c>
      <c r="S686" s="132">
        <v>710.93</v>
      </c>
      <c r="T686" s="130">
        <v>30472.87</v>
      </c>
      <c r="U686" s="132">
        <v>300.00450000000001</v>
      </c>
      <c r="V686" s="130">
        <v>30487.67</v>
      </c>
      <c r="W686" s="132">
        <v>300.20299999999997</v>
      </c>
      <c r="X686" s="8">
        <v>30151.3</v>
      </c>
      <c r="Y686" s="8">
        <v>6495</v>
      </c>
      <c r="Z686" s="74">
        <f t="shared" si="30"/>
        <v>31240.400000000001</v>
      </c>
      <c r="AA686" s="48">
        <f t="shared" si="31"/>
        <v>30128.17</v>
      </c>
      <c r="AB68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MIN(G686,J686,M686),"")</f>
        <v/>
      </c>
      <c r="AC686" s="49" t="str">
        <f>IF(OR(DataBase2[[#This Row],[sKS]] = "", DataBase2[[#This Row],[BSOpt]]=""), "", (DataBase2[[#This Row],[sKS]]-DataBase2[[#This Row],[BSOpt]])/DataBase2[[#This Row],[BSOpt]])</f>
        <v/>
      </c>
      <c r="AD686" s="49">
        <f t="shared" si="32"/>
        <v>31240.400000000001</v>
      </c>
      <c r="AE686" s="49">
        <f>IF(OR(DataBase2[[#This Row],[sKS]] = "", DataBase2[[#This Row],[BESTUB]]=""), "", (DataBase2[[#This Row],[sKS]]-DataBase2[[#This Row],[BESTUB]])/DataBase2[[#This Row],[BESTUB]])</f>
        <v>-3.4861909578622619E-2</v>
      </c>
      <c r="AF686" s="75">
        <f>IF(OR(DataBase2[[#This Row],[sLB]] = "", DataBase2[[#This Row],[BestSol]]=""), "", (DataBase2[[#This Row],[sLB]]-DataBase2[[#This Row],[BestSol]])/DataBase2[[#This Row],[BestSol]])</f>
        <v>0</v>
      </c>
      <c r="AG686" s="76" t="str">
        <f>IF(OR(DataBase2[[#This Row],[sCL]] = "", DataBase2[[#This Row],[BestSol]]=""), "", (DataBase2[[#This Row],[sCL]] -DataBase2[[#This Row],[BestSol]])/DataBase2[[#This Row],[BestSol]])</f>
        <v/>
      </c>
      <c r="AH686" s="76" t="str">
        <f>IF(OR(DataBase2[[#This Row],[sDRC]]= "", DataBase2[[#This Row],[BestSol]]=""), "", (DataBase2[[#This Row],[sDRC]]-DataBase2[[#This Row],[BestSol]])/DataBase2[[#This Row],[BestSol]])</f>
        <v/>
      </c>
      <c r="AI686" s="76">
        <f>IF(OR(DataBase2[[#This Row],[sABS]]= "", DataBase2[[#This Row],[BestSol]]=""), "", (DataBase2[[#This Row],[sABS]]-DataBase2[[#This Row],[BestSol]])/DataBase2[[#This Row],[BestSol]])</f>
        <v>-2.5922200740067403E-2</v>
      </c>
      <c r="AJ686" s="76">
        <f>IF(OR(DataBase2[[#This Row],[sCCJ]]= "", DataBase2[[#This Row],[BestSol]]=""), "", (DataBase2[[#This Row],[sCCJ]]-DataBase2[[#This Row],[BestSol]])/DataBase2[[#This Row],[BestSol]])</f>
        <v>-3.5602297025646379E-2</v>
      </c>
      <c r="AK686" s="76">
        <f>IF(OR(DataBase2[[#This Row],[sILS]] = "", DataBase2[[#This Row],[BestSol]]=""), "", (DataBase2[[#This Row],[sILS]]-DataBase2[[#This Row],[BestSol]])/DataBase2[[#This Row],[BestSol]])</f>
        <v>-2.4568507445487331E-2</v>
      </c>
      <c r="AL686" s="76">
        <f>IF(OR(DataBase2[[#This Row],[sSA]] = "", DataBase2[[#This Row],[BestSol]]=""), "", (DataBase2[[#This Row],[sSA]]-DataBase2[[#This Row],[BestSol]])/DataBase2[[#This Row],[BestSol]])</f>
        <v>-2.4094761910859117E-2</v>
      </c>
      <c r="AM686" s="76">
        <f>IF(OR(DataBase2[[#This Row],[sKS]] = "", DataBase2[[#This Row],[BestSol]]=""), "", (DataBase2[[#This Row],[sKS]]-DataBase2[[#This Row],[BestSol]])/DataBase2[[#This Row],[BestSol]])</f>
        <v>-3.4861909578622619E-2</v>
      </c>
      <c r="AN686" s="75">
        <f>IF(OR(DataBase2[[#This Row],[sLB]] = "", DataBase2[[#This Row],[BSHeu]]=""), "", (DataBase2[[#This Row],[sLB]]-DataBase2[[#This Row],[BSHeu]])/DataBase2[[#This Row],[BSHeu]])</f>
        <v>3.6916613255966201E-2</v>
      </c>
      <c r="AO686" s="76" t="str">
        <f>IF(OR(DataBase2[[#This Row],[sCL]] = "",  DataBase2[[#This Row],[BSHeu]]=""), "", (DataBase2[[#This Row],[sCL]] - DataBase2[[#This Row],[BSHeu]])/ DataBase2[[#This Row],[BSHeu]])</f>
        <v/>
      </c>
      <c r="AP686" s="76" t="str">
        <f>IF(OR(DataBase2[[#This Row],[sDRC]]= "",  DataBase2[[#This Row],[BSHeu]]=""), "", (DataBase2[[#This Row],[sDRC]]- DataBase2[[#This Row],[BSHeu]])/ DataBase2[[#This Row],[BSHeu]])</f>
        <v/>
      </c>
      <c r="AQ686" s="76">
        <f>IF(OR(DataBase2[[#This Row],[sABS]]= "",  DataBase2[[#This Row],[BSHeu]]=""), "", (DataBase2[[#This Row],[sABS]]- DataBase2[[#This Row],[BSHeu]])/ DataBase2[[#This Row],[BSHeu]])</f>
        <v>1.0037452656434211E-2</v>
      </c>
      <c r="AR686" s="76">
        <f>IF(OR(DataBase2[[#This Row],[sCCJ]]= "",  DataBase2[[#This Row],[BSHeu]]=""), "", (DataBase2[[#This Row],[sCCJ]]- DataBase2[[#This Row],[BSHeu]])/ DataBase2[[#This Row],[BSHeu]])</f>
        <v>0</v>
      </c>
      <c r="AS686" s="76">
        <f>IF(OR(DataBase2[[#This Row],[sILS]] = "",  DataBase2[[#This Row],[BSHeu]]=""), "", (DataBase2[[#This Row],[sILS]]- DataBase2[[#This Row],[BSHeu]])/ DataBase2[[#This Row],[BSHeu]])</f>
        <v>1.1441119722837489E-2</v>
      </c>
      <c r="AT686" s="76">
        <f>IF(OR(DataBase2[[#This Row],[sSA]] = "",  DataBase2[[#This Row],[BSHeu]]=""), "", (DataBase2[[#This Row],[sSA]]- DataBase2[[#This Row],[BSHeu]])/ DataBase2[[#This Row],[BSHeu]])</f>
        <v>1.1932354338149313E-2</v>
      </c>
      <c r="AU686" s="77">
        <f>IF(OR(DataBase2[[#This Row],[sKS]]= "",  DataBase2[[#This Row],[BSHeu]]=""), "", (DataBase2[[#This Row],[sKS]]- DataBase2[[#This Row],[BSHeu]])/ DataBase2[[#This Row],[BSHeu]])</f>
        <v>7.6772004406510655E-4</v>
      </c>
      <c r="AV686" s="78">
        <f>IF(AND(DataBase2[[#This Row],[sLBGB]]&lt;=0.0001, DataBase2[[#This Row],[sLBGB]]&lt;&gt;""), 1,"")</f>
        <v>1</v>
      </c>
      <c r="AW686" s="78" t="str">
        <f>IF(AND(DataBase2[[#This Row],[sCLGB]]&lt;=0.0001,DataBase2[[#This Row],[sCLGB]]&lt;&gt;""), 1,"")</f>
        <v/>
      </c>
      <c r="AX686" s="78" t="str">
        <f>IF(AND(DataBase2[[#This Row],[sDRCGB]]&lt;=0.0001,DataBase2[[#This Row],[sDRCGB]]&lt;&gt;""), 1,"")</f>
        <v/>
      </c>
      <c r="AY686" s="78">
        <f>IF(AND(DataBase2[[#This Row],[sABSGB]]&lt;=0.0001,DataBase2[[#This Row],[sABSGB]]&lt;&gt;""), 1,"")</f>
        <v>1</v>
      </c>
      <c r="AZ686" s="78">
        <f>IF(AND(DataBase2[[#This Row],[sCCJGB]]&lt;=0.0001,DataBase2[[#This Row],[sCCJGB]]&lt;&gt;""), 1,"")</f>
        <v>1</v>
      </c>
      <c r="BA686" s="78">
        <f>IF(AND(DataBase2[[#This Row],[sILSGB]]&lt;=0.0001,DataBase2[[#This Row],[sILSGB]]&lt;&gt;""), 1,"")</f>
        <v>1</v>
      </c>
      <c r="BB686" s="78">
        <f>IF(AND(DataBase2[[#This Row],[sSAGB]]&lt;=0.0001,DataBase2[[#This Row],[sSAGB]]&lt;&gt;""), 1,"")</f>
        <v>1</v>
      </c>
      <c r="BC686" s="78">
        <f>IF(AND(DataBase2[[#This Row],[sKSGB]]&lt;=0.0001,DataBase2[[#This Row],[sKSGB]]&lt;&gt;""), 1,"")</f>
        <v>1</v>
      </c>
      <c r="BD686" s="79" t="str">
        <f>IF(AND(DataBase2[[#This Row],[sLBGKS]]&lt;=0.0001, DataBase2[[#This Row],[sLBGKS]]&lt;&gt;""), 1,"")</f>
        <v/>
      </c>
      <c r="BE686" s="78" t="str">
        <f>IF(AND(DataBase2[[#This Row],[sCLGKS]]&lt;=0.0001,DataBase2[[#This Row],[sCLGKS]]&lt;&gt;""), 1,"")</f>
        <v/>
      </c>
      <c r="BF686" s="78" t="str">
        <f>IF(AND(DataBase2[[#This Row],[sDRCGKS]]&lt;=0.0001,DataBase2[[#This Row],[sDRCGKS]]&lt;&gt;""), 1,"")</f>
        <v/>
      </c>
      <c r="BG686" s="78" t="str">
        <f>IF(AND(DataBase2[[#This Row],[sABSGKS]]&lt;=0.0001,DataBase2[[#This Row],[sABSGKS]]&lt;&gt;""), 1,"")</f>
        <v/>
      </c>
      <c r="BH686" s="78">
        <f>IF(AND(DataBase2[[#This Row],[sCCJGKS]]&lt;=0.0001,DataBase2[[#This Row],[sCCJGKS]]&lt;&gt;""), 1,"")</f>
        <v>1</v>
      </c>
      <c r="BI686" s="78" t="str">
        <f>IF(AND(DataBase2[[#This Row],[sILSGKS]]&lt;=0.0001,DataBase2[[#This Row],[sILSGKS]]&lt;&gt;""), 1,"")</f>
        <v/>
      </c>
      <c r="BJ686" s="78" t="str">
        <f>IF(AND(DataBase2[[#This Row],[sSAGKS]]&lt;=0.0001,DataBase2[[#This Row],[sSAGKS]]&lt;&gt;""), 1,"")</f>
        <v/>
      </c>
      <c r="BK686" s="80" t="str">
        <f>IF(AND(DataBase2[[#This Row],[sKSGKS]]&lt;=0.0001,DataBase2[[#This Row],[sKSGKS]]&lt;&gt;""), 1,"")</f>
        <v/>
      </c>
      <c r="BQ686" s="7"/>
      <c r="BR686" s="7"/>
      <c r="BS686" s="7"/>
      <c r="BT686" s="7"/>
      <c r="BU686" s="7"/>
      <c r="CH686" s="7"/>
      <c r="CI686" s="7"/>
      <c r="CJ686" s="7"/>
      <c r="CK686" s="7"/>
      <c r="CQ686" s="7"/>
      <c r="CR686" s="7"/>
      <c r="CS686" s="7"/>
      <c r="CT686" s="7"/>
      <c r="CU686" s="7"/>
      <c r="DH686" s="7"/>
      <c r="DI686" s="7"/>
      <c r="DJ686" s="7"/>
      <c r="DK686" s="7"/>
      <c r="DQ686" s="7"/>
      <c r="DR686" s="7"/>
      <c r="DS686" s="7"/>
      <c r="DT686" s="7"/>
      <c r="DU686" s="7"/>
      <c r="EB686" s="7"/>
      <c r="EC686" s="7"/>
      <c r="ED686" s="7"/>
      <c r="EE686" s="7"/>
      <c r="EK686" s="7"/>
      <c r="EL686" s="7"/>
      <c r="EM686" s="7"/>
      <c r="EN686" s="7"/>
      <c r="EO686" s="7"/>
      <c r="EV686" s="7"/>
      <c r="EW686" s="7"/>
      <c r="EX686" s="7"/>
      <c r="EY686" s="7"/>
    </row>
    <row r="687" spans="1:155" s="8" customFormat="1" x14ac:dyDescent="0.35">
      <c r="A687" s="127" t="s">
        <v>273</v>
      </c>
      <c r="B687" s="128" t="s">
        <v>283</v>
      </c>
      <c r="C687" s="129" t="s">
        <v>81</v>
      </c>
      <c r="D687" s="67">
        <v>6</v>
      </c>
      <c r="E687" s="67">
        <v>50</v>
      </c>
      <c r="F687" s="68">
        <v>5</v>
      </c>
      <c r="G687" s="8">
        <v>34603.4</v>
      </c>
      <c r="H687" s="8">
        <v>30092.6</v>
      </c>
      <c r="I687" s="8">
        <v>7200</v>
      </c>
      <c r="M687" s="130"/>
      <c r="N687" s="131"/>
      <c r="O687" s="132"/>
      <c r="P687" s="130">
        <v>31916.490229999999</v>
      </c>
      <c r="Q687" s="132">
        <v>11139</v>
      </c>
      <c r="R687" s="130">
        <v>31739.87</v>
      </c>
      <c r="S687" s="132">
        <v>808.67</v>
      </c>
      <c r="T687" s="130">
        <v>32074.67</v>
      </c>
      <c r="U687" s="132">
        <v>300.04750000000001</v>
      </c>
      <c r="V687" s="130">
        <v>31936.47</v>
      </c>
      <c r="W687" s="132">
        <v>300.14699999999999</v>
      </c>
      <c r="X687" s="8">
        <v>31650.7</v>
      </c>
      <c r="Y687" s="8">
        <v>5077</v>
      </c>
      <c r="Z687" s="74">
        <f t="shared" si="30"/>
        <v>34603.4</v>
      </c>
      <c r="AA687" s="48">
        <f t="shared" si="31"/>
        <v>31650.7</v>
      </c>
      <c r="AB68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MIN(G687,J687,M687),"")</f>
        <v/>
      </c>
      <c r="AC687" s="49" t="str">
        <f>IF(OR(DataBase2[[#This Row],[sKS]] = "", DataBase2[[#This Row],[BSOpt]]=""), "", (DataBase2[[#This Row],[sKS]]-DataBase2[[#This Row],[BSOpt]])/DataBase2[[#This Row],[BSOpt]])</f>
        <v/>
      </c>
      <c r="AD687" s="49">
        <f t="shared" si="32"/>
        <v>34603.4</v>
      </c>
      <c r="AE687" s="49">
        <f>IF(OR(DataBase2[[#This Row],[sKS]] = "", DataBase2[[#This Row],[BESTUB]]=""), "", (DataBase2[[#This Row],[sKS]]-DataBase2[[#This Row],[BESTUB]])/DataBase2[[#This Row],[BESTUB]])</f>
        <v>-8.5329765283180287E-2</v>
      </c>
      <c r="AF687" s="75">
        <f>IF(OR(DataBase2[[#This Row],[sLB]] = "", DataBase2[[#This Row],[BestSol]]=""), "", (DataBase2[[#This Row],[sLB]]-DataBase2[[#This Row],[BestSol]])/DataBase2[[#This Row],[BestSol]])</f>
        <v>0</v>
      </c>
      <c r="AG687" s="76" t="str">
        <f>IF(OR(DataBase2[[#This Row],[sCL]] = "", DataBase2[[#This Row],[BestSol]]=""), "", (DataBase2[[#This Row],[sCL]] -DataBase2[[#This Row],[BestSol]])/DataBase2[[#This Row],[BestSol]])</f>
        <v/>
      </c>
      <c r="AH687" s="76" t="str">
        <f>IF(OR(DataBase2[[#This Row],[sDRC]]= "", DataBase2[[#This Row],[BestSol]]=""), "", (DataBase2[[#This Row],[sDRC]]-DataBase2[[#This Row],[BestSol]])/DataBase2[[#This Row],[BestSol]])</f>
        <v/>
      </c>
      <c r="AI687" s="76">
        <f>IF(OR(DataBase2[[#This Row],[sABS]]= "", DataBase2[[#This Row],[BestSol]]=""), "", (DataBase2[[#This Row],[sABS]]-DataBase2[[#This Row],[BestSol]])/DataBase2[[#This Row],[BestSol]])</f>
        <v>-7.7648721512914964E-2</v>
      </c>
      <c r="AJ687" s="76">
        <f>IF(OR(DataBase2[[#This Row],[sCCJ]]= "", DataBase2[[#This Row],[BestSol]]=""), "", (DataBase2[[#This Row],[sCCJ]]-DataBase2[[#This Row],[BestSol]])/DataBase2[[#This Row],[BestSol]])</f>
        <v>-8.2752850875925557E-2</v>
      </c>
      <c r="AK687" s="76">
        <f>IF(OR(DataBase2[[#This Row],[sILS]] = "", DataBase2[[#This Row],[BestSol]]=""), "", (DataBase2[[#This Row],[sILS]]-DataBase2[[#This Row],[BestSol]])/DataBase2[[#This Row],[BestSol]])</f>
        <v>-7.3077501054809729E-2</v>
      </c>
      <c r="AL687" s="76">
        <f>IF(OR(DataBase2[[#This Row],[sSA]] = "", DataBase2[[#This Row],[BestSol]]=""), "", (DataBase2[[#This Row],[sSA]]-DataBase2[[#This Row],[BestSol]])/DataBase2[[#This Row],[BestSol]])</f>
        <v>-7.7071328250981119E-2</v>
      </c>
      <c r="AM687" s="76">
        <f>IF(OR(DataBase2[[#This Row],[sKS]] = "", DataBase2[[#This Row],[BestSol]]=""), "", (DataBase2[[#This Row],[sKS]]-DataBase2[[#This Row],[BestSol]])/DataBase2[[#This Row],[BestSol]])</f>
        <v>-8.5329765283180287E-2</v>
      </c>
      <c r="AN687" s="75">
        <f>IF(OR(DataBase2[[#This Row],[sLB]] = "", DataBase2[[#This Row],[BSHeu]]=""), "", (DataBase2[[#This Row],[sLB]]-DataBase2[[#This Row],[BSHeu]])/DataBase2[[#This Row],[BSHeu]])</f>
        <v>9.3290195793457986E-2</v>
      </c>
      <c r="AO687" s="76" t="str">
        <f>IF(OR(DataBase2[[#This Row],[sCL]] = "",  DataBase2[[#This Row],[BSHeu]]=""), "", (DataBase2[[#This Row],[sCL]] - DataBase2[[#This Row],[BSHeu]])/ DataBase2[[#This Row],[BSHeu]])</f>
        <v/>
      </c>
      <c r="AP687" s="76" t="str">
        <f>IF(OR(DataBase2[[#This Row],[sDRC]]= "",  DataBase2[[#This Row],[BSHeu]]=""), "", (DataBase2[[#This Row],[sDRC]]- DataBase2[[#This Row],[BSHeu]])/ DataBase2[[#This Row],[BSHeu]])</f>
        <v/>
      </c>
      <c r="AQ687" s="76">
        <f>IF(OR(DataBase2[[#This Row],[sABS]]= "",  DataBase2[[#This Row],[BSHeu]]=""), "", (DataBase2[[#This Row],[sABS]]- DataBase2[[#This Row],[BSHeu]])/ DataBase2[[#This Row],[BSHeu]])</f>
        <v>8.3976098474914836E-3</v>
      </c>
      <c r="AR687" s="76">
        <f>IF(OR(DataBase2[[#This Row],[sCCJ]]= "",  DataBase2[[#This Row],[BSHeu]]=""), "", (DataBase2[[#This Row],[sCCJ]]- DataBase2[[#This Row],[BSHeu]])/ DataBase2[[#This Row],[BSHeu]])</f>
        <v>2.8173152568505043E-3</v>
      </c>
      <c r="AS687" s="76">
        <f>IF(OR(DataBase2[[#This Row],[sILS]] = "",  DataBase2[[#This Row],[BSHeu]]=""), "", (DataBase2[[#This Row],[sILS]]- DataBase2[[#This Row],[BSHeu]])/ DataBase2[[#This Row],[BSHeu]])</f>
        <v>1.3395280357148421E-2</v>
      </c>
      <c r="AT687" s="76">
        <f>IF(OR(DataBase2[[#This Row],[sSA]] = "",  DataBase2[[#This Row],[BSHeu]]=""), "", (DataBase2[[#This Row],[sSA]]- DataBase2[[#This Row],[BSHeu]])/ DataBase2[[#This Row],[BSHeu]])</f>
        <v>9.0288682398809647E-3</v>
      </c>
      <c r="AU687" s="77">
        <f>IF(OR(DataBase2[[#This Row],[sKS]]= "",  DataBase2[[#This Row],[BSHeu]]=""), "", (DataBase2[[#This Row],[sKS]]- DataBase2[[#This Row],[BSHeu]])/ DataBase2[[#This Row],[BSHeu]])</f>
        <v>0</v>
      </c>
      <c r="AV687" s="78">
        <f>IF(AND(DataBase2[[#This Row],[sLBGB]]&lt;=0.0001, DataBase2[[#This Row],[sLBGB]]&lt;&gt;""), 1,"")</f>
        <v>1</v>
      </c>
      <c r="AW687" s="78" t="str">
        <f>IF(AND(DataBase2[[#This Row],[sCLGB]]&lt;=0.0001,DataBase2[[#This Row],[sCLGB]]&lt;&gt;""), 1,"")</f>
        <v/>
      </c>
      <c r="AX687" s="78" t="str">
        <f>IF(AND(DataBase2[[#This Row],[sDRCGB]]&lt;=0.0001,DataBase2[[#This Row],[sDRCGB]]&lt;&gt;""), 1,"")</f>
        <v/>
      </c>
      <c r="AY687" s="78">
        <f>IF(AND(DataBase2[[#This Row],[sABSGB]]&lt;=0.0001,DataBase2[[#This Row],[sABSGB]]&lt;&gt;""), 1,"")</f>
        <v>1</v>
      </c>
      <c r="AZ687" s="78">
        <f>IF(AND(DataBase2[[#This Row],[sCCJGB]]&lt;=0.0001,DataBase2[[#This Row],[sCCJGB]]&lt;&gt;""), 1,"")</f>
        <v>1</v>
      </c>
      <c r="BA687" s="78">
        <f>IF(AND(DataBase2[[#This Row],[sILSGB]]&lt;=0.0001,DataBase2[[#This Row],[sILSGB]]&lt;&gt;""), 1,"")</f>
        <v>1</v>
      </c>
      <c r="BB687" s="78">
        <f>IF(AND(DataBase2[[#This Row],[sSAGB]]&lt;=0.0001,DataBase2[[#This Row],[sSAGB]]&lt;&gt;""), 1,"")</f>
        <v>1</v>
      </c>
      <c r="BC687" s="78">
        <f>IF(AND(DataBase2[[#This Row],[sKSGB]]&lt;=0.0001,DataBase2[[#This Row],[sKSGB]]&lt;&gt;""), 1,"")</f>
        <v>1</v>
      </c>
      <c r="BD687" s="79" t="str">
        <f>IF(AND(DataBase2[[#This Row],[sLBGKS]]&lt;=0.0001, DataBase2[[#This Row],[sLBGKS]]&lt;&gt;""), 1,"")</f>
        <v/>
      </c>
      <c r="BE687" s="78" t="str">
        <f>IF(AND(DataBase2[[#This Row],[sCLGKS]]&lt;=0.0001,DataBase2[[#This Row],[sCLGKS]]&lt;&gt;""), 1,"")</f>
        <v/>
      </c>
      <c r="BF687" s="78" t="str">
        <f>IF(AND(DataBase2[[#This Row],[sDRCGKS]]&lt;=0.0001,DataBase2[[#This Row],[sDRCGKS]]&lt;&gt;""), 1,"")</f>
        <v/>
      </c>
      <c r="BG687" s="78" t="str">
        <f>IF(AND(DataBase2[[#This Row],[sABSGKS]]&lt;=0.0001,DataBase2[[#This Row],[sABSGKS]]&lt;&gt;""), 1,"")</f>
        <v/>
      </c>
      <c r="BH687" s="78" t="str">
        <f>IF(AND(DataBase2[[#This Row],[sCCJGKS]]&lt;=0.0001,DataBase2[[#This Row],[sCCJGKS]]&lt;&gt;""), 1,"")</f>
        <v/>
      </c>
      <c r="BI687" s="78" t="str">
        <f>IF(AND(DataBase2[[#This Row],[sILSGKS]]&lt;=0.0001,DataBase2[[#This Row],[sILSGKS]]&lt;&gt;""), 1,"")</f>
        <v/>
      </c>
      <c r="BJ687" s="78" t="str">
        <f>IF(AND(DataBase2[[#This Row],[sSAGKS]]&lt;=0.0001,DataBase2[[#This Row],[sSAGKS]]&lt;&gt;""), 1,"")</f>
        <v/>
      </c>
      <c r="BK687" s="80">
        <f>IF(AND(DataBase2[[#This Row],[sKSGKS]]&lt;=0.0001,DataBase2[[#This Row],[sKSGKS]]&lt;&gt;""), 1,"")</f>
        <v>1</v>
      </c>
      <c r="BQ687" s="7"/>
      <c r="BR687" s="7"/>
      <c r="BS687" s="7"/>
      <c r="BT687" s="7"/>
      <c r="BU687" s="7"/>
      <c r="CH687" s="7"/>
      <c r="CI687" s="7"/>
      <c r="CJ687" s="7"/>
      <c r="CK687" s="7"/>
      <c r="CQ687" s="7"/>
      <c r="CR687" s="7"/>
      <c r="CS687" s="7"/>
      <c r="CT687" s="7"/>
      <c r="CU687" s="7"/>
      <c r="DH687" s="7"/>
      <c r="DI687" s="7"/>
      <c r="DJ687" s="7"/>
      <c r="DK687" s="7"/>
      <c r="DQ687" s="7"/>
      <c r="DR687" s="7"/>
      <c r="DS687" s="7"/>
      <c r="DT687" s="7"/>
      <c r="DU687" s="7"/>
      <c r="EB687" s="7"/>
      <c r="EC687" s="7"/>
      <c r="ED687" s="7"/>
      <c r="EE687" s="7"/>
      <c r="EK687" s="7"/>
      <c r="EL687" s="7"/>
      <c r="EM687" s="7"/>
      <c r="EN687" s="7"/>
      <c r="EO687" s="7"/>
      <c r="EV687" s="7"/>
      <c r="EW687" s="7"/>
      <c r="EX687" s="7"/>
      <c r="EY687" s="7"/>
    </row>
    <row r="688" spans="1:155" s="8" customFormat="1" x14ac:dyDescent="0.35">
      <c r="A688" s="127" t="s">
        <v>274</v>
      </c>
      <c r="B688" s="128" t="s">
        <v>283</v>
      </c>
      <c r="C688" s="129" t="s">
        <v>81</v>
      </c>
      <c r="D688" s="67">
        <v>6</v>
      </c>
      <c r="E688" s="67">
        <v>50</v>
      </c>
      <c r="F688" s="68">
        <v>2</v>
      </c>
      <c r="G688" s="8">
        <v>29083.200000000001</v>
      </c>
      <c r="H688" s="8">
        <v>28494.5</v>
      </c>
      <c r="I688" s="8">
        <v>7200</v>
      </c>
      <c r="M688" s="130"/>
      <c r="N688" s="131"/>
      <c r="O688" s="132"/>
      <c r="P688" s="130">
        <v>29224.20117</v>
      </c>
      <c r="Q688" s="132">
        <v>11401</v>
      </c>
      <c r="R688" s="130">
        <v>29558.87</v>
      </c>
      <c r="S688" s="132">
        <v>389.35</v>
      </c>
      <c r="T688" s="130">
        <v>29473.27</v>
      </c>
      <c r="U688" s="132">
        <v>300.08100000000002</v>
      </c>
      <c r="V688" s="130">
        <v>29682.37</v>
      </c>
      <c r="W688" s="132">
        <v>300.00200000000001</v>
      </c>
      <c r="X688" s="8">
        <v>29203.4</v>
      </c>
      <c r="Y688" s="8">
        <v>75</v>
      </c>
      <c r="Z688" s="74">
        <f t="shared" si="30"/>
        <v>29083.200000000001</v>
      </c>
      <c r="AA688" s="48">
        <f t="shared" si="31"/>
        <v>29203.4</v>
      </c>
      <c r="AB68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MIN(G688,J688,M688),"")</f>
        <v/>
      </c>
      <c r="AC688" s="49" t="str">
        <f>IF(OR(DataBase2[[#This Row],[sKS]] = "", DataBase2[[#This Row],[BSOpt]]=""), "", (DataBase2[[#This Row],[sKS]]-DataBase2[[#This Row],[BSOpt]])/DataBase2[[#This Row],[BSOpt]])</f>
        <v/>
      </c>
      <c r="AD688" s="49">
        <f t="shared" si="32"/>
        <v>29083.200000000001</v>
      </c>
      <c r="AE688" s="49">
        <f>IF(OR(DataBase2[[#This Row],[sKS]] = "", DataBase2[[#This Row],[BESTUB]]=""), "", (DataBase2[[#This Row],[sKS]]-DataBase2[[#This Row],[BESTUB]])/DataBase2[[#This Row],[BESTUB]])</f>
        <v>4.1329702371128594E-3</v>
      </c>
      <c r="AF688" s="75">
        <f>IF(OR(DataBase2[[#This Row],[sLB]] = "", DataBase2[[#This Row],[BestSol]]=""), "", (DataBase2[[#This Row],[sLB]]-DataBase2[[#This Row],[BestSol]])/DataBase2[[#This Row],[BestSol]])</f>
        <v>0</v>
      </c>
      <c r="AG688" s="76" t="str">
        <f>IF(OR(DataBase2[[#This Row],[sCL]] = "", DataBase2[[#This Row],[BestSol]]=""), "", (DataBase2[[#This Row],[sCL]] -DataBase2[[#This Row],[BestSol]])/DataBase2[[#This Row],[BestSol]])</f>
        <v/>
      </c>
      <c r="AH688" s="76" t="str">
        <f>IF(OR(DataBase2[[#This Row],[sDRC]]= "", DataBase2[[#This Row],[BestSol]]=""), "", (DataBase2[[#This Row],[sDRC]]-DataBase2[[#This Row],[BestSol]])/DataBase2[[#This Row],[BestSol]])</f>
        <v/>
      </c>
      <c r="AI688" s="76">
        <f>IF(OR(DataBase2[[#This Row],[sABS]]= "", DataBase2[[#This Row],[BestSol]]=""), "", (DataBase2[[#This Row],[sABS]]-DataBase2[[#This Row],[BestSol]])/DataBase2[[#This Row],[BestSol]])</f>
        <v>4.8481999917477977E-3</v>
      </c>
      <c r="AJ688" s="76">
        <f>IF(OR(DataBase2[[#This Row],[sCCJ]]= "", DataBase2[[#This Row],[BestSol]]=""), "", (DataBase2[[#This Row],[sCCJ]]-DataBase2[[#This Row],[BestSol]])/DataBase2[[#This Row],[BestSol]])</f>
        <v>1.6355490454970506E-2</v>
      </c>
      <c r="AK688" s="76">
        <f>IF(OR(DataBase2[[#This Row],[sILS]] = "", DataBase2[[#This Row],[BestSol]]=""), "", (DataBase2[[#This Row],[sILS]]-DataBase2[[#This Row],[BestSol]])/DataBase2[[#This Row],[BestSol]])</f>
        <v>1.3412210485778722E-2</v>
      </c>
      <c r="AL688" s="76">
        <f>IF(OR(DataBase2[[#This Row],[sSA]] = "", DataBase2[[#This Row],[BestSol]]=""), "", (DataBase2[[#This Row],[sSA]]-DataBase2[[#This Row],[BestSol]])/DataBase2[[#This Row],[BestSol]])</f>
        <v>2.06019282609891E-2</v>
      </c>
      <c r="AM688" s="76">
        <f>IF(OR(DataBase2[[#This Row],[sKS]] = "", DataBase2[[#This Row],[BestSol]]=""), "", (DataBase2[[#This Row],[sKS]]-DataBase2[[#This Row],[BestSol]])/DataBase2[[#This Row],[BestSol]])</f>
        <v>4.1329702371128594E-3</v>
      </c>
      <c r="AN688" s="75">
        <f>IF(OR(DataBase2[[#This Row],[sLB]] = "", DataBase2[[#This Row],[BSHeu]]=""), "", (DataBase2[[#This Row],[sLB]]-DataBase2[[#This Row],[BSHeu]])/DataBase2[[#This Row],[BSHeu]])</f>
        <v>-4.1159591006526882E-3</v>
      </c>
      <c r="AO688" s="76" t="str">
        <f>IF(OR(DataBase2[[#This Row],[sCL]] = "",  DataBase2[[#This Row],[BSHeu]]=""), "", (DataBase2[[#This Row],[sCL]] - DataBase2[[#This Row],[BSHeu]])/ DataBase2[[#This Row],[BSHeu]])</f>
        <v/>
      </c>
      <c r="AP688" s="76" t="str">
        <f>IF(OR(DataBase2[[#This Row],[sDRC]]= "",  DataBase2[[#This Row],[BSHeu]]=""), "", (DataBase2[[#This Row],[sDRC]]- DataBase2[[#This Row],[BSHeu]])/ DataBase2[[#This Row],[BSHeu]])</f>
        <v/>
      </c>
      <c r="AQ688" s="76">
        <f>IF(OR(DataBase2[[#This Row],[sABS]]= "",  DataBase2[[#This Row],[BSHeu]]=""), "", (DataBase2[[#This Row],[sABS]]- DataBase2[[#This Row],[BSHeu]])/ DataBase2[[#This Row],[BSHeu]])</f>
        <v>7.1228589821729037E-4</v>
      </c>
      <c r="AR688" s="76">
        <f>IF(OR(DataBase2[[#This Row],[sCCJ]]= "",  DataBase2[[#This Row],[BSHeu]]=""), "", (DataBase2[[#This Row],[sCCJ]]- DataBase2[[#This Row],[BSHeu]])/ DataBase2[[#This Row],[BSHeu]])</f>
        <v>1.2172212824534043E-2</v>
      </c>
      <c r="AS688" s="76">
        <f>IF(OR(DataBase2[[#This Row],[sILS]] = "",  DataBase2[[#This Row],[BSHeu]]=""), "", (DataBase2[[#This Row],[sILS]]- DataBase2[[#This Row],[BSHeu]])/ DataBase2[[#This Row],[BSHeu]])</f>
        <v>9.2410472753172226E-3</v>
      </c>
      <c r="AT688" s="76">
        <f>IF(OR(DataBase2[[#This Row],[sSA]] = "",  DataBase2[[#This Row],[BSHeu]]=""), "", (DataBase2[[#This Row],[sSA]]- DataBase2[[#This Row],[BSHeu]])/ DataBase2[[#This Row],[BSHeu]])</f>
        <v>1.64011724662196E-2</v>
      </c>
      <c r="AU688" s="77">
        <f>IF(OR(DataBase2[[#This Row],[sKS]]= "",  DataBase2[[#This Row],[BSHeu]]=""), "", (DataBase2[[#This Row],[sKS]]- DataBase2[[#This Row],[BSHeu]])/ DataBase2[[#This Row],[BSHeu]])</f>
        <v>0</v>
      </c>
      <c r="AV688" s="78">
        <f>IF(AND(DataBase2[[#This Row],[sLBGB]]&lt;=0.0001, DataBase2[[#This Row],[sLBGB]]&lt;&gt;""), 1,"")</f>
        <v>1</v>
      </c>
      <c r="AW688" s="78" t="str">
        <f>IF(AND(DataBase2[[#This Row],[sCLGB]]&lt;=0.0001,DataBase2[[#This Row],[sCLGB]]&lt;&gt;""), 1,"")</f>
        <v/>
      </c>
      <c r="AX688" s="78" t="str">
        <f>IF(AND(DataBase2[[#This Row],[sDRCGB]]&lt;=0.0001,DataBase2[[#This Row],[sDRCGB]]&lt;&gt;""), 1,"")</f>
        <v/>
      </c>
      <c r="AY688" s="78" t="str">
        <f>IF(AND(DataBase2[[#This Row],[sABSGB]]&lt;=0.0001,DataBase2[[#This Row],[sABSGB]]&lt;&gt;""), 1,"")</f>
        <v/>
      </c>
      <c r="AZ688" s="78" t="str">
        <f>IF(AND(DataBase2[[#This Row],[sCCJGB]]&lt;=0.0001,DataBase2[[#This Row],[sCCJGB]]&lt;&gt;""), 1,"")</f>
        <v/>
      </c>
      <c r="BA688" s="78" t="str">
        <f>IF(AND(DataBase2[[#This Row],[sILSGB]]&lt;=0.0001,DataBase2[[#This Row],[sILSGB]]&lt;&gt;""), 1,"")</f>
        <v/>
      </c>
      <c r="BB688" s="78" t="str">
        <f>IF(AND(DataBase2[[#This Row],[sSAGB]]&lt;=0.0001,DataBase2[[#This Row],[sSAGB]]&lt;&gt;""), 1,"")</f>
        <v/>
      </c>
      <c r="BC688" s="78" t="str">
        <f>IF(AND(DataBase2[[#This Row],[sKSGB]]&lt;=0.0001,DataBase2[[#This Row],[sKSGB]]&lt;&gt;""), 1,"")</f>
        <v/>
      </c>
      <c r="BD688" s="79">
        <f>IF(AND(DataBase2[[#This Row],[sLBGKS]]&lt;=0.0001, DataBase2[[#This Row],[sLBGKS]]&lt;&gt;""), 1,"")</f>
        <v>1</v>
      </c>
      <c r="BE688" s="78" t="str">
        <f>IF(AND(DataBase2[[#This Row],[sCLGKS]]&lt;=0.0001,DataBase2[[#This Row],[sCLGKS]]&lt;&gt;""), 1,"")</f>
        <v/>
      </c>
      <c r="BF688" s="78" t="str">
        <f>IF(AND(DataBase2[[#This Row],[sDRCGKS]]&lt;=0.0001,DataBase2[[#This Row],[sDRCGKS]]&lt;&gt;""), 1,"")</f>
        <v/>
      </c>
      <c r="BG688" s="78" t="str">
        <f>IF(AND(DataBase2[[#This Row],[sABSGKS]]&lt;=0.0001,DataBase2[[#This Row],[sABSGKS]]&lt;&gt;""), 1,"")</f>
        <v/>
      </c>
      <c r="BH688" s="78" t="str">
        <f>IF(AND(DataBase2[[#This Row],[sCCJGKS]]&lt;=0.0001,DataBase2[[#This Row],[sCCJGKS]]&lt;&gt;""), 1,"")</f>
        <v/>
      </c>
      <c r="BI688" s="78" t="str">
        <f>IF(AND(DataBase2[[#This Row],[sILSGKS]]&lt;=0.0001,DataBase2[[#This Row],[sILSGKS]]&lt;&gt;""), 1,"")</f>
        <v/>
      </c>
      <c r="BJ688" s="78" t="str">
        <f>IF(AND(DataBase2[[#This Row],[sSAGKS]]&lt;=0.0001,DataBase2[[#This Row],[sSAGKS]]&lt;&gt;""), 1,"")</f>
        <v/>
      </c>
      <c r="BK688" s="80">
        <f>IF(AND(DataBase2[[#This Row],[sKSGKS]]&lt;=0.0001,DataBase2[[#This Row],[sKSGKS]]&lt;&gt;""), 1,"")</f>
        <v>1</v>
      </c>
      <c r="BQ688" s="7"/>
      <c r="BR688" s="7"/>
      <c r="BS688" s="7"/>
      <c r="BT688" s="7"/>
      <c r="BU688" s="7"/>
      <c r="CH688" s="7"/>
      <c r="CI688" s="7"/>
      <c r="CJ688" s="7"/>
      <c r="CK688" s="7"/>
      <c r="CQ688" s="7"/>
      <c r="CR688" s="7"/>
      <c r="CS688" s="7"/>
      <c r="CT688" s="7"/>
      <c r="CU688" s="7"/>
      <c r="DH688" s="7"/>
      <c r="DI688" s="7"/>
      <c r="DJ688" s="7"/>
      <c r="DK688" s="7"/>
      <c r="DQ688" s="7"/>
      <c r="DR688" s="7"/>
      <c r="DS688" s="7"/>
      <c r="DT688" s="7"/>
      <c r="DU688" s="7"/>
      <c r="EB688" s="7"/>
      <c r="EC688" s="7"/>
      <c r="ED688" s="7"/>
      <c r="EE688" s="7"/>
      <c r="EK688" s="7"/>
      <c r="EL688" s="7"/>
      <c r="EM688" s="7"/>
      <c r="EN688" s="7"/>
      <c r="EO688" s="7"/>
      <c r="EV688" s="7"/>
      <c r="EW688" s="7"/>
      <c r="EX688" s="7"/>
      <c r="EY688" s="7"/>
    </row>
    <row r="689" spans="1:155" s="8" customFormat="1" x14ac:dyDescent="0.35">
      <c r="A689" s="127" t="s">
        <v>275</v>
      </c>
      <c r="B689" s="128" t="s">
        <v>283</v>
      </c>
      <c r="C689" s="129" t="s">
        <v>81</v>
      </c>
      <c r="D689" s="67">
        <v>6</v>
      </c>
      <c r="E689" s="67">
        <v>50</v>
      </c>
      <c r="F689" s="68">
        <v>3</v>
      </c>
      <c r="G689" s="8">
        <v>33422.1</v>
      </c>
      <c r="H689" s="8">
        <v>29855.8</v>
      </c>
      <c r="I689" s="8">
        <v>7200</v>
      </c>
      <c r="M689" s="130"/>
      <c r="N689" s="131"/>
      <c r="O689" s="132"/>
      <c r="P689" s="130">
        <v>31511.33008</v>
      </c>
      <c r="Q689" s="132">
        <v>11357</v>
      </c>
      <c r="R689" s="130">
        <v>31289.07</v>
      </c>
      <c r="S689" s="132">
        <v>649.58000000000004</v>
      </c>
      <c r="T689" s="130">
        <v>31603.77</v>
      </c>
      <c r="U689" s="132">
        <v>300.00749999999999</v>
      </c>
      <c r="V689" s="130">
        <v>31429.17</v>
      </c>
      <c r="W689" s="132">
        <v>300.17899999999997</v>
      </c>
      <c r="X689" s="8">
        <v>31718.6</v>
      </c>
      <c r="Y689" s="8">
        <v>2375</v>
      </c>
      <c r="Z689" s="74">
        <f t="shared" si="30"/>
        <v>33422.1</v>
      </c>
      <c r="AA689" s="48">
        <f t="shared" si="31"/>
        <v>31289.07</v>
      </c>
      <c r="AB68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MIN(G689,J689,M689),"")</f>
        <v/>
      </c>
      <c r="AC689" s="49" t="str">
        <f>IF(OR(DataBase2[[#This Row],[sKS]] = "", DataBase2[[#This Row],[BSOpt]]=""), "", (DataBase2[[#This Row],[sKS]]-DataBase2[[#This Row],[BSOpt]])/DataBase2[[#This Row],[BSOpt]])</f>
        <v/>
      </c>
      <c r="AD689" s="49">
        <f t="shared" si="32"/>
        <v>33422.1</v>
      </c>
      <c r="AE689" s="49">
        <f>IF(OR(DataBase2[[#This Row],[sKS]] = "", DataBase2[[#This Row],[BESTUB]]=""), "", (DataBase2[[#This Row],[sKS]]-DataBase2[[#This Row],[BESTUB]])/DataBase2[[#This Row],[BESTUB]])</f>
        <v>-5.0969268837086842E-2</v>
      </c>
      <c r="AF689" s="75">
        <f>IF(OR(DataBase2[[#This Row],[sLB]] = "", DataBase2[[#This Row],[BestSol]]=""), "", (DataBase2[[#This Row],[sLB]]-DataBase2[[#This Row],[BestSol]])/DataBase2[[#This Row],[BestSol]])</f>
        <v>0</v>
      </c>
      <c r="AG689" s="76" t="str">
        <f>IF(OR(DataBase2[[#This Row],[sCL]] = "", DataBase2[[#This Row],[BestSol]]=""), "", (DataBase2[[#This Row],[sCL]] -DataBase2[[#This Row],[BestSol]])/DataBase2[[#This Row],[BestSol]])</f>
        <v/>
      </c>
      <c r="AH689" s="76" t="str">
        <f>IF(OR(DataBase2[[#This Row],[sDRC]]= "", DataBase2[[#This Row],[BestSol]]=""), "", (DataBase2[[#This Row],[sDRC]]-DataBase2[[#This Row],[BestSol]])/DataBase2[[#This Row],[BestSol]])</f>
        <v/>
      </c>
      <c r="AI689" s="76">
        <f>IF(OR(DataBase2[[#This Row],[sABS]]= "", DataBase2[[#This Row],[BestSol]]=""), "", (DataBase2[[#This Row],[sABS]]-DataBase2[[#This Row],[BestSol]])/DataBase2[[#This Row],[BestSol]])</f>
        <v>-5.7170851622130231E-2</v>
      </c>
      <c r="AJ689" s="76">
        <f>IF(OR(DataBase2[[#This Row],[sCCJ]]= "", DataBase2[[#This Row],[BestSol]]=""), "", (DataBase2[[#This Row],[sCCJ]]-DataBase2[[#This Row],[BestSol]])/DataBase2[[#This Row],[BestSol]])</f>
        <v>-6.3820944823933828E-2</v>
      </c>
      <c r="AK689" s="76">
        <f>IF(OR(DataBase2[[#This Row],[sILS]] = "", DataBase2[[#This Row],[BestSol]]=""), "", (DataBase2[[#This Row],[sILS]]-DataBase2[[#This Row],[BestSol]])/DataBase2[[#This Row],[BestSol]])</f>
        <v>-5.4405019433249206E-2</v>
      </c>
      <c r="AL689" s="76">
        <f>IF(OR(DataBase2[[#This Row],[sSA]] = "", DataBase2[[#This Row],[BestSol]]=""), "", (DataBase2[[#This Row],[sSA]]-DataBase2[[#This Row],[BestSol]])/DataBase2[[#This Row],[BestSol]])</f>
        <v>-5.9629107686231579E-2</v>
      </c>
      <c r="AM689" s="76">
        <f>IF(OR(DataBase2[[#This Row],[sKS]] = "", DataBase2[[#This Row],[BestSol]]=""), "", (DataBase2[[#This Row],[sKS]]-DataBase2[[#This Row],[BestSol]])/DataBase2[[#This Row],[BestSol]])</f>
        <v>-5.0969268837086842E-2</v>
      </c>
      <c r="AN689" s="75">
        <f>IF(OR(DataBase2[[#This Row],[sLB]] = "", DataBase2[[#This Row],[BSHeu]]=""), "", (DataBase2[[#This Row],[sLB]]-DataBase2[[#This Row],[BSHeu]])/DataBase2[[#This Row],[BSHeu]])</f>
        <v>6.8171728977563059E-2</v>
      </c>
      <c r="AO689" s="76" t="str">
        <f>IF(OR(DataBase2[[#This Row],[sCL]] = "",  DataBase2[[#This Row],[BSHeu]]=""), "", (DataBase2[[#This Row],[sCL]] - DataBase2[[#This Row],[BSHeu]])/ DataBase2[[#This Row],[BSHeu]])</f>
        <v/>
      </c>
      <c r="AP689" s="76" t="str">
        <f>IF(OR(DataBase2[[#This Row],[sDRC]]= "",  DataBase2[[#This Row],[BSHeu]]=""), "", (DataBase2[[#This Row],[sDRC]]- DataBase2[[#This Row],[BSHeu]])/ DataBase2[[#This Row],[BSHeu]])</f>
        <v/>
      </c>
      <c r="AQ689" s="76">
        <f>IF(OR(DataBase2[[#This Row],[sABS]]= "",  DataBase2[[#This Row],[BSHeu]]=""), "", (DataBase2[[#This Row],[sABS]]- DataBase2[[#This Row],[BSHeu]])/ DataBase2[[#This Row],[BSHeu]])</f>
        <v>7.103441553232487E-3</v>
      </c>
      <c r="AR689" s="76">
        <f>IF(OR(DataBase2[[#This Row],[sCCJ]]= "",  DataBase2[[#This Row],[BSHeu]]=""), "", (DataBase2[[#This Row],[sCCJ]]- DataBase2[[#This Row],[BSHeu]])/ DataBase2[[#This Row],[BSHeu]])</f>
        <v>0</v>
      </c>
      <c r="AS689" s="76">
        <f>IF(OR(DataBase2[[#This Row],[sILS]] = "",  DataBase2[[#This Row],[BSHeu]]=""), "", (DataBase2[[#This Row],[sILS]]- DataBase2[[#This Row],[BSHeu]])/ DataBase2[[#This Row],[BSHeu]])</f>
        <v>1.0057825304491336E-2</v>
      </c>
      <c r="AT689" s="76">
        <f>IF(OR(DataBase2[[#This Row],[sSA]] = "",  DataBase2[[#This Row],[BSHeu]]=""), "", (DataBase2[[#This Row],[sSA]]- DataBase2[[#This Row],[BSHeu]])/ DataBase2[[#This Row],[BSHeu]])</f>
        <v>4.4776019229717775E-3</v>
      </c>
      <c r="AU689" s="77">
        <f>IF(OR(DataBase2[[#This Row],[sKS]]= "",  DataBase2[[#This Row],[BSHeu]]=""), "", (DataBase2[[#This Row],[sKS]]- DataBase2[[#This Row],[BSHeu]])/ DataBase2[[#This Row],[BSHeu]])</f>
        <v>1.3727796959129781E-2</v>
      </c>
      <c r="AV689" s="78">
        <f>IF(AND(DataBase2[[#This Row],[sLBGB]]&lt;=0.0001, DataBase2[[#This Row],[sLBGB]]&lt;&gt;""), 1,"")</f>
        <v>1</v>
      </c>
      <c r="AW689" s="78" t="str">
        <f>IF(AND(DataBase2[[#This Row],[sCLGB]]&lt;=0.0001,DataBase2[[#This Row],[sCLGB]]&lt;&gt;""), 1,"")</f>
        <v/>
      </c>
      <c r="AX689" s="78" t="str">
        <f>IF(AND(DataBase2[[#This Row],[sDRCGB]]&lt;=0.0001,DataBase2[[#This Row],[sDRCGB]]&lt;&gt;""), 1,"")</f>
        <v/>
      </c>
      <c r="AY689" s="78">
        <f>IF(AND(DataBase2[[#This Row],[sABSGB]]&lt;=0.0001,DataBase2[[#This Row],[sABSGB]]&lt;&gt;""), 1,"")</f>
        <v>1</v>
      </c>
      <c r="AZ689" s="78">
        <f>IF(AND(DataBase2[[#This Row],[sCCJGB]]&lt;=0.0001,DataBase2[[#This Row],[sCCJGB]]&lt;&gt;""), 1,"")</f>
        <v>1</v>
      </c>
      <c r="BA689" s="78">
        <f>IF(AND(DataBase2[[#This Row],[sILSGB]]&lt;=0.0001,DataBase2[[#This Row],[sILSGB]]&lt;&gt;""), 1,"")</f>
        <v>1</v>
      </c>
      <c r="BB689" s="78">
        <f>IF(AND(DataBase2[[#This Row],[sSAGB]]&lt;=0.0001,DataBase2[[#This Row],[sSAGB]]&lt;&gt;""), 1,"")</f>
        <v>1</v>
      </c>
      <c r="BC689" s="78">
        <f>IF(AND(DataBase2[[#This Row],[sKSGB]]&lt;=0.0001,DataBase2[[#This Row],[sKSGB]]&lt;&gt;""), 1,"")</f>
        <v>1</v>
      </c>
      <c r="BD689" s="79" t="str">
        <f>IF(AND(DataBase2[[#This Row],[sLBGKS]]&lt;=0.0001, DataBase2[[#This Row],[sLBGKS]]&lt;&gt;""), 1,"")</f>
        <v/>
      </c>
      <c r="BE689" s="78" t="str">
        <f>IF(AND(DataBase2[[#This Row],[sCLGKS]]&lt;=0.0001,DataBase2[[#This Row],[sCLGKS]]&lt;&gt;""), 1,"")</f>
        <v/>
      </c>
      <c r="BF689" s="78" t="str">
        <f>IF(AND(DataBase2[[#This Row],[sDRCGKS]]&lt;=0.0001,DataBase2[[#This Row],[sDRCGKS]]&lt;&gt;""), 1,"")</f>
        <v/>
      </c>
      <c r="BG689" s="78" t="str">
        <f>IF(AND(DataBase2[[#This Row],[sABSGKS]]&lt;=0.0001,DataBase2[[#This Row],[sABSGKS]]&lt;&gt;""), 1,"")</f>
        <v/>
      </c>
      <c r="BH689" s="78">
        <f>IF(AND(DataBase2[[#This Row],[sCCJGKS]]&lt;=0.0001,DataBase2[[#This Row],[sCCJGKS]]&lt;&gt;""), 1,"")</f>
        <v>1</v>
      </c>
      <c r="BI689" s="78" t="str">
        <f>IF(AND(DataBase2[[#This Row],[sILSGKS]]&lt;=0.0001,DataBase2[[#This Row],[sILSGKS]]&lt;&gt;""), 1,"")</f>
        <v/>
      </c>
      <c r="BJ689" s="78" t="str">
        <f>IF(AND(DataBase2[[#This Row],[sSAGKS]]&lt;=0.0001,DataBase2[[#This Row],[sSAGKS]]&lt;&gt;""), 1,"")</f>
        <v/>
      </c>
      <c r="BK689" s="80" t="str">
        <f>IF(AND(DataBase2[[#This Row],[sKSGKS]]&lt;=0.0001,DataBase2[[#This Row],[sKSGKS]]&lt;&gt;""), 1,"")</f>
        <v/>
      </c>
      <c r="BQ689" s="7"/>
      <c r="BR689" s="7"/>
      <c r="BS689" s="7"/>
      <c r="BT689" s="7"/>
      <c r="BU689" s="7"/>
      <c r="CH689" s="7"/>
      <c r="CI689" s="7"/>
      <c r="CJ689" s="7"/>
      <c r="CK689" s="7"/>
      <c r="CQ689" s="7"/>
      <c r="CR689" s="7"/>
      <c r="CS689" s="7"/>
      <c r="CT689" s="7"/>
      <c r="CU689" s="7"/>
      <c r="DH689" s="7"/>
      <c r="DI689" s="7"/>
      <c r="DJ689" s="7"/>
      <c r="DK689" s="7"/>
      <c r="DQ689" s="7"/>
      <c r="DR689" s="7"/>
      <c r="DS689" s="7"/>
      <c r="DT689" s="7"/>
      <c r="DU689" s="7"/>
      <c r="EB689" s="7"/>
      <c r="EC689" s="7"/>
      <c r="ED689" s="7"/>
      <c r="EE689" s="7"/>
      <c r="EK689" s="7"/>
      <c r="EL689" s="7"/>
      <c r="EM689" s="7"/>
      <c r="EN689" s="7"/>
      <c r="EO689" s="7"/>
      <c r="EV689" s="7"/>
      <c r="EW689" s="7"/>
      <c r="EX689" s="7"/>
      <c r="EY689" s="7"/>
    </row>
    <row r="690" spans="1:155" s="8" customFormat="1" x14ac:dyDescent="0.35">
      <c r="A690" s="127" t="s">
        <v>276</v>
      </c>
      <c r="B690" s="128" t="s">
        <v>283</v>
      </c>
      <c r="C690" s="129" t="s">
        <v>81</v>
      </c>
      <c r="D690" s="67">
        <v>6</v>
      </c>
      <c r="E690" s="67">
        <v>50</v>
      </c>
      <c r="F690" s="68">
        <v>4</v>
      </c>
      <c r="G690" s="8">
        <v>36559.699999999997</v>
      </c>
      <c r="H690" s="8">
        <v>31627.4</v>
      </c>
      <c r="I690" s="8">
        <v>7200</v>
      </c>
      <c r="M690" s="130"/>
      <c r="N690" s="131"/>
      <c r="O690" s="132"/>
      <c r="P690" s="130">
        <v>33688.878909999999</v>
      </c>
      <c r="Q690" s="132">
        <v>11347</v>
      </c>
      <c r="R690" s="130">
        <v>33539.370000000003</v>
      </c>
      <c r="S690" s="132">
        <v>663.5</v>
      </c>
      <c r="T690" s="130">
        <v>33759.269999999997</v>
      </c>
      <c r="U690" s="132">
        <v>300.01</v>
      </c>
      <c r="V690" s="130">
        <v>33710.47</v>
      </c>
      <c r="W690" s="132">
        <v>300.11399999999998</v>
      </c>
      <c r="X690" s="8">
        <v>33389.9</v>
      </c>
      <c r="Y690" s="8">
        <v>5097</v>
      </c>
      <c r="Z690" s="74">
        <f t="shared" si="30"/>
        <v>36559.699999999997</v>
      </c>
      <c r="AA690" s="48">
        <f t="shared" si="31"/>
        <v>33389.9</v>
      </c>
      <c r="AB69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MIN(G690,J690,M690),"")</f>
        <v/>
      </c>
      <c r="AC690" s="49" t="str">
        <f>IF(OR(DataBase2[[#This Row],[sKS]] = "", DataBase2[[#This Row],[BSOpt]]=""), "", (DataBase2[[#This Row],[sKS]]-DataBase2[[#This Row],[BSOpt]])/DataBase2[[#This Row],[BSOpt]])</f>
        <v/>
      </c>
      <c r="AD690" s="49">
        <f t="shared" si="32"/>
        <v>36559.699999999997</v>
      </c>
      <c r="AE690" s="49">
        <f>IF(OR(DataBase2[[#This Row],[sKS]] = "", DataBase2[[#This Row],[BESTUB]]=""), "", (DataBase2[[#This Row],[sKS]]-DataBase2[[#This Row],[BESTUB]])/DataBase2[[#This Row],[BESTUB]])</f>
        <v>-8.6702024360156019E-2</v>
      </c>
      <c r="AF690" s="75">
        <f>IF(OR(DataBase2[[#This Row],[sLB]] = "", DataBase2[[#This Row],[BestSol]]=""), "", (DataBase2[[#This Row],[sLB]]-DataBase2[[#This Row],[BestSol]])/DataBase2[[#This Row],[BestSol]])</f>
        <v>0</v>
      </c>
      <c r="AG690" s="76" t="str">
        <f>IF(OR(DataBase2[[#This Row],[sCL]] = "", DataBase2[[#This Row],[BestSol]]=""), "", (DataBase2[[#This Row],[sCL]] -DataBase2[[#This Row],[BestSol]])/DataBase2[[#This Row],[BestSol]])</f>
        <v/>
      </c>
      <c r="AH690" s="76" t="str">
        <f>IF(OR(DataBase2[[#This Row],[sDRC]]= "", DataBase2[[#This Row],[BestSol]]=""), "", (DataBase2[[#This Row],[sDRC]]-DataBase2[[#This Row],[BestSol]])/DataBase2[[#This Row],[BestSol]])</f>
        <v/>
      </c>
      <c r="AI690" s="76">
        <f>IF(OR(DataBase2[[#This Row],[sABS]]= "", DataBase2[[#This Row],[BestSol]]=""), "", (DataBase2[[#This Row],[sABS]]-DataBase2[[#This Row],[BestSol]])/DataBase2[[#This Row],[BestSol]])</f>
        <v>-7.8524197135096785E-2</v>
      </c>
      <c r="AJ690" s="76">
        <f>IF(OR(DataBase2[[#This Row],[sCCJ]]= "", DataBase2[[#This Row],[BestSol]]=""), "", (DataBase2[[#This Row],[sCCJ]]-DataBase2[[#This Row],[BestSol]])/DataBase2[[#This Row],[BestSol]])</f>
        <v>-8.2613642890942612E-2</v>
      </c>
      <c r="AK690" s="76">
        <f>IF(OR(DataBase2[[#This Row],[sILS]] = "", DataBase2[[#This Row],[BestSol]]=""), "", (DataBase2[[#This Row],[sILS]]-DataBase2[[#This Row],[BestSol]])/DataBase2[[#This Row],[BestSol]])</f>
        <v>-7.6598823294501878E-2</v>
      </c>
      <c r="AL690" s="76">
        <f>IF(OR(DataBase2[[#This Row],[sSA]] = "", DataBase2[[#This Row],[BestSol]]=""), "", (DataBase2[[#This Row],[sSA]]-DataBase2[[#This Row],[BestSol]])/DataBase2[[#This Row],[BestSol]])</f>
        <v>-7.793362637001934E-2</v>
      </c>
      <c r="AM690" s="76">
        <f>IF(OR(DataBase2[[#This Row],[sKS]] = "", DataBase2[[#This Row],[BestSol]]=""), "", (DataBase2[[#This Row],[sKS]]-DataBase2[[#This Row],[BestSol]])/DataBase2[[#This Row],[BestSol]])</f>
        <v>-8.6702024360156019E-2</v>
      </c>
      <c r="AN690" s="75">
        <f>IF(OR(DataBase2[[#This Row],[sLB]] = "", DataBase2[[#This Row],[BSHeu]]=""), "", (DataBase2[[#This Row],[sLB]]-DataBase2[[#This Row],[BSHeu]])/DataBase2[[#This Row],[BSHeu]])</f>
        <v>9.4932898870616428E-2</v>
      </c>
      <c r="AO690" s="76" t="str">
        <f>IF(OR(DataBase2[[#This Row],[sCL]] = "",  DataBase2[[#This Row],[BSHeu]]=""), "", (DataBase2[[#This Row],[sCL]] - DataBase2[[#This Row],[BSHeu]])/ DataBase2[[#This Row],[BSHeu]])</f>
        <v/>
      </c>
      <c r="AP690" s="76" t="str">
        <f>IF(OR(DataBase2[[#This Row],[sDRC]]= "",  DataBase2[[#This Row],[BSHeu]]=""), "", (DataBase2[[#This Row],[sDRC]]- DataBase2[[#This Row],[BSHeu]])/ DataBase2[[#This Row],[BSHeu]])</f>
        <v/>
      </c>
      <c r="AQ690" s="76">
        <f>IF(OR(DataBase2[[#This Row],[sABS]]= "",  DataBase2[[#This Row],[BSHeu]]=""), "", (DataBase2[[#This Row],[sABS]]- DataBase2[[#This Row],[BSHeu]])/ DataBase2[[#This Row],[BSHeu]])</f>
        <v>8.9541720699971537E-3</v>
      </c>
      <c r="AR690" s="76">
        <f>IF(OR(DataBase2[[#This Row],[sCCJ]]= "",  DataBase2[[#This Row],[BSHeu]]=""), "", (DataBase2[[#This Row],[sCCJ]]- DataBase2[[#This Row],[BSHeu]])/ DataBase2[[#This Row],[BSHeu]])</f>
        <v>4.4765033737747392E-3</v>
      </c>
      <c r="AS690" s="76">
        <f>IF(OR(DataBase2[[#This Row],[sILS]] = "",  DataBase2[[#This Row],[BSHeu]]=""), "", (DataBase2[[#This Row],[sILS]]- DataBase2[[#This Row],[BSHeu]])/ DataBase2[[#This Row],[BSHeu]])</f>
        <v>1.1062327230689379E-2</v>
      </c>
      <c r="AT690" s="76">
        <f>IF(OR(DataBase2[[#This Row],[sSA]] = "",  DataBase2[[#This Row],[BSHeu]]=""), "", (DataBase2[[#This Row],[sSA]]- DataBase2[[#This Row],[BSHeu]])/ DataBase2[[#This Row],[BSHeu]])</f>
        <v>9.600807429791634E-3</v>
      </c>
      <c r="AU690" s="77">
        <f>IF(OR(DataBase2[[#This Row],[sKS]]= "",  DataBase2[[#This Row],[BSHeu]]=""), "", (DataBase2[[#This Row],[sKS]]- DataBase2[[#This Row],[BSHeu]])/ DataBase2[[#This Row],[BSHeu]])</f>
        <v>0</v>
      </c>
      <c r="AV690" s="78">
        <f>IF(AND(DataBase2[[#This Row],[sLBGB]]&lt;=0.0001, DataBase2[[#This Row],[sLBGB]]&lt;&gt;""), 1,"")</f>
        <v>1</v>
      </c>
      <c r="AW690" s="78" t="str">
        <f>IF(AND(DataBase2[[#This Row],[sCLGB]]&lt;=0.0001,DataBase2[[#This Row],[sCLGB]]&lt;&gt;""), 1,"")</f>
        <v/>
      </c>
      <c r="AX690" s="78" t="str">
        <f>IF(AND(DataBase2[[#This Row],[sDRCGB]]&lt;=0.0001,DataBase2[[#This Row],[sDRCGB]]&lt;&gt;""), 1,"")</f>
        <v/>
      </c>
      <c r="AY690" s="78">
        <f>IF(AND(DataBase2[[#This Row],[sABSGB]]&lt;=0.0001,DataBase2[[#This Row],[sABSGB]]&lt;&gt;""), 1,"")</f>
        <v>1</v>
      </c>
      <c r="AZ690" s="78">
        <f>IF(AND(DataBase2[[#This Row],[sCCJGB]]&lt;=0.0001,DataBase2[[#This Row],[sCCJGB]]&lt;&gt;""), 1,"")</f>
        <v>1</v>
      </c>
      <c r="BA690" s="78">
        <f>IF(AND(DataBase2[[#This Row],[sILSGB]]&lt;=0.0001,DataBase2[[#This Row],[sILSGB]]&lt;&gt;""), 1,"")</f>
        <v>1</v>
      </c>
      <c r="BB690" s="78">
        <f>IF(AND(DataBase2[[#This Row],[sSAGB]]&lt;=0.0001,DataBase2[[#This Row],[sSAGB]]&lt;&gt;""), 1,"")</f>
        <v>1</v>
      </c>
      <c r="BC690" s="78">
        <f>IF(AND(DataBase2[[#This Row],[sKSGB]]&lt;=0.0001,DataBase2[[#This Row],[sKSGB]]&lt;&gt;""), 1,"")</f>
        <v>1</v>
      </c>
      <c r="BD690" s="79" t="str">
        <f>IF(AND(DataBase2[[#This Row],[sLBGKS]]&lt;=0.0001, DataBase2[[#This Row],[sLBGKS]]&lt;&gt;""), 1,"")</f>
        <v/>
      </c>
      <c r="BE690" s="78" t="str">
        <f>IF(AND(DataBase2[[#This Row],[sCLGKS]]&lt;=0.0001,DataBase2[[#This Row],[sCLGKS]]&lt;&gt;""), 1,"")</f>
        <v/>
      </c>
      <c r="BF690" s="78" t="str">
        <f>IF(AND(DataBase2[[#This Row],[sDRCGKS]]&lt;=0.0001,DataBase2[[#This Row],[sDRCGKS]]&lt;&gt;""), 1,"")</f>
        <v/>
      </c>
      <c r="BG690" s="78" t="str">
        <f>IF(AND(DataBase2[[#This Row],[sABSGKS]]&lt;=0.0001,DataBase2[[#This Row],[sABSGKS]]&lt;&gt;""), 1,"")</f>
        <v/>
      </c>
      <c r="BH690" s="78" t="str">
        <f>IF(AND(DataBase2[[#This Row],[sCCJGKS]]&lt;=0.0001,DataBase2[[#This Row],[sCCJGKS]]&lt;&gt;""), 1,"")</f>
        <v/>
      </c>
      <c r="BI690" s="78" t="str">
        <f>IF(AND(DataBase2[[#This Row],[sILSGKS]]&lt;=0.0001,DataBase2[[#This Row],[sILSGKS]]&lt;&gt;""), 1,"")</f>
        <v/>
      </c>
      <c r="BJ690" s="78" t="str">
        <f>IF(AND(DataBase2[[#This Row],[sSAGKS]]&lt;=0.0001,DataBase2[[#This Row],[sSAGKS]]&lt;&gt;""), 1,"")</f>
        <v/>
      </c>
      <c r="BK690" s="80">
        <f>IF(AND(DataBase2[[#This Row],[sKSGKS]]&lt;=0.0001,DataBase2[[#This Row],[sKSGKS]]&lt;&gt;""), 1,"")</f>
        <v>1</v>
      </c>
      <c r="BQ690" s="7"/>
      <c r="BR690" s="7"/>
      <c r="BS690" s="7"/>
      <c r="BT690" s="7"/>
      <c r="BU690" s="7"/>
      <c r="CH690" s="7"/>
      <c r="CI690" s="7"/>
      <c r="CJ690" s="7"/>
      <c r="CK690" s="7"/>
      <c r="CQ690" s="7"/>
      <c r="CR690" s="7"/>
      <c r="CS690" s="7"/>
      <c r="CT690" s="7"/>
      <c r="CU690" s="7"/>
      <c r="DH690" s="7"/>
      <c r="DI690" s="7"/>
      <c r="DJ690" s="7"/>
      <c r="DK690" s="7"/>
      <c r="DQ690" s="7"/>
      <c r="DR690" s="7"/>
      <c r="DS690" s="7"/>
      <c r="DT690" s="7"/>
      <c r="DU690" s="7"/>
      <c r="EB690" s="7"/>
      <c r="EC690" s="7"/>
      <c r="ED690" s="7"/>
      <c r="EE690" s="7"/>
      <c r="EK690" s="7"/>
      <c r="EL690" s="7"/>
      <c r="EM690" s="7"/>
      <c r="EN690" s="7"/>
      <c r="EO690" s="7"/>
      <c r="EV690" s="7"/>
      <c r="EW690" s="7"/>
      <c r="EX690" s="7"/>
      <c r="EY690" s="7"/>
    </row>
    <row r="691" spans="1:155" s="8" customFormat="1" x14ac:dyDescent="0.35">
      <c r="A691" s="127" t="s">
        <v>277</v>
      </c>
      <c r="B691" s="128" t="s">
        <v>283</v>
      </c>
      <c r="C691" s="129" t="s">
        <v>81</v>
      </c>
      <c r="D691" s="67">
        <v>6</v>
      </c>
      <c r="E691" s="67">
        <v>50</v>
      </c>
      <c r="F691" s="68">
        <v>5</v>
      </c>
      <c r="G691" s="8">
        <v>37079.1</v>
      </c>
      <c r="H691" s="8">
        <v>33389</v>
      </c>
      <c r="I691" s="8">
        <v>7200</v>
      </c>
      <c r="M691" s="130"/>
      <c r="N691" s="131"/>
      <c r="O691" s="132"/>
      <c r="P691" s="130">
        <v>36014.679689999997</v>
      </c>
      <c r="Q691" s="132">
        <v>11403</v>
      </c>
      <c r="R691" s="130">
        <v>35796.47</v>
      </c>
      <c r="S691" s="132">
        <v>720.38</v>
      </c>
      <c r="T691" s="130">
        <v>35915.870000000003</v>
      </c>
      <c r="U691" s="132">
        <v>300.00200000000001</v>
      </c>
      <c r="V691" s="130">
        <v>35976.370000000003</v>
      </c>
      <c r="W691" s="132">
        <v>300.20949999999999</v>
      </c>
      <c r="X691" s="8">
        <v>35907.199999999997</v>
      </c>
      <c r="Y691" s="8">
        <v>7005</v>
      </c>
      <c r="Z691" s="74">
        <f t="shared" si="30"/>
        <v>37079.1</v>
      </c>
      <c r="AA691" s="48">
        <f t="shared" si="31"/>
        <v>35796.47</v>
      </c>
      <c r="AB69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MIN(G691,J691,M691),"")</f>
        <v/>
      </c>
      <c r="AC691" s="49" t="str">
        <f>IF(OR(DataBase2[[#This Row],[sKS]] = "", DataBase2[[#This Row],[BSOpt]]=""), "", (DataBase2[[#This Row],[sKS]]-DataBase2[[#This Row],[BSOpt]])/DataBase2[[#This Row],[BSOpt]])</f>
        <v/>
      </c>
      <c r="AD691" s="49">
        <f t="shared" si="32"/>
        <v>37079.1</v>
      </c>
      <c r="AE691" s="49">
        <f>IF(OR(DataBase2[[#This Row],[sKS]] = "", DataBase2[[#This Row],[BESTUB]]=""), "", (DataBase2[[#This Row],[sKS]]-DataBase2[[#This Row],[BESTUB]])/DataBase2[[#This Row],[BESTUB]])</f>
        <v>-3.1605405740700331E-2</v>
      </c>
      <c r="AF691" s="75">
        <f>IF(OR(DataBase2[[#This Row],[sLB]] = "", DataBase2[[#This Row],[BestSol]]=""), "", (DataBase2[[#This Row],[sLB]]-DataBase2[[#This Row],[BestSol]])/DataBase2[[#This Row],[BestSol]])</f>
        <v>0</v>
      </c>
      <c r="AG691" s="76" t="str">
        <f>IF(OR(DataBase2[[#This Row],[sCL]] = "", DataBase2[[#This Row],[BestSol]]=""), "", (DataBase2[[#This Row],[sCL]] -DataBase2[[#This Row],[BestSol]])/DataBase2[[#This Row],[BestSol]])</f>
        <v/>
      </c>
      <c r="AH691" s="76" t="str">
        <f>IF(OR(DataBase2[[#This Row],[sDRC]]= "", DataBase2[[#This Row],[BestSol]]=""), "", (DataBase2[[#This Row],[sDRC]]-DataBase2[[#This Row],[BestSol]])/DataBase2[[#This Row],[BestSol]])</f>
        <v/>
      </c>
      <c r="AI691" s="76">
        <f>IF(OR(DataBase2[[#This Row],[sABS]]= "", DataBase2[[#This Row],[BestSol]]=""), "", (DataBase2[[#This Row],[sABS]]-DataBase2[[#This Row],[BestSol]])/DataBase2[[#This Row],[BestSol]])</f>
        <v>-2.8706746118433331E-2</v>
      </c>
      <c r="AJ691" s="76">
        <f>IF(OR(DataBase2[[#This Row],[sCCJ]]= "", DataBase2[[#This Row],[BestSol]]=""), "", (DataBase2[[#This Row],[sCCJ]]-DataBase2[[#This Row],[BestSol]])/DataBase2[[#This Row],[BestSol]])</f>
        <v>-3.4591724178850008E-2</v>
      </c>
      <c r="AK691" s="76">
        <f>IF(OR(DataBase2[[#This Row],[sILS]] = "", DataBase2[[#This Row],[BestSol]]=""), "", (DataBase2[[#This Row],[sILS]]-DataBase2[[#This Row],[BestSol]])/DataBase2[[#This Row],[BestSol]])</f>
        <v>-3.1371581295123019E-2</v>
      </c>
      <c r="AL691" s="76">
        <f>IF(OR(DataBase2[[#This Row],[sSA]] = "", DataBase2[[#This Row],[BestSol]]=""), "", (DataBase2[[#This Row],[sSA]]-DataBase2[[#This Row],[BestSol]])/DataBase2[[#This Row],[BestSol]])</f>
        <v>-2.9739934356551156E-2</v>
      </c>
      <c r="AM691" s="76">
        <f>IF(OR(DataBase2[[#This Row],[sKS]] = "", DataBase2[[#This Row],[BestSol]]=""), "", (DataBase2[[#This Row],[sKS]]-DataBase2[[#This Row],[BestSol]])/DataBase2[[#This Row],[BestSol]])</f>
        <v>-3.1605405740700331E-2</v>
      </c>
      <c r="AN691" s="75">
        <f>IF(OR(DataBase2[[#This Row],[sLB]] = "", DataBase2[[#This Row],[BSHeu]]=""), "", (DataBase2[[#This Row],[sLB]]-DataBase2[[#This Row],[BSHeu]])/DataBase2[[#This Row],[BSHeu]])</f>
        <v>3.5831186706398628E-2</v>
      </c>
      <c r="AO691" s="76" t="str">
        <f>IF(OR(DataBase2[[#This Row],[sCL]] = "",  DataBase2[[#This Row],[BSHeu]]=""), "", (DataBase2[[#This Row],[sCL]] - DataBase2[[#This Row],[BSHeu]])/ DataBase2[[#This Row],[BSHeu]])</f>
        <v/>
      </c>
      <c r="AP691" s="76" t="str">
        <f>IF(OR(DataBase2[[#This Row],[sDRC]]= "",  DataBase2[[#This Row],[BSHeu]]=""), "", (DataBase2[[#This Row],[sDRC]]- DataBase2[[#This Row],[BSHeu]])/ DataBase2[[#This Row],[BSHeu]])</f>
        <v/>
      </c>
      <c r="AQ691" s="76">
        <f>IF(OR(DataBase2[[#This Row],[sABS]]= "",  DataBase2[[#This Row],[BSHeu]]=""), "", (DataBase2[[#This Row],[sABS]]- DataBase2[[#This Row],[BSHeu]])/ DataBase2[[#This Row],[BSHeu]])</f>
        <v>6.0958438080625276E-3</v>
      </c>
      <c r="AR691" s="76">
        <f>IF(OR(DataBase2[[#This Row],[sCCJ]]= "",  DataBase2[[#This Row],[BSHeu]]=""), "", (DataBase2[[#This Row],[sCCJ]]- DataBase2[[#This Row],[BSHeu]])/ DataBase2[[#This Row],[BSHeu]])</f>
        <v>0</v>
      </c>
      <c r="AS691" s="76">
        <f>IF(OR(DataBase2[[#This Row],[sILS]] = "",  DataBase2[[#This Row],[BSHeu]]=""), "", (DataBase2[[#This Row],[sILS]]- DataBase2[[#This Row],[BSHeu]])/ DataBase2[[#This Row],[BSHeu]])</f>
        <v>3.3355244246150934E-3</v>
      </c>
      <c r="AT691" s="76">
        <f>IF(OR(DataBase2[[#This Row],[sSA]] = "",  DataBase2[[#This Row],[BSHeu]]=""), "", (DataBase2[[#This Row],[sSA]]- DataBase2[[#This Row],[BSHeu]])/ DataBase2[[#This Row],[BSHeu]])</f>
        <v>5.0256352092818493E-3</v>
      </c>
      <c r="AU691" s="77">
        <f>IF(OR(DataBase2[[#This Row],[sKS]]= "",  DataBase2[[#This Row],[BSHeu]]=""), "", (DataBase2[[#This Row],[sKS]]- DataBase2[[#This Row],[BSHeu]])/ DataBase2[[#This Row],[BSHeu]])</f>
        <v>3.0933217716717855E-3</v>
      </c>
      <c r="AV691" s="78">
        <f>IF(AND(DataBase2[[#This Row],[sLBGB]]&lt;=0.0001, DataBase2[[#This Row],[sLBGB]]&lt;&gt;""), 1,"")</f>
        <v>1</v>
      </c>
      <c r="AW691" s="78" t="str">
        <f>IF(AND(DataBase2[[#This Row],[sCLGB]]&lt;=0.0001,DataBase2[[#This Row],[sCLGB]]&lt;&gt;""), 1,"")</f>
        <v/>
      </c>
      <c r="AX691" s="78" t="str">
        <f>IF(AND(DataBase2[[#This Row],[sDRCGB]]&lt;=0.0001,DataBase2[[#This Row],[sDRCGB]]&lt;&gt;""), 1,"")</f>
        <v/>
      </c>
      <c r="AY691" s="78">
        <f>IF(AND(DataBase2[[#This Row],[sABSGB]]&lt;=0.0001,DataBase2[[#This Row],[sABSGB]]&lt;&gt;""), 1,"")</f>
        <v>1</v>
      </c>
      <c r="AZ691" s="78">
        <f>IF(AND(DataBase2[[#This Row],[sCCJGB]]&lt;=0.0001,DataBase2[[#This Row],[sCCJGB]]&lt;&gt;""), 1,"")</f>
        <v>1</v>
      </c>
      <c r="BA691" s="78">
        <f>IF(AND(DataBase2[[#This Row],[sILSGB]]&lt;=0.0001,DataBase2[[#This Row],[sILSGB]]&lt;&gt;""), 1,"")</f>
        <v>1</v>
      </c>
      <c r="BB691" s="78">
        <f>IF(AND(DataBase2[[#This Row],[sSAGB]]&lt;=0.0001,DataBase2[[#This Row],[sSAGB]]&lt;&gt;""), 1,"")</f>
        <v>1</v>
      </c>
      <c r="BC691" s="78">
        <f>IF(AND(DataBase2[[#This Row],[sKSGB]]&lt;=0.0001,DataBase2[[#This Row],[sKSGB]]&lt;&gt;""), 1,"")</f>
        <v>1</v>
      </c>
      <c r="BD691" s="79" t="str">
        <f>IF(AND(DataBase2[[#This Row],[sLBGKS]]&lt;=0.0001, DataBase2[[#This Row],[sLBGKS]]&lt;&gt;""), 1,"")</f>
        <v/>
      </c>
      <c r="BE691" s="78" t="str">
        <f>IF(AND(DataBase2[[#This Row],[sCLGKS]]&lt;=0.0001,DataBase2[[#This Row],[sCLGKS]]&lt;&gt;""), 1,"")</f>
        <v/>
      </c>
      <c r="BF691" s="78" t="str">
        <f>IF(AND(DataBase2[[#This Row],[sDRCGKS]]&lt;=0.0001,DataBase2[[#This Row],[sDRCGKS]]&lt;&gt;""), 1,"")</f>
        <v/>
      </c>
      <c r="BG691" s="78" t="str">
        <f>IF(AND(DataBase2[[#This Row],[sABSGKS]]&lt;=0.0001,DataBase2[[#This Row],[sABSGKS]]&lt;&gt;""), 1,"")</f>
        <v/>
      </c>
      <c r="BH691" s="78">
        <f>IF(AND(DataBase2[[#This Row],[sCCJGKS]]&lt;=0.0001,DataBase2[[#This Row],[sCCJGKS]]&lt;&gt;""), 1,"")</f>
        <v>1</v>
      </c>
      <c r="BI691" s="78" t="str">
        <f>IF(AND(DataBase2[[#This Row],[sILSGKS]]&lt;=0.0001,DataBase2[[#This Row],[sILSGKS]]&lt;&gt;""), 1,"")</f>
        <v/>
      </c>
      <c r="BJ691" s="78" t="str">
        <f>IF(AND(DataBase2[[#This Row],[sSAGKS]]&lt;=0.0001,DataBase2[[#This Row],[sSAGKS]]&lt;&gt;""), 1,"")</f>
        <v/>
      </c>
      <c r="BK691" s="80" t="str">
        <f>IF(AND(DataBase2[[#This Row],[sKSGKS]]&lt;=0.0001,DataBase2[[#This Row],[sKSGKS]]&lt;&gt;""), 1,"")</f>
        <v/>
      </c>
      <c r="BQ691" s="7"/>
      <c r="BR691" s="7"/>
      <c r="BS691" s="7"/>
      <c r="BT691" s="7"/>
      <c r="BU691" s="7"/>
      <c r="CH691" s="7"/>
      <c r="CI691" s="7"/>
      <c r="CJ691" s="7"/>
      <c r="CK691" s="7"/>
      <c r="CQ691" s="7"/>
      <c r="CR691" s="7"/>
      <c r="CS691" s="7"/>
      <c r="CT691" s="7"/>
      <c r="CU691" s="7"/>
      <c r="DH691" s="7"/>
      <c r="DI691" s="7"/>
      <c r="DJ691" s="7"/>
      <c r="DK691" s="7"/>
      <c r="DQ691" s="7"/>
      <c r="DR691" s="7"/>
      <c r="DS691" s="7"/>
      <c r="DT691" s="7"/>
      <c r="DU691" s="7"/>
      <c r="EB691" s="7"/>
      <c r="EC691" s="7"/>
      <c r="ED691" s="7"/>
      <c r="EE691" s="7"/>
      <c r="EK691" s="7"/>
      <c r="EL691" s="7"/>
      <c r="EM691" s="7"/>
      <c r="EN691" s="7"/>
      <c r="EO691" s="7"/>
      <c r="EV691" s="7"/>
      <c r="EW691" s="7"/>
      <c r="EX691" s="7"/>
      <c r="EY691" s="7"/>
    </row>
    <row r="692" spans="1:155" s="8" customFormat="1" x14ac:dyDescent="0.35">
      <c r="A692" s="127" t="s">
        <v>278</v>
      </c>
      <c r="B692" s="128" t="s">
        <v>283</v>
      </c>
      <c r="C692" s="129" t="s">
        <v>81</v>
      </c>
      <c r="D692" s="67">
        <v>6</v>
      </c>
      <c r="E692" s="67">
        <v>50</v>
      </c>
      <c r="F692" s="68">
        <v>2</v>
      </c>
      <c r="G692" s="8">
        <v>29799.3</v>
      </c>
      <c r="H692" s="8">
        <v>26704.1</v>
      </c>
      <c r="I692" s="8">
        <v>7200</v>
      </c>
      <c r="M692" s="130"/>
      <c r="N692" s="131"/>
      <c r="O692" s="132"/>
      <c r="P692" s="130">
        <v>27183.220700000002</v>
      </c>
      <c r="Q692" s="132">
        <v>10898</v>
      </c>
      <c r="R692" s="130">
        <v>27510.79</v>
      </c>
      <c r="S692" s="132">
        <v>451.33</v>
      </c>
      <c r="T692" s="130">
        <v>27516.99</v>
      </c>
      <c r="U692" s="132">
        <v>300.048</v>
      </c>
      <c r="V692" s="130">
        <v>27666.89</v>
      </c>
      <c r="W692" s="132">
        <v>300.23500000000001</v>
      </c>
      <c r="X692" s="8">
        <v>27843.5</v>
      </c>
      <c r="Y692" s="8">
        <v>56</v>
      </c>
      <c r="Z692" s="74">
        <f t="shared" si="30"/>
        <v>29799.3</v>
      </c>
      <c r="AA692" s="48">
        <f t="shared" si="31"/>
        <v>27183.220700000002</v>
      </c>
      <c r="AB69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MIN(G692,J692,M692),"")</f>
        <v/>
      </c>
      <c r="AC692" s="49" t="str">
        <f>IF(OR(DataBase2[[#This Row],[sKS]] = "", DataBase2[[#This Row],[BSOpt]]=""), "", (DataBase2[[#This Row],[sKS]]-DataBase2[[#This Row],[BSOpt]])/DataBase2[[#This Row],[BSOpt]])</f>
        <v/>
      </c>
      <c r="AD692" s="49">
        <f t="shared" si="32"/>
        <v>29799.3</v>
      </c>
      <c r="AE692" s="49">
        <f>IF(OR(DataBase2[[#This Row],[sKS]] = "", DataBase2[[#This Row],[BESTUB]]=""), "", (DataBase2[[#This Row],[sKS]]-DataBase2[[#This Row],[BESTUB]])/DataBase2[[#This Row],[BESTUB]])</f>
        <v>-6.5632414184225787E-2</v>
      </c>
      <c r="AF692" s="75">
        <f>IF(OR(DataBase2[[#This Row],[sLB]] = "", DataBase2[[#This Row],[BestSol]]=""), "", (DataBase2[[#This Row],[sLB]]-DataBase2[[#This Row],[BestSol]])/DataBase2[[#This Row],[BestSol]])</f>
        <v>0</v>
      </c>
      <c r="AG692" s="76" t="str">
        <f>IF(OR(DataBase2[[#This Row],[sCL]] = "", DataBase2[[#This Row],[BestSol]]=""), "", (DataBase2[[#This Row],[sCL]] -DataBase2[[#This Row],[BestSol]])/DataBase2[[#This Row],[BestSol]])</f>
        <v/>
      </c>
      <c r="AH692" s="76" t="str">
        <f>IF(OR(DataBase2[[#This Row],[sDRC]]= "", DataBase2[[#This Row],[BestSol]]=""), "", (DataBase2[[#This Row],[sDRC]]-DataBase2[[#This Row],[BestSol]])/DataBase2[[#This Row],[BestSol]])</f>
        <v/>
      </c>
      <c r="AI692" s="76">
        <f>IF(OR(DataBase2[[#This Row],[sABS]]= "", DataBase2[[#This Row],[BestSol]]=""), "", (DataBase2[[#This Row],[sABS]]-DataBase2[[#This Row],[BestSol]])/DataBase2[[#This Row],[BestSol]])</f>
        <v>-8.7789958153379366E-2</v>
      </c>
      <c r="AJ692" s="76">
        <f>IF(OR(DataBase2[[#This Row],[sCCJ]]= "", DataBase2[[#This Row],[BestSol]]=""), "", (DataBase2[[#This Row],[sCCJ]]-DataBase2[[#This Row],[BestSol]])/DataBase2[[#This Row],[BestSol]])</f>
        <v>-7.6797441550640402E-2</v>
      </c>
      <c r="AK692" s="76">
        <f>IF(OR(DataBase2[[#This Row],[sILS]] = "", DataBase2[[#This Row],[BestSol]]=""), "", (DataBase2[[#This Row],[sILS]]-DataBase2[[#This Row],[BestSol]])/DataBase2[[#This Row],[BestSol]])</f>
        <v>-7.6589382972083161E-2</v>
      </c>
      <c r="AL692" s="76">
        <f>IF(OR(DataBase2[[#This Row],[sSA]] = "", DataBase2[[#This Row],[BestSol]]=""), "", (DataBase2[[#This Row],[sSA]]-DataBase2[[#This Row],[BestSol]])/DataBase2[[#This Row],[BestSol]])</f>
        <v>-7.1559063467933809E-2</v>
      </c>
      <c r="AM692" s="76">
        <f>IF(OR(DataBase2[[#This Row],[sKS]] = "", DataBase2[[#This Row],[BestSol]]=""), "", (DataBase2[[#This Row],[sKS]]-DataBase2[[#This Row],[BestSol]])/DataBase2[[#This Row],[BestSol]])</f>
        <v>-6.5632414184225787E-2</v>
      </c>
      <c r="AN692" s="75">
        <f>IF(OR(DataBase2[[#This Row],[sLB]] = "", DataBase2[[#This Row],[BSHeu]]=""), "", (DataBase2[[#This Row],[sLB]]-DataBase2[[#This Row],[BSHeu]])/DataBase2[[#This Row],[BSHeu]])</f>
        <v>9.6238754372472035E-2</v>
      </c>
      <c r="AO692" s="76" t="str">
        <f>IF(OR(DataBase2[[#This Row],[sCL]] = "",  DataBase2[[#This Row],[BSHeu]]=""), "", (DataBase2[[#This Row],[sCL]] - DataBase2[[#This Row],[BSHeu]])/ DataBase2[[#This Row],[BSHeu]])</f>
        <v/>
      </c>
      <c r="AP692" s="76" t="str">
        <f>IF(OR(DataBase2[[#This Row],[sDRC]]= "",  DataBase2[[#This Row],[BSHeu]]=""), "", (DataBase2[[#This Row],[sDRC]]- DataBase2[[#This Row],[BSHeu]])/ DataBase2[[#This Row],[BSHeu]])</f>
        <v/>
      </c>
      <c r="AQ692" s="76">
        <f>IF(OR(DataBase2[[#This Row],[sABS]]= "",  DataBase2[[#This Row],[BSHeu]]=""), "", (DataBase2[[#This Row],[sABS]]- DataBase2[[#This Row],[BSHeu]])/ DataBase2[[#This Row],[BSHeu]])</f>
        <v>0</v>
      </c>
      <c r="AR692" s="76">
        <f>IF(OR(DataBase2[[#This Row],[sCCJ]]= "",  DataBase2[[#This Row],[BSHeu]]=""), "", (DataBase2[[#This Row],[sCCJ]]- DataBase2[[#This Row],[BSHeu]])/ DataBase2[[#This Row],[BSHeu]])</f>
        <v>1.2050422708005279E-2</v>
      </c>
      <c r="AS692" s="76">
        <f>IF(OR(DataBase2[[#This Row],[sILS]] = "",  DataBase2[[#This Row],[BSHeu]]=""), "", (DataBase2[[#This Row],[sILS]]- DataBase2[[#This Row],[BSHeu]])/ DataBase2[[#This Row],[BSHeu]])</f>
        <v>1.2278504584999374E-2</v>
      </c>
      <c r="AT692" s="76">
        <f>IF(OR(DataBase2[[#This Row],[sSA]] = "",  DataBase2[[#This Row],[BSHeu]]=""), "", (DataBase2[[#This Row],[sSA]]- DataBase2[[#This Row],[BSHeu]])/ DataBase2[[#This Row],[BSHeu]])</f>
        <v>1.7792935772323614E-2</v>
      </c>
      <c r="AU692" s="77">
        <f>IF(OR(DataBase2[[#This Row],[sKS]]= "",  DataBase2[[#This Row],[BSHeu]]=""), "", (DataBase2[[#This Row],[sKS]]- DataBase2[[#This Row],[BSHeu]])/ DataBase2[[#This Row],[BSHeu]])</f>
        <v>2.4289958400698204E-2</v>
      </c>
      <c r="AV692" s="78">
        <f>IF(AND(DataBase2[[#This Row],[sLBGB]]&lt;=0.0001, DataBase2[[#This Row],[sLBGB]]&lt;&gt;""), 1,"")</f>
        <v>1</v>
      </c>
      <c r="AW692" s="78" t="str">
        <f>IF(AND(DataBase2[[#This Row],[sCLGB]]&lt;=0.0001,DataBase2[[#This Row],[sCLGB]]&lt;&gt;""), 1,"")</f>
        <v/>
      </c>
      <c r="AX692" s="78" t="str">
        <f>IF(AND(DataBase2[[#This Row],[sDRCGB]]&lt;=0.0001,DataBase2[[#This Row],[sDRCGB]]&lt;&gt;""), 1,"")</f>
        <v/>
      </c>
      <c r="AY692" s="78">
        <f>IF(AND(DataBase2[[#This Row],[sABSGB]]&lt;=0.0001,DataBase2[[#This Row],[sABSGB]]&lt;&gt;""), 1,"")</f>
        <v>1</v>
      </c>
      <c r="AZ692" s="78">
        <f>IF(AND(DataBase2[[#This Row],[sCCJGB]]&lt;=0.0001,DataBase2[[#This Row],[sCCJGB]]&lt;&gt;""), 1,"")</f>
        <v>1</v>
      </c>
      <c r="BA692" s="78">
        <f>IF(AND(DataBase2[[#This Row],[sILSGB]]&lt;=0.0001,DataBase2[[#This Row],[sILSGB]]&lt;&gt;""), 1,"")</f>
        <v>1</v>
      </c>
      <c r="BB692" s="78">
        <f>IF(AND(DataBase2[[#This Row],[sSAGB]]&lt;=0.0001,DataBase2[[#This Row],[sSAGB]]&lt;&gt;""), 1,"")</f>
        <v>1</v>
      </c>
      <c r="BC692" s="78">
        <f>IF(AND(DataBase2[[#This Row],[sKSGB]]&lt;=0.0001,DataBase2[[#This Row],[sKSGB]]&lt;&gt;""), 1,"")</f>
        <v>1</v>
      </c>
      <c r="BD692" s="79" t="str">
        <f>IF(AND(DataBase2[[#This Row],[sLBGKS]]&lt;=0.0001, DataBase2[[#This Row],[sLBGKS]]&lt;&gt;""), 1,"")</f>
        <v/>
      </c>
      <c r="BE692" s="78" t="str">
        <f>IF(AND(DataBase2[[#This Row],[sCLGKS]]&lt;=0.0001,DataBase2[[#This Row],[sCLGKS]]&lt;&gt;""), 1,"")</f>
        <v/>
      </c>
      <c r="BF692" s="78" t="str">
        <f>IF(AND(DataBase2[[#This Row],[sDRCGKS]]&lt;=0.0001,DataBase2[[#This Row],[sDRCGKS]]&lt;&gt;""), 1,"")</f>
        <v/>
      </c>
      <c r="BG692" s="78">
        <f>IF(AND(DataBase2[[#This Row],[sABSGKS]]&lt;=0.0001,DataBase2[[#This Row],[sABSGKS]]&lt;&gt;""), 1,"")</f>
        <v>1</v>
      </c>
      <c r="BH692" s="78" t="str">
        <f>IF(AND(DataBase2[[#This Row],[sCCJGKS]]&lt;=0.0001,DataBase2[[#This Row],[sCCJGKS]]&lt;&gt;""), 1,"")</f>
        <v/>
      </c>
      <c r="BI692" s="78" t="str">
        <f>IF(AND(DataBase2[[#This Row],[sILSGKS]]&lt;=0.0001,DataBase2[[#This Row],[sILSGKS]]&lt;&gt;""), 1,"")</f>
        <v/>
      </c>
      <c r="BJ692" s="78" t="str">
        <f>IF(AND(DataBase2[[#This Row],[sSAGKS]]&lt;=0.0001,DataBase2[[#This Row],[sSAGKS]]&lt;&gt;""), 1,"")</f>
        <v/>
      </c>
      <c r="BK692" s="80" t="str">
        <f>IF(AND(DataBase2[[#This Row],[sKSGKS]]&lt;=0.0001,DataBase2[[#This Row],[sKSGKS]]&lt;&gt;""), 1,"")</f>
        <v/>
      </c>
      <c r="BQ692" s="7"/>
      <c r="BR692" s="7"/>
      <c r="BS692" s="7"/>
      <c r="BT692" s="7"/>
      <c r="BU692" s="7"/>
      <c r="CH692" s="7"/>
      <c r="CI692" s="7"/>
      <c r="CJ692" s="7"/>
      <c r="CK692" s="7"/>
      <c r="CQ692" s="7"/>
      <c r="CR692" s="7"/>
      <c r="CS692" s="7"/>
      <c r="CT692" s="7"/>
      <c r="CU692" s="7"/>
      <c r="DH692" s="7"/>
      <c r="DI692" s="7"/>
      <c r="DJ692" s="7"/>
      <c r="DK692" s="7"/>
      <c r="DQ692" s="7"/>
      <c r="DR692" s="7"/>
      <c r="DS692" s="7"/>
      <c r="DT692" s="7"/>
      <c r="DU692" s="7"/>
      <c r="EB692" s="7"/>
      <c r="EC692" s="7"/>
      <c r="ED692" s="7"/>
      <c r="EE692" s="7"/>
      <c r="EK692" s="7"/>
      <c r="EL692" s="7"/>
      <c r="EM692" s="7"/>
      <c r="EN692" s="7"/>
      <c r="EO692" s="7"/>
      <c r="EV692" s="7"/>
      <c r="EW692" s="7"/>
      <c r="EX692" s="7"/>
      <c r="EY692" s="7"/>
    </row>
    <row r="693" spans="1:155" s="8" customFormat="1" x14ac:dyDescent="0.35">
      <c r="A693" s="127" t="s">
        <v>279</v>
      </c>
      <c r="B693" s="128" t="s">
        <v>283</v>
      </c>
      <c r="C693" s="129" t="s">
        <v>81</v>
      </c>
      <c r="D693" s="67">
        <v>6</v>
      </c>
      <c r="E693" s="67">
        <v>50</v>
      </c>
      <c r="F693" s="68">
        <v>3</v>
      </c>
      <c r="G693" s="8">
        <v>30156.9</v>
      </c>
      <c r="H693" s="8">
        <v>27974</v>
      </c>
      <c r="I693" s="8">
        <v>7200</v>
      </c>
      <c r="M693" s="130"/>
      <c r="N693" s="131"/>
      <c r="O693" s="132"/>
      <c r="P693" s="130">
        <v>29068.740229999999</v>
      </c>
      <c r="Q693" s="132">
        <v>11402</v>
      </c>
      <c r="R693" s="130">
        <v>29293.49</v>
      </c>
      <c r="S693" s="132">
        <v>858.39</v>
      </c>
      <c r="T693" s="130">
        <v>29289.49</v>
      </c>
      <c r="U693" s="132">
        <v>300.1035</v>
      </c>
      <c r="V693" s="130">
        <v>29218.29</v>
      </c>
      <c r="W693" s="132">
        <v>300.21350000000001</v>
      </c>
      <c r="X693" s="8">
        <v>28793.8</v>
      </c>
      <c r="Y693" s="8">
        <v>5375</v>
      </c>
      <c r="Z693" s="74">
        <f t="shared" si="30"/>
        <v>30156.9</v>
      </c>
      <c r="AA693" s="48">
        <f t="shared" si="31"/>
        <v>28793.8</v>
      </c>
      <c r="AB69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MIN(G693,J693,M693),"")</f>
        <v/>
      </c>
      <c r="AC693" s="49" t="str">
        <f>IF(OR(DataBase2[[#This Row],[sKS]] = "", DataBase2[[#This Row],[BSOpt]]=""), "", (DataBase2[[#This Row],[sKS]]-DataBase2[[#This Row],[BSOpt]])/DataBase2[[#This Row],[BSOpt]])</f>
        <v/>
      </c>
      <c r="AD693" s="49">
        <f t="shared" si="32"/>
        <v>30156.9</v>
      </c>
      <c r="AE693" s="49">
        <f>IF(OR(DataBase2[[#This Row],[sKS]] = "", DataBase2[[#This Row],[BESTUB]]=""), "", (DataBase2[[#This Row],[sKS]]-DataBase2[[#This Row],[BESTUB]])/DataBase2[[#This Row],[BESTUB]])</f>
        <v>-4.5200269258445072E-2</v>
      </c>
      <c r="AF693" s="75">
        <f>IF(OR(DataBase2[[#This Row],[sLB]] = "", DataBase2[[#This Row],[BestSol]]=""), "", (DataBase2[[#This Row],[sLB]]-DataBase2[[#This Row],[BestSol]])/DataBase2[[#This Row],[BestSol]])</f>
        <v>0</v>
      </c>
      <c r="AG693" s="76" t="str">
        <f>IF(OR(DataBase2[[#This Row],[sCL]] = "", DataBase2[[#This Row],[BestSol]]=""), "", (DataBase2[[#This Row],[sCL]] -DataBase2[[#This Row],[BestSol]])/DataBase2[[#This Row],[BestSol]])</f>
        <v/>
      </c>
      <c r="AH693" s="76" t="str">
        <f>IF(OR(DataBase2[[#This Row],[sDRC]]= "", DataBase2[[#This Row],[BestSol]]=""), "", (DataBase2[[#This Row],[sDRC]]-DataBase2[[#This Row],[BestSol]])/DataBase2[[#This Row],[BestSol]])</f>
        <v/>
      </c>
      <c r="AI693" s="76">
        <f>IF(OR(DataBase2[[#This Row],[sABS]]= "", DataBase2[[#This Row],[BestSol]]=""), "", (DataBase2[[#This Row],[sABS]]-DataBase2[[#This Row],[BestSol]])/DataBase2[[#This Row],[BestSol]])</f>
        <v>-3.6083276795691933E-2</v>
      </c>
      <c r="AJ693" s="76">
        <f>IF(OR(DataBase2[[#This Row],[sCCJ]]= "", DataBase2[[#This Row],[BestSol]]=""), "", (DataBase2[[#This Row],[sCCJ]]-DataBase2[[#This Row],[BestSol]])/DataBase2[[#This Row],[BestSol]])</f>
        <v>-2.8630595319810718E-2</v>
      </c>
      <c r="AK693" s="76">
        <f>IF(OR(DataBase2[[#This Row],[sILS]] = "", DataBase2[[#This Row],[BestSol]]=""), "", (DataBase2[[#This Row],[sILS]]-DataBase2[[#This Row],[BestSol]])/DataBase2[[#This Row],[BestSol]])</f>
        <v>-2.87632349478892E-2</v>
      </c>
      <c r="AL693" s="76">
        <f>IF(OR(DataBase2[[#This Row],[sSA]] = "", DataBase2[[#This Row],[BestSol]]=""), "", (DataBase2[[#This Row],[sSA]]-DataBase2[[#This Row],[BestSol]])/DataBase2[[#This Row],[BestSol]])</f>
        <v>-3.1124220327686219E-2</v>
      </c>
      <c r="AM693" s="76">
        <f>IF(OR(DataBase2[[#This Row],[sKS]] = "", DataBase2[[#This Row],[BestSol]]=""), "", (DataBase2[[#This Row],[sKS]]-DataBase2[[#This Row],[BestSol]])/DataBase2[[#This Row],[BestSol]])</f>
        <v>-4.5200269258445072E-2</v>
      </c>
      <c r="AN693" s="75">
        <f>IF(OR(DataBase2[[#This Row],[sLB]] = "", DataBase2[[#This Row],[BSHeu]]=""), "", (DataBase2[[#This Row],[sLB]]-DataBase2[[#This Row],[BSHeu]])/DataBase2[[#This Row],[BSHeu]])</f>
        <v>4.7340052372385796E-2</v>
      </c>
      <c r="AO693" s="76" t="str">
        <f>IF(OR(DataBase2[[#This Row],[sCL]] = "",  DataBase2[[#This Row],[BSHeu]]=""), "", (DataBase2[[#This Row],[sCL]] - DataBase2[[#This Row],[BSHeu]])/ DataBase2[[#This Row],[BSHeu]])</f>
        <v/>
      </c>
      <c r="AP693" s="76" t="str">
        <f>IF(OR(DataBase2[[#This Row],[sDRC]]= "",  DataBase2[[#This Row],[BSHeu]]=""), "", (DataBase2[[#This Row],[sDRC]]- DataBase2[[#This Row],[BSHeu]])/ DataBase2[[#This Row],[BSHeu]])</f>
        <v/>
      </c>
      <c r="AQ693" s="76">
        <f>IF(OR(DataBase2[[#This Row],[sABS]]= "",  DataBase2[[#This Row],[BSHeu]]=""), "", (DataBase2[[#This Row],[sABS]]- DataBase2[[#This Row],[BSHeu]])/ DataBase2[[#This Row],[BSHeu]])</f>
        <v>9.5485913634185196E-3</v>
      </c>
      <c r="AR693" s="76">
        <f>IF(OR(DataBase2[[#This Row],[sCCJ]]= "",  DataBase2[[#This Row],[BSHeu]]=""), "", (DataBase2[[#This Row],[sCCJ]]- DataBase2[[#This Row],[BSHeu]])/ DataBase2[[#This Row],[BSHeu]])</f>
        <v>1.7354083170682658E-2</v>
      </c>
      <c r="AS693" s="76">
        <f>IF(OR(DataBase2[[#This Row],[sILS]] = "",  DataBase2[[#This Row],[BSHeu]]=""), "", (DataBase2[[#This Row],[sILS]]- DataBase2[[#This Row],[BSHeu]])/ DataBase2[[#This Row],[BSHeu]])</f>
        <v>1.7215164375664286E-2</v>
      </c>
      <c r="AT693" s="76">
        <f>IF(OR(DataBase2[[#This Row],[sSA]] = "",  DataBase2[[#This Row],[BSHeu]]=""), "", (DataBase2[[#This Row],[sSA]]- DataBase2[[#This Row],[BSHeu]])/ DataBase2[[#This Row],[BSHeu]])</f>
        <v>1.4742409824337239E-2</v>
      </c>
      <c r="AU693" s="77">
        <f>IF(OR(DataBase2[[#This Row],[sKS]]= "",  DataBase2[[#This Row],[BSHeu]]=""), "", (DataBase2[[#This Row],[sKS]]- DataBase2[[#This Row],[BSHeu]])/ DataBase2[[#This Row],[BSHeu]])</f>
        <v>0</v>
      </c>
      <c r="AV693" s="78">
        <f>IF(AND(DataBase2[[#This Row],[sLBGB]]&lt;=0.0001, DataBase2[[#This Row],[sLBGB]]&lt;&gt;""), 1,"")</f>
        <v>1</v>
      </c>
      <c r="AW693" s="78" t="str">
        <f>IF(AND(DataBase2[[#This Row],[sCLGB]]&lt;=0.0001,DataBase2[[#This Row],[sCLGB]]&lt;&gt;""), 1,"")</f>
        <v/>
      </c>
      <c r="AX693" s="78" t="str">
        <f>IF(AND(DataBase2[[#This Row],[sDRCGB]]&lt;=0.0001,DataBase2[[#This Row],[sDRCGB]]&lt;&gt;""), 1,"")</f>
        <v/>
      </c>
      <c r="AY693" s="78">
        <f>IF(AND(DataBase2[[#This Row],[sABSGB]]&lt;=0.0001,DataBase2[[#This Row],[sABSGB]]&lt;&gt;""), 1,"")</f>
        <v>1</v>
      </c>
      <c r="AZ693" s="78">
        <f>IF(AND(DataBase2[[#This Row],[sCCJGB]]&lt;=0.0001,DataBase2[[#This Row],[sCCJGB]]&lt;&gt;""), 1,"")</f>
        <v>1</v>
      </c>
      <c r="BA693" s="78">
        <f>IF(AND(DataBase2[[#This Row],[sILSGB]]&lt;=0.0001,DataBase2[[#This Row],[sILSGB]]&lt;&gt;""), 1,"")</f>
        <v>1</v>
      </c>
      <c r="BB693" s="78">
        <f>IF(AND(DataBase2[[#This Row],[sSAGB]]&lt;=0.0001,DataBase2[[#This Row],[sSAGB]]&lt;&gt;""), 1,"")</f>
        <v>1</v>
      </c>
      <c r="BC693" s="78">
        <f>IF(AND(DataBase2[[#This Row],[sKSGB]]&lt;=0.0001,DataBase2[[#This Row],[sKSGB]]&lt;&gt;""), 1,"")</f>
        <v>1</v>
      </c>
      <c r="BD693" s="79" t="str">
        <f>IF(AND(DataBase2[[#This Row],[sLBGKS]]&lt;=0.0001, DataBase2[[#This Row],[sLBGKS]]&lt;&gt;""), 1,"")</f>
        <v/>
      </c>
      <c r="BE693" s="78" t="str">
        <f>IF(AND(DataBase2[[#This Row],[sCLGKS]]&lt;=0.0001,DataBase2[[#This Row],[sCLGKS]]&lt;&gt;""), 1,"")</f>
        <v/>
      </c>
      <c r="BF693" s="78" t="str">
        <f>IF(AND(DataBase2[[#This Row],[sDRCGKS]]&lt;=0.0001,DataBase2[[#This Row],[sDRCGKS]]&lt;&gt;""), 1,"")</f>
        <v/>
      </c>
      <c r="BG693" s="78" t="str">
        <f>IF(AND(DataBase2[[#This Row],[sABSGKS]]&lt;=0.0001,DataBase2[[#This Row],[sABSGKS]]&lt;&gt;""), 1,"")</f>
        <v/>
      </c>
      <c r="BH693" s="78" t="str">
        <f>IF(AND(DataBase2[[#This Row],[sCCJGKS]]&lt;=0.0001,DataBase2[[#This Row],[sCCJGKS]]&lt;&gt;""), 1,"")</f>
        <v/>
      </c>
      <c r="BI693" s="78" t="str">
        <f>IF(AND(DataBase2[[#This Row],[sILSGKS]]&lt;=0.0001,DataBase2[[#This Row],[sILSGKS]]&lt;&gt;""), 1,"")</f>
        <v/>
      </c>
      <c r="BJ693" s="78" t="str">
        <f>IF(AND(DataBase2[[#This Row],[sSAGKS]]&lt;=0.0001,DataBase2[[#This Row],[sSAGKS]]&lt;&gt;""), 1,"")</f>
        <v/>
      </c>
      <c r="BK693" s="80">
        <f>IF(AND(DataBase2[[#This Row],[sKSGKS]]&lt;=0.0001,DataBase2[[#This Row],[sKSGKS]]&lt;&gt;""), 1,"")</f>
        <v>1</v>
      </c>
      <c r="BQ693" s="7"/>
      <c r="BR693" s="7"/>
      <c r="BS693" s="7"/>
      <c r="BT693" s="7"/>
      <c r="BU693" s="7"/>
      <c r="CH693" s="7"/>
      <c r="CI693" s="7"/>
      <c r="CJ693" s="7"/>
      <c r="CK693" s="7"/>
      <c r="CQ693" s="7"/>
      <c r="CR693" s="7"/>
      <c r="CS693" s="7"/>
      <c r="CT693" s="7"/>
      <c r="CU693" s="7"/>
      <c r="DH693" s="7"/>
      <c r="DI693" s="7"/>
      <c r="DJ693" s="7"/>
      <c r="DK693" s="7"/>
      <c r="DQ693" s="7"/>
      <c r="DR693" s="7"/>
      <c r="DS693" s="7"/>
      <c r="DT693" s="7"/>
      <c r="DU693" s="7"/>
      <c r="EB693" s="7"/>
      <c r="EC693" s="7"/>
      <c r="ED693" s="7"/>
      <c r="EE693" s="7"/>
      <c r="EK693" s="7"/>
      <c r="EL693" s="7"/>
      <c r="EM693" s="7"/>
      <c r="EN693" s="7"/>
      <c r="EO693" s="7"/>
      <c r="EV693" s="7"/>
      <c r="EW693" s="7"/>
      <c r="EX693" s="7"/>
      <c r="EY693" s="7"/>
    </row>
    <row r="694" spans="1:155" s="8" customFormat="1" x14ac:dyDescent="0.35">
      <c r="A694" s="127" t="s">
        <v>280</v>
      </c>
      <c r="B694" s="128" t="s">
        <v>283</v>
      </c>
      <c r="C694" s="129" t="s">
        <v>81</v>
      </c>
      <c r="D694" s="67">
        <v>6</v>
      </c>
      <c r="E694" s="67">
        <v>50</v>
      </c>
      <c r="F694" s="68">
        <v>4</v>
      </c>
      <c r="G694" s="8">
        <v>37732.5</v>
      </c>
      <c r="H694" s="8">
        <v>29412.2</v>
      </c>
      <c r="I694" s="8">
        <v>7200</v>
      </c>
      <c r="M694" s="130"/>
      <c r="N694" s="131"/>
      <c r="O694" s="132"/>
      <c r="P694" s="130">
        <v>30924.271479999999</v>
      </c>
      <c r="Q694" s="132">
        <v>11407</v>
      </c>
      <c r="R694" s="130">
        <v>30727.89</v>
      </c>
      <c r="S694" s="132">
        <v>664.5</v>
      </c>
      <c r="T694" s="130">
        <v>31182.09</v>
      </c>
      <c r="U694" s="132">
        <v>300.07350000000002</v>
      </c>
      <c r="V694" s="130">
        <v>30839.69</v>
      </c>
      <c r="W694" s="132">
        <v>300.245</v>
      </c>
      <c r="X694" s="8">
        <v>31369.3</v>
      </c>
      <c r="Y694" s="8">
        <v>1646</v>
      </c>
      <c r="Z694" s="74">
        <f t="shared" si="30"/>
        <v>37732.5</v>
      </c>
      <c r="AA694" s="48">
        <f t="shared" si="31"/>
        <v>30727.89</v>
      </c>
      <c r="AB69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MIN(G694,J694,M694),"")</f>
        <v/>
      </c>
      <c r="AC694" s="49" t="str">
        <f>IF(OR(DataBase2[[#This Row],[sKS]] = "", DataBase2[[#This Row],[BSOpt]]=""), "", (DataBase2[[#This Row],[sKS]]-DataBase2[[#This Row],[BSOpt]])/DataBase2[[#This Row],[BSOpt]])</f>
        <v/>
      </c>
      <c r="AD694" s="49">
        <f t="shared" si="32"/>
        <v>37732.5</v>
      </c>
      <c r="AE694" s="49">
        <f>IF(OR(DataBase2[[#This Row],[sKS]] = "", DataBase2[[#This Row],[BESTUB]]=""), "", (DataBase2[[#This Row],[sKS]]-DataBase2[[#This Row],[BESTUB]])/DataBase2[[#This Row],[BESTUB]])</f>
        <v>-0.16863976677930168</v>
      </c>
      <c r="AF694" s="75">
        <f>IF(OR(DataBase2[[#This Row],[sLB]] = "", DataBase2[[#This Row],[BestSol]]=""), "", (DataBase2[[#This Row],[sLB]]-DataBase2[[#This Row],[BestSol]])/DataBase2[[#This Row],[BestSol]])</f>
        <v>0</v>
      </c>
      <c r="AG694" s="76" t="str">
        <f>IF(OR(DataBase2[[#This Row],[sCL]] = "", DataBase2[[#This Row],[BestSol]]=""), "", (DataBase2[[#This Row],[sCL]] -DataBase2[[#This Row],[BestSol]])/DataBase2[[#This Row],[BestSol]])</f>
        <v/>
      </c>
      <c r="AH694" s="76" t="str">
        <f>IF(OR(DataBase2[[#This Row],[sDRC]]= "", DataBase2[[#This Row],[BestSol]]=""), "", (DataBase2[[#This Row],[sDRC]]-DataBase2[[#This Row],[BestSol]])/DataBase2[[#This Row],[BestSol]])</f>
        <v/>
      </c>
      <c r="AI694" s="76">
        <f>IF(OR(DataBase2[[#This Row],[sABS]]= "", DataBase2[[#This Row],[BestSol]]=""), "", (DataBase2[[#This Row],[sABS]]-DataBase2[[#This Row],[BestSol]])/DataBase2[[#This Row],[BestSol]])</f>
        <v>-0.18043406930365072</v>
      </c>
      <c r="AJ694" s="76">
        <f>IF(OR(DataBase2[[#This Row],[sCCJ]]= "", DataBase2[[#This Row],[BestSol]]=""), "", (DataBase2[[#This Row],[sCCJ]]-DataBase2[[#This Row],[BestSol]])/DataBase2[[#This Row],[BestSol]])</f>
        <v>-0.18563864042933811</v>
      </c>
      <c r="AK694" s="76">
        <f>IF(OR(DataBase2[[#This Row],[sILS]] = "", DataBase2[[#This Row],[BestSol]]=""), "", (DataBase2[[#This Row],[sILS]]-DataBase2[[#This Row],[BestSol]])/DataBase2[[#This Row],[BestSol]])</f>
        <v>-0.17360127211290002</v>
      </c>
      <c r="AL694" s="76">
        <f>IF(OR(DataBase2[[#This Row],[sSA]] = "", DataBase2[[#This Row],[BestSol]]=""), "", (DataBase2[[#This Row],[sSA]]-DataBase2[[#This Row],[BestSol]])/DataBase2[[#This Row],[BestSol]])</f>
        <v>-0.18267567746637517</v>
      </c>
      <c r="AM694" s="76">
        <f>IF(OR(DataBase2[[#This Row],[sKS]] = "", DataBase2[[#This Row],[BestSol]]=""), "", (DataBase2[[#This Row],[sKS]]-DataBase2[[#This Row],[BestSol]])/DataBase2[[#This Row],[BestSol]])</f>
        <v>-0.16863976677930168</v>
      </c>
      <c r="AN694" s="75">
        <f>IF(OR(DataBase2[[#This Row],[sLB]] = "", DataBase2[[#This Row],[BSHeu]]=""), "", (DataBase2[[#This Row],[sLB]]-DataBase2[[#This Row],[BSHeu]])/DataBase2[[#This Row],[BSHeu]])</f>
        <v>0.22795610111856041</v>
      </c>
      <c r="AO694" s="76" t="str">
        <f>IF(OR(DataBase2[[#This Row],[sCL]] = "",  DataBase2[[#This Row],[BSHeu]]=""), "", (DataBase2[[#This Row],[sCL]] - DataBase2[[#This Row],[BSHeu]])/ DataBase2[[#This Row],[BSHeu]])</f>
        <v/>
      </c>
      <c r="AP694" s="76" t="str">
        <f>IF(OR(DataBase2[[#This Row],[sDRC]]= "",  DataBase2[[#This Row],[BSHeu]]=""), "", (DataBase2[[#This Row],[sDRC]]- DataBase2[[#This Row],[BSHeu]])/ DataBase2[[#This Row],[BSHeu]])</f>
        <v/>
      </c>
      <c r="AQ694" s="76">
        <f>IF(OR(DataBase2[[#This Row],[sABS]]= "",  DataBase2[[#This Row],[BSHeu]]=""), "", (DataBase2[[#This Row],[sABS]]- DataBase2[[#This Row],[BSHeu]])/ DataBase2[[#This Row],[BSHeu]])</f>
        <v>6.3909848674933425E-3</v>
      </c>
      <c r="AR694" s="76">
        <f>IF(OR(DataBase2[[#This Row],[sCCJ]]= "",  DataBase2[[#This Row],[BSHeu]]=""), "", (DataBase2[[#This Row],[sCCJ]]- DataBase2[[#This Row],[BSHeu]])/ DataBase2[[#This Row],[BSHeu]])</f>
        <v>0</v>
      </c>
      <c r="AS694" s="76">
        <f>IF(OR(DataBase2[[#This Row],[sILS]] = "",  DataBase2[[#This Row],[BSHeu]]=""), "", (DataBase2[[#This Row],[sILS]]- DataBase2[[#This Row],[BSHeu]])/ DataBase2[[#This Row],[BSHeu]])</f>
        <v>1.4781359865581422E-2</v>
      </c>
      <c r="AT694" s="76">
        <f>IF(OR(DataBase2[[#This Row],[sSA]] = "",  DataBase2[[#This Row],[BSHeu]]=""), "", (DataBase2[[#This Row],[sSA]]- DataBase2[[#This Row],[BSHeu]])/ DataBase2[[#This Row],[BSHeu]])</f>
        <v>3.6383884477586737E-3</v>
      </c>
      <c r="AU694" s="77">
        <f>IF(OR(DataBase2[[#This Row],[sKS]]= "",  DataBase2[[#This Row],[BSHeu]]=""), "", (DataBase2[[#This Row],[sKS]]- DataBase2[[#This Row],[BSHeu]])/ DataBase2[[#This Row],[BSHeu]])</f>
        <v>2.0873870610705773E-2</v>
      </c>
      <c r="AV694" s="78">
        <f>IF(AND(DataBase2[[#This Row],[sLBGB]]&lt;=0.0001, DataBase2[[#This Row],[sLBGB]]&lt;&gt;""), 1,"")</f>
        <v>1</v>
      </c>
      <c r="AW694" s="78" t="str">
        <f>IF(AND(DataBase2[[#This Row],[sCLGB]]&lt;=0.0001,DataBase2[[#This Row],[sCLGB]]&lt;&gt;""), 1,"")</f>
        <v/>
      </c>
      <c r="AX694" s="78" t="str">
        <f>IF(AND(DataBase2[[#This Row],[sDRCGB]]&lt;=0.0001,DataBase2[[#This Row],[sDRCGB]]&lt;&gt;""), 1,"")</f>
        <v/>
      </c>
      <c r="AY694" s="78">
        <f>IF(AND(DataBase2[[#This Row],[sABSGB]]&lt;=0.0001,DataBase2[[#This Row],[sABSGB]]&lt;&gt;""), 1,"")</f>
        <v>1</v>
      </c>
      <c r="AZ694" s="78">
        <f>IF(AND(DataBase2[[#This Row],[sCCJGB]]&lt;=0.0001,DataBase2[[#This Row],[sCCJGB]]&lt;&gt;""), 1,"")</f>
        <v>1</v>
      </c>
      <c r="BA694" s="78">
        <f>IF(AND(DataBase2[[#This Row],[sILSGB]]&lt;=0.0001,DataBase2[[#This Row],[sILSGB]]&lt;&gt;""), 1,"")</f>
        <v>1</v>
      </c>
      <c r="BB694" s="78">
        <f>IF(AND(DataBase2[[#This Row],[sSAGB]]&lt;=0.0001,DataBase2[[#This Row],[sSAGB]]&lt;&gt;""), 1,"")</f>
        <v>1</v>
      </c>
      <c r="BC694" s="78">
        <f>IF(AND(DataBase2[[#This Row],[sKSGB]]&lt;=0.0001,DataBase2[[#This Row],[sKSGB]]&lt;&gt;""), 1,"")</f>
        <v>1</v>
      </c>
      <c r="BD694" s="79" t="str">
        <f>IF(AND(DataBase2[[#This Row],[sLBGKS]]&lt;=0.0001, DataBase2[[#This Row],[sLBGKS]]&lt;&gt;""), 1,"")</f>
        <v/>
      </c>
      <c r="BE694" s="78" t="str">
        <f>IF(AND(DataBase2[[#This Row],[sCLGKS]]&lt;=0.0001,DataBase2[[#This Row],[sCLGKS]]&lt;&gt;""), 1,"")</f>
        <v/>
      </c>
      <c r="BF694" s="78" t="str">
        <f>IF(AND(DataBase2[[#This Row],[sDRCGKS]]&lt;=0.0001,DataBase2[[#This Row],[sDRCGKS]]&lt;&gt;""), 1,"")</f>
        <v/>
      </c>
      <c r="BG694" s="78" t="str">
        <f>IF(AND(DataBase2[[#This Row],[sABSGKS]]&lt;=0.0001,DataBase2[[#This Row],[sABSGKS]]&lt;&gt;""), 1,"")</f>
        <v/>
      </c>
      <c r="BH694" s="78">
        <f>IF(AND(DataBase2[[#This Row],[sCCJGKS]]&lt;=0.0001,DataBase2[[#This Row],[sCCJGKS]]&lt;&gt;""), 1,"")</f>
        <v>1</v>
      </c>
      <c r="BI694" s="78" t="str">
        <f>IF(AND(DataBase2[[#This Row],[sILSGKS]]&lt;=0.0001,DataBase2[[#This Row],[sILSGKS]]&lt;&gt;""), 1,"")</f>
        <v/>
      </c>
      <c r="BJ694" s="78" t="str">
        <f>IF(AND(DataBase2[[#This Row],[sSAGKS]]&lt;=0.0001,DataBase2[[#This Row],[sSAGKS]]&lt;&gt;""), 1,"")</f>
        <v/>
      </c>
      <c r="BK694" s="80" t="str">
        <f>IF(AND(DataBase2[[#This Row],[sKSGKS]]&lt;=0.0001,DataBase2[[#This Row],[sKSGKS]]&lt;&gt;""), 1,"")</f>
        <v/>
      </c>
      <c r="BQ694" s="7"/>
      <c r="BR694" s="7"/>
      <c r="BS694" s="7"/>
      <c r="BT694" s="7"/>
      <c r="BU694" s="7"/>
      <c r="CH694" s="7"/>
      <c r="CI694" s="7"/>
      <c r="CJ694" s="7"/>
      <c r="CK694" s="7"/>
      <c r="CQ694" s="7"/>
      <c r="CR694" s="7"/>
      <c r="CS694" s="7"/>
      <c r="CT694" s="7"/>
      <c r="CU694" s="7"/>
      <c r="DH694" s="7"/>
      <c r="DI694" s="7"/>
      <c r="DJ694" s="7"/>
      <c r="DK694" s="7"/>
      <c r="DQ694" s="7"/>
      <c r="DR694" s="7"/>
      <c r="DS694" s="7"/>
      <c r="DT694" s="7"/>
      <c r="DU694" s="7"/>
      <c r="EB694" s="7"/>
      <c r="EC694" s="7"/>
      <c r="ED694" s="7"/>
      <c r="EE694" s="7"/>
      <c r="EK694" s="7"/>
      <c r="EL694" s="7"/>
      <c r="EM694" s="7"/>
      <c r="EN694" s="7"/>
      <c r="EO694" s="7"/>
      <c r="EV694" s="7"/>
      <c r="EW694" s="7"/>
      <c r="EX694" s="7"/>
      <c r="EY694" s="7"/>
    </row>
    <row r="695" spans="1:155" s="8" customFormat="1" x14ac:dyDescent="0.35">
      <c r="A695" s="127" t="s">
        <v>281</v>
      </c>
      <c r="B695" s="128" t="s">
        <v>283</v>
      </c>
      <c r="C695" s="129" t="s">
        <v>81</v>
      </c>
      <c r="D695" s="67">
        <v>6</v>
      </c>
      <c r="E695" s="67">
        <v>50</v>
      </c>
      <c r="F695" s="68">
        <v>5</v>
      </c>
      <c r="G695" s="8">
        <v>36257.5</v>
      </c>
      <c r="H695" s="8">
        <v>30883</v>
      </c>
      <c r="I695" s="8">
        <v>7200</v>
      </c>
      <c r="M695" s="130"/>
      <c r="N695" s="131"/>
      <c r="O695" s="132"/>
      <c r="P695" s="130">
        <v>33280.039060000003</v>
      </c>
      <c r="Q695" s="132">
        <v>11405</v>
      </c>
      <c r="R695" s="130">
        <v>32724.09</v>
      </c>
      <c r="S695" s="132">
        <v>907.85</v>
      </c>
      <c r="T695" s="130">
        <v>33173.99</v>
      </c>
      <c r="U695" s="132">
        <v>300.17700000000002</v>
      </c>
      <c r="V695" s="130">
        <v>33248.79</v>
      </c>
      <c r="W695" s="132">
        <v>300.02749999999997</v>
      </c>
      <c r="X695" s="8">
        <v>32934.5</v>
      </c>
      <c r="Y695" s="8">
        <v>7167</v>
      </c>
      <c r="Z695" s="74">
        <f t="shared" si="30"/>
        <v>36257.5</v>
      </c>
      <c r="AA695" s="48">
        <f t="shared" si="31"/>
        <v>32724.09</v>
      </c>
      <c r="AB69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MIN(G695,J695,M695),"")</f>
        <v/>
      </c>
      <c r="AC695" s="49" t="str">
        <f>IF(OR(DataBase2[[#This Row],[sKS]] = "", DataBase2[[#This Row],[BSOpt]]=""), "", (DataBase2[[#This Row],[sKS]]-DataBase2[[#This Row],[BSOpt]])/DataBase2[[#This Row],[BSOpt]])</f>
        <v/>
      </c>
      <c r="AD695" s="49">
        <f t="shared" si="32"/>
        <v>36257.5</v>
      </c>
      <c r="AE695" s="49">
        <f>IF(OR(DataBase2[[#This Row],[sKS]] = "", DataBase2[[#This Row],[BESTUB]]=""), "", (DataBase2[[#This Row],[sKS]]-DataBase2[[#This Row],[BESTUB]])/DataBase2[[#This Row],[BESTUB]])</f>
        <v>-9.1650003447562578E-2</v>
      </c>
      <c r="AF695" s="75">
        <f>IF(OR(DataBase2[[#This Row],[sLB]] = "", DataBase2[[#This Row],[BestSol]]=""), "", (DataBase2[[#This Row],[sLB]]-DataBase2[[#This Row],[BestSol]])/DataBase2[[#This Row],[BestSol]])</f>
        <v>0</v>
      </c>
      <c r="AG695" s="76" t="str">
        <f>IF(OR(DataBase2[[#This Row],[sCL]] = "", DataBase2[[#This Row],[BestSol]]=""), "", (DataBase2[[#This Row],[sCL]] -DataBase2[[#This Row],[BestSol]])/DataBase2[[#This Row],[BestSol]])</f>
        <v/>
      </c>
      <c r="AH695" s="76" t="str">
        <f>IF(OR(DataBase2[[#This Row],[sDRC]]= "", DataBase2[[#This Row],[BestSol]]=""), "", (DataBase2[[#This Row],[sDRC]]-DataBase2[[#This Row],[BestSol]])/DataBase2[[#This Row],[BestSol]])</f>
        <v/>
      </c>
      <c r="AI695" s="76">
        <f>IF(OR(DataBase2[[#This Row],[sABS]]= "", DataBase2[[#This Row],[BestSol]]=""), "", (DataBase2[[#This Row],[sABS]]-DataBase2[[#This Row],[BestSol]])/DataBase2[[#This Row],[BestSol]])</f>
        <v>-8.2119863200717014E-2</v>
      </c>
      <c r="AJ695" s="76">
        <f>IF(OR(DataBase2[[#This Row],[sCCJ]]= "", DataBase2[[#This Row],[BestSol]]=""), "", (DataBase2[[#This Row],[sCCJ]]-DataBase2[[#This Row],[BestSol]])/DataBase2[[#This Row],[BestSol]])</f>
        <v>-9.7453216575880852E-2</v>
      </c>
      <c r="AK695" s="76">
        <f>IF(OR(DataBase2[[#This Row],[sILS]] = "", DataBase2[[#This Row],[BestSol]]=""), "", (DataBase2[[#This Row],[sILS]]-DataBase2[[#This Row],[BestSol]])/DataBase2[[#This Row],[BestSol]])</f>
        <v>-8.504474936220098E-2</v>
      </c>
      <c r="AL695" s="76">
        <f>IF(OR(DataBase2[[#This Row],[sSA]] = "", DataBase2[[#This Row],[BestSol]]=""), "", (DataBase2[[#This Row],[sSA]]-DataBase2[[#This Row],[BestSol]])/DataBase2[[#This Row],[BestSol]])</f>
        <v>-8.2981727918361697E-2</v>
      </c>
      <c r="AM695" s="76">
        <f>IF(OR(DataBase2[[#This Row],[sKS]] = "", DataBase2[[#This Row],[BestSol]]=""), "", (DataBase2[[#This Row],[sKS]]-DataBase2[[#This Row],[BestSol]])/DataBase2[[#This Row],[BestSol]])</f>
        <v>-9.1650003447562578E-2</v>
      </c>
      <c r="AN695" s="75">
        <f>IF(OR(DataBase2[[#This Row],[sLB]] = "", DataBase2[[#This Row],[BSHeu]]=""), "", (DataBase2[[#This Row],[sLB]]-DataBase2[[#This Row],[BSHeu]])/DataBase2[[#This Row],[BSHeu]])</f>
        <v>0.10797580620270876</v>
      </c>
      <c r="AO695" s="76" t="str">
        <f>IF(OR(DataBase2[[#This Row],[sCL]] = "",  DataBase2[[#This Row],[BSHeu]]=""), "", (DataBase2[[#This Row],[sCL]] - DataBase2[[#This Row],[BSHeu]])/ DataBase2[[#This Row],[BSHeu]])</f>
        <v/>
      </c>
      <c r="AP695" s="76" t="str">
        <f>IF(OR(DataBase2[[#This Row],[sDRC]]= "",  DataBase2[[#This Row],[BSHeu]]=""), "", (DataBase2[[#This Row],[sDRC]]- DataBase2[[#This Row],[BSHeu]])/ DataBase2[[#This Row],[BSHeu]])</f>
        <v/>
      </c>
      <c r="AQ695" s="76">
        <f>IF(OR(DataBase2[[#This Row],[sABS]]= "",  DataBase2[[#This Row],[BSHeu]]=""), "", (DataBase2[[#This Row],[sABS]]- DataBase2[[#This Row],[BSHeu]])/ DataBase2[[#This Row],[BSHeu]])</f>
        <v>1.6988984567638171E-2</v>
      </c>
      <c r="AR695" s="76">
        <f>IF(OR(DataBase2[[#This Row],[sCCJ]]= "",  DataBase2[[#This Row],[BSHeu]]=""), "", (DataBase2[[#This Row],[sCCJ]]- DataBase2[[#This Row],[BSHeu]])/ DataBase2[[#This Row],[BSHeu]])</f>
        <v>0</v>
      </c>
      <c r="AS695" s="76">
        <f>IF(OR(DataBase2[[#This Row],[sILS]] = "",  DataBase2[[#This Row],[BSHeu]]=""), "", (DataBase2[[#This Row],[sILS]]- DataBase2[[#This Row],[BSHeu]])/ DataBase2[[#This Row],[BSHeu]])</f>
        <v>1.3748281464816832E-2</v>
      </c>
      <c r="AT695" s="76">
        <f>IF(OR(DataBase2[[#This Row],[sSA]] = "",  DataBase2[[#This Row],[BSHeu]]=""), "", (DataBase2[[#This Row],[sSA]]- DataBase2[[#This Row],[BSHeu]])/ DataBase2[[#This Row],[BSHeu]])</f>
        <v>1.6034059312268142E-2</v>
      </c>
      <c r="AU695" s="77">
        <f>IF(OR(DataBase2[[#This Row],[sKS]]= "",  DataBase2[[#This Row],[BSHeu]]=""), "", (DataBase2[[#This Row],[sKS]]- DataBase2[[#This Row],[BSHeu]])/ DataBase2[[#This Row],[BSHeu]])</f>
        <v>6.4298197444145845E-3</v>
      </c>
      <c r="AV695" s="78">
        <f>IF(AND(DataBase2[[#This Row],[sLBGB]]&lt;=0.0001, DataBase2[[#This Row],[sLBGB]]&lt;&gt;""), 1,"")</f>
        <v>1</v>
      </c>
      <c r="AW695" s="78" t="str">
        <f>IF(AND(DataBase2[[#This Row],[sCLGB]]&lt;=0.0001,DataBase2[[#This Row],[sCLGB]]&lt;&gt;""), 1,"")</f>
        <v/>
      </c>
      <c r="AX695" s="78" t="str">
        <f>IF(AND(DataBase2[[#This Row],[sDRCGB]]&lt;=0.0001,DataBase2[[#This Row],[sDRCGB]]&lt;&gt;""), 1,"")</f>
        <v/>
      </c>
      <c r="AY695" s="78">
        <f>IF(AND(DataBase2[[#This Row],[sABSGB]]&lt;=0.0001,DataBase2[[#This Row],[sABSGB]]&lt;&gt;""), 1,"")</f>
        <v>1</v>
      </c>
      <c r="AZ695" s="78">
        <f>IF(AND(DataBase2[[#This Row],[sCCJGB]]&lt;=0.0001,DataBase2[[#This Row],[sCCJGB]]&lt;&gt;""), 1,"")</f>
        <v>1</v>
      </c>
      <c r="BA695" s="78">
        <f>IF(AND(DataBase2[[#This Row],[sILSGB]]&lt;=0.0001,DataBase2[[#This Row],[sILSGB]]&lt;&gt;""), 1,"")</f>
        <v>1</v>
      </c>
      <c r="BB695" s="78">
        <f>IF(AND(DataBase2[[#This Row],[sSAGB]]&lt;=0.0001,DataBase2[[#This Row],[sSAGB]]&lt;&gt;""), 1,"")</f>
        <v>1</v>
      </c>
      <c r="BC695" s="78">
        <f>IF(AND(DataBase2[[#This Row],[sKSGB]]&lt;=0.0001,DataBase2[[#This Row],[sKSGB]]&lt;&gt;""), 1,"")</f>
        <v>1</v>
      </c>
      <c r="BD695" s="79" t="str">
        <f>IF(AND(DataBase2[[#This Row],[sLBGKS]]&lt;=0.0001, DataBase2[[#This Row],[sLBGKS]]&lt;&gt;""), 1,"")</f>
        <v/>
      </c>
      <c r="BE695" s="78" t="str">
        <f>IF(AND(DataBase2[[#This Row],[sCLGKS]]&lt;=0.0001,DataBase2[[#This Row],[sCLGKS]]&lt;&gt;""), 1,"")</f>
        <v/>
      </c>
      <c r="BF695" s="78" t="str">
        <f>IF(AND(DataBase2[[#This Row],[sDRCGKS]]&lt;=0.0001,DataBase2[[#This Row],[sDRCGKS]]&lt;&gt;""), 1,"")</f>
        <v/>
      </c>
      <c r="BG695" s="78" t="str">
        <f>IF(AND(DataBase2[[#This Row],[sABSGKS]]&lt;=0.0001,DataBase2[[#This Row],[sABSGKS]]&lt;&gt;""), 1,"")</f>
        <v/>
      </c>
      <c r="BH695" s="78">
        <f>IF(AND(DataBase2[[#This Row],[sCCJGKS]]&lt;=0.0001,DataBase2[[#This Row],[sCCJGKS]]&lt;&gt;""), 1,"")</f>
        <v>1</v>
      </c>
      <c r="BI695" s="78" t="str">
        <f>IF(AND(DataBase2[[#This Row],[sILSGKS]]&lt;=0.0001,DataBase2[[#This Row],[sILSGKS]]&lt;&gt;""), 1,"")</f>
        <v/>
      </c>
      <c r="BJ695" s="78" t="str">
        <f>IF(AND(DataBase2[[#This Row],[sSAGKS]]&lt;=0.0001,DataBase2[[#This Row],[sSAGKS]]&lt;&gt;""), 1,"")</f>
        <v/>
      </c>
      <c r="BK695" s="80" t="str">
        <f>IF(AND(DataBase2[[#This Row],[sKSGKS]]&lt;=0.0001,DataBase2[[#This Row],[sKSGKS]]&lt;&gt;""), 1,"")</f>
        <v/>
      </c>
      <c r="BQ695" s="7"/>
      <c r="BR695" s="7"/>
      <c r="BS695" s="7"/>
      <c r="BT695" s="7"/>
      <c r="BU695" s="7"/>
      <c r="CH695" s="7"/>
      <c r="CI695" s="7"/>
      <c r="CJ695" s="7"/>
      <c r="CK695" s="7"/>
      <c r="CQ695" s="7"/>
      <c r="CR695" s="7"/>
      <c r="CS695" s="7"/>
      <c r="CT695" s="7"/>
      <c r="CU695" s="7"/>
      <c r="DH695" s="7"/>
      <c r="DI695" s="7"/>
      <c r="DJ695" s="7"/>
      <c r="DK695" s="7"/>
      <c r="DQ695" s="7"/>
      <c r="DR695" s="7"/>
      <c r="DS695" s="7"/>
      <c r="DT695" s="7"/>
      <c r="DU695" s="7"/>
      <c r="EB695" s="7"/>
      <c r="EC695" s="7"/>
      <c r="ED695" s="7"/>
      <c r="EE695" s="7"/>
      <c r="EK695" s="7"/>
      <c r="EL695" s="7"/>
      <c r="EM695" s="7"/>
      <c r="EN695" s="7"/>
      <c r="EO695" s="7"/>
      <c r="EV695" s="7"/>
      <c r="EW695" s="7"/>
      <c r="EX695" s="7"/>
      <c r="EY695" s="7"/>
    </row>
    <row r="696" spans="1:155" s="8" customFormat="1" x14ac:dyDescent="0.35">
      <c r="A696" s="127" t="s">
        <v>284</v>
      </c>
      <c r="B696" s="128" t="s">
        <v>283</v>
      </c>
      <c r="C696" s="129" t="s">
        <v>81</v>
      </c>
      <c r="D696" s="67">
        <v>6</v>
      </c>
      <c r="E696" s="67">
        <v>50</v>
      </c>
      <c r="F696" s="68">
        <v>2</v>
      </c>
      <c r="G696" s="8">
        <v>31618.400000000001</v>
      </c>
      <c r="H696" s="8">
        <v>28916.7</v>
      </c>
      <c r="I696" s="8">
        <v>7200</v>
      </c>
      <c r="M696" s="130"/>
      <c r="N696" s="131"/>
      <c r="O696" s="132"/>
      <c r="P696" s="130">
        <v>29881.431639999999</v>
      </c>
      <c r="Q696" s="132">
        <v>11007</v>
      </c>
      <c r="R696" s="130">
        <v>30351.72</v>
      </c>
      <c r="S696" s="132">
        <v>542.54</v>
      </c>
      <c r="T696" s="130">
        <v>30314.02</v>
      </c>
      <c r="U696" s="132">
        <v>300.00150000000002</v>
      </c>
      <c r="V696" s="130">
        <v>30582.62</v>
      </c>
      <c r="W696" s="132">
        <v>300.08100000000002</v>
      </c>
      <c r="X696" s="8">
        <v>30350.6</v>
      </c>
      <c r="Y696" s="8">
        <v>80</v>
      </c>
      <c r="Z696" s="74">
        <f t="shared" si="30"/>
        <v>31618.400000000001</v>
      </c>
      <c r="AA696" s="48">
        <f t="shared" si="31"/>
        <v>29881.431639999999</v>
      </c>
      <c r="AB69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MIN(G696,J696,M696),"")</f>
        <v/>
      </c>
      <c r="AC696" s="49" t="str">
        <f>IF(OR(DataBase2[[#This Row],[sKS]] = "", DataBase2[[#This Row],[BSOpt]]=""), "", (DataBase2[[#This Row],[sKS]]-DataBase2[[#This Row],[BSOpt]])/DataBase2[[#This Row],[BSOpt]])</f>
        <v/>
      </c>
      <c r="AD696" s="49">
        <f t="shared" si="32"/>
        <v>31618.400000000001</v>
      </c>
      <c r="AE696" s="49">
        <f>IF(OR(DataBase2[[#This Row],[sKS]] = "", DataBase2[[#This Row],[BESTUB]]=""), "", (DataBase2[[#This Row],[sKS]]-DataBase2[[#This Row],[BESTUB]])/DataBase2[[#This Row],[BESTUB]])</f>
        <v>-4.0096905599271399E-2</v>
      </c>
      <c r="AF696" s="75">
        <f>IF(OR(DataBase2[[#This Row],[sLB]] = "", DataBase2[[#This Row],[BestSol]]=""), "", (DataBase2[[#This Row],[sLB]]-DataBase2[[#This Row],[BestSol]])/DataBase2[[#This Row],[BestSol]])</f>
        <v>0</v>
      </c>
      <c r="AG696" s="76" t="str">
        <f>IF(OR(DataBase2[[#This Row],[sCL]] = "", DataBase2[[#This Row],[BestSol]]=""), "", (DataBase2[[#This Row],[sCL]] -DataBase2[[#This Row],[BestSol]])/DataBase2[[#This Row],[BestSol]])</f>
        <v/>
      </c>
      <c r="AH696" s="76" t="str">
        <f>IF(OR(DataBase2[[#This Row],[sDRC]]= "", DataBase2[[#This Row],[BestSol]]=""), "", (DataBase2[[#This Row],[sDRC]]-DataBase2[[#This Row],[BestSol]])/DataBase2[[#This Row],[BestSol]])</f>
        <v/>
      </c>
      <c r="AI696" s="76">
        <f>IF(OR(DataBase2[[#This Row],[sABS]]= "", DataBase2[[#This Row],[BestSol]]=""), "", (DataBase2[[#This Row],[sABS]]-DataBase2[[#This Row],[BestSol]])/DataBase2[[#This Row],[BestSol]])</f>
        <v>-5.4935365483389495E-2</v>
      </c>
      <c r="AJ696" s="76">
        <f>IF(OR(DataBase2[[#This Row],[sCCJ]]= "", DataBase2[[#This Row],[BestSol]]=""), "", (DataBase2[[#This Row],[sCCJ]]-DataBase2[[#This Row],[BestSol]])/DataBase2[[#This Row],[BestSol]])</f>
        <v>-4.0061483187005045E-2</v>
      </c>
      <c r="AK696" s="76">
        <f>IF(OR(DataBase2[[#This Row],[sILS]] = "", DataBase2[[#This Row],[BestSol]]=""), "", (DataBase2[[#This Row],[sILS]]-DataBase2[[#This Row],[BestSol]])/DataBase2[[#This Row],[BestSol]])</f>
        <v>-4.1253826885610939E-2</v>
      </c>
      <c r="AL696" s="76">
        <f>IF(OR(DataBase2[[#This Row],[sSA]] = "", DataBase2[[#This Row],[BestSol]]=""), "", (DataBase2[[#This Row],[sSA]]-DataBase2[[#This Row],[BestSol]])/DataBase2[[#This Row],[BestSol]])</f>
        <v>-3.2758773372466743E-2</v>
      </c>
      <c r="AM696" s="76">
        <f>IF(OR(DataBase2[[#This Row],[sKS]] = "", DataBase2[[#This Row],[BestSol]]=""), "", (DataBase2[[#This Row],[sKS]]-DataBase2[[#This Row],[BestSol]])/DataBase2[[#This Row],[BestSol]])</f>
        <v>-4.0096905599271399E-2</v>
      </c>
      <c r="AN696" s="75">
        <f>IF(OR(DataBase2[[#This Row],[sLB]] = "", DataBase2[[#This Row],[BSHeu]]=""), "", (DataBase2[[#This Row],[sLB]]-DataBase2[[#This Row],[BSHeu]])/DataBase2[[#This Row],[BSHeu]])</f>
        <v>5.8128686099325144E-2</v>
      </c>
      <c r="AO696" s="76" t="str">
        <f>IF(OR(DataBase2[[#This Row],[sCL]] = "",  DataBase2[[#This Row],[BSHeu]]=""), "", (DataBase2[[#This Row],[sCL]] - DataBase2[[#This Row],[BSHeu]])/ DataBase2[[#This Row],[BSHeu]])</f>
        <v/>
      </c>
      <c r="AP696" s="76" t="str">
        <f>IF(OR(DataBase2[[#This Row],[sDRC]]= "",  DataBase2[[#This Row],[BSHeu]]=""), "", (DataBase2[[#This Row],[sDRC]]- DataBase2[[#This Row],[BSHeu]])/ DataBase2[[#This Row],[BSHeu]])</f>
        <v/>
      </c>
      <c r="AQ696" s="76">
        <f>IF(OR(DataBase2[[#This Row],[sABS]]= "",  DataBase2[[#This Row],[BSHeu]]=""), "", (DataBase2[[#This Row],[sABS]]- DataBase2[[#This Row],[BSHeu]])/ DataBase2[[#This Row],[BSHeu]])</f>
        <v>0</v>
      </c>
      <c r="AR696" s="76">
        <f>IF(OR(DataBase2[[#This Row],[sCCJ]]= "",  DataBase2[[#This Row],[BSHeu]]=""), "", (DataBase2[[#This Row],[sCCJ]]- DataBase2[[#This Row],[BSHeu]])/ DataBase2[[#This Row],[BSHeu]])</f>
        <v>1.5738481531469298E-2</v>
      </c>
      <c r="AS696" s="76">
        <f>IF(OR(DataBase2[[#This Row],[sILS]] = "",  DataBase2[[#This Row],[BSHeu]]=""), "", (DataBase2[[#This Row],[sILS]]- DataBase2[[#This Row],[BSHeu]])/ DataBase2[[#This Row],[BSHeu]])</f>
        <v>1.4476828460284629E-2</v>
      </c>
      <c r="AT696" s="76">
        <f>IF(OR(DataBase2[[#This Row],[sSA]] = "",  DataBase2[[#This Row],[BSHeu]]=""), "", (DataBase2[[#This Row],[sSA]]- DataBase2[[#This Row],[BSHeu]])/ DataBase2[[#This Row],[BSHeu]])</f>
        <v>2.3465688272491354E-2</v>
      </c>
      <c r="AU696" s="77">
        <f>IF(OR(DataBase2[[#This Row],[sKS]]= "",  DataBase2[[#This Row],[BSHeu]]=""), "", (DataBase2[[#This Row],[sKS]]- DataBase2[[#This Row],[BSHeu]])/ DataBase2[[#This Row],[BSHeu]])</f>
        <v>1.5701000060919425E-2</v>
      </c>
      <c r="AV696" s="78">
        <f>IF(AND(DataBase2[[#This Row],[sLBGB]]&lt;=0.0001, DataBase2[[#This Row],[sLBGB]]&lt;&gt;""), 1,"")</f>
        <v>1</v>
      </c>
      <c r="AW696" s="78" t="str">
        <f>IF(AND(DataBase2[[#This Row],[sCLGB]]&lt;=0.0001,DataBase2[[#This Row],[sCLGB]]&lt;&gt;""), 1,"")</f>
        <v/>
      </c>
      <c r="AX696" s="78" t="str">
        <f>IF(AND(DataBase2[[#This Row],[sDRCGB]]&lt;=0.0001,DataBase2[[#This Row],[sDRCGB]]&lt;&gt;""), 1,"")</f>
        <v/>
      </c>
      <c r="AY696" s="78">
        <f>IF(AND(DataBase2[[#This Row],[sABSGB]]&lt;=0.0001,DataBase2[[#This Row],[sABSGB]]&lt;&gt;""), 1,"")</f>
        <v>1</v>
      </c>
      <c r="AZ696" s="78">
        <f>IF(AND(DataBase2[[#This Row],[sCCJGB]]&lt;=0.0001,DataBase2[[#This Row],[sCCJGB]]&lt;&gt;""), 1,"")</f>
        <v>1</v>
      </c>
      <c r="BA696" s="78">
        <f>IF(AND(DataBase2[[#This Row],[sILSGB]]&lt;=0.0001,DataBase2[[#This Row],[sILSGB]]&lt;&gt;""), 1,"")</f>
        <v>1</v>
      </c>
      <c r="BB696" s="78">
        <f>IF(AND(DataBase2[[#This Row],[sSAGB]]&lt;=0.0001,DataBase2[[#This Row],[sSAGB]]&lt;&gt;""), 1,"")</f>
        <v>1</v>
      </c>
      <c r="BC696" s="78">
        <f>IF(AND(DataBase2[[#This Row],[sKSGB]]&lt;=0.0001,DataBase2[[#This Row],[sKSGB]]&lt;&gt;""), 1,"")</f>
        <v>1</v>
      </c>
      <c r="BD696" s="79" t="str">
        <f>IF(AND(DataBase2[[#This Row],[sLBGKS]]&lt;=0.0001, DataBase2[[#This Row],[sLBGKS]]&lt;&gt;""), 1,"")</f>
        <v/>
      </c>
      <c r="BE696" s="78" t="str">
        <f>IF(AND(DataBase2[[#This Row],[sCLGKS]]&lt;=0.0001,DataBase2[[#This Row],[sCLGKS]]&lt;&gt;""), 1,"")</f>
        <v/>
      </c>
      <c r="BF696" s="78" t="str">
        <f>IF(AND(DataBase2[[#This Row],[sDRCGKS]]&lt;=0.0001,DataBase2[[#This Row],[sDRCGKS]]&lt;&gt;""), 1,"")</f>
        <v/>
      </c>
      <c r="BG696" s="78">
        <f>IF(AND(DataBase2[[#This Row],[sABSGKS]]&lt;=0.0001,DataBase2[[#This Row],[sABSGKS]]&lt;&gt;""), 1,"")</f>
        <v>1</v>
      </c>
      <c r="BH696" s="78" t="str">
        <f>IF(AND(DataBase2[[#This Row],[sCCJGKS]]&lt;=0.0001,DataBase2[[#This Row],[sCCJGKS]]&lt;&gt;""), 1,"")</f>
        <v/>
      </c>
      <c r="BI696" s="78" t="str">
        <f>IF(AND(DataBase2[[#This Row],[sILSGKS]]&lt;=0.0001,DataBase2[[#This Row],[sILSGKS]]&lt;&gt;""), 1,"")</f>
        <v/>
      </c>
      <c r="BJ696" s="78" t="str">
        <f>IF(AND(DataBase2[[#This Row],[sSAGKS]]&lt;=0.0001,DataBase2[[#This Row],[sSAGKS]]&lt;&gt;""), 1,"")</f>
        <v/>
      </c>
      <c r="BK696" s="80" t="str">
        <f>IF(AND(DataBase2[[#This Row],[sKSGKS]]&lt;=0.0001,DataBase2[[#This Row],[sKSGKS]]&lt;&gt;""), 1,"")</f>
        <v/>
      </c>
      <c r="BQ696" s="7"/>
      <c r="BR696" s="7"/>
      <c r="BS696" s="7"/>
      <c r="BT696" s="7"/>
      <c r="BU696" s="7"/>
      <c r="CH696" s="7"/>
      <c r="CI696" s="7"/>
      <c r="CJ696" s="7"/>
      <c r="CK696" s="7"/>
      <c r="CQ696" s="7"/>
      <c r="CR696" s="7"/>
      <c r="CS696" s="7"/>
      <c r="CT696" s="7"/>
      <c r="CU696" s="7"/>
      <c r="DH696" s="7"/>
      <c r="DI696" s="7"/>
      <c r="DJ696" s="7"/>
      <c r="DK696" s="7"/>
      <c r="DQ696" s="7"/>
      <c r="DR696" s="7"/>
      <c r="DS696" s="7"/>
      <c r="DT696" s="7"/>
      <c r="DU696" s="7"/>
      <c r="EB696" s="7"/>
      <c r="EC696" s="7"/>
      <c r="ED696" s="7"/>
      <c r="EE696" s="7"/>
      <c r="EK696" s="7"/>
      <c r="EL696" s="7"/>
      <c r="EM696" s="7"/>
      <c r="EN696" s="7"/>
      <c r="EO696" s="7"/>
      <c r="EV696" s="7"/>
      <c r="EW696" s="7"/>
      <c r="EX696" s="7"/>
      <c r="EY696" s="7"/>
    </row>
    <row r="697" spans="1:155" s="8" customFormat="1" x14ac:dyDescent="0.35">
      <c r="A697" s="127" t="s">
        <v>285</v>
      </c>
      <c r="B697" s="128" t="s">
        <v>283</v>
      </c>
      <c r="C697" s="129" t="s">
        <v>81</v>
      </c>
      <c r="D697" s="67">
        <v>6</v>
      </c>
      <c r="E697" s="67">
        <v>50</v>
      </c>
      <c r="F697" s="68">
        <v>3</v>
      </c>
      <c r="G697" s="8">
        <v>35228.699999999997</v>
      </c>
      <c r="H697" s="8">
        <v>30439.4</v>
      </c>
      <c r="I697" s="8">
        <v>7200</v>
      </c>
      <c r="M697" s="130"/>
      <c r="N697" s="131"/>
      <c r="O697" s="132"/>
      <c r="P697" s="130">
        <v>31902.58008</v>
      </c>
      <c r="Q697" s="132">
        <v>11040</v>
      </c>
      <c r="R697" s="130">
        <v>32264.92</v>
      </c>
      <c r="S697" s="132">
        <v>845.38</v>
      </c>
      <c r="T697" s="130">
        <v>32100.32</v>
      </c>
      <c r="U697" s="132">
        <v>300.0025</v>
      </c>
      <c r="V697" s="130">
        <v>32476.02</v>
      </c>
      <c r="W697" s="132">
        <v>300.19200000000001</v>
      </c>
      <c r="X697" s="8">
        <v>32075</v>
      </c>
      <c r="Y697" s="8">
        <v>1368</v>
      </c>
      <c r="Z697" s="74">
        <f t="shared" si="30"/>
        <v>35228.699999999997</v>
      </c>
      <c r="AA697" s="48">
        <f t="shared" si="31"/>
        <v>31902.58008</v>
      </c>
      <c r="AB69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MIN(G697,J697,M697),"")</f>
        <v/>
      </c>
      <c r="AC697" s="49" t="str">
        <f>IF(OR(DataBase2[[#This Row],[sKS]] = "", DataBase2[[#This Row],[BSOpt]]=""), "", (DataBase2[[#This Row],[sKS]]-DataBase2[[#This Row],[BSOpt]])/DataBase2[[#This Row],[BSOpt]])</f>
        <v/>
      </c>
      <c r="AD697" s="49">
        <f t="shared" si="32"/>
        <v>35228.699999999997</v>
      </c>
      <c r="AE697" s="49">
        <f>IF(OR(DataBase2[[#This Row],[sKS]] = "", DataBase2[[#This Row],[BESTUB]]=""), "", (DataBase2[[#This Row],[sKS]]-DataBase2[[#This Row],[BESTUB]])/DataBase2[[#This Row],[BESTUB]])</f>
        <v>-8.9520760062108379E-2</v>
      </c>
      <c r="AF697" s="75">
        <f>IF(OR(DataBase2[[#This Row],[sLB]] = "", DataBase2[[#This Row],[BestSol]]=""), "", (DataBase2[[#This Row],[sLB]]-DataBase2[[#This Row],[BestSol]])/DataBase2[[#This Row],[BestSol]])</f>
        <v>0</v>
      </c>
      <c r="AG697" s="76" t="str">
        <f>IF(OR(DataBase2[[#This Row],[sCL]] = "", DataBase2[[#This Row],[BestSol]]=""), "", (DataBase2[[#This Row],[sCL]] -DataBase2[[#This Row],[BestSol]])/DataBase2[[#This Row],[BestSol]])</f>
        <v/>
      </c>
      <c r="AH697" s="76" t="str">
        <f>IF(OR(DataBase2[[#This Row],[sDRC]]= "", DataBase2[[#This Row],[BestSol]]=""), "", (DataBase2[[#This Row],[sDRC]]-DataBase2[[#This Row],[BestSol]])/DataBase2[[#This Row],[BestSol]])</f>
        <v/>
      </c>
      <c r="AI697" s="76">
        <f>IF(OR(DataBase2[[#This Row],[sABS]]= "", DataBase2[[#This Row],[BestSol]]=""), "", (DataBase2[[#This Row],[sABS]]-DataBase2[[#This Row],[BestSol]])/DataBase2[[#This Row],[BestSol]])</f>
        <v>-9.4415062718749138E-2</v>
      </c>
      <c r="AJ697" s="76">
        <f>IF(OR(DataBase2[[#This Row],[sCCJ]]= "", DataBase2[[#This Row],[BestSol]]=""), "", (DataBase2[[#This Row],[sCCJ]]-DataBase2[[#This Row],[BestSol]])/DataBase2[[#This Row],[BestSol]])</f>
        <v>-8.412970106759543E-2</v>
      </c>
      <c r="AK697" s="76">
        <f>IF(OR(DataBase2[[#This Row],[sILS]] = "", DataBase2[[#This Row],[BestSol]]=""), "", (DataBase2[[#This Row],[sILS]]-DataBase2[[#This Row],[BestSol]])/DataBase2[[#This Row],[BestSol]])</f>
        <v>-8.8802027892031149E-2</v>
      </c>
      <c r="AL697" s="76">
        <f>IF(OR(DataBase2[[#This Row],[sSA]] = "", DataBase2[[#This Row],[BestSol]]=""), "", (DataBase2[[#This Row],[sSA]]-DataBase2[[#This Row],[BestSol]])/DataBase2[[#This Row],[BestSol]])</f>
        <v>-7.8137427722283159E-2</v>
      </c>
      <c r="AM697" s="76">
        <f>IF(OR(DataBase2[[#This Row],[sKS]] = "", DataBase2[[#This Row],[BestSol]]=""), "", (DataBase2[[#This Row],[sKS]]-DataBase2[[#This Row],[BestSol]])/DataBase2[[#This Row],[BestSol]])</f>
        <v>-8.9520760062108379E-2</v>
      </c>
      <c r="AN697" s="75">
        <f>IF(OR(DataBase2[[#This Row],[sLB]] = "", DataBase2[[#This Row],[BSHeu]]=""), "", (DataBase2[[#This Row],[sLB]]-DataBase2[[#This Row],[BSHeu]])/DataBase2[[#This Row],[BSHeu]])</f>
        <v>0.10425864966593001</v>
      </c>
      <c r="AO697" s="76" t="str">
        <f>IF(OR(DataBase2[[#This Row],[sCL]] = "",  DataBase2[[#This Row],[BSHeu]]=""), "", (DataBase2[[#This Row],[sCL]] - DataBase2[[#This Row],[BSHeu]])/ DataBase2[[#This Row],[BSHeu]])</f>
        <v/>
      </c>
      <c r="AP697" s="76" t="str">
        <f>IF(OR(DataBase2[[#This Row],[sDRC]]= "",  DataBase2[[#This Row],[BSHeu]]=""), "", (DataBase2[[#This Row],[sDRC]]- DataBase2[[#This Row],[BSHeu]])/ DataBase2[[#This Row],[BSHeu]])</f>
        <v/>
      </c>
      <c r="AQ697" s="76">
        <f>IF(OR(DataBase2[[#This Row],[sABS]]= "",  DataBase2[[#This Row],[BSHeu]]=""), "", (DataBase2[[#This Row],[sABS]]- DataBase2[[#This Row],[BSHeu]])/ DataBase2[[#This Row],[BSHeu]])</f>
        <v>0</v>
      </c>
      <c r="AR697" s="76">
        <f>IF(OR(DataBase2[[#This Row],[sCCJ]]= "",  DataBase2[[#This Row],[BSHeu]]=""), "", (DataBase2[[#This Row],[sCCJ]]- DataBase2[[#This Row],[BSHeu]])/ DataBase2[[#This Row],[BSHeu]])</f>
        <v>1.1357699568228732E-2</v>
      </c>
      <c r="AS697" s="76">
        <f>IF(OR(DataBase2[[#This Row],[sILS]] = "",  DataBase2[[#This Row],[BSHeu]]=""), "", (DataBase2[[#This Row],[sILS]]- DataBase2[[#This Row],[BSHeu]])/ DataBase2[[#This Row],[BSHeu]])</f>
        <v>6.1982422582794435E-3</v>
      </c>
      <c r="AT697" s="76">
        <f>IF(OR(DataBase2[[#This Row],[sSA]] = "",  DataBase2[[#This Row],[BSHeu]]=""), "", (DataBase2[[#This Row],[sSA]]- DataBase2[[#This Row],[BSHeu]])/ DataBase2[[#This Row],[BSHeu]])</f>
        <v>1.7974719240952397E-2</v>
      </c>
      <c r="AU697" s="77">
        <f>IF(OR(DataBase2[[#This Row],[sKS]]= "",  DataBase2[[#This Row],[BSHeu]]=""), "", (DataBase2[[#This Row],[sKS]]- DataBase2[[#This Row],[BSHeu]])/ DataBase2[[#This Row],[BSHeu]])</f>
        <v>5.4045760426784982E-3</v>
      </c>
      <c r="AV697" s="78">
        <f>IF(AND(DataBase2[[#This Row],[sLBGB]]&lt;=0.0001, DataBase2[[#This Row],[sLBGB]]&lt;&gt;""), 1,"")</f>
        <v>1</v>
      </c>
      <c r="AW697" s="78" t="str">
        <f>IF(AND(DataBase2[[#This Row],[sCLGB]]&lt;=0.0001,DataBase2[[#This Row],[sCLGB]]&lt;&gt;""), 1,"")</f>
        <v/>
      </c>
      <c r="AX697" s="78" t="str">
        <f>IF(AND(DataBase2[[#This Row],[sDRCGB]]&lt;=0.0001,DataBase2[[#This Row],[sDRCGB]]&lt;&gt;""), 1,"")</f>
        <v/>
      </c>
      <c r="AY697" s="78">
        <f>IF(AND(DataBase2[[#This Row],[sABSGB]]&lt;=0.0001,DataBase2[[#This Row],[sABSGB]]&lt;&gt;""), 1,"")</f>
        <v>1</v>
      </c>
      <c r="AZ697" s="78">
        <f>IF(AND(DataBase2[[#This Row],[sCCJGB]]&lt;=0.0001,DataBase2[[#This Row],[sCCJGB]]&lt;&gt;""), 1,"")</f>
        <v>1</v>
      </c>
      <c r="BA697" s="78">
        <f>IF(AND(DataBase2[[#This Row],[sILSGB]]&lt;=0.0001,DataBase2[[#This Row],[sILSGB]]&lt;&gt;""), 1,"")</f>
        <v>1</v>
      </c>
      <c r="BB697" s="78">
        <f>IF(AND(DataBase2[[#This Row],[sSAGB]]&lt;=0.0001,DataBase2[[#This Row],[sSAGB]]&lt;&gt;""), 1,"")</f>
        <v>1</v>
      </c>
      <c r="BC697" s="78">
        <f>IF(AND(DataBase2[[#This Row],[sKSGB]]&lt;=0.0001,DataBase2[[#This Row],[sKSGB]]&lt;&gt;""), 1,"")</f>
        <v>1</v>
      </c>
      <c r="BD697" s="79" t="str">
        <f>IF(AND(DataBase2[[#This Row],[sLBGKS]]&lt;=0.0001, DataBase2[[#This Row],[sLBGKS]]&lt;&gt;""), 1,"")</f>
        <v/>
      </c>
      <c r="BE697" s="78" t="str">
        <f>IF(AND(DataBase2[[#This Row],[sCLGKS]]&lt;=0.0001,DataBase2[[#This Row],[sCLGKS]]&lt;&gt;""), 1,"")</f>
        <v/>
      </c>
      <c r="BF697" s="78" t="str">
        <f>IF(AND(DataBase2[[#This Row],[sDRCGKS]]&lt;=0.0001,DataBase2[[#This Row],[sDRCGKS]]&lt;&gt;""), 1,"")</f>
        <v/>
      </c>
      <c r="BG697" s="78">
        <f>IF(AND(DataBase2[[#This Row],[sABSGKS]]&lt;=0.0001,DataBase2[[#This Row],[sABSGKS]]&lt;&gt;""), 1,"")</f>
        <v>1</v>
      </c>
      <c r="BH697" s="78" t="str">
        <f>IF(AND(DataBase2[[#This Row],[sCCJGKS]]&lt;=0.0001,DataBase2[[#This Row],[sCCJGKS]]&lt;&gt;""), 1,"")</f>
        <v/>
      </c>
      <c r="BI697" s="78" t="str">
        <f>IF(AND(DataBase2[[#This Row],[sILSGKS]]&lt;=0.0001,DataBase2[[#This Row],[sILSGKS]]&lt;&gt;""), 1,"")</f>
        <v/>
      </c>
      <c r="BJ697" s="78" t="str">
        <f>IF(AND(DataBase2[[#This Row],[sSAGKS]]&lt;=0.0001,DataBase2[[#This Row],[sSAGKS]]&lt;&gt;""), 1,"")</f>
        <v/>
      </c>
      <c r="BK697" s="80" t="str">
        <f>IF(AND(DataBase2[[#This Row],[sKSGKS]]&lt;=0.0001,DataBase2[[#This Row],[sKSGKS]]&lt;&gt;""), 1,"")</f>
        <v/>
      </c>
      <c r="BQ697" s="7"/>
      <c r="BR697" s="7"/>
      <c r="BS697" s="7"/>
      <c r="BT697" s="7"/>
      <c r="BU697" s="7"/>
      <c r="CH697" s="7"/>
      <c r="CI697" s="7"/>
      <c r="CJ697" s="7"/>
      <c r="CK697" s="7"/>
      <c r="CQ697" s="7"/>
      <c r="CR697" s="7"/>
      <c r="CS697" s="7"/>
      <c r="CT697" s="7"/>
      <c r="CU697" s="7"/>
      <c r="DH697" s="7"/>
      <c r="DI697" s="7"/>
      <c r="DJ697" s="7"/>
      <c r="DK697" s="7"/>
      <c r="DQ697" s="7"/>
      <c r="DR697" s="7"/>
      <c r="DS697" s="7"/>
      <c r="DT697" s="7"/>
      <c r="DU697" s="7"/>
      <c r="EB697" s="7"/>
      <c r="EC697" s="7"/>
      <c r="ED697" s="7"/>
      <c r="EE697" s="7"/>
      <c r="EK697" s="7"/>
      <c r="EL697" s="7"/>
      <c r="EM697" s="7"/>
      <c r="EN697" s="7"/>
      <c r="EO697" s="7"/>
      <c r="EV697" s="7"/>
      <c r="EW697" s="7"/>
      <c r="EX697" s="7"/>
      <c r="EY697" s="7"/>
    </row>
    <row r="698" spans="1:155" s="8" customFormat="1" x14ac:dyDescent="0.35">
      <c r="A698" s="127" t="s">
        <v>286</v>
      </c>
      <c r="B698" s="128" t="s">
        <v>283</v>
      </c>
      <c r="C698" s="129" t="s">
        <v>81</v>
      </c>
      <c r="D698" s="67">
        <v>6</v>
      </c>
      <c r="E698" s="67">
        <v>50</v>
      </c>
      <c r="F698" s="68">
        <v>4</v>
      </c>
      <c r="G698" s="8">
        <v>36509.4</v>
      </c>
      <c r="H698" s="8">
        <v>32150.7</v>
      </c>
      <c r="I698" s="8">
        <v>7200</v>
      </c>
      <c r="M698" s="130"/>
      <c r="N698" s="131"/>
      <c r="O698" s="132"/>
      <c r="P698" s="130">
        <v>34345.390630000002</v>
      </c>
      <c r="Q698" s="132">
        <v>10827</v>
      </c>
      <c r="R698" s="130">
        <v>34205.519999999997</v>
      </c>
      <c r="S698" s="132">
        <v>620.09</v>
      </c>
      <c r="T698" s="130">
        <v>34381.22</v>
      </c>
      <c r="U698" s="132">
        <v>300.10899999999998</v>
      </c>
      <c r="V698" s="130">
        <v>34252.42</v>
      </c>
      <c r="W698" s="132">
        <v>300.01</v>
      </c>
      <c r="X698" s="8">
        <v>34101.599999999999</v>
      </c>
      <c r="Y698" s="8">
        <v>4517</v>
      </c>
      <c r="Z698" s="74">
        <f t="shared" si="30"/>
        <v>36509.4</v>
      </c>
      <c r="AA698" s="48">
        <f t="shared" si="31"/>
        <v>34101.599999999999</v>
      </c>
      <c r="AB69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MIN(G698,J698,M698),"")</f>
        <v/>
      </c>
      <c r="AC698" s="49" t="str">
        <f>IF(OR(DataBase2[[#This Row],[sKS]] = "", DataBase2[[#This Row],[BSOpt]]=""), "", (DataBase2[[#This Row],[sKS]]-DataBase2[[#This Row],[BSOpt]])/DataBase2[[#This Row],[BSOpt]])</f>
        <v/>
      </c>
      <c r="AD698" s="49">
        <f t="shared" si="32"/>
        <v>36509.4</v>
      </c>
      <c r="AE698" s="49">
        <f>IF(OR(DataBase2[[#This Row],[sKS]] = "", DataBase2[[#This Row],[BESTUB]]=""), "", (DataBase2[[#This Row],[sKS]]-DataBase2[[#This Row],[BESTUB]])/DataBase2[[#This Row],[BESTUB]])</f>
        <v>-6.5950138868346317E-2</v>
      </c>
      <c r="AF698" s="75">
        <f>IF(OR(DataBase2[[#This Row],[sLB]] = "", DataBase2[[#This Row],[BestSol]]=""), "", (DataBase2[[#This Row],[sLB]]-DataBase2[[#This Row],[BestSol]])/DataBase2[[#This Row],[BestSol]])</f>
        <v>0</v>
      </c>
      <c r="AG698" s="76" t="str">
        <f>IF(OR(DataBase2[[#This Row],[sCL]] = "", DataBase2[[#This Row],[BestSol]]=""), "", (DataBase2[[#This Row],[sCL]] -DataBase2[[#This Row],[BestSol]])/DataBase2[[#This Row],[BestSol]])</f>
        <v/>
      </c>
      <c r="AH698" s="76" t="str">
        <f>IF(OR(DataBase2[[#This Row],[sDRC]]= "", DataBase2[[#This Row],[BestSol]]=""), "", (DataBase2[[#This Row],[sDRC]]-DataBase2[[#This Row],[BestSol]])/DataBase2[[#This Row],[BestSol]])</f>
        <v/>
      </c>
      <c r="AI698" s="76">
        <f>IF(OR(DataBase2[[#This Row],[sABS]]= "", DataBase2[[#This Row],[BestSol]]=""), "", (DataBase2[[#This Row],[sABS]]-DataBase2[[#This Row],[BestSol]])/DataBase2[[#This Row],[BestSol]])</f>
        <v>-5.9272663204544572E-2</v>
      </c>
      <c r="AJ698" s="76">
        <f>IF(OR(DataBase2[[#This Row],[sCCJ]]= "", DataBase2[[#This Row],[BestSol]]=""), "", (DataBase2[[#This Row],[sCCJ]]-DataBase2[[#This Row],[BestSol]])/DataBase2[[#This Row],[BestSol]])</f>
        <v>-6.310374862364225E-2</v>
      </c>
      <c r="AK698" s="76">
        <f>IF(OR(DataBase2[[#This Row],[sILS]] = "", DataBase2[[#This Row],[BestSol]]=""), "", (DataBase2[[#This Row],[sILS]]-DataBase2[[#This Row],[BestSol]])/DataBase2[[#This Row],[BestSol]])</f>
        <v>-5.8291289366574094E-2</v>
      </c>
      <c r="AL698" s="76">
        <f>IF(OR(DataBase2[[#This Row],[sSA]] = "", DataBase2[[#This Row],[BestSol]]=""), "", (DataBase2[[#This Row],[sSA]]-DataBase2[[#This Row],[BestSol]])/DataBase2[[#This Row],[BestSol]])</f>
        <v>-6.1819147945460708E-2</v>
      </c>
      <c r="AM698" s="76">
        <f>IF(OR(DataBase2[[#This Row],[sKS]] = "", DataBase2[[#This Row],[BestSol]]=""), "", (DataBase2[[#This Row],[sKS]]-DataBase2[[#This Row],[BestSol]])/DataBase2[[#This Row],[BestSol]])</f>
        <v>-6.5950138868346317E-2</v>
      </c>
      <c r="AN698" s="75">
        <f>IF(OR(DataBase2[[#This Row],[sLB]] = "", DataBase2[[#This Row],[BSHeu]]=""), "", (DataBase2[[#This Row],[sLB]]-DataBase2[[#This Row],[BSHeu]])/DataBase2[[#This Row],[BSHeu]])</f>
        <v>7.0606657752129015E-2</v>
      </c>
      <c r="AO698" s="76" t="str">
        <f>IF(OR(DataBase2[[#This Row],[sCL]] = "",  DataBase2[[#This Row],[BSHeu]]=""), "", (DataBase2[[#This Row],[sCL]] - DataBase2[[#This Row],[BSHeu]])/ DataBase2[[#This Row],[BSHeu]])</f>
        <v/>
      </c>
      <c r="AP698" s="76" t="str">
        <f>IF(OR(DataBase2[[#This Row],[sDRC]]= "",  DataBase2[[#This Row],[BSHeu]]=""), "", (DataBase2[[#This Row],[sDRC]]- DataBase2[[#This Row],[BSHeu]])/ DataBase2[[#This Row],[BSHeu]])</f>
        <v/>
      </c>
      <c r="AQ698" s="76">
        <f>IF(OR(DataBase2[[#This Row],[sABS]]= "",  DataBase2[[#This Row],[BSHeu]]=""), "", (DataBase2[[#This Row],[sABS]]- DataBase2[[#This Row],[BSHeu]])/ DataBase2[[#This Row],[BSHeu]])</f>
        <v>7.1489499026439569E-3</v>
      </c>
      <c r="AR698" s="76">
        <f>IF(OR(DataBase2[[#This Row],[sCCJ]]= "",  DataBase2[[#This Row],[BSHeu]]=""), "", (DataBase2[[#This Row],[sCCJ]]- DataBase2[[#This Row],[BSHeu]])/ DataBase2[[#This Row],[BSHeu]])</f>
        <v>3.0473643465408736E-3</v>
      </c>
      <c r="AS698" s="76">
        <f>IF(OR(DataBase2[[#This Row],[sILS]] = "",  DataBase2[[#This Row],[BSHeu]]=""), "", (DataBase2[[#This Row],[sILS]]- DataBase2[[#This Row],[BSHeu]])/ DataBase2[[#This Row],[BSHeu]])</f>
        <v>8.1996152673189122E-3</v>
      </c>
      <c r="AT698" s="76">
        <f>IF(OR(DataBase2[[#This Row],[sSA]] = "",  DataBase2[[#This Row],[BSHeu]]=""), "", (DataBase2[[#This Row],[sSA]]- DataBase2[[#This Row],[BSHeu]])/ DataBase2[[#This Row],[BSHeu]])</f>
        <v>4.4226663851549405E-3</v>
      </c>
      <c r="AU698" s="77">
        <f>IF(OR(DataBase2[[#This Row],[sKS]]= "",  DataBase2[[#This Row],[BSHeu]]=""), "", (DataBase2[[#This Row],[sKS]]- DataBase2[[#This Row],[BSHeu]])/ DataBase2[[#This Row],[BSHeu]])</f>
        <v>0</v>
      </c>
      <c r="AV698" s="78">
        <f>IF(AND(DataBase2[[#This Row],[sLBGB]]&lt;=0.0001, DataBase2[[#This Row],[sLBGB]]&lt;&gt;""), 1,"")</f>
        <v>1</v>
      </c>
      <c r="AW698" s="78" t="str">
        <f>IF(AND(DataBase2[[#This Row],[sCLGB]]&lt;=0.0001,DataBase2[[#This Row],[sCLGB]]&lt;&gt;""), 1,"")</f>
        <v/>
      </c>
      <c r="AX698" s="78" t="str">
        <f>IF(AND(DataBase2[[#This Row],[sDRCGB]]&lt;=0.0001,DataBase2[[#This Row],[sDRCGB]]&lt;&gt;""), 1,"")</f>
        <v/>
      </c>
      <c r="AY698" s="78">
        <f>IF(AND(DataBase2[[#This Row],[sABSGB]]&lt;=0.0001,DataBase2[[#This Row],[sABSGB]]&lt;&gt;""), 1,"")</f>
        <v>1</v>
      </c>
      <c r="AZ698" s="78">
        <f>IF(AND(DataBase2[[#This Row],[sCCJGB]]&lt;=0.0001,DataBase2[[#This Row],[sCCJGB]]&lt;&gt;""), 1,"")</f>
        <v>1</v>
      </c>
      <c r="BA698" s="78">
        <f>IF(AND(DataBase2[[#This Row],[sILSGB]]&lt;=0.0001,DataBase2[[#This Row],[sILSGB]]&lt;&gt;""), 1,"")</f>
        <v>1</v>
      </c>
      <c r="BB698" s="78">
        <f>IF(AND(DataBase2[[#This Row],[sSAGB]]&lt;=0.0001,DataBase2[[#This Row],[sSAGB]]&lt;&gt;""), 1,"")</f>
        <v>1</v>
      </c>
      <c r="BC698" s="78">
        <f>IF(AND(DataBase2[[#This Row],[sKSGB]]&lt;=0.0001,DataBase2[[#This Row],[sKSGB]]&lt;&gt;""), 1,"")</f>
        <v>1</v>
      </c>
      <c r="BD698" s="79" t="str">
        <f>IF(AND(DataBase2[[#This Row],[sLBGKS]]&lt;=0.0001, DataBase2[[#This Row],[sLBGKS]]&lt;&gt;""), 1,"")</f>
        <v/>
      </c>
      <c r="BE698" s="78" t="str">
        <f>IF(AND(DataBase2[[#This Row],[sCLGKS]]&lt;=0.0001,DataBase2[[#This Row],[sCLGKS]]&lt;&gt;""), 1,"")</f>
        <v/>
      </c>
      <c r="BF698" s="78" t="str">
        <f>IF(AND(DataBase2[[#This Row],[sDRCGKS]]&lt;=0.0001,DataBase2[[#This Row],[sDRCGKS]]&lt;&gt;""), 1,"")</f>
        <v/>
      </c>
      <c r="BG698" s="78" t="str">
        <f>IF(AND(DataBase2[[#This Row],[sABSGKS]]&lt;=0.0001,DataBase2[[#This Row],[sABSGKS]]&lt;&gt;""), 1,"")</f>
        <v/>
      </c>
      <c r="BH698" s="78" t="str">
        <f>IF(AND(DataBase2[[#This Row],[sCCJGKS]]&lt;=0.0001,DataBase2[[#This Row],[sCCJGKS]]&lt;&gt;""), 1,"")</f>
        <v/>
      </c>
      <c r="BI698" s="78" t="str">
        <f>IF(AND(DataBase2[[#This Row],[sILSGKS]]&lt;=0.0001,DataBase2[[#This Row],[sILSGKS]]&lt;&gt;""), 1,"")</f>
        <v/>
      </c>
      <c r="BJ698" s="78" t="str">
        <f>IF(AND(DataBase2[[#This Row],[sSAGKS]]&lt;=0.0001,DataBase2[[#This Row],[sSAGKS]]&lt;&gt;""), 1,"")</f>
        <v/>
      </c>
      <c r="BK698" s="80">
        <f>IF(AND(DataBase2[[#This Row],[sKSGKS]]&lt;=0.0001,DataBase2[[#This Row],[sKSGKS]]&lt;&gt;""), 1,"")</f>
        <v>1</v>
      </c>
      <c r="BQ698" s="7"/>
      <c r="BR698" s="7"/>
      <c r="BS698" s="7"/>
      <c r="BT698" s="7"/>
      <c r="BU698" s="7"/>
      <c r="CH698" s="7"/>
      <c r="CI698" s="7"/>
      <c r="CJ698" s="7"/>
      <c r="CK698" s="7"/>
      <c r="CQ698" s="7"/>
      <c r="CR698" s="7"/>
      <c r="CS698" s="7"/>
      <c r="CT698" s="7"/>
      <c r="CU698" s="7"/>
      <c r="DH698" s="7"/>
      <c r="DI698" s="7"/>
      <c r="DJ698" s="7"/>
      <c r="DK698" s="7"/>
      <c r="DQ698" s="7"/>
      <c r="DR698" s="7"/>
      <c r="DS698" s="7"/>
      <c r="DT698" s="7"/>
      <c r="DU698" s="7"/>
      <c r="EB698" s="7"/>
      <c r="EC698" s="7"/>
      <c r="ED698" s="7"/>
      <c r="EE698" s="7"/>
      <c r="EK698" s="7"/>
      <c r="EL698" s="7"/>
      <c r="EM698" s="7"/>
      <c r="EN698" s="7"/>
      <c r="EO698" s="7"/>
      <c r="EV698" s="7"/>
      <c r="EW698" s="7"/>
      <c r="EX698" s="7"/>
      <c r="EY698" s="7"/>
    </row>
    <row r="699" spans="1:155" s="8" customFormat="1" x14ac:dyDescent="0.35">
      <c r="A699" s="127" t="s">
        <v>287</v>
      </c>
      <c r="B699" s="128" t="s">
        <v>283</v>
      </c>
      <c r="C699" s="129" t="s">
        <v>81</v>
      </c>
      <c r="D699" s="67">
        <v>6</v>
      </c>
      <c r="E699" s="67">
        <v>50</v>
      </c>
      <c r="F699" s="68">
        <v>5</v>
      </c>
      <c r="G699" s="8">
        <v>43838.7</v>
      </c>
      <c r="H699" s="8">
        <v>34149.599999999999</v>
      </c>
      <c r="I699" s="8">
        <v>7200</v>
      </c>
      <c r="M699" s="130"/>
      <c r="N699" s="131"/>
      <c r="O699" s="132"/>
      <c r="P699" s="130">
        <v>36181.832029999998</v>
      </c>
      <c r="Q699" s="132">
        <v>11329</v>
      </c>
      <c r="R699" s="130">
        <v>36088.22</v>
      </c>
      <c r="S699" s="132">
        <v>846.94</v>
      </c>
      <c r="T699" s="130">
        <v>36704.92</v>
      </c>
      <c r="U699" s="132">
        <v>300.017</v>
      </c>
      <c r="V699" s="130">
        <v>36675.22</v>
      </c>
      <c r="W699" s="132">
        <v>300.13249999999999</v>
      </c>
      <c r="X699" s="8">
        <v>36771.5</v>
      </c>
      <c r="Y699" s="8">
        <v>4568</v>
      </c>
      <c r="Z699" s="74">
        <f t="shared" si="30"/>
        <v>43838.7</v>
      </c>
      <c r="AA699" s="48">
        <f t="shared" si="31"/>
        <v>36088.22</v>
      </c>
      <c r="AB69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MIN(G699,J699,M699),"")</f>
        <v/>
      </c>
      <c r="AC699" s="49" t="str">
        <f>IF(OR(DataBase2[[#This Row],[sKS]] = "", DataBase2[[#This Row],[BSOpt]]=""), "", (DataBase2[[#This Row],[sKS]]-DataBase2[[#This Row],[BSOpt]])/DataBase2[[#This Row],[BSOpt]])</f>
        <v/>
      </c>
      <c r="AD699" s="49">
        <f t="shared" si="32"/>
        <v>43838.7</v>
      </c>
      <c r="AE699" s="49">
        <f>IF(OR(DataBase2[[#This Row],[sKS]] = "", DataBase2[[#This Row],[BESTUB]]=""), "", (DataBase2[[#This Row],[sKS]]-DataBase2[[#This Row],[BESTUB]])/DataBase2[[#This Row],[BESTUB]])</f>
        <v>-0.16120915994315518</v>
      </c>
      <c r="AF699" s="75">
        <f>IF(OR(DataBase2[[#This Row],[sLB]] = "", DataBase2[[#This Row],[BestSol]]=""), "", (DataBase2[[#This Row],[sLB]]-DataBase2[[#This Row],[BestSol]])/DataBase2[[#This Row],[BestSol]])</f>
        <v>0</v>
      </c>
      <c r="AG699" s="76" t="str">
        <f>IF(OR(DataBase2[[#This Row],[sCL]] = "", DataBase2[[#This Row],[BestSol]]=""), "", (DataBase2[[#This Row],[sCL]] -DataBase2[[#This Row],[BestSol]])/DataBase2[[#This Row],[BestSol]])</f>
        <v/>
      </c>
      <c r="AH699" s="76" t="str">
        <f>IF(OR(DataBase2[[#This Row],[sDRC]]= "", DataBase2[[#This Row],[BestSol]]=""), "", (DataBase2[[#This Row],[sDRC]]-DataBase2[[#This Row],[BestSol]])/DataBase2[[#This Row],[BestSol]])</f>
        <v/>
      </c>
      <c r="AI699" s="76">
        <f>IF(OR(DataBase2[[#This Row],[sABS]]= "", DataBase2[[#This Row],[BestSol]]=""), "", (DataBase2[[#This Row],[sABS]]-DataBase2[[#This Row],[BestSol]])/DataBase2[[#This Row],[BestSol]])</f>
        <v>-0.17466001432524231</v>
      </c>
      <c r="AJ699" s="76">
        <f>IF(OR(DataBase2[[#This Row],[sCCJ]]= "", DataBase2[[#This Row],[BestSol]]=""), "", (DataBase2[[#This Row],[sCCJ]]-DataBase2[[#This Row],[BestSol]])/DataBase2[[#This Row],[BestSol]])</f>
        <v>-0.17679538854938665</v>
      </c>
      <c r="AK699" s="76">
        <f>IF(OR(DataBase2[[#This Row],[sILS]] = "", DataBase2[[#This Row],[BestSol]]=""), "", (DataBase2[[#This Row],[sILS]]-DataBase2[[#This Row],[BestSol]])/DataBase2[[#This Row],[BestSol]])</f>
        <v>-0.16272790935862605</v>
      </c>
      <c r="AL699" s="76">
        <f>IF(OR(DataBase2[[#This Row],[sSA]] = "", DataBase2[[#This Row],[BestSol]]=""), "", (DataBase2[[#This Row],[sSA]]-DataBase2[[#This Row],[BestSol]])/DataBase2[[#This Row],[BestSol]])</f>
        <v>-0.16340539295188947</v>
      </c>
      <c r="AM699" s="76">
        <f>IF(OR(DataBase2[[#This Row],[sKS]] = "", DataBase2[[#This Row],[BestSol]]=""), "", (DataBase2[[#This Row],[sKS]]-DataBase2[[#This Row],[BestSol]])/DataBase2[[#This Row],[BestSol]])</f>
        <v>-0.16120915994315518</v>
      </c>
      <c r="AN699" s="75">
        <f>IF(OR(DataBase2[[#This Row],[sLB]] = "", DataBase2[[#This Row],[BSHeu]]=""), "", (DataBase2[[#This Row],[sLB]]-DataBase2[[#This Row],[BSHeu]])/DataBase2[[#This Row],[BSHeu]])</f>
        <v>0.21476481799323979</v>
      </c>
      <c r="AO699" s="76" t="str">
        <f>IF(OR(DataBase2[[#This Row],[sCL]] = "",  DataBase2[[#This Row],[BSHeu]]=""), "", (DataBase2[[#This Row],[sCL]] - DataBase2[[#This Row],[BSHeu]])/ DataBase2[[#This Row],[BSHeu]])</f>
        <v/>
      </c>
      <c r="AP699" s="76" t="str">
        <f>IF(OR(DataBase2[[#This Row],[sDRC]]= "",  DataBase2[[#This Row],[BSHeu]]=""), "", (DataBase2[[#This Row],[sDRC]]- DataBase2[[#This Row],[BSHeu]])/ DataBase2[[#This Row],[BSHeu]])</f>
        <v/>
      </c>
      <c r="AQ699" s="76">
        <f>IF(OR(DataBase2[[#This Row],[sABS]]= "",  DataBase2[[#This Row],[BSHeu]]=""), "", (DataBase2[[#This Row],[sABS]]- DataBase2[[#This Row],[BSHeu]])/ DataBase2[[#This Row],[BSHeu]])</f>
        <v>2.5939774807401581E-3</v>
      </c>
      <c r="AR699" s="76">
        <f>IF(OR(DataBase2[[#This Row],[sCCJ]]= "",  DataBase2[[#This Row],[BSHeu]]=""), "", (DataBase2[[#This Row],[sCCJ]]- DataBase2[[#This Row],[BSHeu]])/ DataBase2[[#This Row],[BSHeu]])</f>
        <v>0</v>
      </c>
      <c r="AS699" s="76">
        <f>IF(OR(DataBase2[[#This Row],[sILS]] = "",  DataBase2[[#This Row],[BSHeu]]=""), "", (DataBase2[[#This Row],[sILS]]- DataBase2[[#This Row],[BSHeu]])/ DataBase2[[#This Row],[BSHeu]])</f>
        <v>1.7088678798788001E-2</v>
      </c>
      <c r="AT699" s="76">
        <f>IF(OR(DataBase2[[#This Row],[sSA]] = "",  DataBase2[[#This Row],[BSHeu]]=""), "", (DataBase2[[#This Row],[sSA]]- DataBase2[[#This Row],[BSHeu]])/ DataBase2[[#This Row],[BSHeu]])</f>
        <v>1.6265695564923955E-2</v>
      </c>
      <c r="AU699" s="77">
        <f>IF(OR(DataBase2[[#This Row],[sKS]]= "",  DataBase2[[#This Row],[BSHeu]]=""), "", (DataBase2[[#This Row],[sKS]]- DataBase2[[#This Row],[BSHeu]])/ DataBase2[[#This Row],[BSHeu]])</f>
        <v>1.8933602156049782E-2</v>
      </c>
      <c r="AV699" s="78">
        <f>IF(AND(DataBase2[[#This Row],[sLBGB]]&lt;=0.0001, DataBase2[[#This Row],[sLBGB]]&lt;&gt;""), 1,"")</f>
        <v>1</v>
      </c>
      <c r="AW699" s="78" t="str">
        <f>IF(AND(DataBase2[[#This Row],[sCLGB]]&lt;=0.0001,DataBase2[[#This Row],[sCLGB]]&lt;&gt;""), 1,"")</f>
        <v/>
      </c>
      <c r="AX699" s="78" t="str">
        <f>IF(AND(DataBase2[[#This Row],[sDRCGB]]&lt;=0.0001,DataBase2[[#This Row],[sDRCGB]]&lt;&gt;""), 1,"")</f>
        <v/>
      </c>
      <c r="AY699" s="78">
        <f>IF(AND(DataBase2[[#This Row],[sABSGB]]&lt;=0.0001,DataBase2[[#This Row],[sABSGB]]&lt;&gt;""), 1,"")</f>
        <v>1</v>
      </c>
      <c r="AZ699" s="78">
        <f>IF(AND(DataBase2[[#This Row],[sCCJGB]]&lt;=0.0001,DataBase2[[#This Row],[sCCJGB]]&lt;&gt;""), 1,"")</f>
        <v>1</v>
      </c>
      <c r="BA699" s="78">
        <f>IF(AND(DataBase2[[#This Row],[sILSGB]]&lt;=0.0001,DataBase2[[#This Row],[sILSGB]]&lt;&gt;""), 1,"")</f>
        <v>1</v>
      </c>
      <c r="BB699" s="78">
        <f>IF(AND(DataBase2[[#This Row],[sSAGB]]&lt;=0.0001,DataBase2[[#This Row],[sSAGB]]&lt;&gt;""), 1,"")</f>
        <v>1</v>
      </c>
      <c r="BC699" s="78">
        <f>IF(AND(DataBase2[[#This Row],[sKSGB]]&lt;=0.0001,DataBase2[[#This Row],[sKSGB]]&lt;&gt;""), 1,"")</f>
        <v>1</v>
      </c>
      <c r="BD699" s="79" t="str">
        <f>IF(AND(DataBase2[[#This Row],[sLBGKS]]&lt;=0.0001, DataBase2[[#This Row],[sLBGKS]]&lt;&gt;""), 1,"")</f>
        <v/>
      </c>
      <c r="BE699" s="78" t="str">
        <f>IF(AND(DataBase2[[#This Row],[sCLGKS]]&lt;=0.0001,DataBase2[[#This Row],[sCLGKS]]&lt;&gt;""), 1,"")</f>
        <v/>
      </c>
      <c r="BF699" s="78" t="str">
        <f>IF(AND(DataBase2[[#This Row],[sDRCGKS]]&lt;=0.0001,DataBase2[[#This Row],[sDRCGKS]]&lt;&gt;""), 1,"")</f>
        <v/>
      </c>
      <c r="BG699" s="78" t="str">
        <f>IF(AND(DataBase2[[#This Row],[sABSGKS]]&lt;=0.0001,DataBase2[[#This Row],[sABSGKS]]&lt;&gt;""), 1,"")</f>
        <v/>
      </c>
      <c r="BH699" s="78">
        <f>IF(AND(DataBase2[[#This Row],[sCCJGKS]]&lt;=0.0001,DataBase2[[#This Row],[sCCJGKS]]&lt;&gt;""), 1,"")</f>
        <v>1</v>
      </c>
      <c r="BI699" s="78" t="str">
        <f>IF(AND(DataBase2[[#This Row],[sILSGKS]]&lt;=0.0001,DataBase2[[#This Row],[sILSGKS]]&lt;&gt;""), 1,"")</f>
        <v/>
      </c>
      <c r="BJ699" s="78" t="str">
        <f>IF(AND(DataBase2[[#This Row],[sSAGKS]]&lt;=0.0001,DataBase2[[#This Row],[sSAGKS]]&lt;&gt;""), 1,"")</f>
        <v/>
      </c>
      <c r="BK699" s="80" t="str">
        <f>IF(AND(DataBase2[[#This Row],[sKSGKS]]&lt;=0.0001,DataBase2[[#This Row],[sKSGKS]]&lt;&gt;""), 1,"")</f>
        <v/>
      </c>
      <c r="BQ699" s="7"/>
      <c r="BR699" s="7"/>
      <c r="BS699" s="7"/>
      <c r="BT699" s="7"/>
      <c r="BU699" s="7"/>
      <c r="CH699" s="7"/>
      <c r="CI699" s="7"/>
      <c r="CJ699" s="7"/>
      <c r="CK699" s="7"/>
      <c r="CQ699" s="7"/>
      <c r="CR699" s="7"/>
      <c r="CS699" s="7"/>
      <c r="CT699" s="7"/>
      <c r="CU699" s="7"/>
      <c r="DH699" s="7"/>
      <c r="DI699" s="7"/>
      <c r="DJ699" s="7"/>
      <c r="DK699" s="7"/>
      <c r="DQ699" s="7"/>
      <c r="DR699" s="7"/>
      <c r="DS699" s="7"/>
      <c r="DT699" s="7"/>
      <c r="DU699" s="7"/>
      <c r="EB699" s="7"/>
      <c r="EC699" s="7"/>
      <c r="ED699" s="7"/>
      <c r="EE699" s="7"/>
      <c r="EK699" s="7"/>
      <c r="EL699" s="7"/>
      <c r="EM699" s="7"/>
      <c r="EN699" s="7"/>
      <c r="EO699" s="7"/>
      <c r="EV699" s="7"/>
      <c r="EW699" s="7"/>
      <c r="EX699" s="7"/>
      <c r="EY699" s="7"/>
    </row>
    <row r="700" spans="1:155" s="8" customFormat="1" x14ac:dyDescent="0.35">
      <c r="A700" s="127" t="s">
        <v>288</v>
      </c>
      <c r="B700" s="128" t="s">
        <v>283</v>
      </c>
      <c r="C700" s="129" t="s">
        <v>81</v>
      </c>
      <c r="D700" s="67">
        <v>6</v>
      </c>
      <c r="E700" s="67">
        <v>50</v>
      </c>
      <c r="F700" s="68">
        <v>2</v>
      </c>
      <c r="G700" s="8">
        <v>63530.3</v>
      </c>
      <c r="H700" s="8">
        <v>27430.2</v>
      </c>
      <c r="I700" s="8">
        <v>7200</v>
      </c>
      <c r="M700" s="130"/>
      <c r="N700" s="131"/>
      <c r="O700" s="132"/>
      <c r="P700" s="130">
        <v>28292.630860000001</v>
      </c>
      <c r="Q700" s="132">
        <v>10805</v>
      </c>
      <c r="R700" s="130">
        <v>28623.98</v>
      </c>
      <c r="S700" s="132">
        <v>626.45000000000005</v>
      </c>
      <c r="T700" s="130">
        <v>28590.78</v>
      </c>
      <c r="U700" s="132">
        <v>300.01650000000001</v>
      </c>
      <c r="V700" s="130">
        <v>28793.78</v>
      </c>
      <c r="W700" s="132">
        <v>300.00549999999998</v>
      </c>
      <c r="X700" s="8">
        <v>28934.6</v>
      </c>
      <c r="Y700" s="8">
        <v>287</v>
      </c>
      <c r="Z700" s="74">
        <f t="shared" si="30"/>
        <v>63530.3</v>
      </c>
      <c r="AA700" s="48">
        <f t="shared" si="31"/>
        <v>28292.630860000001</v>
      </c>
      <c r="AB70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MIN(G700,J700,M700),"")</f>
        <v/>
      </c>
      <c r="AC700" s="49" t="str">
        <f>IF(OR(DataBase2[[#This Row],[sKS]] = "", DataBase2[[#This Row],[BSOpt]]=""), "", (DataBase2[[#This Row],[sKS]]-DataBase2[[#This Row],[BSOpt]])/DataBase2[[#This Row],[BSOpt]])</f>
        <v/>
      </c>
      <c r="AD700" s="49">
        <f t="shared" si="32"/>
        <v>63530.3</v>
      </c>
      <c r="AE700" s="49">
        <f>IF(OR(DataBase2[[#This Row],[sKS]] = "", DataBase2[[#This Row],[BESTUB]]=""), "", (DataBase2[[#This Row],[sKS]]-DataBase2[[#This Row],[BESTUB]])/DataBase2[[#This Row],[BESTUB]])</f>
        <v>-0.54455433076815318</v>
      </c>
      <c r="AF700" s="75">
        <f>IF(OR(DataBase2[[#This Row],[sLB]] = "", DataBase2[[#This Row],[BestSol]]=""), "", (DataBase2[[#This Row],[sLB]]-DataBase2[[#This Row],[BestSol]])/DataBase2[[#This Row],[BestSol]])</f>
        <v>0</v>
      </c>
      <c r="AG700" s="76" t="str">
        <f>IF(OR(DataBase2[[#This Row],[sCL]] = "", DataBase2[[#This Row],[BestSol]]=""), "", (DataBase2[[#This Row],[sCL]] -DataBase2[[#This Row],[BestSol]])/DataBase2[[#This Row],[BestSol]])</f>
        <v/>
      </c>
      <c r="AH700" s="76" t="str">
        <f>IF(OR(DataBase2[[#This Row],[sDRC]]= "", DataBase2[[#This Row],[BestSol]]=""), "", (DataBase2[[#This Row],[sDRC]]-DataBase2[[#This Row],[BestSol]])/DataBase2[[#This Row],[BestSol]])</f>
        <v/>
      </c>
      <c r="AI700" s="76">
        <f>IF(OR(DataBase2[[#This Row],[sABS]]= "", DataBase2[[#This Row],[BestSol]]=""), "", (DataBase2[[#This Row],[sABS]]-DataBase2[[#This Row],[BestSol]])/DataBase2[[#This Row],[BestSol]])</f>
        <v>-0.55465925928257853</v>
      </c>
      <c r="AJ700" s="76">
        <f>IF(OR(DataBase2[[#This Row],[sCCJ]]= "", DataBase2[[#This Row],[BestSol]]=""), "", (DataBase2[[#This Row],[sCCJ]]-DataBase2[[#This Row],[BestSol]])/DataBase2[[#This Row],[BestSol]])</f>
        <v>-0.54944365129709771</v>
      </c>
      <c r="AK700" s="76">
        <f>IF(OR(DataBase2[[#This Row],[sILS]] = "", DataBase2[[#This Row],[BestSol]]=""), "", (DataBase2[[#This Row],[sILS]]-DataBase2[[#This Row],[BestSol]])/DataBase2[[#This Row],[BestSol]])</f>
        <v>-0.54996623658317378</v>
      </c>
      <c r="AL700" s="76">
        <f>IF(OR(DataBase2[[#This Row],[sSA]] = "", DataBase2[[#This Row],[BestSol]]=""), "", (DataBase2[[#This Row],[sSA]]-DataBase2[[#This Row],[BestSol]])/DataBase2[[#This Row],[BestSol]])</f>
        <v>-0.54677091088819041</v>
      </c>
      <c r="AM700" s="76">
        <f>IF(OR(DataBase2[[#This Row],[sKS]] = "", DataBase2[[#This Row],[BestSol]]=""), "", (DataBase2[[#This Row],[sKS]]-DataBase2[[#This Row],[BestSol]])/DataBase2[[#This Row],[BestSol]])</f>
        <v>-0.54455433076815318</v>
      </c>
      <c r="AN700" s="75">
        <f>IF(OR(DataBase2[[#This Row],[sLB]] = "", DataBase2[[#This Row],[BSHeu]]=""), "", (DataBase2[[#This Row],[sLB]]-DataBase2[[#This Row],[BSHeu]])/DataBase2[[#This Row],[BSHeu]])</f>
        <v>1.2454716323259589</v>
      </c>
      <c r="AO700" s="76" t="str">
        <f>IF(OR(DataBase2[[#This Row],[sCL]] = "",  DataBase2[[#This Row],[BSHeu]]=""), "", (DataBase2[[#This Row],[sCL]] - DataBase2[[#This Row],[BSHeu]])/ DataBase2[[#This Row],[BSHeu]])</f>
        <v/>
      </c>
      <c r="AP700" s="76" t="str">
        <f>IF(OR(DataBase2[[#This Row],[sDRC]]= "",  DataBase2[[#This Row],[BSHeu]]=""), "", (DataBase2[[#This Row],[sDRC]]- DataBase2[[#This Row],[BSHeu]])/ DataBase2[[#This Row],[BSHeu]])</f>
        <v/>
      </c>
      <c r="AQ700" s="76">
        <f>IF(OR(DataBase2[[#This Row],[sABS]]= "",  DataBase2[[#This Row],[BSHeu]]=""), "", (DataBase2[[#This Row],[sABS]]- DataBase2[[#This Row],[BSHeu]])/ DataBase2[[#This Row],[BSHeu]])</f>
        <v>0</v>
      </c>
      <c r="AR700" s="76">
        <f>IF(OR(DataBase2[[#This Row],[sCCJ]]= "",  DataBase2[[#This Row],[BSHeu]]=""), "", (DataBase2[[#This Row],[sCCJ]]- DataBase2[[#This Row],[BSHeu]])/ DataBase2[[#This Row],[BSHeu]])</f>
        <v>1.1711499776730146E-2</v>
      </c>
      <c r="AS700" s="76">
        <f>IF(OR(DataBase2[[#This Row],[sILS]] = "",  DataBase2[[#This Row],[BSHeu]]=""), "", (DataBase2[[#This Row],[sILS]]- DataBase2[[#This Row],[BSHeu]])/ DataBase2[[#This Row],[BSHeu]])</f>
        <v>1.0538049341375307E-2</v>
      </c>
      <c r="AT700" s="76">
        <f>IF(OR(DataBase2[[#This Row],[sSA]] = "",  DataBase2[[#This Row],[BSHeu]]=""), "", (DataBase2[[#This Row],[sSA]]- DataBase2[[#This Row],[BSHeu]])/ DataBase2[[#This Row],[BSHeu]])</f>
        <v>1.7713062545502624E-2</v>
      </c>
      <c r="AU700" s="77">
        <f>IF(OR(DataBase2[[#This Row],[sKS]]= "",  DataBase2[[#This Row],[BSHeu]]=""), "", (DataBase2[[#This Row],[sKS]]- DataBase2[[#This Row],[BSHeu]])/ DataBase2[[#This Row],[BSHeu]])</f>
        <v>2.2690330325823838E-2</v>
      </c>
      <c r="AV700" s="78">
        <f>IF(AND(DataBase2[[#This Row],[sLBGB]]&lt;=0.0001, DataBase2[[#This Row],[sLBGB]]&lt;&gt;""), 1,"")</f>
        <v>1</v>
      </c>
      <c r="AW700" s="78" t="str">
        <f>IF(AND(DataBase2[[#This Row],[sCLGB]]&lt;=0.0001,DataBase2[[#This Row],[sCLGB]]&lt;&gt;""), 1,"")</f>
        <v/>
      </c>
      <c r="AX700" s="78" t="str">
        <f>IF(AND(DataBase2[[#This Row],[sDRCGB]]&lt;=0.0001,DataBase2[[#This Row],[sDRCGB]]&lt;&gt;""), 1,"")</f>
        <v/>
      </c>
      <c r="AY700" s="78">
        <f>IF(AND(DataBase2[[#This Row],[sABSGB]]&lt;=0.0001,DataBase2[[#This Row],[sABSGB]]&lt;&gt;""), 1,"")</f>
        <v>1</v>
      </c>
      <c r="AZ700" s="78">
        <f>IF(AND(DataBase2[[#This Row],[sCCJGB]]&lt;=0.0001,DataBase2[[#This Row],[sCCJGB]]&lt;&gt;""), 1,"")</f>
        <v>1</v>
      </c>
      <c r="BA700" s="78">
        <f>IF(AND(DataBase2[[#This Row],[sILSGB]]&lt;=0.0001,DataBase2[[#This Row],[sILSGB]]&lt;&gt;""), 1,"")</f>
        <v>1</v>
      </c>
      <c r="BB700" s="78">
        <f>IF(AND(DataBase2[[#This Row],[sSAGB]]&lt;=0.0001,DataBase2[[#This Row],[sSAGB]]&lt;&gt;""), 1,"")</f>
        <v>1</v>
      </c>
      <c r="BC700" s="78">
        <f>IF(AND(DataBase2[[#This Row],[sKSGB]]&lt;=0.0001,DataBase2[[#This Row],[sKSGB]]&lt;&gt;""), 1,"")</f>
        <v>1</v>
      </c>
      <c r="BD700" s="79" t="str">
        <f>IF(AND(DataBase2[[#This Row],[sLBGKS]]&lt;=0.0001, DataBase2[[#This Row],[sLBGKS]]&lt;&gt;""), 1,"")</f>
        <v/>
      </c>
      <c r="BE700" s="78" t="str">
        <f>IF(AND(DataBase2[[#This Row],[sCLGKS]]&lt;=0.0001,DataBase2[[#This Row],[sCLGKS]]&lt;&gt;""), 1,"")</f>
        <v/>
      </c>
      <c r="BF700" s="78" t="str">
        <f>IF(AND(DataBase2[[#This Row],[sDRCGKS]]&lt;=0.0001,DataBase2[[#This Row],[sDRCGKS]]&lt;&gt;""), 1,"")</f>
        <v/>
      </c>
      <c r="BG700" s="78">
        <f>IF(AND(DataBase2[[#This Row],[sABSGKS]]&lt;=0.0001,DataBase2[[#This Row],[sABSGKS]]&lt;&gt;""), 1,"")</f>
        <v>1</v>
      </c>
      <c r="BH700" s="78" t="str">
        <f>IF(AND(DataBase2[[#This Row],[sCCJGKS]]&lt;=0.0001,DataBase2[[#This Row],[sCCJGKS]]&lt;&gt;""), 1,"")</f>
        <v/>
      </c>
      <c r="BI700" s="78" t="str">
        <f>IF(AND(DataBase2[[#This Row],[sILSGKS]]&lt;=0.0001,DataBase2[[#This Row],[sILSGKS]]&lt;&gt;""), 1,"")</f>
        <v/>
      </c>
      <c r="BJ700" s="78" t="str">
        <f>IF(AND(DataBase2[[#This Row],[sSAGKS]]&lt;=0.0001,DataBase2[[#This Row],[sSAGKS]]&lt;&gt;""), 1,"")</f>
        <v/>
      </c>
      <c r="BK700" s="80" t="str">
        <f>IF(AND(DataBase2[[#This Row],[sKSGKS]]&lt;=0.0001,DataBase2[[#This Row],[sKSGKS]]&lt;&gt;""), 1,"")</f>
        <v/>
      </c>
      <c r="BQ700" s="7"/>
      <c r="BR700" s="7"/>
      <c r="BS700" s="7"/>
      <c r="BT700" s="7"/>
      <c r="BU700" s="7"/>
      <c r="CH700" s="7"/>
      <c r="CI700" s="7"/>
      <c r="CJ700" s="7"/>
      <c r="CK700" s="7"/>
      <c r="CQ700" s="7"/>
      <c r="CR700" s="7"/>
      <c r="CS700" s="7"/>
      <c r="CT700" s="7"/>
      <c r="CU700" s="7"/>
      <c r="DH700" s="7"/>
      <c r="DI700" s="7"/>
      <c r="DJ700" s="7"/>
      <c r="DK700" s="7"/>
      <c r="DQ700" s="7"/>
      <c r="DR700" s="7"/>
      <c r="DS700" s="7"/>
      <c r="DT700" s="7"/>
      <c r="DU700" s="7"/>
      <c r="EB700" s="7"/>
      <c r="EC700" s="7"/>
      <c r="ED700" s="7"/>
      <c r="EE700" s="7"/>
      <c r="EK700" s="7"/>
      <c r="EL700" s="7"/>
      <c r="EM700" s="7"/>
      <c r="EN700" s="7"/>
      <c r="EO700" s="7"/>
      <c r="EV700" s="7"/>
      <c r="EW700" s="7"/>
      <c r="EX700" s="7"/>
      <c r="EY700" s="7"/>
    </row>
    <row r="701" spans="1:155" s="8" customFormat="1" x14ac:dyDescent="0.35">
      <c r="A701" s="127" t="s">
        <v>289</v>
      </c>
      <c r="B701" s="128" t="s">
        <v>283</v>
      </c>
      <c r="C701" s="129" t="s">
        <v>81</v>
      </c>
      <c r="D701" s="67">
        <v>6</v>
      </c>
      <c r="E701" s="67">
        <v>50</v>
      </c>
      <c r="F701" s="68">
        <v>3</v>
      </c>
      <c r="G701" s="8">
        <v>32228.400000000001</v>
      </c>
      <c r="H701" s="8">
        <v>28947.5</v>
      </c>
      <c r="I701" s="8">
        <v>7200</v>
      </c>
      <c r="M701" s="130"/>
      <c r="N701" s="131"/>
      <c r="O701" s="132"/>
      <c r="P701" s="130">
        <v>30131.810549999998</v>
      </c>
      <c r="Q701" s="132">
        <v>10821</v>
      </c>
      <c r="R701" s="130">
        <v>30606.28</v>
      </c>
      <c r="S701" s="132">
        <v>943.24</v>
      </c>
      <c r="T701" s="130">
        <v>30499.279999999999</v>
      </c>
      <c r="U701" s="132">
        <v>300.07749999999999</v>
      </c>
      <c r="V701" s="130">
        <v>30861.38</v>
      </c>
      <c r="W701" s="132">
        <v>300.06150000000002</v>
      </c>
      <c r="X701" s="8">
        <v>31023.4</v>
      </c>
      <c r="Y701" s="8">
        <v>189</v>
      </c>
      <c r="Z701" s="74">
        <f t="shared" si="30"/>
        <v>32228.400000000001</v>
      </c>
      <c r="AA701" s="48">
        <f t="shared" si="31"/>
        <v>30131.810549999998</v>
      </c>
      <c r="AB70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MIN(G701,J701,M701),"")</f>
        <v/>
      </c>
      <c r="AC701" s="49" t="str">
        <f>IF(OR(DataBase2[[#This Row],[sKS]] = "", DataBase2[[#This Row],[BSOpt]]=""), "", (DataBase2[[#This Row],[sKS]]-DataBase2[[#This Row],[BSOpt]])/DataBase2[[#This Row],[BSOpt]])</f>
        <v/>
      </c>
      <c r="AD701" s="49">
        <f t="shared" si="32"/>
        <v>32228.400000000001</v>
      </c>
      <c r="AE701" s="49">
        <f>IF(OR(DataBase2[[#This Row],[sKS]] = "", DataBase2[[#This Row],[BESTUB]]=""), "", (DataBase2[[#This Row],[sKS]]-DataBase2[[#This Row],[BESTUB]])/DataBase2[[#This Row],[BESTUB]])</f>
        <v>-3.73893832768614E-2</v>
      </c>
      <c r="AF701" s="75">
        <f>IF(OR(DataBase2[[#This Row],[sLB]] = "", DataBase2[[#This Row],[BestSol]]=""), "", (DataBase2[[#This Row],[sLB]]-DataBase2[[#This Row],[BestSol]])/DataBase2[[#This Row],[BestSol]])</f>
        <v>0</v>
      </c>
      <c r="AG701" s="76" t="str">
        <f>IF(OR(DataBase2[[#This Row],[sCL]] = "", DataBase2[[#This Row],[BestSol]]=""), "", (DataBase2[[#This Row],[sCL]] -DataBase2[[#This Row],[BestSol]])/DataBase2[[#This Row],[BestSol]])</f>
        <v/>
      </c>
      <c r="AH701" s="76" t="str">
        <f>IF(OR(DataBase2[[#This Row],[sDRC]]= "", DataBase2[[#This Row],[BestSol]]=""), "", (DataBase2[[#This Row],[sDRC]]-DataBase2[[#This Row],[BestSol]])/DataBase2[[#This Row],[BestSol]])</f>
        <v/>
      </c>
      <c r="AI701" s="76">
        <f>IF(OR(DataBase2[[#This Row],[sABS]]= "", DataBase2[[#This Row],[BestSol]]=""), "", (DataBase2[[#This Row],[sABS]]-DataBase2[[#This Row],[BestSol]])/DataBase2[[#This Row],[BestSol]])</f>
        <v>-6.5054096697322955E-2</v>
      </c>
      <c r="AJ701" s="76">
        <f>IF(OR(DataBase2[[#This Row],[sCCJ]]= "", DataBase2[[#This Row],[BestSol]]=""), "", (DataBase2[[#This Row],[sCCJ]]-DataBase2[[#This Row],[BestSol]])/DataBase2[[#This Row],[BestSol]])</f>
        <v>-5.0332005312085072E-2</v>
      </c>
      <c r="AK701" s="76">
        <f>IF(OR(DataBase2[[#This Row],[sILS]] = "", DataBase2[[#This Row],[BestSol]]=""), "", (DataBase2[[#This Row],[sILS]]-DataBase2[[#This Row],[BestSol]])/DataBase2[[#This Row],[BestSol]])</f>
        <v>-5.3652058432935003E-2</v>
      </c>
      <c r="AL701" s="76">
        <f>IF(OR(DataBase2[[#This Row],[sSA]] = "", DataBase2[[#This Row],[BestSol]]=""), "", (DataBase2[[#This Row],[sSA]]-DataBase2[[#This Row],[BestSol]])/DataBase2[[#This Row],[BestSol]])</f>
        <v>-4.2416626329572688E-2</v>
      </c>
      <c r="AM701" s="76">
        <f>IF(OR(DataBase2[[#This Row],[sKS]] = "", DataBase2[[#This Row],[BestSol]]=""), "", (DataBase2[[#This Row],[sKS]]-DataBase2[[#This Row],[BestSol]])/DataBase2[[#This Row],[BestSol]])</f>
        <v>-3.73893832768614E-2</v>
      </c>
      <c r="AN701" s="75">
        <f>IF(OR(DataBase2[[#This Row],[sLB]] = "", DataBase2[[#This Row],[BSHeu]]=""), "", (DataBase2[[#This Row],[sLB]]-DataBase2[[#This Row],[BSHeu]])/DataBase2[[#This Row],[BSHeu]])</f>
        <v>6.9580599762532461E-2</v>
      </c>
      <c r="AO701" s="76" t="str">
        <f>IF(OR(DataBase2[[#This Row],[sCL]] = "",  DataBase2[[#This Row],[BSHeu]]=""), "", (DataBase2[[#This Row],[sCL]] - DataBase2[[#This Row],[BSHeu]])/ DataBase2[[#This Row],[BSHeu]])</f>
        <v/>
      </c>
      <c r="AP701" s="76" t="str">
        <f>IF(OR(DataBase2[[#This Row],[sDRC]]= "",  DataBase2[[#This Row],[BSHeu]]=""), "", (DataBase2[[#This Row],[sDRC]]- DataBase2[[#This Row],[BSHeu]])/ DataBase2[[#This Row],[BSHeu]])</f>
        <v/>
      </c>
      <c r="AQ701" s="76">
        <f>IF(OR(DataBase2[[#This Row],[sABS]]= "",  DataBase2[[#This Row],[BSHeu]]=""), "", (DataBase2[[#This Row],[sABS]]- DataBase2[[#This Row],[BSHeu]])/ DataBase2[[#This Row],[BSHeu]])</f>
        <v>0</v>
      </c>
      <c r="AR701" s="76">
        <f>IF(OR(DataBase2[[#This Row],[sCCJ]]= "",  DataBase2[[#This Row],[BSHeu]]=""), "", (DataBase2[[#This Row],[sCCJ]]- DataBase2[[#This Row],[BSHeu]])/ DataBase2[[#This Row],[BSHeu]])</f>
        <v>1.5746463333581543E-2</v>
      </c>
      <c r="AS701" s="76">
        <f>IF(OR(DataBase2[[#This Row],[sILS]] = "",  DataBase2[[#This Row],[BSHeu]]=""), "", (DataBase2[[#This Row],[sILS]]- DataBase2[[#This Row],[BSHeu]])/ DataBase2[[#This Row],[BSHeu]])</f>
        <v>1.2195398925339404E-2</v>
      </c>
      <c r="AT701" s="76">
        <f>IF(OR(DataBase2[[#This Row],[sSA]] = "",  DataBase2[[#This Row],[BSHeu]]=""), "", (DataBase2[[#This Row],[sSA]]- DataBase2[[#This Row],[BSHeu]])/ DataBase2[[#This Row],[BSHeu]])</f>
        <v>2.4212599133044885E-2</v>
      </c>
      <c r="AU701" s="77">
        <f>IF(OR(DataBase2[[#This Row],[sKS]]= "",  DataBase2[[#This Row],[BSHeu]]=""), "", (DataBase2[[#This Row],[sKS]]- DataBase2[[#This Row],[BSHeu]])/ DataBase2[[#This Row],[BSHeu]])</f>
        <v>2.9589640772515847E-2</v>
      </c>
      <c r="AV701" s="78">
        <f>IF(AND(DataBase2[[#This Row],[sLBGB]]&lt;=0.0001, DataBase2[[#This Row],[sLBGB]]&lt;&gt;""), 1,"")</f>
        <v>1</v>
      </c>
      <c r="AW701" s="78" t="str">
        <f>IF(AND(DataBase2[[#This Row],[sCLGB]]&lt;=0.0001,DataBase2[[#This Row],[sCLGB]]&lt;&gt;""), 1,"")</f>
        <v/>
      </c>
      <c r="AX701" s="78" t="str">
        <f>IF(AND(DataBase2[[#This Row],[sDRCGB]]&lt;=0.0001,DataBase2[[#This Row],[sDRCGB]]&lt;&gt;""), 1,"")</f>
        <v/>
      </c>
      <c r="AY701" s="78">
        <f>IF(AND(DataBase2[[#This Row],[sABSGB]]&lt;=0.0001,DataBase2[[#This Row],[sABSGB]]&lt;&gt;""), 1,"")</f>
        <v>1</v>
      </c>
      <c r="AZ701" s="78">
        <f>IF(AND(DataBase2[[#This Row],[sCCJGB]]&lt;=0.0001,DataBase2[[#This Row],[sCCJGB]]&lt;&gt;""), 1,"")</f>
        <v>1</v>
      </c>
      <c r="BA701" s="78">
        <f>IF(AND(DataBase2[[#This Row],[sILSGB]]&lt;=0.0001,DataBase2[[#This Row],[sILSGB]]&lt;&gt;""), 1,"")</f>
        <v>1</v>
      </c>
      <c r="BB701" s="78">
        <f>IF(AND(DataBase2[[#This Row],[sSAGB]]&lt;=0.0001,DataBase2[[#This Row],[sSAGB]]&lt;&gt;""), 1,"")</f>
        <v>1</v>
      </c>
      <c r="BC701" s="78">
        <f>IF(AND(DataBase2[[#This Row],[sKSGB]]&lt;=0.0001,DataBase2[[#This Row],[sKSGB]]&lt;&gt;""), 1,"")</f>
        <v>1</v>
      </c>
      <c r="BD701" s="79" t="str">
        <f>IF(AND(DataBase2[[#This Row],[sLBGKS]]&lt;=0.0001, DataBase2[[#This Row],[sLBGKS]]&lt;&gt;""), 1,"")</f>
        <v/>
      </c>
      <c r="BE701" s="78" t="str">
        <f>IF(AND(DataBase2[[#This Row],[sCLGKS]]&lt;=0.0001,DataBase2[[#This Row],[sCLGKS]]&lt;&gt;""), 1,"")</f>
        <v/>
      </c>
      <c r="BF701" s="78" t="str">
        <f>IF(AND(DataBase2[[#This Row],[sDRCGKS]]&lt;=0.0001,DataBase2[[#This Row],[sDRCGKS]]&lt;&gt;""), 1,"")</f>
        <v/>
      </c>
      <c r="BG701" s="78">
        <f>IF(AND(DataBase2[[#This Row],[sABSGKS]]&lt;=0.0001,DataBase2[[#This Row],[sABSGKS]]&lt;&gt;""), 1,"")</f>
        <v>1</v>
      </c>
      <c r="BH701" s="78" t="str">
        <f>IF(AND(DataBase2[[#This Row],[sCCJGKS]]&lt;=0.0001,DataBase2[[#This Row],[sCCJGKS]]&lt;&gt;""), 1,"")</f>
        <v/>
      </c>
      <c r="BI701" s="78" t="str">
        <f>IF(AND(DataBase2[[#This Row],[sILSGKS]]&lt;=0.0001,DataBase2[[#This Row],[sILSGKS]]&lt;&gt;""), 1,"")</f>
        <v/>
      </c>
      <c r="BJ701" s="78" t="str">
        <f>IF(AND(DataBase2[[#This Row],[sSAGKS]]&lt;=0.0001,DataBase2[[#This Row],[sSAGKS]]&lt;&gt;""), 1,"")</f>
        <v/>
      </c>
      <c r="BK701" s="80" t="str">
        <f>IF(AND(DataBase2[[#This Row],[sKSGKS]]&lt;=0.0001,DataBase2[[#This Row],[sKSGKS]]&lt;&gt;""), 1,"")</f>
        <v/>
      </c>
      <c r="BQ701" s="7"/>
      <c r="BR701" s="7"/>
      <c r="BS701" s="7"/>
      <c r="BT701" s="7"/>
      <c r="BU701" s="7"/>
      <c r="CH701" s="7"/>
      <c r="CI701" s="7"/>
      <c r="CJ701" s="7"/>
      <c r="CK701" s="7"/>
      <c r="CQ701" s="7"/>
      <c r="CR701" s="7"/>
      <c r="CS701" s="7"/>
      <c r="CT701" s="7"/>
      <c r="CU701" s="7"/>
      <c r="DH701" s="7"/>
      <c r="DI701" s="7"/>
      <c r="DJ701" s="7"/>
      <c r="DK701" s="7"/>
      <c r="DQ701" s="7"/>
      <c r="DR701" s="7"/>
      <c r="DS701" s="7"/>
      <c r="DT701" s="7"/>
      <c r="DU701" s="7"/>
      <c r="EB701" s="7"/>
      <c r="EC701" s="7"/>
      <c r="ED701" s="7"/>
      <c r="EE701" s="7"/>
      <c r="EK701" s="7"/>
      <c r="EL701" s="7"/>
      <c r="EM701" s="7"/>
      <c r="EN701" s="7"/>
      <c r="EO701" s="7"/>
      <c r="EV701" s="7"/>
      <c r="EW701" s="7"/>
      <c r="EX701" s="7"/>
      <c r="EY701" s="7"/>
    </row>
    <row r="702" spans="1:155" s="8" customFormat="1" x14ac:dyDescent="0.35">
      <c r="A702" s="127" t="s">
        <v>290</v>
      </c>
      <c r="B702" s="128" t="s">
        <v>283</v>
      </c>
      <c r="C702" s="129" t="s">
        <v>81</v>
      </c>
      <c r="D702" s="67">
        <v>6</v>
      </c>
      <c r="E702" s="67">
        <v>50</v>
      </c>
      <c r="F702" s="68">
        <v>4</v>
      </c>
      <c r="G702" s="8">
        <v>35256.699999999997</v>
      </c>
      <c r="H702" s="8">
        <v>30619.5</v>
      </c>
      <c r="I702" s="8">
        <v>7200</v>
      </c>
      <c r="M702" s="130"/>
      <c r="N702" s="131"/>
      <c r="O702" s="132"/>
      <c r="P702" s="130">
        <v>32828.082029999998</v>
      </c>
      <c r="Q702" s="132">
        <v>10822</v>
      </c>
      <c r="R702" s="130">
        <v>32593.58</v>
      </c>
      <c r="S702" s="132">
        <v>663.82</v>
      </c>
      <c r="T702" s="130">
        <v>32746.18</v>
      </c>
      <c r="U702" s="132">
        <v>300.041</v>
      </c>
      <c r="V702" s="130">
        <v>32971.78</v>
      </c>
      <c r="W702" s="132">
        <v>300.31650000000002</v>
      </c>
      <c r="X702" s="8">
        <v>32479.4</v>
      </c>
      <c r="Y702" s="8">
        <v>4956</v>
      </c>
      <c r="Z702" s="74">
        <f t="shared" si="30"/>
        <v>35256.699999999997</v>
      </c>
      <c r="AA702" s="48">
        <f t="shared" si="31"/>
        <v>32479.4</v>
      </c>
      <c r="AB7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MIN(G702,J702,M702),"")</f>
        <v/>
      </c>
      <c r="AC702" s="49" t="str">
        <f>IF(OR(DataBase2[[#This Row],[sKS]] = "", DataBase2[[#This Row],[BSOpt]]=""), "", (DataBase2[[#This Row],[sKS]]-DataBase2[[#This Row],[BSOpt]])/DataBase2[[#This Row],[BSOpt]])</f>
        <v/>
      </c>
      <c r="AD702" s="49">
        <f t="shared" si="32"/>
        <v>35256.699999999997</v>
      </c>
      <c r="AE702" s="49">
        <f>IF(OR(DataBase2[[#This Row],[sKS]] = "", DataBase2[[#This Row],[BESTUB]]=""), "", (DataBase2[[#This Row],[sKS]]-DataBase2[[#This Row],[BESTUB]])/DataBase2[[#This Row],[BESTUB]])</f>
        <v>-7.8773679896303281E-2</v>
      </c>
      <c r="AF702" s="75">
        <f>IF(OR(DataBase2[[#This Row],[sLB]] = "", DataBase2[[#This Row],[BestSol]]=""), "", (DataBase2[[#This Row],[sLB]]-DataBase2[[#This Row],[BestSol]])/DataBase2[[#This Row],[BestSol]])</f>
        <v>0</v>
      </c>
      <c r="AG702" s="76" t="str">
        <f>IF(OR(DataBase2[[#This Row],[sCL]] = "", DataBase2[[#This Row],[BestSol]]=""), "", (DataBase2[[#This Row],[sCL]] -DataBase2[[#This Row],[BestSol]])/DataBase2[[#This Row],[BestSol]])</f>
        <v/>
      </c>
      <c r="AH702" s="76" t="str">
        <f>IF(OR(DataBase2[[#This Row],[sDRC]]= "", DataBase2[[#This Row],[BestSol]]=""), "", (DataBase2[[#This Row],[sDRC]]-DataBase2[[#This Row],[BestSol]])/DataBase2[[#This Row],[BestSol]])</f>
        <v/>
      </c>
      <c r="AI702" s="76">
        <f>IF(OR(DataBase2[[#This Row],[sABS]]= "", DataBase2[[#This Row],[BestSol]]=""), "", (DataBase2[[#This Row],[sABS]]-DataBase2[[#This Row],[BestSol]])/DataBase2[[#This Row],[BestSol]])</f>
        <v>-6.8883870867097588E-2</v>
      </c>
      <c r="AJ702" s="76">
        <f>IF(OR(DataBase2[[#This Row],[sCCJ]]= "", DataBase2[[#This Row],[BestSol]]=""), "", (DataBase2[[#This Row],[sCCJ]]-DataBase2[[#This Row],[BestSol]])/DataBase2[[#This Row],[BestSol]])</f>
        <v>-7.5535146511159459E-2</v>
      </c>
      <c r="AK702" s="76">
        <f>IF(OR(DataBase2[[#This Row],[sILS]] = "", DataBase2[[#This Row],[BestSol]]=""), "", (DataBase2[[#This Row],[sILS]]-DataBase2[[#This Row],[BestSol]])/DataBase2[[#This Row],[BestSol]])</f>
        <v>-7.1206891172457917E-2</v>
      </c>
      <c r="AL702" s="76">
        <f>IF(OR(DataBase2[[#This Row],[sSA]] = "", DataBase2[[#This Row],[BestSol]]=""), "", (DataBase2[[#This Row],[sSA]]-DataBase2[[#This Row],[BestSol]])/DataBase2[[#This Row],[BestSol]])</f>
        <v>-6.4808107395190093E-2</v>
      </c>
      <c r="AM702" s="76">
        <f>IF(OR(DataBase2[[#This Row],[sKS]] = "", DataBase2[[#This Row],[BestSol]]=""), "", (DataBase2[[#This Row],[sKS]]-DataBase2[[#This Row],[BestSol]])/DataBase2[[#This Row],[BestSol]])</f>
        <v>-7.8773679896303281E-2</v>
      </c>
      <c r="AN702" s="75">
        <f>IF(OR(DataBase2[[#This Row],[sLB]] = "", DataBase2[[#This Row],[BSHeu]]=""), "", (DataBase2[[#This Row],[sLB]]-DataBase2[[#This Row],[BSHeu]])/DataBase2[[#This Row],[BSHeu]])</f>
        <v>8.5509584536660022E-2</v>
      </c>
      <c r="AO702" s="76" t="str">
        <f>IF(OR(DataBase2[[#This Row],[sCL]] = "",  DataBase2[[#This Row],[BSHeu]]=""), "", (DataBase2[[#This Row],[sCL]] - DataBase2[[#This Row],[BSHeu]])/ DataBase2[[#This Row],[BSHeu]])</f>
        <v/>
      </c>
      <c r="AP702" s="76" t="str">
        <f>IF(OR(DataBase2[[#This Row],[sDRC]]= "",  DataBase2[[#This Row],[BSHeu]]=""), "", (DataBase2[[#This Row],[sDRC]]- DataBase2[[#This Row],[BSHeu]])/ DataBase2[[#This Row],[BSHeu]])</f>
        <v/>
      </c>
      <c r="AQ702" s="76">
        <f>IF(OR(DataBase2[[#This Row],[sABS]]= "",  DataBase2[[#This Row],[BSHeu]]=""), "", (DataBase2[[#This Row],[sABS]]- DataBase2[[#This Row],[BSHeu]])/ DataBase2[[#This Row],[BSHeu]])</f>
        <v>1.073548249043998E-2</v>
      </c>
      <c r="AR702" s="76">
        <f>IF(OR(DataBase2[[#This Row],[sCCJ]]= "",  DataBase2[[#This Row],[BSHeu]]=""), "", (DataBase2[[#This Row],[sCCJ]]- DataBase2[[#This Row],[BSHeu]])/ DataBase2[[#This Row],[BSHeu]])</f>
        <v>3.515459029415577E-3</v>
      </c>
      <c r="AS702" s="76">
        <f>IF(OR(DataBase2[[#This Row],[sILS]] = "",  DataBase2[[#This Row],[BSHeu]]=""), "", (DataBase2[[#This Row],[sILS]]- DataBase2[[#This Row],[BSHeu]])/ DataBase2[[#This Row],[BSHeu]])</f>
        <v>8.2138216838980645E-3</v>
      </c>
      <c r="AT702" s="76">
        <f>IF(OR(DataBase2[[#This Row],[sSA]] = "",  DataBase2[[#This Row],[BSHeu]]=""), "", (DataBase2[[#This Row],[sSA]]- DataBase2[[#This Row],[BSHeu]])/ DataBase2[[#This Row],[BSHeu]])</f>
        <v>1.5159762803499984E-2</v>
      </c>
      <c r="AU702" s="77">
        <f>IF(OR(DataBase2[[#This Row],[sKS]]= "",  DataBase2[[#This Row],[BSHeu]]=""), "", (DataBase2[[#This Row],[sKS]]- DataBase2[[#This Row],[BSHeu]])/ DataBase2[[#This Row],[BSHeu]])</f>
        <v>0</v>
      </c>
      <c r="AV702" s="78">
        <f>IF(AND(DataBase2[[#This Row],[sLBGB]]&lt;=0.0001, DataBase2[[#This Row],[sLBGB]]&lt;&gt;""), 1,"")</f>
        <v>1</v>
      </c>
      <c r="AW702" s="78" t="str">
        <f>IF(AND(DataBase2[[#This Row],[sCLGB]]&lt;=0.0001,DataBase2[[#This Row],[sCLGB]]&lt;&gt;""), 1,"")</f>
        <v/>
      </c>
      <c r="AX702" s="78" t="str">
        <f>IF(AND(DataBase2[[#This Row],[sDRCGB]]&lt;=0.0001,DataBase2[[#This Row],[sDRCGB]]&lt;&gt;""), 1,"")</f>
        <v/>
      </c>
      <c r="AY702" s="78">
        <f>IF(AND(DataBase2[[#This Row],[sABSGB]]&lt;=0.0001,DataBase2[[#This Row],[sABSGB]]&lt;&gt;""), 1,"")</f>
        <v>1</v>
      </c>
      <c r="AZ702" s="78">
        <f>IF(AND(DataBase2[[#This Row],[sCCJGB]]&lt;=0.0001,DataBase2[[#This Row],[sCCJGB]]&lt;&gt;""), 1,"")</f>
        <v>1</v>
      </c>
      <c r="BA702" s="78">
        <f>IF(AND(DataBase2[[#This Row],[sILSGB]]&lt;=0.0001,DataBase2[[#This Row],[sILSGB]]&lt;&gt;""), 1,"")</f>
        <v>1</v>
      </c>
      <c r="BB702" s="78">
        <f>IF(AND(DataBase2[[#This Row],[sSAGB]]&lt;=0.0001,DataBase2[[#This Row],[sSAGB]]&lt;&gt;""), 1,"")</f>
        <v>1</v>
      </c>
      <c r="BC702" s="78">
        <f>IF(AND(DataBase2[[#This Row],[sKSGB]]&lt;=0.0001,DataBase2[[#This Row],[sKSGB]]&lt;&gt;""), 1,"")</f>
        <v>1</v>
      </c>
      <c r="BD702" s="79" t="str">
        <f>IF(AND(DataBase2[[#This Row],[sLBGKS]]&lt;=0.0001, DataBase2[[#This Row],[sLBGKS]]&lt;&gt;""), 1,"")</f>
        <v/>
      </c>
      <c r="BE702" s="78" t="str">
        <f>IF(AND(DataBase2[[#This Row],[sCLGKS]]&lt;=0.0001,DataBase2[[#This Row],[sCLGKS]]&lt;&gt;""), 1,"")</f>
        <v/>
      </c>
      <c r="BF702" s="78" t="str">
        <f>IF(AND(DataBase2[[#This Row],[sDRCGKS]]&lt;=0.0001,DataBase2[[#This Row],[sDRCGKS]]&lt;&gt;""), 1,"")</f>
        <v/>
      </c>
      <c r="BG702" s="78" t="str">
        <f>IF(AND(DataBase2[[#This Row],[sABSGKS]]&lt;=0.0001,DataBase2[[#This Row],[sABSGKS]]&lt;&gt;""), 1,"")</f>
        <v/>
      </c>
      <c r="BH702" s="78" t="str">
        <f>IF(AND(DataBase2[[#This Row],[sCCJGKS]]&lt;=0.0001,DataBase2[[#This Row],[sCCJGKS]]&lt;&gt;""), 1,"")</f>
        <v/>
      </c>
      <c r="BI702" s="78" t="str">
        <f>IF(AND(DataBase2[[#This Row],[sILSGKS]]&lt;=0.0001,DataBase2[[#This Row],[sILSGKS]]&lt;&gt;""), 1,"")</f>
        <v/>
      </c>
      <c r="BJ702" s="78" t="str">
        <f>IF(AND(DataBase2[[#This Row],[sSAGKS]]&lt;=0.0001,DataBase2[[#This Row],[sSAGKS]]&lt;&gt;""), 1,"")</f>
        <v/>
      </c>
      <c r="BK702" s="80">
        <f>IF(AND(DataBase2[[#This Row],[sKSGKS]]&lt;=0.0001,DataBase2[[#This Row],[sKSGKS]]&lt;&gt;""), 1,"")</f>
        <v>1</v>
      </c>
      <c r="BQ702" s="7"/>
      <c r="BR702" s="7"/>
      <c r="BS702" s="7"/>
      <c r="BT702" s="7"/>
      <c r="BU702" s="7"/>
      <c r="CH702" s="7"/>
      <c r="CI702" s="7"/>
      <c r="CJ702" s="7"/>
      <c r="CK702" s="7"/>
      <c r="CQ702" s="7"/>
      <c r="CR702" s="7"/>
      <c r="CS702" s="7"/>
      <c r="CT702" s="7"/>
      <c r="CU702" s="7"/>
      <c r="DH702" s="7"/>
      <c r="DI702" s="7"/>
      <c r="DJ702" s="7"/>
      <c r="DK702" s="7"/>
      <c r="DQ702" s="7"/>
      <c r="DR702" s="7"/>
      <c r="DS702" s="7"/>
      <c r="DT702" s="7"/>
      <c r="DU702" s="7"/>
      <c r="EB702" s="7"/>
      <c r="EC702" s="7"/>
      <c r="ED702" s="7"/>
      <c r="EE702" s="7"/>
      <c r="EK702" s="7"/>
      <c r="EL702" s="7"/>
      <c r="EM702" s="7"/>
      <c r="EN702" s="7"/>
      <c r="EO702" s="7"/>
      <c r="EV702" s="7"/>
      <c r="EW702" s="7"/>
      <c r="EX702" s="7"/>
      <c r="EY702" s="7"/>
    </row>
    <row r="703" spans="1:155" s="8" customFormat="1" x14ac:dyDescent="0.35">
      <c r="A703" s="127" t="s">
        <v>291</v>
      </c>
      <c r="B703" s="128" t="s">
        <v>283</v>
      </c>
      <c r="C703" s="129" t="s">
        <v>81</v>
      </c>
      <c r="D703" s="67">
        <v>6</v>
      </c>
      <c r="E703" s="67">
        <v>50</v>
      </c>
      <c r="F703" s="68">
        <v>5</v>
      </c>
      <c r="G703" s="8">
        <v>37945.800000000003</v>
      </c>
      <c r="H703" s="8">
        <v>32479.3</v>
      </c>
      <c r="I703" s="8">
        <v>7200</v>
      </c>
      <c r="M703" s="130"/>
      <c r="N703" s="131"/>
      <c r="O703" s="132"/>
      <c r="P703" s="130">
        <v>35010.890630000002</v>
      </c>
      <c r="Q703" s="132">
        <v>11404</v>
      </c>
      <c r="R703" s="130">
        <v>34674.980000000003</v>
      </c>
      <c r="S703" s="132">
        <v>519.15</v>
      </c>
      <c r="T703" s="130">
        <v>35299.980000000003</v>
      </c>
      <c r="U703" s="132">
        <v>300.00850000000003</v>
      </c>
      <c r="V703" s="130">
        <v>35198.879999999997</v>
      </c>
      <c r="W703" s="132">
        <v>300.22699999999998</v>
      </c>
      <c r="X703" s="8">
        <v>35339.699999999997</v>
      </c>
      <c r="Y703" s="8">
        <v>6068</v>
      </c>
      <c r="Z703" s="74">
        <f t="shared" si="30"/>
        <v>37945.800000000003</v>
      </c>
      <c r="AA703" s="48">
        <f t="shared" si="31"/>
        <v>34674.980000000003</v>
      </c>
      <c r="AB70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MIN(G703,J703,M703),"")</f>
        <v/>
      </c>
      <c r="AC703" s="49" t="str">
        <f>IF(OR(DataBase2[[#This Row],[sKS]] = "", DataBase2[[#This Row],[BSOpt]]=""), "", (DataBase2[[#This Row],[sKS]]-DataBase2[[#This Row],[BSOpt]])/DataBase2[[#This Row],[BSOpt]])</f>
        <v/>
      </c>
      <c r="AD703" s="49">
        <f t="shared" si="32"/>
        <v>37945.800000000003</v>
      </c>
      <c r="AE703" s="49">
        <f>IF(OR(DataBase2[[#This Row],[sKS]] = "", DataBase2[[#This Row],[BESTUB]]=""), "", (DataBase2[[#This Row],[sKS]]-DataBase2[[#This Row],[BESTUB]])/DataBase2[[#This Row],[BESTUB]])</f>
        <v>-6.8679537656341563E-2</v>
      </c>
      <c r="AF703" s="75">
        <f>IF(OR(DataBase2[[#This Row],[sLB]] = "", DataBase2[[#This Row],[BestSol]]=""), "", (DataBase2[[#This Row],[sLB]]-DataBase2[[#This Row],[BestSol]])/DataBase2[[#This Row],[BestSol]])</f>
        <v>0</v>
      </c>
      <c r="AG703" s="76" t="str">
        <f>IF(OR(DataBase2[[#This Row],[sCL]] = "", DataBase2[[#This Row],[BestSol]]=""), "", (DataBase2[[#This Row],[sCL]] -DataBase2[[#This Row],[BestSol]])/DataBase2[[#This Row],[BestSol]])</f>
        <v/>
      </c>
      <c r="AH703" s="76" t="str">
        <f>IF(OR(DataBase2[[#This Row],[sDRC]]= "", DataBase2[[#This Row],[BestSol]]=""), "", (DataBase2[[#This Row],[sDRC]]-DataBase2[[#This Row],[BestSol]])/DataBase2[[#This Row],[BestSol]])</f>
        <v/>
      </c>
      <c r="AI703" s="76">
        <f>IF(OR(DataBase2[[#This Row],[sABS]]= "", DataBase2[[#This Row],[BestSol]]=""), "", (DataBase2[[#This Row],[sABS]]-DataBase2[[#This Row],[BestSol]])/DataBase2[[#This Row],[BestSol]])</f>
        <v>-7.734477517933476E-2</v>
      </c>
      <c r="AJ703" s="76">
        <f>IF(OR(DataBase2[[#This Row],[sCCJ]]= "", DataBase2[[#This Row],[BestSol]]=""), "", (DataBase2[[#This Row],[sCCJ]]-DataBase2[[#This Row],[BestSol]])/DataBase2[[#This Row],[BestSol]])</f>
        <v>-8.6197154889342154E-2</v>
      </c>
      <c r="AK703" s="76">
        <f>IF(OR(DataBase2[[#This Row],[sILS]] = "", DataBase2[[#This Row],[BestSol]]=""), "", (DataBase2[[#This Row],[sILS]]-DataBase2[[#This Row],[BestSol]])/DataBase2[[#This Row],[BestSol]])</f>
        <v>-6.9726293819078772E-2</v>
      </c>
      <c r="AL703" s="76">
        <f>IF(OR(DataBase2[[#This Row],[sSA]] = "", DataBase2[[#This Row],[BestSol]]=""), "", (DataBase2[[#This Row],[sSA]]-DataBase2[[#This Row],[BestSol]])/DataBase2[[#This Row],[BestSol]])</f>
        <v>-7.2390620305804732E-2</v>
      </c>
      <c r="AM703" s="76">
        <f>IF(OR(DataBase2[[#This Row],[sKS]] = "", DataBase2[[#This Row],[BestSol]]=""), "", (DataBase2[[#This Row],[sKS]]-DataBase2[[#This Row],[BestSol]])/DataBase2[[#This Row],[BestSol]])</f>
        <v>-6.8679537656341563E-2</v>
      </c>
      <c r="AN703" s="75">
        <f>IF(OR(DataBase2[[#This Row],[sLB]] = "", DataBase2[[#This Row],[BSHeu]]=""), "", (DataBase2[[#This Row],[sLB]]-DataBase2[[#This Row],[BSHeu]])/DataBase2[[#This Row],[BSHeu]])</f>
        <v>9.4327956353543657E-2</v>
      </c>
      <c r="AO703" s="76" t="str">
        <f>IF(OR(DataBase2[[#This Row],[sCL]] = "",  DataBase2[[#This Row],[BSHeu]]=""), "", (DataBase2[[#This Row],[sCL]] - DataBase2[[#This Row],[BSHeu]])/ DataBase2[[#This Row],[BSHeu]])</f>
        <v/>
      </c>
      <c r="AP703" s="76" t="str">
        <f>IF(OR(DataBase2[[#This Row],[sDRC]]= "",  DataBase2[[#This Row],[BSHeu]]=""), "", (DataBase2[[#This Row],[sDRC]]- DataBase2[[#This Row],[BSHeu]])/ DataBase2[[#This Row],[BSHeu]])</f>
        <v/>
      </c>
      <c r="AQ703" s="76">
        <f>IF(OR(DataBase2[[#This Row],[sABS]]= "",  DataBase2[[#This Row],[BSHeu]]=""), "", (DataBase2[[#This Row],[sABS]]- DataBase2[[#This Row],[BSHeu]])/ DataBase2[[#This Row],[BSHeu]])</f>
        <v>9.6874065969179638E-3</v>
      </c>
      <c r="AR703" s="76">
        <f>IF(OR(DataBase2[[#This Row],[sCCJ]]= "",  DataBase2[[#This Row],[BSHeu]]=""), "", (DataBase2[[#This Row],[sCCJ]]- DataBase2[[#This Row],[BSHeu]])/ DataBase2[[#This Row],[BSHeu]])</f>
        <v>0</v>
      </c>
      <c r="AS703" s="76">
        <f>IF(OR(DataBase2[[#This Row],[sILS]] = "",  DataBase2[[#This Row],[BSHeu]]=""), "", (DataBase2[[#This Row],[sILS]]- DataBase2[[#This Row],[BSHeu]])/ DataBase2[[#This Row],[BSHeu]])</f>
        <v>1.8024523734404458E-2</v>
      </c>
      <c r="AT703" s="76">
        <f>IF(OR(DataBase2[[#This Row],[sSA]] = "",  DataBase2[[#This Row],[BSHeu]]=""), "", (DataBase2[[#This Row],[sSA]]- DataBase2[[#This Row],[BSHeu]])/ DataBase2[[#This Row],[BSHeu]])</f>
        <v>1.5108876775127027E-2</v>
      </c>
      <c r="AU703" s="77">
        <f>IF(OR(DataBase2[[#This Row],[sKS]]= "",  DataBase2[[#This Row],[BSHeu]]=""), "", (DataBase2[[#This Row],[sKS]]- DataBase2[[#This Row],[BSHeu]])/ DataBase2[[#This Row],[BSHeu]])</f>
        <v>1.9170018266773156E-2</v>
      </c>
      <c r="AV703" s="78">
        <f>IF(AND(DataBase2[[#This Row],[sLBGB]]&lt;=0.0001, DataBase2[[#This Row],[sLBGB]]&lt;&gt;""), 1,"")</f>
        <v>1</v>
      </c>
      <c r="AW703" s="78" t="str">
        <f>IF(AND(DataBase2[[#This Row],[sCLGB]]&lt;=0.0001,DataBase2[[#This Row],[sCLGB]]&lt;&gt;""), 1,"")</f>
        <v/>
      </c>
      <c r="AX703" s="78" t="str">
        <f>IF(AND(DataBase2[[#This Row],[sDRCGB]]&lt;=0.0001,DataBase2[[#This Row],[sDRCGB]]&lt;&gt;""), 1,"")</f>
        <v/>
      </c>
      <c r="AY703" s="78">
        <f>IF(AND(DataBase2[[#This Row],[sABSGB]]&lt;=0.0001,DataBase2[[#This Row],[sABSGB]]&lt;&gt;""), 1,"")</f>
        <v>1</v>
      </c>
      <c r="AZ703" s="78">
        <f>IF(AND(DataBase2[[#This Row],[sCCJGB]]&lt;=0.0001,DataBase2[[#This Row],[sCCJGB]]&lt;&gt;""), 1,"")</f>
        <v>1</v>
      </c>
      <c r="BA703" s="78">
        <f>IF(AND(DataBase2[[#This Row],[sILSGB]]&lt;=0.0001,DataBase2[[#This Row],[sILSGB]]&lt;&gt;""), 1,"")</f>
        <v>1</v>
      </c>
      <c r="BB703" s="78">
        <f>IF(AND(DataBase2[[#This Row],[sSAGB]]&lt;=0.0001,DataBase2[[#This Row],[sSAGB]]&lt;&gt;""), 1,"")</f>
        <v>1</v>
      </c>
      <c r="BC703" s="78">
        <f>IF(AND(DataBase2[[#This Row],[sKSGB]]&lt;=0.0001,DataBase2[[#This Row],[sKSGB]]&lt;&gt;""), 1,"")</f>
        <v>1</v>
      </c>
      <c r="BD703" s="79" t="str">
        <f>IF(AND(DataBase2[[#This Row],[sLBGKS]]&lt;=0.0001, DataBase2[[#This Row],[sLBGKS]]&lt;&gt;""), 1,"")</f>
        <v/>
      </c>
      <c r="BE703" s="78" t="str">
        <f>IF(AND(DataBase2[[#This Row],[sCLGKS]]&lt;=0.0001,DataBase2[[#This Row],[sCLGKS]]&lt;&gt;""), 1,"")</f>
        <v/>
      </c>
      <c r="BF703" s="78" t="str">
        <f>IF(AND(DataBase2[[#This Row],[sDRCGKS]]&lt;=0.0001,DataBase2[[#This Row],[sDRCGKS]]&lt;&gt;""), 1,"")</f>
        <v/>
      </c>
      <c r="BG703" s="78" t="str">
        <f>IF(AND(DataBase2[[#This Row],[sABSGKS]]&lt;=0.0001,DataBase2[[#This Row],[sABSGKS]]&lt;&gt;""), 1,"")</f>
        <v/>
      </c>
      <c r="BH703" s="78">
        <f>IF(AND(DataBase2[[#This Row],[sCCJGKS]]&lt;=0.0001,DataBase2[[#This Row],[sCCJGKS]]&lt;&gt;""), 1,"")</f>
        <v>1</v>
      </c>
      <c r="BI703" s="78" t="str">
        <f>IF(AND(DataBase2[[#This Row],[sILSGKS]]&lt;=0.0001,DataBase2[[#This Row],[sILSGKS]]&lt;&gt;""), 1,"")</f>
        <v/>
      </c>
      <c r="BJ703" s="78" t="str">
        <f>IF(AND(DataBase2[[#This Row],[sSAGKS]]&lt;=0.0001,DataBase2[[#This Row],[sSAGKS]]&lt;&gt;""), 1,"")</f>
        <v/>
      </c>
      <c r="BK703" s="80" t="str">
        <f>IF(AND(DataBase2[[#This Row],[sKSGKS]]&lt;=0.0001,DataBase2[[#This Row],[sKSGKS]]&lt;&gt;""), 1,"")</f>
        <v/>
      </c>
      <c r="BQ703" s="7"/>
      <c r="BR703" s="7"/>
      <c r="BS703" s="7"/>
      <c r="BT703" s="7"/>
      <c r="BU703" s="7"/>
      <c r="CH703" s="7"/>
      <c r="CI703" s="7"/>
      <c r="CJ703" s="7"/>
      <c r="CK703" s="7"/>
      <c r="CQ703" s="7"/>
      <c r="CR703" s="7"/>
      <c r="CS703" s="7"/>
      <c r="CT703" s="7"/>
      <c r="CU703" s="7"/>
      <c r="DH703" s="7"/>
      <c r="DI703" s="7"/>
      <c r="DJ703" s="7"/>
      <c r="DK703" s="7"/>
      <c r="DQ703" s="7"/>
      <c r="DR703" s="7"/>
      <c r="DS703" s="7"/>
      <c r="DT703" s="7"/>
      <c r="DU703" s="7"/>
      <c r="EB703" s="7"/>
      <c r="EC703" s="7"/>
      <c r="ED703" s="7"/>
      <c r="EE703" s="7"/>
      <c r="EK703" s="7"/>
      <c r="EL703" s="7"/>
      <c r="EM703" s="7"/>
      <c r="EN703" s="7"/>
      <c r="EO703" s="7"/>
      <c r="EV703" s="7"/>
      <c r="EW703" s="7"/>
      <c r="EX703" s="7"/>
      <c r="EY703" s="7"/>
    </row>
    <row r="704" spans="1:155" s="8" customFormat="1" x14ac:dyDescent="0.35">
      <c r="A704" s="127" t="s">
        <v>292</v>
      </c>
      <c r="B704" s="128" t="s">
        <v>283</v>
      </c>
      <c r="C704" s="129" t="s">
        <v>81</v>
      </c>
      <c r="D704" s="67">
        <v>6</v>
      </c>
      <c r="E704" s="67">
        <v>50</v>
      </c>
      <c r="F704" s="68">
        <v>2</v>
      </c>
      <c r="G704" s="8">
        <v>25946.6</v>
      </c>
      <c r="H704" s="8">
        <v>24483.7</v>
      </c>
      <c r="I704" s="8">
        <v>7200</v>
      </c>
      <c r="M704" s="130"/>
      <c r="N704" s="131"/>
      <c r="O704" s="132"/>
      <c r="P704" s="130">
        <v>25644.08008</v>
      </c>
      <c r="Q704" s="132">
        <v>11127</v>
      </c>
      <c r="R704" s="130">
        <v>25894.959999999999</v>
      </c>
      <c r="S704" s="132">
        <v>567.15</v>
      </c>
      <c r="T704" s="130">
        <v>25830.560000000001</v>
      </c>
      <c r="U704" s="132">
        <v>300.00099999999998</v>
      </c>
      <c r="V704" s="130">
        <v>25894.560000000001</v>
      </c>
      <c r="W704" s="132">
        <v>300.12</v>
      </c>
      <c r="X704" s="8">
        <v>26050.3</v>
      </c>
      <c r="Y704" s="8">
        <v>100</v>
      </c>
      <c r="Z704" s="74">
        <f t="shared" si="30"/>
        <v>25946.6</v>
      </c>
      <c r="AA704" s="48">
        <f t="shared" si="31"/>
        <v>25644.08008</v>
      </c>
      <c r="AB70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MIN(G704,J704,M704),"")</f>
        <v/>
      </c>
      <c r="AC704" s="49" t="str">
        <f>IF(OR(DataBase2[[#This Row],[sKS]] = "", DataBase2[[#This Row],[BSOpt]]=""), "", (DataBase2[[#This Row],[sKS]]-DataBase2[[#This Row],[BSOpt]])/DataBase2[[#This Row],[BSOpt]])</f>
        <v/>
      </c>
      <c r="AD704" s="49">
        <f t="shared" si="32"/>
        <v>25946.6</v>
      </c>
      <c r="AE704" s="49">
        <f>IF(OR(DataBase2[[#This Row],[sKS]] = "", DataBase2[[#This Row],[BESTUB]]=""), "", (DataBase2[[#This Row],[sKS]]-DataBase2[[#This Row],[BESTUB]])/DataBase2[[#This Row],[BESTUB]])</f>
        <v>3.9966700839416626E-3</v>
      </c>
      <c r="AF704" s="75">
        <f>IF(OR(DataBase2[[#This Row],[sLB]] = "", DataBase2[[#This Row],[BestSol]]=""), "", (DataBase2[[#This Row],[sLB]]-DataBase2[[#This Row],[BestSol]])/DataBase2[[#This Row],[BestSol]])</f>
        <v>0</v>
      </c>
      <c r="AG704" s="76" t="str">
        <f>IF(OR(DataBase2[[#This Row],[sCL]] = "", DataBase2[[#This Row],[BestSol]]=""), "", (DataBase2[[#This Row],[sCL]] -DataBase2[[#This Row],[BestSol]])/DataBase2[[#This Row],[BestSol]])</f>
        <v/>
      </c>
      <c r="AH704" s="76" t="str">
        <f>IF(OR(DataBase2[[#This Row],[sDRC]]= "", DataBase2[[#This Row],[BestSol]]=""), "", (DataBase2[[#This Row],[sDRC]]-DataBase2[[#This Row],[BestSol]])/DataBase2[[#This Row],[BestSol]])</f>
        <v/>
      </c>
      <c r="AI704" s="76">
        <f>IF(OR(DataBase2[[#This Row],[sABS]]= "", DataBase2[[#This Row],[BestSol]]=""), "", (DataBase2[[#This Row],[sABS]]-DataBase2[[#This Row],[BestSol]])/DataBase2[[#This Row],[BestSol]])</f>
        <v>-1.1659328004439843E-2</v>
      </c>
      <c r="AJ704" s="76">
        <f>IF(OR(DataBase2[[#This Row],[sCCJ]]= "", DataBase2[[#This Row],[BestSol]]=""), "", (DataBase2[[#This Row],[sCCJ]]-DataBase2[[#This Row],[BestSol]])/DataBase2[[#This Row],[BestSol]])</f>
        <v>-1.9902414959955994E-3</v>
      </c>
      <c r="AK704" s="76">
        <f>IF(OR(DataBase2[[#This Row],[sILS]] = "", DataBase2[[#This Row],[BestSol]]=""), "", (DataBase2[[#This Row],[sILS]]-DataBase2[[#This Row],[BestSol]])/DataBase2[[#This Row],[BestSol]])</f>
        <v>-4.4722622617220462E-3</v>
      </c>
      <c r="AL704" s="76">
        <f>IF(OR(DataBase2[[#This Row],[sSA]] = "", DataBase2[[#This Row],[BestSol]]=""), "", (DataBase2[[#This Row],[sSA]]-DataBase2[[#This Row],[BestSol]])/DataBase2[[#This Row],[BestSol]])</f>
        <v>-2.005657774043506E-3</v>
      </c>
      <c r="AM704" s="76">
        <f>IF(OR(DataBase2[[#This Row],[sKS]] = "", DataBase2[[#This Row],[BestSol]]=""), "", (DataBase2[[#This Row],[sKS]]-DataBase2[[#This Row],[BestSol]])/DataBase2[[#This Row],[BestSol]])</f>
        <v>3.9966700839416626E-3</v>
      </c>
      <c r="AN704" s="75">
        <f>IF(OR(DataBase2[[#This Row],[sLB]] = "", DataBase2[[#This Row],[BSHeu]]=""), "", (DataBase2[[#This Row],[sLB]]-DataBase2[[#This Row],[BSHeu]])/DataBase2[[#This Row],[BSHeu]])</f>
        <v>1.1796871599848741E-2</v>
      </c>
      <c r="AO704" s="76" t="str">
        <f>IF(OR(DataBase2[[#This Row],[sCL]] = "",  DataBase2[[#This Row],[BSHeu]]=""), "", (DataBase2[[#This Row],[sCL]] - DataBase2[[#This Row],[BSHeu]])/ DataBase2[[#This Row],[BSHeu]])</f>
        <v/>
      </c>
      <c r="AP704" s="76" t="str">
        <f>IF(OR(DataBase2[[#This Row],[sDRC]]= "",  DataBase2[[#This Row],[BSHeu]]=""), "", (DataBase2[[#This Row],[sDRC]]- DataBase2[[#This Row],[BSHeu]])/ DataBase2[[#This Row],[BSHeu]])</f>
        <v/>
      </c>
      <c r="AQ704" s="76">
        <f>IF(OR(DataBase2[[#This Row],[sABS]]= "",  DataBase2[[#This Row],[BSHeu]]=""), "", (DataBase2[[#This Row],[sABS]]- DataBase2[[#This Row],[BSHeu]])/ DataBase2[[#This Row],[BSHeu]])</f>
        <v>0</v>
      </c>
      <c r="AR704" s="76">
        <f>IF(OR(DataBase2[[#This Row],[sCCJ]]= "",  DataBase2[[#This Row],[BSHeu]]=""), "", (DataBase2[[#This Row],[sCCJ]]- DataBase2[[#This Row],[BSHeu]])/ DataBase2[[#This Row],[BSHeu]])</f>
        <v>9.7831514804721902E-3</v>
      </c>
      <c r="AS704" s="76">
        <f>IF(OR(DataBase2[[#This Row],[sILS]] = "",  DataBase2[[#This Row],[BSHeu]]=""), "", (DataBase2[[#This Row],[sILS]]- DataBase2[[#This Row],[BSHeu]])/ DataBase2[[#This Row],[BSHeu]])</f>
        <v>7.2718506344643108E-3</v>
      </c>
      <c r="AT704" s="76">
        <f>IF(OR(DataBase2[[#This Row],[sSA]] = "",  DataBase2[[#This Row],[BSHeu]]=""), "", (DataBase2[[#This Row],[sSA]]- DataBase2[[#This Row],[BSHeu]])/ DataBase2[[#This Row],[BSHeu]])</f>
        <v>9.7675533385716048E-3</v>
      </c>
      <c r="AU704" s="77">
        <f>IF(OR(DataBase2[[#This Row],[sKS]]= "",  DataBase2[[#This Row],[BSHeu]]=""), "", (DataBase2[[#This Row],[sKS]]- DataBase2[[#This Row],[BSHeu]])/ DataBase2[[#This Row],[BSHeu]])</f>
        <v>1.5840689887597618E-2</v>
      </c>
      <c r="AV704" s="78">
        <f>IF(AND(DataBase2[[#This Row],[sLBGB]]&lt;=0.0001, DataBase2[[#This Row],[sLBGB]]&lt;&gt;""), 1,"")</f>
        <v>1</v>
      </c>
      <c r="AW704" s="78" t="str">
        <f>IF(AND(DataBase2[[#This Row],[sCLGB]]&lt;=0.0001,DataBase2[[#This Row],[sCLGB]]&lt;&gt;""), 1,"")</f>
        <v/>
      </c>
      <c r="AX704" s="78" t="str">
        <f>IF(AND(DataBase2[[#This Row],[sDRCGB]]&lt;=0.0001,DataBase2[[#This Row],[sDRCGB]]&lt;&gt;""), 1,"")</f>
        <v/>
      </c>
      <c r="AY704" s="78">
        <f>IF(AND(DataBase2[[#This Row],[sABSGB]]&lt;=0.0001,DataBase2[[#This Row],[sABSGB]]&lt;&gt;""), 1,"")</f>
        <v>1</v>
      </c>
      <c r="AZ704" s="78">
        <f>IF(AND(DataBase2[[#This Row],[sCCJGB]]&lt;=0.0001,DataBase2[[#This Row],[sCCJGB]]&lt;&gt;""), 1,"")</f>
        <v>1</v>
      </c>
      <c r="BA704" s="78">
        <f>IF(AND(DataBase2[[#This Row],[sILSGB]]&lt;=0.0001,DataBase2[[#This Row],[sILSGB]]&lt;&gt;""), 1,"")</f>
        <v>1</v>
      </c>
      <c r="BB704" s="78">
        <f>IF(AND(DataBase2[[#This Row],[sSAGB]]&lt;=0.0001,DataBase2[[#This Row],[sSAGB]]&lt;&gt;""), 1,"")</f>
        <v>1</v>
      </c>
      <c r="BC704" s="78" t="str">
        <f>IF(AND(DataBase2[[#This Row],[sKSGB]]&lt;=0.0001,DataBase2[[#This Row],[sKSGB]]&lt;&gt;""), 1,"")</f>
        <v/>
      </c>
      <c r="BD704" s="79" t="str">
        <f>IF(AND(DataBase2[[#This Row],[sLBGKS]]&lt;=0.0001, DataBase2[[#This Row],[sLBGKS]]&lt;&gt;""), 1,"")</f>
        <v/>
      </c>
      <c r="BE704" s="78" t="str">
        <f>IF(AND(DataBase2[[#This Row],[sCLGKS]]&lt;=0.0001,DataBase2[[#This Row],[sCLGKS]]&lt;&gt;""), 1,"")</f>
        <v/>
      </c>
      <c r="BF704" s="78" t="str">
        <f>IF(AND(DataBase2[[#This Row],[sDRCGKS]]&lt;=0.0001,DataBase2[[#This Row],[sDRCGKS]]&lt;&gt;""), 1,"")</f>
        <v/>
      </c>
      <c r="BG704" s="78">
        <f>IF(AND(DataBase2[[#This Row],[sABSGKS]]&lt;=0.0001,DataBase2[[#This Row],[sABSGKS]]&lt;&gt;""), 1,"")</f>
        <v>1</v>
      </c>
      <c r="BH704" s="78" t="str">
        <f>IF(AND(DataBase2[[#This Row],[sCCJGKS]]&lt;=0.0001,DataBase2[[#This Row],[sCCJGKS]]&lt;&gt;""), 1,"")</f>
        <v/>
      </c>
      <c r="BI704" s="78" t="str">
        <f>IF(AND(DataBase2[[#This Row],[sILSGKS]]&lt;=0.0001,DataBase2[[#This Row],[sILSGKS]]&lt;&gt;""), 1,"")</f>
        <v/>
      </c>
      <c r="BJ704" s="78" t="str">
        <f>IF(AND(DataBase2[[#This Row],[sSAGKS]]&lt;=0.0001,DataBase2[[#This Row],[sSAGKS]]&lt;&gt;""), 1,"")</f>
        <v/>
      </c>
      <c r="BK704" s="80" t="str">
        <f>IF(AND(DataBase2[[#This Row],[sKSGKS]]&lt;=0.0001,DataBase2[[#This Row],[sKSGKS]]&lt;&gt;""), 1,"")</f>
        <v/>
      </c>
      <c r="BQ704" s="7"/>
      <c r="BR704" s="7"/>
      <c r="BS704" s="7"/>
      <c r="BT704" s="7"/>
      <c r="BU704" s="7"/>
      <c r="CH704" s="7"/>
      <c r="CI704" s="7"/>
      <c r="CJ704" s="7"/>
      <c r="CK704" s="7"/>
      <c r="CQ704" s="7"/>
      <c r="CR704" s="7"/>
      <c r="CS704" s="7"/>
      <c r="CT704" s="7"/>
      <c r="CU704" s="7"/>
      <c r="DH704" s="7"/>
      <c r="DI704" s="7"/>
      <c r="DJ704" s="7"/>
      <c r="DK704" s="7"/>
      <c r="DQ704" s="7"/>
      <c r="DR704" s="7"/>
      <c r="DS704" s="7"/>
      <c r="DT704" s="7"/>
      <c r="DU704" s="7"/>
      <c r="EB704" s="7"/>
      <c r="EC704" s="7"/>
      <c r="ED704" s="7"/>
      <c r="EE704" s="7"/>
      <c r="EK704" s="7"/>
      <c r="EL704" s="7"/>
      <c r="EM704" s="7"/>
      <c r="EN704" s="7"/>
      <c r="EO704" s="7"/>
      <c r="EV704" s="7"/>
      <c r="EW704" s="7"/>
      <c r="EX704" s="7"/>
      <c r="EY704" s="7"/>
    </row>
    <row r="705" spans="1:155" s="8" customFormat="1" x14ac:dyDescent="0.35">
      <c r="A705" s="127" t="s">
        <v>293</v>
      </c>
      <c r="B705" s="128" t="s">
        <v>283</v>
      </c>
      <c r="C705" s="129" t="s">
        <v>81</v>
      </c>
      <c r="D705" s="67">
        <v>6</v>
      </c>
      <c r="E705" s="67">
        <v>50</v>
      </c>
      <c r="F705" s="68">
        <v>3</v>
      </c>
      <c r="G705" s="8">
        <v>29790.6</v>
      </c>
      <c r="H705" s="8">
        <v>26409.1</v>
      </c>
      <c r="I705" s="8">
        <v>7200</v>
      </c>
      <c r="M705" s="130"/>
      <c r="N705" s="131"/>
      <c r="O705" s="132"/>
      <c r="P705" s="130">
        <v>28027.730469999999</v>
      </c>
      <c r="Q705" s="132">
        <v>10879</v>
      </c>
      <c r="R705" s="130">
        <v>28048.26</v>
      </c>
      <c r="S705" s="132">
        <v>654.47</v>
      </c>
      <c r="T705" s="130">
        <v>27795.360000000001</v>
      </c>
      <c r="U705" s="132">
        <v>300.07</v>
      </c>
      <c r="V705" s="130">
        <v>28072.76</v>
      </c>
      <c r="W705" s="132">
        <v>300.26100000000002</v>
      </c>
      <c r="X705" s="8">
        <v>28416.799999999999</v>
      </c>
      <c r="Y705" s="8">
        <v>2607</v>
      </c>
      <c r="Z705" s="74">
        <f t="shared" si="30"/>
        <v>29790.6</v>
      </c>
      <c r="AA705" s="48">
        <f t="shared" si="31"/>
        <v>27795.360000000001</v>
      </c>
      <c r="AB70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MIN(G705,J705,M705),"")</f>
        <v/>
      </c>
      <c r="AC705" s="49" t="str">
        <f>IF(OR(DataBase2[[#This Row],[sKS]] = "", DataBase2[[#This Row],[BSOpt]]=""), "", (DataBase2[[#This Row],[sKS]]-DataBase2[[#This Row],[BSOpt]])/DataBase2[[#This Row],[BSOpt]])</f>
        <v/>
      </c>
      <c r="AD705" s="49">
        <f t="shared" si="32"/>
        <v>29790.6</v>
      </c>
      <c r="AE705" s="49">
        <f>IF(OR(DataBase2[[#This Row],[sKS]] = "", DataBase2[[#This Row],[BESTUB]]=""), "", (DataBase2[[#This Row],[sKS]]-DataBase2[[#This Row],[BESTUB]])/DataBase2[[#This Row],[BESTUB]])</f>
        <v>-4.6115217551845188E-2</v>
      </c>
      <c r="AF705" s="75">
        <f>IF(OR(DataBase2[[#This Row],[sLB]] = "", DataBase2[[#This Row],[BestSol]]=""), "", (DataBase2[[#This Row],[sLB]]-DataBase2[[#This Row],[BestSol]])/DataBase2[[#This Row],[BestSol]])</f>
        <v>0</v>
      </c>
      <c r="AG705" s="76" t="str">
        <f>IF(OR(DataBase2[[#This Row],[sCL]] = "", DataBase2[[#This Row],[BestSol]]=""), "", (DataBase2[[#This Row],[sCL]] -DataBase2[[#This Row],[BestSol]])/DataBase2[[#This Row],[BestSol]])</f>
        <v/>
      </c>
      <c r="AH705" s="76" t="str">
        <f>IF(OR(DataBase2[[#This Row],[sDRC]]= "", DataBase2[[#This Row],[BestSol]]=""), "", (DataBase2[[#This Row],[sDRC]]-DataBase2[[#This Row],[BestSol]])/DataBase2[[#This Row],[BestSol]])</f>
        <v/>
      </c>
      <c r="AI705" s="76">
        <f>IF(OR(DataBase2[[#This Row],[sABS]]= "", DataBase2[[#This Row],[BestSol]]=""), "", (DataBase2[[#This Row],[sABS]]-DataBase2[[#This Row],[BestSol]])/DataBase2[[#This Row],[BestSol]])</f>
        <v>-5.9175361691271744E-2</v>
      </c>
      <c r="AJ705" s="76">
        <f>IF(OR(DataBase2[[#This Row],[sCCJ]]= "", DataBase2[[#This Row],[BestSol]]=""), "", (DataBase2[[#This Row],[sCCJ]]-DataBase2[[#This Row],[BestSol]])/DataBase2[[#This Row],[BestSol]])</f>
        <v>-5.8486233912710732E-2</v>
      </c>
      <c r="AK705" s="76">
        <f>IF(OR(DataBase2[[#This Row],[sILS]] = "", DataBase2[[#This Row],[BestSol]]=""), "", (DataBase2[[#This Row],[sILS]]-DataBase2[[#This Row],[BestSol]])/DataBase2[[#This Row],[BestSol]])</f>
        <v>-6.697548891260996E-2</v>
      </c>
      <c r="AL705" s="76">
        <f>IF(OR(DataBase2[[#This Row],[sSA]] = "", DataBase2[[#This Row],[BestSol]]=""), "", (DataBase2[[#This Row],[sSA]]-DataBase2[[#This Row],[BestSol]])/DataBase2[[#This Row],[BestSol]])</f>
        <v>-5.7663826844709415E-2</v>
      </c>
      <c r="AM705" s="76">
        <f>IF(OR(DataBase2[[#This Row],[sKS]] = "", DataBase2[[#This Row],[BestSol]]=""), "", (DataBase2[[#This Row],[sKS]]-DataBase2[[#This Row],[BestSol]])/DataBase2[[#This Row],[BestSol]])</f>
        <v>-4.6115217551845188E-2</v>
      </c>
      <c r="AN705" s="75">
        <f>IF(OR(DataBase2[[#This Row],[sLB]] = "", DataBase2[[#This Row],[BSHeu]]=""), "", (DataBase2[[#This Row],[sLB]]-DataBase2[[#This Row],[BSHeu]])/DataBase2[[#This Row],[BSHeu]])</f>
        <v>7.1783204103130813E-2</v>
      </c>
      <c r="AO705" s="76" t="str">
        <f>IF(OR(DataBase2[[#This Row],[sCL]] = "",  DataBase2[[#This Row],[BSHeu]]=""), "", (DataBase2[[#This Row],[sCL]] - DataBase2[[#This Row],[BSHeu]])/ DataBase2[[#This Row],[BSHeu]])</f>
        <v/>
      </c>
      <c r="AP705" s="76" t="str">
        <f>IF(OR(DataBase2[[#This Row],[sDRC]]= "",  DataBase2[[#This Row],[BSHeu]]=""), "", (DataBase2[[#This Row],[sDRC]]- DataBase2[[#This Row],[BSHeu]])/ DataBase2[[#This Row],[BSHeu]])</f>
        <v/>
      </c>
      <c r="AQ705" s="76">
        <f>IF(OR(DataBase2[[#This Row],[sABS]]= "",  DataBase2[[#This Row],[BSHeu]]=""), "", (DataBase2[[#This Row],[sABS]]- DataBase2[[#This Row],[BSHeu]])/ DataBase2[[#This Row],[BSHeu]])</f>
        <v>8.3600453456979164E-3</v>
      </c>
      <c r="AR705" s="76">
        <f>IF(OR(DataBase2[[#This Row],[sCCJ]]= "",  DataBase2[[#This Row],[BSHeu]]=""), "", (DataBase2[[#This Row],[sCCJ]]- DataBase2[[#This Row],[BSHeu]])/ DataBase2[[#This Row],[BSHeu]])</f>
        <v>9.0986409242405138E-3</v>
      </c>
      <c r="AS705" s="76">
        <f>IF(OR(DataBase2[[#This Row],[sILS]] = "",  DataBase2[[#This Row],[BSHeu]]=""), "", (DataBase2[[#This Row],[sILS]]- DataBase2[[#This Row],[BSHeu]])/ DataBase2[[#This Row],[BSHeu]])</f>
        <v>0</v>
      </c>
      <c r="AT705" s="76">
        <f>IF(OR(DataBase2[[#This Row],[sSA]] = "",  DataBase2[[#This Row],[BSHeu]]=""), "", (DataBase2[[#This Row],[sSA]]- DataBase2[[#This Row],[BSHeu]])/ DataBase2[[#This Row],[BSHeu]])</f>
        <v>9.9800830066600257E-3</v>
      </c>
      <c r="AU705" s="77">
        <f>IF(OR(DataBase2[[#This Row],[sKS]]= "",  DataBase2[[#This Row],[BSHeu]]=""), "", (DataBase2[[#This Row],[sKS]]- DataBase2[[#This Row],[BSHeu]])/ DataBase2[[#This Row],[BSHeu]])</f>
        <v>2.2357688477501234E-2</v>
      </c>
      <c r="AV705" s="78">
        <f>IF(AND(DataBase2[[#This Row],[sLBGB]]&lt;=0.0001, DataBase2[[#This Row],[sLBGB]]&lt;&gt;""), 1,"")</f>
        <v>1</v>
      </c>
      <c r="AW705" s="78" t="str">
        <f>IF(AND(DataBase2[[#This Row],[sCLGB]]&lt;=0.0001,DataBase2[[#This Row],[sCLGB]]&lt;&gt;""), 1,"")</f>
        <v/>
      </c>
      <c r="AX705" s="78" t="str">
        <f>IF(AND(DataBase2[[#This Row],[sDRCGB]]&lt;=0.0001,DataBase2[[#This Row],[sDRCGB]]&lt;&gt;""), 1,"")</f>
        <v/>
      </c>
      <c r="AY705" s="78">
        <f>IF(AND(DataBase2[[#This Row],[sABSGB]]&lt;=0.0001,DataBase2[[#This Row],[sABSGB]]&lt;&gt;""), 1,"")</f>
        <v>1</v>
      </c>
      <c r="AZ705" s="78">
        <f>IF(AND(DataBase2[[#This Row],[sCCJGB]]&lt;=0.0001,DataBase2[[#This Row],[sCCJGB]]&lt;&gt;""), 1,"")</f>
        <v>1</v>
      </c>
      <c r="BA705" s="78">
        <f>IF(AND(DataBase2[[#This Row],[sILSGB]]&lt;=0.0001,DataBase2[[#This Row],[sILSGB]]&lt;&gt;""), 1,"")</f>
        <v>1</v>
      </c>
      <c r="BB705" s="78">
        <f>IF(AND(DataBase2[[#This Row],[sSAGB]]&lt;=0.0001,DataBase2[[#This Row],[sSAGB]]&lt;&gt;""), 1,"")</f>
        <v>1</v>
      </c>
      <c r="BC705" s="78">
        <f>IF(AND(DataBase2[[#This Row],[sKSGB]]&lt;=0.0001,DataBase2[[#This Row],[sKSGB]]&lt;&gt;""), 1,"")</f>
        <v>1</v>
      </c>
      <c r="BD705" s="79" t="str">
        <f>IF(AND(DataBase2[[#This Row],[sLBGKS]]&lt;=0.0001, DataBase2[[#This Row],[sLBGKS]]&lt;&gt;""), 1,"")</f>
        <v/>
      </c>
      <c r="BE705" s="78" t="str">
        <f>IF(AND(DataBase2[[#This Row],[sCLGKS]]&lt;=0.0001,DataBase2[[#This Row],[sCLGKS]]&lt;&gt;""), 1,"")</f>
        <v/>
      </c>
      <c r="BF705" s="78" t="str">
        <f>IF(AND(DataBase2[[#This Row],[sDRCGKS]]&lt;=0.0001,DataBase2[[#This Row],[sDRCGKS]]&lt;&gt;""), 1,"")</f>
        <v/>
      </c>
      <c r="BG705" s="78" t="str">
        <f>IF(AND(DataBase2[[#This Row],[sABSGKS]]&lt;=0.0001,DataBase2[[#This Row],[sABSGKS]]&lt;&gt;""), 1,"")</f>
        <v/>
      </c>
      <c r="BH705" s="78" t="str">
        <f>IF(AND(DataBase2[[#This Row],[sCCJGKS]]&lt;=0.0001,DataBase2[[#This Row],[sCCJGKS]]&lt;&gt;""), 1,"")</f>
        <v/>
      </c>
      <c r="BI705" s="78">
        <f>IF(AND(DataBase2[[#This Row],[sILSGKS]]&lt;=0.0001,DataBase2[[#This Row],[sILSGKS]]&lt;&gt;""), 1,"")</f>
        <v>1</v>
      </c>
      <c r="BJ705" s="78" t="str">
        <f>IF(AND(DataBase2[[#This Row],[sSAGKS]]&lt;=0.0001,DataBase2[[#This Row],[sSAGKS]]&lt;&gt;""), 1,"")</f>
        <v/>
      </c>
      <c r="BK705" s="80" t="str">
        <f>IF(AND(DataBase2[[#This Row],[sKSGKS]]&lt;=0.0001,DataBase2[[#This Row],[sKSGKS]]&lt;&gt;""), 1,"")</f>
        <v/>
      </c>
      <c r="BQ705" s="7"/>
      <c r="BR705" s="7"/>
      <c r="BS705" s="7"/>
      <c r="BT705" s="7"/>
      <c r="BU705" s="7"/>
      <c r="CH705" s="7"/>
      <c r="CI705" s="7"/>
      <c r="CJ705" s="7"/>
      <c r="CK705" s="7"/>
      <c r="CQ705" s="7"/>
      <c r="CR705" s="7"/>
      <c r="CS705" s="7"/>
      <c r="CT705" s="7"/>
      <c r="CU705" s="7"/>
      <c r="DH705" s="7"/>
      <c r="DI705" s="7"/>
      <c r="DJ705" s="7"/>
      <c r="DK705" s="7"/>
      <c r="DQ705" s="7"/>
      <c r="DR705" s="7"/>
      <c r="DS705" s="7"/>
      <c r="DT705" s="7"/>
      <c r="DU705" s="7"/>
      <c r="EB705" s="7"/>
      <c r="EC705" s="7"/>
      <c r="ED705" s="7"/>
      <c r="EE705" s="7"/>
      <c r="EK705" s="7"/>
      <c r="EL705" s="7"/>
      <c r="EM705" s="7"/>
      <c r="EN705" s="7"/>
      <c r="EO705" s="7"/>
      <c r="EV705" s="7"/>
      <c r="EW705" s="7"/>
      <c r="EX705" s="7"/>
      <c r="EY705" s="7"/>
    </row>
    <row r="706" spans="1:155" s="8" customFormat="1" x14ac:dyDescent="0.35">
      <c r="A706" s="127" t="s">
        <v>294</v>
      </c>
      <c r="B706" s="128" t="s">
        <v>283</v>
      </c>
      <c r="C706" s="129" t="s">
        <v>81</v>
      </c>
      <c r="D706" s="67">
        <v>6</v>
      </c>
      <c r="E706" s="67">
        <v>50</v>
      </c>
      <c r="F706" s="68">
        <v>4</v>
      </c>
      <c r="G706" s="8">
        <v>39010.800000000003</v>
      </c>
      <c r="H706" s="8">
        <v>28607.4</v>
      </c>
      <c r="I706" s="8">
        <v>7200</v>
      </c>
      <c r="M706" s="130"/>
      <c r="N706" s="131"/>
      <c r="O706" s="132"/>
      <c r="P706" s="130">
        <v>30303.910159999999</v>
      </c>
      <c r="Q706" s="132">
        <v>11405</v>
      </c>
      <c r="R706" s="130">
        <v>30471.16</v>
      </c>
      <c r="S706" s="132">
        <v>542.87</v>
      </c>
      <c r="T706" s="130">
        <v>30920.46</v>
      </c>
      <c r="U706" s="132">
        <v>300.00549999999998</v>
      </c>
      <c r="V706" s="130">
        <v>30511.66</v>
      </c>
      <c r="W706" s="132">
        <v>300.25749999999999</v>
      </c>
      <c r="X706" s="8">
        <v>30372.799999999999</v>
      </c>
      <c r="Y706" s="8">
        <v>2164</v>
      </c>
      <c r="Z706" s="74">
        <f t="shared" si="30"/>
        <v>39010.800000000003</v>
      </c>
      <c r="AA706" s="48">
        <f t="shared" si="31"/>
        <v>30303.910159999999</v>
      </c>
      <c r="AB7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MIN(G706,J706,M706),"")</f>
        <v/>
      </c>
      <c r="AC706" s="49" t="str">
        <f>IF(OR(DataBase2[[#This Row],[sKS]] = "", DataBase2[[#This Row],[BSOpt]]=""), "", (DataBase2[[#This Row],[sKS]]-DataBase2[[#This Row],[BSOpt]])/DataBase2[[#This Row],[BSOpt]])</f>
        <v/>
      </c>
      <c r="AD706" s="49">
        <f t="shared" si="32"/>
        <v>39010.800000000003</v>
      </c>
      <c r="AE706" s="49">
        <f>IF(OR(DataBase2[[#This Row],[sKS]] = "", DataBase2[[#This Row],[BESTUB]]=""), "", (DataBase2[[#This Row],[sKS]]-DataBase2[[#This Row],[BESTUB]])/DataBase2[[#This Row],[BESTUB]])</f>
        <v>-0.22142586155628705</v>
      </c>
      <c r="AF706" s="75">
        <f>IF(OR(DataBase2[[#This Row],[sLB]] = "", DataBase2[[#This Row],[BestSol]]=""), "", (DataBase2[[#This Row],[sLB]]-DataBase2[[#This Row],[BestSol]])/DataBase2[[#This Row],[BestSol]])</f>
        <v>0</v>
      </c>
      <c r="AG706" s="76" t="str">
        <f>IF(OR(DataBase2[[#This Row],[sCL]] = "", DataBase2[[#This Row],[BestSol]]=""), "", (DataBase2[[#This Row],[sCL]] -DataBase2[[#This Row],[BestSol]])/DataBase2[[#This Row],[BestSol]])</f>
        <v/>
      </c>
      <c r="AH706" s="76" t="str">
        <f>IF(OR(DataBase2[[#This Row],[sDRC]]= "", DataBase2[[#This Row],[BestSol]]=""), "", (DataBase2[[#This Row],[sDRC]]-DataBase2[[#This Row],[BestSol]])/DataBase2[[#This Row],[BestSol]])</f>
        <v/>
      </c>
      <c r="AI706" s="76">
        <f>IF(OR(DataBase2[[#This Row],[sABS]]= "", DataBase2[[#This Row],[BestSol]]=""), "", (DataBase2[[#This Row],[sABS]]-DataBase2[[#This Row],[BestSol]])/DataBase2[[#This Row],[BestSol]])</f>
        <v>-0.2231917786869278</v>
      </c>
      <c r="AJ706" s="76">
        <f>IF(OR(DataBase2[[#This Row],[sCCJ]]= "", DataBase2[[#This Row],[BestSol]]=""), "", (DataBase2[[#This Row],[sCCJ]]-DataBase2[[#This Row],[BestSol]])/DataBase2[[#This Row],[BestSol]])</f>
        <v>-0.21890450849508347</v>
      </c>
      <c r="AK706" s="76">
        <f>IF(OR(DataBase2[[#This Row],[sILS]] = "", DataBase2[[#This Row],[BestSol]]=""), "", (DataBase2[[#This Row],[sILS]]-DataBase2[[#This Row],[BestSol]])/DataBase2[[#This Row],[BestSol]])</f>
        <v>-0.20738718508720669</v>
      </c>
      <c r="AL706" s="76">
        <f>IF(OR(DataBase2[[#This Row],[sSA]] = "", DataBase2[[#This Row],[BestSol]]=""), "", (DataBase2[[#This Row],[sSA]]-DataBase2[[#This Row],[BestSol]])/DataBase2[[#This Row],[BestSol]])</f>
        <v>-0.21786633445097262</v>
      </c>
      <c r="AM706" s="76">
        <f>IF(OR(DataBase2[[#This Row],[sKS]] = "", DataBase2[[#This Row],[BestSol]]=""), "", (DataBase2[[#This Row],[sKS]]-DataBase2[[#This Row],[BestSol]])/DataBase2[[#This Row],[BestSol]])</f>
        <v>-0.22142586155628705</v>
      </c>
      <c r="AN706" s="75">
        <f>IF(OR(DataBase2[[#This Row],[sLB]] = "", DataBase2[[#This Row],[BSHeu]]=""), "", (DataBase2[[#This Row],[sLB]]-DataBase2[[#This Row],[BSHeu]])/DataBase2[[#This Row],[BSHeu]])</f>
        <v>0.28731902233173739</v>
      </c>
      <c r="AO706" s="76" t="str">
        <f>IF(OR(DataBase2[[#This Row],[sCL]] = "",  DataBase2[[#This Row],[BSHeu]]=""), "", (DataBase2[[#This Row],[sCL]] - DataBase2[[#This Row],[BSHeu]])/ DataBase2[[#This Row],[BSHeu]])</f>
        <v/>
      </c>
      <c r="AP706" s="76" t="str">
        <f>IF(OR(DataBase2[[#This Row],[sDRC]]= "",  DataBase2[[#This Row],[BSHeu]]=""), "", (DataBase2[[#This Row],[sDRC]]- DataBase2[[#This Row],[BSHeu]])/ DataBase2[[#This Row],[BSHeu]])</f>
        <v/>
      </c>
      <c r="AQ706" s="76">
        <f>IF(OR(DataBase2[[#This Row],[sABS]]= "",  DataBase2[[#This Row],[BSHeu]]=""), "", (DataBase2[[#This Row],[sABS]]- DataBase2[[#This Row],[BSHeu]])/ DataBase2[[#This Row],[BSHeu]])</f>
        <v>0</v>
      </c>
      <c r="AR706" s="76">
        <f>IF(OR(DataBase2[[#This Row],[sCCJ]]= "",  DataBase2[[#This Row],[BSHeu]]=""), "", (DataBase2[[#This Row],[sCCJ]]- DataBase2[[#This Row],[BSHeu]])/ DataBase2[[#This Row],[BSHeu]])</f>
        <v>5.51908447183703E-3</v>
      </c>
      <c r="AS706" s="76">
        <f>IF(OR(DataBase2[[#This Row],[sILS]] = "",  DataBase2[[#This Row],[BSHeu]]=""), "", (DataBase2[[#This Row],[sILS]]- DataBase2[[#This Row],[BSHeu]])/ DataBase2[[#This Row],[BSHeu]])</f>
        <v>2.0345553981143391E-2</v>
      </c>
      <c r="AT706" s="76">
        <f>IF(OR(DataBase2[[#This Row],[sSA]] = "",  DataBase2[[#This Row],[BSHeu]]=""), "", (DataBase2[[#This Row],[sSA]]- DataBase2[[#This Row],[BSHeu]])/ DataBase2[[#This Row],[BSHeu]])</f>
        <v>6.8555456673120106E-3</v>
      </c>
      <c r="AU706" s="77">
        <f>IF(OR(DataBase2[[#This Row],[sKS]]= "",  DataBase2[[#This Row],[BSHeu]]=""), "", (DataBase2[[#This Row],[sKS]]- DataBase2[[#This Row],[BSHeu]])/ DataBase2[[#This Row],[BSHeu]])</f>
        <v>2.2732987141353056E-3</v>
      </c>
      <c r="AV706" s="78">
        <f>IF(AND(DataBase2[[#This Row],[sLBGB]]&lt;=0.0001, DataBase2[[#This Row],[sLBGB]]&lt;&gt;""), 1,"")</f>
        <v>1</v>
      </c>
      <c r="AW706" s="78" t="str">
        <f>IF(AND(DataBase2[[#This Row],[sCLGB]]&lt;=0.0001,DataBase2[[#This Row],[sCLGB]]&lt;&gt;""), 1,"")</f>
        <v/>
      </c>
      <c r="AX706" s="78" t="str">
        <f>IF(AND(DataBase2[[#This Row],[sDRCGB]]&lt;=0.0001,DataBase2[[#This Row],[sDRCGB]]&lt;&gt;""), 1,"")</f>
        <v/>
      </c>
      <c r="AY706" s="78">
        <f>IF(AND(DataBase2[[#This Row],[sABSGB]]&lt;=0.0001,DataBase2[[#This Row],[sABSGB]]&lt;&gt;""), 1,"")</f>
        <v>1</v>
      </c>
      <c r="AZ706" s="78">
        <f>IF(AND(DataBase2[[#This Row],[sCCJGB]]&lt;=0.0001,DataBase2[[#This Row],[sCCJGB]]&lt;&gt;""), 1,"")</f>
        <v>1</v>
      </c>
      <c r="BA706" s="78">
        <f>IF(AND(DataBase2[[#This Row],[sILSGB]]&lt;=0.0001,DataBase2[[#This Row],[sILSGB]]&lt;&gt;""), 1,"")</f>
        <v>1</v>
      </c>
      <c r="BB706" s="78">
        <f>IF(AND(DataBase2[[#This Row],[sSAGB]]&lt;=0.0001,DataBase2[[#This Row],[sSAGB]]&lt;&gt;""), 1,"")</f>
        <v>1</v>
      </c>
      <c r="BC706" s="78">
        <f>IF(AND(DataBase2[[#This Row],[sKSGB]]&lt;=0.0001,DataBase2[[#This Row],[sKSGB]]&lt;&gt;""), 1,"")</f>
        <v>1</v>
      </c>
      <c r="BD706" s="79" t="str">
        <f>IF(AND(DataBase2[[#This Row],[sLBGKS]]&lt;=0.0001, DataBase2[[#This Row],[sLBGKS]]&lt;&gt;""), 1,"")</f>
        <v/>
      </c>
      <c r="BE706" s="78" t="str">
        <f>IF(AND(DataBase2[[#This Row],[sCLGKS]]&lt;=0.0001,DataBase2[[#This Row],[sCLGKS]]&lt;&gt;""), 1,"")</f>
        <v/>
      </c>
      <c r="BF706" s="78" t="str">
        <f>IF(AND(DataBase2[[#This Row],[sDRCGKS]]&lt;=0.0001,DataBase2[[#This Row],[sDRCGKS]]&lt;&gt;""), 1,"")</f>
        <v/>
      </c>
      <c r="BG706" s="78">
        <f>IF(AND(DataBase2[[#This Row],[sABSGKS]]&lt;=0.0001,DataBase2[[#This Row],[sABSGKS]]&lt;&gt;""), 1,"")</f>
        <v>1</v>
      </c>
      <c r="BH706" s="78" t="str">
        <f>IF(AND(DataBase2[[#This Row],[sCCJGKS]]&lt;=0.0001,DataBase2[[#This Row],[sCCJGKS]]&lt;&gt;""), 1,"")</f>
        <v/>
      </c>
      <c r="BI706" s="78" t="str">
        <f>IF(AND(DataBase2[[#This Row],[sILSGKS]]&lt;=0.0001,DataBase2[[#This Row],[sILSGKS]]&lt;&gt;""), 1,"")</f>
        <v/>
      </c>
      <c r="BJ706" s="78" t="str">
        <f>IF(AND(DataBase2[[#This Row],[sSAGKS]]&lt;=0.0001,DataBase2[[#This Row],[sSAGKS]]&lt;&gt;""), 1,"")</f>
        <v/>
      </c>
      <c r="BK706" s="80" t="str">
        <f>IF(AND(DataBase2[[#This Row],[sKSGKS]]&lt;=0.0001,DataBase2[[#This Row],[sKSGKS]]&lt;&gt;""), 1,"")</f>
        <v/>
      </c>
      <c r="BQ706" s="7"/>
      <c r="BR706" s="7"/>
      <c r="BS706" s="7"/>
      <c r="BT706" s="7"/>
      <c r="BU706" s="7"/>
      <c r="CH706" s="7"/>
      <c r="CI706" s="7"/>
      <c r="CJ706" s="7"/>
      <c r="CK706" s="7"/>
      <c r="CQ706" s="7"/>
      <c r="CR706" s="7"/>
      <c r="CS706" s="7"/>
      <c r="CT706" s="7"/>
      <c r="CU706" s="7"/>
      <c r="DH706" s="7"/>
      <c r="DI706" s="7"/>
      <c r="DJ706" s="7"/>
      <c r="DK706" s="7"/>
      <c r="DQ706" s="7"/>
      <c r="DR706" s="7"/>
      <c r="DS706" s="7"/>
      <c r="DT706" s="7"/>
      <c r="DU706" s="7"/>
      <c r="EB706" s="7"/>
      <c r="EC706" s="7"/>
      <c r="ED706" s="7"/>
      <c r="EE706" s="7"/>
      <c r="EK706" s="7"/>
      <c r="EL706" s="7"/>
      <c r="EM706" s="7"/>
      <c r="EN706" s="7"/>
      <c r="EO706" s="7"/>
      <c r="EV706" s="7"/>
      <c r="EW706" s="7"/>
      <c r="EX706" s="7"/>
      <c r="EY706" s="7"/>
    </row>
    <row r="707" spans="1:155" s="8" customFormat="1" x14ac:dyDescent="0.35">
      <c r="A707" s="127" t="s">
        <v>295</v>
      </c>
      <c r="B707" s="128" t="s">
        <v>283</v>
      </c>
      <c r="C707" s="129" t="s">
        <v>81</v>
      </c>
      <c r="D707" s="67">
        <v>6</v>
      </c>
      <c r="E707" s="67">
        <v>50</v>
      </c>
      <c r="F707" s="68">
        <v>5</v>
      </c>
      <c r="G707" s="8">
        <v>35210.9</v>
      </c>
      <c r="H707" s="8">
        <v>30778.2</v>
      </c>
      <c r="I707" s="8">
        <v>7200</v>
      </c>
      <c r="M707" s="130"/>
      <c r="N707" s="131"/>
      <c r="O707" s="132"/>
      <c r="P707" s="130">
        <v>33234.46875</v>
      </c>
      <c r="Q707" s="132">
        <v>11412</v>
      </c>
      <c r="R707" s="130">
        <v>33101.360000000001</v>
      </c>
      <c r="S707" s="132">
        <v>569.92999999999995</v>
      </c>
      <c r="T707" s="130">
        <v>33430.76</v>
      </c>
      <c r="U707" s="132">
        <v>300.14249999999998</v>
      </c>
      <c r="V707" s="130">
        <v>33462.06</v>
      </c>
      <c r="W707" s="132">
        <v>300.01900000000001</v>
      </c>
      <c r="X707" s="8">
        <v>32794</v>
      </c>
      <c r="Y707" s="8">
        <v>4220</v>
      </c>
      <c r="Z707" s="74">
        <f t="shared" ref="Z707:Z770" si="33">IF(MIN(G707,J707,M707)&gt;0, MIN(G707,J707,M707),"")</f>
        <v>35210.9</v>
      </c>
      <c r="AA707" s="48">
        <f t="shared" ref="AA707:AA770" si="34">IF(MIN(P707,R707,T707,V707,X707)&gt;0, MIN(P707,R707,T707,V707,X707),"")</f>
        <v>32794</v>
      </c>
      <c r="AB70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MIN(G707,J707,M707),"")</f>
        <v/>
      </c>
      <c r="AC707" s="49" t="str">
        <f>IF(OR(DataBase2[[#This Row],[sKS]] = "", DataBase2[[#This Row],[BSOpt]]=""), "", (DataBase2[[#This Row],[sKS]]-DataBase2[[#This Row],[BSOpt]])/DataBase2[[#This Row],[BSOpt]])</f>
        <v/>
      </c>
      <c r="AD707" s="49">
        <f t="shared" ref="AD707:AD770" si="35">IF(MIN(G707,J707,M707)&gt;0, MIN(G707,J707,M707),"")</f>
        <v>35210.9</v>
      </c>
      <c r="AE707" s="49">
        <f>IF(OR(DataBase2[[#This Row],[sKS]] = "", DataBase2[[#This Row],[BESTUB]]=""), "", (DataBase2[[#This Row],[sKS]]-DataBase2[[#This Row],[BESTUB]])/DataBase2[[#This Row],[BESTUB]])</f>
        <v>-6.8640676608663839E-2</v>
      </c>
      <c r="AF707" s="75">
        <f>IF(OR(DataBase2[[#This Row],[sLB]] = "", DataBase2[[#This Row],[BestSol]]=""), "", (DataBase2[[#This Row],[sLB]]-DataBase2[[#This Row],[BestSol]])/DataBase2[[#This Row],[BestSol]])</f>
        <v>0</v>
      </c>
      <c r="AG707" s="76" t="str">
        <f>IF(OR(DataBase2[[#This Row],[sCL]] = "", DataBase2[[#This Row],[BestSol]]=""), "", (DataBase2[[#This Row],[sCL]] -DataBase2[[#This Row],[BestSol]])/DataBase2[[#This Row],[BestSol]])</f>
        <v/>
      </c>
      <c r="AH707" s="76" t="str">
        <f>IF(OR(DataBase2[[#This Row],[sDRC]]= "", DataBase2[[#This Row],[BestSol]]=""), "", (DataBase2[[#This Row],[sDRC]]-DataBase2[[#This Row],[BestSol]])/DataBase2[[#This Row],[BestSol]])</f>
        <v/>
      </c>
      <c r="AI707" s="76">
        <f>IF(OR(DataBase2[[#This Row],[sABS]]= "", DataBase2[[#This Row],[BestSol]]=""), "", (DataBase2[[#This Row],[sABS]]-DataBase2[[#This Row],[BestSol]])/DataBase2[[#This Row],[BestSol]])</f>
        <v>-5.6131233510077885E-2</v>
      </c>
      <c r="AJ707" s="76">
        <f>IF(OR(DataBase2[[#This Row],[sCCJ]]= "", DataBase2[[#This Row],[BestSol]]=""), "", (DataBase2[[#This Row],[sCCJ]]-DataBase2[[#This Row],[BestSol]])/DataBase2[[#This Row],[BestSol]])</f>
        <v>-5.991156147670184E-2</v>
      </c>
      <c r="AK707" s="76">
        <f>IF(OR(DataBase2[[#This Row],[sILS]] = "", DataBase2[[#This Row],[BestSol]]=""), "", (DataBase2[[#This Row],[sILS]]-DataBase2[[#This Row],[BestSol]])/DataBase2[[#This Row],[BestSol]])</f>
        <v>-5.0556503809899754E-2</v>
      </c>
      <c r="AL707" s="76">
        <f>IF(OR(DataBase2[[#This Row],[sSA]] = "", DataBase2[[#This Row],[BestSol]]=""), "", (DataBase2[[#This Row],[sSA]]-DataBase2[[#This Row],[BestSol]])/DataBase2[[#This Row],[BestSol]])</f>
        <v>-4.9667574529478196E-2</v>
      </c>
      <c r="AM707" s="76">
        <f>IF(OR(DataBase2[[#This Row],[sKS]] = "", DataBase2[[#This Row],[BestSol]]=""), "", (DataBase2[[#This Row],[sKS]]-DataBase2[[#This Row],[BestSol]])/DataBase2[[#This Row],[BestSol]])</f>
        <v>-6.8640676608663839E-2</v>
      </c>
      <c r="AN707" s="75">
        <f>IF(OR(DataBase2[[#This Row],[sLB]] = "", DataBase2[[#This Row],[BSHeu]]=""), "", (DataBase2[[#This Row],[sLB]]-DataBase2[[#This Row],[BSHeu]])/DataBase2[[#This Row],[BSHeu]])</f>
        <v>7.3699457217783787E-2</v>
      </c>
      <c r="AO707" s="76" t="str">
        <f>IF(OR(DataBase2[[#This Row],[sCL]] = "",  DataBase2[[#This Row],[BSHeu]]=""), "", (DataBase2[[#This Row],[sCL]] - DataBase2[[#This Row],[BSHeu]])/ DataBase2[[#This Row],[BSHeu]])</f>
        <v/>
      </c>
      <c r="AP707" s="76" t="str">
        <f>IF(OR(DataBase2[[#This Row],[sDRC]]= "",  DataBase2[[#This Row],[BSHeu]]=""), "", (DataBase2[[#This Row],[sDRC]]- DataBase2[[#This Row],[BSHeu]])/ DataBase2[[#This Row],[BSHeu]])</f>
        <v/>
      </c>
      <c r="AQ707" s="76">
        <f>IF(OR(DataBase2[[#This Row],[sABS]]= "",  DataBase2[[#This Row],[BSHeu]]=""), "", (DataBase2[[#This Row],[sABS]]- DataBase2[[#This Row],[BSHeu]])/ DataBase2[[#This Row],[BSHeu]])</f>
        <v>1.3431382265048485E-2</v>
      </c>
      <c r="AR707" s="76">
        <f>IF(OR(DataBase2[[#This Row],[sCCJ]]= "",  DataBase2[[#This Row],[BSHeu]]=""), "", (DataBase2[[#This Row],[sCCJ]]- DataBase2[[#This Row],[BSHeu]])/ DataBase2[[#This Row],[BSHeu]])</f>
        <v>9.3724461791791364E-3</v>
      </c>
      <c r="AS707" s="76">
        <f>IF(OR(DataBase2[[#This Row],[sILS]] = "",  DataBase2[[#This Row],[BSHeu]]=""), "", (DataBase2[[#This Row],[sILS]]- DataBase2[[#This Row],[BSHeu]])/ DataBase2[[#This Row],[BSHeu]])</f>
        <v>1.9416966518265598E-2</v>
      </c>
      <c r="AT707" s="76">
        <f>IF(OR(DataBase2[[#This Row],[sSA]] = "",  DataBase2[[#This Row],[BSHeu]]=""), "", (DataBase2[[#This Row],[sSA]]- DataBase2[[#This Row],[BSHeu]])/ DataBase2[[#This Row],[BSHeu]])</f>
        <v>2.0371409404159227E-2</v>
      </c>
      <c r="AU707" s="77">
        <f>IF(OR(DataBase2[[#This Row],[sKS]]= "",  DataBase2[[#This Row],[BSHeu]]=""), "", (DataBase2[[#This Row],[sKS]]- DataBase2[[#This Row],[BSHeu]])/ DataBase2[[#This Row],[BSHeu]])</f>
        <v>0</v>
      </c>
      <c r="AV707" s="78">
        <f>IF(AND(DataBase2[[#This Row],[sLBGB]]&lt;=0.0001, DataBase2[[#This Row],[sLBGB]]&lt;&gt;""), 1,"")</f>
        <v>1</v>
      </c>
      <c r="AW707" s="78" t="str">
        <f>IF(AND(DataBase2[[#This Row],[sCLGB]]&lt;=0.0001,DataBase2[[#This Row],[sCLGB]]&lt;&gt;""), 1,"")</f>
        <v/>
      </c>
      <c r="AX707" s="78" t="str">
        <f>IF(AND(DataBase2[[#This Row],[sDRCGB]]&lt;=0.0001,DataBase2[[#This Row],[sDRCGB]]&lt;&gt;""), 1,"")</f>
        <v/>
      </c>
      <c r="AY707" s="78">
        <f>IF(AND(DataBase2[[#This Row],[sABSGB]]&lt;=0.0001,DataBase2[[#This Row],[sABSGB]]&lt;&gt;""), 1,"")</f>
        <v>1</v>
      </c>
      <c r="AZ707" s="78">
        <f>IF(AND(DataBase2[[#This Row],[sCCJGB]]&lt;=0.0001,DataBase2[[#This Row],[sCCJGB]]&lt;&gt;""), 1,"")</f>
        <v>1</v>
      </c>
      <c r="BA707" s="78">
        <f>IF(AND(DataBase2[[#This Row],[sILSGB]]&lt;=0.0001,DataBase2[[#This Row],[sILSGB]]&lt;&gt;""), 1,"")</f>
        <v>1</v>
      </c>
      <c r="BB707" s="78">
        <f>IF(AND(DataBase2[[#This Row],[sSAGB]]&lt;=0.0001,DataBase2[[#This Row],[sSAGB]]&lt;&gt;""), 1,"")</f>
        <v>1</v>
      </c>
      <c r="BC707" s="78">
        <f>IF(AND(DataBase2[[#This Row],[sKSGB]]&lt;=0.0001,DataBase2[[#This Row],[sKSGB]]&lt;&gt;""), 1,"")</f>
        <v>1</v>
      </c>
      <c r="BD707" s="79" t="str">
        <f>IF(AND(DataBase2[[#This Row],[sLBGKS]]&lt;=0.0001, DataBase2[[#This Row],[sLBGKS]]&lt;&gt;""), 1,"")</f>
        <v/>
      </c>
      <c r="BE707" s="78" t="str">
        <f>IF(AND(DataBase2[[#This Row],[sCLGKS]]&lt;=0.0001,DataBase2[[#This Row],[sCLGKS]]&lt;&gt;""), 1,"")</f>
        <v/>
      </c>
      <c r="BF707" s="78" t="str">
        <f>IF(AND(DataBase2[[#This Row],[sDRCGKS]]&lt;=0.0001,DataBase2[[#This Row],[sDRCGKS]]&lt;&gt;""), 1,"")</f>
        <v/>
      </c>
      <c r="BG707" s="78" t="str">
        <f>IF(AND(DataBase2[[#This Row],[sABSGKS]]&lt;=0.0001,DataBase2[[#This Row],[sABSGKS]]&lt;&gt;""), 1,"")</f>
        <v/>
      </c>
      <c r="BH707" s="78" t="str">
        <f>IF(AND(DataBase2[[#This Row],[sCCJGKS]]&lt;=0.0001,DataBase2[[#This Row],[sCCJGKS]]&lt;&gt;""), 1,"")</f>
        <v/>
      </c>
      <c r="BI707" s="78" t="str">
        <f>IF(AND(DataBase2[[#This Row],[sILSGKS]]&lt;=0.0001,DataBase2[[#This Row],[sILSGKS]]&lt;&gt;""), 1,"")</f>
        <v/>
      </c>
      <c r="BJ707" s="78" t="str">
        <f>IF(AND(DataBase2[[#This Row],[sSAGKS]]&lt;=0.0001,DataBase2[[#This Row],[sSAGKS]]&lt;&gt;""), 1,"")</f>
        <v/>
      </c>
      <c r="BK707" s="80">
        <f>IF(AND(DataBase2[[#This Row],[sKSGKS]]&lt;=0.0001,DataBase2[[#This Row],[sKSGKS]]&lt;&gt;""), 1,"")</f>
        <v>1</v>
      </c>
      <c r="BQ707" s="7"/>
      <c r="BR707" s="7"/>
      <c r="BS707" s="7"/>
      <c r="BT707" s="7"/>
      <c r="BU707" s="7"/>
      <c r="CH707" s="7"/>
      <c r="CI707" s="7"/>
      <c r="CJ707" s="7"/>
      <c r="CK707" s="7"/>
      <c r="CQ707" s="7"/>
      <c r="CR707" s="7"/>
      <c r="CS707" s="7"/>
      <c r="CT707" s="7"/>
      <c r="CU707" s="7"/>
      <c r="DH707" s="7"/>
      <c r="DI707" s="7"/>
      <c r="DJ707" s="7"/>
      <c r="DK707" s="7"/>
      <c r="DQ707" s="7"/>
      <c r="DR707" s="7"/>
      <c r="DS707" s="7"/>
      <c r="DT707" s="7"/>
      <c r="DU707" s="7"/>
      <c r="EB707" s="7"/>
      <c r="EC707" s="7"/>
      <c r="ED707" s="7"/>
      <c r="EE707" s="7"/>
      <c r="EK707" s="7"/>
      <c r="EL707" s="7"/>
      <c r="EM707" s="7"/>
      <c r="EN707" s="7"/>
      <c r="EO707" s="7"/>
      <c r="EV707" s="7"/>
      <c r="EW707" s="7"/>
      <c r="EX707" s="7"/>
      <c r="EY707" s="7"/>
    </row>
    <row r="708" spans="1:155" s="8" customFormat="1" x14ac:dyDescent="0.35">
      <c r="A708" s="127" t="s">
        <v>296</v>
      </c>
      <c r="B708" s="128" t="s">
        <v>283</v>
      </c>
      <c r="C708" s="129" t="s">
        <v>81</v>
      </c>
      <c r="D708" s="67">
        <v>6</v>
      </c>
      <c r="E708" s="67">
        <v>50</v>
      </c>
      <c r="F708" s="68">
        <v>2</v>
      </c>
      <c r="G708" s="8">
        <v>28831</v>
      </c>
      <c r="H708" s="8">
        <v>27602</v>
      </c>
      <c r="I708" s="8">
        <v>7200</v>
      </c>
      <c r="M708" s="130"/>
      <c r="N708" s="131"/>
      <c r="O708" s="132"/>
      <c r="P708" s="130">
        <v>28480.560549999998</v>
      </c>
      <c r="Q708" s="132">
        <v>11402</v>
      </c>
      <c r="R708" s="130">
        <v>28698.99</v>
      </c>
      <c r="S708" s="132">
        <v>514.77</v>
      </c>
      <c r="T708" s="130">
        <v>28616.99</v>
      </c>
      <c r="U708" s="132">
        <v>300.09100000000001</v>
      </c>
      <c r="V708" s="130">
        <v>28574.59</v>
      </c>
      <c r="W708" s="132">
        <v>300.09100000000001</v>
      </c>
      <c r="X708" s="8">
        <v>28630.400000000001</v>
      </c>
      <c r="Y708" s="8">
        <v>196</v>
      </c>
      <c r="Z708" s="74">
        <f t="shared" si="33"/>
        <v>28831</v>
      </c>
      <c r="AA708" s="48">
        <f t="shared" si="34"/>
        <v>28480.560549999998</v>
      </c>
      <c r="AB70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MIN(G708,J708,M708),"")</f>
        <v/>
      </c>
      <c r="AC708" s="49" t="str">
        <f>IF(OR(DataBase2[[#This Row],[sKS]] = "", DataBase2[[#This Row],[BSOpt]]=""), "", (DataBase2[[#This Row],[sKS]]-DataBase2[[#This Row],[BSOpt]])/DataBase2[[#This Row],[BSOpt]])</f>
        <v/>
      </c>
      <c r="AD708" s="49">
        <f t="shared" si="35"/>
        <v>28831</v>
      </c>
      <c r="AE708" s="49">
        <f>IF(OR(DataBase2[[#This Row],[sKS]] = "", DataBase2[[#This Row],[BESTUB]]=""), "", (DataBase2[[#This Row],[sKS]]-DataBase2[[#This Row],[BESTUB]])/DataBase2[[#This Row],[BESTUB]])</f>
        <v>-6.9577884915541796E-3</v>
      </c>
      <c r="AF708" s="75">
        <f>IF(OR(DataBase2[[#This Row],[sLB]] = "", DataBase2[[#This Row],[BestSol]]=""), "", (DataBase2[[#This Row],[sLB]]-DataBase2[[#This Row],[BestSol]])/DataBase2[[#This Row],[BestSol]])</f>
        <v>0</v>
      </c>
      <c r="AG708" s="76" t="str">
        <f>IF(OR(DataBase2[[#This Row],[sCL]] = "", DataBase2[[#This Row],[BestSol]]=""), "", (DataBase2[[#This Row],[sCL]] -DataBase2[[#This Row],[BestSol]])/DataBase2[[#This Row],[BestSol]])</f>
        <v/>
      </c>
      <c r="AH708" s="76" t="str">
        <f>IF(OR(DataBase2[[#This Row],[sDRC]]= "", DataBase2[[#This Row],[BestSol]]=""), "", (DataBase2[[#This Row],[sDRC]]-DataBase2[[#This Row],[BestSol]])/DataBase2[[#This Row],[BestSol]])</f>
        <v/>
      </c>
      <c r="AI708" s="76">
        <f>IF(OR(DataBase2[[#This Row],[sABS]]= "", DataBase2[[#This Row],[BestSol]]=""), "", (DataBase2[[#This Row],[sABS]]-DataBase2[[#This Row],[BestSol]])/DataBase2[[#This Row],[BestSol]])</f>
        <v>-1.2154953001977097E-2</v>
      </c>
      <c r="AJ708" s="76">
        <f>IF(OR(DataBase2[[#This Row],[sCCJ]]= "", DataBase2[[#This Row],[BestSol]]=""), "", (DataBase2[[#This Row],[sCCJ]]-DataBase2[[#This Row],[BestSol]])/DataBase2[[#This Row],[BestSol]])</f>
        <v>-4.5787520377371027E-3</v>
      </c>
      <c r="AK708" s="76">
        <f>IF(OR(DataBase2[[#This Row],[sILS]] = "", DataBase2[[#This Row],[BestSol]]=""), "", (DataBase2[[#This Row],[sILS]]-DataBase2[[#This Row],[BestSol]])/DataBase2[[#This Row],[BestSol]])</f>
        <v>-7.422912836876917E-3</v>
      </c>
      <c r="AL708" s="76">
        <f>IF(OR(DataBase2[[#This Row],[sSA]] = "", DataBase2[[#This Row],[BestSol]]=""), "", (DataBase2[[#This Row],[sSA]]-DataBase2[[#This Row],[BestSol]])/DataBase2[[#This Row],[BestSol]])</f>
        <v>-8.8935520793590184E-3</v>
      </c>
      <c r="AM708" s="76">
        <f>IF(OR(DataBase2[[#This Row],[sKS]] = "", DataBase2[[#This Row],[BestSol]]=""), "", (DataBase2[[#This Row],[sKS]]-DataBase2[[#This Row],[BestSol]])/DataBase2[[#This Row],[BestSol]])</f>
        <v>-6.9577884915541796E-3</v>
      </c>
      <c r="AN708" s="75">
        <f>IF(OR(DataBase2[[#This Row],[sLB]] = "", DataBase2[[#This Row],[BSHeu]]=""), "", (DataBase2[[#This Row],[sLB]]-DataBase2[[#This Row],[BSHeu]])/DataBase2[[#This Row],[BSHeu]])</f>
        <v>1.2304513788792043E-2</v>
      </c>
      <c r="AO708" s="76" t="str">
        <f>IF(OR(DataBase2[[#This Row],[sCL]] = "",  DataBase2[[#This Row],[BSHeu]]=""), "", (DataBase2[[#This Row],[sCL]] - DataBase2[[#This Row],[BSHeu]])/ DataBase2[[#This Row],[BSHeu]])</f>
        <v/>
      </c>
      <c r="AP708" s="76" t="str">
        <f>IF(OR(DataBase2[[#This Row],[sDRC]]= "",  DataBase2[[#This Row],[BSHeu]]=""), "", (DataBase2[[#This Row],[sDRC]]- DataBase2[[#This Row],[BSHeu]])/ DataBase2[[#This Row],[BSHeu]])</f>
        <v/>
      </c>
      <c r="AQ708" s="76">
        <f>IF(OR(DataBase2[[#This Row],[sABS]]= "",  DataBase2[[#This Row],[BSHeu]]=""), "", (DataBase2[[#This Row],[sABS]]- DataBase2[[#This Row],[BSHeu]])/ DataBase2[[#This Row],[BSHeu]])</f>
        <v>0</v>
      </c>
      <c r="AR708" s="76">
        <f>IF(OR(DataBase2[[#This Row],[sCCJ]]= "",  DataBase2[[#This Row],[BSHeu]]=""), "", (DataBase2[[#This Row],[sCCJ]]- DataBase2[[#This Row],[BSHeu]])/ DataBase2[[#This Row],[BSHeu]])</f>
        <v>7.6694224334711448E-3</v>
      </c>
      <c r="AS708" s="76">
        <f>IF(OR(DataBase2[[#This Row],[sILS]] = "",  DataBase2[[#This Row],[BSHeu]]=""), "", (DataBase2[[#This Row],[sILS]]- DataBase2[[#This Row],[BSHeu]])/ DataBase2[[#This Row],[BSHeu]])</f>
        <v>4.7902656185607722E-3</v>
      </c>
      <c r="AT708" s="76">
        <f>IF(OR(DataBase2[[#This Row],[sSA]] = "",  DataBase2[[#This Row],[BSHeu]]=""), "", (DataBase2[[#This Row],[sSA]]- DataBase2[[#This Row],[BSHeu]])/ DataBase2[[#This Row],[BSHeu]])</f>
        <v>3.3015308752412115E-3</v>
      </c>
      <c r="AU708" s="77">
        <f>IF(OR(DataBase2[[#This Row],[sKS]]= "",  DataBase2[[#This Row],[BSHeu]]=""), "", (DataBase2[[#This Row],[sKS]]- DataBase2[[#This Row],[BSHeu]])/ DataBase2[[#This Row],[BSHeu]])</f>
        <v>5.2611130928040366E-3</v>
      </c>
      <c r="AV708" s="78">
        <f>IF(AND(DataBase2[[#This Row],[sLBGB]]&lt;=0.0001, DataBase2[[#This Row],[sLBGB]]&lt;&gt;""), 1,"")</f>
        <v>1</v>
      </c>
      <c r="AW708" s="78" t="str">
        <f>IF(AND(DataBase2[[#This Row],[sCLGB]]&lt;=0.0001,DataBase2[[#This Row],[sCLGB]]&lt;&gt;""), 1,"")</f>
        <v/>
      </c>
      <c r="AX708" s="78" t="str">
        <f>IF(AND(DataBase2[[#This Row],[sDRCGB]]&lt;=0.0001,DataBase2[[#This Row],[sDRCGB]]&lt;&gt;""), 1,"")</f>
        <v/>
      </c>
      <c r="AY708" s="78">
        <f>IF(AND(DataBase2[[#This Row],[sABSGB]]&lt;=0.0001,DataBase2[[#This Row],[sABSGB]]&lt;&gt;""), 1,"")</f>
        <v>1</v>
      </c>
      <c r="AZ708" s="78">
        <f>IF(AND(DataBase2[[#This Row],[sCCJGB]]&lt;=0.0001,DataBase2[[#This Row],[sCCJGB]]&lt;&gt;""), 1,"")</f>
        <v>1</v>
      </c>
      <c r="BA708" s="78">
        <f>IF(AND(DataBase2[[#This Row],[sILSGB]]&lt;=0.0001,DataBase2[[#This Row],[sILSGB]]&lt;&gt;""), 1,"")</f>
        <v>1</v>
      </c>
      <c r="BB708" s="78">
        <f>IF(AND(DataBase2[[#This Row],[sSAGB]]&lt;=0.0001,DataBase2[[#This Row],[sSAGB]]&lt;&gt;""), 1,"")</f>
        <v>1</v>
      </c>
      <c r="BC708" s="78">
        <f>IF(AND(DataBase2[[#This Row],[sKSGB]]&lt;=0.0001,DataBase2[[#This Row],[sKSGB]]&lt;&gt;""), 1,"")</f>
        <v>1</v>
      </c>
      <c r="BD708" s="79" t="str">
        <f>IF(AND(DataBase2[[#This Row],[sLBGKS]]&lt;=0.0001, DataBase2[[#This Row],[sLBGKS]]&lt;&gt;""), 1,"")</f>
        <v/>
      </c>
      <c r="BE708" s="78" t="str">
        <f>IF(AND(DataBase2[[#This Row],[sCLGKS]]&lt;=0.0001,DataBase2[[#This Row],[sCLGKS]]&lt;&gt;""), 1,"")</f>
        <v/>
      </c>
      <c r="BF708" s="78" t="str">
        <f>IF(AND(DataBase2[[#This Row],[sDRCGKS]]&lt;=0.0001,DataBase2[[#This Row],[sDRCGKS]]&lt;&gt;""), 1,"")</f>
        <v/>
      </c>
      <c r="BG708" s="78">
        <f>IF(AND(DataBase2[[#This Row],[sABSGKS]]&lt;=0.0001,DataBase2[[#This Row],[sABSGKS]]&lt;&gt;""), 1,"")</f>
        <v>1</v>
      </c>
      <c r="BH708" s="78" t="str">
        <f>IF(AND(DataBase2[[#This Row],[sCCJGKS]]&lt;=0.0001,DataBase2[[#This Row],[sCCJGKS]]&lt;&gt;""), 1,"")</f>
        <v/>
      </c>
      <c r="BI708" s="78" t="str">
        <f>IF(AND(DataBase2[[#This Row],[sILSGKS]]&lt;=0.0001,DataBase2[[#This Row],[sILSGKS]]&lt;&gt;""), 1,"")</f>
        <v/>
      </c>
      <c r="BJ708" s="78" t="str">
        <f>IF(AND(DataBase2[[#This Row],[sSAGKS]]&lt;=0.0001,DataBase2[[#This Row],[sSAGKS]]&lt;&gt;""), 1,"")</f>
        <v/>
      </c>
      <c r="BK708" s="80" t="str">
        <f>IF(AND(DataBase2[[#This Row],[sKSGKS]]&lt;=0.0001,DataBase2[[#This Row],[sKSGKS]]&lt;&gt;""), 1,"")</f>
        <v/>
      </c>
      <c r="BQ708" s="7"/>
      <c r="BR708" s="7"/>
      <c r="BS708" s="7"/>
      <c r="BT708" s="7"/>
      <c r="BU708" s="7"/>
      <c r="CH708" s="7"/>
      <c r="CI708" s="7"/>
      <c r="CJ708" s="7"/>
      <c r="CK708" s="7"/>
      <c r="CQ708" s="7"/>
      <c r="CR708" s="7"/>
      <c r="CS708" s="7"/>
      <c r="CT708" s="7"/>
      <c r="CU708" s="7"/>
      <c r="DH708" s="7"/>
      <c r="DI708" s="7"/>
      <c r="DJ708" s="7"/>
      <c r="DK708" s="7"/>
      <c r="DQ708" s="7"/>
      <c r="DR708" s="7"/>
      <c r="DS708" s="7"/>
      <c r="DT708" s="7"/>
      <c r="DU708" s="7"/>
      <c r="EB708" s="7"/>
      <c r="EC708" s="7"/>
      <c r="ED708" s="7"/>
      <c r="EE708" s="7"/>
      <c r="EK708" s="7"/>
      <c r="EL708" s="7"/>
      <c r="EM708" s="7"/>
      <c r="EN708" s="7"/>
      <c r="EO708" s="7"/>
      <c r="EV708" s="7"/>
      <c r="EW708" s="7"/>
      <c r="EX708" s="7"/>
      <c r="EY708" s="7"/>
    </row>
    <row r="709" spans="1:155" s="8" customFormat="1" x14ac:dyDescent="0.35">
      <c r="A709" s="127" t="s">
        <v>297</v>
      </c>
      <c r="B709" s="128" t="s">
        <v>283</v>
      </c>
      <c r="C709" s="129" t="s">
        <v>81</v>
      </c>
      <c r="D709" s="67">
        <v>6</v>
      </c>
      <c r="E709" s="67">
        <v>50</v>
      </c>
      <c r="F709" s="68">
        <v>3</v>
      </c>
      <c r="G709" s="8">
        <v>31318.6</v>
      </c>
      <c r="H709" s="8">
        <v>28781.200000000001</v>
      </c>
      <c r="I709" s="8">
        <v>7200</v>
      </c>
      <c r="M709" s="130"/>
      <c r="N709" s="131"/>
      <c r="O709" s="132"/>
      <c r="P709" s="130">
        <v>29791.560549999998</v>
      </c>
      <c r="Q709" s="132">
        <v>10832</v>
      </c>
      <c r="R709" s="130">
        <v>30105.39</v>
      </c>
      <c r="S709" s="132">
        <v>638.16</v>
      </c>
      <c r="T709" s="130">
        <v>29943.69</v>
      </c>
      <c r="U709" s="132">
        <v>300.10750000000002</v>
      </c>
      <c r="V709" s="130">
        <v>30274.59</v>
      </c>
      <c r="W709" s="132">
        <v>300.18549999999999</v>
      </c>
      <c r="X709" s="8">
        <v>30276</v>
      </c>
      <c r="Y709" s="8">
        <v>4133</v>
      </c>
      <c r="Z709" s="74">
        <f t="shared" si="33"/>
        <v>31318.6</v>
      </c>
      <c r="AA709" s="48">
        <f t="shared" si="34"/>
        <v>29791.560549999998</v>
      </c>
      <c r="AB70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MIN(G709,J709,M709),"")</f>
        <v/>
      </c>
      <c r="AC709" s="49" t="str">
        <f>IF(OR(DataBase2[[#This Row],[sKS]] = "", DataBase2[[#This Row],[BSOpt]]=""), "", (DataBase2[[#This Row],[sKS]]-DataBase2[[#This Row],[BSOpt]])/DataBase2[[#This Row],[BSOpt]])</f>
        <v/>
      </c>
      <c r="AD709" s="49">
        <f t="shared" si="35"/>
        <v>31318.6</v>
      </c>
      <c r="AE709" s="49">
        <f>IF(OR(DataBase2[[#This Row],[sKS]] = "", DataBase2[[#This Row],[BESTUB]]=""), "", (DataBase2[[#This Row],[sKS]]-DataBase2[[#This Row],[BESTUB]])/DataBase2[[#This Row],[BESTUB]])</f>
        <v>-3.3290121525227777E-2</v>
      </c>
      <c r="AF709" s="75">
        <f>IF(OR(DataBase2[[#This Row],[sLB]] = "", DataBase2[[#This Row],[BestSol]]=""), "", (DataBase2[[#This Row],[sLB]]-DataBase2[[#This Row],[BestSol]])/DataBase2[[#This Row],[BestSol]])</f>
        <v>0</v>
      </c>
      <c r="AG709" s="76" t="str">
        <f>IF(OR(DataBase2[[#This Row],[sCL]] = "", DataBase2[[#This Row],[BestSol]]=""), "", (DataBase2[[#This Row],[sCL]] -DataBase2[[#This Row],[BestSol]])/DataBase2[[#This Row],[BestSol]])</f>
        <v/>
      </c>
      <c r="AH709" s="76" t="str">
        <f>IF(OR(DataBase2[[#This Row],[sDRC]]= "", DataBase2[[#This Row],[BestSol]]=""), "", (DataBase2[[#This Row],[sDRC]]-DataBase2[[#This Row],[BestSol]])/DataBase2[[#This Row],[BestSol]])</f>
        <v/>
      </c>
      <c r="AI709" s="76">
        <f>IF(OR(DataBase2[[#This Row],[sABS]]= "", DataBase2[[#This Row],[BestSol]]=""), "", (DataBase2[[#This Row],[sABS]]-DataBase2[[#This Row],[BestSol]])/DataBase2[[#This Row],[BestSol]])</f>
        <v>-4.8758228337154291E-2</v>
      </c>
      <c r="AJ709" s="76">
        <f>IF(OR(DataBase2[[#This Row],[sCCJ]]= "", DataBase2[[#This Row],[BestSol]]=""), "", (DataBase2[[#This Row],[sCCJ]]-DataBase2[[#This Row],[BestSol]])/DataBase2[[#This Row],[BestSol]])</f>
        <v>-3.8737683038194526E-2</v>
      </c>
      <c r="AK709" s="76">
        <f>IF(OR(DataBase2[[#This Row],[sILS]] = "", DataBase2[[#This Row],[BestSol]]=""), "", (DataBase2[[#This Row],[sILS]]-DataBase2[[#This Row],[BestSol]])/DataBase2[[#This Row],[BestSol]])</f>
        <v>-4.3900749075629179E-2</v>
      </c>
      <c r="AL709" s="76">
        <f>IF(OR(DataBase2[[#This Row],[sSA]] = "", DataBase2[[#This Row],[BestSol]]=""), "", (DataBase2[[#This Row],[sSA]]-DataBase2[[#This Row],[BestSol]])/DataBase2[[#This Row],[BestSol]])</f>
        <v>-3.3335142694756424E-2</v>
      </c>
      <c r="AM709" s="76">
        <f>IF(OR(DataBase2[[#This Row],[sKS]] = "", DataBase2[[#This Row],[BestSol]]=""), "", (DataBase2[[#This Row],[sKS]]-DataBase2[[#This Row],[BestSol]])/DataBase2[[#This Row],[BestSol]])</f>
        <v>-3.3290121525227777E-2</v>
      </c>
      <c r="AN709" s="75">
        <f>IF(OR(DataBase2[[#This Row],[sLB]] = "", DataBase2[[#This Row],[BSHeu]]=""), "", (DataBase2[[#This Row],[sLB]]-DataBase2[[#This Row],[BSHeu]])/DataBase2[[#This Row],[BSHeu]])</f>
        <v>5.1257450828637453E-2</v>
      </c>
      <c r="AO709" s="76" t="str">
        <f>IF(OR(DataBase2[[#This Row],[sCL]] = "",  DataBase2[[#This Row],[BSHeu]]=""), "", (DataBase2[[#This Row],[sCL]] - DataBase2[[#This Row],[BSHeu]])/ DataBase2[[#This Row],[BSHeu]])</f>
        <v/>
      </c>
      <c r="AP709" s="76" t="str">
        <f>IF(OR(DataBase2[[#This Row],[sDRC]]= "",  DataBase2[[#This Row],[BSHeu]]=""), "", (DataBase2[[#This Row],[sDRC]]- DataBase2[[#This Row],[BSHeu]])/ DataBase2[[#This Row],[BSHeu]])</f>
        <v/>
      </c>
      <c r="AQ709" s="76">
        <f>IF(OR(DataBase2[[#This Row],[sABS]]= "",  DataBase2[[#This Row],[BSHeu]]=""), "", (DataBase2[[#This Row],[sABS]]- DataBase2[[#This Row],[BSHeu]])/ DataBase2[[#This Row],[BSHeu]])</f>
        <v>0</v>
      </c>
      <c r="AR709" s="76">
        <f>IF(OR(DataBase2[[#This Row],[sCCJ]]= "",  DataBase2[[#This Row],[BSHeu]]=""), "", (DataBase2[[#This Row],[sCCJ]]- DataBase2[[#This Row],[BSHeu]])/ DataBase2[[#This Row],[BSHeu]])</f>
        <v>1.0534172906897322E-2</v>
      </c>
      <c r="AS709" s="76">
        <f>IF(OR(DataBase2[[#This Row],[sILS]] = "",  DataBase2[[#This Row],[BSHeu]]=""), "", (DataBase2[[#This Row],[sILS]]- DataBase2[[#This Row],[BSHeu]])/ DataBase2[[#This Row],[BSHeu]])</f>
        <v>5.1064612659238616E-3</v>
      </c>
      <c r="AT709" s="76">
        <f>IF(OR(DataBase2[[#This Row],[sSA]] = "",  DataBase2[[#This Row],[BSHeu]]=""), "", (DataBase2[[#This Row],[sSA]]- DataBase2[[#This Row],[BSHeu]])/ DataBase2[[#This Row],[BSHeu]])</f>
        <v>1.6213633696338939E-2</v>
      </c>
      <c r="AU709" s="77">
        <f>IF(OR(DataBase2[[#This Row],[sKS]]= "",  DataBase2[[#This Row],[BSHeu]]=""), "", (DataBase2[[#This Row],[sKS]]- DataBase2[[#This Row],[BSHeu]])/ DataBase2[[#This Row],[BSHeu]])</f>
        <v>1.6260962536250947E-2</v>
      </c>
      <c r="AV709" s="78">
        <f>IF(AND(DataBase2[[#This Row],[sLBGB]]&lt;=0.0001, DataBase2[[#This Row],[sLBGB]]&lt;&gt;""), 1,"")</f>
        <v>1</v>
      </c>
      <c r="AW709" s="78" t="str">
        <f>IF(AND(DataBase2[[#This Row],[sCLGB]]&lt;=0.0001,DataBase2[[#This Row],[sCLGB]]&lt;&gt;""), 1,"")</f>
        <v/>
      </c>
      <c r="AX709" s="78" t="str">
        <f>IF(AND(DataBase2[[#This Row],[sDRCGB]]&lt;=0.0001,DataBase2[[#This Row],[sDRCGB]]&lt;&gt;""), 1,"")</f>
        <v/>
      </c>
      <c r="AY709" s="78">
        <f>IF(AND(DataBase2[[#This Row],[sABSGB]]&lt;=0.0001,DataBase2[[#This Row],[sABSGB]]&lt;&gt;""), 1,"")</f>
        <v>1</v>
      </c>
      <c r="AZ709" s="78">
        <f>IF(AND(DataBase2[[#This Row],[sCCJGB]]&lt;=0.0001,DataBase2[[#This Row],[sCCJGB]]&lt;&gt;""), 1,"")</f>
        <v>1</v>
      </c>
      <c r="BA709" s="78">
        <f>IF(AND(DataBase2[[#This Row],[sILSGB]]&lt;=0.0001,DataBase2[[#This Row],[sILSGB]]&lt;&gt;""), 1,"")</f>
        <v>1</v>
      </c>
      <c r="BB709" s="78">
        <f>IF(AND(DataBase2[[#This Row],[sSAGB]]&lt;=0.0001,DataBase2[[#This Row],[sSAGB]]&lt;&gt;""), 1,"")</f>
        <v>1</v>
      </c>
      <c r="BC709" s="78">
        <f>IF(AND(DataBase2[[#This Row],[sKSGB]]&lt;=0.0001,DataBase2[[#This Row],[sKSGB]]&lt;&gt;""), 1,"")</f>
        <v>1</v>
      </c>
      <c r="BD709" s="79" t="str">
        <f>IF(AND(DataBase2[[#This Row],[sLBGKS]]&lt;=0.0001, DataBase2[[#This Row],[sLBGKS]]&lt;&gt;""), 1,"")</f>
        <v/>
      </c>
      <c r="BE709" s="78" t="str">
        <f>IF(AND(DataBase2[[#This Row],[sCLGKS]]&lt;=0.0001,DataBase2[[#This Row],[sCLGKS]]&lt;&gt;""), 1,"")</f>
        <v/>
      </c>
      <c r="BF709" s="78" t="str">
        <f>IF(AND(DataBase2[[#This Row],[sDRCGKS]]&lt;=0.0001,DataBase2[[#This Row],[sDRCGKS]]&lt;&gt;""), 1,"")</f>
        <v/>
      </c>
      <c r="BG709" s="78">
        <f>IF(AND(DataBase2[[#This Row],[sABSGKS]]&lt;=0.0001,DataBase2[[#This Row],[sABSGKS]]&lt;&gt;""), 1,"")</f>
        <v>1</v>
      </c>
      <c r="BH709" s="78" t="str">
        <f>IF(AND(DataBase2[[#This Row],[sCCJGKS]]&lt;=0.0001,DataBase2[[#This Row],[sCCJGKS]]&lt;&gt;""), 1,"")</f>
        <v/>
      </c>
      <c r="BI709" s="78" t="str">
        <f>IF(AND(DataBase2[[#This Row],[sILSGKS]]&lt;=0.0001,DataBase2[[#This Row],[sILSGKS]]&lt;&gt;""), 1,"")</f>
        <v/>
      </c>
      <c r="BJ709" s="78" t="str">
        <f>IF(AND(DataBase2[[#This Row],[sSAGKS]]&lt;=0.0001,DataBase2[[#This Row],[sSAGKS]]&lt;&gt;""), 1,"")</f>
        <v/>
      </c>
      <c r="BK709" s="80" t="str">
        <f>IF(AND(DataBase2[[#This Row],[sKSGKS]]&lt;=0.0001,DataBase2[[#This Row],[sKSGKS]]&lt;&gt;""), 1,"")</f>
        <v/>
      </c>
      <c r="BQ709" s="7"/>
      <c r="BR709" s="7"/>
      <c r="BS709" s="7"/>
      <c r="BT709" s="7"/>
      <c r="BU709" s="7"/>
      <c r="CH709" s="7"/>
      <c r="CI709" s="7"/>
      <c r="CJ709" s="7"/>
      <c r="CK709" s="7"/>
      <c r="CQ709" s="7"/>
      <c r="CR709" s="7"/>
      <c r="CS709" s="7"/>
      <c r="CT709" s="7"/>
      <c r="CU709" s="7"/>
      <c r="DH709" s="7"/>
      <c r="DI709" s="7"/>
      <c r="DJ709" s="7"/>
      <c r="DK709" s="7"/>
      <c r="DQ709" s="7"/>
      <c r="DR709" s="7"/>
      <c r="DS709" s="7"/>
      <c r="DT709" s="7"/>
      <c r="DU709" s="7"/>
      <c r="EB709" s="7"/>
      <c r="EC709" s="7"/>
      <c r="ED709" s="7"/>
      <c r="EE709" s="7"/>
      <c r="EK709" s="7"/>
      <c r="EL709" s="7"/>
      <c r="EM709" s="7"/>
      <c r="EN709" s="7"/>
      <c r="EO709" s="7"/>
      <c r="EV709" s="7"/>
      <c r="EW709" s="7"/>
      <c r="EX709" s="7"/>
      <c r="EY709" s="7"/>
    </row>
    <row r="710" spans="1:155" s="8" customFormat="1" x14ac:dyDescent="0.35">
      <c r="A710" s="127" t="s">
        <v>298</v>
      </c>
      <c r="B710" s="128" t="s">
        <v>283</v>
      </c>
      <c r="C710" s="129" t="s">
        <v>81</v>
      </c>
      <c r="D710" s="67">
        <v>6</v>
      </c>
      <c r="E710" s="67">
        <v>50</v>
      </c>
      <c r="F710" s="68">
        <v>4</v>
      </c>
      <c r="G710" s="8">
        <v>33224.9</v>
      </c>
      <c r="H710" s="8">
        <v>30129.8</v>
      </c>
      <c r="I710" s="8">
        <v>7200</v>
      </c>
      <c r="M710" s="130"/>
      <c r="N710" s="131"/>
      <c r="O710" s="132"/>
      <c r="P710" s="130">
        <v>31871.390630000002</v>
      </c>
      <c r="Q710" s="132">
        <v>11404</v>
      </c>
      <c r="R710" s="130">
        <v>31834.39</v>
      </c>
      <c r="S710" s="132">
        <v>620.88</v>
      </c>
      <c r="T710" s="130">
        <v>31807.19</v>
      </c>
      <c r="U710" s="132">
        <v>300.1395</v>
      </c>
      <c r="V710" s="130">
        <v>32187.79</v>
      </c>
      <c r="W710" s="132">
        <v>300.01400000000001</v>
      </c>
      <c r="X710" s="8">
        <v>32187.9</v>
      </c>
      <c r="Y710" s="8">
        <v>2389</v>
      </c>
      <c r="Z710" s="74">
        <f t="shared" si="33"/>
        <v>33224.9</v>
      </c>
      <c r="AA710" s="48">
        <f t="shared" si="34"/>
        <v>31807.19</v>
      </c>
      <c r="AB7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MIN(G710,J710,M710),"")</f>
        <v/>
      </c>
      <c r="AC710" s="49" t="str">
        <f>IF(OR(DataBase2[[#This Row],[sKS]] = "", DataBase2[[#This Row],[BSOpt]]=""), "", (DataBase2[[#This Row],[sKS]]-DataBase2[[#This Row],[BSOpt]])/DataBase2[[#This Row],[BSOpt]])</f>
        <v/>
      </c>
      <c r="AD710" s="49">
        <f t="shared" si="35"/>
        <v>33224.9</v>
      </c>
      <c r="AE710" s="49">
        <f>IF(OR(DataBase2[[#This Row],[sKS]] = "", DataBase2[[#This Row],[BESTUB]]=""), "", (DataBase2[[#This Row],[sKS]]-DataBase2[[#This Row],[BESTUB]])/DataBase2[[#This Row],[BESTUB]])</f>
        <v>-3.1211531110703118E-2</v>
      </c>
      <c r="AF710" s="75">
        <f>IF(OR(DataBase2[[#This Row],[sLB]] = "", DataBase2[[#This Row],[BestSol]]=""), "", (DataBase2[[#This Row],[sLB]]-DataBase2[[#This Row],[BestSol]])/DataBase2[[#This Row],[BestSol]])</f>
        <v>0</v>
      </c>
      <c r="AG710" s="76" t="str">
        <f>IF(OR(DataBase2[[#This Row],[sCL]] = "", DataBase2[[#This Row],[BestSol]]=""), "", (DataBase2[[#This Row],[sCL]] -DataBase2[[#This Row],[BestSol]])/DataBase2[[#This Row],[BestSol]])</f>
        <v/>
      </c>
      <c r="AH710" s="76" t="str">
        <f>IF(OR(DataBase2[[#This Row],[sDRC]]= "", DataBase2[[#This Row],[BestSol]]=""), "", (DataBase2[[#This Row],[sDRC]]-DataBase2[[#This Row],[BestSol]])/DataBase2[[#This Row],[BestSol]])</f>
        <v/>
      </c>
      <c r="AI710" s="76">
        <f>IF(OR(DataBase2[[#This Row],[sABS]]= "", DataBase2[[#This Row],[BestSol]]=""), "", (DataBase2[[#This Row],[sABS]]-DataBase2[[#This Row],[BestSol]])/DataBase2[[#This Row],[BestSol]])</f>
        <v>-4.0737801167196885E-2</v>
      </c>
      <c r="AJ710" s="76">
        <f>IF(OR(DataBase2[[#This Row],[sCCJ]]= "", DataBase2[[#This Row],[BestSol]]=""), "", (DataBase2[[#This Row],[sCCJ]]-DataBase2[[#This Row],[BestSol]])/DataBase2[[#This Row],[BestSol]])</f>
        <v>-4.185144274324383E-2</v>
      </c>
      <c r="AK710" s="76">
        <f>IF(OR(DataBase2[[#This Row],[sILS]] = "", DataBase2[[#This Row],[BestSol]]=""), "", (DataBase2[[#This Row],[sILS]]-DataBase2[[#This Row],[BestSol]])/DataBase2[[#This Row],[BestSol]])</f>
        <v>-4.2670105854344262E-2</v>
      </c>
      <c r="AL710" s="76">
        <f>IF(OR(DataBase2[[#This Row],[sSA]] = "", DataBase2[[#This Row],[BestSol]]=""), "", (DataBase2[[#This Row],[sSA]]-DataBase2[[#This Row],[BestSol]])/DataBase2[[#This Row],[BestSol]])</f>
        <v>-3.121484188063773E-2</v>
      </c>
      <c r="AM710" s="76">
        <f>IF(OR(DataBase2[[#This Row],[sKS]] = "", DataBase2[[#This Row],[BestSol]]=""), "", (DataBase2[[#This Row],[sKS]]-DataBase2[[#This Row],[BestSol]])/DataBase2[[#This Row],[BestSol]])</f>
        <v>-3.1211531110703118E-2</v>
      </c>
      <c r="AN710" s="75">
        <f>IF(OR(DataBase2[[#This Row],[sLB]] = "", DataBase2[[#This Row],[BSHeu]]=""), "", (DataBase2[[#This Row],[sLB]]-DataBase2[[#This Row],[BSHeu]])/DataBase2[[#This Row],[BSHeu]])</f>
        <v>4.4571997714982145E-2</v>
      </c>
      <c r="AO710" s="76" t="str">
        <f>IF(OR(DataBase2[[#This Row],[sCL]] = "",  DataBase2[[#This Row],[BSHeu]]=""), "", (DataBase2[[#This Row],[sCL]] - DataBase2[[#This Row],[BSHeu]])/ DataBase2[[#This Row],[BSHeu]])</f>
        <v/>
      </c>
      <c r="AP710" s="76" t="str">
        <f>IF(OR(DataBase2[[#This Row],[sDRC]]= "",  DataBase2[[#This Row],[BSHeu]]=""), "", (DataBase2[[#This Row],[sDRC]]- DataBase2[[#This Row],[BSHeu]])/ DataBase2[[#This Row],[BSHeu]])</f>
        <v/>
      </c>
      <c r="AQ710" s="76">
        <f>IF(OR(DataBase2[[#This Row],[sABS]]= "",  DataBase2[[#This Row],[BSHeu]]=""), "", (DataBase2[[#This Row],[sABS]]- DataBase2[[#This Row],[BSHeu]])/ DataBase2[[#This Row],[BSHeu]])</f>
        <v>2.0184313672475629E-3</v>
      </c>
      <c r="AR710" s="76">
        <f>IF(OR(DataBase2[[#This Row],[sCCJ]]= "",  DataBase2[[#This Row],[BSHeu]]=""), "", (DataBase2[[#This Row],[sCCJ]]- DataBase2[[#This Row],[BSHeu]])/ DataBase2[[#This Row],[BSHeu]])</f>
        <v>8.5515256141774007E-4</v>
      </c>
      <c r="AS710" s="76">
        <f>IF(OR(DataBase2[[#This Row],[sILS]] = "",  DataBase2[[#This Row],[BSHeu]]=""), "", (DataBase2[[#This Row],[sILS]]- DataBase2[[#This Row],[BSHeu]])/ DataBase2[[#This Row],[BSHeu]])</f>
        <v>0</v>
      </c>
      <c r="AT710" s="76">
        <f>IF(OR(DataBase2[[#This Row],[sSA]] = "",  DataBase2[[#This Row],[BSHeu]]=""), "", (DataBase2[[#This Row],[sSA]]- DataBase2[[#This Row],[BSHeu]])/ DataBase2[[#This Row],[BSHeu]])</f>
        <v>1.1965847973367097E-2</v>
      </c>
      <c r="AU710" s="77">
        <f>IF(OR(DataBase2[[#This Row],[sKS]]= "",  DataBase2[[#This Row],[BSHeu]]=""), "", (DataBase2[[#This Row],[sKS]]- DataBase2[[#This Row],[BSHeu]])/ DataBase2[[#This Row],[BSHeu]])</f>
        <v>1.1969306310931672E-2</v>
      </c>
      <c r="AV710" s="78">
        <f>IF(AND(DataBase2[[#This Row],[sLBGB]]&lt;=0.0001, DataBase2[[#This Row],[sLBGB]]&lt;&gt;""), 1,"")</f>
        <v>1</v>
      </c>
      <c r="AW710" s="78" t="str">
        <f>IF(AND(DataBase2[[#This Row],[sCLGB]]&lt;=0.0001,DataBase2[[#This Row],[sCLGB]]&lt;&gt;""), 1,"")</f>
        <v/>
      </c>
      <c r="AX710" s="78" t="str">
        <f>IF(AND(DataBase2[[#This Row],[sDRCGB]]&lt;=0.0001,DataBase2[[#This Row],[sDRCGB]]&lt;&gt;""), 1,"")</f>
        <v/>
      </c>
      <c r="AY710" s="78">
        <f>IF(AND(DataBase2[[#This Row],[sABSGB]]&lt;=0.0001,DataBase2[[#This Row],[sABSGB]]&lt;&gt;""), 1,"")</f>
        <v>1</v>
      </c>
      <c r="AZ710" s="78">
        <f>IF(AND(DataBase2[[#This Row],[sCCJGB]]&lt;=0.0001,DataBase2[[#This Row],[sCCJGB]]&lt;&gt;""), 1,"")</f>
        <v>1</v>
      </c>
      <c r="BA710" s="78">
        <f>IF(AND(DataBase2[[#This Row],[sILSGB]]&lt;=0.0001,DataBase2[[#This Row],[sILSGB]]&lt;&gt;""), 1,"")</f>
        <v>1</v>
      </c>
      <c r="BB710" s="78">
        <f>IF(AND(DataBase2[[#This Row],[sSAGB]]&lt;=0.0001,DataBase2[[#This Row],[sSAGB]]&lt;&gt;""), 1,"")</f>
        <v>1</v>
      </c>
      <c r="BC710" s="78">
        <f>IF(AND(DataBase2[[#This Row],[sKSGB]]&lt;=0.0001,DataBase2[[#This Row],[sKSGB]]&lt;&gt;""), 1,"")</f>
        <v>1</v>
      </c>
      <c r="BD710" s="79" t="str">
        <f>IF(AND(DataBase2[[#This Row],[sLBGKS]]&lt;=0.0001, DataBase2[[#This Row],[sLBGKS]]&lt;&gt;""), 1,"")</f>
        <v/>
      </c>
      <c r="BE710" s="78" t="str">
        <f>IF(AND(DataBase2[[#This Row],[sCLGKS]]&lt;=0.0001,DataBase2[[#This Row],[sCLGKS]]&lt;&gt;""), 1,"")</f>
        <v/>
      </c>
      <c r="BF710" s="78" t="str">
        <f>IF(AND(DataBase2[[#This Row],[sDRCGKS]]&lt;=0.0001,DataBase2[[#This Row],[sDRCGKS]]&lt;&gt;""), 1,"")</f>
        <v/>
      </c>
      <c r="BG710" s="78" t="str">
        <f>IF(AND(DataBase2[[#This Row],[sABSGKS]]&lt;=0.0001,DataBase2[[#This Row],[sABSGKS]]&lt;&gt;""), 1,"")</f>
        <v/>
      </c>
      <c r="BH710" s="78" t="str">
        <f>IF(AND(DataBase2[[#This Row],[sCCJGKS]]&lt;=0.0001,DataBase2[[#This Row],[sCCJGKS]]&lt;&gt;""), 1,"")</f>
        <v/>
      </c>
      <c r="BI710" s="78">
        <f>IF(AND(DataBase2[[#This Row],[sILSGKS]]&lt;=0.0001,DataBase2[[#This Row],[sILSGKS]]&lt;&gt;""), 1,"")</f>
        <v>1</v>
      </c>
      <c r="BJ710" s="78" t="str">
        <f>IF(AND(DataBase2[[#This Row],[sSAGKS]]&lt;=0.0001,DataBase2[[#This Row],[sSAGKS]]&lt;&gt;""), 1,"")</f>
        <v/>
      </c>
      <c r="BK710" s="80" t="str">
        <f>IF(AND(DataBase2[[#This Row],[sKSGKS]]&lt;=0.0001,DataBase2[[#This Row],[sKSGKS]]&lt;&gt;""), 1,"")</f>
        <v/>
      </c>
      <c r="BQ710" s="7"/>
      <c r="BR710" s="7"/>
      <c r="BS710" s="7"/>
      <c r="BT710" s="7"/>
      <c r="BU710" s="7"/>
      <c r="CH710" s="7"/>
      <c r="CI710" s="7"/>
      <c r="CJ710" s="7"/>
      <c r="CK710" s="7"/>
      <c r="CQ710" s="7"/>
      <c r="CR710" s="7"/>
      <c r="CS710" s="7"/>
      <c r="CT710" s="7"/>
      <c r="CU710" s="7"/>
      <c r="DH710" s="7"/>
      <c r="DI710" s="7"/>
      <c r="DJ710" s="7"/>
      <c r="DK710" s="7"/>
      <c r="DQ710" s="7"/>
      <c r="DR710" s="7"/>
      <c r="DS710" s="7"/>
      <c r="DT710" s="7"/>
      <c r="DU710" s="7"/>
      <c r="EB710" s="7"/>
      <c r="EC710" s="7"/>
      <c r="ED710" s="7"/>
      <c r="EE710" s="7"/>
      <c r="EK710" s="7"/>
      <c r="EL710" s="7"/>
      <c r="EM710" s="7"/>
      <c r="EN710" s="7"/>
      <c r="EO710" s="7"/>
      <c r="EV710" s="7"/>
      <c r="EW710" s="7"/>
      <c r="EX710" s="7"/>
      <c r="EY710" s="7"/>
    </row>
    <row r="711" spans="1:155" s="8" customFormat="1" x14ac:dyDescent="0.35">
      <c r="A711" s="127" t="s">
        <v>299</v>
      </c>
      <c r="B711" s="128" t="s">
        <v>283</v>
      </c>
      <c r="C711" s="129" t="s">
        <v>81</v>
      </c>
      <c r="D711" s="67">
        <v>6</v>
      </c>
      <c r="E711" s="67">
        <v>50</v>
      </c>
      <c r="F711" s="68">
        <v>5</v>
      </c>
      <c r="G711" s="8">
        <v>38452.400000000001</v>
      </c>
      <c r="H711" s="8">
        <v>31758.5</v>
      </c>
      <c r="I711" s="8">
        <v>7200</v>
      </c>
      <c r="M711" s="130"/>
      <c r="N711" s="131"/>
      <c r="O711" s="132"/>
      <c r="P711" s="130">
        <v>34117.902340000001</v>
      </c>
      <c r="Q711" s="132">
        <v>11042</v>
      </c>
      <c r="R711" s="130">
        <v>33706.589999999997</v>
      </c>
      <c r="S711" s="132">
        <v>682.45</v>
      </c>
      <c r="T711" s="130">
        <v>33578.89</v>
      </c>
      <c r="U711" s="132">
        <v>300.02800000000002</v>
      </c>
      <c r="V711" s="130">
        <v>33848.89</v>
      </c>
      <c r="W711" s="132">
        <v>300.08350000000002</v>
      </c>
      <c r="X711" s="8">
        <v>33581.800000000003</v>
      </c>
      <c r="Y711" s="8">
        <v>4865</v>
      </c>
      <c r="Z711" s="74">
        <f t="shared" si="33"/>
        <v>38452.400000000001</v>
      </c>
      <c r="AA711" s="48">
        <f t="shared" si="34"/>
        <v>33578.89</v>
      </c>
      <c r="AB71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MIN(G711,J711,M711),"")</f>
        <v/>
      </c>
      <c r="AC711" s="49" t="str">
        <f>IF(OR(DataBase2[[#This Row],[sKS]] = "", DataBase2[[#This Row],[BSOpt]]=""), "", (DataBase2[[#This Row],[sKS]]-DataBase2[[#This Row],[BSOpt]])/DataBase2[[#This Row],[BSOpt]])</f>
        <v/>
      </c>
      <c r="AD711" s="49">
        <f t="shared" si="35"/>
        <v>38452.400000000001</v>
      </c>
      <c r="AE711" s="49">
        <f>IF(OR(DataBase2[[#This Row],[sKS]] = "", DataBase2[[#This Row],[BESTUB]]=""), "", (DataBase2[[#This Row],[sKS]]-DataBase2[[#This Row],[BESTUB]])/DataBase2[[#This Row],[BESTUB]])</f>
        <v>-0.12666569576931475</v>
      </c>
      <c r="AF711" s="75">
        <f>IF(OR(DataBase2[[#This Row],[sLB]] = "", DataBase2[[#This Row],[BestSol]]=""), "", (DataBase2[[#This Row],[sLB]]-DataBase2[[#This Row],[BestSol]])/DataBase2[[#This Row],[BestSol]])</f>
        <v>0</v>
      </c>
      <c r="AG711" s="76" t="str">
        <f>IF(OR(DataBase2[[#This Row],[sCL]] = "", DataBase2[[#This Row],[BestSol]]=""), "", (DataBase2[[#This Row],[sCL]] -DataBase2[[#This Row],[BestSol]])/DataBase2[[#This Row],[BestSol]])</f>
        <v/>
      </c>
      <c r="AH711" s="76" t="str">
        <f>IF(OR(DataBase2[[#This Row],[sDRC]]= "", DataBase2[[#This Row],[BestSol]]=""), "", (DataBase2[[#This Row],[sDRC]]-DataBase2[[#This Row],[BestSol]])/DataBase2[[#This Row],[BestSol]])</f>
        <v/>
      </c>
      <c r="AI711" s="76">
        <f>IF(OR(DataBase2[[#This Row],[sABS]]= "", DataBase2[[#This Row],[BestSol]]=""), "", (DataBase2[[#This Row],[sABS]]-DataBase2[[#This Row],[BestSol]])/DataBase2[[#This Row],[BestSol]])</f>
        <v>-0.1127237223164224</v>
      </c>
      <c r="AJ711" s="76">
        <f>IF(OR(DataBase2[[#This Row],[sCCJ]]= "", DataBase2[[#This Row],[BestSol]]=""), "", (DataBase2[[#This Row],[sCCJ]]-DataBase2[[#This Row],[BestSol]])/DataBase2[[#This Row],[BestSol]])</f>
        <v>-0.1234203846834009</v>
      </c>
      <c r="AK711" s="76">
        <f>IF(OR(DataBase2[[#This Row],[sILS]] = "", DataBase2[[#This Row],[BestSol]]=""), "", (DataBase2[[#This Row],[sILS]]-DataBase2[[#This Row],[BestSol]])/DataBase2[[#This Row],[BestSol]])</f>
        <v>-0.12674137375040315</v>
      </c>
      <c r="AL711" s="76">
        <f>IF(OR(DataBase2[[#This Row],[sSA]] = "", DataBase2[[#This Row],[BestSol]]=""), "", (DataBase2[[#This Row],[sSA]]-DataBase2[[#This Row],[BestSol]])/DataBase2[[#This Row],[BestSol]])</f>
        <v>-0.11971970540200357</v>
      </c>
      <c r="AM711" s="76">
        <f>IF(OR(DataBase2[[#This Row],[sKS]] = "", DataBase2[[#This Row],[BestSol]]=""), "", (DataBase2[[#This Row],[sKS]]-DataBase2[[#This Row],[BestSol]])/DataBase2[[#This Row],[BestSol]])</f>
        <v>-0.12666569576931475</v>
      </c>
      <c r="AN711" s="75">
        <f>IF(OR(DataBase2[[#This Row],[sLB]] = "", DataBase2[[#This Row],[BSHeu]]=""), "", (DataBase2[[#This Row],[sLB]]-DataBase2[[#This Row],[BSHeu]])/DataBase2[[#This Row],[BSHeu]])</f>
        <v>0.14513612570278536</v>
      </c>
      <c r="AO711" s="76" t="str">
        <f>IF(OR(DataBase2[[#This Row],[sCL]] = "",  DataBase2[[#This Row],[BSHeu]]=""), "", (DataBase2[[#This Row],[sCL]] - DataBase2[[#This Row],[BSHeu]])/ DataBase2[[#This Row],[BSHeu]])</f>
        <v/>
      </c>
      <c r="AP711" s="76" t="str">
        <f>IF(OR(DataBase2[[#This Row],[sDRC]]= "",  DataBase2[[#This Row],[BSHeu]]=""), "", (DataBase2[[#This Row],[sDRC]]- DataBase2[[#This Row],[BSHeu]])/ DataBase2[[#This Row],[BSHeu]])</f>
        <v/>
      </c>
      <c r="AQ711" s="76">
        <f>IF(OR(DataBase2[[#This Row],[sABS]]= "",  DataBase2[[#This Row],[BSHeu]]=""), "", (DataBase2[[#This Row],[sABS]]- DataBase2[[#This Row],[BSHeu]])/ DataBase2[[#This Row],[BSHeu]])</f>
        <v>1.60521190545608E-2</v>
      </c>
      <c r="AR711" s="76">
        <f>IF(OR(DataBase2[[#This Row],[sCCJ]]= "",  DataBase2[[#This Row],[BSHeu]]=""), "", (DataBase2[[#This Row],[sCCJ]]- DataBase2[[#This Row],[BSHeu]])/ DataBase2[[#This Row],[BSHeu]])</f>
        <v>3.8029845536882573E-3</v>
      </c>
      <c r="AS711" s="76">
        <f>IF(OR(DataBase2[[#This Row],[sILS]] = "",  DataBase2[[#This Row],[BSHeu]]=""), "", (DataBase2[[#This Row],[sILS]]- DataBase2[[#This Row],[BSHeu]])/ DataBase2[[#This Row],[BSHeu]])</f>
        <v>0</v>
      </c>
      <c r="AT711" s="76">
        <f>IF(OR(DataBase2[[#This Row],[sSA]] = "",  DataBase2[[#This Row],[BSHeu]]=""), "", (DataBase2[[#This Row],[sSA]]- DataBase2[[#This Row],[BSHeu]])/ DataBase2[[#This Row],[BSHeu]])</f>
        <v>8.0407660884561707E-3</v>
      </c>
      <c r="AU711" s="77">
        <f>IF(OR(DataBase2[[#This Row],[sKS]]= "",  DataBase2[[#This Row],[BSHeu]]=""), "", (DataBase2[[#This Row],[sKS]]- DataBase2[[#This Row],[BSHeu]])/ DataBase2[[#This Row],[BSHeu]])</f>
        <v>8.666159006457606E-5</v>
      </c>
      <c r="AV711" s="78">
        <f>IF(AND(DataBase2[[#This Row],[sLBGB]]&lt;=0.0001, DataBase2[[#This Row],[sLBGB]]&lt;&gt;""), 1,"")</f>
        <v>1</v>
      </c>
      <c r="AW711" s="78" t="str">
        <f>IF(AND(DataBase2[[#This Row],[sCLGB]]&lt;=0.0001,DataBase2[[#This Row],[sCLGB]]&lt;&gt;""), 1,"")</f>
        <v/>
      </c>
      <c r="AX711" s="78" t="str">
        <f>IF(AND(DataBase2[[#This Row],[sDRCGB]]&lt;=0.0001,DataBase2[[#This Row],[sDRCGB]]&lt;&gt;""), 1,"")</f>
        <v/>
      </c>
      <c r="AY711" s="78">
        <f>IF(AND(DataBase2[[#This Row],[sABSGB]]&lt;=0.0001,DataBase2[[#This Row],[sABSGB]]&lt;&gt;""), 1,"")</f>
        <v>1</v>
      </c>
      <c r="AZ711" s="78">
        <f>IF(AND(DataBase2[[#This Row],[sCCJGB]]&lt;=0.0001,DataBase2[[#This Row],[sCCJGB]]&lt;&gt;""), 1,"")</f>
        <v>1</v>
      </c>
      <c r="BA711" s="78">
        <f>IF(AND(DataBase2[[#This Row],[sILSGB]]&lt;=0.0001,DataBase2[[#This Row],[sILSGB]]&lt;&gt;""), 1,"")</f>
        <v>1</v>
      </c>
      <c r="BB711" s="78">
        <f>IF(AND(DataBase2[[#This Row],[sSAGB]]&lt;=0.0001,DataBase2[[#This Row],[sSAGB]]&lt;&gt;""), 1,"")</f>
        <v>1</v>
      </c>
      <c r="BC711" s="78">
        <f>IF(AND(DataBase2[[#This Row],[sKSGB]]&lt;=0.0001,DataBase2[[#This Row],[sKSGB]]&lt;&gt;""), 1,"")</f>
        <v>1</v>
      </c>
      <c r="BD711" s="79" t="str">
        <f>IF(AND(DataBase2[[#This Row],[sLBGKS]]&lt;=0.0001, DataBase2[[#This Row],[sLBGKS]]&lt;&gt;""), 1,"")</f>
        <v/>
      </c>
      <c r="BE711" s="78" t="str">
        <f>IF(AND(DataBase2[[#This Row],[sCLGKS]]&lt;=0.0001,DataBase2[[#This Row],[sCLGKS]]&lt;&gt;""), 1,"")</f>
        <v/>
      </c>
      <c r="BF711" s="78" t="str">
        <f>IF(AND(DataBase2[[#This Row],[sDRCGKS]]&lt;=0.0001,DataBase2[[#This Row],[sDRCGKS]]&lt;&gt;""), 1,"")</f>
        <v/>
      </c>
      <c r="BG711" s="78" t="str">
        <f>IF(AND(DataBase2[[#This Row],[sABSGKS]]&lt;=0.0001,DataBase2[[#This Row],[sABSGKS]]&lt;&gt;""), 1,"")</f>
        <v/>
      </c>
      <c r="BH711" s="78" t="str">
        <f>IF(AND(DataBase2[[#This Row],[sCCJGKS]]&lt;=0.0001,DataBase2[[#This Row],[sCCJGKS]]&lt;&gt;""), 1,"")</f>
        <v/>
      </c>
      <c r="BI711" s="78">
        <f>IF(AND(DataBase2[[#This Row],[sILSGKS]]&lt;=0.0001,DataBase2[[#This Row],[sILSGKS]]&lt;&gt;""), 1,"")</f>
        <v>1</v>
      </c>
      <c r="BJ711" s="78" t="str">
        <f>IF(AND(DataBase2[[#This Row],[sSAGKS]]&lt;=0.0001,DataBase2[[#This Row],[sSAGKS]]&lt;&gt;""), 1,"")</f>
        <v/>
      </c>
      <c r="BK711" s="80">
        <f>IF(AND(DataBase2[[#This Row],[sKSGKS]]&lt;=0.0001,DataBase2[[#This Row],[sKSGKS]]&lt;&gt;""), 1,"")</f>
        <v>1</v>
      </c>
      <c r="BQ711" s="7"/>
      <c r="BR711" s="7"/>
      <c r="BS711" s="7"/>
      <c r="BT711" s="7"/>
      <c r="BU711" s="7"/>
      <c r="CH711" s="7"/>
      <c r="CI711" s="7"/>
      <c r="CJ711" s="7"/>
      <c r="CK711" s="7"/>
      <c r="CQ711" s="7"/>
      <c r="CR711" s="7"/>
      <c r="CS711" s="7"/>
      <c r="CT711" s="7"/>
      <c r="CU711" s="7"/>
      <c r="DH711" s="7"/>
      <c r="DI711" s="7"/>
      <c r="DJ711" s="7"/>
      <c r="DK711" s="7"/>
      <c r="DQ711" s="7"/>
      <c r="DR711" s="7"/>
      <c r="DS711" s="7"/>
      <c r="DT711" s="7"/>
      <c r="DU711" s="7"/>
      <c r="EB711" s="7"/>
      <c r="EC711" s="7"/>
      <c r="ED711" s="7"/>
      <c r="EE711" s="7"/>
      <c r="EK711" s="7"/>
      <c r="EL711" s="7"/>
      <c r="EM711" s="7"/>
      <c r="EN711" s="7"/>
      <c r="EO711" s="7"/>
      <c r="EV711" s="7"/>
      <c r="EW711" s="7"/>
      <c r="EX711" s="7"/>
      <c r="EY711" s="7"/>
    </row>
    <row r="712" spans="1:155" s="8" customFormat="1" x14ac:dyDescent="0.35">
      <c r="A712" s="127" t="s">
        <v>300</v>
      </c>
      <c r="B712" s="128" t="s">
        <v>283</v>
      </c>
      <c r="C712" s="129" t="s">
        <v>81</v>
      </c>
      <c r="D712" s="67">
        <v>6</v>
      </c>
      <c r="E712" s="67">
        <v>50</v>
      </c>
      <c r="F712" s="68">
        <v>2</v>
      </c>
      <c r="G712" s="8">
        <v>32272.7</v>
      </c>
      <c r="H712" s="8">
        <v>28406.2</v>
      </c>
      <c r="I712" s="8">
        <v>7200</v>
      </c>
      <c r="M712" s="130"/>
      <c r="N712" s="131"/>
      <c r="O712" s="132"/>
      <c r="P712" s="130">
        <v>29378.240229999999</v>
      </c>
      <c r="Q712" s="132">
        <v>10882</v>
      </c>
      <c r="R712" s="130">
        <v>29453.39</v>
      </c>
      <c r="S712" s="132">
        <v>500.46</v>
      </c>
      <c r="T712" s="130">
        <v>29468.19</v>
      </c>
      <c r="U712" s="132">
        <v>300.03199999999998</v>
      </c>
      <c r="V712" s="130">
        <v>29683.59</v>
      </c>
      <c r="W712" s="132">
        <v>300.25299999999999</v>
      </c>
      <c r="X712" s="8">
        <v>30000.400000000001</v>
      </c>
      <c r="Y712" s="8">
        <v>121</v>
      </c>
      <c r="Z712" s="74">
        <f t="shared" si="33"/>
        <v>32272.7</v>
      </c>
      <c r="AA712" s="48">
        <f t="shared" si="34"/>
        <v>29378.240229999999</v>
      </c>
      <c r="AB71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MIN(G712,J712,M712),"")</f>
        <v/>
      </c>
      <c r="AC712" s="49" t="str">
        <f>IF(OR(DataBase2[[#This Row],[sKS]] = "", DataBase2[[#This Row],[BSOpt]]=""), "", (DataBase2[[#This Row],[sKS]]-DataBase2[[#This Row],[BSOpt]])/DataBase2[[#This Row],[BSOpt]])</f>
        <v/>
      </c>
      <c r="AD712" s="49">
        <f t="shared" si="35"/>
        <v>32272.7</v>
      </c>
      <c r="AE712" s="49">
        <f>IF(OR(DataBase2[[#This Row],[sKS]] = "", DataBase2[[#This Row],[BESTUB]]=""), "", (DataBase2[[#This Row],[sKS]]-DataBase2[[#This Row],[BESTUB]])/DataBase2[[#This Row],[BESTUB]])</f>
        <v>-7.0409355275511482E-2</v>
      </c>
      <c r="AF712" s="75">
        <f>IF(OR(DataBase2[[#This Row],[sLB]] = "", DataBase2[[#This Row],[BestSol]]=""), "", (DataBase2[[#This Row],[sLB]]-DataBase2[[#This Row],[BestSol]])/DataBase2[[#This Row],[BestSol]])</f>
        <v>0</v>
      </c>
      <c r="AG712" s="76" t="str">
        <f>IF(OR(DataBase2[[#This Row],[sCL]] = "", DataBase2[[#This Row],[BestSol]]=""), "", (DataBase2[[#This Row],[sCL]] -DataBase2[[#This Row],[BestSol]])/DataBase2[[#This Row],[BestSol]])</f>
        <v/>
      </c>
      <c r="AH712" s="76" t="str">
        <f>IF(OR(DataBase2[[#This Row],[sDRC]]= "", DataBase2[[#This Row],[BestSol]]=""), "", (DataBase2[[#This Row],[sDRC]]-DataBase2[[#This Row],[BestSol]])/DataBase2[[#This Row],[BestSol]])</f>
        <v/>
      </c>
      <c r="AI712" s="76">
        <f>IF(OR(DataBase2[[#This Row],[sABS]]= "", DataBase2[[#This Row],[BestSol]]=""), "", (DataBase2[[#This Row],[sABS]]-DataBase2[[#This Row],[BestSol]])/DataBase2[[#This Row],[BestSol]])</f>
        <v>-8.9687561623291556E-2</v>
      </c>
      <c r="AJ712" s="76">
        <f>IF(OR(DataBase2[[#This Row],[sCCJ]]= "", DataBase2[[#This Row],[BestSol]]=""), "", (DataBase2[[#This Row],[sCCJ]]-DataBase2[[#This Row],[BestSol]])/DataBase2[[#This Row],[BestSol]])</f>
        <v>-8.7358975232936856E-2</v>
      </c>
      <c r="AK712" s="76">
        <f>IF(OR(DataBase2[[#This Row],[sILS]] = "", DataBase2[[#This Row],[BestSol]]=""), "", (DataBase2[[#This Row],[sILS]]-DataBase2[[#This Row],[BestSol]])/DataBase2[[#This Row],[BestSol]])</f>
        <v>-8.6900383296098616E-2</v>
      </c>
      <c r="AL712" s="76">
        <f>IF(OR(DataBase2[[#This Row],[sSA]] = "", DataBase2[[#This Row],[BestSol]]=""), "", (DataBase2[[#This Row],[sSA]]-DataBase2[[#This Row],[BestSol]])/DataBase2[[#This Row],[BestSol]])</f>
        <v>-8.0226011458601254E-2</v>
      </c>
      <c r="AM712" s="76">
        <f>IF(OR(DataBase2[[#This Row],[sKS]] = "", DataBase2[[#This Row],[BestSol]]=""), "", (DataBase2[[#This Row],[sKS]]-DataBase2[[#This Row],[BestSol]])/DataBase2[[#This Row],[BestSol]])</f>
        <v>-7.0409355275511482E-2</v>
      </c>
      <c r="AN712" s="75">
        <f>IF(OR(DataBase2[[#This Row],[sLB]] = "", DataBase2[[#This Row],[BSHeu]]=""), "", (DataBase2[[#This Row],[sLB]]-DataBase2[[#This Row],[BSHeu]])/DataBase2[[#This Row],[BSHeu]])</f>
        <v>9.8523932929252975E-2</v>
      </c>
      <c r="AO712" s="76" t="str">
        <f>IF(OR(DataBase2[[#This Row],[sCL]] = "",  DataBase2[[#This Row],[BSHeu]]=""), "", (DataBase2[[#This Row],[sCL]] - DataBase2[[#This Row],[BSHeu]])/ DataBase2[[#This Row],[BSHeu]])</f>
        <v/>
      </c>
      <c r="AP712" s="76" t="str">
        <f>IF(OR(DataBase2[[#This Row],[sDRC]]= "",  DataBase2[[#This Row],[BSHeu]]=""), "", (DataBase2[[#This Row],[sDRC]]- DataBase2[[#This Row],[BSHeu]])/ DataBase2[[#This Row],[BSHeu]])</f>
        <v/>
      </c>
      <c r="AQ712" s="76">
        <f>IF(OR(DataBase2[[#This Row],[sABS]]= "",  DataBase2[[#This Row],[BSHeu]]=""), "", (DataBase2[[#This Row],[sABS]]- DataBase2[[#This Row],[BSHeu]])/ DataBase2[[#This Row],[BSHeu]])</f>
        <v>0</v>
      </c>
      <c r="AR712" s="76">
        <f>IF(OR(DataBase2[[#This Row],[sCCJ]]= "",  DataBase2[[#This Row],[BSHeu]]=""), "", (DataBase2[[#This Row],[sCCJ]]- DataBase2[[#This Row],[BSHeu]])/ DataBase2[[#This Row],[BSHeu]])</f>
        <v>2.558007879697973E-3</v>
      </c>
      <c r="AS712" s="76">
        <f>IF(OR(DataBase2[[#This Row],[sILS]] = "",  DataBase2[[#This Row],[BSHeu]]=""), "", (DataBase2[[#This Row],[sILS]]- DataBase2[[#This Row],[BSHeu]])/ DataBase2[[#This Row],[BSHeu]])</f>
        <v>3.0617820977631533E-3</v>
      </c>
      <c r="AT712" s="76">
        <f>IF(OR(DataBase2[[#This Row],[sSA]] = "",  DataBase2[[#This Row],[BSHeu]]=""), "", (DataBase2[[#This Row],[sSA]]- DataBase2[[#This Row],[BSHeu]])/ DataBase2[[#This Row],[BSHeu]])</f>
        <v>1.0393739298523011E-2</v>
      </c>
      <c r="AU712" s="77">
        <f>IF(OR(DataBase2[[#This Row],[sKS]]= "",  DataBase2[[#This Row],[BSHeu]]=""), "", (DataBase2[[#This Row],[sKS]]- DataBase2[[#This Row],[BSHeu]])/ DataBase2[[#This Row],[BSHeu]])</f>
        <v>2.1177571056985058E-2</v>
      </c>
      <c r="AV712" s="78">
        <f>IF(AND(DataBase2[[#This Row],[sLBGB]]&lt;=0.0001, DataBase2[[#This Row],[sLBGB]]&lt;&gt;""), 1,"")</f>
        <v>1</v>
      </c>
      <c r="AW712" s="78" t="str">
        <f>IF(AND(DataBase2[[#This Row],[sCLGB]]&lt;=0.0001,DataBase2[[#This Row],[sCLGB]]&lt;&gt;""), 1,"")</f>
        <v/>
      </c>
      <c r="AX712" s="78" t="str">
        <f>IF(AND(DataBase2[[#This Row],[sDRCGB]]&lt;=0.0001,DataBase2[[#This Row],[sDRCGB]]&lt;&gt;""), 1,"")</f>
        <v/>
      </c>
      <c r="AY712" s="78">
        <f>IF(AND(DataBase2[[#This Row],[sABSGB]]&lt;=0.0001,DataBase2[[#This Row],[sABSGB]]&lt;&gt;""), 1,"")</f>
        <v>1</v>
      </c>
      <c r="AZ712" s="78">
        <f>IF(AND(DataBase2[[#This Row],[sCCJGB]]&lt;=0.0001,DataBase2[[#This Row],[sCCJGB]]&lt;&gt;""), 1,"")</f>
        <v>1</v>
      </c>
      <c r="BA712" s="78">
        <f>IF(AND(DataBase2[[#This Row],[sILSGB]]&lt;=0.0001,DataBase2[[#This Row],[sILSGB]]&lt;&gt;""), 1,"")</f>
        <v>1</v>
      </c>
      <c r="BB712" s="78">
        <f>IF(AND(DataBase2[[#This Row],[sSAGB]]&lt;=0.0001,DataBase2[[#This Row],[sSAGB]]&lt;&gt;""), 1,"")</f>
        <v>1</v>
      </c>
      <c r="BC712" s="78">
        <f>IF(AND(DataBase2[[#This Row],[sKSGB]]&lt;=0.0001,DataBase2[[#This Row],[sKSGB]]&lt;&gt;""), 1,"")</f>
        <v>1</v>
      </c>
      <c r="BD712" s="79" t="str">
        <f>IF(AND(DataBase2[[#This Row],[sLBGKS]]&lt;=0.0001, DataBase2[[#This Row],[sLBGKS]]&lt;&gt;""), 1,"")</f>
        <v/>
      </c>
      <c r="BE712" s="78" t="str">
        <f>IF(AND(DataBase2[[#This Row],[sCLGKS]]&lt;=0.0001,DataBase2[[#This Row],[sCLGKS]]&lt;&gt;""), 1,"")</f>
        <v/>
      </c>
      <c r="BF712" s="78" t="str">
        <f>IF(AND(DataBase2[[#This Row],[sDRCGKS]]&lt;=0.0001,DataBase2[[#This Row],[sDRCGKS]]&lt;&gt;""), 1,"")</f>
        <v/>
      </c>
      <c r="BG712" s="78">
        <f>IF(AND(DataBase2[[#This Row],[sABSGKS]]&lt;=0.0001,DataBase2[[#This Row],[sABSGKS]]&lt;&gt;""), 1,"")</f>
        <v>1</v>
      </c>
      <c r="BH712" s="78" t="str">
        <f>IF(AND(DataBase2[[#This Row],[sCCJGKS]]&lt;=0.0001,DataBase2[[#This Row],[sCCJGKS]]&lt;&gt;""), 1,"")</f>
        <v/>
      </c>
      <c r="BI712" s="78" t="str">
        <f>IF(AND(DataBase2[[#This Row],[sILSGKS]]&lt;=0.0001,DataBase2[[#This Row],[sILSGKS]]&lt;&gt;""), 1,"")</f>
        <v/>
      </c>
      <c r="BJ712" s="78" t="str">
        <f>IF(AND(DataBase2[[#This Row],[sSAGKS]]&lt;=0.0001,DataBase2[[#This Row],[sSAGKS]]&lt;&gt;""), 1,"")</f>
        <v/>
      </c>
      <c r="BK712" s="80" t="str">
        <f>IF(AND(DataBase2[[#This Row],[sKSGKS]]&lt;=0.0001,DataBase2[[#This Row],[sKSGKS]]&lt;&gt;""), 1,"")</f>
        <v/>
      </c>
      <c r="BQ712" s="7"/>
      <c r="BR712" s="7"/>
      <c r="BS712" s="7"/>
      <c r="BT712" s="7"/>
      <c r="BU712" s="7"/>
      <c r="CH712" s="7"/>
      <c r="CI712" s="7"/>
      <c r="CJ712" s="7"/>
      <c r="CK712" s="7"/>
      <c r="CQ712" s="7"/>
      <c r="CR712" s="7"/>
      <c r="CS712" s="7"/>
      <c r="CT712" s="7"/>
      <c r="CU712" s="7"/>
      <c r="DH712" s="7"/>
      <c r="DI712" s="7"/>
      <c r="DJ712" s="7"/>
      <c r="DK712" s="7"/>
      <c r="DQ712" s="7"/>
      <c r="DR712" s="7"/>
      <c r="DS712" s="7"/>
      <c r="DT712" s="7"/>
      <c r="DU712" s="7"/>
      <c r="EB712" s="7"/>
      <c r="EC712" s="7"/>
      <c r="ED712" s="7"/>
      <c r="EE712" s="7"/>
      <c r="EK712" s="7"/>
      <c r="EL712" s="7"/>
      <c r="EM712" s="7"/>
      <c r="EN712" s="7"/>
      <c r="EO712" s="7"/>
      <c r="EV712" s="7"/>
      <c r="EW712" s="7"/>
      <c r="EX712" s="7"/>
      <c r="EY712" s="7"/>
    </row>
    <row r="713" spans="1:155" s="8" customFormat="1" x14ac:dyDescent="0.35">
      <c r="A713" s="127" t="s">
        <v>301</v>
      </c>
      <c r="B713" s="128" t="s">
        <v>283</v>
      </c>
      <c r="C713" s="129" t="s">
        <v>81</v>
      </c>
      <c r="D713" s="67">
        <v>6</v>
      </c>
      <c r="E713" s="67">
        <v>50</v>
      </c>
      <c r="F713" s="68">
        <v>3</v>
      </c>
      <c r="H713" s="8">
        <v>29793.200000000001</v>
      </c>
      <c r="I713" s="8">
        <v>7200</v>
      </c>
      <c r="M713" s="130"/>
      <c r="N713" s="131"/>
      <c r="O713" s="132"/>
      <c r="P713" s="130">
        <v>31225.541020000001</v>
      </c>
      <c r="Q713" s="132">
        <v>11402</v>
      </c>
      <c r="R713" s="130">
        <v>31307.89</v>
      </c>
      <c r="S713" s="132">
        <v>770.26</v>
      </c>
      <c r="T713" s="130">
        <v>31379.89</v>
      </c>
      <c r="U713" s="132">
        <v>300.05349999999999</v>
      </c>
      <c r="V713" s="130">
        <v>31404.69</v>
      </c>
      <c r="W713" s="132">
        <v>300.16800000000001</v>
      </c>
      <c r="X713" s="8">
        <v>31377.1</v>
      </c>
      <c r="Y713" s="8">
        <v>1882</v>
      </c>
      <c r="Z713" s="74" t="str">
        <f t="shared" si="33"/>
        <v/>
      </c>
      <c r="AA713" s="48">
        <f t="shared" si="34"/>
        <v>31225.541020000001</v>
      </c>
      <c r="AB71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MIN(G713,J713,M713),"")</f>
        <v/>
      </c>
      <c r="AC713" s="49" t="str">
        <f>IF(OR(DataBase2[[#This Row],[sKS]] = "", DataBase2[[#This Row],[BSOpt]]=""), "", (DataBase2[[#This Row],[sKS]]-DataBase2[[#This Row],[BSOpt]])/DataBase2[[#This Row],[BSOpt]])</f>
        <v/>
      </c>
      <c r="AD713" s="49" t="str">
        <f t="shared" si="35"/>
        <v/>
      </c>
      <c r="AE713" s="49" t="str">
        <f>IF(OR(DataBase2[[#This Row],[sKS]] = "", DataBase2[[#This Row],[BESTUB]]=""), "", (DataBase2[[#This Row],[sKS]]-DataBase2[[#This Row],[BESTUB]])/DataBase2[[#This Row],[BESTUB]])</f>
        <v/>
      </c>
      <c r="AF713" s="75" t="str">
        <f>IF(OR(DataBase2[[#This Row],[sLB]] = "", DataBase2[[#This Row],[BestSol]]=""), "", (DataBase2[[#This Row],[sLB]]-DataBase2[[#This Row],[BestSol]])/DataBase2[[#This Row],[BestSol]])</f>
        <v/>
      </c>
      <c r="AG713" s="76" t="str">
        <f>IF(OR(DataBase2[[#This Row],[sCL]] = "", DataBase2[[#This Row],[BestSol]]=""), "", (DataBase2[[#This Row],[sCL]] -DataBase2[[#This Row],[BestSol]])/DataBase2[[#This Row],[BestSol]])</f>
        <v/>
      </c>
      <c r="AH713" s="76" t="str">
        <f>IF(OR(DataBase2[[#This Row],[sDRC]]= "", DataBase2[[#This Row],[BestSol]]=""), "", (DataBase2[[#This Row],[sDRC]]-DataBase2[[#This Row],[BestSol]])/DataBase2[[#This Row],[BestSol]])</f>
        <v/>
      </c>
      <c r="AI713" s="76" t="str">
        <f>IF(OR(DataBase2[[#This Row],[sABS]]= "", DataBase2[[#This Row],[BestSol]]=""), "", (DataBase2[[#This Row],[sABS]]-DataBase2[[#This Row],[BestSol]])/DataBase2[[#This Row],[BestSol]])</f>
        <v/>
      </c>
      <c r="AJ713" s="76" t="str">
        <f>IF(OR(DataBase2[[#This Row],[sCCJ]]= "", DataBase2[[#This Row],[BestSol]]=""), "", (DataBase2[[#This Row],[sCCJ]]-DataBase2[[#This Row],[BestSol]])/DataBase2[[#This Row],[BestSol]])</f>
        <v/>
      </c>
      <c r="AK713" s="76" t="str">
        <f>IF(OR(DataBase2[[#This Row],[sILS]] = "", DataBase2[[#This Row],[BestSol]]=""), "", (DataBase2[[#This Row],[sILS]]-DataBase2[[#This Row],[BestSol]])/DataBase2[[#This Row],[BestSol]])</f>
        <v/>
      </c>
      <c r="AL713" s="76" t="str">
        <f>IF(OR(DataBase2[[#This Row],[sSA]] = "", DataBase2[[#This Row],[BestSol]]=""), "", (DataBase2[[#This Row],[sSA]]-DataBase2[[#This Row],[BestSol]])/DataBase2[[#This Row],[BestSol]])</f>
        <v/>
      </c>
      <c r="AM713" s="76" t="str">
        <f>IF(OR(DataBase2[[#This Row],[sKS]] = "", DataBase2[[#This Row],[BestSol]]=""), "", (DataBase2[[#This Row],[sKS]]-DataBase2[[#This Row],[BestSol]])/DataBase2[[#This Row],[BestSol]])</f>
        <v/>
      </c>
      <c r="AN713" s="75" t="str">
        <f>IF(OR(DataBase2[[#This Row],[sLB]] = "", DataBase2[[#This Row],[BSHeu]]=""), "", (DataBase2[[#This Row],[sLB]]-DataBase2[[#This Row],[BSHeu]])/DataBase2[[#This Row],[BSHeu]])</f>
        <v/>
      </c>
      <c r="AO713" s="76" t="str">
        <f>IF(OR(DataBase2[[#This Row],[sCL]] = "",  DataBase2[[#This Row],[BSHeu]]=""), "", (DataBase2[[#This Row],[sCL]] - DataBase2[[#This Row],[BSHeu]])/ DataBase2[[#This Row],[BSHeu]])</f>
        <v/>
      </c>
      <c r="AP713" s="76" t="str">
        <f>IF(OR(DataBase2[[#This Row],[sDRC]]= "",  DataBase2[[#This Row],[BSHeu]]=""), "", (DataBase2[[#This Row],[sDRC]]- DataBase2[[#This Row],[BSHeu]])/ DataBase2[[#This Row],[BSHeu]])</f>
        <v/>
      </c>
      <c r="AQ713" s="76">
        <f>IF(OR(DataBase2[[#This Row],[sABS]]= "",  DataBase2[[#This Row],[BSHeu]]=""), "", (DataBase2[[#This Row],[sABS]]- DataBase2[[#This Row],[BSHeu]])/ DataBase2[[#This Row],[BSHeu]])</f>
        <v>0</v>
      </c>
      <c r="AR713" s="76">
        <f>IF(OR(DataBase2[[#This Row],[sCCJ]]= "",  DataBase2[[#This Row],[BSHeu]]=""), "", (DataBase2[[#This Row],[sCCJ]]- DataBase2[[#This Row],[BSHeu]])/ DataBase2[[#This Row],[BSHeu]])</f>
        <v>2.6372314877508196E-3</v>
      </c>
      <c r="AS713" s="76">
        <f>IF(OR(DataBase2[[#This Row],[sILS]] = "",  DataBase2[[#This Row],[BSHeu]]=""), "", (DataBase2[[#This Row],[sILS]]- DataBase2[[#This Row],[BSHeu]])/ DataBase2[[#This Row],[BSHeu]])</f>
        <v>4.9430362119630891E-3</v>
      </c>
      <c r="AT713" s="76">
        <f>IF(OR(DataBase2[[#This Row],[sSA]] = "",  DataBase2[[#This Row],[BSHeu]]=""), "", (DataBase2[[#This Row],[sSA]]- DataBase2[[#This Row],[BSHeu]])/ DataBase2[[#This Row],[BSHeu]])</f>
        <v>5.737257839191736E-3</v>
      </c>
      <c r="AU713" s="77">
        <f>IF(OR(DataBase2[[#This Row],[sKS]]= "",  DataBase2[[#This Row],[BSHeu]]=""), "", (DataBase2[[#This Row],[sKS]]- DataBase2[[#This Row],[BSHeu]])/ DataBase2[[#This Row],[BSHeu]])</f>
        <v>4.8536862788998358E-3</v>
      </c>
      <c r="AV713" s="78" t="str">
        <f>IF(AND(DataBase2[[#This Row],[sLBGB]]&lt;=0.0001, DataBase2[[#This Row],[sLBGB]]&lt;&gt;""), 1,"")</f>
        <v/>
      </c>
      <c r="AW713" s="78" t="str">
        <f>IF(AND(DataBase2[[#This Row],[sCLGB]]&lt;=0.0001,DataBase2[[#This Row],[sCLGB]]&lt;&gt;""), 1,"")</f>
        <v/>
      </c>
      <c r="AX713" s="78" t="str">
        <f>IF(AND(DataBase2[[#This Row],[sDRCGB]]&lt;=0.0001,DataBase2[[#This Row],[sDRCGB]]&lt;&gt;""), 1,"")</f>
        <v/>
      </c>
      <c r="AY713" s="78" t="str">
        <f>IF(AND(DataBase2[[#This Row],[sABSGB]]&lt;=0.0001,DataBase2[[#This Row],[sABSGB]]&lt;&gt;""), 1,"")</f>
        <v/>
      </c>
      <c r="AZ713" s="78" t="str">
        <f>IF(AND(DataBase2[[#This Row],[sCCJGB]]&lt;=0.0001,DataBase2[[#This Row],[sCCJGB]]&lt;&gt;""), 1,"")</f>
        <v/>
      </c>
      <c r="BA713" s="78" t="str">
        <f>IF(AND(DataBase2[[#This Row],[sILSGB]]&lt;=0.0001,DataBase2[[#This Row],[sILSGB]]&lt;&gt;""), 1,"")</f>
        <v/>
      </c>
      <c r="BB713" s="78" t="str">
        <f>IF(AND(DataBase2[[#This Row],[sSAGB]]&lt;=0.0001,DataBase2[[#This Row],[sSAGB]]&lt;&gt;""), 1,"")</f>
        <v/>
      </c>
      <c r="BC713" s="78" t="str">
        <f>IF(AND(DataBase2[[#This Row],[sKSGB]]&lt;=0.0001,DataBase2[[#This Row],[sKSGB]]&lt;&gt;""), 1,"")</f>
        <v/>
      </c>
      <c r="BD713" s="79" t="str">
        <f>IF(AND(DataBase2[[#This Row],[sLBGKS]]&lt;=0.0001, DataBase2[[#This Row],[sLBGKS]]&lt;&gt;""), 1,"")</f>
        <v/>
      </c>
      <c r="BE713" s="78" t="str">
        <f>IF(AND(DataBase2[[#This Row],[sCLGKS]]&lt;=0.0001,DataBase2[[#This Row],[sCLGKS]]&lt;&gt;""), 1,"")</f>
        <v/>
      </c>
      <c r="BF713" s="78" t="str">
        <f>IF(AND(DataBase2[[#This Row],[sDRCGKS]]&lt;=0.0001,DataBase2[[#This Row],[sDRCGKS]]&lt;&gt;""), 1,"")</f>
        <v/>
      </c>
      <c r="BG713" s="78">
        <f>IF(AND(DataBase2[[#This Row],[sABSGKS]]&lt;=0.0001,DataBase2[[#This Row],[sABSGKS]]&lt;&gt;""), 1,"")</f>
        <v>1</v>
      </c>
      <c r="BH713" s="78" t="str">
        <f>IF(AND(DataBase2[[#This Row],[sCCJGKS]]&lt;=0.0001,DataBase2[[#This Row],[sCCJGKS]]&lt;&gt;""), 1,"")</f>
        <v/>
      </c>
      <c r="BI713" s="78" t="str">
        <f>IF(AND(DataBase2[[#This Row],[sILSGKS]]&lt;=0.0001,DataBase2[[#This Row],[sILSGKS]]&lt;&gt;""), 1,"")</f>
        <v/>
      </c>
      <c r="BJ713" s="78" t="str">
        <f>IF(AND(DataBase2[[#This Row],[sSAGKS]]&lt;=0.0001,DataBase2[[#This Row],[sSAGKS]]&lt;&gt;""), 1,"")</f>
        <v/>
      </c>
      <c r="BK713" s="80" t="str">
        <f>IF(AND(DataBase2[[#This Row],[sKSGKS]]&lt;=0.0001,DataBase2[[#This Row],[sKSGKS]]&lt;&gt;""), 1,"")</f>
        <v/>
      </c>
      <c r="BQ713" s="7"/>
      <c r="BR713" s="7"/>
      <c r="BS713" s="7"/>
      <c r="BT713" s="7"/>
      <c r="BU713" s="7"/>
      <c r="CH713" s="7"/>
      <c r="CI713" s="7"/>
      <c r="CJ713" s="7"/>
      <c r="CK713" s="7"/>
      <c r="CQ713" s="7"/>
      <c r="CR713" s="7"/>
      <c r="CS713" s="7"/>
      <c r="CT713" s="7"/>
      <c r="CU713" s="7"/>
      <c r="DH713" s="7"/>
      <c r="DI713" s="7"/>
      <c r="DJ713" s="7"/>
      <c r="DK713" s="7"/>
      <c r="DQ713" s="7"/>
      <c r="DR713" s="7"/>
      <c r="DS713" s="7"/>
      <c r="DT713" s="7"/>
      <c r="DU713" s="7"/>
      <c r="EB713" s="7"/>
      <c r="EC713" s="7"/>
      <c r="ED713" s="7"/>
      <c r="EE713" s="7"/>
      <c r="EK713" s="7"/>
      <c r="EL713" s="7"/>
      <c r="EM713" s="7"/>
      <c r="EN713" s="7"/>
      <c r="EO713" s="7"/>
      <c r="EV713" s="7"/>
      <c r="EW713" s="7"/>
      <c r="EX713" s="7"/>
      <c r="EY713" s="7"/>
    </row>
    <row r="714" spans="1:155" s="8" customFormat="1" x14ac:dyDescent="0.35">
      <c r="A714" s="127" t="s">
        <v>302</v>
      </c>
      <c r="B714" s="128" t="s">
        <v>283</v>
      </c>
      <c r="C714" s="129" t="s">
        <v>81</v>
      </c>
      <c r="D714" s="67">
        <v>6</v>
      </c>
      <c r="E714" s="67">
        <v>50</v>
      </c>
      <c r="F714" s="68">
        <v>4</v>
      </c>
      <c r="G714" s="8">
        <v>37900</v>
      </c>
      <c r="H714" s="8">
        <v>31345.9</v>
      </c>
      <c r="I714" s="8">
        <v>7200</v>
      </c>
      <c r="M714" s="130"/>
      <c r="N714" s="131"/>
      <c r="O714" s="132"/>
      <c r="P714" s="130">
        <v>33055.492189999997</v>
      </c>
      <c r="Q714" s="132">
        <v>10865</v>
      </c>
      <c r="R714" s="130">
        <v>33113.89</v>
      </c>
      <c r="S714" s="132">
        <v>453.77</v>
      </c>
      <c r="T714" s="130">
        <v>33201.89</v>
      </c>
      <c r="U714" s="132">
        <v>300.048</v>
      </c>
      <c r="V714" s="130">
        <v>33344.39</v>
      </c>
      <c r="W714" s="132">
        <v>300.07850000000002</v>
      </c>
      <c r="X714" s="8">
        <v>33462.6</v>
      </c>
      <c r="Y714" s="8">
        <v>1813</v>
      </c>
      <c r="Z714" s="74">
        <f t="shared" si="33"/>
        <v>37900</v>
      </c>
      <c r="AA714" s="48">
        <f t="shared" si="34"/>
        <v>33055.492189999997</v>
      </c>
      <c r="AB71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MIN(G714,J714,M714),"")</f>
        <v/>
      </c>
      <c r="AC714" s="49" t="str">
        <f>IF(OR(DataBase2[[#This Row],[sKS]] = "", DataBase2[[#This Row],[BSOpt]]=""), "", (DataBase2[[#This Row],[sKS]]-DataBase2[[#This Row],[BSOpt]])/DataBase2[[#This Row],[BSOpt]])</f>
        <v/>
      </c>
      <c r="AD714" s="49">
        <f t="shared" si="35"/>
        <v>37900</v>
      </c>
      <c r="AE714" s="49">
        <f>IF(OR(DataBase2[[#This Row],[sKS]] = "", DataBase2[[#This Row],[BESTUB]]=""), "", (DataBase2[[#This Row],[sKS]]-DataBase2[[#This Row],[BESTUB]])/DataBase2[[#This Row],[BESTUB]])</f>
        <v>-0.11708179419525069</v>
      </c>
      <c r="AF714" s="75">
        <f>IF(OR(DataBase2[[#This Row],[sLB]] = "", DataBase2[[#This Row],[BestSol]]=""), "", (DataBase2[[#This Row],[sLB]]-DataBase2[[#This Row],[BestSol]])/DataBase2[[#This Row],[BestSol]])</f>
        <v>0</v>
      </c>
      <c r="AG714" s="76" t="str">
        <f>IF(OR(DataBase2[[#This Row],[sCL]] = "", DataBase2[[#This Row],[BestSol]]=""), "", (DataBase2[[#This Row],[sCL]] -DataBase2[[#This Row],[BestSol]])/DataBase2[[#This Row],[BestSol]])</f>
        <v/>
      </c>
      <c r="AH714" s="76" t="str">
        <f>IF(OR(DataBase2[[#This Row],[sDRC]]= "", DataBase2[[#This Row],[BestSol]]=""), "", (DataBase2[[#This Row],[sDRC]]-DataBase2[[#This Row],[BestSol]])/DataBase2[[#This Row],[BestSol]])</f>
        <v/>
      </c>
      <c r="AI714" s="76">
        <f>IF(OR(DataBase2[[#This Row],[sABS]]= "", DataBase2[[#This Row],[BestSol]]=""), "", (DataBase2[[#This Row],[sABS]]-DataBase2[[#This Row],[BestSol]])/DataBase2[[#This Row],[BestSol]])</f>
        <v>-0.12782342506596314</v>
      </c>
      <c r="AJ714" s="76">
        <f>IF(OR(DataBase2[[#This Row],[sCCJ]]= "", DataBase2[[#This Row],[BestSol]]=""), "", (DataBase2[[#This Row],[sCCJ]]-DataBase2[[#This Row],[BestSol]])/DataBase2[[#This Row],[BestSol]])</f>
        <v>-0.1262825857519789</v>
      </c>
      <c r="AK714" s="76">
        <f>IF(OR(DataBase2[[#This Row],[sILS]] = "", DataBase2[[#This Row],[BestSol]]=""), "", (DataBase2[[#This Row],[sILS]]-DataBase2[[#This Row],[BestSol]])/DataBase2[[#This Row],[BestSol]])</f>
        <v>-0.12396068601583116</v>
      </c>
      <c r="AL714" s="76">
        <f>IF(OR(DataBase2[[#This Row],[sSA]] = "", DataBase2[[#This Row],[BestSol]]=""), "", (DataBase2[[#This Row],[sSA]]-DataBase2[[#This Row],[BestSol]])/DataBase2[[#This Row],[BestSol]])</f>
        <v>-0.12020079155672825</v>
      </c>
      <c r="AM714" s="76">
        <f>IF(OR(DataBase2[[#This Row],[sKS]] = "", DataBase2[[#This Row],[BestSol]]=""), "", (DataBase2[[#This Row],[sKS]]-DataBase2[[#This Row],[BestSol]])/DataBase2[[#This Row],[BestSol]])</f>
        <v>-0.11708179419525069</v>
      </c>
      <c r="AN714" s="75">
        <f>IF(OR(DataBase2[[#This Row],[sLB]] = "", DataBase2[[#This Row],[BSHeu]]=""), "", (DataBase2[[#This Row],[sLB]]-DataBase2[[#This Row],[BSHeu]])/DataBase2[[#This Row],[BSHeu]])</f>
        <v>0.14655681973071849</v>
      </c>
      <c r="AO714" s="76" t="str">
        <f>IF(OR(DataBase2[[#This Row],[sCL]] = "",  DataBase2[[#This Row],[BSHeu]]=""), "", (DataBase2[[#This Row],[sCL]] - DataBase2[[#This Row],[BSHeu]])/ DataBase2[[#This Row],[BSHeu]])</f>
        <v/>
      </c>
      <c r="AP714" s="76" t="str">
        <f>IF(OR(DataBase2[[#This Row],[sDRC]]= "",  DataBase2[[#This Row],[BSHeu]]=""), "", (DataBase2[[#This Row],[sDRC]]- DataBase2[[#This Row],[BSHeu]])/ DataBase2[[#This Row],[BSHeu]])</f>
        <v/>
      </c>
      <c r="AQ714" s="76">
        <f>IF(OR(DataBase2[[#This Row],[sABS]]= "",  DataBase2[[#This Row],[BSHeu]]=""), "", (DataBase2[[#This Row],[sABS]]- DataBase2[[#This Row],[BSHeu]])/ DataBase2[[#This Row],[BSHeu]])</f>
        <v>0</v>
      </c>
      <c r="AR714" s="76">
        <f>IF(OR(DataBase2[[#This Row],[sCCJ]]= "",  DataBase2[[#This Row],[BSHeu]]=""), "", (DataBase2[[#This Row],[sCCJ]]- DataBase2[[#This Row],[BSHeu]])/ DataBase2[[#This Row],[BSHeu]])</f>
        <v>1.7666598235578175E-3</v>
      </c>
      <c r="AS714" s="76">
        <f>IF(OR(DataBase2[[#This Row],[sILS]] = "",  DataBase2[[#This Row],[BSHeu]]=""), "", (DataBase2[[#This Row],[sILS]]- DataBase2[[#This Row],[BSHeu]])/ DataBase2[[#This Row],[BSHeu]])</f>
        <v>4.4288498007689844E-3</v>
      </c>
      <c r="AT714" s="76">
        <f>IF(OR(DataBase2[[#This Row],[sSA]] = "",  DataBase2[[#This Row],[BSHeu]]=""), "", (DataBase2[[#This Row],[sSA]]- DataBase2[[#This Row],[BSHeu]])/ DataBase2[[#This Row],[BSHeu]])</f>
        <v>8.7397824343211587E-3</v>
      </c>
      <c r="AU714" s="77">
        <f>IF(OR(DataBase2[[#This Row],[sKS]]= "",  DataBase2[[#This Row],[BSHeu]]=""), "", (DataBase2[[#This Row],[sKS]]- DataBase2[[#This Row],[BSHeu]])/ DataBase2[[#This Row],[BSHeu]])</f>
        <v>1.231589012984536E-2</v>
      </c>
      <c r="AV714" s="78">
        <f>IF(AND(DataBase2[[#This Row],[sLBGB]]&lt;=0.0001, DataBase2[[#This Row],[sLBGB]]&lt;&gt;""), 1,"")</f>
        <v>1</v>
      </c>
      <c r="AW714" s="78" t="str">
        <f>IF(AND(DataBase2[[#This Row],[sCLGB]]&lt;=0.0001,DataBase2[[#This Row],[sCLGB]]&lt;&gt;""), 1,"")</f>
        <v/>
      </c>
      <c r="AX714" s="78" t="str">
        <f>IF(AND(DataBase2[[#This Row],[sDRCGB]]&lt;=0.0001,DataBase2[[#This Row],[sDRCGB]]&lt;&gt;""), 1,"")</f>
        <v/>
      </c>
      <c r="AY714" s="78">
        <f>IF(AND(DataBase2[[#This Row],[sABSGB]]&lt;=0.0001,DataBase2[[#This Row],[sABSGB]]&lt;&gt;""), 1,"")</f>
        <v>1</v>
      </c>
      <c r="AZ714" s="78">
        <f>IF(AND(DataBase2[[#This Row],[sCCJGB]]&lt;=0.0001,DataBase2[[#This Row],[sCCJGB]]&lt;&gt;""), 1,"")</f>
        <v>1</v>
      </c>
      <c r="BA714" s="78">
        <f>IF(AND(DataBase2[[#This Row],[sILSGB]]&lt;=0.0001,DataBase2[[#This Row],[sILSGB]]&lt;&gt;""), 1,"")</f>
        <v>1</v>
      </c>
      <c r="BB714" s="78">
        <f>IF(AND(DataBase2[[#This Row],[sSAGB]]&lt;=0.0001,DataBase2[[#This Row],[sSAGB]]&lt;&gt;""), 1,"")</f>
        <v>1</v>
      </c>
      <c r="BC714" s="78">
        <f>IF(AND(DataBase2[[#This Row],[sKSGB]]&lt;=0.0001,DataBase2[[#This Row],[sKSGB]]&lt;&gt;""), 1,"")</f>
        <v>1</v>
      </c>
      <c r="BD714" s="79" t="str">
        <f>IF(AND(DataBase2[[#This Row],[sLBGKS]]&lt;=0.0001, DataBase2[[#This Row],[sLBGKS]]&lt;&gt;""), 1,"")</f>
        <v/>
      </c>
      <c r="BE714" s="78" t="str">
        <f>IF(AND(DataBase2[[#This Row],[sCLGKS]]&lt;=0.0001,DataBase2[[#This Row],[sCLGKS]]&lt;&gt;""), 1,"")</f>
        <v/>
      </c>
      <c r="BF714" s="78" t="str">
        <f>IF(AND(DataBase2[[#This Row],[sDRCGKS]]&lt;=0.0001,DataBase2[[#This Row],[sDRCGKS]]&lt;&gt;""), 1,"")</f>
        <v/>
      </c>
      <c r="BG714" s="78">
        <f>IF(AND(DataBase2[[#This Row],[sABSGKS]]&lt;=0.0001,DataBase2[[#This Row],[sABSGKS]]&lt;&gt;""), 1,"")</f>
        <v>1</v>
      </c>
      <c r="BH714" s="78" t="str">
        <f>IF(AND(DataBase2[[#This Row],[sCCJGKS]]&lt;=0.0001,DataBase2[[#This Row],[sCCJGKS]]&lt;&gt;""), 1,"")</f>
        <v/>
      </c>
      <c r="BI714" s="78" t="str">
        <f>IF(AND(DataBase2[[#This Row],[sILSGKS]]&lt;=0.0001,DataBase2[[#This Row],[sILSGKS]]&lt;&gt;""), 1,"")</f>
        <v/>
      </c>
      <c r="BJ714" s="78" t="str">
        <f>IF(AND(DataBase2[[#This Row],[sSAGKS]]&lt;=0.0001,DataBase2[[#This Row],[sSAGKS]]&lt;&gt;""), 1,"")</f>
        <v/>
      </c>
      <c r="BK714" s="80" t="str">
        <f>IF(AND(DataBase2[[#This Row],[sKSGKS]]&lt;=0.0001,DataBase2[[#This Row],[sKSGKS]]&lt;&gt;""), 1,"")</f>
        <v/>
      </c>
      <c r="BQ714" s="7"/>
      <c r="BR714" s="7"/>
      <c r="BS714" s="7"/>
      <c r="BT714" s="7"/>
      <c r="BU714" s="7"/>
      <c r="CH714" s="7"/>
      <c r="CI714" s="7"/>
      <c r="CJ714" s="7"/>
      <c r="CK714" s="7"/>
      <c r="CQ714" s="7"/>
      <c r="CR714" s="7"/>
      <c r="CS714" s="7"/>
      <c r="CT714" s="7"/>
      <c r="CU714" s="7"/>
      <c r="DH714" s="7"/>
      <c r="DI714" s="7"/>
      <c r="DJ714" s="7"/>
      <c r="DK714" s="7"/>
      <c r="DQ714" s="7"/>
      <c r="DR714" s="7"/>
      <c r="DS714" s="7"/>
      <c r="DT714" s="7"/>
      <c r="DU714" s="7"/>
      <c r="EB714" s="7"/>
      <c r="EC714" s="7"/>
      <c r="ED714" s="7"/>
      <c r="EE714" s="7"/>
      <c r="EK714" s="7"/>
      <c r="EL714" s="7"/>
      <c r="EM714" s="7"/>
      <c r="EN714" s="7"/>
      <c r="EO714" s="7"/>
      <c r="EV714" s="7"/>
      <c r="EW714" s="7"/>
      <c r="EX714" s="7"/>
      <c r="EY714" s="7"/>
    </row>
    <row r="715" spans="1:155" s="8" customFormat="1" x14ac:dyDescent="0.35">
      <c r="A715" s="127" t="s">
        <v>303</v>
      </c>
      <c r="B715" s="128" t="s">
        <v>283</v>
      </c>
      <c r="C715" s="129" t="s">
        <v>81</v>
      </c>
      <c r="D715" s="67">
        <v>6</v>
      </c>
      <c r="E715" s="67">
        <v>50</v>
      </c>
      <c r="F715" s="68">
        <v>5</v>
      </c>
      <c r="G715" s="8">
        <v>37049.599999999999</v>
      </c>
      <c r="H715" s="8">
        <v>33071.199999999997</v>
      </c>
      <c r="I715" s="8">
        <v>7200</v>
      </c>
      <c r="M715" s="130"/>
      <c r="N715" s="131"/>
      <c r="O715" s="132"/>
      <c r="P715" s="130">
        <v>34898.761720000002</v>
      </c>
      <c r="Q715" s="132">
        <v>11051</v>
      </c>
      <c r="R715" s="130">
        <v>35028.39</v>
      </c>
      <c r="S715" s="132">
        <v>575.58000000000004</v>
      </c>
      <c r="T715" s="130">
        <v>35164.99</v>
      </c>
      <c r="U715" s="132">
        <v>300.0025</v>
      </c>
      <c r="V715" s="130">
        <v>35155.79</v>
      </c>
      <c r="W715" s="132">
        <v>300.2165</v>
      </c>
      <c r="X715" s="8">
        <v>34710</v>
      </c>
      <c r="Y715" s="8">
        <v>6013</v>
      </c>
      <c r="Z715" s="74">
        <f t="shared" si="33"/>
        <v>37049.599999999999</v>
      </c>
      <c r="AA715" s="48">
        <f t="shared" si="34"/>
        <v>34710</v>
      </c>
      <c r="AB71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MIN(G715,J715,M715),"")</f>
        <v/>
      </c>
      <c r="AC715" s="49" t="str">
        <f>IF(OR(DataBase2[[#This Row],[sKS]] = "", DataBase2[[#This Row],[BSOpt]]=""), "", (DataBase2[[#This Row],[sKS]]-DataBase2[[#This Row],[BSOpt]])/DataBase2[[#This Row],[BSOpt]])</f>
        <v/>
      </c>
      <c r="AD715" s="49">
        <f t="shared" si="35"/>
        <v>37049.599999999999</v>
      </c>
      <c r="AE715" s="49">
        <f>IF(OR(DataBase2[[#This Row],[sKS]] = "", DataBase2[[#This Row],[BESTUB]]=""), "", (DataBase2[[#This Row],[sKS]]-DataBase2[[#This Row],[BESTUB]])/DataBase2[[#This Row],[BESTUB]])</f>
        <v>-6.3147780272931386E-2</v>
      </c>
      <c r="AF715" s="75">
        <f>IF(OR(DataBase2[[#This Row],[sLB]] = "", DataBase2[[#This Row],[BestSol]]=""), "", (DataBase2[[#This Row],[sLB]]-DataBase2[[#This Row],[BestSol]])/DataBase2[[#This Row],[BestSol]])</f>
        <v>0</v>
      </c>
      <c r="AG715" s="76" t="str">
        <f>IF(OR(DataBase2[[#This Row],[sCL]] = "", DataBase2[[#This Row],[BestSol]]=""), "", (DataBase2[[#This Row],[sCL]] -DataBase2[[#This Row],[BestSol]])/DataBase2[[#This Row],[BestSol]])</f>
        <v/>
      </c>
      <c r="AH715" s="76" t="str">
        <f>IF(OR(DataBase2[[#This Row],[sDRC]]= "", DataBase2[[#This Row],[BestSol]]=""), "", (DataBase2[[#This Row],[sDRC]]-DataBase2[[#This Row],[BestSol]])/DataBase2[[#This Row],[BestSol]])</f>
        <v/>
      </c>
      <c r="AI715" s="76">
        <f>IF(OR(DataBase2[[#This Row],[sABS]]= "", DataBase2[[#This Row],[BestSol]]=""), "", (DataBase2[[#This Row],[sABS]]-DataBase2[[#This Row],[BestSol]])/DataBase2[[#This Row],[BestSol]])</f>
        <v>-5.8052942002072797E-2</v>
      </c>
      <c r="AJ715" s="76">
        <f>IF(OR(DataBase2[[#This Row],[sCCJ]]= "", DataBase2[[#This Row],[BestSol]]=""), "", (DataBase2[[#This Row],[sCCJ]]-DataBase2[[#This Row],[BestSol]])/DataBase2[[#This Row],[BestSol]])</f>
        <v>-5.4554165227154928E-2</v>
      </c>
      <c r="AK715" s="76">
        <f>IF(OR(DataBase2[[#This Row],[sILS]] = "", DataBase2[[#This Row],[BestSol]]=""), "", (DataBase2[[#This Row],[sILS]]-DataBase2[[#This Row],[BestSol]])/DataBase2[[#This Row],[BestSol]])</f>
        <v>-5.0867215840386962E-2</v>
      </c>
      <c r="AL715" s="76">
        <f>IF(OR(DataBase2[[#This Row],[sSA]] = "", DataBase2[[#This Row],[BestSol]]=""), "", (DataBase2[[#This Row],[sSA]]-DataBase2[[#This Row],[BestSol]])/DataBase2[[#This Row],[BestSol]])</f>
        <v>-5.1115531611677256E-2</v>
      </c>
      <c r="AM715" s="76">
        <f>IF(OR(DataBase2[[#This Row],[sKS]] = "", DataBase2[[#This Row],[BestSol]]=""), "", (DataBase2[[#This Row],[sKS]]-DataBase2[[#This Row],[BestSol]])/DataBase2[[#This Row],[BestSol]])</f>
        <v>-6.3147780272931386E-2</v>
      </c>
      <c r="AN715" s="75">
        <f>IF(OR(DataBase2[[#This Row],[sLB]] = "", DataBase2[[#This Row],[BSHeu]]=""), "", (DataBase2[[#This Row],[sLB]]-DataBase2[[#This Row],[BSHeu]])/DataBase2[[#This Row],[BSHeu]])</f>
        <v>6.7404206280610737E-2</v>
      </c>
      <c r="AO715" s="76" t="str">
        <f>IF(OR(DataBase2[[#This Row],[sCL]] = "",  DataBase2[[#This Row],[BSHeu]]=""), "", (DataBase2[[#This Row],[sCL]] - DataBase2[[#This Row],[BSHeu]])/ DataBase2[[#This Row],[BSHeu]])</f>
        <v/>
      </c>
      <c r="AP715" s="76" t="str">
        <f>IF(OR(DataBase2[[#This Row],[sDRC]]= "",  DataBase2[[#This Row],[BSHeu]]=""), "", (DataBase2[[#This Row],[sDRC]]- DataBase2[[#This Row],[BSHeu]])/ DataBase2[[#This Row],[BSHeu]])</f>
        <v/>
      </c>
      <c r="AQ715" s="76">
        <f>IF(OR(DataBase2[[#This Row],[sABS]]= "",  DataBase2[[#This Row],[BSHeu]]=""), "", (DataBase2[[#This Row],[sABS]]- DataBase2[[#This Row],[BSHeu]])/ DataBase2[[#This Row],[BSHeu]])</f>
        <v>5.438251800633888E-3</v>
      </c>
      <c r="AR715" s="76">
        <f>IF(OR(DataBase2[[#This Row],[sCCJ]]= "",  DataBase2[[#This Row],[BSHeu]]=""), "", (DataBase2[[#This Row],[sCCJ]]- DataBase2[[#This Row],[BSHeu]])/ DataBase2[[#This Row],[BSHeu]])</f>
        <v>9.1728608470181341E-3</v>
      </c>
      <c r="AS715" s="76">
        <f>IF(OR(DataBase2[[#This Row],[sILS]] = "",  DataBase2[[#This Row],[BSHeu]]=""), "", (DataBase2[[#This Row],[sILS]]- DataBase2[[#This Row],[BSHeu]])/ DataBase2[[#This Row],[BSHeu]])</f>
        <v>1.3108326130797982E-2</v>
      </c>
      <c r="AT715" s="76">
        <f>IF(OR(DataBase2[[#This Row],[sSA]] = "",  DataBase2[[#This Row],[BSHeu]]=""), "", (DataBase2[[#This Row],[sSA]]- DataBase2[[#This Row],[BSHeu]])/ DataBase2[[#This Row],[BSHeu]])</f>
        <v>1.2843272832036902E-2</v>
      </c>
      <c r="AU715" s="77">
        <f>IF(OR(DataBase2[[#This Row],[sKS]]= "",  DataBase2[[#This Row],[BSHeu]]=""), "", (DataBase2[[#This Row],[sKS]]- DataBase2[[#This Row],[BSHeu]])/ DataBase2[[#This Row],[BSHeu]])</f>
        <v>0</v>
      </c>
      <c r="AV715" s="78">
        <f>IF(AND(DataBase2[[#This Row],[sLBGB]]&lt;=0.0001, DataBase2[[#This Row],[sLBGB]]&lt;&gt;""), 1,"")</f>
        <v>1</v>
      </c>
      <c r="AW715" s="78" t="str">
        <f>IF(AND(DataBase2[[#This Row],[sCLGB]]&lt;=0.0001,DataBase2[[#This Row],[sCLGB]]&lt;&gt;""), 1,"")</f>
        <v/>
      </c>
      <c r="AX715" s="78" t="str">
        <f>IF(AND(DataBase2[[#This Row],[sDRCGB]]&lt;=0.0001,DataBase2[[#This Row],[sDRCGB]]&lt;&gt;""), 1,"")</f>
        <v/>
      </c>
      <c r="AY715" s="78">
        <f>IF(AND(DataBase2[[#This Row],[sABSGB]]&lt;=0.0001,DataBase2[[#This Row],[sABSGB]]&lt;&gt;""), 1,"")</f>
        <v>1</v>
      </c>
      <c r="AZ715" s="78">
        <f>IF(AND(DataBase2[[#This Row],[sCCJGB]]&lt;=0.0001,DataBase2[[#This Row],[sCCJGB]]&lt;&gt;""), 1,"")</f>
        <v>1</v>
      </c>
      <c r="BA715" s="78">
        <f>IF(AND(DataBase2[[#This Row],[sILSGB]]&lt;=0.0001,DataBase2[[#This Row],[sILSGB]]&lt;&gt;""), 1,"")</f>
        <v>1</v>
      </c>
      <c r="BB715" s="78">
        <f>IF(AND(DataBase2[[#This Row],[sSAGB]]&lt;=0.0001,DataBase2[[#This Row],[sSAGB]]&lt;&gt;""), 1,"")</f>
        <v>1</v>
      </c>
      <c r="BC715" s="78">
        <f>IF(AND(DataBase2[[#This Row],[sKSGB]]&lt;=0.0001,DataBase2[[#This Row],[sKSGB]]&lt;&gt;""), 1,"")</f>
        <v>1</v>
      </c>
      <c r="BD715" s="79" t="str">
        <f>IF(AND(DataBase2[[#This Row],[sLBGKS]]&lt;=0.0001, DataBase2[[#This Row],[sLBGKS]]&lt;&gt;""), 1,"")</f>
        <v/>
      </c>
      <c r="BE715" s="78" t="str">
        <f>IF(AND(DataBase2[[#This Row],[sCLGKS]]&lt;=0.0001,DataBase2[[#This Row],[sCLGKS]]&lt;&gt;""), 1,"")</f>
        <v/>
      </c>
      <c r="BF715" s="78" t="str">
        <f>IF(AND(DataBase2[[#This Row],[sDRCGKS]]&lt;=0.0001,DataBase2[[#This Row],[sDRCGKS]]&lt;&gt;""), 1,"")</f>
        <v/>
      </c>
      <c r="BG715" s="78" t="str">
        <f>IF(AND(DataBase2[[#This Row],[sABSGKS]]&lt;=0.0001,DataBase2[[#This Row],[sABSGKS]]&lt;&gt;""), 1,"")</f>
        <v/>
      </c>
      <c r="BH715" s="78" t="str">
        <f>IF(AND(DataBase2[[#This Row],[sCCJGKS]]&lt;=0.0001,DataBase2[[#This Row],[sCCJGKS]]&lt;&gt;""), 1,"")</f>
        <v/>
      </c>
      <c r="BI715" s="78" t="str">
        <f>IF(AND(DataBase2[[#This Row],[sILSGKS]]&lt;=0.0001,DataBase2[[#This Row],[sILSGKS]]&lt;&gt;""), 1,"")</f>
        <v/>
      </c>
      <c r="BJ715" s="78" t="str">
        <f>IF(AND(DataBase2[[#This Row],[sSAGKS]]&lt;=0.0001,DataBase2[[#This Row],[sSAGKS]]&lt;&gt;""), 1,"")</f>
        <v/>
      </c>
      <c r="BK715" s="80">
        <f>IF(AND(DataBase2[[#This Row],[sKSGKS]]&lt;=0.0001,DataBase2[[#This Row],[sKSGKS]]&lt;&gt;""), 1,"")</f>
        <v>1</v>
      </c>
      <c r="BQ715" s="7"/>
      <c r="BR715" s="7"/>
      <c r="BS715" s="7"/>
      <c r="BT715" s="7"/>
      <c r="BU715" s="7"/>
      <c r="CH715" s="7"/>
      <c r="CI715" s="7"/>
      <c r="CJ715" s="7"/>
      <c r="CK715" s="7"/>
      <c r="CQ715" s="7"/>
      <c r="CR715" s="7"/>
      <c r="CS715" s="7"/>
      <c r="CT715" s="7"/>
      <c r="CU715" s="7"/>
      <c r="DH715" s="7"/>
      <c r="DI715" s="7"/>
      <c r="DJ715" s="7"/>
      <c r="DK715" s="7"/>
      <c r="DQ715" s="7"/>
      <c r="DR715" s="7"/>
      <c r="DS715" s="7"/>
      <c r="DT715" s="7"/>
      <c r="DU715" s="7"/>
      <c r="EB715" s="7"/>
      <c r="EC715" s="7"/>
      <c r="ED715" s="7"/>
      <c r="EE715" s="7"/>
      <c r="EK715" s="7"/>
      <c r="EL715" s="7"/>
      <c r="EM715" s="7"/>
      <c r="EN715" s="7"/>
      <c r="EO715" s="7"/>
      <c r="EV715" s="7"/>
      <c r="EW715" s="7"/>
      <c r="EX715" s="7"/>
      <c r="EY715" s="7"/>
    </row>
    <row r="716" spans="1:155" s="8" customFormat="1" x14ac:dyDescent="0.35">
      <c r="A716" s="127"/>
      <c r="B716" s="66"/>
      <c r="C716" s="67"/>
      <c r="D716" s="67"/>
      <c r="E716" s="67"/>
      <c r="F716" s="68"/>
      <c r="G716" s="133"/>
      <c r="H716" s="134"/>
      <c r="I716" s="135"/>
      <c r="J716" s="133"/>
      <c r="K716" s="134"/>
      <c r="L716" s="135"/>
      <c r="M716" s="133"/>
      <c r="N716" s="136"/>
      <c r="O716" s="135"/>
      <c r="P716" s="133"/>
      <c r="Q716" s="135"/>
      <c r="R716" s="133" t="s">
        <v>101</v>
      </c>
      <c r="S716" s="137"/>
      <c r="T716" s="133"/>
      <c r="U716" s="137"/>
      <c r="V716" s="133"/>
      <c r="W716" s="137"/>
      <c r="X716" s="136"/>
      <c r="Y716" s="137"/>
      <c r="Z716" s="74" t="str">
        <f t="shared" si="33"/>
        <v/>
      </c>
      <c r="AA716" s="48" t="str">
        <f t="shared" si="34"/>
        <v/>
      </c>
      <c r="AB71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MIN(G716,J716,M716),"")</f>
        <v/>
      </c>
      <c r="AC716" s="49" t="str">
        <f>IF(OR(DataBase2[[#This Row],[sKS]] = "", DataBase2[[#This Row],[BSOpt]]=""), "", (DataBase2[[#This Row],[sKS]]-DataBase2[[#This Row],[BSOpt]])/DataBase2[[#This Row],[BSOpt]])</f>
        <v/>
      </c>
      <c r="AD716" s="49" t="str">
        <f t="shared" si="35"/>
        <v/>
      </c>
      <c r="AE716" s="49" t="str">
        <f>IF(OR(DataBase2[[#This Row],[sKS]] = "", DataBase2[[#This Row],[BESTUB]]=""), "", (DataBase2[[#This Row],[sKS]]-DataBase2[[#This Row],[BESTUB]])/DataBase2[[#This Row],[BESTUB]])</f>
        <v/>
      </c>
      <c r="AF716" s="89" t="str">
        <f>IF(OR(DataBase2[[#This Row],[sLB]] = "", DataBase2[[#This Row],[BestSol]]=""), "", (DataBase2[[#This Row],[sLB]]-DataBase2[[#This Row],[BestSol]])/DataBase2[[#This Row],[BestSol]])</f>
        <v/>
      </c>
      <c r="AG716" s="52" t="str">
        <f>IF(OR(DataBase2[[#This Row],[sCL]] = "", DataBase2[[#This Row],[BestSol]]=""), "", (DataBase2[[#This Row],[sCL]] -DataBase2[[#This Row],[BestSol]])/DataBase2[[#This Row],[BestSol]])</f>
        <v/>
      </c>
      <c r="AH716" s="52" t="str">
        <f>IF(OR(DataBase2[[#This Row],[sDRC]]= "", DataBase2[[#This Row],[BestSol]]=""), "", (DataBase2[[#This Row],[sDRC]]-DataBase2[[#This Row],[BestSol]])/DataBase2[[#This Row],[BestSol]])</f>
        <v/>
      </c>
      <c r="AI716" s="52" t="str">
        <f>IF(OR(DataBase2[[#This Row],[sABS]]= "", DataBase2[[#This Row],[BestSol]]=""), "", (DataBase2[[#This Row],[sABS]]-DataBase2[[#This Row],[BestSol]])/DataBase2[[#This Row],[BestSol]])</f>
        <v/>
      </c>
      <c r="AJ716" s="52" t="str">
        <f>IF(OR(DataBase2[[#This Row],[sCCJ]]= "", DataBase2[[#This Row],[BestSol]]=""), "", (DataBase2[[#This Row],[sCCJ]]-DataBase2[[#This Row],[BestSol]])/DataBase2[[#This Row],[BestSol]])</f>
        <v/>
      </c>
      <c r="AK716" s="51" t="str">
        <f>IF(OR(DataBase2[[#This Row],[sILS]] = "", DataBase2[[#This Row],[BestSol]]=""), "", (DataBase2[[#This Row],[sILS]]-DataBase2[[#This Row],[BestSol]])/DataBase2[[#This Row],[BestSol]])</f>
        <v/>
      </c>
      <c r="AL716" s="51" t="str">
        <f>IF(OR(DataBase2[[#This Row],[sSA]] = "", DataBase2[[#This Row],[BestSol]]=""), "", (DataBase2[[#This Row],[sSA]]-DataBase2[[#This Row],[BestSol]])/DataBase2[[#This Row],[BestSol]])</f>
        <v/>
      </c>
      <c r="AM716" s="53" t="str">
        <f>IF(OR(DataBase2[[#This Row],[sKS]] = "", DataBase2[[#This Row],[BestSol]]=""), "", (DataBase2[[#This Row],[sKS]]-DataBase2[[#This Row],[BestSol]])/DataBase2[[#This Row],[BestSol]])</f>
        <v/>
      </c>
      <c r="AN716" s="89" t="str">
        <f>IF(OR(DataBase2[[#This Row],[sLB]] = "", DataBase2[[#This Row],[BSHeu]]=""), "", (DataBase2[[#This Row],[sLB]]-DataBase2[[#This Row],[BSHeu]])/DataBase2[[#This Row],[BSHeu]])</f>
        <v/>
      </c>
      <c r="AO716" s="81" t="str">
        <f>IF(OR(DataBase2[[#This Row],[sCL]] = "",  DataBase2[[#This Row],[BSHeu]]=""), "", (DataBase2[[#This Row],[sCL]] - DataBase2[[#This Row],[BSHeu]])/ DataBase2[[#This Row],[BSHeu]])</f>
        <v/>
      </c>
      <c r="AP716" s="81" t="str">
        <f>IF(OR(DataBase2[[#This Row],[sDRC]]= "",  DataBase2[[#This Row],[BSHeu]]=""), "", (DataBase2[[#This Row],[sDRC]]- DataBase2[[#This Row],[BSHeu]])/ DataBase2[[#This Row],[BSHeu]])</f>
        <v/>
      </c>
      <c r="AQ716" s="81" t="str">
        <f>IF(OR(DataBase2[[#This Row],[sABS]]= "",  DataBase2[[#This Row],[BSHeu]]=""), "", (DataBase2[[#This Row],[sABS]]- DataBase2[[#This Row],[BSHeu]])/ DataBase2[[#This Row],[BSHeu]])</f>
        <v/>
      </c>
      <c r="AR716" s="81" t="str">
        <f>IF(OR(DataBase2[[#This Row],[sCCJ]]= "",  DataBase2[[#This Row],[BSHeu]]=""), "", (DataBase2[[#This Row],[sCCJ]]- DataBase2[[#This Row],[BSHeu]])/ DataBase2[[#This Row],[BSHeu]])</f>
        <v/>
      </c>
      <c r="AS716" s="53" t="str">
        <f>IF(OR(DataBase2[[#This Row],[sILS]] = "",  DataBase2[[#This Row],[BSHeu]]=""), "", (DataBase2[[#This Row],[sILS]]- DataBase2[[#This Row],[BSHeu]])/ DataBase2[[#This Row],[BSHeu]])</f>
        <v/>
      </c>
      <c r="AT716" s="53" t="str">
        <f>IF(OR(DataBase2[[#This Row],[sSA]] = "",  DataBase2[[#This Row],[BSHeu]]=""), "", (DataBase2[[#This Row],[sSA]]- DataBase2[[#This Row],[BSHeu]])/ DataBase2[[#This Row],[BSHeu]])</f>
        <v/>
      </c>
      <c r="AU716" s="126" t="str">
        <f>IF(OR(DataBase2[[#This Row],[sKS]]= "",  DataBase2[[#This Row],[BSHeu]]=""), "", (DataBase2[[#This Row],[sKS]]- DataBase2[[#This Row],[BSHeu]])/ DataBase2[[#This Row],[BSHeu]])</f>
        <v/>
      </c>
      <c r="AV716" s="84" t="str">
        <f>IF(AND(DataBase2[[#This Row],[sLBGB]]&lt;=0.0001, DataBase2[[#This Row],[sLBGB]]&lt;&gt;""), 1,"")</f>
        <v/>
      </c>
      <c r="AW716" s="60" t="str">
        <f>IF(AND(DataBase2[[#This Row],[sCLGB]]&lt;=0.0001,DataBase2[[#This Row],[sCLGB]]&lt;&gt;""), 1,"")</f>
        <v/>
      </c>
      <c r="AX716" s="60" t="str">
        <f>IF(AND(DataBase2[[#This Row],[sDRCGB]]&lt;=0.0001,DataBase2[[#This Row],[sDRCGB]]&lt;&gt;""), 1,"")</f>
        <v/>
      </c>
      <c r="AY716" s="60" t="str">
        <f>IF(AND(DataBase2[[#This Row],[sABSGB]]&lt;=0.0001,DataBase2[[#This Row],[sABSGB]]&lt;&gt;""), 1,"")</f>
        <v/>
      </c>
      <c r="AZ716" s="60" t="str">
        <f>IF(AND(DataBase2[[#This Row],[sCCJGB]]&lt;=0.0001,DataBase2[[#This Row],[sCCJGB]]&lt;&gt;""), 1,"")</f>
        <v/>
      </c>
      <c r="BA716" s="59" t="str">
        <f>IF(AND(DataBase2[[#This Row],[sILSGB]]&lt;=0.0001,DataBase2[[#This Row],[sILSGB]]&lt;&gt;""), 1,"")</f>
        <v/>
      </c>
      <c r="BB716" s="59" t="str">
        <f>IF(AND(DataBase2[[#This Row],[sSAGB]]&lt;=0.0001,DataBase2[[#This Row],[sSAGB]]&lt;&gt;""), 1,"")</f>
        <v/>
      </c>
      <c r="BC716" s="58" t="str">
        <f>IF(AND(DataBase2[[#This Row],[sKSGB]]&lt;=0.0001,DataBase2[[#This Row],[sKSGB]]&lt;&gt;""), 1,"")</f>
        <v/>
      </c>
      <c r="BD716" s="138" t="str">
        <f>IF(AND(DataBase2[[#This Row],[sLBGKS]]&lt;=0.0001, DataBase2[[#This Row],[sLBGKS]]&lt;&gt;""), 1,"")</f>
        <v/>
      </c>
      <c r="BE716" s="84" t="str">
        <f>IF(AND(DataBase2[[#This Row],[sCLGKS]]&lt;=0.0001,DataBase2[[#This Row],[sCLGKS]]&lt;&gt;""), 1,"")</f>
        <v/>
      </c>
      <c r="BF716" s="84" t="str">
        <f>IF(AND(DataBase2[[#This Row],[sDRCGKS]]&lt;=0.0001,DataBase2[[#This Row],[sDRCGKS]]&lt;&gt;""), 1,"")</f>
        <v/>
      </c>
      <c r="BG716" s="84" t="str">
        <f>IF(AND(DataBase2[[#This Row],[sABSGKS]]&lt;=0.0001,DataBase2[[#This Row],[sABSGKS]]&lt;&gt;""), 1,"")</f>
        <v/>
      </c>
      <c r="BH716" s="84" t="str">
        <f>IF(AND(DataBase2[[#This Row],[sCCJGKS]]&lt;=0.0001,DataBase2[[#This Row],[sCCJGKS]]&lt;&gt;""), 1,"")</f>
        <v/>
      </c>
      <c r="BI716" s="58" t="str">
        <f>IF(AND(DataBase2[[#This Row],[sILSGKS]]&lt;=0.0001,DataBase2[[#This Row],[sILSGKS]]&lt;&gt;""), 1,"")</f>
        <v/>
      </c>
      <c r="BJ716" s="58" t="str">
        <f>IF(AND(DataBase2[[#This Row],[sSAGKS]]&lt;=0.0001,DataBase2[[#This Row],[sSAGKS]]&lt;&gt;""), 1,"")</f>
        <v/>
      </c>
      <c r="BK716" s="80" t="str">
        <f>IF(AND(DataBase2[[#This Row],[sKSGKS]]&lt;=0.0001,DataBase2[[#This Row],[sKSGKS]]&lt;&gt;""), 1,"")</f>
        <v/>
      </c>
      <c r="BQ716" s="7"/>
      <c r="BR716" s="7"/>
      <c r="BS716" s="7"/>
      <c r="BT716" s="7"/>
      <c r="BU716" s="7"/>
      <c r="CH716" s="7"/>
      <c r="CI716" s="7"/>
      <c r="CJ716" s="7"/>
      <c r="CK716" s="7"/>
      <c r="CQ716" s="7"/>
      <c r="CR716" s="7"/>
      <c r="CS716" s="7"/>
      <c r="CT716" s="7"/>
      <c r="CU716" s="7"/>
      <c r="DH716" s="7"/>
      <c r="DI716" s="7"/>
      <c r="DJ716" s="7"/>
      <c r="DK716" s="7"/>
      <c r="DQ716" s="7"/>
      <c r="DR716" s="7"/>
      <c r="DS716" s="7"/>
      <c r="DT716" s="7"/>
      <c r="DU716" s="7"/>
      <c r="EB716" s="7"/>
      <c r="EC716" s="7"/>
      <c r="ED716" s="7"/>
      <c r="EE716" s="7"/>
      <c r="EK716" s="7"/>
      <c r="EL716" s="7"/>
      <c r="EM716" s="7"/>
      <c r="EN716" s="7"/>
      <c r="EO716" s="7"/>
      <c r="EV716" s="7"/>
      <c r="EW716" s="7"/>
      <c r="EX716" s="7"/>
      <c r="EY716" s="7"/>
    </row>
    <row r="717" spans="1:155" s="8" customFormat="1" x14ac:dyDescent="0.35">
      <c r="A717" s="127" t="s">
        <v>304</v>
      </c>
      <c r="B717" s="128" t="s">
        <v>283</v>
      </c>
      <c r="C717" s="129" t="s">
        <v>81</v>
      </c>
      <c r="D717" s="67">
        <v>6</v>
      </c>
      <c r="E717" s="67">
        <v>100</v>
      </c>
      <c r="F717" s="68">
        <v>2</v>
      </c>
      <c r="G717" s="139"/>
      <c r="H717" s="140">
        <v>50151.199999999997</v>
      </c>
      <c r="I717" s="141"/>
      <c r="J717" s="139"/>
      <c r="K717" s="140"/>
      <c r="L717" s="141"/>
      <c r="M717" s="139"/>
      <c r="N717" s="142"/>
      <c r="O717" s="141"/>
      <c r="P717" s="139">
        <v>52780.640630000002</v>
      </c>
      <c r="Q717" s="141">
        <v>2195</v>
      </c>
      <c r="R717" s="139">
        <v>51695.73</v>
      </c>
      <c r="S717" s="141">
        <v>2462.9699999999998</v>
      </c>
      <c r="T717" s="139">
        <v>52349.63</v>
      </c>
      <c r="U717" s="141">
        <v>300.226</v>
      </c>
      <c r="V717" s="139">
        <v>52791.53</v>
      </c>
      <c r="W717" s="141">
        <v>300.54300000000001</v>
      </c>
      <c r="X717" s="142">
        <v>52477.7</v>
      </c>
      <c r="Y717" s="141">
        <v>70</v>
      </c>
      <c r="Z717" s="74" t="str">
        <f t="shared" si="33"/>
        <v/>
      </c>
      <c r="AA717" s="48">
        <f t="shared" si="34"/>
        <v>51695.73</v>
      </c>
      <c r="AB71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MIN(G717,J717,M717),"")</f>
        <v/>
      </c>
      <c r="AC717" s="49" t="str">
        <f>IF(OR(DataBase2[[#This Row],[sKS]] = "", DataBase2[[#This Row],[BSOpt]]=""), "", (DataBase2[[#This Row],[sKS]]-DataBase2[[#This Row],[BSOpt]])/DataBase2[[#This Row],[BSOpt]])</f>
        <v/>
      </c>
      <c r="AD717" s="49" t="str">
        <f t="shared" si="35"/>
        <v/>
      </c>
      <c r="AE717" s="49" t="str">
        <f>IF(OR(DataBase2[[#This Row],[sKS]] = "", DataBase2[[#This Row],[BESTUB]]=""), "", (DataBase2[[#This Row],[sKS]]-DataBase2[[#This Row],[BESTUB]])/DataBase2[[#This Row],[BESTUB]])</f>
        <v/>
      </c>
      <c r="AF717" s="75" t="str">
        <f>IF(OR(DataBase2[[#This Row],[sLB]] = "", DataBase2[[#This Row],[BestSol]]=""), "", (DataBase2[[#This Row],[sLB]]-DataBase2[[#This Row],[BestSol]])/DataBase2[[#This Row],[BestSol]])</f>
        <v/>
      </c>
      <c r="AG717" s="76" t="str">
        <f>IF(OR(DataBase2[[#This Row],[sCL]] = "", DataBase2[[#This Row],[BestSol]]=""), "", (DataBase2[[#This Row],[sCL]] -DataBase2[[#This Row],[BestSol]])/DataBase2[[#This Row],[BestSol]])</f>
        <v/>
      </c>
      <c r="AH717" s="76" t="str">
        <f>IF(OR(DataBase2[[#This Row],[sDRC]]= "", DataBase2[[#This Row],[BestSol]]=""), "", (DataBase2[[#This Row],[sDRC]]-DataBase2[[#This Row],[BestSol]])/DataBase2[[#This Row],[BestSol]])</f>
        <v/>
      </c>
      <c r="AI717" s="76" t="str">
        <f>IF(OR(DataBase2[[#This Row],[sABS]]= "", DataBase2[[#This Row],[BestSol]]=""), "", (DataBase2[[#This Row],[sABS]]-DataBase2[[#This Row],[BestSol]])/DataBase2[[#This Row],[BestSol]])</f>
        <v/>
      </c>
      <c r="AJ717" s="76" t="str">
        <f>IF(OR(DataBase2[[#This Row],[sCCJ]]= "", DataBase2[[#This Row],[BestSol]]=""), "", (DataBase2[[#This Row],[sCCJ]]-DataBase2[[#This Row],[BestSol]])/DataBase2[[#This Row],[BestSol]])</f>
        <v/>
      </c>
      <c r="AK717" s="76" t="str">
        <f>IF(OR(DataBase2[[#This Row],[sILS]] = "", DataBase2[[#This Row],[BestSol]]=""), "", (DataBase2[[#This Row],[sILS]]-DataBase2[[#This Row],[BestSol]])/DataBase2[[#This Row],[BestSol]])</f>
        <v/>
      </c>
      <c r="AL717" s="76" t="str">
        <f>IF(OR(DataBase2[[#This Row],[sSA]] = "", DataBase2[[#This Row],[BestSol]]=""), "", (DataBase2[[#This Row],[sSA]]-DataBase2[[#This Row],[BestSol]])/DataBase2[[#This Row],[BestSol]])</f>
        <v/>
      </c>
      <c r="AM717" s="76" t="str">
        <f>IF(OR(DataBase2[[#This Row],[sKS]] = "", DataBase2[[#This Row],[BestSol]]=""), "", (DataBase2[[#This Row],[sKS]]-DataBase2[[#This Row],[BestSol]])/DataBase2[[#This Row],[BestSol]])</f>
        <v/>
      </c>
      <c r="AN717" s="75" t="str">
        <f>IF(OR(DataBase2[[#This Row],[sLB]] = "", DataBase2[[#This Row],[BSHeu]]=""), "", (DataBase2[[#This Row],[sLB]]-DataBase2[[#This Row],[BSHeu]])/DataBase2[[#This Row],[BSHeu]])</f>
        <v/>
      </c>
      <c r="AO717" s="76" t="str">
        <f>IF(OR(DataBase2[[#This Row],[sCL]] = "",  DataBase2[[#This Row],[BSHeu]]=""), "", (DataBase2[[#This Row],[sCL]] - DataBase2[[#This Row],[BSHeu]])/ DataBase2[[#This Row],[BSHeu]])</f>
        <v/>
      </c>
      <c r="AP717" s="76" t="str">
        <f>IF(OR(DataBase2[[#This Row],[sDRC]]= "",  DataBase2[[#This Row],[BSHeu]]=""), "", (DataBase2[[#This Row],[sDRC]]- DataBase2[[#This Row],[BSHeu]])/ DataBase2[[#This Row],[BSHeu]])</f>
        <v/>
      </c>
      <c r="AQ717" s="76">
        <f>IF(OR(DataBase2[[#This Row],[sABS]]= "",  DataBase2[[#This Row],[BSHeu]]=""), "", (DataBase2[[#This Row],[sABS]]- DataBase2[[#This Row],[BSHeu]])/ DataBase2[[#This Row],[BSHeu]])</f>
        <v>2.0986465032992056E-2</v>
      </c>
      <c r="AR717" s="76">
        <f>IF(OR(DataBase2[[#This Row],[sCCJ]]= "",  DataBase2[[#This Row],[BSHeu]]=""), "", (DataBase2[[#This Row],[sCCJ]]- DataBase2[[#This Row],[BSHeu]])/ DataBase2[[#This Row],[BSHeu]])</f>
        <v>0</v>
      </c>
      <c r="AS717" s="76">
        <f>IF(OR(DataBase2[[#This Row],[sILS]] = "",  DataBase2[[#This Row],[BSHeu]]=""), "", (DataBase2[[#This Row],[sILS]]- DataBase2[[#This Row],[BSHeu]])/ DataBase2[[#This Row],[BSHeu]])</f>
        <v>1.2649013758002724E-2</v>
      </c>
      <c r="AT717" s="76">
        <f>IF(OR(DataBase2[[#This Row],[sSA]] = "",  DataBase2[[#This Row],[BSHeu]]=""), "", (DataBase2[[#This Row],[sSA]]- DataBase2[[#This Row],[BSHeu]])/ DataBase2[[#This Row],[BSHeu]])</f>
        <v>2.1197108542620358E-2</v>
      </c>
      <c r="AU717" s="77">
        <f>IF(OR(DataBase2[[#This Row],[sKS]]= "",  DataBase2[[#This Row],[BSHeu]]=""), "", (DataBase2[[#This Row],[sKS]]- DataBase2[[#This Row],[BSHeu]])/ DataBase2[[#This Row],[BSHeu]])</f>
        <v>1.5126394384990673E-2</v>
      </c>
      <c r="AV717" s="78" t="str">
        <f>IF(AND(DataBase2[[#This Row],[sLBGB]]&lt;=0.0001, DataBase2[[#This Row],[sLBGB]]&lt;&gt;""), 1,"")</f>
        <v/>
      </c>
      <c r="AW717" s="78" t="str">
        <f>IF(AND(DataBase2[[#This Row],[sCLGB]]&lt;=0.0001,DataBase2[[#This Row],[sCLGB]]&lt;&gt;""), 1,"")</f>
        <v/>
      </c>
      <c r="AX717" s="78" t="str">
        <f>IF(AND(DataBase2[[#This Row],[sDRCGB]]&lt;=0.0001,DataBase2[[#This Row],[sDRCGB]]&lt;&gt;""), 1,"")</f>
        <v/>
      </c>
      <c r="AY717" s="78" t="str">
        <f>IF(AND(DataBase2[[#This Row],[sABSGB]]&lt;=0.0001,DataBase2[[#This Row],[sABSGB]]&lt;&gt;""), 1,"")</f>
        <v/>
      </c>
      <c r="AZ717" s="78" t="str">
        <f>IF(AND(DataBase2[[#This Row],[sCCJGB]]&lt;=0.0001,DataBase2[[#This Row],[sCCJGB]]&lt;&gt;""), 1,"")</f>
        <v/>
      </c>
      <c r="BA717" s="78" t="str">
        <f>IF(AND(DataBase2[[#This Row],[sILSGB]]&lt;=0.0001,DataBase2[[#This Row],[sILSGB]]&lt;&gt;""), 1,"")</f>
        <v/>
      </c>
      <c r="BB717" s="78" t="str">
        <f>IF(AND(DataBase2[[#This Row],[sSAGB]]&lt;=0.0001,DataBase2[[#This Row],[sSAGB]]&lt;&gt;""), 1,"")</f>
        <v/>
      </c>
      <c r="BC717" s="78" t="str">
        <f>IF(AND(DataBase2[[#This Row],[sKSGB]]&lt;=0.0001,DataBase2[[#This Row],[sKSGB]]&lt;&gt;""), 1,"")</f>
        <v/>
      </c>
      <c r="BD717" s="79" t="str">
        <f>IF(AND(DataBase2[[#This Row],[sLBGKS]]&lt;=0.0001, DataBase2[[#This Row],[sLBGKS]]&lt;&gt;""), 1,"")</f>
        <v/>
      </c>
      <c r="BE717" s="78" t="str">
        <f>IF(AND(DataBase2[[#This Row],[sCLGKS]]&lt;=0.0001,DataBase2[[#This Row],[sCLGKS]]&lt;&gt;""), 1,"")</f>
        <v/>
      </c>
      <c r="BF717" s="78" t="str">
        <f>IF(AND(DataBase2[[#This Row],[sDRCGKS]]&lt;=0.0001,DataBase2[[#This Row],[sDRCGKS]]&lt;&gt;""), 1,"")</f>
        <v/>
      </c>
      <c r="BG717" s="78" t="str">
        <f>IF(AND(DataBase2[[#This Row],[sABSGKS]]&lt;=0.0001,DataBase2[[#This Row],[sABSGKS]]&lt;&gt;""), 1,"")</f>
        <v/>
      </c>
      <c r="BH717" s="78">
        <f>IF(AND(DataBase2[[#This Row],[sCCJGKS]]&lt;=0.0001,DataBase2[[#This Row],[sCCJGKS]]&lt;&gt;""), 1,"")</f>
        <v>1</v>
      </c>
      <c r="BI717" s="78" t="str">
        <f>IF(AND(DataBase2[[#This Row],[sILSGKS]]&lt;=0.0001,DataBase2[[#This Row],[sILSGKS]]&lt;&gt;""), 1,"")</f>
        <v/>
      </c>
      <c r="BJ717" s="78" t="str">
        <f>IF(AND(DataBase2[[#This Row],[sSAGKS]]&lt;=0.0001,DataBase2[[#This Row],[sSAGKS]]&lt;&gt;""), 1,"")</f>
        <v/>
      </c>
      <c r="BK717" s="80" t="str">
        <f>IF(AND(DataBase2[[#This Row],[sKSGKS]]&lt;=0.0001,DataBase2[[#This Row],[sKSGKS]]&lt;&gt;""), 1,"")</f>
        <v/>
      </c>
      <c r="BQ717" s="7"/>
      <c r="BR717" s="7"/>
      <c r="BS717" s="7"/>
      <c r="BT717" s="7"/>
      <c r="BU717" s="7"/>
      <c r="CH717" s="7"/>
      <c r="CI717" s="7"/>
      <c r="CJ717" s="7"/>
      <c r="CK717" s="7"/>
      <c r="CQ717" s="7"/>
      <c r="CR717" s="7"/>
      <c r="CS717" s="7"/>
      <c r="CT717" s="7"/>
      <c r="CU717" s="7"/>
      <c r="DH717" s="7"/>
      <c r="DI717" s="7"/>
      <c r="DJ717" s="7"/>
      <c r="DK717" s="7"/>
      <c r="DQ717" s="7"/>
      <c r="DR717" s="7"/>
      <c r="DS717" s="7"/>
      <c r="DT717" s="7"/>
      <c r="DU717" s="7"/>
      <c r="EB717" s="7"/>
      <c r="EC717" s="7"/>
      <c r="ED717" s="7"/>
      <c r="EE717" s="7"/>
      <c r="EK717" s="7"/>
      <c r="EL717" s="7"/>
      <c r="EM717" s="7"/>
      <c r="EN717" s="7"/>
      <c r="EO717" s="7"/>
      <c r="EV717" s="7"/>
      <c r="EW717" s="7"/>
      <c r="EX717" s="7"/>
      <c r="EY717" s="7"/>
    </row>
    <row r="718" spans="1:155" s="8" customFormat="1" x14ac:dyDescent="0.35">
      <c r="A718" s="127" t="s">
        <v>305</v>
      </c>
      <c r="B718" s="128" t="s">
        <v>283</v>
      </c>
      <c r="C718" s="129" t="s">
        <v>81</v>
      </c>
      <c r="D718" s="67">
        <v>6</v>
      </c>
      <c r="E718" s="67">
        <v>100</v>
      </c>
      <c r="F718" s="68">
        <v>3</v>
      </c>
      <c r="G718" s="139"/>
      <c r="H718" s="140">
        <v>50800.1</v>
      </c>
      <c r="I718" s="141"/>
      <c r="J718" s="139"/>
      <c r="K718" s="140"/>
      <c r="L718" s="141"/>
      <c r="M718" s="139"/>
      <c r="N718" s="142"/>
      <c r="O718" s="141"/>
      <c r="P718" s="139">
        <v>53679.460939999997</v>
      </c>
      <c r="Q718" s="141">
        <v>8112</v>
      </c>
      <c r="R718" s="139">
        <v>53704.53</v>
      </c>
      <c r="S718" s="141">
        <v>3619.17</v>
      </c>
      <c r="T718" s="139">
        <v>53662.33</v>
      </c>
      <c r="U718" s="141">
        <v>300.15249999999997</v>
      </c>
      <c r="V718" s="139">
        <v>53609.93</v>
      </c>
      <c r="W718" s="141">
        <v>300.56150000000002</v>
      </c>
      <c r="X718" s="142">
        <v>54212.7</v>
      </c>
      <c r="Y718" s="141">
        <v>129</v>
      </c>
      <c r="Z718" s="74" t="str">
        <f t="shared" si="33"/>
        <v/>
      </c>
      <c r="AA718" s="48">
        <f t="shared" si="34"/>
        <v>53609.93</v>
      </c>
      <c r="AB71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MIN(G718,J718,M718),"")</f>
        <v/>
      </c>
      <c r="AC718" s="49" t="str">
        <f>IF(OR(DataBase2[[#This Row],[sKS]] = "", DataBase2[[#This Row],[BSOpt]]=""), "", (DataBase2[[#This Row],[sKS]]-DataBase2[[#This Row],[BSOpt]])/DataBase2[[#This Row],[BSOpt]])</f>
        <v/>
      </c>
      <c r="AD718" s="49" t="str">
        <f t="shared" si="35"/>
        <v/>
      </c>
      <c r="AE718" s="49" t="str">
        <f>IF(OR(DataBase2[[#This Row],[sKS]] = "", DataBase2[[#This Row],[BESTUB]]=""), "", (DataBase2[[#This Row],[sKS]]-DataBase2[[#This Row],[BESTUB]])/DataBase2[[#This Row],[BESTUB]])</f>
        <v/>
      </c>
      <c r="AF718" s="75" t="str">
        <f>IF(OR(DataBase2[[#This Row],[sLB]] = "", DataBase2[[#This Row],[BestSol]]=""), "", (DataBase2[[#This Row],[sLB]]-DataBase2[[#This Row],[BestSol]])/DataBase2[[#This Row],[BestSol]])</f>
        <v/>
      </c>
      <c r="AG718" s="76" t="str">
        <f>IF(OR(DataBase2[[#This Row],[sCL]] = "", DataBase2[[#This Row],[BestSol]]=""), "", (DataBase2[[#This Row],[sCL]] -DataBase2[[#This Row],[BestSol]])/DataBase2[[#This Row],[BestSol]])</f>
        <v/>
      </c>
      <c r="AH718" s="76" t="str">
        <f>IF(OR(DataBase2[[#This Row],[sDRC]]= "", DataBase2[[#This Row],[BestSol]]=""), "", (DataBase2[[#This Row],[sDRC]]-DataBase2[[#This Row],[BestSol]])/DataBase2[[#This Row],[BestSol]])</f>
        <v/>
      </c>
      <c r="AI718" s="76" t="str">
        <f>IF(OR(DataBase2[[#This Row],[sABS]]= "", DataBase2[[#This Row],[BestSol]]=""), "", (DataBase2[[#This Row],[sABS]]-DataBase2[[#This Row],[BestSol]])/DataBase2[[#This Row],[BestSol]])</f>
        <v/>
      </c>
      <c r="AJ718" s="76" t="str">
        <f>IF(OR(DataBase2[[#This Row],[sCCJ]]= "", DataBase2[[#This Row],[BestSol]]=""), "", (DataBase2[[#This Row],[sCCJ]]-DataBase2[[#This Row],[BestSol]])/DataBase2[[#This Row],[BestSol]])</f>
        <v/>
      </c>
      <c r="AK718" s="76" t="str">
        <f>IF(OR(DataBase2[[#This Row],[sILS]] = "", DataBase2[[#This Row],[BestSol]]=""), "", (DataBase2[[#This Row],[sILS]]-DataBase2[[#This Row],[BestSol]])/DataBase2[[#This Row],[BestSol]])</f>
        <v/>
      </c>
      <c r="AL718" s="76" t="str">
        <f>IF(OR(DataBase2[[#This Row],[sSA]] = "", DataBase2[[#This Row],[BestSol]]=""), "", (DataBase2[[#This Row],[sSA]]-DataBase2[[#This Row],[BestSol]])/DataBase2[[#This Row],[BestSol]])</f>
        <v/>
      </c>
      <c r="AM718" s="76" t="str">
        <f>IF(OR(DataBase2[[#This Row],[sKS]] = "", DataBase2[[#This Row],[BestSol]]=""), "", (DataBase2[[#This Row],[sKS]]-DataBase2[[#This Row],[BestSol]])/DataBase2[[#This Row],[BestSol]])</f>
        <v/>
      </c>
      <c r="AN718" s="75" t="str">
        <f>IF(OR(DataBase2[[#This Row],[sLB]] = "", DataBase2[[#This Row],[BSHeu]]=""), "", (DataBase2[[#This Row],[sLB]]-DataBase2[[#This Row],[BSHeu]])/DataBase2[[#This Row],[BSHeu]])</f>
        <v/>
      </c>
      <c r="AO718" s="76" t="str">
        <f>IF(OR(DataBase2[[#This Row],[sCL]] = "",  DataBase2[[#This Row],[BSHeu]]=""), "", (DataBase2[[#This Row],[sCL]] - DataBase2[[#This Row],[BSHeu]])/ DataBase2[[#This Row],[BSHeu]])</f>
        <v/>
      </c>
      <c r="AP718" s="76" t="str">
        <f>IF(OR(DataBase2[[#This Row],[sDRC]]= "",  DataBase2[[#This Row],[BSHeu]]=""), "", (DataBase2[[#This Row],[sDRC]]- DataBase2[[#This Row],[BSHeu]])/ DataBase2[[#This Row],[BSHeu]])</f>
        <v/>
      </c>
      <c r="AQ718" s="76">
        <f>IF(OR(DataBase2[[#This Row],[sABS]]= "",  DataBase2[[#This Row],[BSHeu]]=""), "", (DataBase2[[#This Row],[sABS]]- DataBase2[[#This Row],[BSHeu]])/ DataBase2[[#This Row],[BSHeu]])</f>
        <v>1.296978750018829E-3</v>
      </c>
      <c r="AR718" s="76">
        <f>IF(OR(DataBase2[[#This Row],[sCCJ]]= "",  DataBase2[[#This Row],[BSHeu]]=""), "", (DataBase2[[#This Row],[sCCJ]]- DataBase2[[#This Row],[BSHeu]])/ DataBase2[[#This Row],[BSHeu]])</f>
        <v>1.7645984615163376E-3</v>
      </c>
      <c r="AS718" s="76">
        <f>IF(OR(DataBase2[[#This Row],[sILS]] = "",  DataBase2[[#This Row],[BSHeu]]=""), "", (DataBase2[[#This Row],[sILS]]- DataBase2[[#This Row],[BSHeu]])/ DataBase2[[#This Row],[BSHeu]])</f>
        <v>9.774308602902757E-4</v>
      </c>
      <c r="AT718" s="76">
        <f>IF(OR(DataBase2[[#This Row],[sSA]] = "",  DataBase2[[#This Row],[BSHeu]]=""), "", (DataBase2[[#This Row],[sSA]]- DataBase2[[#This Row],[BSHeu]])/ DataBase2[[#This Row],[BSHeu]])</f>
        <v>0</v>
      </c>
      <c r="AU718" s="77">
        <f>IF(OR(DataBase2[[#This Row],[sKS]]= "",  DataBase2[[#This Row],[BSHeu]]=""), "", (DataBase2[[#This Row],[sKS]]- DataBase2[[#This Row],[BSHeu]])/ DataBase2[[#This Row],[BSHeu]])</f>
        <v>1.1243625947655532E-2</v>
      </c>
      <c r="AV718" s="78" t="str">
        <f>IF(AND(DataBase2[[#This Row],[sLBGB]]&lt;=0.0001, DataBase2[[#This Row],[sLBGB]]&lt;&gt;""), 1,"")</f>
        <v/>
      </c>
      <c r="AW718" s="78" t="str">
        <f>IF(AND(DataBase2[[#This Row],[sCLGB]]&lt;=0.0001,DataBase2[[#This Row],[sCLGB]]&lt;&gt;""), 1,"")</f>
        <v/>
      </c>
      <c r="AX718" s="78" t="str">
        <f>IF(AND(DataBase2[[#This Row],[sDRCGB]]&lt;=0.0001,DataBase2[[#This Row],[sDRCGB]]&lt;&gt;""), 1,"")</f>
        <v/>
      </c>
      <c r="AY718" s="78" t="str">
        <f>IF(AND(DataBase2[[#This Row],[sABSGB]]&lt;=0.0001,DataBase2[[#This Row],[sABSGB]]&lt;&gt;""), 1,"")</f>
        <v/>
      </c>
      <c r="AZ718" s="78" t="str">
        <f>IF(AND(DataBase2[[#This Row],[sCCJGB]]&lt;=0.0001,DataBase2[[#This Row],[sCCJGB]]&lt;&gt;""), 1,"")</f>
        <v/>
      </c>
      <c r="BA718" s="78" t="str">
        <f>IF(AND(DataBase2[[#This Row],[sILSGB]]&lt;=0.0001,DataBase2[[#This Row],[sILSGB]]&lt;&gt;""), 1,"")</f>
        <v/>
      </c>
      <c r="BB718" s="78" t="str">
        <f>IF(AND(DataBase2[[#This Row],[sSAGB]]&lt;=0.0001,DataBase2[[#This Row],[sSAGB]]&lt;&gt;""), 1,"")</f>
        <v/>
      </c>
      <c r="BC718" s="78" t="str">
        <f>IF(AND(DataBase2[[#This Row],[sKSGB]]&lt;=0.0001,DataBase2[[#This Row],[sKSGB]]&lt;&gt;""), 1,"")</f>
        <v/>
      </c>
      <c r="BD718" s="79" t="str">
        <f>IF(AND(DataBase2[[#This Row],[sLBGKS]]&lt;=0.0001, DataBase2[[#This Row],[sLBGKS]]&lt;&gt;""), 1,"")</f>
        <v/>
      </c>
      <c r="BE718" s="78" t="str">
        <f>IF(AND(DataBase2[[#This Row],[sCLGKS]]&lt;=0.0001,DataBase2[[#This Row],[sCLGKS]]&lt;&gt;""), 1,"")</f>
        <v/>
      </c>
      <c r="BF718" s="78" t="str">
        <f>IF(AND(DataBase2[[#This Row],[sDRCGKS]]&lt;=0.0001,DataBase2[[#This Row],[sDRCGKS]]&lt;&gt;""), 1,"")</f>
        <v/>
      </c>
      <c r="BG718" s="78" t="str">
        <f>IF(AND(DataBase2[[#This Row],[sABSGKS]]&lt;=0.0001,DataBase2[[#This Row],[sABSGKS]]&lt;&gt;""), 1,"")</f>
        <v/>
      </c>
      <c r="BH718" s="78" t="str">
        <f>IF(AND(DataBase2[[#This Row],[sCCJGKS]]&lt;=0.0001,DataBase2[[#This Row],[sCCJGKS]]&lt;&gt;""), 1,"")</f>
        <v/>
      </c>
      <c r="BI718" s="78" t="str">
        <f>IF(AND(DataBase2[[#This Row],[sILSGKS]]&lt;=0.0001,DataBase2[[#This Row],[sILSGKS]]&lt;&gt;""), 1,"")</f>
        <v/>
      </c>
      <c r="BJ718" s="78">
        <f>IF(AND(DataBase2[[#This Row],[sSAGKS]]&lt;=0.0001,DataBase2[[#This Row],[sSAGKS]]&lt;&gt;""), 1,"")</f>
        <v>1</v>
      </c>
      <c r="BK718" s="80" t="str">
        <f>IF(AND(DataBase2[[#This Row],[sKSGKS]]&lt;=0.0001,DataBase2[[#This Row],[sKSGKS]]&lt;&gt;""), 1,"")</f>
        <v/>
      </c>
      <c r="BQ718" s="7"/>
      <c r="BR718" s="7"/>
      <c r="BS718" s="7"/>
      <c r="BT718" s="7"/>
      <c r="BU718" s="7"/>
      <c r="CH718" s="7"/>
      <c r="CI718" s="7"/>
      <c r="CJ718" s="7"/>
      <c r="CK718" s="7"/>
      <c r="CQ718" s="7"/>
      <c r="CR718" s="7"/>
      <c r="CS718" s="7"/>
      <c r="CT718" s="7"/>
      <c r="CU718" s="7"/>
      <c r="DH718" s="7"/>
      <c r="DI718" s="7"/>
      <c r="DJ718" s="7"/>
      <c r="DK718" s="7"/>
      <c r="DQ718" s="7"/>
      <c r="DR718" s="7"/>
      <c r="DS718" s="7"/>
      <c r="DT718" s="7"/>
      <c r="DU718" s="7"/>
      <c r="EB718" s="7"/>
      <c r="EC718" s="7"/>
      <c r="ED718" s="7"/>
      <c r="EE718" s="7"/>
      <c r="EK718" s="7"/>
      <c r="EL718" s="7"/>
      <c r="EM718" s="7"/>
      <c r="EN718" s="7"/>
      <c r="EO718" s="7"/>
      <c r="EV718" s="7"/>
      <c r="EW718" s="7"/>
      <c r="EX718" s="7"/>
      <c r="EY718" s="7"/>
    </row>
    <row r="719" spans="1:155" s="8" customFormat="1" x14ac:dyDescent="0.35">
      <c r="A719" s="127" t="s">
        <v>306</v>
      </c>
      <c r="B719" s="128" t="s">
        <v>283</v>
      </c>
      <c r="C719" s="129" t="s">
        <v>81</v>
      </c>
      <c r="D719" s="67">
        <v>6</v>
      </c>
      <c r="E719" s="67">
        <v>100</v>
      </c>
      <c r="F719" s="68">
        <v>4</v>
      </c>
      <c r="G719" s="139"/>
      <c r="H719" s="140">
        <v>51735.7</v>
      </c>
      <c r="I719" s="141"/>
      <c r="J719" s="139"/>
      <c r="K719" s="140"/>
      <c r="L719" s="141"/>
      <c r="M719" s="139"/>
      <c r="N719" s="142"/>
      <c r="O719" s="141"/>
      <c r="P719" s="139">
        <v>55960.421880000002</v>
      </c>
      <c r="Q719" s="141">
        <v>5613</v>
      </c>
      <c r="R719" s="139">
        <v>53709.93</v>
      </c>
      <c r="S719" s="141">
        <v>2844.14</v>
      </c>
      <c r="T719" s="139">
        <v>54592.43</v>
      </c>
      <c r="U719" s="141">
        <v>300.07249999999999</v>
      </c>
      <c r="V719" s="139">
        <v>55019.13</v>
      </c>
      <c r="W719" s="141">
        <v>300.14049999999997</v>
      </c>
      <c r="X719" s="142">
        <v>54223.199999999997</v>
      </c>
      <c r="Y719" s="141">
        <v>7237</v>
      </c>
      <c r="Z719" s="74" t="str">
        <f t="shared" si="33"/>
        <v/>
      </c>
      <c r="AA719" s="48">
        <f t="shared" si="34"/>
        <v>53709.93</v>
      </c>
      <c r="AB71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MIN(G719,J719,M719),"")</f>
        <v/>
      </c>
      <c r="AC719" s="49" t="str">
        <f>IF(OR(DataBase2[[#This Row],[sKS]] = "", DataBase2[[#This Row],[BSOpt]]=""), "", (DataBase2[[#This Row],[sKS]]-DataBase2[[#This Row],[BSOpt]])/DataBase2[[#This Row],[BSOpt]])</f>
        <v/>
      </c>
      <c r="AD719" s="49" t="str">
        <f t="shared" si="35"/>
        <v/>
      </c>
      <c r="AE719" s="49" t="str">
        <f>IF(OR(DataBase2[[#This Row],[sKS]] = "", DataBase2[[#This Row],[BESTUB]]=""), "", (DataBase2[[#This Row],[sKS]]-DataBase2[[#This Row],[BESTUB]])/DataBase2[[#This Row],[BESTUB]])</f>
        <v/>
      </c>
      <c r="AF719" s="75" t="str">
        <f>IF(OR(DataBase2[[#This Row],[sLB]] = "", DataBase2[[#This Row],[BestSol]]=""), "", (DataBase2[[#This Row],[sLB]]-DataBase2[[#This Row],[BestSol]])/DataBase2[[#This Row],[BestSol]])</f>
        <v/>
      </c>
      <c r="AG719" s="76" t="str">
        <f>IF(OR(DataBase2[[#This Row],[sCL]] = "", DataBase2[[#This Row],[BestSol]]=""), "", (DataBase2[[#This Row],[sCL]] -DataBase2[[#This Row],[BestSol]])/DataBase2[[#This Row],[BestSol]])</f>
        <v/>
      </c>
      <c r="AH719" s="76" t="str">
        <f>IF(OR(DataBase2[[#This Row],[sDRC]]= "", DataBase2[[#This Row],[BestSol]]=""), "", (DataBase2[[#This Row],[sDRC]]-DataBase2[[#This Row],[BestSol]])/DataBase2[[#This Row],[BestSol]])</f>
        <v/>
      </c>
      <c r="AI719" s="76" t="str">
        <f>IF(OR(DataBase2[[#This Row],[sABS]]= "", DataBase2[[#This Row],[BestSol]]=""), "", (DataBase2[[#This Row],[sABS]]-DataBase2[[#This Row],[BestSol]])/DataBase2[[#This Row],[BestSol]])</f>
        <v/>
      </c>
      <c r="AJ719" s="76" t="str">
        <f>IF(OR(DataBase2[[#This Row],[sCCJ]]= "", DataBase2[[#This Row],[BestSol]]=""), "", (DataBase2[[#This Row],[sCCJ]]-DataBase2[[#This Row],[BestSol]])/DataBase2[[#This Row],[BestSol]])</f>
        <v/>
      </c>
      <c r="AK719" s="76" t="str">
        <f>IF(OR(DataBase2[[#This Row],[sILS]] = "", DataBase2[[#This Row],[BestSol]]=""), "", (DataBase2[[#This Row],[sILS]]-DataBase2[[#This Row],[BestSol]])/DataBase2[[#This Row],[BestSol]])</f>
        <v/>
      </c>
      <c r="AL719" s="76" t="str">
        <f>IF(OR(DataBase2[[#This Row],[sSA]] = "", DataBase2[[#This Row],[BestSol]]=""), "", (DataBase2[[#This Row],[sSA]]-DataBase2[[#This Row],[BestSol]])/DataBase2[[#This Row],[BestSol]])</f>
        <v/>
      </c>
      <c r="AM719" s="76" t="str">
        <f>IF(OR(DataBase2[[#This Row],[sKS]] = "", DataBase2[[#This Row],[BestSol]]=""), "", (DataBase2[[#This Row],[sKS]]-DataBase2[[#This Row],[BestSol]])/DataBase2[[#This Row],[BestSol]])</f>
        <v/>
      </c>
      <c r="AN719" s="75" t="str">
        <f>IF(OR(DataBase2[[#This Row],[sLB]] = "", DataBase2[[#This Row],[BSHeu]]=""), "", (DataBase2[[#This Row],[sLB]]-DataBase2[[#This Row],[BSHeu]])/DataBase2[[#This Row],[BSHeu]])</f>
        <v/>
      </c>
      <c r="AO719" s="76" t="str">
        <f>IF(OR(DataBase2[[#This Row],[sCL]] = "",  DataBase2[[#This Row],[BSHeu]]=""), "", (DataBase2[[#This Row],[sCL]] - DataBase2[[#This Row],[BSHeu]])/ DataBase2[[#This Row],[BSHeu]])</f>
        <v/>
      </c>
      <c r="AP719" s="76" t="str">
        <f>IF(OR(DataBase2[[#This Row],[sDRC]]= "",  DataBase2[[#This Row],[BSHeu]]=""), "", (DataBase2[[#This Row],[sDRC]]- DataBase2[[#This Row],[BSHeu]])/ DataBase2[[#This Row],[BSHeu]])</f>
        <v/>
      </c>
      <c r="AQ719" s="76">
        <f>IF(OR(DataBase2[[#This Row],[sABS]]= "",  DataBase2[[#This Row],[BSHeu]]=""), "", (DataBase2[[#This Row],[sABS]]- DataBase2[[#This Row],[BSHeu]])/ DataBase2[[#This Row],[BSHeu]])</f>
        <v>4.1900852970763534E-2</v>
      </c>
      <c r="AR719" s="76">
        <f>IF(OR(DataBase2[[#This Row],[sCCJ]]= "",  DataBase2[[#This Row],[BSHeu]]=""), "", (DataBase2[[#This Row],[sCCJ]]- DataBase2[[#This Row],[BSHeu]])/ DataBase2[[#This Row],[BSHeu]])</f>
        <v>0</v>
      </c>
      <c r="AS719" s="76">
        <f>IF(OR(DataBase2[[#This Row],[sILS]] = "",  DataBase2[[#This Row],[BSHeu]]=""), "", (DataBase2[[#This Row],[sILS]]- DataBase2[[#This Row],[BSHeu]])/ DataBase2[[#This Row],[BSHeu]])</f>
        <v>1.6430853661511008E-2</v>
      </c>
      <c r="AT719" s="76">
        <f>IF(OR(DataBase2[[#This Row],[sSA]] = "",  DataBase2[[#This Row],[BSHeu]]=""), "", (DataBase2[[#This Row],[sSA]]- DataBase2[[#This Row],[BSHeu]])/ DataBase2[[#This Row],[BSHeu]])</f>
        <v>2.4375380865325966E-2</v>
      </c>
      <c r="AU719" s="77">
        <f>IF(OR(DataBase2[[#This Row],[sKS]]= "",  DataBase2[[#This Row],[BSHeu]]=""), "", (DataBase2[[#This Row],[sKS]]- DataBase2[[#This Row],[BSHeu]])/ DataBase2[[#This Row],[BSHeu]])</f>
        <v>9.5563334377832335E-3</v>
      </c>
      <c r="AV719" s="78" t="str">
        <f>IF(AND(DataBase2[[#This Row],[sLBGB]]&lt;=0.0001, DataBase2[[#This Row],[sLBGB]]&lt;&gt;""), 1,"")</f>
        <v/>
      </c>
      <c r="AW719" s="78" t="str">
        <f>IF(AND(DataBase2[[#This Row],[sCLGB]]&lt;=0.0001,DataBase2[[#This Row],[sCLGB]]&lt;&gt;""), 1,"")</f>
        <v/>
      </c>
      <c r="AX719" s="78" t="str">
        <f>IF(AND(DataBase2[[#This Row],[sDRCGB]]&lt;=0.0001,DataBase2[[#This Row],[sDRCGB]]&lt;&gt;""), 1,"")</f>
        <v/>
      </c>
      <c r="AY719" s="78" t="str">
        <f>IF(AND(DataBase2[[#This Row],[sABSGB]]&lt;=0.0001,DataBase2[[#This Row],[sABSGB]]&lt;&gt;""), 1,"")</f>
        <v/>
      </c>
      <c r="AZ719" s="78" t="str">
        <f>IF(AND(DataBase2[[#This Row],[sCCJGB]]&lt;=0.0001,DataBase2[[#This Row],[sCCJGB]]&lt;&gt;""), 1,"")</f>
        <v/>
      </c>
      <c r="BA719" s="78" t="str">
        <f>IF(AND(DataBase2[[#This Row],[sILSGB]]&lt;=0.0001,DataBase2[[#This Row],[sILSGB]]&lt;&gt;""), 1,"")</f>
        <v/>
      </c>
      <c r="BB719" s="78" t="str">
        <f>IF(AND(DataBase2[[#This Row],[sSAGB]]&lt;=0.0001,DataBase2[[#This Row],[sSAGB]]&lt;&gt;""), 1,"")</f>
        <v/>
      </c>
      <c r="BC719" s="78" t="str">
        <f>IF(AND(DataBase2[[#This Row],[sKSGB]]&lt;=0.0001,DataBase2[[#This Row],[sKSGB]]&lt;&gt;""), 1,"")</f>
        <v/>
      </c>
      <c r="BD719" s="79" t="str">
        <f>IF(AND(DataBase2[[#This Row],[sLBGKS]]&lt;=0.0001, DataBase2[[#This Row],[sLBGKS]]&lt;&gt;""), 1,"")</f>
        <v/>
      </c>
      <c r="BE719" s="78" t="str">
        <f>IF(AND(DataBase2[[#This Row],[sCLGKS]]&lt;=0.0001,DataBase2[[#This Row],[sCLGKS]]&lt;&gt;""), 1,"")</f>
        <v/>
      </c>
      <c r="BF719" s="78" t="str">
        <f>IF(AND(DataBase2[[#This Row],[sDRCGKS]]&lt;=0.0001,DataBase2[[#This Row],[sDRCGKS]]&lt;&gt;""), 1,"")</f>
        <v/>
      </c>
      <c r="BG719" s="78" t="str">
        <f>IF(AND(DataBase2[[#This Row],[sABSGKS]]&lt;=0.0001,DataBase2[[#This Row],[sABSGKS]]&lt;&gt;""), 1,"")</f>
        <v/>
      </c>
      <c r="BH719" s="78">
        <f>IF(AND(DataBase2[[#This Row],[sCCJGKS]]&lt;=0.0001,DataBase2[[#This Row],[sCCJGKS]]&lt;&gt;""), 1,"")</f>
        <v>1</v>
      </c>
      <c r="BI719" s="78" t="str">
        <f>IF(AND(DataBase2[[#This Row],[sILSGKS]]&lt;=0.0001,DataBase2[[#This Row],[sILSGKS]]&lt;&gt;""), 1,"")</f>
        <v/>
      </c>
      <c r="BJ719" s="78" t="str">
        <f>IF(AND(DataBase2[[#This Row],[sSAGKS]]&lt;=0.0001,DataBase2[[#This Row],[sSAGKS]]&lt;&gt;""), 1,"")</f>
        <v/>
      </c>
      <c r="BK719" s="80" t="str">
        <f>IF(AND(DataBase2[[#This Row],[sKSGKS]]&lt;=0.0001,DataBase2[[#This Row],[sKSGKS]]&lt;&gt;""), 1,"")</f>
        <v/>
      </c>
      <c r="BQ719" s="7"/>
      <c r="BR719" s="7"/>
      <c r="BS719" s="7"/>
      <c r="BT719" s="7"/>
      <c r="BU719" s="7"/>
      <c r="CH719" s="7"/>
      <c r="CI719" s="7"/>
      <c r="CJ719" s="7"/>
      <c r="CK719" s="7"/>
      <c r="CQ719" s="7"/>
      <c r="CR719" s="7"/>
      <c r="CS719" s="7"/>
      <c r="CT719" s="7"/>
      <c r="CU719" s="7"/>
      <c r="DH719" s="7"/>
      <c r="DI719" s="7"/>
      <c r="DJ719" s="7"/>
      <c r="DK719" s="7"/>
      <c r="DQ719" s="7"/>
      <c r="DR719" s="7"/>
      <c r="DS719" s="7"/>
      <c r="DT719" s="7"/>
      <c r="DU719" s="7"/>
      <c r="EB719" s="7"/>
      <c r="EC719" s="7"/>
      <c r="ED719" s="7"/>
      <c r="EE719" s="7"/>
      <c r="EK719" s="7"/>
      <c r="EL719" s="7"/>
      <c r="EM719" s="7"/>
      <c r="EN719" s="7"/>
      <c r="EO719" s="7"/>
      <c r="EV719" s="7"/>
      <c r="EW719" s="7"/>
      <c r="EX719" s="7"/>
      <c r="EY719" s="7"/>
    </row>
    <row r="720" spans="1:155" s="8" customFormat="1" x14ac:dyDescent="0.35">
      <c r="A720" s="127" t="s">
        <v>307</v>
      </c>
      <c r="B720" s="128" t="s">
        <v>283</v>
      </c>
      <c r="C720" s="129" t="s">
        <v>81</v>
      </c>
      <c r="D720" s="67">
        <v>6</v>
      </c>
      <c r="E720" s="67">
        <v>100</v>
      </c>
      <c r="F720" s="68">
        <v>5</v>
      </c>
      <c r="G720" s="139"/>
      <c r="H720" s="140">
        <v>52716.2</v>
      </c>
      <c r="I720" s="141"/>
      <c r="J720" s="139"/>
      <c r="K720" s="140"/>
      <c r="L720" s="141"/>
      <c r="M720" s="139"/>
      <c r="N720" s="142"/>
      <c r="O720" s="141"/>
      <c r="P720" s="139">
        <v>57314.480470000002</v>
      </c>
      <c r="Q720" s="141">
        <v>6491</v>
      </c>
      <c r="R720" s="139">
        <v>55964.73</v>
      </c>
      <c r="S720" s="141">
        <v>2704.7</v>
      </c>
      <c r="T720" s="139">
        <v>56665.93</v>
      </c>
      <c r="U720" s="141">
        <v>300.089</v>
      </c>
      <c r="V720" s="139">
        <v>56629.93</v>
      </c>
      <c r="W720" s="141">
        <v>300.36349999999999</v>
      </c>
      <c r="X720" s="142">
        <v>56201.9</v>
      </c>
      <c r="Y720" s="141">
        <v>7250</v>
      </c>
      <c r="Z720" s="74" t="str">
        <f t="shared" si="33"/>
        <v/>
      </c>
      <c r="AA720" s="48">
        <f t="shared" si="34"/>
        <v>55964.73</v>
      </c>
      <c r="AB72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MIN(G720,J720,M720),"")</f>
        <v/>
      </c>
      <c r="AC720" s="49" t="str">
        <f>IF(OR(DataBase2[[#This Row],[sKS]] = "", DataBase2[[#This Row],[BSOpt]]=""), "", (DataBase2[[#This Row],[sKS]]-DataBase2[[#This Row],[BSOpt]])/DataBase2[[#This Row],[BSOpt]])</f>
        <v/>
      </c>
      <c r="AD720" s="49" t="str">
        <f t="shared" si="35"/>
        <v/>
      </c>
      <c r="AE720" s="49" t="str">
        <f>IF(OR(DataBase2[[#This Row],[sKS]] = "", DataBase2[[#This Row],[BESTUB]]=""), "", (DataBase2[[#This Row],[sKS]]-DataBase2[[#This Row],[BESTUB]])/DataBase2[[#This Row],[BESTUB]])</f>
        <v/>
      </c>
      <c r="AF720" s="75" t="str">
        <f>IF(OR(DataBase2[[#This Row],[sLB]] = "", DataBase2[[#This Row],[BestSol]]=""), "", (DataBase2[[#This Row],[sLB]]-DataBase2[[#This Row],[BestSol]])/DataBase2[[#This Row],[BestSol]])</f>
        <v/>
      </c>
      <c r="AG720" s="76" t="str">
        <f>IF(OR(DataBase2[[#This Row],[sCL]] = "", DataBase2[[#This Row],[BestSol]]=""), "", (DataBase2[[#This Row],[sCL]] -DataBase2[[#This Row],[BestSol]])/DataBase2[[#This Row],[BestSol]])</f>
        <v/>
      </c>
      <c r="AH720" s="76" t="str">
        <f>IF(OR(DataBase2[[#This Row],[sDRC]]= "", DataBase2[[#This Row],[BestSol]]=""), "", (DataBase2[[#This Row],[sDRC]]-DataBase2[[#This Row],[BestSol]])/DataBase2[[#This Row],[BestSol]])</f>
        <v/>
      </c>
      <c r="AI720" s="76" t="str">
        <f>IF(OR(DataBase2[[#This Row],[sABS]]= "", DataBase2[[#This Row],[BestSol]]=""), "", (DataBase2[[#This Row],[sABS]]-DataBase2[[#This Row],[BestSol]])/DataBase2[[#This Row],[BestSol]])</f>
        <v/>
      </c>
      <c r="AJ720" s="76" t="str">
        <f>IF(OR(DataBase2[[#This Row],[sCCJ]]= "", DataBase2[[#This Row],[BestSol]]=""), "", (DataBase2[[#This Row],[sCCJ]]-DataBase2[[#This Row],[BestSol]])/DataBase2[[#This Row],[BestSol]])</f>
        <v/>
      </c>
      <c r="AK720" s="76" t="str">
        <f>IF(OR(DataBase2[[#This Row],[sILS]] = "", DataBase2[[#This Row],[BestSol]]=""), "", (DataBase2[[#This Row],[sILS]]-DataBase2[[#This Row],[BestSol]])/DataBase2[[#This Row],[BestSol]])</f>
        <v/>
      </c>
      <c r="AL720" s="76" t="str">
        <f>IF(OR(DataBase2[[#This Row],[sSA]] = "", DataBase2[[#This Row],[BestSol]]=""), "", (DataBase2[[#This Row],[sSA]]-DataBase2[[#This Row],[BestSol]])/DataBase2[[#This Row],[BestSol]])</f>
        <v/>
      </c>
      <c r="AM720" s="76" t="str">
        <f>IF(OR(DataBase2[[#This Row],[sKS]] = "", DataBase2[[#This Row],[BestSol]]=""), "", (DataBase2[[#This Row],[sKS]]-DataBase2[[#This Row],[BestSol]])/DataBase2[[#This Row],[BestSol]])</f>
        <v/>
      </c>
      <c r="AN720" s="75" t="str">
        <f>IF(OR(DataBase2[[#This Row],[sLB]] = "", DataBase2[[#This Row],[BSHeu]]=""), "", (DataBase2[[#This Row],[sLB]]-DataBase2[[#This Row],[BSHeu]])/DataBase2[[#This Row],[BSHeu]])</f>
        <v/>
      </c>
      <c r="AO720" s="76" t="str">
        <f>IF(OR(DataBase2[[#This Row],[sCL]] = "",  DataBase2[[#This Row],[BSHeu]]=""), "", (DataBase2[[#This Row],[sCL]] - DataBase2[[#This Row],[BSHeu]])/ DataBase2[[#This Row],[BSHeu]])</f>
        <v/>
      </c>
      <c r="AP720" s="76" t="str">
        <f>IF(OR(DataBase2[[#This Row],[sDRC]]= "",  DataBase2[[#This Row],[BSHeu]]=""), "", (DataBase2[[#This Row],[sDRC]]- DataBase2[[#This Row],[BSHeu]])/ DataBase2[[#This Row],[BSHeu]])</f>
        <v/>
      </c>
      <c r="AQ720" s="76">
        <f>IF(OR(DataBase2[[#This Row],[sABS]]= "",  DataBase2[[#This Row],[BSHeu]]=""), "", (DataBase2[[#This Row],[sABS]]- DataBase2[[#This Row],[BSHeu]])/ DataBase2[[#This Row],[BSHeu]])</f>
        <v>2.4117876919981549E-2</v>
      </c>
      <c r="AR720" s="76">
        <f>IF(OR(DataBase2[[#This Row],[sCCJ]]= "",  DataBase2[[#This Row],[BSHeu]]=""), "", (DataBase2[[#This Row],[sCCJ]]- DataBase2[[#This Row],[BSHeu]])/ DataBase2[[#This Row],[BSHeu]])</f>
        <v>0</v>
      </c>
      <c r="AS720" s="76">
        <f>IF(OR(DataBase2[[#This Row],[sILS]] = "",  DataBase2[[#This Row],[BSHeu]]=""), "", (DataBase2[[#This Row],[sILS]]- DataBase2[[#This Row],[BSHeu]])/ DataBase2[[#This Row],[BSHeu]])</f>
        <v>1.2529319805527465E-2</v>
      </c>
      <c r="AT720" s="76">
        <f>IF(OR(DataBase2[[#This Row],[sSA]] = "",  DataBase2[[#This Row],[BSHeu]]=""), "", (DataBase2[[#This Row],[sSA]]- DataBase2[[#This Row],[BSHeu]])/ DataBase2[[#This Row],[BSHeu]])</f>
        <v>1.1886057522300153E-2</v>
      </c>
      <c r="AU720" s="77">
        <f>IF(OR(DataBase2[[#This Row],[sKS]]= "",  DataBase2[[#This Row],[BSHeu]]=""), "", (DataBase2[[#This Row],[sKS]]- DataBase2[[#This Row],[BSHeu]])/ DataBase2[[#This Row],[BSHeu]])</f>
        <v>4.2378476586950077E-3</v>
      </c>
      <c r="AV720" s="78" t="str">
        <f>IF(AND(DataBase2[[#This Row],[sLBGB]]&lt;=0.0001, DataBase2[[#This Row],[sLBGB]]&lt;&gt;""), 1,"")</f>
        <v/>
      </c>
      <c r="AW720" s="78" t="str">
        <f>IF(AND(DataBase2[[#This Row],[sCLGB]]&lt;=0.0001,DataBase2[[#This Row],[sCLGB]]&lt;&gt;""), 1,"")</f>
        <v/>
      </c>
      <c r="AX720" s="78" t="str">
        <f>IF(AND(DataBase2[[#This Row],[sDRCGB]]&lt;=0.0001,DataBase2[[#This Row],[sDRCGB]]&lt;&gt;""), 1,"")</f>
        <v/>
      </c>
      <c r="AY720" s="78" t="str">
        <f>IF(AND(DataBase2[[#This Row],[sABSGB]]&lt;=0.0001,DataBase2[[#This Row],[sABSGB]]&lt;&gt;""), 1,"")</f>
        <v/>
      </c>
      <c r="AZ720" s="78" t="str">
        <f>IF(AND(DataBase2[[#This Row],[sCCJGB]]&lt;=0.0001,DataBase2[[#This Row],[sCCJGB]]&lt;&gt;""), 1,"")</f>
        <v/>
      </c>
      <c r="BA720" s="78" t="str">
        <f>IF(AND(DataBase2[[#This Row],[sILSGB]]&lt;=0.0001,DataBase2[[#This Row],[sILSGB]]&lt;&gt;""), 1,"")</f>
        <v/>
      </c>
      <c r="BB720" s="78" t="str">
        <f>IF(AND(DataBase2[[#This Row],[sSAGB]]&lt;=0.0001,DataBase2[[#This Row],[sSAGB]]&lt;&gt;""), 1,"")</f>
        <v/>
      </c>
      <c r="BC720" s="78" t="str">
        <f>IF(AND(DataBase2[[#This Row],[sKSGB]]&lt;=0.0001,DataBase2[[#This Row],[sKSGB]]&lt;&gt;""), 1,"")</f>
        <v/>
      </c>
      <c r="BD720" s="79" t="str">
        <f>IF(AND(DataBase2[[#This Row],[sLBGKS]]&lt;=0.0001, DataBase2[[#This Row],[sLBGKS]]&lt;&gt;""), 1,"")</f>
        <v/>
      </c>
      <c r="BE720" s="78" t="str">
        <f>IF(AND(DataBase2[[#This Row],[sCLGKS]]&lt;=0.0001,DataBase2[[#This Row],[sCLGKS]]&lt;&gt;""), 1,"")</f>
        <v/>
      </c>
      <c r="BF720" s="78" t="str">
        <f>IF(AND(DataBase2[[#This Row],[sDRCGKS]]&lt;=0.0001,DataBase2[[#This Row],[sDRCGKS]]&lt;&gt;""), 1,"")</f>
        <v/>
      </c>
      <c r="BG720" s="78" t="str">
        <f>IF(AND(DataBase2[[#This Row],[sABSGKS]]&lt;=0.0001,DataBase2[[#This Row],[sABSGKS]]&lt;&gt;""), 1,"")</f>
        <v/>
      </c>
      <c r="BH720" s="78">
        <f>IF(AND(DataBase2[[#This Row],[sCCJGKS]]&lt;=0.0001,DataBase2[[#This Row],[sCCJGKS]]&lt;&gt;""), 1,"")</f>
        <v>1</v>
      </c>
      <c r="BI720" s="78" t="str">
        <f>IF(AND(DataBase2[[#This Row],[sILSGKS]]&lt;=0.0001,DataBase2[[#This Row],[sILSGKS]]&lt;&gt;""), 1,"")</f>
        <v/>
      </c>
      <c r="BJ720" s="78" t="str">
        <f>IF(AND(DataBase2[[#This Row],[sSAGKS]]&lt;=0.0001,DataBase2[[#This Row],[sSAGKS]]&lt;&gt;""), 1,"")</f>
        <v/>
      </c>
      <c r="BK720" s="80" t="str">
        <f>IF(AND(DataBase2[[#This Row],[sKSGKS]]&lt;=0.0001,DataBase2[[#This Row],[sKSGKS]]&lt;&gt;""), 1,"")</f>
        <v/>
      </c>
      <c r="BQ720" s="7"/>
      <c r="BR720" s="7"/>
      <c r="BS720" s="7"/>
      <c r="BT720" s="7"/>
      <c r="BU720" s="7"/>
      <c r="CH720" s="7"/>
      <c r="CI720" s="7"/>
      <c r="CJ720" s="7"/>
      <c r="CK720" s="7"/>
      <c r="CQ720" s="7"/>
      <c r="CR720" s="7"/>
      <c r="CS720" s="7"/>
      <c r="CT720" s="7"/>
      <c r="CU720" s="7"/>
      <c r="DH720" s="7"/>
      <c r="DI720" s="7"/>
      <c r="DJ720" s="7"/>
      <c r="DK720" s="7"/>
      <c r="DQ720" s="7"/>
      <c r="DR720" s="7"/>
      <c r="DS720" s="7"/>
      <c r="DT720" s="7"/>
      <c r="DU720" s="7"/>
      <c r="EB720" s="7"/>
      <c r="EC720" s="7"/>
      <c r="ED720" s="7"/>
      <c r="EE720" s="7"/>
      <c r="EK720" s="7"/>
      <c r="EL720" s="7"/>
      <c r="EM720" s="7"/>
      <c r="EN720" s="7"/>
      <c r="EO720" s="7"/>
      <c r="EV720" s="7"/>
      <c r="EW720" s="7"/>
      <c r="EX720" s="7"/>
      <c r="EY720" s="7"/>
    </row>
    <row r="721" spans="1:155" s="8" customFormat="1" x14ac:dyDescent="0.35">
      <c r="A721" s="127" t="s">
        <v>308</v>
      </c>
      <c r="B721" s="128" t="s">
        <v>283</v>
      </c>
      <c r="C721" s="129" t="s">
        <v>81</v>
      </c>
      <c r="D721" s="67">
        <v>6</v>
      </c>
      <c r="E721" s="67">
        <v>100</v>
      </c>
      <c r="F721" s="68">
        <v>2</v>
      </c>
      <c r="G721" s="139"/>
      <c r="H721" s="140">
        <v>46268.6</v>
      </c>
      <c r="I721" s="141"/>
      <c r="J721" s="139"/>
      <c r="K721" s="140"/>
      <c r="L721" s="141"/>
      <c r="M721" s="139"/>
      <c r="N721" s="142"/>
      <c r="O721" s="141"/>
      <c r="P721" s="139">
        <v>49297.140630000002</v>
      </c>
      <c r="Q721" s="141">
        <v>5914</v>
      </c>
      <c r="R721" s="139">
        <v>48192.75</v>
      </c>
      <c r="S721" s="141">
        <v>2419.15</v>
      </c>
      <c r="T721" s="139">
        <v>48554.65</v>
      </c>
      <c r="U721" s="141">
        <v>300.6925</v>
      </c>
      <c r="V721" s="139">
        <v>49130.05</v>
      </c>
      <c r="W721" s="141">
        <v>301.22449999999998</v>
      </c>
      <c r="X721" s="142">
        <v>48962.400000000001</v>
      </c>
      <c r="Y721" s="141">
        <v>83</v>
      </c>
      <c r="Z721" s="74" t="str">
        <f t="shared" si="33"/>
        <v/>
      </c>
      <c r="AA721" s="48">
        <f t="shared" si="34"/>
        <v>48192.75</v>
      </c>
      <c r="AB72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MIN(G721,J721,M721),"")</f>
        <v/>
      </c>
      <c r="AC721" s="49" t="str">
        <f>IF(OR(DataBase2[[#This Row],[sKS]] = "", DataBase2[[#This Row],[BSOpt]]=""), "", (DataBase2[[#This Row],[sKS]]-DataBase2[[#This Row],[BSOpt]])/DataBase2[[#This Row],[BSOpt]])</f>
        <v/>
      </c>
      <c r="AD721" s="49" t="str">
        <f t="shared" si="35"/>
        <v/>
      </c>
      <c r="AE721" s="49" t="str">
        <f>IF(OR(DataBase2[[#This Row],[sKS]] = "", DataBase2[[#This Row],[BESTUB]]=""), "", (DataBase2[[#This Row],[sKS]]-DataBase2[[#This Row],[BESTUB]])/DataBase2[[#This Row],[BESTUB]])</f>
        <v/>
      </c>
      <c r="AF721" s="75" t="str">
        <f>IF(OR(DataBase2[[#This Row],[sLB]] = "", DataBase2[[#This Row],[BestSol]]=""), "", (DataBase2[[#This Row],[sLB]]-DataBase2[[#This Row],[BestSol]])/DataBase2[[#This Row],[BestSol]])</f>
        <v/>
      </c>
      <c r="AG721" s="76" t="str">
        <f>IF(OR(DataBase2[[#This Row],[sCL]] = "", DataBase2[[#This Row],[BestSol]]=""), "", (DataBase2[[#This Row],[sCL]] -DataBase2[[#This Row],[BestSol]])/DataBase2[[#This Row],[BestSol]])</f>
        <v/>
      </c>
      <c r="AH721" s="76" t="str">
        <f>IF(OR(DataBase2[[#This Row],[sDRC]]= "", DataBase2[[#This Row],[BestSol]]=""), "", (DataBase2[[#This Row],[sDRC]]-DataBase2[[#This Row],[BestSol]])/DataBase2[[#This Row],[BestSol]])</f>
        <v/>
      </c>
      <c r="AI721" s="76" t="str">
        <f>IF(OR(DataBase2[[#This Row],[sABS]]= "", DataBase2[[#This Row],[BestSol]]=""), "", (DataBase2[[#This Row],[sABS]]-DataBase2[[#This Row],[BestSol]])/DataBase2[[#This Row],[BestSol]])</f>
        <v/>
      </c>
      <c r="AJ721" s="76" t="str">
        <f>IF(OR(DataBase2[[#This Row],[sCCJ]]= "", DataBase2[[#This Row],[BestSol]]=""), "", (DataBase2[[#This Row],[sCCJ]]-DataBase2[[#This Row],[BestSol]])/DataBase2[[#This Row],[BestSol]])</f>
        <v/>
      </c>
      <c r="AK721" s="76" t="str">
        <f>IF(OR(DataBase2[[#This Row],[sILS]] = "", DataBase2[[#This Row],[BestSol]]=""), "", (DataBase2[[#This Row],[sILS]]-DataBase2[[#This Row],[BestSol]])/DataBase2[[#This Row],[BestSol]])</f>
        <v/>
      </c>
      <c r="AL721" s="76" t="str">
        <f>IF(OR(DataBase2[[#This Row],[sSA]] = "", DataBase2[[#This Row],[BestSol]]=""), "", (DataBase2[[#This Row],[sSA]]-DataBase2[[#This Row],[BestSol]])/DataBase2[[#This Row],[BestSol]])</f>
        <v/>
      </c>
      <c r="AM721" s="76" t="str">
        <f>IF(OR(DataBase2[[#This Row],[sKS]] = "", DataBase2[[#This Row],[BestSol]]=""), "", (DataBase2[[#This Row],[sKS]]-DataBase2[[#This Row],[BestSol]])/DataBase2[[#This Row],[BestSol]])</f>
        <v/>
      </c>
      <c r="AN721" s="75" t="str">
        <f>IF(OR(DataBase2[[#This Row],[sLB]] = "", DataBase2[[#This Row],[BSHeu]]=""), "", (DataBase2[[#This Row],[sLB]]-DataBase2[[#This Row],[BSHeu]])/DataBase2[[#This Row],[BSHeu]])</f>
        <v/>
      </c>
      <c r="AO721" s="76" t="str">
        <f>IF(OR(DataBase2[[#This Row],[sCL]] = "",  DataBase2[[#This Row],[BSHeu]]=""), "", (DataBase2[[#This Row],[sCL]] - DataBase2[[#This Row],[BSHeu]])/ DataBase2[[#This Row],[BSHeu]])</f>
        <v/>
      </c>
      <c r="AP721" s="76" t="str">
        <f>IF(OR(DataBase2[[#This Row],[sDRC]]= "",  DataBase2[[#This Row],[BSHeu]]=""), "", (DataBase2[[#This Row],[sDRC]]- DataBase2[[#This Row],[BSHeu]])/ DataBase2[[#This Row],[BSHeu]])</f>
        <v/>
      </c>
      <c r="AQ721" s="76">
        <f>IF(OR(DataBase2[[#This Row],[sABS]]= "",  DataBase2[[#This Row],[BSHeu]]=""), "", (DataBase2[[#This Row],[sABS]]- DataBase2[[#This Row],[BSHeu]])/ DataBase2[[#This Row],[BSHeu]])</f>
        <v>2.2916115598300608E-2</v>
      </c>
      <c r="AR721" s="76">
        <f>IF(OR(DataBase2[[#This Row],[sCCJ]]= "",  DataBase2[[#This Row],[BSHeu]]=""), "", (DataBase2[[#This Row],[sCCJ]]- DataBase2[[#This Row],[BSHeu]])/ DataBase2[[#This Row],[BSHeu]])</f>
        <v>0</v>
      </c>
      <c r="AS721" s="76">
        <f>IF(OR(DataBase2[[#This Row],[sILS]] = "",  DataBase2[[#This Row],[BSHeu]]=""), "", (DataBase2[[#This Row],[sILS]]- DataBase2[[#This Row],[BSHeu]])/ DataBase2[[#This Row],[BSHeu]])</f>
        <v>7.5094282853749054E-3</v>
      </c>
      <c r="AT721" s="76">
        <f>IF(OR(DataBase2[[#This Row],[sSA]] = "",  DataBase2[[#This Row],[BSHeu]]=""), "", (DataBase2[[#This Row],[sSA]]- DataBase2[[#This Row],[BSHeu]])/ DataBase2[[#This Row],[BSHeu]])</f>
        <v>1.9448983508930345E-2</v>
      </c>
      <c r="AU721" s="77">
        <f>IF(OR(DataBase2[[#This Row],[sKS]]= "",  DataBase2[[#This Row],[BSHeu]]=""), "", (DataBase2[[#This Row],[sKS]]- DataBase2[[#This Row],[BSHeu]])/ DataBase2[[#This Row],[BSHeu]])</f>
        <v>1.5970244486981994E-2</v>
      </c>
      <c r="AV721" s="78" t="str">
        <f>IF(AND(DataBase2[[#This Row],[sLBGB]]&lt;=0.0001, DataBase2[[#This Row],[sLBGB]]&lt;&gt;""), 1,"")</f>
        <v/>
      </c>
      <c r="AW721" s="78" t="str">
        <f>IF(AND(DataBase2[[#This Row],[sCLGB]]&lt;=0.0001,DataBase2[[#This Row],[sCLGB]]&lt;&gt;""), 1,"")</f>
        <v/>
      </c>
      <c r="AX721" s="78" t="str">
        <f>IF(AND(DataBase2[[#This Row],[sDRCGB]]&lt;=0.0001,DataBase2[[#This Row],[sDRCGB]]&lt;&gt;""), 1,"")</f>
        <v/>
      </c>
      <c r="AY721" s="78" t="str">
        <f>IF(AND(DataBase2[[#This Row],[sABSGB]]&lt;=0.0001,DataBase2[[#This Row],[sABSGB]]&lt;&gt;""), 1,"")</f>
        <v/>
      </c>
      <c r="AZ721" s="78" t="str">
        <f>IF(AND(DataBase2[[#This Row],[sCCJGB]]&lt;=0.0001,DataBase2[[#This Row],[sCCJGB]]&lt;&gt;""), 1,"")</f>
        <v/>
      </c>
      <c r="BA721" s="78" t="str">
        <f>IF(AND(DataBase2[[#This Row],[sILSGB]]&lt;=0.0001,DataBase2[[#This Row],[sILSGB]]&lt;&gt;""), 1,"")</f>
        <v/>
      </c>
      <c r="BB721" s="78" t="str">
        <f>IF(AND(DataBase2[[#This Row],[sSAGB]]&lt;=0.0001,DataBase2[[#This Row],[sSAGB]]&lt;&gt;""), 1,"")</f>
        <v/>
      </c>
      <c r="BC721" s="78" t="str">
        <f>IF(AND(DataBase2[[#This Row],[sKSGB]]&lt;=0.0001,DataBase2[[#This Row],[sKSGB]]&lt;&gt;""), 1,"")</f>
        <v/>
      </c>
      <c r="BD721" s="79" t="str">
        <f>IF(AND(DataBase2[[#This Row],[sLBGKS]]&lt;=0.0001, DataBase2[[#This Row],[sLBGKS]]&lt;&gt;""), 1,"")</f>
        <v/>
      </c>
      <c r="BE721" s="78" t="str">
        <f>IF(AND(DataBase2[[#This Row],[sCLGKS]]&lt;=0.0001,DataBase2[[#This Row],[sCLGKS]]&lt;&gt;""), 1,"")</f>
        <v/>
      </c>
      <c r="BF721" s="78" t="str">
        <f>IF(AND(DataBase2[[#This Row],[sDRCGKS]]&lt;=0.0001,DataBase2[[#This Row],[sDRCGKS]]&lt;&gt;""), 1,"")</f>
        <v/>
      </c>
      <c r="BG721" s="78" t="str">
        <f>IF(AND(DataBase2[[#This Row],[sABSGKS]]&lt;=0.0001,DataBase2[[#This Row],[sABSGKS]]&lt;&gt;""), 1,"")</f>
        <v/>
      </c>
      <c r="BH721" s="78">
        <f>IF(AND(DataBase2[[#This Row],[sCCJGKS]]&lt;=0.0001,DataBase2[[#This Row],[sCCJGKS]]&lt;&gt;""), 1,"")</f>
        <v>1</v>
      </c>
      <c r="BI721" s="78" t="str">
        <f>IF(AND(DataBase2[[#This Row],[sILSGKS]]&lt;=0.0001,DataBase2[[#This Row],[sILSGKS]]&lt;&gt;""), 1,"")</f>
        <v/>
      </c>
      <c r="BJ721" s="78" t="str">
        <f>IF(AND(DataBase2[[#This Row],[sSAGKS]]&lt;=0.0001,DataBase2[[#This Row],[sSAGKS]]&lt;&gt;""), 1,"")</f>
        <v/>
      </c>
      <c r="BK721" s="80" t="str">
        <f>IF(AND(DataBase2[[#This Row],[sKSGKS]]&lt;=0.0001,DataBase2[[#This Row],[sKSGKS]]&lt;&gt;""), 1,"")</f>
        <v/>
      </c>
      <c r="BQ721" s="7"/>
      <c r="BR721" s="7"/>
      <c r="BS721" s="7"/>
      <c r="BT721" s="7"/>
      <c r="BU721" s="7"/>
      <c r="CH721" s="7"/>
      <c r="CI721" s="7"/>
      <c r="CJ721" s="7"/>
      <c r="CK721" s="7"/>
      <c r="CQ721" s="7"/>
      <c r="CR721" s="7"/>
      <c r="CS721" s="7"/>
      <c r="CT721" s="7"/>
      <c r="CU721" s="7"/>
      <c r="DH721" s="7"/>
      <c r="DI721" s="7"/>
      <c r="DJ721" s="7"/>
      <c r="DK721" s="7"/>
      <c r="DQ721" s="7"/>
      <c r="DR721" s="7"/>
      <c r="DS721" s="7"/>
      <c r="DT721" s="7"/>
      <c r="DU721" s="7"/>
      <c r="EB721" s="7"/>
      <c r="EC721" s="7"/>
      <c r="ED721" s="7"/>
      <c r="EE721" s="7"/>
      <c r="EK721" s="7"/>
      <c r="EL721" s="7"/>
      <c r="EM721" s="7"/>
      <c r="EN721" s="7"/>
      <c r="EO721" s="7"/>
      <c r="EV721" s="7"/>
      <c r="EW721" s="7"/>
      <c r="EX721" s="7"/>
      <c r="EY721" s="7"/>
    </row>
    <row r="722" spans="1:155" s="8" customFormat="1" x14ac:dyDescent="0.35">
      <c r="A722" s="127" t="s">
        <v>309</v>
      </c>
      <c r="B722" s="128" t="s">
        <v>283</v>
      </c>
      <c r="C722" s="129" t="s">
        <v>81</v>
      </c>
      <c r="D722" s="67">
        <v>6</v>
      </c>
      <c r="E722" s="67">
        <v>100</v>
      </c>
      <c r="F722" s="68">
        <v>3</v>
      </c>
      <c r="G722" s="139"/>
      <c r="H722" s="140">
        <v>46859.9</v>
      </c>
      <c r="I722" s="141"/>
      <c r="J722" s="139"/>
      <c r="K722" s="140"/>
      <c r="L722" s="141"/>
      <c r="M722" s="139"/>
      <c r="N722" s="142"/>
      <c r="O722" s="141"/>
      <c r="P722" s="139">
        <v>50419.070310000003</v>
      </c>
      <c r="Q722" s="141">
        <v>5533</v>
      </c>
      <c r="R722" s="139">
        <v>49516.25</v>
      </c>
      <c r="S722" s="141">
        <v>1744.72</v>
      </c>
      <c r="T722" s="139">
        <v>49315.85</v>
      </c>
      <c r="U722" s="141">
        <v>300.53699999999998</v>
      </c>
      <c r="V722" s="139">
        <v>49909.45</v>
      </c>
      <c r="W722" s="141">
        <v>300.04399999999998</v>
      </c>
      <c r="X722" s="142">
        <v>50085</v>
      </c>
      <c r="Y722" s="141">
        <v>152</v>
      </c>
      <c r="Z722" s="74" t="str">
        <f t="shared" si="33"/>
        <v/>
      </c>
      <c r="AA722" s="48">
        <f t="shared" si="34"/>
        <v>49315.85</v>
      </c>
      <c r="AB72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MIN(G722,J722,M722),"")</f>
        <v/>
      </c>
      <c r="AC722" s="49" t="str">
        <f>IF(OR(DataBase2[[#This Row],[sKS]] = "", DataBase2[[#This Row],[BSOpt]]=""), "", (DataBase2[[#This Row],[sKS]]-DataBase2[[#This Row],[BSOpt]])/DataBase2[[#This Row],[BSOpt]])</f>
        <v/>
      </c>
      <c r="AD722" s="49" t="str">
        <f t="shared" si="35"/>
        <v/>
      </c>
      <c r="AE722" s="49" t="str">
        <f>IF(OR(DataBase2[[#This Row],[sKS]] = "", DataBase2[[#This Row],[BESTUB]]=""), "", (DataBase2[[#This Row],[sKS]]-DataBase2[[#This Row],[BESTUB]])/DataBase2[[#This Row],[BESTUB]])</f>
        <v/>
      </c>
      <c r="AF722" s="75" t="str">
        <f>IF(OR(DataBase2[[#This Row],[sLB]] = "", DataBase2[[#This Row],[BestSol]]=""), "", (DataBase2[[#This Row],[sLB]]-DataBase2[[#This Row],[BestSol]])/DataBase2[[#This Row],[BestSol]])</f>
        <v/>
      </c>
      <c r="AG722" s="76" t="str">
        <f>IF(OR(DataBase2[[#This Row],[sCL]] = "", DataBase2[[#This Row],[BestSol]]=""), "", (DataBase2[[#This Row],[sCL]] -DataBase2[[#This Row],[BestSol]])/DataBase2[[#This Row],[BestSol]])</f>
        <v/>
      </c>
      <c r="AH722" s="76" t="str">
        <f>IF(OR(DataBase2[[#This Row],[sDRC]]= "", DataBase2[[#This Row],[BestSol]]=""), "", (DataBase2[[#This Row],[sDRC]]-DataBase2[[#This Row],[BestSol]])/DataBase2[[#This Row],[BestSol]])</f>
        <v/>
      </c>
      <c r="AI722" s="76" t="str">
        <f>IF(OR(DataBase2[[#This Row],[sABS]]= "", DataBase2[[#This Row],[BestSol]]=""), "", (DataBase2[[#This Row],[sABS]]-DataBase2[[#This Row],[BestSol]])/DataBase2[[#This Row],[BestSol]])</f>
        <v/>
      </c>
      <c r="AJ722" s="76" t="str">
        <f>IF(OR(DataBase2[[#This Row],[sCCJ]]= "", DataBase2[[#This Row],[BestSol]]=""), "", (DataBase2[[#This Row],[sCCJ]]-DataBase2[[#This Row],[BestSol]])/DataBase2[[#This Row],[BestSol]])</f>
        <v/>
      </c>
      <c r="AK722" s="76" t="str">
        <f>IF(OR(DataBase2[[#This Row],[sILS]] = "", DataBase2[[#This Row],[BestSol]]=""), "", (DataBase2[[#This Row],[sILS]]-DataBase2[[#This Row],[BestSol]])/DataBase2[[#This Row],[BestSol]])</f>
        <v/>
      </c>
      <c r="AL722" s="76" t="str">
        <f>IF(OR(DataBase2[[#This Row],[sSA]] = "", DataBase2[[#This Row],[BestSol]]=""), "", (DataBase2[[#This Row],[sSA]]-DataBase2[[#This Row],[BestSol]])/DataBase2[[#This Row],[BestSol]])</f>
        <v/>
      </c>
      <c r="AM722" s="76" t="str">
        <f>IF(OR(DataBase2[[#This Row],[sKS]] = "", DataBase2[[#This Row],[BestSol]]=""), "", (DataBase2[[#This Row],[sKS]]-DataBase2[[#This Row],[BestSol]])/DataBase2[[#This Row],[BestSol]])</f>
        <v/>
      </c>
      <c r="AN722" s="75" t="str">
        <f>IF(OR(DataBase2[[#This Row],[sLB]] = "", DataBase2[[#This Row],[BSHeu]]=""), "", (DataBase2[[#This Row],[sLB]]-DataBase2[[#This Row],[BSHeu]])/DataBase2[[#This Row],[BSHeu]])</f>
        <v/>
      </c>
      <c r="AO722" s="76" t="str">
        <f>IF(OR(DataBase2[[#This Row],[sCL]] = "",  DataBase2[[#This Row],[BSHeu]]=""), "", (DataBase2[[#This Row],[sCL]] - DataBase2[[#This Row],[BSHeu]])/ DataBase2[[#This Row],[BSHeu]])</f>
        <v/>
      </c>
      <c r="AP722" s="76" t="str">
        <f>IF(OR(DataBase2[[#This Row],[sDRC]]= "",  DataBase2[[#This Row],[BSHeu]]=""), "", (DataBase2[[#This Row],[sDRC]]- DataBase2[[#This Row],[BSHeu]])/ DataBase2[[#This Row],[BSHeu]])</f>
        <v/>
      </c>
      <c r="AQ722" s="76">
        <f>IF(OR(DataBase2[[#This Row],[sABS]]= "",  DataBase2[[#This Row],[BSHeu]]=""), "", (DataBase2[[#This Row],[sABS]]- DataBase2[[#This Row],[BSHeu]])/ DataBase2[[#This Row],[BSHeu]])</f>
        <v>2.2370501775798333E-2</v>
      </c>
      <c r="AR722" s="76">
        <f>IF(OR(DataBase2[[#This Row],[sCCJ]]= "",  DataBase2[[#This Row],[BSHeu]]=""), "", (DataBase2[[#This Row],[sCCJ]]- DataBase2[[#This Row],[BSHeu]])/ DataBase2[[#This Row],[BSHeu]])</f>
        <v>4.0636022698585031E-3</v>
      </c>
      <c r="AS722" s="76">
        <f>IF(OR(DataBase2[[#This Row],[sILS]] = "",  DataBase2[[#This Row],[BSHeu]]=""), "", (DataBase2[[#This Row],[sILS]]- DataBase2[[#This Row],[BSHeu]])/ DataBase2[[#This Row],[BSHeu]])</f>
        <v>0</v>
      </c>
      <c r="AT722" s="76">
        <f>IF(OR(DataBase2[[#This Row],[sSA]] = "",  DataBase2[[#This Row],[BSHeu]]=""), "", (DataBase2[[#This Row],[sSA]]- DataBase2[[#This Row],[BSHeu]])/ DataBase2[[#This Row],[BSHeu]])</f>
        <v>1.2036698140658603E-2</v>
      </c>
      <c r="AU722" s="77">
        <f>IF(OR(DataBase2[[#This Row],[sKS]]= "",  DataBase2[[#This Row],[BSHeu]]=""), "", (DataBase2[[#This Row],[sKS]]- DataBase2[[#This Row],[BSHeu]])/ DataBase2[[#This Row],[BSHeu]])</f>
        <v>1.559640561807211E-2</v>
      </c>
      <c r="AV722" s="78" t="str">
        <f>IF(AND(DataBase2[[#This Row],[sLBGB]]&lt;=0.0001, DataBase2[[#This Row],[sLBGB]]&lt;&gt;""), 1,"")</f>
        <v/>
      </c>
      <c r="AW722" s="78" t="str">
        <f>IF(AND(DataBase2[[#This Row],[sCLGB]]&lt;=0.0001,DataBase2[[#This Row],[sCLGB]]&lt;&gt;""), 1,"")</f>
        <v/>
      </c>
      <c r="AX722" s="78" t="str">
        <f>IF(AND(DataBase2[[#This Row],[sDRCGB]]&lt;=0.0001,DataBase2[[#This Row],[sDRCGB]]&lt;&gt;""), 1,"")</f>
        <v/>
      </c>
      <c r="AY722" s="78" t="str">
        <f>IF(AND(DataBase2[[#This Row],[sABSGB]]&lt;=0.0001,DataBase2[[#This Row],[sABSGB]]&lt;&gt;""), 1,"")</f>
        <v/>
      </c>
      <c r="AZ722" s="78" t="str">
        <f>IF(AND(DataBase2[[#This Row],[sCCJGB]]&lt;=0.0001,DataBase2[[#This Row],[sCCJGB]]&lt;&gt;""), 1,"")</f>
        <v/>
      </c>
      <c r="BA722" s="78" t="str">
        <f>IF(AND(DataBase2[[#This Row],[sILSGB]]&lt;=0.0001,DataBase2[[#This Row],[sILSGB]]&lt;&gt;""), 1,"")</f>
        <v/>
      </c>
      <c r="BB722" s="78" t="str">
        <f>IF(AND(DataBase2[[#This Row],[sSAGB]]&lt;=0.0001,DataBase2[[#This Row],[sSAGB]]&lt;&gt;""), 1,"")</f>
        <v/>
      </c>
      <c r="BC722" s="78" t="str">
        <f>IF(AND(DataBase2[[#This Row],[sKSGB]]&lt;=0.0001,DataBase2[[#This Row],[sKSGB]]&lt;&gt;""), 1,"")</f>
        <v/>
      </c>
      <c r="BD722" s="79" t="str">
        <f>IF(AND(DataBase2[[#This Row],[sLBGKS]]&lt;=0.0001, DataBase2[[#This Row],[sLBGKS]]&lt;&gt;""), 1,"")</f>
        <v/>
      </c>
      <c r="BE722" s="78" t="str">
        <f>IF(AND(DataBase2[[#This Row],[sCLGKS]]&lt;=0.0001,DataBase2[[#This Row],[sCLGKS]]&lt;&gt;""), 1,"")</f>
        <v/>
      </c>
      <c r="BF722" s="78" t="str">
        <f>IF(AND(DataBase2[[#This Row],[sDRCGKS]]&lt;=0.0001,DataBase2[[#This Row],[sDRCGKS]]&lt;&gt;""), 1,"")</f>
        <v/>
      </c>
      <c r="BG722" s="78" t="str">
        <f>IF(AND(DataBase2[[#This Row],[sABSGKS]]&lt;=0.0001,DataBase2[[#This Row],[sABSGKS]]&lt;&gt;""), 1,"")</f>
        <v/>
      </c>
      <c r="BH722" s="78" t="str">
        <f>IF(AND(DataBase2[[#This Row],[sCCJGKS]]&lt;=0.0001,DataBase2[[#This Row],[sCCJGKS]]&lt;&gt;""), 1,"")</f>
        <v/>
      </c>
      <c r="BI722" s="78">
        <f>IF(AND(DataBase2[[#This Row],[sILSGKS]]&lt;=0.0001,DataBase2[[#This Row],[sILSGKS]]&lt;&gt;""), 1,"")</f>
        <v>1</v>
      </c>
      <c r="BJ722" s="78" t="str">
        <f>IF(AND(DataBase2[[#This Row],[sSAGKS]]&lt;=0.0001,DataBase2[[#This Row],[sSAGKS]]&lt;&gt;""), 1,"")</f>
        <v/>
      </c>
      <c r="BK722" s="80" t="str">
        <f>IF(AND(DataBase2[[#This Row],[sKSGKS]]&lt;=0.0001,DataBase2[[#This Row],[sKSGKS]]&lt;&gt;""), 1,"")</f>
        <v/>
      </c>
      <c r="BQ722" s="7"/>
      <c r="BR722" s="7"/>
      <c r="BS722" s="7"/>
      <c r="BT722" s="7"/>
      <c r="BU722" s="7"/>
      <c r="CH722" s="7"/>
      <c r="CI722" s="7"/>
      <c r="CJ722" s="7"/>
      <c r="CK722" s="7"/>
      <c r="CQ722" s="7"/>
      <c r="CR722" s="7"/>
      <c r="CS722" s="7"/>
      <c r="CT722" s="7"/>
      <c r="CU722" s="7"/>
      <c r="DH722" s="7"/>
      <c r="DI722" s="7"/>
      <c r="DJ722" s="7"/>
      <c r="DK722" s="7"/>
      <c r="DQ722" s="7"/>
      <c r="DR722" s="7"/>
      <c r="DS722" s="7"/>
      <c r="DT722" s="7"/>
      <c r="DU722" s="7"/>
      <c r="EB722" s="7"/>
      <c r="EC722" s="7"/>
      <c r="ED722" s="7"/>
      <c r="EE722" s="7"/>
      <c r="EK722" s="7"/>
      <c r="EL722" s="7"/>
      <c r="EM722" s="7"/>
      <c r="EN722" s="7"/>
      <c r="EO722" s="7"/>
      <c r="EV722" s="7"/>
      <c r="EW722" s="7"/>
      <c r="EX722" s="7"/>
      <c r="EY722" s="7"/>
    </row>
    <row r="723" spans="1:155" s="8" customFormat="1" x14ac:dyDescent="0.35">
      <c r="A723" s="127" t="s">
        <v>310</v>
      </c>
      <c r="B723" s="128" t="s">
        <v>283</v>
      </c>
      <c r="C723" s="129" t="s">
        <v>81</v>
      </c>
      <c r="D723" s="67">
        <v>6</v>
      </c>
      <c r="E723" s="67">
        <v>100</v>
      </c>
      <c r="F723" s="68">
        <v>4</v>
      </c>
      <c r="G723" s="139"/>
      <c r="H723" s="140">
        <v>47686.8</v>
      </c>
      <c r="I723" s="141"/>
      <c r="J723" s="139"/>
      <c r="K723" s="140"/>
      <c r="L723" s="141"/>
      <c r="M723" s="139"/>
      <c r="N723" s="142"/>
      <c r="O723" s="141"/>
      <c r="P723" s="139">
        <v>51974.082029999998</v>
      </c>
      <c r="Q723" s="141">
        <v>3384</v>
      </c>
      <c r="R723" s="139">
        <v>49949.25</v>
      </c>
      <c r="S723" s="141">
        <v>2906.38</v>
      </c>
      <c r="T723" s="139">
        <v>50474.15</v>
      </c>
      <c r="U723" s="141">
        <v>300.19450000000001</v>
      </c>
      <c r="V723" s="139">
        <v>51036.45</v>
      </c>
      <c r="W723" s="141">
        <v>300.45499999999998</v>
      </c>
      <c r="X723" s="142">
        <v>51455.6</v>
      </c>
      <c r="Y723" s="141">
        <v>6677</v>
      </c>
      <c r="Z723" s="74" t="str">
        <f t="shared" si="33"/>
        <v/>
      </c>
      <c r="AA723" s="48">
        <f t="shared" si="34"/>
        <v>49949.25</v>
      </c>
      <c r="AB72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MIN(G723,J723,M723),"")</f>
        <v/>
      </c>
      <c r="AC723" s="49" t="str">
        <f>IF(OR(DataBase2[[#This Row],[sKS]] = "", DataBase2[[#This Row],[BSOpt]]=""), "", (DataBase2[[#This Row],[sKS]]-DataBase2[[#This Row],[BSOpt]])/DataBase2[[#This Row],[BSOpt]])</f>
        <v/>
      </c>
      <c r="AD723" s="49" t="str">
        <f t="shared" si="35"/>
        <v/>
      </c>
      <c r="AE723" s="49" t="str">
        <f>IF(OR(DataBase2[[#This Row],[sKS]] = "", DataBase2[[#This Row],[BESTUB]]=""), "", (DataBase2[[#This Row],[sKS]]-DataBase2[[#This Row],[BESTUB]])/DataBase2[[#This Row],[BESTUB]])</f>
        <v/>
      </c>
      <c r="AF723" s="75" t="str">
        <f>IF(OR(DataBase2[[#This Row],[sLB]] = "", DataBase2[[#This Row],[BestSol]]=""), "", (DataBase2[[#This Row],[sLB]]-DataBase2[[#This Row],[BestSol]])/DataBase2[[#This Row],[BestSol]])</f>
        <v/>
      </c>
      <c r="AG723" s="76" t="str">
        <f>IF(OR(DataBase2[[#This Row],[sCL]] = "", DataBase2[[#This Row],[BestSol]]=""), "", (DataBase2[[#This Row],[sCL]] -DataBase2[[#This Row],[BestSol]])/DataBase2[[#This Row],[BestSol]])</f>
        <v/>
      </c>
      <c r="AH723" s="76" t="str">
        <f>IF(OR(DataBase2[[#This Row],[sDRC]]= "", DataBase2[[#This Row],[BestSol]]=""), "", (DataBase2[[#This Row],[sDRC]]-DataBase2[[#This Row],[BestSol]])/DataBase2[[#This Row],[BestSol]])</f>
        <v/>
      </c>
      <c r="AI723" s="76" t="str">
        <f>IF(OR(DataBase2[[#This Row],[sABS]]= "", DataBase2[[#This Row],[BestSol]]=""), "", (DataBase2[[#This Row],[sABS]]-DataBase2[[#This Row],[BestSol]])/DataBase2[[#This Row],[BestSol]])</f>
        <v/>
      </c>
      <c r="AJ723" s="76" t="str">
        <f>IF(OR(DataBase2[[#This Row],[sCCJ]]= "", DataBase2[[#This Row],[BestSol]]=""), "", (DataBase2[[#This Row],[sCCJ]]-DataBase2[[#This Row],[BestSol]])/DataBase2[[#This Row],[BestSol]])</f>
        <v/>
      </c>
      <c r="AK723" s="76" t="str">
        <f>IF(OR(DataBase2[[#This Row],[sILS]] = "", DataBase2[[#This Row],[BestSol]]=""), "", (DataBase2[[#This Row],[sILS]]-DataBase2[[#This Row],[BestSol]])/DataBase2[[#This Row],[BestSol]])</f>
        <v/>
      </c>
      <c r="AL723" s="76" t="str">
        <f>IF(OR(DataBase2[[#This Row],[sSA]] = "", DataBase2[[#This Row],[BestSol]]=""), "", (DataBase2[[#This Row],[sSA]]-DataBase2[[#This Row],[BestSol]])/DataBase2[[#This Row],[BestSol]])</f>
        <v/>
      </c>
      <c r="AM723" s="76" t="str">
        <f>IF(OR(DataBase2[[#This Row],[sKS]] = "", DataBase2[[#This Row],[BestSol]]=""), "", (DataBase2[[#This Row],[sKS]]-DataBase2[[#This Row],[BestSol]])/DataBase2[[#This Row],[BestSol]])</f>
        <v/>
      </c>
      <c r="AN723" s="75" t="str">
        <f>IF(OR(DataBase2[[#This Row],[sLB]] = "", DataBase2[[#This Row],[BSHeu]]=""), "", (DataBase2[[#This Row],[sLB]]-DataBase2[[#This Row],[BSHeu]])/DataBase2[[#This Row],[BSHeu]])</f>
        <v/>
      </c>
      <c r="AO723" s="76" t="str">
        <f>IF(OR(DataBase2[[#This Row],[sCL]] = "",  DataBase2[[#This Row],[BSHeu]]=""), "", (DataBase2[[#This Row],[sCL]] - DataBase2[[#This Row],[BSHeu]])/ DataBase2[[#This Row],[BSHeu]])</f>
        <v/>
      </c>
      <c r="AP723" s="76" t="str">
        <f>IF(OR(DataBase2[[#This Row],[sDRC]]= "",  DataBase2[[#This Row],[BSHeu]]=""), "", (DataBase2[[#This Row],[sDRC]]- DataBase2[[#This Row],[BSHeu]])/ DataBase2[[#This Row],[BSHeu]])</f>
        <v/>
      </c>
      <c r="AQ723" s="76">
        <f>IF(OR(DataBase2[[#This Row],[sABS]]= "",  DataBase2[[#This Row],[BSHeu]]=""), "", (DataBase2[[#This Row],[sABS]]- DataBase2[[#This Row],[BSHeu]])/ DataBase2[[#This Row],[BSHeu]])</f>
        <v>4.0537786453250006E-2</v>
      </c>
      <c r="AR723" s="76">
        <f>IF(OR(DataBase2[[#This Row],[sCCJ]]= "",  DataBase2[[#This Row],[BSHeu]]=""), "", (DataBase2[[#This Row],[sCCJ]]- DataBase2[[#This Row],[BSHeu]])/ DataBase2[[#This Row],[BSHeu]])</f>
        <v>0</v>
      </c>
      <c r="AS723" s="76">
        <f>IF(OR(DataBase2[[#This Row],[sILS]] = "",  DataBase2[[#This Row],[BSHeu]]=""), "", (DataBase2[[#This Row],[sILS]]- DataBase2[[#This Row],[BSHeu]])/ DataBase2[[#This Row],[BSHeu]])</f>
        <v>1.0508666296290764E-2</v>
      </c>
      <c r="AT723" s="76">
        <f>IF(OR(DataBase2[[#This Row],[sSA]] = "",  DataBase2[[#This Row],[BSHeu]]=""), "", (DataBase2[[#This Row],[sSA]]- DataBase2[[#This Row],[BSHeu]])/ DataBase2[[#This Row],[BSHeu]])</f>
        <v>2.1766092583972673E-2</v>
      </c>
      <c r="AU723" s="77">
        <f>IF(OR(DataBase2[[#This Row],[sKS]]= "",  DataBase2[[#This Row],[BSHeu]]=""), "", (DataBase2[[#This Row],[sKS]]- DataBase2[[#This Row],[BSHeu]])/ DataBase2[[#This Row],[BSHeu]])</f>
        <v>3.0157609974123707E-2</v>
      </c>
      <c r="AV723" s="78" t="str">
        <f>IF(AND(DataBase2[[#This Row],[sLBGB]]&lt;=0.0001, DataBase2[[#This Row],[sLBGB]]&lt;&gt;""), 1,"")</f>
        <v/>
      </c>
      <c r="AW723" s="78" t="str">
        <f>IF(AND(DataBase2[[#This Row],[sCLGB]]&lt;=0.0001,DataBase2[[#This Row],[sCLGB]]&lt;&gt;""), 1,"")</f>
        <v/>
      </c>
      <c r="AX723" s="78" t="str">
        <f>IF(AND(DataBase2[[#This Row],[sDRCGB]]&lt;=0.0001,DataBase2[[#This Row],[sDRCGB]]&lt;&gt;""), 1,"")</f>
        <v/>
      </c>
      <c r="AY723" s="78" t="str">
        <f>IF(AND(DataBase2[[#This Row],[sABSGB]]&lt;=0.0001,DataBase2[[#This Row],[sABSGB]]&lt;&gt;""), 1,"")</f>
        <v/>
      </c>
      <c r="AZ723" s="78" t="str">
        <f>IF(AND(DataBase2[[#This Row],[sCCJGB]]&lt;=0.0001,DataBase2[[#This Row],[sCCJGB]]&lt;&gt;""), 1,"")</f>
        <v/>
      </c>
      <c r="BA723" s="78" t="str">
        <f>IF(AND(DataBase2[[#This Row],[sILSGB]]&lt;=0.0001,DataBase2[[#This Row],[sILSGB]]&lt;&gt;""), 1,"")</f>
        <v/>
      </c>
      <c r="BB723" s="78" t="str">
        <f>IF(AND(DataBase2[[#This Row],[sSAGB]]&lt;=0.0001,DataBase2[[#This Row],[sSAGB]]&lt;&gt;""), 1,"")</f>
        <v/>
      </c>
      <c r="BC723" s="78" t="str">
        <f>IF(AND(DataBase2[[#This Row],[sKSGB]]&lt;=0.0001,DataBase2[[#This Row],[sKSGB]]&lt;&gt;""), 1,"")</f>
        <v/>
      </c>
      <c r="BD723" s="79" t="str">
        <f>IF(AND(DataBase2[[#This Row],[sLBGKS]]&lt;=0.0001, DataBase2[[#This Row],[sLBGKS]]&lt;&gt;""), 1,"")</f>
        <v/>
      </c>
      <c r="BE723" s="78" t="str">
        <f>IF(AND(DataBase2[[#This Row],[sCLGKS]]&lt;=0.0001,DataBase2[[#This Row],[sCLGKS]]&lt;&gt;""), 1,"")</f>
        <v/>
      </c>
      <c r="BF723" s="78" t="str">
        <f>IF(AND(DataBase2[[#This Row],[sDRCGKS]]&lt;=0.0001,DataBase2[[#This Row],[sDRCGKS]]&lt;&gt;""), 1,"")</f>
        <v/>
      </c>
      <c r="BG723" s="78" t="str">
        <f>IF(AND(DataBase2[[#This Row],[sABSGKS]]&lt;=0.0001,DataBase2[[#This Row],[sABSGKS]]&lt;&gt;""), 1,"")</f>
        <v/>
      </c>
      <c r="BH723" s="78">
        <f>IF(AND(DataBase2[[#This Row],[sCCJGKS]]&lt;=0.0001,DataBase2[[#This Row],[sCCJGKS]]&lt;&gt;""), 1,"")</f>
        <v>1</v>
      </c>
      <c r="BI723" s="78" t="str">
        <f>IF(AND(DataBase2[[#This Row],[sILSGKS]]&lt;=0.0001,DataBase2[[#This Row],[sILSGKS]]&lt;&gt;""), 1,"")</f>
        <v/>
      </c>
      <c r="BJ723" s="78" t="str">
        <f>IF(AND(DataBase2[[#This Row],[sSAGKS]]&lt;=0.0001,DataBase2[[#This Row],[sSAGKS]]&lt;&gt;""), 1,"")</f>
        <v/>
      </c>
      <c r="BK723" s="80" t="str">
        <f>IF(AND(DataBase2[[#This Row],[sKSGKS]]&lt;=0.0001,DataBase2[[#This Row],[sKSGKS]]&lt;&gt;""), 1,"")</f>
        <v/>
      </c>
      <c r="BQ723" s="7"/>
      <c r="BR723" s="7"/>
      <c r="BS723" s="7"/>
      <c r="BT723" s="7"/>
      <c r="BU723" s="7"/>
      <c r="CH723" s="7"/>
      <c r="CI723" s="7"/>
      <c r="CJ723" s="7"/>
      <c r="CK723" s="7"/>
      <c r="CQ723" s="7"/>
      <c r="CR723" s="7"/>
      <c r="CS723" s="7"/>
      <c r="CT723" s="7"/>
      <c r="CU723" s="7"/>
      <c r="DH723" s="7"/>
      <c r="DI723" s="7"/>
      <c r="DJ723" s="7"/>
      <c r="DK723" s="7"/>
      <c r="DQ723" s="7"/>
      <c r="DR723" s="7"/>
      <c r="DS723" s="7"/>
      <c r="DT723" s="7"/>
      <c r="DU723" s="7"/>
      <c r="EB723" s="7"/>
      <c r="EC723" s="7"/>
      <c r="ED723" s="7"/>
      <c r="EE723" s="7"/>
      <c r="EK723" s="7"/>
      <c r="EL723" s="7"/>
      <c r="EM723" s="7"/>
      <c r="EN723" s="7"/>
      <c r="EO723" s="7"/>
      <c r="EV723" s="7"/>
      <c r="EW723" s="7"/>
      <c r="EX723" s="7"/>
      <c r="EY723" s="7"/>
    </row>
    <row r="724" spans="1:155" s="8" customFormat="1" x14ac:dyDescent="0.35">
      <c r="A724" s="127" t="s">
        <v>311</v>
      </c>
      <c r="B724" s="128" t="s">
        <v>283</v>
      </c>
      <c r="C724" s="129" t="s">
        <v>81</v>
      </c>
      <c r="D724" s="67">
        <v>6</v>
      </c>
      <c r="E724" s="67">
        <v>100</v>
      </c>
      <c r="F724" s="68">
        <v>5</v>
      </c>
      <c r="G724" s="139"/>
      <c r="H724" s="140">
        <v>48635.4</v>
      </c>
      <c r="I724" s="141"/>
      <c r="J724" s="139"/>
      <c r="K724" s="140"/>
      <c r="L724" s="141"/>
      <c r="M724" s="139"/>
      <c r="N724" s="142"/>
      <c r="O724" s="141"/>
      <c r="P724" s="139">
        <v>53042.109380000002</v>
      </c>
      <c r="Q724" s="141">
        <v>5002</v>
      </c>
      <c r="R724" s="139">
        <v>51174.15</v>
      </c>
      <c r="S724" s="141">
        <v>2886.77</v>
      </c>
      <c r="T724" s="139">
        <v>51580.25</v>
      </c>
      <c r="U724" s="141">
        <v>300.39150000000001</v>
      </c>
      <c r="V724" s="139">
        <v>51864.35</v>
      </c>
      <c r="W724" s="141">
        <v>301.35750000000002</v>
      </c>
      <c r="X724" s="142">
        <v>52241.8</v>
      </c>
      <c r="Y724" s="141">
        <v>6641</v>
      </c>
      <c r="Z724" s="74" t="str">
        <f t="shared" si="33"/>
        <v/>
      </c>
      <c r="AA724" s="48">
        <f t="shared" si="34"/>
        <v>51174.15</v>
      </c>
      <c r="AB72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MIN(G724,J724,M724),"")</f>
        <v/>
      </c>
      <c r="AC724" s="49" t="str">
        <f>IF(OR(DataBase2[[#This Row],[sKS]] = "", DataBase2[[#This Row],[BSOpt]]=""), "", (DataBase2[[#This Row],[sKS]]-DataBase2[[#This Row],[BSOpt]])/DataBase2[[#This Row],[BSOpt]])</f>
        <v/>
      </c>
      <c r="AD724" s="49" t="str">
        <f t="shared" si="35"/>
        <v/>
      </c>
      <c r="AE724" s="49" t="str">
        <f>IF(OR(DataBase2[[#This Row],[sKS]] = "", DataBase2[[#This Row],[BESTUB]]=""), "", (DataBase2[[#This Row],[sKS]]-DataBase2[[#This Row],[BESTUB]])/DataBase2[[#This Row],[BESTUB]])</f>
        <v/>
      </c>
      <c r="AF724" s="75" t="str">
        <f>IF(OR(DataBase2[[#This Row],[sLB]] = "", DataBase2[[#This Row],[BestSol]]=""), "", (DataBase2[[#This Row],[sLB]]-DataBase2[[#This Row],[BestSol]])/DataBase2[[#This Row],[BestSol]])</f>
        <v/>
      </c>
      <c r="AG724" s="76" t="str">
        <f>IF(OR(DataBase2[[#This Row],[sCL]] = "", DataBase2[[#This Row],[BestSol]]=""), "", (DataBase2[[#This Row],[sCL]] -DataBase2[[#This Row],[BestSol]])/DataBase2[[#This Row],[BestSol]])</f>
        <v/>
      </c>
      <c r="AH724" s="76" t="str">
        <f>IF(OR(DataBase2[[#This Row],[sDRC]]= "", DataBase2[[#This Row],[BestSol]]=""), "", (DataBase2[[#This Row],[sDRC]]-DataBase2[[#This Row],[BestSol]])/DataBase2[[#This Row],[BestSol]])</f>
        <v/>
      </c>
      <c r="AI724" s="76" t="str">
        <f>IF(OR(DataBase2[[#This Row],[sABS]]= "", DataBase2[[#This Row],[BestSol]]=""), "", (DataBase2[[#This Row],[sABS]]-DataBase2[[#This Row],[BestSol]])/DataBase2[[#This Row],[BestSol]])</f>
        <v/>
      </c>
      <c r="AJ724" s="76" t="str">
        <f>IF(OR(DataBase2[[#This Row],[sCCJ]]= "", DataBase2[[#This Row],[BestSol]]=""), "", (DataBase2[[#This Row],[sCCJ]]-DataBase2[[#This Row],[BestSol]])/DataBase2[[#This Row],[BestSol]])</f>
        <v/>
      </c>
      <c r="AK724" s="76" t="str">
        <f>IF(OR(DataBase2[[#This Row],[sILS]] = "", DataBase2[[#This Row],[BestSol]]=""), "", (DataBase2[[#This Row],[sILS]]-DataBase2[[#This Row],[BestSol]])/DataBase2[[#This Row],[BestSol]])</f>
        <v/>
      </c>
      <c r="AL724" s="76" t="str">
        <f>IF(OR(DataBase2[[#This Row],[sSA]] = "", DataBase2[[#This Row],[BestSol]]=""), "", (DataBase2[[#This Row],[sSA]]-DataBase2[[#This Row],[BestSol]])/DataBase2[[#This Row],[BestSol]])</f>
        <v/>
      </c>
      <c r="AM724" s="76" t="str">
        <f>IF(OR(DataBase2[[#This Row],[sKS]] = "", DataBase2[[#This Row],[BestSol]]=""), "", (DataBase2[[#This Row],[sKS]]-DataBase2[[#This Row],[BestSol]])/DataBase2[[#This Row],[BestSol]])</f>
        <v/>
      </c>
      <c r="AN724" s="75" t="str">
        <f>IF(OR(DataBase2[[#This Row],[sLB]] = "", DataBase2[[#This Row],[BSHeu]]=""), "", (DataBase2[[#This Row],[sLB]]-DataBase2[[#This Row],[BSHeu]])/DataBase2[[#This Row],[BSHeu]])</f>
        <v/>
      </c>
      <c r="AO724" s="76" t="str">
        <f>IF(OR(DataBase2[[#This Row],[sCL]] = "",  DataBase2[[#This Row],[BSHeu]]=""), "", (DataBase2[[#This Row],[sCL]] - DataBase2[[#This Row],[BSHeu]])/ DataBase2[[#This Row],[BSHeu]])</f>
        <v/>
      </c>
      <c r="AP724" s="76" t="str">
        <f>IF(OR(DataBase2[[#This Row],[sDRC]]= "",  DataBase2[[#This Row],[BSHeu]]=""), "", (DataBase2[[#This Row],[sDRC]]- DataBase2[[#This Row],[BSHeu]])/ DataBase2[[#This Row],[BSHeu]])</f>
        <v/>
      </c>
      <c r="AQ724" s="76">
        <f>IF(OR(DataBase2[[#This Row],[sABS]]= "",  DataBase2[[#This Row],[BSHeu]]=""), "", (DataBase2[[#This Row],[sABS]]- DataBase2[[#This Row],[BSHeu]])/ DataBase2[[#This Row],[BSHeu]])</f>
        <v>3.6502010878539264E-2</v>
      </c>
      <c r="AR724" s="76">
        <f>IF(OR(DataBase2[[#This Row],[sCCJ]]= "",  DataBase2[[#This Row],[BSHeu]]=""), "", (DataBase2[[#This Row],[sCCJ]]- DataBase2[[#This Row],[BSHeu]])/ DataBase2[[#This Row],[BSHeu]])</f>
        <v>0</v>
      </c>
      <c r="AS724" s="76">
        <f>IF(OR(DataBase2[[#This Row],[sILS]] = "",  DataBase2[[#This Row],[BSHeu]]=""), "", (DataBase2[[#This Row],[sILS]]- DataBase2[[#This Row],[BSHeu]])/ DataBase2[[#This Row],[BSHeu]])</f>
        <v>7.9356471968757385E-3</v>
      </c>
      <c r="AT724" s="76">
        <f>IF(OR(DataBase2[[#This Row],[sSA]] = "",  DataBase2[[#This Row],[BSHeu]]=""), "", (DataBase2[[#This Row],[sSA]]- DataBase2[[#This Row],[BSHeu]])/ DataBase2[[#This Row],[BSHeu]])</f>
        <v>1.3487278244973235E-2</v>
      </c>
      <c r="AU724" s="77">
        <f>IF(OR(DataBase2[[#This Row],[sKS]]= "",  DataBase2[[#This Row],[BSHeu]]=""), "", (DataBase2[[#This Row],[sKS]]- DataBase2[[#This Row],[BSHeu]])/ DataBase2[[#This Row],[BSHeu]])</f>
        <v>2.0863072469205671E-2</v>
      </c>
      <c r="AV724" s="78" t="str">
        <f>IF(AND(DataBase2[[#This Row],[sLBGB]]&lt;=0.0001, DataBase2[[#This Row],[sLBGB]]&lt;&gt;""), 1,"")</f>
        <v/>
      </c>
      <c r="AW724" s="78" t="str">
        <f>IF(AND(DataBase2[[#This Row],[sCLGB]]&lt;=0.0001,DataBase2[[#This Row],[sCLGB]]&lt;&gt;""), 1,"")</f>
        <v/>
      </c>
      <c r="AX724" s="78" t="str">
        <f>IF(AND(DataBase2[[#This Row],[sDRCGB]]&lt;=0.0001,DataBase2[[#This Row],[sDRCGB]]&lt;&gt;""), 1,"")</f>
        <v/>
      </c>
      <c r="AY724" s="78" t="str">
        <f>IF(AND(DataBase2[[#This Row],[sABSGB]]&lt;=0.0001,DataBase2[[#This Row],[sABSGB]]&lt;&gt;""), 1,"")</f>
        <v/>
      </c>
      <c r="AZ724" s="78" t="str">
        <f>IF(AND(DataBase2[[#This Row],[sCCJGB]]&lt;=0.0001,DataBase2[[#This Row],[sCCJGB]]&lt;&gt;""), 1,"")</f>
        <v/>
      </c>
      <c r="BA724" s="78" t="str">
        <f>IF(AND(DataBase2[[#This Row],[sILSGB]]&lt;=0.0001,DataBase2[[#This Row],[sILSGB]]&lt;&gt;""), 1,"")</f>
        <v/>
      </c>
      <c r="BB724" s="78" t="str">
        <f>IF(AND(DataBase2[[#This Row],[sSAGB]]&lt;=0.0001,DataBase2[[#This Row],[sSAGB]]&lt;&gt;""), 1,"")</f>
        <v/>
      </c>
      <c r="BC724" s="78" t="str">
        <f>IF(AND(DataBase2[[#This Row],[sKSGB]]&lt;=0.0001,DataBase2[[#This Row],[sKSGB]]&lt;&gt;""), 1,"")</f>
        <v/>
      </c>
      <c r="BD724" s="79" t="str">
        <f>IF(AND(DataBase2[[#This Row],[sLBGKS]]&lt;=0.0001, DataBase2[[#This Row],[sLBGKS]]&lt;&gt;""), 1,"")</f>
        <v/>
      </c>
      <c r="BE724" s="78" t="str">
        <f>IF(AND(DataBase2[[#This Row],[sCLGKS]]&lt;=0.0001,DataBase2[[#This Row],[sCLGKS]]&lt;&gt;""), 1,"")</f>
        <v/>
      </c>
      <c r="BF724" s="78" t="str">
        <f>IF(AND(DataBase2[[#This Row],[sDRCGKS]]&lt;=0.0001,DataBase2[[#This Row],[sDRCGKS]]&lt;&gt;""), 1,"")</f>
        <v/>
      </c>
      <c r="BG724" s="78" t="str">
        <f>IF(AND(DataBase2[[#This Row],[sABSGKS]]&lt;=0.0001,DataBase2[[#This Row],[sABSGKS]]&lt;&gt;""), 1,"")</f>
        <v/>
      </c>
      <c r="BH724" s="78">
        <f>IF(AND(DataBase2[[#This Row],[sCCJGKS]]&lt;=0.0001,DataBase2[[#This Row],[sCCJGKS]]&lt;&gt;""), 1,"")</f>
        <v>1</v>
      </c>
      <c r="BI724" s="78" t="str">
        <f>IF(AND(DataBase2[[#This Row],[sILSGKS]]&lt;=0.0001,DataBase2[[#This Row],[sILSGKS]]&lt;&gt;""), 1,"")</f>
        <v/>
      </c>
      <c r="BJ724" s="78" t="str">
        <f>IF(AND(DataBase2[[#This Row],[sSAGKS]]&lt;=0.0001,DataBase2[[#This Row],[sSAGKS]]&lt;&gt;""), 1,"")</f>
        <v/>
      </c>
      <c r="BK724" s="80" t="str">
        <f>IF(AND(DataBase2[[#This Row],[sKSGKS]]&lt;=0.0001,DataBase2[[#This Row],[sKSGKS]]&lt;&gt;""), 1,"")</f>
        <v/>
      </c>
      <c r="BQ724" s="7"/>
      <c r="BR724" s="7"/>
      <c r="BS724" s="7"/>
      <c r="BT724" s="7"/>
      <c r="BU724" s="7"/>
      <c r="CH724" s="7"/>
      <c r="CI724" s="7"/>
      <c r="CJ724" s="7"/>
      <c r="CK724" s="7"/>
      <c r="CQ724" s="7"/>
      <c r="CR724" s="7"/>
      <c r="CS724" s="7"/>
      <c r="CT724" s="7"/>
      <c r="CU724" s="7"/>
      <c r="DH724" s="7"/>
      <c r="DI724" s="7"/>
      <c r="DJ724" s="7"/>
      <c r="DK724" s="7"/>
      <c r="DQ724" s="7"/>
      <c r="DR724" s="7"/>
      <c r="DS724" s="7"/>
      <c r="DT724" s="7"/>
      <c r="DU724" s="7"/>
      <c r="EB724" s="7"/>
      <c r="EC724" s="7"/>
      <c r="ED724" s="7"/>
      <c r="EE724" s="7"/>
      <c r="EK724" s="7"/>
      <c r="EL724" s="7"/>
      <c r="EM724" s="7"/>
      <c r="EN724" s="7"/>
      <c r="EO724" s="7"/>
      <c r="EV724" s="7"/>
      <c r="EW724" s="7"/>
      <c r="EX724" s="7"/>
      <c r="EY724" s="7"/>
    </row>
    <row r="725" spans="1:155" s="8" customFormat="1" x14ac:dyDescent="0.35">
      <c r="A725" s="127" t="s">
        <v>312</v>
      </c>
      <c r="B725" s="128" t="s">
        <v>283</v>
      </c>
      <c r="C725" s="129" t="s">
        <v>81</v>
      </c>
      <c r="D725" s="67">
        <v>6</v>
      </c>
      <c r="E725" s="67">
        <v>100</v>
      </c>
      <c r="F725" s="68">
        <v>2</v>
      </c>
      <c r="G725" s="139"/>
      <c r="H725" s="140">
        <v>50450.2</v>
      </c>
      <c r="I725" s="141"/>
      <c r="J725" s="139"/>
      <c r="K725" s="140"/>
      <c r="L725" s="141"/>
      <c r="M725" s="139"/>
      <c r="N725" s="142"/>
      <c r="O725" s="141"/>
      <c r="P725" s="139">
        <v>53274.582029999998</v>
      </c>
      <c r="Q725" s="141">
        <v>4983</v>
      </c>
      <c r="R725" s="139">
        <v>52729.52</v>
      </c>
      <c r="S725" s="141">
        <v>2405.63</v>
      </c>
      <c r="T725" s="139">
        <v>53248.32</v>
      </c>
      <c r="U725" s="141">
        <v>300.08100000000002</v>
      </c>
      <c r="V725" s="139">
        <v>53525.42</v>
      </c>
      <c r="W725" s="141">
        <v>300.74650000000003</v>
      </c>
      <c r="X725" s="142">
        <v>54128.7</v>
      </c>
      <c r="Y725" s="141">
        <v>71</v>
      </c>
      <c r="Z725" s="74" t="str">
        <f t="shared" si="33"/>
        <v/>
      </c>
      <c r="AA725" s="48">
        <f t="shared" si="34"/>
        <v>52729.52</v>
      </c>
      <c r="AB72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MIN(G725,J725,M725),"")</f>
        <v/>
      </c>
      <c r="AC725" s="49" t="str">
        <f>IF(OR(DataBase2[[#This Row],[sKS]] = "", DataBase2[[#This Row],[BSOpt]]=""), "", (DataBase2[[#This Row],[sKS]]-DataBase2[[#This Row],[BSOpt]])/DataBase2[[#This Row],[BSOpt]])</f>
        <v/>
      </c>
      <c r="AD725" s="49" t="str">
        <f t="shared" si="35"/>
        <v/>
      </c>
      <c r="AE725" s="49" t="str">
        <f>IF(OR(DataBase2[[#This Row],[sKS]] = "", DataBase2[[#This Row],[BESTUB]]=""), "", (DataBase2[[#This Row],[sKS]]-DataBase2[[#This Row],[BESTUB]])/DataBase2[[#This Row],[BESTUB]])</f>
        <v/>
      </c>
      <c r="AF725" s="75" t="str">
        <f>IF(OR(DataBase2[[#This Row],[sLB]] = "", DataBase2[[#This Row],[BestSol]]=""), "", (DataBase2[[#This Row],[sLB]]-DataBase2[[#This Row],[BestSol]])/DataBase2[[#This Row],[BestSol]])</f>
        <v/>
      </c>
      <c r="AG725" s="76" t="str">
        <f>IF(OR(DataBase2[[#This Row],[sCL]] = "", DataBase2[[#This Row],[BestSol]]=""), "", (DataBase2[[#This Row],[sCL]] -DataBase2[[#This Row],[BestSol]])/DataBase2[[#This Row],[BestSol]])</f>
        <v/>
      </c>
      <c r="AH725" s="76" t="str">
        <f>IF(OR(DataBase2[[#This Row],[sDRC]]= "", DataBase2[[#This Row],[BestSol]]=""), "", (DataBase2[[#This Row],[sDRC]]-DataBase2[[#This Row],[BestSol]])/DataBase2[[#This Row],[BestSol]])</f>
        <v/>
      </c>
      <c r="AI725" s="76" t="str">
        <f>IF(OR(DataBase2[[#This Row],[sABS]]= "", DataBase2[[#This Row],[BestSol]]=""), "", (DataBase2[[#This Row],[sABS]]-DataBase2[[#This Row],[BestSol]])/DataBase2[[#This Row],[BestSol]])</f>
        <v/>
      </c>
      <c r="AJ725" s="76" t="str">
        <f>IF(OR(DataBase2[[#This Row],[sCCJ]]= "", DataBase2[[#This Row],[BestSol]]=""), "", (DataBase2[[#This Row],[sCCJ]]-DataBase2[[#This Row],[BestSol]])/DataBase2[[#This Row],[BestSol]])</f>
        <v/>
      </c>
      <c r="AK725" s="76" t="str">
        <f>IF(OR(DataBase2[[#This Row],[sILS]] = "", DataBase2[[#This Row],[BestSol]]=""), "", (DataBase2[[#This Row],[sILS]]-DataBase2[[#This Row],[BestSol]])/DataBase2[[#This Row],[BestSol]])</f>
        <v/>
      </c>
      <c r="AL725" s="76" t="str">
        <f>IF(OR(DataBase2[[#This Row],[sSA]] = "", DataBase2[[#This Row],[BestSol]]=""), "", (DataBase2[[#This Row],[sSA]]-DataBase2[[#This Row],[BestSol]])/DataBase2[[#This Row],[BestSol]])</f>
        <v/>
      </c>
      <c r="AM725" s="76" t="str">
        <f>IF(OR(DataBase2[[#This Row],[sKS]] = "", DataBase2[[#This Row],[BestSol]]=""), "", (DataBase2[[#This Row],[sKS]]-DataBase2[[#This Row],[BestSol]])/DataBase2[[#This Row],[BestSol]])</f>
        <v/>
      </c>
      <c r="AN725" s="75" t="str">
        <f>IF(OR(DataBase2[[#This Row],[sLB]] = "", DataBase2[[#This Row],[BSHeu]]=""), "", (DataBase2[[#This Row],[sLB]]-DataBase2[[#This Row],[BSHeu]])/DataBase2[[#This Row],[BSHeu]])</f>
        <v/>
      </c>
      <c r="AO725" s="76" t="str">
        <f>IF(OR(DataBase2[[#This Row],[sCL]] = "",  DataBase2[[#This Row],[BSHeu]]=""), "", (DataBase2[[#This Row],[sCL]] - DataBase2[[#This Row],[BSHeu]])/ DataBase2[[#This Row],[BSHeu]])</f>
        <v/>
      </c>
      <c r="AP725" s="76" t="str">
        <f>IF(OR(DataBase2[[#This Row],[sDRC]]= "",  DataBase2[[#This Row],[BSHeu]]=""), "", (DataBase2[[#This Row],[sDRC]]- DataBase2[[#This Row],[BSHeu]])/ DataBase2[[#This Row],[BSHeu]])</f>
        <v/>
      </c>
      <c r="AQ725" s="76">
        <f>IF(OR(DataBase2[[#This Row],[sABS]]= "",  DataBase2[[#This Row],[BSHeu]]=""), "", (DataBase2[[#This Row],[sABS]]- DataBase2[[#This Row],[BSHeu]])/ DataBase2[[#This Row],[BSHeu]])</f>
        <v>1.033694275995687E-2</v>
      </c>
      <c r="AR725" s="76">
        <f>IF(OR(DataBase2[[#This Row],[sCCJ]]= "",  DataBase2[[#This Row],[BSHeu]]=""), "", (DataBase2[[#This Row],[sCCJ]]- DataBase2[[#This Row],[BSHeu]])/ DataBase2[[#This Row],[BSHeu]])</f>
        <v>0</v>
      </c>
      <c r="AS725" s="76">
        <f>IF(OR(DataBase2[[#This Row],[sILS]] = "",  DataBase2[[#This Row],[BSHeu]]=""), "", (DataBase2[[#This Row],[sILS]]- DataBase2[[#This Row],[BSHeu]])/ DataBase2[[#This Row],[BSHeu]])</f>
        <v>9.8388910045075877E-3</v>
      </c>
      <c r="AT725" s="76">
        <f>IF(OR(DataBase2[[#This Row],[sSA]] = "",  DataBase2[[#This Row],[BSHeu]]=""), "", (DataBase2[[#This Row],[sSA]]- DataBase2[[#This Row],[BSHeu]])/ DataBase2[[#This Row],[BSHeu]])</f>
        <v>1.509401185521889E-2</v>
      </c>
      <c r="AU725" s="77">
        <f>IF(OR(DataBase2[[#This Row],[sKS]]= "",  DataBase2[[#This Row],[BSHeu]]=""), "", (DataBase2[[#This Row],[sKS]]- DataBase2[[#This Row],[BSHeu]])/ DataBase2[[#This Row],[BSHeu]])</f>
        <v>2.6535041472025546E-2</v>
      </c>
      <c r="AV725" s="78" t="str">
        <f>IF(AND(DataBase2[[#This Row],[sLBGB]]&lt;=0.0001, DataBase2[[#This Row],[sLBGB]]&lt;&gt;""), 1,"")</f>
        <v/>
      </c>
      <c r="AW725" s="78" t="str">
        <f>IF(AND(DataBase2[[#This Row],[sCLGB]]&lt;=0.0001,DataBase2[[#This Row],[sCLGB]]&lt;&gt;""), 1,"")</f>
        <v/>
      </c>
      <c r="AX725" s="78" t="str">
        <f>IF(AND(DataBase2[[#This Row],[sDRCGB]]&lt;=0.0001,DataBase2[[#This Row],[sDRCGB]]&lt;&gt;""), 1,"")</f>
        <v/>
      </c>
      <c r="AY725" s="78" t="str">
        <f>IF(AND(DataBase2[[#This Row],[sABSGB]]&lt;=0.0001,DataBase2[[#This Row],[sABSGB]]&lt;&gt;""), 1,"")</f>
        <v/>
      </c>
      <c r="AZ725" s="78" t="str">
        <f>IF(AND(DataBase2[[#This Row],[sCCJGB]]&lt;=0.0001,DataBase2[[#This Row],[sCCJGB]]&lt;&gt;""), 1,"")</f>
        <v/>
      </c>
      <c r="BA725" s="78" t="str">
        <f>IF(AND(DataBase2[[#This Row],[sILSGB]]&lt;=0.0001,DataBase2[[#This Row],[sILSGB]]&lt;&gt;""), 1,"")</f>
        <v/>
      </c>
      <c r="BB725" s="78" t="str">
        <f>IF(AND(DataBase2[[#This Row],[sSAGB]]&lt;=0.0001,DataBase2[[#This Row],[sSAGB]]&lt;&gt;""), 1,"")</f>
        <v/>
      </c>
      <c r="BC725" s="78" t="str">
        <f>IF(AND(DataBase2[[#This Row],[sKSGB]]&lt;=0.0001,DataBase2[[#This Row],[sKSGB]]&lt;&gt;""), 1,"")</f>
        <v/>
      </c>
      <c r="BD725" s="79" t="str">
        <f>IF(AND(DataBase2[[#This Row],[sLBGKS]]&lt;=0.0001, DataBase2[[#This Row],[sLBGKS]]&lt;&gt;""), 1,"")</f>
        <v/>
      </c>
      <c r="BE725" s="78" t="str">
        <f>IF(AND(DataBase2[[#This Row],[sCLGKS]]&lt;=0.0001,DataBase2[[#This Row],[sCLGKS]]&lt;&gt;""), 1,"")</f>
        <v/>
      </c>
      <c r="BF725" s="78" t="str">
        <f>IF(AND(DataBase2[[#This Row],[sDRCGKS]]&lt;=0.0001,DataBase2[[#This Row],[sDRCGKS]]&lt;&gt;""), 1,"")</f>
        <v/>
      </c>
      <c r="BG725" s="78" t="str">
        <f>IF(AND(DataBase2[[#This Row],[sABSGKS]]&lt;=0.0001,DataBase2[[#This Row],[sABSGKS]]&lt;&gt;""), 1,"")</f>
        <v/>
      </c>
      <c r="BH725" s="78">
        <f>IF(AND(DataBase2[[#This Row],[sCCJGKS]]&lt;=0.0001,DataBase2[[#This Row],[sCCJGKS]]&lt;&gt;""), 1,"")</f>
        <v>1</v>
      </c>
      <c r="BI725" s="78" t="str">
        <f>IF(AND(DataBase2[[#This Row],[sILSGKS]]&lt;=0.0001,DataBase2[[#This Row],[sILSGKS]]&lt;&gt;""), 1,"")</f>
        <v/>
      </c>
      <c r="BJ725" s="78" t="str">
        <f>IF(AND(DataBase2[[#This Row],[sSAGKS]]&lt;=0.0001,DataBase2[[#This Row],[sSAGKS]]&lt;&gt;""), 1,"")</f>
        <v/>
      </c>
      <c r="BK725" s="80" t="str">
        <f>IF(AND(DataBase2[[#This Row],[sKSGKS]]&lt;=0.0001,DataBase2[[#This Row],[sKSGKS]]&lt;&gt;""), 1,"")</f>
        <v/>
      </c>
      <c r="BQ725" s="7"/>
      <c r="BR725" s="7"/>
      <c r="BS725" s="7"/>
      <c r="BT725" s="7"/>
      <c r="BU725" s="7"/>
      <c r="CH725" s="7"/>
      <c r="CI725" s="7"/>
      <c r="CJ725" s="7"/>
      <c r="CK725" s="7"/>
      <c r="CQ725" s="7"/>
      <c r="CR725" s="7"/>
      <c r="CS725" s="7"/>
      <c r="CT725" s="7"/>
      <c r="CU725" s="7"/>
      <c r="DH725" s="7"/>
      <c r="DI725" s="7"/>
      <c r="DJ725" s="7"/>
      <c r="DK725" s="7"/>
      <c r="DQ725" s="7"/>
      <c r="DR725" s="7"/>
      <c r="DS725" s="7"/>
      <c r="DT725" s="7"/>
      <c r="DU725" s="7"/>
      <c r="EB725" s="7"/>
      <c r="EC725" s="7"/>
      <c r="ED725" s="7"/>
      <c r="EE725" s="7"/>
      <c r="EK725" s="7"/>
      <c r="EL725" s="7"/>
      <c r="EM725" s="7"/>
      <c r="EN725" s="7"/>
      <c r="EO725" s="7"/>
      <c r="EV725" s="7"/>
      <c r="EW725" s="7"/>
      <c r="EX725" s="7"/>
      <c r="EY725" s="7"/>
    </row>
    <row r="726" spans="1:155" s="8" customFormat="1" x14ac:dyDescent="0.35">
      <c r="A726" s="127" t="s">
        <v>313</v>
      </c>
      <c r="B726" s="128" t="s">
        <v>283</v>
      </c>
      <c r="C726" s="129" t="s">
        <v>81</v>
      </c>
      <c r="D726" s="67">
        <v>6</v>
      </c>
      <c r="E726" s="67">
        <v>100</v>
      </c>
      <c r="F726" s="68">
        <v>3</v>
      </c>
      <c r="G726" s="139"/>
      <c r="H726" s="140">
        <v>51428.9</v>
      </c>
      <c r="I726" s="141"/>
      <c r="J726" s="139"/>
      <c r="K726" s="140"/>
      <c r="L726" s="141"/>
      <c r="M726" s="139"/>
      <c r="N726" s="142"/>
      <c r="O726" s="141"/>
      <c r="P726" s="139">
        <v>55636.152340000001</v>
      </c>
      <c r="Q726" s="141">
        <v>8224</v>
      </c>
      <c r="R726" s="139">
        <v>54185.32</v>
      </c>
      <c r="S726" s="141">
        <v>3877.33</v>
      </c>
      <c r="T726" s="139">
        <v>54316.72</v>
      </c>
      <c r="U726" s="141">
        <v>300.03449999999998</v>
      </c>
      <c r="V726" s="139">
        <v>54984.42</v>
      </c>
      <c r="W726" s="141">
        <v>300.84300000000002</v>
      </c>
      <c r="X726" s="142">
        <v>55148.9</v>
      </c>
      <c r="Y726" s="141">
        <v>216</v>
      </c>
      <c r="Z726" s="74" t="str">
        <f t="shared" si="33"/>
        <v/>
      </c>
      <c r="AA726" s="48">
        <f t="shared" si="34"/>
        <v>54185.32</v>
      </c>
      <c r="AB72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MIN(G726,J726,M726),"")</f>
        <v/>
      </c>
      <c r="AC726" s="49" t="str">
        <f>IF(OR(DataBase2[[#This Row],[sKS]] = "", DataBase2[[#This Row],[BSOpt]]=""), "", (DataBase2[[#This Row],[sKS]]-DataBase2[[#This Row],[BSOpt]])/DataBase2[[#This Row],[BSOpt]])</f>
        <v/>
      </c>
      <c r="AD726" s="49" t="str">
        <f t="shared" si="35"/>
        <v/>
      </c>
      <c r="AE726" s="49" t="str">
        <f>IF(OR(DataBase2[[#This Row],[sKS]] = "", DataBase2[[#This Row],[BESTUB]]=""), "", (DataBase2[[#This Row],[sKS]]-DataBase2[[#This Row],[BESTUB]])/DataBase2[[#This Row],[BESTUB]])</f>
        <v/>
      </c>
      <c r="AF726" s="75" t="str">
        <f>IF(OR(DataBase2[[#This Row],[sLB]] = "", DataBase2[[#This Row],[BestSol]]=""), "", (DataBase2[[#This Row],[sLB]]-DataBase2[[#This Row],[BestSol]])/DataBase2[[#This Row],[BestSol]])</f>
        <v/>
      </c>
      <c r="AG726" s="76" t="str">
        <f>IF(OR(DataBase2[[#This Row],[sCL]] = "", DataBase2[[#This Row],[BestSol]]=""), "", (DataBase2[[#This Row],[sCL]] -DataBase2[[#This Row],[BestSol]])/DataBase2[[#This Row],[BestSol]])</f>
        <v/>
      </c>
      <c r="AH726" s="76" t="str">
        <f>IF(OR(DataBase2[[#This Row],[sDRC]]= "", DataBase2[[#This Row],[BestSol]]=""), "", (DataBase2[[#This Row],[sDRC]]-DataBase2[[#This Row],[BestSol]])/DataBase2[[#This Row],[BestSol]])</f>
        <v/>
      </c>
      <c r="AI726" s="76" t="str">
        <f>IF(OR(DataBase2[[#This Row],[sABS]]= "", DataBase2[[#This Row],[BestSol]]=""), "", (DataBase2[[#This Row],[sABS]]-DataBase2[[#This Row],[BestSol]])/DataBase2[[#This Row],[BestSol]])</f>
        <v/>
      </c>
      <c r="AJ726" s="76" t="str">
        <f>IF(OR(DataBase2[[#This Row],[sCCJ]]= "", DataBase2[[#This Row],[BestSol]]=""), "", (DataBase2[[#This Row],[sCCJ]]-DataBase2[[#This Row],[BestSol]])/DataBase2[[#This Row],[BestSol]])</f>
        <v/>
      </c>
      <c r="AK726" s="76" t="str">
        <f>IF(OR(DataBase2[[#This Row],[sILS]] = "", DataBase2[[#This Row],[BestSol]]=""), "", (DataBase2[[#This Row],[sILS]]-DataBase2[[#This Row],[BestSol]])/DataBase2[[#This Row],[BestSol]])</f>
        <v/>
      </c>
      <c r="AL726" s="76" t="str">
        <f>IF(OR(DataBase2[[#This Row],[sSA]] = "", DataBase2[[#This Row],[BestSol]]=""), "", (DataBase2[[#This Row],[sSA]]-DataBase2[[#This Row],[BestSol]])/DataBase2[[#This Row],[BestSol]])</f>
        <v/>
      </c>
      <c r="AM726" s="76" t="str">
        <f>IF(OR(DataBase2[[#This Row],[sKS]] = "", DataBase2[[#This Row],[BestSol]]=""), "", (DataBase2[[#This Row],[sKS]]-DataBase2[[#This Row],[BestSol]])/DataBase2[[#This Row],[BestSol]])</f>
        <v/>
      </c>
      <c r="AN726" s="75" t="str">
        <f>IF(OR(DataBase2[[#This Row],[sLB]] = "", DataBase2[[#This Row],[BSHeu]]=""), "", (DataBase2[[#This Row],[sLB]]-DataBase2[[#This Row],[BSHeu]])/DataBase2[[#This Row],[BSHeu]])</f>
        <v/>
      </c>
      <c r="AO726" s="76" t="str">
        <f>IF(OR(DataBase2[[#This Row],[sCL]] = "",  DataBase2[[#This Row],[BSHeu]]=""), "", (DataBase2[[#This Row],[sCL]] - DataBase2[[#This Row],[BSHeu]])/ DataBase2[[#This Row],[BSHeu]])</f>
        <v/>
      </c>
      <c r="AP726" s="76" t="str">
        <f>IF(OR(DataBase2[[#This Row],[sDRC]]= "",  DataBase2[[#This Row],[BSHeu]]=""), "", (DataBase2[[#This Row],[sDRC]]- DataBase2[[#This Row],[BSHeu]])/ DataBase2[[#This Row],[BSHeu]])</f>
        <v/>
      </c>
      <c r="AQ726" s="76">
        <f>IF(OR(DataBase2[[#This Row],[sABS]]= "",  DataBase2[[#This Row],[BSHeu]]=""), "", (DataBase2[[#This Row],[sABS]]- DataBase2[[#This Row],[BSHeu]])/ DataBase2[[#This Row],[BSHeu]])</f>
        <v>2.677537643036898E-2</v>
      </c>
      <c r="AR726" s="76">
        <f>IF(OR(DataBase2[[#This Row],[sCCJ]]= "",  DataBase2[[#This Row],[BSHeu]]=""), "", (DataBase2[[#This Row],[sCCJ]]- DataBase2[[#This Row],[BSHeu]])/ DataBase2[[#This Row],[BSHeu]])</f>
        <v>0</v>
      </c>
      <c r="AS726" s="76">
        <f>IF(OR(DataBase2[[#This Row],[sILS]] = "",  DataBase2[[#This Row],[BSHeu]]=""), "", (DataBase2[[#This Row],[sILS]]- DataBase2[[#This Row],[BSHeu]])/ DataBase2[[#This Row],[BSHeu]])</f>
        <v>2.4250110546546826E-3</v>
      </c>
      <c r="AT726" s="76">
        <f>IF(OR(DataBase2[[#This Row],[sSA]] = "",  DataBase2[[#This Row],[BSHeu]]=""), "", (DataBase2[[#This Row],[sSA]]- DataBase2[[#This Row],[BSHeu]])/ DataBase2[[#This Row],[BSHeu]])</f>
        <v>1.4747536786716375E-2</v>
      </c>
      <c r="AU726" s="77">
        <f>IF(OR(DataBase2[[#This Row],[sKS]]= "",  DataBase2[[#This Row],[BSHeu]]=""), "", (DataBase2[[#This Row],[sKS]]- DataBase2[[#This Row],[BSHeu]])/ DataBase2[[#This Row],[BSHeu]])</f>
        <v>1.7783045297139553E-2</v>
      </c>
      <c r="AV726" s="78" t="str">
        <f>IF(AND(DataBase2[[#This Row],[sLBGB]]&lt;=0.0001, DataBase2[[#This Row],[sLBGB]]&lt;&gt;""), 1,"")</f>
        <v/>
      </c>
      <c r="AW726" s="78" t="str">
        <f>IF(AND(DataBase2[[#This Row],[sCLGB]]&lt;=0.0001,DataBase2[[#This Row],[sCLGB]]&lt;&gt;""), 1,"")</f>
        <v/>
      </c>
      <c r="AX726" s="78" t="str">
        <f>IF(AND(DataBase2[[#This Row],[sDRCGB]]&lt;=0.0001,DataBase2[[#This Row],[sDRCGB]]&lt;&gt;""), 1,"")</f>
        <v/>
      </c>
      <c r="AY726" s="78" t="str">
        <f>IF(AND(DataBase2[[#This Row],[sABSGB]]&lt;=0.0001,DataBase2[[#This Row],[sABSGB]]&lt;&gt;""), 1,"")</f>
        <v/>
      </c>
      <c r="AZ726" s="78" t="str">
        <f>IF(AND(DataBase2[[#This Row],[sCCJGB]]&lt;=0.0001,DataBase2[[#This Row],[sCCJGB]]&lt;&gt;""), 1,"")</f>
        <v/>
      </c>
      <c r="BA726" s="78" t="str">
        <f>IF(AND(DataBase2[[#This Row],[sILSGB]]&lt;=0.0001,DataBase2[[#This Row],[sILSGB]]&lt;&gt;""), 1,"")</f>
        <v/>
      </c>
      <c r="BB726" s="78" t="str">
        <f>IF(AND(DataBase2[[#This Row],[sSAGB]]&lt;=0.0001,DataBase2[[#This Row],[sSAGB]]&lt;&gt;""), 1,"")</f>
        <v/>
      </c>
      <c r="BC726" s="78" t="str">
        <f>IF(AND(DataBase2[[#This Row],[sKSGB]]&lt;=0.0001,DataBase2[[#This Row],[sKSGB]]&lt;&gt;""), 1,"")</f>
        <v/>
      </c>
      <c r="BD726" s="79" t="str">
        <f>IF(AND(DataBase2[[#This Row],[sLBGKS]]&lt;=0.0001, DataBase2[[#This Row],[sLBGKS]]&lt;&gt;""), 1,"")</f>
        <v/>
      </c>
      <c r="BE726" s="78" t="str">
        <f>IF(AND(DataBase2[[#This Row],[sCLGKS]]&lt;=0.0001,DataBase2[[#This Row],[sCLGKS]]&lt;&gt;""), 1,"")</f>
        <v/>
      </c>
      <c r="BF726" s="78" t="str">
        <f>IF(AND(DataBase2[[#This Row],[sDRCGKS]]&lt;=0.0001,DataBase2[[#This Row],[sDRCGKS]]&lt;&gt;""), 1,"")</f>
        <v/>
      </c>
      <c r="BG726" s="78" t="str">
        <f>IF(AND(DataBase2[[#This Row],[sABSGKS]]&lt;=0.0001,DataBase2[[#This Row],[sABSGKS]]&lt;&gt;""), 1,"")</f>
        <v/>
      </c>
      <c r="BH726" s="78">
        <f>IF(AND(DataBase2[[#This Row],[sCCJGKS]]&lt;=0.0001,DataBase2[[#This Row],[sCCJGKS]]&lt;&gt;""), 1,"")</f>
        <v>1</v>
      </c>
      <c r="BI726" s="78" t="str">
        <f>IF(AND(DataBase2[[#This Row],[sILSGKS]]&lt;=0.0001,DataBase2[[#This Row],[sILSGKS]]&lt;&gt;""), 1,"")</f>
        <v/>
      </c>
      <c r="BJ726" s="78" t="str">
        <f>IF(AND(DataBase2[[#This Row],[sSAGKS]]&lt;=0.0001,DataBase2[[#This Row],[sSAGKS]]&lt;&gt;""), 1,"")</f>
        <v/>
      </c>
      <c r="BK726" s="80" t="str">
        <f>IF(AND(DataBase2[[#This Row],[sKSGKS]]&lt;=0.0001,DataBase2[[#This Row],[sKSGKS]]&lt;&gt;""), 1,"")</f>
        <v/>
      </c>
      <c r="BQ726" s="7"/>
      <c r="BR726" s="7"/>
      <c r="BS726" s="7"/>
      <c r="BT726" s="7"/>
      <c r="BU726" s="7"/>
      <c r="CH726" s="7"/>
      <c r="CI726" s="7"/>
      <c r="CJ726" s="7"/>
      <c r="CK726" s="7"/>
      <c r="CQ726" s="7"/>
      <c r="CR726" s="7"/>
      <c r="CS726" s="7"/>
      <c r="CT726" s="7"/>
      <c r="CU726" s="7"/>
      <c r="DH726" s="7"/>
      <c r="DI726" s="7"/>
      <c r="DJ726" s="7"/>
      <c r="DK726" s="7"/>
      <c r="DQ726" s="7"/>
      <c r="DR726" s="7"/>
      <c r="DS726" s="7"/>
      <c r="DT726" s="7"/>
      <c r="DU726" s="7"/>
      <c r="EB726" s="7"/>
      <c r="EC726" s="7"/>
      <c r="ED726" s="7"/>
      <c r="EE726" s="7"/>
      <c r="EK726" s="7"/>
      <c r="EL726" s="7"/>
      <c r="EM726" s="7"/>
      <c r="EN726" s="7"/>
      <c r="EO726" s="7"/>
      <c r="EV726" s="7"/>
      <c r="EW726" s="7"/>
      <c r="EX726" s="7"/>
      <c r="EY726" s="7"/>
    </row>
    <row r="727" spans="1:155" s="8" customFormat="1" x14ac:dyDescent="0.35">
      <c r="A727" s="127" t="s">
        <v>314</v>
      </c>
      <c r="B727" s="128" t="s">
        <v>283</v>
      </c>
      <c r="C727" s="129" t="s">
        <v>81</v>
      </c>
      <c r="D727" s="67">
        <v>6</v>
      </c>
      <c r="E727" s="67">
        <v>100</v>
      </c>
      <c r="F727" s="68">
        <v>4</v>
      </c>
      <c r="G727" s="139"/>
      <c r="H727" s="140">
        <v>52668</v>
      </c>
      <c r="I727" s="141"/>
      <c r="J727" s="139"/>
      <c r="K727" s="140"/>
      <c r="L727" s="141"/>
      <c r="M727" s="139"/>
      <c r="N727" s="142"/>
      <c r="O727" s="141"/>
      <c r="P727" s="139">
        <v>57337.652340000001</v>
      </c>
      <c r="Q727" s="141">
        <v>3668</v>
      </c>
      <c r="R727" s="139">
        <v>55548.22</v>
      </c>
      <c r="S727" s="141">
        <v>2409.67</v>
      </c>
      <c r="T727" s="139">
        <v>56591.82</v>
      </c>
      <c r="U727" s="141">
        <v>300.11500000000001</v>
      </c>
      <c r="V727" s="139">
        <v>56691.42</v>
      </c>
      <c r="W727" s="141">
        <v>301.13099999999997</v>
      </c>
      <c r="X727" s="142">
        <v>57162.7</v>
      </c>
      <c r="Y727" s="141">
        <v>5302</v>
      </c>
      <c r="Z727" s="74" t="str">
        <f t="shared" si="33"/>
        <v/>
      </c>
      <c r="AA727" s="48">
        <f t="shared" si="34"/>
        <v>55548.22</v>
      </c>
      <c r="AB72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MIN(G727,J727,M727),"")</f>
        <v/>
      </c>
      <c r="AC727" s="49" t="str">
        <f>IF(OR(DataBase2[[#This Row],[sKS]] = "", DataBase2[[#This Row],[BSOpt]]=""), "", (DataBase2[[#This Row],[sKS]]-DataBase2[[#This Row],[BSOpt]])/DataBase2[[#This Row],[BSOpt]])</f>
        <v/>
      </c>
      <c r="AD727" s="49" t="str">
        <f t="shared" si="35"/>
        <v/>
      </c>
      <c r="AE727" s="49" t="str">
        <f>IF(OR(DataBase2[[#This Row],[sKS]] = "", DataBase2[[#This Row],[BESTUB]]=""), "", (DataBase2[[#This Row],[sKS]]-DataBase2[[#This Row],[BESTUB]])/DataBase2[[#This Row],[BESTUB]])</f>
        <v/>
      </c>
      <c r="AF727" s="75" t="str">
        <f>IF(OR(DataBase2[[#This Row],[sLB]] = "", DataBase2[[#This Row],[BestSol]]=""), "", (DataBase2[[#This Row],[sLB]]-DataBase2[[#This Row],[BestSol]])/DataBase2[[#This Row],[BestSol]])</f>
        <v/>
      </c>
      <c r="AG727" s="76" t="str">
        <f>IF(OR(DataBase2[[#This Row],[sCL]] = "", DataBase2[[#This Row],[BestSol]]=""), "", (DataBase2[[#This Row],[sCL]] -DataBase2[[#This Row],[BestSol]])/DataBase2[[#This Row],[BestSol]])</f>
        <v/>
      </c>
      <c r="AH727" s="76" t="str">
        <f>IF(OR(DataBase2[[#This Row],[sDRC]]= "", DataBase2[[#This Row],[BestSol]]=""), "", (DataBase2[[#This Row],[sDRC]]-DataBase2[[#This Row],[BestSol]])/DataBase2[[#This Row],[BestSol]])</f>
        <v/>
      </c>
      <c r="AI727" s="76" t="str">
        <f>IF(OR(DataBase2[[#This Row],[sABS]]= "", DataBase2[[#This Row],[BestSol]]=""), "", (DataBase2[[#This Row],[sABS]]-DataBase2[[#This Row],[BestSol]])/DataBase2[[#This Row],[BestSol]])</f>
        <v/>
      </c>
      <c r="AJ727" s="76" t="str">
        <f>IF(OR(DataBase2[[#This Row],[sCCJ]]= "", DataBase2[[#This Row],[BestSol]]=""), "", (DataBase2[[#This Row],[sCCJ]]-DataBase2[[#This Row],[BestSol]])/DataBase2[[#This Row],[BestSol]])</f>
        <v/>
      </c>
      <c r="AK727" s="76" t="str">
        <f>IF(OR(DataBase2[[#This Row],[sILS]] = "", DataBase2[[#This Row],[BestSol]]=""), "", (DataBase2[[#This Row],[sILS]]-DataBase2[[#This Row],[BestSol]])/DataBase2[[#This Row],[BestSol]])</f>
        <v/>
      </c>
      <c r="AL727" s="76" t="str">
        <f>IF(OR(DataBase2[[#This Row],[sSA]] = "", DataBase2[[#This Row],[BestSol]]=""), "", (DataBase2[[#This Row],[sSA]]-DataBase2[[#This Row],[BestSol]])/DataBase2[[#This Row],[BestSol]])</f>
        <v/>
      </c>
      <c r="AM727" s="76" t="str">
        <f>IF(OR(DataBase2[[#This Row],[sKS]] = "", DataBase2[[#This Row],[BestSol]]=""), "", (DataBase2[[#This Row],[sKS]]-DataBase2[[#This Row],[BestSol]])/DataBase2[[#This Row],[BestSol]])</f>
        <v/>
      </c>
      <c r="AN727" s="75" t="str">
        <f>IF(OR(DataBase2[[#This Row],[sLB]] = "", DataBase2[[#This Row],[BSHeu]]=""), "", (DataBase2[[#This Row],[sLB]]-DataBase2[[#This Row],[BSHeu]])/DataBase2[[#This Row],[BSHeu]])</f>
        <v/>
      </c>
      <c r="AO727" s="76" t="str">
        <f>IF(OR(DataBase2[[#This Row],[sCL]] = "",  DataBase2[[#This Row],[BSHeu]]=""), "", (DataBase2[[#This Row],[sCL]] - DataBase2[[#This Row],[BSHeu]])/ DataBase2[[#This Row],[BSHeu]])</f>
        <v/>
      </c>
      <c r="AP727" s="76" t="str">
        <f>IF(OR(DataBase2[[#This Row],[sDRC]]= "",  DataBase2[[#This Row],[BSHeu]]=""), "", (DataBase2[[#This Row],[sDRC]]- DataBase2[[#This Row],[BSHeu]])/ DataBase2[[#This Row],[BSHeu]])</f>
        <v/>
      </c>
      <c r="AQ727" s="76">
        <f>IF(OR(DataBase2[[#This Row],[sABS]]= "",  DataBase2[[#This Row],[BSHeu]]=""), "", (DataBase2[[#This Row],[sABS]]- DataBase2[[#This Row],[BSHeu]])/ DataBase2[[#This Row],[BSHeu]])</f>
        <v>3.2214035661268701E-2</v>
      </c>
      <c r="AR727" s="76">
        <f>IF(OR(DataBase2[[#This Row],[sCCJ]]= "",  DataBase2[[#This Row],[BSHeu]]=""), "", (DataBase2[[#This Row],[sCCJ]]- DataBase2[[#This Row],[BSHeu]])/ DataBase2[[#This Row],[BSHeu]])</f>
        <v>0</v>
      </c>
      <c r="AS727" s="76">
        <f>IF(OR(DataBase2[[#This Row],[sILS]] = "",  DataBase2[[#This Row],[BSHeu]]=""), "", (DataBase2[[#This Row],[sILS]]- DataBase2[[#This Row],[BSHeu]])/ DataBase2[[#This Row],[BSHeu]])</f>
        <v>1.8787280672539975E-2</v>
      </c>
      <c r="AT727" s="76">
        <f>IF(OR(DataBase2[[#This Row],[sSA]] = "",  DataBase2[[#This Row],[BSHeu]]=""), "", (DataBase2[[#This Row],[sSA]]- DataBase2[[#This Row],[BSHeu]])/ DataBase2[[#This Row],[BSHeu]])</f>
        <v>2.0580317425112758E-2</v>
      </c>
      <c r="AU727" s="77">
        <f>IF(OR(DataBase2[[#This Row],[sKS]]= "",  DataBase2[[#This Row],[BSHeu]]=""), "", (DataBase2[[#This Row],[sKS]]- DataBase2[[#This Row],[BSHeu]])/ DataBase2[[#This Row],[BSHeu]])</f>
        <v>2.9064477673631954E-2</v>
      </c>
      <c r="AV727" s="78" t="str">
        <f>IF(AND(DataBase2[[#This Row],[sLBGB]]&lt;=0.0001, DataBase2[[#This Row],[sLBGB]]&lt;&gt;""), 1,"")</f>
        <v/>
      </c>
      <c r="AW727" s="78" t="str">
        <f>IF(AND(DataBase2[[#This Row],[sCLGB]]&lt;=0.0001,DataBase2[[#This Row],[sCLGB]]&lt;&gt;""), 1,"")</f>
        <v/>
      </c>
      <c r="AX727" s="78" t="str">
        <f>IF(AND(DataBase2[[#This Row],[sDRCGB]]&lt;=0.0001,DataBase2[[#This Row],[sDRCGB]]&lt;&gt;""), 1,"")</f>
        <v/>
      </c>
      <c r="AY727" s="78" t="str">
        <f>IF(AND(DataBase2[[#This Row],[sABSGB]]&lt;=0.0001,DataBase2[[#This Row],[sABSGB]]&lt;&gt;""), 1,"")</f>
        <v/>
      </c>
      <c r="AZ727" s="78" t="str">
        <f>IF(AND(DataBase2[[#This Row],[sCCJGB]]&lt;=0.0001,DataBase2[[#This Row],[sCCJGB]]&lt;&gt;""), 1,"")</f>
        <v/>
      </c>
      <c r="BA727" s="78" t="str">
        <f>IF(AND(DataBase2[[#This Row],[sILSGB]]&lt;=0.0001,DataBase2[[#This Row],[sILSGB]]&lt;&gt;""), 1,"")</f>
        <v/>
      </c>
      <c r="BB727" s="78" t="str">
        <f>IF(AND(DataBase2[[#This Row],[sSAGB]]&lt;=0.0001,DataBase2[[#This Row],[sSAGB]]&lt;&gt;""), 1,"")</f>
        <v/>
      </c>
      <c r="BC727" s="78" t="str">
        <f>IF(AND(DataBase2[[#This Row],[sKSGB]]&lt;=0.0001,DataBase2[[#This Row],[sKSGB]]&lt;&gt;""), 1,"")</f>
        <v/>
      </c>
      <c r="BD727" s="79" t="str">
        <f>IF(AND(DataBase2[[#This Row],[sLBGKS]]&lt;=0.0001, DataBase2[[#This Row],[sLBGKS]]&lt;&gt;""), 1,"")</f>
        <v/>
      </c>
      <c r="BE727" s="78" t="str">
        <f>IF(AND(DataBase2[[#This Row],[sCLGKS]]&lt;=0.0001,DataBase2[[#This Row],[sCLGKS]]&lt;&gt;""), 1,"")</f>
        <v/>
      </c>
      <c r="BF727" s="78" t="str">
        <f>IF(AND(DataBase2[[#This Row],[sDRCGKS]]&lt;=0.0001,DataBase2[[#This Row],[sDRCGKS]]&lt;&gt;""), 1,"")</f>
        <v/>
      </c>
      <c r="BG727" s="78" t="str">
        <f>IF(AND(DataBase2[[#This Row],[sABSGKS]]&lt;=0.0001,DataBase2[[#This Row],[sABSGKS]]&lt;&gt;""), 1,"")</f>
        <v/>
      </c>
      <c r="BH727" s="78">
        <f>IF(AND(DataBase2[[#This Row],[sCCJGKS]]&lt;=0.0001,DataBase2[[#This Row],[sCCJGKS]]&lt;&gt;""), 1,"")</f>
        <v>1</v>
      </c>
      <c r="BI727" s="78" t="str">
        <f>IF(AND(DataBase2[[#This Row],[sILSGKS]]&lt;=0.0001,DataBase2[[#This Row],[sILSGKS]]&lt;&gt;""), 1,"")</f>
        <v/>
      </c>
      <c r="BJ727" s="78" t="str">
        <f>IF(AND(DataBase2[[#This Row],[sSAGKS]]&lt;=0.0001,DataBase2[[#This Row],[sSAGKS]]&lt;&gt;""), 1,"")</f>
        <v/>
      </c>
      <c r="BK727" s="80" t="str">
        <f>IF(AND(DataBase2[[#This Row],[sKSGKS]]&lt;=0.0001,DataBase2[[#This Row],[sKSGKS]]&lt;&gt;""), 1,"")</f>
        <v/>
      </c>
      <c r="BQ727" s="7"/>
      <c r="BR727" s="7"/>
      <c r="BS727" s="7"/>
      <c r="BT727" s="7"/>
      <c r="BU727" s="7"/>
      <c r="CH727" s="7"/>
      <c r="CI727" s="7"/>
      <c r="CJ727" s="7"/>
      <c r="CK727" s="7"/>
      <c r="CQ727" s="7"/>
      <c r="CR727" s="7"/>
      <c r="CS727" s="7"/>
      <c r="CT727" s="7"/>
      <c r="CU727" s="7"/>
      <c r="DH727" s="7"/>
      <c r="DI727" s="7"/>
      <c r="DJ727" s="7"/>
      <c r="DK727" s="7"/>
      <c r="DQ727" s="7"/>
      <c r="DR727" s="7"/>
      <c r="DS727" s="7"/>
      <c r="DT727" s="7"/>
      <c r="DU727" s="7"/>
      <c r="EB727" s="7"/>
      <c r="EC727" s="7"/>
      <c r="ED727" s="7"/>
      <c r="EE727" s="7"/>
      <c r="EK727" s="7"/>
      <c r="EL727" s="7"/>
      <c r="EM727" s="7"/>
      <c r="EN727" s="7"/>
      <c r="EO727" s="7"/>
      <c r="EV727" s="7"/>
      <c r="EW727" s="7"/>
      <c r="EX727" s="7"/>
      <c r="EY727" s="7"/>
    </row>
    <row r="728" spans="1:155" s="8" customFormat="1" x14ac:dyDescent="0.35">
      <c r="A728" s="127" t="s">
        <v>315</v>
      </c>
      <c r="B728" s="128" t="s">
        <v>283</v>
      </c>
      <c r="C728" s="129" t="s">
        <v>81</v>
      </c>
      <c r="D728" s="67">
        <v>6</v>
      </c>
      <c r="E728" s="67">
        <v>100</v>
      </c>
      <c r="F728" s="68">
        <v>5</v>
      </c>
      <c r="G728" s="139"/>
      <c r="H728" s="140">
        <v>54119.3</v>
      </c>
      <c r="I728" s="141"/>
      <c r="J728" s="139"/>
      <c r="K728" s="140"/>
      <c r="L728" s="141"/>
      <c r="M728" s="139"/>
      <c r="N728" s="142"/>
      <c r="O728" s="141"/>
      <c r="P728" s="139">
        <v>60582.570310000003</v>
      </c>
      <c r="Q728" s="141">
        <v>6578</v>
      </c>
      <c r="R728" s="139">
        <v>57572.22</v>
      </c>
      <c r="S728" s="141">
        <v>2626.67</v>
      </c>
      <c r="T728" s="139">
        <v>58842.22</v>
      </c>
      <c r="U728" s="141">
        <v>300.1465</v>
      </c>
      <c r="V728" s="139">
        <v>59178.02</v>
      </c>
      <c r="W728" s="141">
        <v>301.61399999999998</v>
      </c>
      <c r="X728" s="142">
        <v>58846.2</v>
      </c>
      <c r="Y728" s="141">
        <v>7018</v>
      </c>
      <c r="Z728" s="74" t="str">
        <f t="shared" si="33"/>
        <v/>
      </c>
      <c r="AA728" s="48">
        <f t="shared" si="34"/>
        <v>57572.22</v>
      </c>
      <c r="AB72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MIN(G728,J728,M728),"")</f>
        <v/>
      </c>
      <c r="AC728" s="49" t="str">
        <f>IF(OR(DataBase2[[#This Row],[sKS]] = "", DataBase2[[#This Row],[BSOpt]]=""), "", (DataBase2[[#This Row],[sKS]]-DataBase2[[#This Row],[BSOpt]])/DataBase2[[#This Row],[BSOpt]])</f>
        <v/>
      </c>
      <c r="AD728" s="49" t="str">
        <f t="shared" si="35"/>
        <v/>
      </c>
      <c r="AE728" s="49" t="str">
        <f>IF(OR(DataBase2[[#This Row],[sKS]] = "", DataBase2[[#This Row],[BESTUB]]=""), "", (DataBase2[[#This Row],[sKS]]-DataBase2[[#This Row],[BESTUB]])/DataBase2[[#This Row],[BESTUB]])</f>
        <v/>
      </c>
      <c r="AF728" s="75" t="str">
        <f>IF(OR(DataBase2[[#This Row],[sLB]] = "", DataBase2[[#This Row],[BestSol]]=""), "", (DataBase2[[#This Row],[sLB]]-DataBase2[[#This Row],[BestSol]])/DataBase2[[#This Row],[BestSol]])</f>
        <v/>
      </c>
      <c r="AG728" s="76" t="str">
        <f>IF(OR(DataBase2[[#This Row],[sCL]] = "", DataBase2[[#This Row],[BestSol]]=""), "", (DataBase2[[#This Row],[sCL]] -DataBase2[[#This Row],[BestSol]])/DataBase2[[#This Row],[BestSol]])</f>
        <v/>
      </c>
      <c r="AH728" s="76" t="str">
        <f>IF(OR(DataBase2[[#This Row],[sDRC]]= "", DataBase2[[#This Row],[BestSol]]=""), "", (DataBase2[[#This Row],[sDRC]]-DataBase2[[#This Row],[BestSol]])/DataBase2[[#This Row],[BestSol]])</f>
        <v/>
      </c>
      <c r="AI728" s="76" t="str">
        <f>IF(OR(DataBase2[[#This Row],[sABS]]= "", DataBase2[[#This Row],[BestSol]]=""), "", (DataBase2[[#This Row],[sABS]]-DataBase2[[#This Row],[BestSol]])/DataBase2[[#This Row],[BestSol]])</f>
        <v/>
      </c>
      <c r="AJ728" s="76" t="str">
        <f>IF(OR(DataBase2[[#This Row],[sCCJ]]= "", DataBase2[[#This Row],[BestSol]]=""), "", (DataBase2[[#This Row],[sCCJ]]-DataBase2[[#This Row],[BestSol]])/DataBase2[[#This Row],[BestSol]])</f>
        <v/>
      </c>
      <c r="AK728" s="76" t="str">
        <f>IF(OR(DataBase2[[#This Row],[sILS]] = "", DataBase2[[#This Row],[BestSol]]=""), "", (DataBase2[[#This Row],[sILS]]-DataBase2[[#This Row],[BestSol]])/DataBase2[[#This Row],[BestSol]])</f>
        <v/>
      </c>
      <c r="AL728" s="76" t="str">
        <f>IF(OR(DataBase2[[#This Row],[sSA]] = "", DataBase2[[#This Row],[BestSol]]=""), "", (DataBase2[[#This Row],[sSA]]-DataBase2[[#This Row],[BestSol]])/DataBase2[[#This Row],[BestSol]])</f>
        <v/>
      </c>
      <c r="AM728" s="76" t="str">
        <f>IF(OR(DataBase2[[#This Row],[sKS]] = "", DataBase2[[#This Row],[BestSol]]=""), "", (DataBase2[[#This Row],[sKS]]-DataBase2[[#This Row],[BestSol]])/DataBase2[[#This Row],[BestSol]])</f>
        <v/>
      </c>
      <c r="AN728" s="75" t="str">
        <f>IF(OR(DataBase2[[#This Row],[sLB]] = "", DataBase2[[#This Row],[BSHeu]]=""), "", (DataBase2[[#This Row],[sLB]]-DataBase2[[#This Row],[BSHeu]])/DataBase2[[#This Row],[BSHeu]])</f>
        <v/>
      </c>
      <c r="AO728" s="76" t="str">
        <f>IF(OR(DataBase2[[#This Row],[sCL]] = "",  DataBase2[[#This Row],[BSHeu]]=""), "", (DataBase2[[#This Row],[sCL]] - DataBase2[[#This Row],[BSHeu]])/ DataBase2[[#This Row],[BSHeu]])</f>
        <v/>
      </c>
      <c r="AP728" s="76" t="str">
        <f>IF(OR(DataBase2[[#This Row],[sDRC]]= "",  DataBase2[[#This Row],[BSHeu]]=""), "", (DataBase2[[#This Row],[sDRC]]- DataBase2[[#This Row],[BSHeu]])/ DataBase2[[#This Row],[BSHeu]])</f>
        <v/>
      </c>
      <c r="AQ728" s="76">
        <f>IF(OR(DataBase2[[#This Row],[sABS]]= "",  DataBase2[[#This Row],[BSHeu]]=""), "", (DataBase2[[#This Row],[sABS]]- DataBase2[[#This Row],[BSHeu]])/ DataBase2[[#This Row],[BSHeu]])</f>
        <v>5.2288244399816469E-2</v>
      </c>
      <c r="AR728" s="76">
        <f>IF(OR(DataBase2[[#This Row],[sCCJ]]= "",  DataBase2[[#This Row],[BSHeu]]=""), "", (DataBase2[[#This Row],[sCCJ]]- DataBase2[[#This Row],[BSHeu]])/ DataBase2[[#This Row],[BSHeu]])</f>
        <v>0</v>
      </c>
      <c r="AS728" s="76">
        <f>IF(OR(DataBase2[[#This Row],[sILS]] = "",  DataBase2[[#This Row],[BSHeu]]=""), "", (DataBase2[[#This Row],[sILS]]- DataBase2[[#This Row],[BSHeu]])/ DataBase2[[#This Row],[BSHeu]])</f>
        <v>2.2059250103608995E-2</v>
      </c>
      <c r="AT728" s="76">
        <f>IF(OR(DataBase2[[#This Row],[sSA]] = "",  DataBase2[[#This Row],[BSHeu]]=""), "", (DataBase2[[#This Row],[sSA]]- DataBase2[[#This Row],[BSHeu]])/ DataBase2[[#This Row],[BSHeu]])</f>
        <v>2.7891924264862387E-2</v>
      </c>
      <c r="AU728" s="77">
        <f>IF(OR(DataBase2[[#This Row],[sKS]]= "",  DataBase2[[#This Row],[BSHeu]]=""), "", (DataBase2[[#This Row],[sKS]]- DataBase2[[#This Row],[BSHeu]])/ DataBase2[[#This Row],[BSHeu]])</f>
        <v>2.2128380666925747E-2</v>
      </c>
      <c r="AV728" s="78" t="str">
        <f>IF(AND(DataBase2[[#This Row],[sLBGB]]&lt;=0.0001, DataBase2[[#This Row],[sLBGB]]&lt;&gt;""), 1,"")</f>
        <v/>
      </c>
      <c r="AW728" s="78" t="str">
        <f>IF(AND(DataBase2[[#This Row],[sCLGB]]&lt;=0.0001,DataBase2[[#This Row],[sCLGB]]&lt;&gt;""), 1,"")</f>
        <v/>
      </c>
      <c r="AX728" s="78" t="str">
        <f>IF(AND(DataBase2[[#This Row],[sDRCGB]]&lt;=0.0001,DataBase2[[#This Row],[sDRCGB]]&lt;&gt;""), 1,"")</f>
        <v/>
      </c>
      <c r="AY728" s="78" t="str">
        <f>IF(AND(DataBase2[[#This Row],[sABSGB]]&lt;=0.0001,DataBase2[[#This Row],[sABSGB]]&lt;&gt;""), 1,"")</f>
        <v/>
      </c>
      <c r="AZ728" s="78" t="str">
        <f>IF(AND(DataBase2[[#This Row],[sCCJGB]]&lt;=0.0001,DataBase2[[#This Row],[sCCJGB]]&lt;&gt;""), 1,"")</f>
        <v/>
      </c>
      <c r="BA728" s="78" t="str">
        <f>IF(AND(DataBase2[[#This Row],[sILSGB]]&lt;=0.0001,DataBase2[[#This Row],[sILSGB]]&lt;&gt;""), 1,"")</f>
        <v/>
      </c>
      <c r="BB728" s="78" t="str">
        <f>IF(AND(DataBase2[[#This Row],[sSAGB]]&lt;=0.0001,DataBase2[[#This Row],[sSAGB]]&lt;&gt;""), 1,"")</f>
        <v/>
      </c>
      <c r="BC728" s="78" t="str">
        <f>IF(AND(DataBase2[[#This Row],[sKSGB]]&lt;=0.0001,DataBase2[[#This Row],[sKSGB]]&lt;&gt;""), 1,"")</f>
        <v/>
      </c>
      <c r="BD728" s="79" t="str">
        <f>IF(AND(DataBase2[[#This Row],[sLBGKS]]&lt;=0.0001, DataBase2[[#This Row],[sLBGKS]]&lt;&gt;""), 1,"")</f>
        <v/>
      </c>
      <c r="BE728" s="78" t="str">
        <f>IF(AND(DataBase2[[#This Row],[sCLGKS]]&lt;=0.0001,DataBase2[[#This Row],[sCLGKS]]&lt;&gt;""), 1,"")</f>
        <v/>
      </c>
      <c r="BF728" s="78" t="str">
        <f>IF(AND(DataBase2[[#This Row],[sDRCGKS]]&lt;=0.0001,DataBase2[[#This Row],[sDRCGKS]]&lt;&gt;""), 1,"")</f>
        <v/>
      </c>
      <c r="BG728" s="78" t="str">
        <f>IF(AND(DataBase2[[#This Row],[sABSGKS]]&lt;=0.0001,DataBase2[[#This Row],[sABSGKS]]&lt;&gt;""), 1,"")</f>
        <v/>
      </c>
      <c r="BH728" s="78">
        <f>IF(AND(DataBase2[[#This Row],[sCCJGKS]]&lt;=0.0001,DataBase2[[#This Row],[sCCJGKS]]&lt;&gt;""), 1,"")</f>
        <v>1</v>
      </c>
      <c r="BI728" s="78" t="str">
        <f>IF(AND(DataBase2[[#This Row],[sILSGKS]]&lt;=0.0001,DataBase2[[#This Row],[sILSGKS]]&lt;&gt;""), 1,"")</f>
        <v/>
      </c>
      <c r="BJ728" s="78" t="str">
        <f>IF(AND(DataBase2[[#This Row],[sSAGKS]]&lt;=0.0001,DataBase2[[#This Row],[sSAGKS]]&lt;&gt;""), 1,"")</f>
        <v/>
      </c>
      <c r="BK728" s="80" t="str">
        <f>IF(AND(DataBase2[[#This Row],[sKSGKS]]&lt;=0.0001,DataBase2[[#This Row],[sKSGKS]]&lt;&gt;""), 1,"")</f>
        <v/>
      </c>
      <c r="BQ728" s="7"/>
      <c r="BR728" s="7"/>
      <c r="BS728" s="7"/>
      <c r="BT728" s="7"/>
      <c r="BU728" s="7"/>
      <c r="CH728" s="7"/>
      <c r="CI728" s="7"/>
      <c r="CJ728" s="7"/>
      <c r="CK728" s="7"/>
      <c r="CQ728" s="7"/>
      <c r="CR728" s="7"/>
      <c r="CS728" s="7"/>
      <c r="CT728" s="7"/>
      <c r="CU728" s="7"/>
      <c r="DH728" s="7"/>
      <c r="DI728" s="7"/>
      <c r="DJ728" s="7"/>
      <c r="DK728" s="7"/>
      <c r="DQ728" s="7"/>
      <c r="DR728" s="7"/>
      <c r="DS728" s="7"/>
      <c r="DT728" s="7"/>
      <c r="DU728" s="7"/>
      <c r="EB728" s="7"/>
      <c r="EC728" s="7"/>
      <c r="ED728" s="7"/>
      <c r="EE728" s="7"/>
      <c r="EK728" s="7"/>
      <c r="EL728" s="7"/>
      <c r="EM728" s="7"/>
      <c r="EN728" s="7"/>
      <c r="EO728" s="7"/>
      <c r="EV728" s="7"/>
      <c r="EW728" s="7"/>
      <c r="EX728" s="7"/>
      <c r="EY728" s="7"/>
    </row>
    <row r="729" spans="1:155" s="8" customFormat="1" x14ac:dyDescent="0.35">
      <c r="A729" s="127" t="s">
        <v>316</v>
      </c>
      <c r="B729" s="128" t="s">
        <v>283</v>
      </c>
      <c r="C729" s="129" t="s">
        <v>81</v>
      </c>
      <c r="D729" s="67">
        <v>6</v>
      </c>
      <c r="E729" s="67">
        <v>100</v>
      </c>
      <c r="F729" s="68">
        <v>2</v>
      </c>
      <c r="G729" s="139"/>
      <c r="H729" s="140">
        <v>44986.1</v>
      </c>
      <c r="I729" s="141"/>
      <c r="J729" s="139"/>
      <c r="K729" s="140"/>
      <c r="L729" s="141"/>
      <c r="M729" s="139"/>
      <c r="N729" s="142"/>
      <c r="O729" s="141"/>
      <c r="P729" s="139">
        <v>47703.472659999999</v>
      </c>
      <c r="Q729" s="141">
        <v>5443</v>
      </c>
      <c r="R729" s="139">
        <v>46543.14</v>
      </c>
      <c r="S729" s="141">
        <v>2073.88</v>
      </c>
      <c r="T729" s="139">
        <v>47287.64</v>
      </c>
      <c r="U729" s="141">
        <v>300.13200000000001</v>
      </c>
      <c r="V729" s="139">
        <v>47704.04</v>
      </c>
      <c r="W729" s="141">
        <v>301.11349999999999</v>
      </c>
      <c r="X729" s="142">
        <v>47227.6</v>
      </c>
      <c r="Y729" s="141">
        <v>195</v>
      </c>
      <c r="Z729" s="74" t="str">
        <f t="shared" si="33"/>
        <v/>
      </c>
      <c r="AA729" s="48">
        <f t="shared" si="34"/>
        <v>46543.14</v>
      </c>
      <c r="AB72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MIN(G729,J729,M729),"")</f>
        <v/>
      </c>
      <c r="AC729" s="49" t="str">
        <f>IF(OR(DataBase2[[#This Row],[sKS]] = "", DataBase2[[#This Row],[BSOpt]]=""), "", (DataBase2[[#This Row],[sKS]]-DataBase2[[#This Row],[BSOpt]])/DataBase2[[#This Row],[BSOpt]])</f>
        <v/>
      </c>
      <c r="AD729" s="49" t="str">
        <f t="shared" si="35"/>
        <v/>
      </c>
      <c r="AE729" s="49" t="str">
        <f>IF(OR(DataBase2[[#This Row],[sKS]] = "", DataBase2[[#This Row],[BESTUB]]=""), "", (DataBase2[[#This Row],[sKS]]-DataBase2[[#This Row],[BESTUB]])/DataBase2[[#This Row],[BESTUB]])</f>
        <v/>
      </c>
      <c r="AF729" s="75" t="str">
        <f>IF(OR(DataBase2[[#This Row],[sLB]] = "", DataBase2[[#This Row],[BestSol]]=""), "", (DataBase2[[#This Row],[sLB]]-DataBase2[[#This Row],[BestSol]])/DataBase2[[#This Row],[BestSol]])</f>
        <v/>
      </c>
      <c r="AG729" s="76" t="str">
        <f>IF(OR(DataBase2[[#This Row],[sCL]] = "", DataBase2[[#This Row],[BestSol]]=""), "", (DataBase2[[#This Row],[sCL]] -DataBase2[[#This Row],[BestSol]])/DataBase2[[#This Row],[BestSol]])</f>
        <v/>
      </c>
      <c r="AH729" s="76" t="str">
        <f>IF(OR(DataBase2[[#This Row],[sDRC]]= "", DataBase2[[#This Row],[BestSol]]=""), "", (DataBase2[[#This Row],[sDRC]]-DataBase2[[#This Row],[BestSol]])/DataBase2[[#This Row],[BestSol]])</f>
        <v/>
      </c>
      <c r="AI729" s="76" t="str">
        <f>IF(OR(DataBase2[[#This Row],[sABS]]= "", DataBase2[[#This Row],[BestSol]]=""), "", (DataBase2[[#This Row],[sABS]]-DataBase2[[#This Row],[BestSol]])/DataBase2[[#This Row],[BestSol]])</f>
        <v/>
      </c>
      <c r="AJ729" s="76" t="str">
        <f>IF(OR(DataBase2[[#This Row],[sCCJ]]= "", DataBase2[[#This Row],[BestSol]]=""), "", (DataBase2[[#This Row],[sCCJ]]-DataBase2[[#This Row],[BestSol]])/DataBase2[[#This Row],[BestSol]])</f>
        <v/>
      </c>
      <c r="AK729" s="76" t="str">
        <f>IF(OR(DataBase2[[#This Row],[sILS]] = "", DataBase2[[#This Row],[BestSol]]=""), "", (DataBase2[[#This Row],[sILS]]-DataBase2[[#This Row],[BestSol]])/DataBase2[[#This Row],[BestSol]])</f>
        <v/>
      </c>
      <c r="AL729" s="76" t="str">
        <f>IF(OR(DataBase2[[#This Row],[sSA]] = "", DataBase2[[#This Row],[BestSol]]=""), "", (DataBase2[[#This Row],[sSA]]-DataBase2[[#This Row],[BestSol]])/DataBase2[[#This Row],[BestSol]])</f>
        <v/>
      </c>
      <c r="AM729" s="76" t="str">
        <f>IF(OR(DataBase2[[#This Row],[sKS]] = "", DataBase2[[#This Row],[BestSol]]=""), "", (DataBase2[[#This Row],[sKS]]-DataBase2[[#This Row],[BestSol]])/DataBase2[[#This Row],[BestSol]])</f>
        <v/>
      </c>
      <c r="AN729" s="75" t="str">
        <f>IF(OR(DataBase2[[#This Row],[sLB]] = "", DataBase2[[#This Row],[BSHeu]]=""), "", (DataBase2[[#This Row],[sLB]]-DataBase2[[#This Row],[BSHeu]])/DataBase2[[#This Row],[BSHeu]])</f>
        <v/>
      </c>
      <c r="AO729" s="76" t="str">
        <f>IF(OR(DataBase2[[#This Row],[sCL]] = "",  DataBase2[[#This Row],[BSHeu]]=""), "", (DataBase2[[#This Row],[sCL]] - DataBase2[[#This Row],[BSHeu]])/ DataBase2[[#This Row],[BSHeu]])</f>
        <v/>
      </c>
      <c r="AP729" s="76" t="str">
        <f>IF(OR(DataBase2[[#This Row],[sDRC]]= "",  DataBase2[[#This Row],[BSHeu]]=""), "", (DataBase2[[#This Row],[sDRC]]- DataBase2[[#This Row],[BSHeu]])/ DataBase2[[#This Row],[BSHeu]])</f>
        <v/>
      </c>
      <c r="AQ729" s="76">
        <f>IF(OR(DataBase2[[#This Row],[sABS]]= "",  DataBase2[[#This Row],[BSHeu]]=""), "", (DataBase2[[#This Row],[sABS]]- DataBase2[[#This Row],[BSHeu]])/ DataBase2[[#This Row],[BSHeu]])</f>
        <v>2.4930261688403489E-2</v>
      </c>
      <c r="AR729" s="76">
        <f>IF(OR(DataBase2[[#This Row],[sCCJ]]= "",  DataBase2[[#This Row],[BSHeu]]=""), "", (DataBase2[[#This Row],[sCCJ]]- DataBase2[[#This Row],[BSHeu]])/ DataBase2[[#This Row],[BSHeu]])</f>
        <v>0</v>
      </c>
      <c r="AS729" s="76">
        <f>IF(OR(DataBase2[[#This Row],[sILS]] = "",  DataBase2[[#This Row],[BSHeu]]=""), "", (DataBase2[[#This Row],[sILS]]- DataBase2[[#This Row],[BSHeu]])/ DataBase2[[#This Row],[BSHeu]])</f>
        <v>1.5995912609248108E-2</v>
      </c>
      <c r="AT729" s="76">
        <f>IF(OR(DataBase2[[#This Row],[sSA]] = "",  DataBase2[[#This Row],[BSHeu]]=""), "", (DataBase2[[#This Row],[sSA]]- DataBase2[[#This Row],[BSHeu]])/ DataBase2[[#This Row],[BSHeu]])</f>
        <v>2.4942451239860514E-2</v>
      </c>
      <c r="AU729" s="77">
        <f>IF(OR(DataBase2[[#This Row],[sKS]]= "",  DataBase2[[#This Row],[BSHeu]]=""), "", (DataBase2[[#This Row],[sKS]]- DataBase2[[#This Row],[BSHeu]])/ DataBase2[[#This Row],[BSHeu]])</f>
        <v>1.4705926587677564E-2</v>
      </c>
      <c r="AV729" s="78" t="str">
        <f>IF(AND(DataBase2[[#This Row],[sLBGB]]&lt;=0.0001, DataBase2[[#This Row],[sLBGB]]&lt;&gt;""), 1,"")</f>
        <v/>
      </c>
      <c r="AW729" s="78" t="str">
        <f>IF(AND(DataBase2[[#This Row],[sCLGB]]&lt;=0.0001,DataBase2[[#This Row],[sCLGB]]&lt;&gt;""), 1,"")</f>
        <v/>
      </c>
      <c r="AX729" s="78" t="str">
        <f>IF(AND(DataBase2[[#This Row],[sDRCGB]]&lt;=0.0001,DataBase2[[#This Row],[sDRCGB]]&lt;&gt;""), 1,"")</f>
        <v/>
      </c>
      <c r="AY729" s="78" t="str">
        <f>IF(AND(DataBase2[[#This Row],[sABSGB]]&lt;=0.0001,DataBase2[[#This Row],[sABSGB]]&lt;&gt;""), 1,"")</f>
        <v/>
      </c>
      <c r="AZ729" s="78" t="str">
        <f>IF(AND(DataBase2[[#This Row],[sCCJGB]]&lt;=0.0001,DataBase2[[#This Row],[sCCJGB]]&lt;&gt;""), 1,"")</f>
        <v/>
      </c>
      <c r="BA729" s="78" t="str">
        <f>IF(AND(DataBase2[[#This Row],[sILSGB]]&lt;=0.0001,DataBase2[[#This Row],[sILSGB]]&lt;&gt;""), 1,"")</f>
        <v/>
      </c>
      <c r="BB729" s="78" t="str">
        <f>IF(AND(DataBase2[[#This Row],[sSAGB]]&lt;=0.0001,DataBase2[[#This Row],[sSAGB]]&lt;&gt;""), 1,"")</f>
        <v/>
      </c>
      <c r="BC729" s="78" t="str">
        <f>IF(AND(DataBase2[[#This Row],[sKSGB]]&lt;=0.0001,DataBase2[[#This Row],[sKSGB]]&lt;&gt;""), 1,"")</f>
        <v/>
      </c>
      <c r="BD729" s="79" t="str">
        <f>IF(AND(DataBase2[[#This Row],[sLBGKS]]&lt;=0.0001, DataBase2[[#This Row],[sLBGKS]]&lt;&gt;""), 1,"")</f>
        <v/>
      </c>
      <c r="BE729" s="78" t="str">
        <f>IF(AND(DataBase2[[#This Row],[sCLGKS]]&lt;=0.0001,DataBase2[[#This Row],[sCLGKS]]&lt;&gt;""), 1,"")</f>
        <v/>
      </c>
      <c r="BF729" s="78" t="str">
        <f>IF(AND(DataBase2[[#This Row],[sDRCGKS]]&lt;=0.0001,DataBase2[[#This Row],[sDRCGKS]]&lt;&gt;""), 1,"")</f>
        <v/>
      </c>
      <c r="BG729" s="78" t="str">
        <f>IF(AND(DataBase2[[#This Row],[sABSGKS]]&lt;=0.0001,DataBase2[[#This Row],[sABSGKS]]&lt;&gt;""), 1,"")</f>
        <v/>
      </c>
      <c r="BH729" s="78">
        <f>IF(AND(DataBase2[[#This Row],[sCCJGKS]]&lt;=0.0001,DataBase2[[#This Row],[sCCJGKS]]&lt;&gt;""), 1,"")</f>
        <v>1</v>
      </c>
      <c r="BI729" s="78" t="str">
        <f>IF(AND(DataBase2[[#This Row],[sILSGKS]]&lt;=0.0001,DataBase2[[#This Row],[sILSGKS]]&lt;&gt;""), 1,"")</f>
        <v/>
      </c>
      <c r="BJ729" s="78" t="str">
        <f>IF(AND(DataBase2[[#This Row],[sSAGKS]]&lt;=0.0001,DataBase2[[#This Row],[sSAGKS]]&lt;&gt;""), 1,"")</f>
        <v/>
      </c>
      <c r="BK729" s="80" t="str">
        <f>IF(AND(DataBase2[[#This Row],[sKSGKS]]&lt;=0.0001,DataBase2[[#This Row],[sKSGKS]]&lt;&gt;""), 1,"")</f>
        <v/>
      </c>
      <c r="BQ729" s="7"/>
      <c r="BR729" s="7"/>
      <c r="BS729" s="7"/>
      <c r="BT729" s="7"/>
      <c r="BU729" s="7"/>
      <c r="CH729" s="7"/>
      <c r="CI729" s="7"/>
      <c r="CJ729" s="7"/>
      <c r="CK729" s="7"/>
      <c r="CQ729" s="7"/>
      <c r="CR729" s="7"/>
      <c r="CS729" s="7"/>
      <c r="CT729" s="7"/>
      <c r="CU729" s="7"/>
      <c r="DH729" s="7"/>
      <c r="DI729" s="7"/>
      <c r="DJ729" s="7"/>
      <c r="DK729" s="7"/>
      <c r="DQ729" s="7"/>
      <c r="DR729" s="7"/>
      <c r="DS729" s="7"/>
      <c r="DT729" s="7"/>
      <c r="DU729" s="7"/>
      <c r="EB729" s="7"/>
      <c r="EC729" s="7"/>
      <c r="ED729" s="7"/>
      <c r="EE729" s="7"/>
      <c r="EK729" s="7"/>
      <c r="EL729" s="7"/>
      <c r="EM729" s="7"/>
      <c r="EN729" s="7"/>
      <c r="EO729" s="7"/>
      <c r="EV729" s="7"/>
      <c r="EW729" s="7"/>
      <c r="EX729" s="7"/>
      <c r="EY729" s="7"/>
    </row>
    <row r="730" spans="1:155" s="8" customFormat="1" x14ac:dyDescent="0.35">
      <c r="A730" s="127" t="s">
        <v>317</v>
      </c>
      <c r="B730" s="128" t="s">
        <v>283</v>
      </c>
      <c r="C730" s="129" t="s">
        <v>81</v>
      </c>
      <c r="D730" s="67">
        <v>6</v>
      </c>
      <c r="E730" s="67">
        <v>100</v>
      </c>
      <c r="F730" s="68">
        <v>3</v>
      </c>
      <c r="G730" s="139"/>
      <c r="H730" s="140">
        <v>45493</v>
      </c>
      <c r="I730" s="141"/>
      <c r="J730" s="139"/>
      <c r="K730" s="140"/>
      <c r="L730" s="141"/>
      <c r="M730" s="139"/>
      <c r="N730" s="142"/>
      <c r="O730" s="141"/>
      <c r="P730" s="139">
        <v>48647.511720000002</v>
      </c>
      <c r="Q730" s="141">
        <v>4708</v>
      </c>
      <c r="R730" s="139">
        <v>47327.94</v>
      </c>
      <c r="S730" s="141">
        <v>3142.41</v>
      </c>
      <c r="T730" s="139">
        <v>47649.34</v>
      </c>
      <c r="U730" s="141">
        <v>300.04950000000002</v>
      </c>
      <c r="V730" s="139">
        <v>47770.64</v>
      </c>
      <c r="W730" s="141">
        <v>301.2115</v>
      </c>
      <c r="X730" s="142">
        <v>47977.7</v>
      </c>
      <c r="Y730" s="141">
        <v>2292</v>
      </c>
      <c r="Z730" s="74" t="str">
        <f t="shared" si="33"/>
        <v/>
      </c>
      <c r="AA730" s="48">
        <f t="shared" si="34"/>
        <v>47327.94</v>
      </c>
      <c r="AB73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MIN(G730,J730,M730),"")</f>
        <v/>
      </c>
      <c r="AC730" s="49" t="str">
        <f>IF(OR(DataBase2[[#This Row],[sKS]] = "", DataBase2[[#This Row],[BSOpt]]=""), "", (DataBase2[[#This Row],[sKS]]-DataBase2[[#This Row],[BSOpt]])/DataBase2[[#This Row],[BSOpt]])</f>
        <v/>
      </c>
      <c r="AD730" s="49" t="str">
        <f t="shared" si="35"/>
        <v/>
      </c>
      <c r="AE730" s="49" t="str">
        <f>IF(OR(DataBase2[[#This Row],[sKS]] = "", DataBase2[[#This Row],[BESTUB]]=""), "", (DataBase2[[#This Row],[sKS]]-DataBase2[[#This Row],[BESTUB]])/DataBase2[[#This Row],[BESTUB]])</f>
        <v/>
      </c>
      <c r="AF730" s="75" t="str">
        <f>IF(OR(DataBase2[[#This Row],[sLB]] = "", DataBase2[[#This Row],[BestSol]]=""), "", (DataBase2[[#This Row],[sLB]]-DataBase2[[#This Row],[BestSol]])/DataBase2[[#This Row],[BestSol]])</f>
        <v/>
      </c>
      <c r="AG730" s="76" t="str">
        <f>IF(OR(DataBase2[[#This Row],[sCL]] = "", DataBase2[[#This Row],[BestSol]]=""), "", (DataBase2[[#This Row],[sCL]] -DataBase2[[#This Row],[BestSol]])/DataBase2[[#This Row],[BestSol]])</f>
        <v/>
      </c>
      <c r="AH730" s="76" t="str">
        <f>IF(OR(DataBase2[[#This Row],[sDRC]]= "", DataBase2[[#This Row],[BestSol]]=""), "", (DataBase2[[#This Row],[sDRC]]-DataBase2[[#This Row],[BestSol]])/DataBase2[[#This Row],[BestSol]])</f>
        <v/>
      </c>
      <c r="AI730" s="76" t="str">
        <f>IF(OR(DataBase2[[#This Row],[sABS]]= "", DataBase2[[#This Row],[BestSol]]=""), "", (DataBase2[[#This Row],[sABS]]-DataBase2[[#This Row],[BestSol]])/DataBase2[[#This Row],[BestSol]])</f>
        <v/>
      </c>
      <c r="AJ730" s="76" t="str">
        <f>IF(OR(DataBase2[[#This Row],[sCCJ]]= "", DataBase2[[#This Row],[BestSol]]=""), "", (DataBase2[[#This Row],[sCCJ]]-DataBase2[[#This Row],[BestSol]])/DataBase2[[#This Row],[BestSol]])</f>
        <v/>
      </c>
      <c r="AK730" s="76" t="str">
        <f>IF(OR(DataBase2[[#This Row],[sILS]] = "", DataBase2[[#This Row],[BestSol]]=""), "", (DataBase2[[#This Row],[sILS]]-DataBase2[[#This Row],[BestSol]])/DataBase2[[#This Row],[BestSol]])</f>
        <v/>
      </c>
      <c r="AL730" s="76" t="str">
        <f>IF(OR(DataBase2[[#This Row],[sSA]] = "", DataBase2[[#This Row],[BestSol]]=""), "", (DataBase2[[#This Row],[sSA]]-DataBase2[[#This Row],[BestSol]])/DataBase2[[#This Row],[BestSol]])</f>
        <v/>
      </c>
      <c r="AM730" s="76" t="str">
        <f>IF(OR(DataBase2[[#This Row],[sKS]] = "", DataBase2[[#This Row],[BestSol]]=""), "", (DataBase2[[#This Row],[sKS]]-DataBase2[[#This Row],[BestSol]])/DataBase2[[#This Row],[BestSol]])</f>
        <v/>
      </c>
      <c r="AN730" s="75" t="str">
        <f>IF(OR(DataBase2[[#This Row],[sLB]] = "", DataBase2[[#This Row],[BSHeu]]=""), "", (DataBase2[[#This Row],[sLB]]-DataBase2[[#This Row],[BSHeu]])/DataBase2[[#This Row],[BSHeu]])</f>
        <v/>
      </c>
      <c r="AO730" s="76" t="str">
        <f>IF(OR(DataBase2[[#This Row],[sCL]] = "",  DataBase2[[#This Row],[BSHeu]]=""), "", (DataBase2[[#This Row],[sCL]] - DataBase2[[#This Row],[BSHeu]])/ DataBase2[[#This Row],[BSHeu]])</f>
        <v/>
      </c>
      <c r="AP730" s="76" t="str">
        <f>IF(OR(DataBase2[[#This Row],[sDRC]]= "",  DataBase2[[#This Row],[BSHeu]]=""), "", (DataBase2[[#This Row],[sDRC]]- DataBase2[[#This Row],[BSHeu]])/ DataBase2[[#This Row],[BSHeu]])</f>
        <v/>
      </c>
      <c r="AQ730" s="76">
        <f>IF(OR(DataBase2[[#This Row],[sABS]]= "",  DataBase2[[#This Row],[BSHeu]]=""), "", (DataBase2[[#This Row],[sABS]]- DataBase2[[#This Row],[BSHeu]])/ DataBase2[[#This Row],[BSHeu]])</f>
        <v>2.7881452689468417E-2</v>
      </c>
      <c r="AR730" s="76">
        <f>IF(OR(DataBase2[[#This Row],[sCCJ]]= "",  DataBase2[[#This Row],[BSHeu]]=""), "", (DataBase2[[#This Row],[sCCJ]]- DataBase2[[#This Row],[BSHeu]])/ DataBase2[[#This Row],[BSHeu]])</f>
        <v>0</v>
      </c>
      <c r="AS730" s="76">
        <f>IF(OR(DataBase2[[#This Row],[sILS]] = "",  DataBase2[[#This Row],[BSHeu]]=""), "", (DataBase2[[#This Row],[sILS]]- DataBase2[[#This Row],[BSHeu]])/ DataBase2[[#This Row],[BSHeu]])</f>
        <v>6.7909146267510091E-3</v>
      </c>
      <c r="AT730" s="76">
        <f>IF(OR(DataBase2[[#This Row],[sSA]] = "",  DataBase2[[#This Row],[BSHeu]]=""), "", (DataBase2[[#This Row],[sSA]]- DataBase2[[#This Row],[BSHeu]])/ DataBase2[[#This Row],[BSHeu]])</f>
        <v>9.3538827170588246E-3</v>
      </c>
      <c r="AU730" s="77">
        <f>IF(OR(DataBase2[[#This Row],[sKS]]= "",  DataBase2[[#This Row],[BSHeu]]=""), "", (DataBase2[[#This Row],[sKS]]- DataBase2[[#This Row],[BSHeu]])/ DataBase2[[#This Row],[BSHeu]])</f>
        <v>1.3728888263465402E-2</v>
      </c>
      <c r="AV730" s="78" t="str">
        <f>IF(AND(DataBase2[[#This Row],[sLBGB]]&lt;=0.0001, DataBase2[[#This Row],[sLBGB]]&lt;&gt;""), 1,"")</f>
        <v/>
      </c>
      <c r="AW730" s="78" t="str">
        <f>IF(AND(DataBase2[[#This Row],[sCLGB]]&lt;=0.0001,DataBase2[[#This Row],[sCLGB]]&lt;&gt;""), 1,"")</f>
        <v/>
      </c>
      <c r="AX730" s="78" t="str">
        <f>IF(AND(DataBase2[[#This Row],[sDRCGB]]&lt;=0.0001,DataBase2[[#This Row],[sDRCGB]]&lt;&gt;""), 1,"")</f>
        <v/>
      </c>
      <c r="AY730" s="78" t="str">
        <f>IF(AND(DataBase2[[#This Row],[sABSGB]]&lt;=0.0001,DataBase2[[#This Row],[sABSGB]]&lt;&gt;""), 1,"")</f>
        <v/>
      </c>
      <c r="AZ730" s="78" t="str">
        <f>IF(AND(DataBase2[[#This Row],[sCCJGB]]&lt;=0.0001,DataBase2[[#This Row],[sCCJGB]]&lt;&gt;""), 1,"")</f>
        <v/>
      </c>
      <c r="BA730" s="78" t="str">
        <f>IF(AND(DataBase2[[#This Row],[sILSGB]]&lt;=0.0001,DataBase2[[#This Row],[sILSGB]]&lt;&gt;""), 1,"")</f>
        <v/>
      </c>
      <c r="BB730" s="78" t="str">
        <f>IF(AND(DataBase2[[#This Row],[sSAGB]]&lt;=0.0001,DataBase2[[#This Row],[sSAGB]]&lt;&gt;""), 1,"")</f>
        <v/>
      </c>
      <c r="BC730" s="78" t="str">
        <f>IF(AND(DataBase2[[#This Row],[sKSGB]]&lt;=0.0001,DataBase2[[#This Row],[sKSGB]]&lt;&gt;""), 1,"")</f>
        <v/>
      </c>
      <c r="BD730" s="79" t="str">
        <f>IF(AND(DataBase2[[#This Row],[sLBGKS]]&lt;=0.0001, DataBase2[[#This Row],[sLBGKS]]&lt;&gt;""), 1,"")</f>
        <v/>
      </c>
      <c r="BE730" s="78" t="str">
        <f>IF(AND(DataBase2[[#This Row],[sCLGKS]]&lt;=0.0001,DataBase2[[#This Row],[sCLGKS]]&lt;&gt;""), 1,"")</f>
        <v/>
      </c>
      <c r="BF730" s="78" t="str">
        <f>IF(AND(DataBase2[[#This Row],[sDRCGKS]]&lt;=0.0001,DataBase2[[#This Row],[sDRCGKS]]&lt;&gt;""), 1,"")</f>
        <v/>
      </c>
      <c r="BG730" s="78" t="str">
        <f>IF(AND(DataBase2[[#This Row],[sABSGKS]]&lt;=0.0001,DataBase2[[#This Row],[sABSGKS]]&lt;&gt;""), 1,"")</f>
        <v/>
      </c>
      <c r="BH730" s="78">
        <f>IF(AND(DataBase2[[#This Row],[sCCJGKS]]&lt;=0.0001,DataBase2[[#This Row],[sCCJGKS]]&lt;&gt;""), 1,"")</f>
        <v>1</v>
      </c>
      <c r="BI730" s="78" t="str">
        <f>IF(AND(DataBase2[[#This Row],[sILSGKS]]&lt;=0.0001,DataBase2[[#This Row],[sILSGKS]]&lt;&gt;""), 1,"")</f>
        <v/>
      </c>
      <c r="BJ730" s="78" t="str">
        <f>IF(AND(DataBase2[[#This Row],[sSAGKS]]&lt;=0.0001,DataBase2[[#This Row],[sSAGKS]]&lt;&gt;""), 1,"")</f>
        <v/>
      </c>
      <c r="BK730" s="80" t="str">
        <f>IF(AND(DataBase2[[#This Row],[sKSGKS]]&lt;=0.0001,DataBase2[[#This Row],[sKSGKS]]&lt;&gt;""), 1,"")</f>
        <v/>
      </c>
      <c r="BQ730" s="7"/>
      <c r="BR730" s="7"/>
      <c r="BS730" s="7"/>
      <c r="BT730" s="7"/>
      <c r="BU730" s="7"/>
      <c r="CH730" s="7"/>
      <c r="CI730" s="7"/>
      <c r="CJ730" s="7"/>
      <c r="CK730" s="7"/>
      <c r="CQ730" s="7"/>
      <c r="CR730" s="7"/>
      <c r="CS730" s="7"/>
      <c r="CT730" s="7"/>
      <c r="CU730" s="7"/>
      <c r="DH730" s="7"/>
      <c r="DI730" s="7"/>
      <c r="DJ730" s="7"/>
      <c r="DK730" s="7"/>
      <c r="DQ730" s="7"/>
      <c r="DR730" s="7"/>
      <c r="DS730" s="7"/>
      <c r="DT730" s="7"/>
      <c r="DU730" s="7"/>
      <c r="EB730" s="7"/>
      <c r="EC730" s="7"/>
      <c r="ED730" s="7"/>
      <c r="EE730" s="7"/>
      <c r="EK730" s="7"/>
      <c r="EL730" s="7"/>
      <c r="EM730" s="7"/>
      <c r="EN730" s="7"/>
      <c r="EO730" s="7"/>
      <c r="EV730" s="7"/>
      <c r="EW730" s="7"/>
      <c r="EX730" s="7"/>
      <c r="EY730" s="7"/>
    </row>
    <row r="731" spans="1:155" s="8" customFormat="1" x14ac:dyDescent="0.35">
      <c r="A731" s="127" t="s">
        <v>318</v>
      </c>
      <c r="B731" s="128" t="s">
        <v>283</v>
      </c>
      <c r="C731" s="129" t="s">
        <v>81</v>
      </c>
      <c r="D731" s="67">
        <v>6</v>
      </c>
      <c r="E731" s="67">
        <v>100</v>
      </c>
      <c r="F731" s="68">
        <v>4</v>
      </c>
      <c r="G731" s="139"/>
      <c r="H731" s="140">
        <v>46232.1</v>
      </c>
      <c r="I731" s="141"/>
      <c r="J731" s="139"/>
      <c r="K731" s="140"/>
      <c r="L731" s="141"/>
      <c r="M731" s="139"/>
      <c r="N731" s="142"/>
      <c r="O731" s="141"/>
      <c r="P731" s="139">
        <v>50273.261720000002</v>
      </c>
      <c r="Q731" s="141">
        <v>3118</v>
      </c>
      <c r="R731" s="139">
        <v>47924.04</v>
      </c>
      <c r="S731" s="141">
        <v>2892.94</v>
      </c>
      <c r="T731" s="139">
        <v>49064.74</v>
      </c>
      <c r="U731" s="141">
        <v>300.05849999999998</v>
      </c>
      <c r="V731" s="139">
        <v>49081.84</v>
      </c>
      <c r="W731" s="141">
        <v>300.34300000000002</v>
      </c>
      <c r="X731" s="142">
        <v>49936.9</v>
      </c>
      <c r="Y731" s="141">
        <v>114</v>
      </c>
      <c r="Z731" s="74" t="str">
        <f t="shared" si="33"/>
        <v/>
      </c>
      <c r="AA731" s="48">
        <f t="shared" si="34"/>
        <v>47924.04</v>
      </c>
      <c r="AB73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MIN(G731,J731,M731),"")</f>
        <v/>
      </c>
      <c r="AC731" s="49" t="str">
        <f>IF(OR(DataBase2[[#This Row],[sKS]] = "", DataBase2[[#This Row],[BSOpt]]=""), "", (DataBase2[[#This Row],[sKS]]-DataBase2[[#This Row],[BSOpt]])/DataBase2[[#This Row],[BSOpt]])</f>
        <v/>
      </c>
      <c r="AD731" s="49" t="str">
        <f t="shared" si="35"/>
        <v/>
      </c>
      <c r="AE731" s="49" t="str">
        <f>IF(OR(DataBase2[[#This Row],[sKS]] = "", DataBase2[[#This Row],[BESTUB]]=""), "", (DataBase2[[#This Row],[sKS]]-DataBase2[[#This Row],[BESTUB]])/DataBase2[[#This Row],[BESTUB]])</f>
        <v/>
      </c>
      <c r="AF731" s="75" t="str">
        <f>IF(OR(DataBase2[[#This Row],[sLB]] = "", DataBase2[[#This Row],[BestSol]]=""), "", (DataBase2[[#This Row],[sLB]]-DataBase2[[#This Row],[BestSol]])/DataBase2[[#This Row],[BestSol]])</f>
        <v/>
      </c>
      <c r="AG731" s="76" t="str">
        <f>IF(OR(DataBase2[[#This Row],[sCL]] = "", DataBase2[[#This Row],[BestSol]]=""), "", (DataBase2[[#This Row],[sCL]] -DataBase2[[#This Row],[BestSol]])/DataBase2[[#This Row],[BestSol]])</f>
        <v/>
      </c>
      <c r="AH731" s="76" t="str">
        <f>IF(OR(DataBase2[[#This Row],[sDRC]]= "", DataBase2[[#This Row],[BestSol]]=""), "", (DataBase2[[#This Row],[sDRC]]-DataBase2[[#This Row],[BestSol]])/DataBase2[[#This Row],[BestSol]])</f>
        <v/>
      </c>
      <c r="AI731" s="76" t="str">
        <f>IF(OR(DataBase2[[#This Row],[sABS]]= "", DataBase2[[#This Row],[BestSol]]=""), "", (DataBase2[[#This Row],[sABS]]-DataBase2[[#This Row],[BestSol]])/DataBase2[[#This Row],[BestSol]])</f>
        <v/>
      </c>
      <c r="AJ731" s="76" t="str">
        <f>IF(OR(DataBase2[[#This Row],[sCCJ]]= "", DataBase2[[#This Row],[BestSol]]=""), "", (DataBase2[[#This Row],[sCCJ]]-DataBase2[[#This Row],[BestSol]])/DataBase2[[#This Row],[BestSol]])</f>
        <v/>
      </c>
      <c r="AK731" s="76" t="str">
        <f>IF(OR(DataBase2[[#This Row],[sILS]] = "", DataBase2[[#This Row],[BestSol]]=""), "", (DataBase2[[#This Row],[sILS]]-DataBase2[[#This Row],[BestSol]])/DataBase2[[#This Row],[BestSol]])</f>
        <v/>
      </c>
      <c r="AL731" s="76" t="str">
        <f>IF(OR(DataBase2[[#This Row],[sSA]] = "", DataBase2[[#This Row],[BestSol]]=""), "", (DataBase2[[#This Row],[sSA]]-DataBase2[[#This Row],[BestSol]])/DataBase2[[#This Row],[BestSol]])</f>
        <v/>
      </c>
      <c r="AM731" s="76" t="str">
        <f>IF(OR(DataBase2[[#This Row],[sKS]] = "", DataBase2[[#This Row],[BestSol]]=""), "", (DataBase2[[#This Row],[sKS]]-DataBase2[[#This Row],[BestSol]])/DataBase2[[#This Row],[BestSol]])</f>
        <v/>
      </c>
      <c r="AN731" s="75" t="str">
        <f>IF(OR(DataBase2[[#This Row],[sLB]] = "", DataBase2[[#This Row],[BSHeu]]=""), "", (DataBase2[[#This Row],[sLB]]-DataBase2[[#This Row],[BSHeu]])/DataBase2[[#This Row],[BSHeu]])</f>
        <v/>
      </c>
      <c r="AO731" s="76" t="str">
        <f>IF(OR(DataBase2[[#This Row],[sCL]] = "",  DataBase2[[#This Row],[BSHeu]]=""), "", (DataBase2[[#This Row],[sCL]] - DataBase2[[#This Row],[BSHeu]])/ DataBase2[[#This Row],[BSHeu]])</f>
        <v/>
      </c>
      <c r="AP731" s="76" t="str">
        <f>IF(OR(DataBase2[[#This Row],[sDRC]]= "",  DataBase2[[#This Row],[BSHeu]]=""), "", (DataBase2[[#This Row],[sDRC]]- DataBase2[[#This Row],[BSHeu]])/ DataBase2[[#This Row],[BSHeu]])</f>
        <v/>
      </c>
      <c r="AQ731" s="76">
        <f>IF(OR(DataBase2[[#This Row],[sABS]]= "",  DataBase2[[#This Row],[BSHeu]]=""), "", (DataBase2[[#This Row],[sABS]]- DataBase2[[#This Row],[BSHeu]])/ DataBase2[[#This Row],[BSHeu]])</f>
        <v>4.9019692830571074E-2</v>
      </c>
      <c r="AR731" s="76">
        <f>IF(OR(DataBase2[[#This Row],[sCCJ]]= "",  DataBase2[[#This Row],[BSHeu]]=""), "", (DataBase2[[#This Row],[sCCJ]]- DataBase2[[#This Row],[BSHeu]])/ DataBase2[[#This Row],[BSHeu]])</f>
        <v>0</v>
      </c>
      <c r="AS731" s="76">
        <f>IF(OR(DataBase2[[#This Row],[sILS]] = "",  DataBase2[[#This Row],[BSHeu]]=""), "", (DataBase2[[#This Row],[sILS]]- DataBase2[[#This Row],[BSHeu]])/ DataBase2[[#This Row],[BSHeu]])</f>
        <v>2.38022503945827E-2</v>
      </c>
      <c r="AT731" s="76">
        <f>IF(OR(DataBase2[[#This Row],[sSA]] = "",  DataBase2[[#This Row],[BSHeu]]=""), "", (DataBase2[[#This Row],[sSA]]- DataBase2[[#This Row],[BSHeu]])/ DataBase2[[#This Row],[BSHeu]])</f>
        <v>2.4159065053780852E-2</v>
      </c>
      <c r="AU731" s="77">
        <f>IF(OR(DataBase2[[#This Row],[sKS]]= "",  DataBase2[[#This Row],[BSHeu]]=""), "", (DataBase2[[#This Row],[sKS]]- DataBase2[[#This Row],[BSHeu]])/ DataBase2[[#This Row],[BSHeu]])</f>
        <v>4.2001049994950357E-2</v>
      </c>
      <c r="AV731" s="78" t="str">
        <f>IF(AND(DataBase2[[#This Row],[sLBGB]]&lt;=0.0001, DataBase2[[#This Row],[sLBGB]]&lt;&gt;""), 1,"")</f>
        <v/>
      </c>
      <c r="AW731" s="78" t="str">
        <f>IF(AND(DataBase2[[#This Row],[sCLGB]]&lt;=0.0001,DataBase2[[#This Row],[sCLGB]]&lt;&gt;""), 1,"")</f>
        <v/>
      </c>
      <c r="AX731" s="78" t="str">
        <f>IF(AND(DataBase2[[#This Row],[sDRCGB]]&lt;=0.0001,DataBase2[[#This Row],[sDRCGB]]&lt;&gt;""), 1,"")</f>
        <v/>
      </c>
      <c r="AY731" s="78" t="str">
        <f>IF(AND(DataBase2[[#This Row],[sABSGB]]&lt;=0.0001,DataBase2[[#This Row],[sABSGB]]&lt;&gt;""), 1,"")</f>
        <v/>
      </c>
      <c r="AZ731" s="78" t="str">
        <f>IF(AND(DataBase2[[#This Row],[sCCJGB]]&lt;=0.0001,DataBase2[[#This Row],[sCCJGB]]&lt;&gt;""), 1,"")</f>
        <v/>
      </c>
      <c r="BA731" s="78" t="str">
        <f>IF(AND(DataBase2[[#This Row],[sILSGB]]&lt;=0.0001,DataBase2[[#This Row],[sILSGB]]&lt;&gt;""), 1,"")</f>
        <v/>
      </c>
      <c r="BB731" s="78" t="str">
        <f>IF(AND(DataBase2[[#This Row],[sSAGB]]&lt;=0.0001,DataBase2[[#This Row],[sSAGB]]&lt;&gt;""), 1,"")</f>
        <v/>
      </c>
      <c r="BC731" s="78" t="str">
        <f>IF(AND(DataBase2[[#This Row],[sKSGB]]&lt;=0.0001,DataBase2[[#This Row],[sKSGB]]&lt;&gt;""), 1,"")</f>
        <v/>
      </c>
      <c r="BD731" s="79" t="str">
        <f>IF(AND(DataBase2[[#This Row],[sLBGKS]]&lt;=0.0001, DataBase2[[#This Row],[sLBGKS]]&lt;&gt;""), 1,"")</f>
        <v/>
      </c>
      <c r="BE731" s="78" t="str">
        <f>IF(AND(DataBase2[[#This Row],[sCLGKS]]&lt;=0.0001,DataBase2[[#This Row],[sCLGKS]]&lt;&gt;""), 1,"")</f>
        <v/>
      </c>
      <c r="BF731" s="78" t="str">
        <f>IF(AND(DataBase2[[#This Row],[sDRCGKS]]&lt;=0.0001,DataBase2[[#This Row],[sDRCGKS]]&lt;&gt;""), 1,"")</f>
        <v/>
      </c>
      <c r="BG731" s="78" t="str">
        <f>IF(AND(DataBase2[[#This Row],[sABSGKS]]&lt;=0.0001,DataBase2[[#This Row],[sABSGKS]]&lt;&gt;""), 1,"")</f>
        <v/>
      </c>
      <c r="BH731" s="78">
        <f>IF(AND(DataBase2[[#This Row],[sCCJGKS]]&lt;=0.0001,DataBase2[[#This Row],[sCCJGKS]]&lt;&gt;""), 1,"")</f>
        <v>1</v>
      </c>
      <c r="BI731" s="78" t="str">
        <f>IF(AND(DataBase2[[#This Row],[sILSGKS]]&lt;=0.0001,DataBase2[[#This Row],[sILSGKS]]&lt;&gt;""), 1,"")</f>
        <v/>
      </c>
      <c r="BJ731" s="78" t="str">
        <f>IF(AND(DataBase2[[#This Row],[sSAGKS]]&lt;=0.0001,DataBase2[[#This Row],[sSAGKS]]&lt;&gt;""), 1,"")</f>
        <v/>
      </c>
      <c r="BK731" s="80" t="str">
        <f>IF(AND(DataBase2[[#This Row],[sKSGKS]]&lt;=0.0001,DataBase2[[#This Row],[sKSGKS]]&lt;&gt;""), 1,"")</f>
        <v/>
      </c>
      <c r="BQ731" s="7"/>
      <c r="BR731" s="7"/>
      <c r="BS731" s="7"/>
      <c r="BT731" s="7"/>
      <c r="BU731" s="7"/>
      <c r="CH731" s="7"/>
      <c r="CI731" s="7"/>
      <c r="CJ731" s="7"/>
      <c r="CK731" s="7"/>
      <c r="CQ731" s="7"/>
      <c r="CR731" s="7"/>
      <c r="CS731" s="7"/>
      <c r="CT731" s="7"/>
      <c r="CU731" s="7"/>
      <c r="DH731" s="7"/>
      <c r="DI731" s="7"/>
      <c r="DJ731" s="7"/>
      <c r="DK731" s="7"/>
      <c r="DQ731" s="7"/>
      <c r="DR731" s="7"/>
      <c r="DS731" s="7"/>
      <c r="DT731" s="7"/>
      <c r="DU731" s="7"/>
      <c r="EB731" s="7"/>
      <c r="EC731" s="7"/>
      <c r="ED731" s="7"/>
      <c r="EE731" s="7"/>
      <c r="EK731" s="7"/>
      <c r="EL731" s="7"/>
      <c r="EM731" s="7"/>
      <c r="EN731" s="7"/>
      <c r="EO731" s="7"/>
      <c r="EV731" s="7"/>
      <c r="EW731" s="7"/>
      <c r="EX731" s="7"/>
      <c r="EY731" s="7"/>
    </row>
    <row r="732" spans="1:155" s="8" customFormat="1" x14ac:dyDescent="0.35">
      <c r="A732" s="127" t="s">
        <v>319</v>
      </c>
      <c r="B732" s="128" t="s">
        <v>283</v>
      </c>
      <c r="C732" s="129" t="s">
        <v>81</v>
      </c>
      <c r="D732" s="67">
        <v>6</v>
      </c>
      <c r="E732" s="67">
        <v>100</v>
      </c>
      <c r="F732" s="68">
        <v>5</v>
      </c>
      <c r="G732" s="139"/>
      <c r="H732" s="140">
        <v>47077.5</v>
      </c>
      <c r="I732" s="141"/>
      <c r="J732" s="139"/>
      <c r="K732" s="140"/>
      <c r="L732" s="141"/>
      <c r="M732" s="139"/>
      <c r="N732" s="142"/>
      <c r="O732" s="141"/>
      <c r="P732" s="139">
        <v>51618.152340000001</v>
      </c>
      <c r="Q732" s="141">
        <v>5347</v>
      </c>
      <c r="R732" s="139">
        <v>48941.64</v>
      </c>
      <c r="S732" s="141">
        <v>3344.36</v>
      </c>
      <c r="T732" s="139">
        <v>49370.34</v>
      </c>
      <c r="U732" s="141">
        <v>300.22750000000002</v>
      </c>
      <c r="V732" s="139">
        <v>49732.74</v>
      </c>
      <c r="W732" s="141">
        <v>300.03250000000003</v>
      </c>
      <c r="X732" s="142">
        <v>50686.9</v>
      </c>
      <c r="Y732" s="141">
        <v>5173</v>
      </c>
      <c r="Z732" s="74" t="str">
        <f t="shared" si="33"/>
        <v/>
      </c>
      <c r="AA732" s="48">
        <f t="shared" si="34"/>
        <v>48941.64</v>
      </c>
      <c r="AB73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MIN(G732,J732,M732),"")</f>
        <v/>
      </c>
      <c r="AC732" s="49" t="str">
        <f>IF(OR(DataBase2[[#This Row],[sKS]] = "", DataBase2[[#This Row],[BSOpt]]=""), "", (DataBase2[[#This Row],[sKS]]-DataBase2[[#This Row],[BSOpt]])/DataBase2[[#This Row],[BSOpt]])</f>
        <v/>
      </c>
      <c r="AD732" s="49" t="str">
        <f t="shared" si="35"/>
        <v/>
      </c>
      <c r="AE732" s="49" t="str">
        <f>IF(OR(DataBase2[[#This Row],[sKS]] = "", DataBase2[[#This Row],[BESTUB]]=""), "", (DataBase2[[#This Row],[sKS]]-DataBase2[[#This Row],[BESTUB]])/DataBase2[[#This Row],[BESTUB]])</f>
        <v/>
      </c>
      <c r="AF732" s="75" t="str">
        <f>IF(OR(DataBase2[[#This Row],[sLB]] = "", DataBase2[[#This Row],[BestSol]]=""), "", (DataBase2[[#This Row],[sLB]]-DataBase2[[#This Row],[BestSol]])/DataBase2[[#This Row],[BestSol]])</f>
        <v/>
      </c>
      <c r="AG732" s="76" t="str">
        <f>IF(OR(DataBase2[[#This Row],[sCL]] = "", DataBase2[[#This Row],[BestSol]]=""), "", (DataBase2[[#This Row],[sCL]] -DataBase2[[#This Row],[BestSol]])/DataBase2[[#This Row],[BestSol]])</f>
        <v/>
      </c>
      <c r="AH732" s="76" t="str">
        <f>IF(OR(DataBase2[[#This Row],[sDRC]]= "", DataBase2[[#This Row],[BestSol]]=""), "", (DataBase2[[#This Row],[sDRC]]-DataBase2[[#This Row],[BestSol]])/DataBase2[[#This Row],[BestSol]])</f>
        <v/>
      </c>
      <c r="AI732" s="76" t="str">
        <f>IF(OR(DataBase2[[#This Row],[sABS]]= "", DataBase2[[#This Row],[BestSol]]=""), "", (DataBase2[[#This Row],[sABS]]-DataBase2[[#This Row],[BestSol]])/DataBase2[[#This Row],[BestSol]])</f>
        <v/>
      </c>
      <c r="AJ732" s="76" t="str">
        <f>IF(OR(DataBase2[[#This Row],[sCCJ]]= "", DataBase2[[#This Row],[BestSol]]=""), "", (DataBase2[[#This Row],[sCCJ]]-DataBase2[[#This Row],[BestSol]])/DataBase2[[#This Row],[BestSol]])</f>
        <v/>
      </c>
      <c r="AK732" s="76" t="str">
        <f>IF(OR(DataBase2[[#This Row],[sILS]] = "", DataBase2[[#This Row],[BestSol]]=""), "", (DataBase2[[#This Row],[sILS]]-DataBase2[[#This Row],[BestSol]])/DataBase2[[#This Row],[BestSol]])</f>
        <v/>
      </c>
      <c r="AL732" s="76" t="str">
        <f>IF(OR(DataBase2[[#This Row],[sSA]] = "", DataBase2[[#This Row],[BestSol]]=""), "", (DataBase2[[#This Row],[sSA]]-DataBase2[[#This Row],[BestSol]])/DataBase2[[#This Row],[BestSol]])</f>
        <v/>
      </c>
      <c r="AM732" s="76" t="str">
        <f>IF(OR(DataBase2[[#This Row],[sKS]] = "", DataBase2[[#This Row],[BestSol]]=""), "", (DataBase2[[#This Row],[sKS]]-DataBase2[[#This Row],[BestSol]])/DataBase2[[#This Row],[BestSol]])</f>
        <v/>
      </c>
      <c r="AN732" s="75" t="str">
        <f>IF(OR(DataBase2[[#This Row],[sLB]] = "", DataBase2[[#This Row],[BSHeu]]=""), "", (DataBase2[[#This Row],[sLB]]-DataBase2[[#This Row],[BSHeu]])/DataBase2[[#This Row],[BSHeu]])</f>
        <v/>
      </c>
      <c r="AO732" s="76" t="str">
        <f>IF(OR(DataBase2[[#This Row],[sCL]] = "",  DataBase2[[#This Row],[BSHeu]]=""), "", (DataBase2[[#This Row],[sCL]] - DataBase2[[#This Row],[BSHeu]])/ DataBase2[[#This Row],[BSHeu]])</f>
        <v/>
      </c>
      <c r="AP732" s="76" t="str">
        <f>IF(OR(DataBase2[[#This Row],[sDRC]]= "",  DataBase2[[#This Row],[BSHeu]]=""), "", (DataBase2[[#This Row],[sDRC]]- DataBase2[[#This Row],[BSHeu]])/ DataBase2[[#This Row],[BSHeu]])</f>
        <v/>
      </c>
      <c r="AQ732" s="76">
        <f>IF(OR(DataBase2[[#This Row],[sABS]]= "",  DataBase2[[#This Row],[BSHeu]]=""), "", (DataBase2[[#This Row],[sABS]]- DataBase2[[#This Row],[BSHeu]])/ DataBase2[[#This Row],[BSHeu]])</f>
        <v>5.4687835144061399E-2</v>
      </c>
      <c r="AR732" s="76">
        <f>IF(OR(DataBase2[[#This Row],[sCCJ]]= "",  DataBase2[[#This Row],[BSHeu]]=""), "", (DataBase2[[#This Row],[sCCJ]]- DataBase2[[#This Row],[BSHeu]])/ DataBase2[[#This Row],[BSHeu]])</f>
        <v>0</v>
      </c>
      <c r="AS732" s="76">
        <f>IF(OR(DataBase2[[#This Row],[sILS]] = "",  DataBase2[[#This Row],[BSHeu]]=""), "", (DataBase2[[#This Row],[sILS]]- DataBase2[[#This Row],[BSHeu]])/ DataBase2[[#This Row],[BSHeu]])</f>
        <v>8.759412230566796E-3</v>
      </c>
      <c r="AT732" s="76">
        <f>IF(OR(DataBase2[[#This Row],[sSA]] = "",  DataBase2[[#This Row],[BSHeu]]=""), "", (DataBase2[[#This Row],[sSA]]- DataBase2[[#This Row],[BSHeu]])/ DataBase2[[#This Row],[BSHeu]])</f>
        <v>1.6164149791465889E-2</v>
      </c>
      <c r="AU732" s="77">
        <f>IF(OR(DataBase2[[#This Row],[sKS]]= "",  DataBase2[[#This Row],[BSHeu]]=""), "", (DataBase2[[#This Row],[sKS]]- DataBase2[[#This Row],[BSHeu]])/ DataBase2[[#This Row],[BSHeu]])</f>
        <v>3.566002283536069E-2</v>
      </c>
      <c r="AV732" s="78" t="str">
        <f>IF(AND(DataBase2[[#This Row],[sLBGB]]&lt;=0.0001, DataBase2[[#This Row],[sLBGB]]&lt;&gt;""), 1,"")</f>
        <v/>
      </c>
      <c r="AW732" s="78" t="str">
        <f>IF(AND(DataBase2[[#This Row],[sCLGB]]&lt;=0.0001,DataBase2[[#This Row],[sCLGB]]&lt;&gt;""), 1,"")</f>
        <v/>
      </c>
      <c r="AX732" s="78" t="str">
        <f>IF(AND(DataBase2[[#This Row],[sDRCGB]]&lt;=0.0001,DataBase2[[#This Row],[sDRCGB]]&lt;&gt;""), 1,"")</f>
        <v/>
      </c>
      <c r="AY732" s="78" t="str">
        <f>IF(AND(DataBase2[[#This Row],[sABSGB]]&lt;=0.0001,DataBase2[[#This Row],[sABSGB]]&lt;&gt;""), 1,"")</f>
        <v/>
      </c>
      <c r="AZ732" s="78" t="str">
        <f>IF(AND(DataBase2[[#This Row],[sCCJGB]]&lt;=0.0001,DataBase2[[#This Row],[sCCJGB]]&lt;&gt;""), 1,"")</f>
        <v/>
      </c>
      <c r="BA732" s="78" t="str">
        <f>IF(AND(DataBase2[[#This Row],[sILSGB]]&lt;=0.0001,DataBase2[[#This Row],[sILSGB]]&lt;&gt;""), 1,"")</f>
        <v/>
      </c>
      <c r="BB732" s="78" t="str">
        <f>IF(AND(DataBase2[[#This Row],[sSAGB]]&lt;=0.0001,DataBase2[[#This Row],[sSAGB]]&lt;&gt;""), 1,"")</f>
        <v/>
      </c>
      <c r="BC732" s="78" t="str">
        <f>IF(AND(DataBase2[[#This Row],[sKSGB]]&lt;=0.0001,DataBase2[[#This Row],[sKSGB]]&lt;&gt;""), 1,"")</f>
        <v/>
      </c>
      <c r="BD732" s="79" t="str">
        <f>IF(AND(DataBase2[[#This Row],[sLBGKS]]&lt;=0.0001, DataBase2[[#This Row],[sLBGKS]]&lt;&gt;""), 1,"")</f>
        <v/>
      </c>
      <c r="BE732" s="78" t="str">
        <f>IF(AND(DataBase2[[#This Row],[sCLGKS]]&lt;=0.0001,DataBase2[[#This Row],[sCLGKS]]&lt;&gt;""), 1,"")</f>
        <v/>
      </c>
      <c r="BF732" s="78" t="str">
        <f>IF(AND(DataBase2[[#This Row],[sDRCGKS]]&lt;=0.0001,DataBase2[[#This Row],[sDRCGKS]]&lt;&gt;""), 1,"")</f>
        <v/>
      </c>
      <c r="BG732" s="78" t="str">
        <f>IF(AND(DataBase2[[#This Row],[sABSGKS]]&lt;=0.0001,DataBase2[[#This Row],[sABSGKS]]&lt;&gt;""), 1,"")</f>
        <v/>
      </c>
      <c r="BH732" s="78">
        <f>IF(AND(DataBase2[[#This Row],[sCCJGKS]]&lt;=0.0001,DataBase2[[#This Row],[sCCJGKS]]&lt;&gt;""), 1,"")</f>
        <v>1</v>
      </c>
      <c r="BI732" s="78" t="str">
        <f>IF(AND(DataBase2[[#This Row],[sILSGKS]]&lt;=0.0001,DataBase2[[#This Row],[sILSGKS]]&lt;&gt;""), 1,"")</f>
        <v/>
      </c>
      <c r="BJ732" s="78" t="str">
        <f>IF(AND(DataBase2[[#This Row],[sSAGKS]]&lt;=0.0001,DataBase2[[#This Row],[sSAGKS]]&lt;&gt;""), 1,"")</f>
        <v/>
      </c>
      <c r="BK732" s="80" t="str">
        <f>IF(AND(DataBase2[[#This Row],[sKSGKS]]&lt;=0.0001,DataBase2[[#This Row],[sKSGKS]]&lt;&gt;""), 1,"")</f>
        <v/>
      </c>
      <c r="BQ732" s="7"/>
      <c r="BR732" s="7"/>
      <c r="BS732" s="7"/>
      <c r="BT732" s="7"/>
      <c r="BU732" s="7"/>
      <c r="CH732" s="7"/>
      <c r="CI732" s="7"/>
      <c r="CJ732" s="7"/>
      <c r="CK732" s="7"/>
      <c r="CQ732" s="7"/>
      <c r="CR732" s="7"/>
      <c r="CS732" s="7"/>
      <c r="CT732" s="7"/>
      <c r="CU732" s="7"/>
      <c r="DH732" s="7"/>
      <c r="DI732" s="7"/>
      <c r="DJ732" s="7"/>
      <c r="DK732" s="7"/>
      <c r="DQ732" s="7"/>
      <c r="DR732" s="7"/>
      <c r="DS732" s="7"/>
      <c r="DT732" s="7"/>
      <c r="DU732" s="7"/>
      <c r="EB732" s="7"/>
      <c r="EC732" s="7"/>
      <c r="ED732" s="7"/>
      <c r="EE732" s="7"/>
      <c r="EK732" s="7"/>
      <c r="EL732" s="7"/>
      <c r="EM732" s="7"/>
      <c r="EN732" s="7"/>
      <c r="EO732" s="7"/>
      <c r="EV732" s="7"/>
      <c r="EW732" s="7"/>
      <c r="EX732" s="7"/>
      <c r="EY732" s="7"/>
    </row>
    <row r="733" spans="1:155" s="8" customFormat="1" x14ac:dyDescent="0.35">
      <c r="A733" s="127" t="s">
        <v>320</v>
      </c>
      <c r="B733" s="128" t="s">
        <v>283</v>
      </c>
      <c r="C733" s="129" t="s">
        <v>81</v>
      </c>
      <c r="D733" s="67">
        <v>6</v>
      </c>
      <c r="E733" s="67">
        <v>100</v>
      </c>
      <c r="F733" s="68">
        <v>2</v>
      </c>
      <c r="G733" s="139"/>
      <c r="H733" s="140">
        <v>50524.7</v>
      </c>
      <c r="I733" s="141"/>
      <c r="J733" s="139"/>
      <c r="K733" s="140"/>
      <c r="L733" s="141"/>
      <c r="M733" s="139"/>
      <c r="N733" s="142"/>
      <c r="O733" s="141"/>
      <c r="P733" s="139">
        <v>52571.109380000002</v>
      </c>
      <c r="Q733" s="141">
        <v>5673</v>
      </c>
      <c r="R733" s="139">
        <v>52163.44</v>
      </c>
      <c r="S733" s="141">
        <v>2397.1799999999998</v>
      </c>
      <c r="T733" s="139">
        <v>52512.74</v>
      </c>
      <c r="U733" s="141">
        <v>300.01049999999998</v>
      </c>
      <c r="V733" s="139">
        <v>53126.94</v>
      </c>
      <c r="W733" s="141">
        <v>300.17599999999999</v>
      </c>
      <c r="X733" s="142">
        <v>52297.599999999999</v>
      </c>
      <c r="Y733" s="141">
        <v>170</v>
      </c>
      <c r="Z733" s="74" t="str">
        <f t="shared" si="33"/>
        <v/>
      </c>
      <c r="AA733" s="48">
        <f t="shared" si="34"/>
        <v>52163.44</v>
      </c>
      <c r="AB73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MIN(G733,J733,M733),"")</f>
        <v/>
      </c>
      <c r="AC733" s="49" t="str">
        <f>IF(OR(DataBase2[[#This Row],[sKS]] = "", DataBase2[[#This Row],[BSOpt]]=""), "", (DataBase2[[#This Row],[sKS]]-DataBase2[[#This Row],[BSOpt]])/DataBase2[[#This Row],[BSOpt]])</f>
        <v/>
      </c>
      <c r="AD733" s="49" t="str">
        <f t="shared" si="35"/>
        <v/>
      </c>
      <c r="AE733" s="49" t="str">
        <f>IF(OR(DataBase2[[#This Row],[sKS]] = "", DataBase2[[#This Row],[BESTUB]]=""), "", (DataBase2[[#This Row],[sKS]]-DataBase2[[#This Row],[BESTUB]])/DataBase2[[#This Row],[BESTUB]])</f>
        <v/>
      </c>
      <c r="AF733" s="75" t="str">
        <f>IF(OR(DataBase2[[#This Row],[sLB]] = "", DataBase2[[#This Row],[BestSol]]=""), "", (DataBase2[[#This Row],[sLB]]-DataBase2[[#This Row],[BestSol]])/DataBase2[[#This Row],[BestSol]])</f>
        <v/>
      </c>
      <c r="AG733" s="76" t="str">
        <f>IF(OR(DataBase2[[#This Row],[sCL]] = "", DataBase2[[#This Row],[BestSol]]=""), "", (DataBase2[[#This Row],[sCL]] -DataBase2[[#This Row],[BestSol]])/DataBase2[[#This Row],[BestSol]])</f>
        <v/>
      </c>
      <c r="AH733" s="76" t="str">
        <f>IF(OR(DataBase2[[#This Row],[sDRC]]= "", DataBase2[[#This Row],[BestSol]]=""), "", (DataBase2[[#This Row],[sDRC]]-DataBase2[[#This Row],[BestSol]])/DataBase2[[#This Row],[BestSol]])</f>
        <v/>
      </c>
      <c r="AI733" s="76" t="str">
        <f>IF(OR(DataBase2[[#This Row],[sABS]]= "", DataBase2[[#This Row],[BestSol]]=""), "", (DataBase2[[#This Row],[sABS]]-DataBase2[[#This Row],[BestSol]])/DataBase2[[#This Row],[BestSol]])</f>
        <v/>
      </c>
      <c r="AJ733" s="76" t="str">
        <f>IF(OR(DataBase2[[#This Row],[sCCJ]]= "", DataBase2[[#This Row],[BestSol]]=""), "", (DataBase2[[#This Row],[sCCJ]]-DataBase2[[#This Row],[BestSol]])/DataBase2[[#This Row],[BestSol]])</f>
        <v/>
      </c>
      <c r="AK733" s="76" t="str">
        <f>IF(OR(DataBase2[[#This Row],[sILS]] = "", DataBase2[[#This Row],[BestSol]]=""), "", (DataBase2[[#This Row],[sILS]]-DataBase2[[#This Row],[BestSol]])/DataBase2[[#This Row],[BestSol]])</f>
        <v/>
      </c>
      <c r="AL733" s="76" t="str">
        <f>IF(OR(DataBase2[[#This Row],[sSA]] = "", DataBase2[[#This Row],[BestSol]]=""), "", (DataBase2[[#This Row],[sSA]]-DataBase2[[#This Row],[BestSol]])/DataBase2[[#This Row],[BestSol]])</f>
        <v/>
      </c>
      <c r="AM733" s="76" t="str">
        <f>IF(OR(DataBase2[[#This Row],[sKS]] = "", DataBase2[[#This Row],[BestSol]]=""), "", (DataBase2[[#This Row],[sKS]]-DataBase2[[#This Row],[BestSol]])/DataBase2[[#This Row],[BestSol]])</f>
        <v/>
      </c>
      <c r="AN733" s="75" t="str">
        <f>IF(OR(DataBase2[[#This Row],[sLB]] = "", DataBase2[[#This Row],[BSHeu]]=""), "", (DataBase2[[#This Row],[sLB]]-DataBase2[[#This Row],[BSHeu]])/DataBase2[[#This Row],[BSHeu]])</f>
        <v/>
      </c>
      <c r="AO733" s="76" t="str">
        <f>IF(OR(DataBase2[[#This Row],[sCL]] = "",  DataBase2[[#This Row],[BSHeu]]=""), "", (DataBase2[[#This Row],[sCL]] - DataBase2[[#This Row],[BSHeu]])/ DataBase2[[#This Row],[BSHeu]])</f>
        <v/>
      </c>
      <c r="AP733" s="76" t="str">
        <f>IF(OR(DataBase2[[#This Row],[sDRC]]= "",  DataBase2[[#This Row],[BSHeu]]=""), "", (DataBase2[[#This Row],[sDRC]]- DataBase2[[#This Row],[BSHeu]])/ DataBase2[[#This Row],[BSHeu]])</f>
        <v/>
      </c>
      <c r="AQ733" s="76">
        <f>IF(OR(DataBase2[[#This Row],[sABS]]= "",  DataBase2[[#This Row],[BSHeu]]=""), "", (DataBase2[[#This Row],[sABS]]- DataBase2[[#This Row],[BSHeu]])/ DataBase2[[#This Row],[BSHeu]])</f>
        <v>7.8152318942155529E-3</v>
      </c>
      <c r="AR733" s="76">
        <f>IF(OR(DataBase2[[#This Row],[sCCJ]]= "",  DataBase2[[#This Row],[BSHeu]]=""), "", (DataBase2[[#This Row],[sCCJ]]- DataBase2[[#This Row],[BSHeu]])/ DataBase2[[#This Row],[BSHeu]])</f>
        <v>0</v>
      </c>
      <c r="AS733" s="76">
        <f>IF(OR(DataBase2[[#This Row],[sILS]] = "",  DataBase2[[#This Row],[BSHeu]]=""), "", (DataBase2[[#This Row],[sILS]]- DataBase2[[#This Row],[BSHeu]])/ DataBase2[[#This Row],[BSHeu]])</f>
        <v>6.6962608294237422E-3</v>
      </c>
      <c r="AT733" s="76">
        <f>IF(OR(DataBase2[[#This Row],[sSA]] = "",  DataBase2[[#This Row],[BSHeu]]=""), "", (DataBase2[[#This Row],[sSA]]- DataBase2[[#This Row],[BSHeu]])/ DataBase2[[#This Row],[BSHeu]])</f>
        <v>1.8470791036787452E-2</v>
      </c>
      <c r="AU733" s="77">
        <f>IF(OR(DataBase2[[#This Row],[sKS]]= "",  DataBase2[[#This Row],[BSHeu]]=""), "", (DataBase2[[#This Row],[sKS]]- DataBase2[[#This Row],[BSHeu]])/ DataBase2[[#This Row],[BSHeu]])</f>
        <v>2.5719162693257232E-3</v>
      </c>
      <c r="AV733" s="78" t="str">
        <f>IF(AND(DataBase2[[#This Row],[sLBGB]]&lt;=0.0001, DataBase2[[#This Row],[sLBGB]]&lt;&gt;""), 1,"")</f>
        <v/>
      </c>
      <c r="AW733" s="78" t="str">
        <f>IF(AND(DataBase2[[#This Row],[sCLGB]]&lt;=0.0001,DataBase2[[#This Row],[sCLGB]]&lt;&gt;""), 1,"")</f>
        <v/>
      </c>
      <c r="AX733" s="78" t="str">
        <f>IF(AND(DataBase2[[#This Row],[sDRCGB]]&lt;=0.0001,DataBase2[[#This Row],[sDRCGB]]&lt;&gt;""), 1,"")</f>
        <v/>
      </c>
      <c r="AY733" s="78" t="str">
        <f>IF(AND(DataBase2[[#This Row],[sABSGB]]&lt;=0.0001,DataBase2[[#This Row],[sABSGB]]&lt;&gt;""), 1,"")</f>
        <v/>
      </c>
      <c r="AZ733" s="78" t="str">
        <f>IF(AND(DataBase2[[#This Row],[sCCJGB]]&lt;=0.0001,DataBase2[[#This Row],[sCCJGB]]&lt;&gt;""), 1,"")</f>
        <v/>
      </c>
      <c r="BA733" s="78" t="str">
        <f>IF(AND(DataBase2[[#This Row],[sILSGB]]&lt;=0.0001,DataBase2[[#This Row],[sILSGB]]&lt;&gt;""), 1,"")</f>
        <v/>
      </c>
      <c r="BB733" s="78" t="str">
        <f>IF(AND(DataBase2[[#This Row],[sSAGB]]&lt;=0.0001,DataBase2[[#This Row],[sSAGB]]&lt;&gt;""), 1,"")</f>
        <v/>
      </c>
      <c r="BC733" s="78" t="str">
        <f>IF(AND(DataBase2[[#This Row],[sKSGB]]&lt;=0.0001,DataBase2[[#This Row],[sKSGB]]&lt;&gt;""), 1,"")</f>
        <v/>
      </c>
      <c r="BD733" s="79" t="str">
        <f>IF(AND(DataBase2[[#This Row],[sLBGKS]]&lt;=0.0001, DataBase2[[#This Row],[sLBGKS]]&lt;&gt;""), 1,"")</f>
        <v/>
      </c>
      <c r="BE733" s="78" t="str">
        <f>IF(AND(DataBase2[[#This Row],[sCLGKS]]&lt;=0.0001,DataBase2[[#This Row],[sCLGKS]]&lt;&gt;""), 1,"")</f>
        <v/>
      </c>
      <c r="BF733" s="78" t="str">
        <f>IF(AND(DataBase2[[#This Row],[sDRCGKS]]&lt;=0.0001,DataBase2[[#This Row],[sDRCGKS]]&lt;&gt;""), 1,"")</f>
        <v/>
      </c>
      <c r="BG733" s="78" t="str">
        <f>IF(AND(DataBase2[[#This Row],[sABSGKS]]&lt;=0.0001,DataBase2[[#This Row],[sABSGKS]]&lt;&gt;""), 1,"")</f>
        <v/>
      </c>
      <c r="BH733" s="78">
        <f>IF(AND(DataBase2[[#This Row],[sCCJGKS]]&lt;=0.0001,DataBase2[[#This Row],[sCCJGKS]]&lt;&gt;""), 1,"")</f>
        <v>1</v>
      </c>
      <c r="BI733" s="78" t="str">
        <f>IF(AND(DataBase2[[#This Row],[sILSGKS]]&lt;=0.0001,DataBase2[[#This Row],[sILSGKS]]&lt;&gt;""), 1,"")</f>
        <v/>
      </c>
      <c r="BJ733" s="78" t="str">
        <f>IF(AND(DataBase2[[#This Row],[sSAGKS]]&lt;=0.0001,DataBase2[[#This Row],[sSAGKS]]&lt;&gt;""), 1,"")</f>
        <v/>
      </c>
      <c r="BK733" s="80" t="str">
        <f>IF(AND(DataBase2[[#This Row],[sKSGKS]]&lt;=0.0001,DataBase2[[#This Row],[sKSGKS]]&lt;&gt;""), 1,"")</f>
        <v/>
      </c>
      <c r="BQ733" s="7"/>
      <c r="BR733" s="7"/>
      <c r="BS733" s="7"/>
      <c r="BT733" s="7"/>
      <c r="BU733" s="7"/>
      <c r="CH733" s="7"/>
      <c r="CI733" s="7"/>
      <c r="CJ733" s="7"/>
      <c r="CK733" s="7"/>
      <c r="CQ733" s="7"/>
      <c r="CR733" s="7"/>
      <c r="CS733" s="7"/>
      <c r="CT733" s="7"/>
      <c r="CU733" s="7"/>
      <c r="DH733" s="7"/>
      <c r="DI733" s="7"/>
      <c r="DJ733" s="7"/>
      <c r="DK733" s="7"/>
      <c r="DQ733" s="7"/>
      <c r="DR733" s="7"/>
      <c r="DS733" s="7"/>
      <c r="DT733" s="7"/>
      <c r="DU733" s="7"/>
      <c r="EB733" s="7"/>
      <c r="EC733" s="7"/>
      <c r="ED733" s="7"/>
      <c r="EE733" s="7"/>
      <c r="EK733" s="7"/>
      <c r="EL733" s="7"/>
      <c r="EM733" s="7"/>
      <c r="EN733" s="7"/>
      <c r="EO733" s="7"/>
      <c r="EV733" s="7"/>
      <c r="EW733" s="7"/>
      <c r="EX733" s="7"/>
      <c r="EY733" s="7"/>
    </row>
    <row r="734" spans="1:155" s="8" customFormat="1" x14ac:dyDescent="0.35">
      <c r="A734" s="127" t="s">
        <v>321</v>
      </c>
      <c r="B734" s="128" t="s">
        <v>283</v>
      </c>
      <c r="C734" s="129" t="s">
        <v>81</v>
      </c>
      <c r="D734" s="67">
        <v>6</v>
      </c>
      <c r="E734" s="67">
        <v>100</v>
      </c>
      <c r="F734" s="68">
        <v>3</v>
      </c>
      <c r="G734" s="139"/>
      <c r="H734" s="140">
        <v>51127.3</v>
      </c>
      <c r="I734" s="141"/>
      <c r="J734" s="139"/>
      <c r="K734" s="140"/>
      <c r="L734" s="141"/>
      <c r="M734" s="139"/>
      <c r="N734" s="142"/>
      <c r="O734" s="141"/>
      <c r="P734" s="139">
        <v>54349.03125</v>
      </c>
      <c r="Q734" s="141">
        <v>4708</v>
      </c>
      <c r="R734" s="139">
        <v>53111.74</v>
      </c>
      <c r="S734" s="141">
        <v>3669.25</v>
      </c>
      <c r="T734" s="139">
        <v>53247.54</v>
      </c>
      <c r="U734" s="141">
        <v>300.21499999999997</v>
      </c>
      <c r="V734" s="139">
        <v>53441.04</v>
      </c>
      <c r="W734" s="141">
        <v>301.29199999999997</v>
      </c>
      <c r="X734" s="142">
        <v>54295.8</v>
      </c>
      <c r="Y734" s="141">
        <v>996</v>
      </c>
      <c r="Z734" s="74" t="str">
        <f t="shared" si="33"/>
        <v/>
      </c>
      <c r="AA734" s="48">
        <f t="shared" si="34"/>
        <v>53111.74</v>
      </c>
      <c r="AB73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MIN(G734,J734,M734),"")</f>
        <v/>
      </c>
      <c r="AC734" s="49" t="str">
        <f>IF(OR(DataBase2[[#This Row],[sKS]] = "", DataBase2[[#This Row],[BSOpt]]=""), "", (DataBase2[[#This Row],[sKS]]-DataBase2[[#This Row],[BSOpt]])/DataBase2[[#This Row],[BSOpt]])</f>
        <v/>
      </c>
      <c r="AD734" s="49" t="str">
        <f t="shared" si="35"/>
        <v/>
      </c>
      <c r="AE734" s="49" t="str">
        <f>IF(OR(DataBase2[[#This Row],[sKS]] = "", DataBase2[[#This Row],[BESTUB]]=""), "", (DataBase2[[#This Row],[sKS]]-DataBase2[[#This Row],[BESTUB]])/DataBase2[[#This Row],[BESTUB]])</f>
        <v/>
      </c>
      <c r="AF734" s="75" t="str">
        <f>IF(OR(DataBase2[[#This Row],[sLB]] = "", DataBase2[[#This Row],[BestSol]]=""), "", (DataBase2[[#This Row],[sLB]]-DataBase2[[#This Row],[BestSol]])/DataBase2[[#This Row],[BestSol]])</f>
        <v/>
      </c>
      <c r="AG734" s="76" t="str">
        <f>IF(OR(DataBase2[[#This Row],[sCL]] = "", DataBase2[[#This Row],[BestSol]]=""), "", (DataBase2[[#This Row],[sCL]] -DataBase2[[#This Row],[BestSol]])/DataBase2[[#This Row],[BestSol]])</f>
        <v/>
      </c>
      <c r="AH734" s="76" t="str">
        <f>IF(OR(DataBase2[[#This Row],[sDRC]]= "", DataBase2[[#This Row],[BestSol]]=""), "", (DataBase2[[#This Row],[sDRC]]-DataBase2[[#This Row],[BestSol]])/DataBase2[[#This Row],[BestSol]])</f>
        <v/>
      </c>
      <c r="AI734" s="76" t="str">
        <f>IF(OR(DataBase2[[#This Row],[sABS]]= "", DataBase2[[#This Row],[BestSol]]=""), "", (DataBase2[[#This Row],[sABS]]-DataBase2[[#This Row],[BestSol]])/DataBase2[[#This Row],[BestSol]])</f>
        <v/>
      </c>
      <c r="AJ734" s="76" t="str">
        <f>IF(OR(DataBase2[[#This Row],[sCCJ]]= "", DataBase2[[#This Row],[BestSol]]=""), "", (DataBase2[[#This Row],[sCCJ]]-DataBase2[[#This Row],[BestSol]])/DataBase2[[#This Row],[BestSol]])</f>
        <v/>
      </c>
      <c r="AK734" s="76" t="str">
        <f>IF(OR(DataBase2[[#This Row],[sILS]] = "", DataBase2[[#This Row],[BestSol]]=""), "", (DataBase2[[#This Row],[sILS]]-DataBase2[[#This Row],[BestSol]])/DataBase2[[#This Row],[BestSol]])</f>
        <v/>
      </c>
      <c r="AL734" s="76" t="str">
        <f>IF(OR(DataBase2[[#This Row],[sSA]] = "", DataBase2[[#This Row],[BestSol]]=""), "", (DataBase2[[#This Row],[sSA]]-DataBase2[[#This Row],[BestSol]])/DataBase2[[#This Row],[BestSol]])</f>
        <v/>
      </c>
      <c r="AM734" s="76" t="str">
        <f>IF(OR(DataBase2[[#This Row],[sKS]] = "", DataBase2[[#This Row],[BestSol]]=""), "", (DataBase2[[#This Row],[sKS]]-DataBase2[[#This Row],[BestSol]])/DataBase2[[#This Row],[BestSol]])</f>
        <v/>
      </c>
      <c r="AN734" s="75" t="str">
        <f>IF(OR(DataBase2[[#This Row],[sLB]] = "", DataBase2[[#This Row],[BSHeu]]=""), "", (DataBase2[[#This Row],[sLB]]-DataBase2[[#This Row],[BSHeu]])/DataBase2[[#This Row],[BSHeu]])</f>
        <v/>
      </c>
      <c r="AO734" s="76" t="str">
        <f>IF(OR(DataBase2[[#This Row],[sCL]] = "",  DataBase2[[#This Row],[BSHeu]]=""), "", (DataBase2[[#This Row],[sCL]] - DataBase2[[#This Row],[BSHeu]])/ DataBase2[[#This Row],[BSHeu]])</f>
        <v/>
      </c>
      <c r="AP734" s="76" t="str">
        <f>IF(OR(DataBase2[[#This Row],[sDRC]]= "",  DataBase2[[#This Row],[BSHeu]]=""), "", (DataBase2[[#This Row],[sDRC]]- DataBase2[[#This Row],[BSHeu]])/ DataBase2[[#This Row],[BSHeu]])</f>
        <v/>
      </c>
      <c r="AQ734" s="76">
        <f>IF(OR(DataBase2[[#This Row],[sABS]]= "",  DataBase2[[#This Row],[BSHeu]]=""), "", (DataBase2[[#This Row],[sABS]]- DataBase2[[#This Row],[BSHeu]])/ DataBase2[[#This Row],[BSHeu]])</f>
        <v>2.3296002917622394E-2</v>
      </c>
      <c r="AR734" s="76">
        <f>IF(OR(DataBase2[[#This Row],[sCCJ]]= "",  DataBase2[[#This Row],[BSHeu]]=""), "", (DataBase2[[#This Row],[sCCJ]]- DataBase2[[#This Row],[BSHeu]])/ DataBase2[[#This Row],[BSHeu]])</f>
        <v>0</v>
      </c>
      <c r="AS734" s="76">
        <f>IF(OR(DataBase2[[#This Row],[sILS]] = "",  DataBase2[[#This Row],[BSHeu]]=""), "", (DataBase2[[#This Row],[sILS]]- DataBase2[[#This Row],[BSHeu]])/ DataBase2[[#This Row],[BSHeu]])</f>
        <v>2.5568734897407413E-3</v>
      </c>
      <c r="AT734" s="76">
        <f>IF(OR(DataBase2[[#This Row],[sSA]] = "",  DataBase2[[#This Row],[BSHeu]]=""), "", (DataBase2[[#This Row],[sSA]]- DataBase2[[#This Row],[BSHeu]])/ DataBase2[[#This Row],[BSHeu]])</f>
        <v>6.2001357891871538E-3</v>
      </c>
      <c r="AU734" s="77">
        <f>IF(OR(DataBase2[[#This Row],[sKS]]= "",  DataBase2[[#This Row],[BSHeu]]=""), "", (DataBase2[[#This Row],[sKS]]- DataBase2[[#This Row],[BSHeu]])/ DataBase2[[#This Row],[BSHeu]])</f>
        <v>2.2293752755982103E-2</v>
      </c>
      <c r="AV734" s="78" t="str">
        <f>IF(AND(DataBase2[[#This Row],[sLBGB]]&lt;=0.0001, DataBase2[[#This Row],[sLBGB]]&lt;&gt;""), 1,"")</f>
        <v/>
      </c>
      <c r="AW734" s="78" t="str">
        <f>IF(AND(DataBase2[[#This Row],[sCLGB]]&lt;=0.0001,DataBase2[[#This Row],[sCLGB]]&lt;&gt;""), 1,"")</f>
        <v/>
      </c>
      <c r="AX734" s="78" t="str">
        <f>IF(AND(DataBase2[[#This Row],[sDRCGB]]&lt;=0.0001,DataBase2[[#This Row],[sDRCGB]]&lt;&gt;""), 1,"")</f>
        <v/>
      </c>
      <c r="AY734" s="78" t="str">
        <f>IF(AND(DataBase2[[#This Row],[sABSGB]]&lt;=0.0001,DataBase2[[#This Row],[sABSGB]]&lt;&gt;""), 1,"")</f>
        <v/>
      </c>
      <c r="AZ734" s="78" t="str">
        <f>IF(AND(DataBase2[[#This Row],[sCCJGB]]&lt;=0.0001,DataBase2[[#This Row],[sCCJGB]]&lt;&gt;""), 1,"")</f>
        <v/>
      </c>
      <c r="BA734" s="78" t="str">
        <f>IF(AND(DataBase2[[#This Row],[sILSGB]]&lt;=0.0001,DataBase2[[#This Row],[sILSGB]]&lt;&gt;""), 1,"")</f>
        <v/>
      </c>
      <c r="BB734" s="78" t="str">
        <f>IF(AND(DataBase2[[#This Row],[sSAGB]]&lt;=0.0001,DataBase2[[#This Row],[sSAGB]]&lt;&gt;""), 1,"")</f>
        <v/>
      </c>
      <c r="BC734" s="78" t="str">
        <f>IF(AND(DataBase2[[#This Row],[sKSGB]]&lt;=0.0001,DataBase2[[#This Row],[sKSGB]]&lt;&gt;""), 1,"")</f>
        <v/>
      </c>
      <c r="BD734" s="79" t="str">
        <f>IF(AND(DataBase2[[#This Row],[sLBGKS]]&lt;=0.0001, DataBase2[[#This Row],[sLBGKS]]&lt;&gt;""), 1,"")</f>
        <v/>
      </c>
      <c r="BE734" s="78" t="str">
        <f>IF(AND(DataBase2[[#This Row],[sCLGKS]]&lt;=0.0001,DataBase2[[#This Row],[sCLGKS]]&lt;&gt;""), 1,"")</f>
        <v/>
      </c>
      <c r="BF734" s="78" t="str">
        <f>IF(AND(DataBase2[[#This Row],[sDRCGKS]]&lt;=0.0001,DataBase2[[#This Row],[sDRCGKS]]&lt;&gt;""), 1,"")</f>
        <v/>
      </c>
      <c r="BG734" s="78" t="str">
        <f>IF(AND(DataBase2[[#This Row],[sABSGKS]]&lt;=0.0001,DataBase2[[#This Row],[sABSGKS]]&lt;&gt;""), 1,"")</f>
        <v/>
      </c>
      <c r="BH734" s="78">
        <f>IF(AND(DataBase2[[#This Row],[sCCJGKS]]&lt;=0.0001,DataBase2[[#This Row],[sCCJGKS]]&lt;&gt;""), 1,"")</f>
        <v>1</v>
      </c>
      <c r="BI734" s="78" t="str">
        <f>IF(AND(DataBase2[[#This Row],[sILSGKS]]&lt;=0.0001,DataBase2[[#This Row],[sILSGKS]]&lt;&gt;""), 1,"")</f>
        <v/>
      </c>
      <c r="BJ734" s="78" t="str">
        <f>IF(AND(DataBase2[[#This Row],[sSAGKS]]&lt;=0.0001,DataBase2[[#This Row],[sSAGKS]]&lt;&gt;""), 1,"")</f>
        <v/>
      </c>
      <c r="BK734" s="80" t="str">
        <f>IF(AND(DataBase2[[#This Row],[sKSGKS]]&lt;=0.0001,DataBase2[[#This Row],[sKSGKS]]&lt;&gt;""), 1,"")</f>
        <v/>
      </c>
      <c r="BQ734" s="7"/>
      <c r="BR734" s="7"/>
      <c r="BS734" s="7"/>
      <c r="BT734" s="7"/>
      <c r="BU734" s="7"/>
      <c r="CH734" s="7"/>
      <c r="CI734" s="7"/>
      <c r="CJ734" s="7"/>
      <c r="CK734" s="7"/>
      <c r="CQ734" s="7"/>
      <c r="CR734" s="7"/>
      <c r="CS734" s="7"/>
      <c r="CT734" s="7"/>
      <c r="CU734" s="7"/>
      <c r="DH734" s="7"/>
      <c r="DI734" s="7"/>
      <c r="DJ734" s="7"/>
      <c r="DK734" s="7"/>
      <c r="DQ734" s="7"/>
      <c r="DR734" s="7"/>
      <c r="DS734" s="7"/>
      <c r="DT734" s="7"/>
      <c r="DU734" s="7"/>
      <c r="EB734" s="7"/>
      <c r="EC734" s="7"/>
      <c r="ED734" s="7"/>
      <c r="EE734" s="7"/>
      <c r="EK734" s="7"/>
      <c r="EL734" s="7"/>
      <c r="EM734" s="7"/>
      <c r="EN734" s="7"/>
      <c r="EO734" s="7"/>
      <c r="EV734" s="7"/>
      <c r="EW734" s="7"/>
      <c r="EX734" s="7"/>
      <c r="EY734" s="7"/>
    </row>
    <row r="735" spans="1:155" s="8" customFormat="1" x14ac:dyDescent="0.35">
      <c r="A735" s="127" t="s">
        <v>322</v>
      </c>
      <c r="B735" s="128" t="s">
        <v>283</v>
      </c>
      <c r="C735" s="129" t="s">
        <v>81</v>
      </c>
      <c r="D735" s="67">
        <v>6</v>
      </c>
      <c r="E735" s="67">
        <v>100</v>
      </c>
      <c r="F735" s="68">
        <v>4</v>
      </c>
      <c r="G735" s="139"/>
      <c r="H735" s="140">
        <v>51986.2</v>
      </c>
      <c r="I735" s="141"/>
      <c r="J735" s="139"/>
      <c r="K735" s="140"/>
      <c r="L735" s="141"/>
      <c r="M735" s="139"/>
      <c r="N735" s="142"/>
      <c r="O735" s="141"/>
      <c r="P735" s="139">
        <v>56049.550779999998</v>
      </c>
      <c r="Q735" s="141">
        <v>3492</v>
      </c>
      <c r="R735" s="139">
        <v>53776.54</v>
      </c>
      <c r="S735" s="141">
        <v>2193.65</v>
      </c>
      <c r="T735" s="139">
        <v>54429.64</v>
      </c>
      <c r="U735" s="141">
        <v>300.08749999999998</v>
      </c>
      <c r="V735" s="139">
        <v>54885.14</v>
      </c>
      <c r="W735" s="141">
        <v>300.75900000000001</v>
      </c>
      <c r="X735" s="142">
        <v>55010.400000000001</v>
      </c>
      <c r="Y735" s="141">
        <v>3926</v>
      </c>
      <c r="Z735" s="74" t="str">
        <f t="shared" si="33"/>
        <v/>
      </c>
      <c r="AA735" s="48">
        <f t="shared" si="34"/>
        <v>53776.54</v>
      </c>
      <c r="AB73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MIN(G735,J735,M735),"")</f>
        <v/>
      </c>
      <c r="AC735" s="49" t="str">
        <f>IF(OR(DataBase2[[#This Row],[sKS]] = "", DataBase2[[#This Row],[BSOpt]]=""), "", (DataBase2[[#This Row],[sKS]]-DataBase2[[#This Row],[BSOpt]])/DataBase2[[#This Row],[BSOpt]])</f>
        <v/>
      </c>
      <c r="AD735" s="49" t="str">
        <f t="shared" si="35"/>
        <v/>
      </c>
      <c r="AE735" s="49" t="str">
        <f>IF(OR(DataBase2[[#This Row],[sKS]] = "", DataBase2[[#This Row],[BESTUB]]=""), "", (DataBase2[[#This Row],[sKS]]-DataBase2[[#This Row],[BESTUB]])/DataBase2[[#This Row],[BESTUB]])</f>
        <v/>
      </c>
      <c r="AF735" s="75" t="str">
        <f>IF(OR(DataBase2[[#This Row],[sLB]] = "", DataBase2[[#This Row],[BestSol]]=""), "", (DataBase2[[#This Row],[sLB]]-DataBase2[[#This Row],[BestSol]])/DataBase2[[#This Row],[BestSol]])</f>
        <v/>
      </c>
      <c r="AG735" s="76" t="str">
        <f>IF(OR(DataBase2[[#This Row],[sCL]] = "", DataBase2[[#This Row],[BestSol]]=""), "", (DataBase2[[#This Row],[sCL]] -DataBase2[[#This Row],[BestSol]])/DataBase2[[#This Row],[BestSol]])</f>
        <v/>
      </c>
      <c r="AH735" s="76" t="str">
        <f>IF(OR(DataBase2[[#This Row],[sDRC]]= "", DataBase2[[#This Row],[BestSol]]=""), "", (DataBase2[[#This Row],[sDRC]]-DataBase2[[#This Row],[BestSol]])/DataBase2[[#This Row],[BestSol]])</f>
        <v/>
      </c>
      <c r="AI735" s="76" t="str">
        <f>IF(OR(DataBase2[[#This Row],[sABS]]= "", DataBase2[[#This Row],[BestSol]]=""), "", (DataBase2[[#This Row],[sABS]]-DataBase2[[#This Row],[BestSol]])/DataBase2[[#This Row],[BestSol]])</f>
        <v/>
      </c>
      <c r="AJ735" s="76" t="str">
        <f>IF(OR(DataBase2[[#This Row],[sCCJ]]= "", DataBase2[[#This Row],[BestSol]]=""), "", (DataBase2[[#This Row],[sCCJ]]-DataBase2[[#This Row],[BestSol]])/DataBase2[[#This Row],[BestSol]])</f>
        <v/>
      </c>
      <c r="AK735" s="76" t="str">
        <f>IF(OR(DataBase2[[#This Row],[sILS]] = "", DataBase2[[#This Row],[BestSol]]=""), "", (DataBase2[[#This Row],[sILS]]-DataBase2[[#This Row],[BestSol]])/DataBase2[[#This Row],[BestSol]])</f>
        <v/>
      </c>
      <c r="AL735" s="76" t="str">
        <f>IF(OR(DataBase2[[#This Row],[sSA]] = "", DataBase2[[#This Row],[BestSol]]=""), "", (DataBase2[[#This Row],[sSA]]-DataBase2[[#This Row],[BestSol]])/DataBase2[[#This Row],[BestSol]])</f>
        <v/>
      </c>
      <c r="AM735" s="76" t="str">
        <f>IF(OR(DataBase2[[#This Row],[sKS]] = "", DataBase2[[#This Row],[BestSol]]=""), "", (DataBase2[[#This Row],[sKS]]-DataBase2[[#This Row],[BestSol]])/DataBase2[[#This Row],[BestSol]])</f>
        <v/>
      </c>
      <c r="AN735" s="75" t="str">
        <f>IF(OR(DataBase2[[#This Row],[sLB]] = "", DataBase2[[#This Row],[BSHeu]]=""), "", (DataBase2[[#This Row],[sLB]]-DataBase2[[#This Row],[BSHeu]])/DataBase2[[#This Row],[BSHeu]])</f>
        <v/>
      </c>
      <c r="AO735" s="76" t="str">
        <f>IF(OR(DataBase2[[#This Row],[sCL]] = "",  DataBase2[[#This Row],[BSHeu]]=""), "", (DataBase2[[#This Row],[sCL]] - DataBase2[[#This Row],[BSHeu]])/ DataBase2[[#This Row],[BSHeu]])</f>
        <v/>
      </c>
      <c r="AP735" s="76" t="str">
        <f>IF(OR(DataBase2[[#This Row],[sDRC]]= "",  DataBase2[[#This Row],[BSHeu]]=""), "", (DataBase2[[#This Row],[sDRC]]- DataBase2[[#This Row],[BSHeu]])/ DataBase2[[#This Row],[BSHeu]])</f>
        <v/>
      </c>
      <c r="AQ735" s="76">
        <f>IF(OR(DataBase2[[#This Row],[sABS]]= "",  DataBase2[[#This Row],[BSHeu]]=""), "", (DataBase2[[#This Row],[sABS]]- DataBase2[[#This Row],[BSHeu]])/ DataBase2[[#This Row],[BSHeu]])</f>
        <v>4.2267702235956363E-2</v>
      </c>
      <c r="AR735" s="76">
        <f>IF(OR(DataBase2[[#This Row],[sCCJ]]= "",  DataBase2[[#This Row],[BSHeu]]=""), "", (DataBase2[[#This Row],[sCCJ]]- DataBase2[[#This Row],[BSHeu]])/ DataBase2[[#This Row],[BSHeu]])</f>
        <v>0</v>
      </c>
      <c r="AS735" s="76">
        <f>IF(OR(DataBase2[[#This Row],[sILS]] = "",  DataBase2[[#This Row],[BSHeu]]=""), "", (DataBase2[[#This Row],[sILS]]- DataBase2[[#This Row],[BSHeu]])/ DataBase2[[#This Row],[BSHeu]])</f>
        <v>1.2144701016465517E-2</v>
      </c>
      <c r="AT735" s="76">
        <f>IF(OR(DataBase2[[#This Row],[sSA]] = "",  DataBase2[[#This Row],[BSHeu]]=""), "", (DataBase2[[#This Row],[sSA]]- DataBase2[[#This Row],[BSHeu]])/ DataBase2[[#This Row],[BSHeu]])</f>
        <v>2.0614937294217862E-2</v>
      </c>
      <c r="AU735" s="77">
        <f>IF(OR(DataBase2[[#This Row],[sKS]]= "",  DataBase2[[#This Row],[BSHeu]]=""), "", (DataBase2[[#This Row],[sKS]]- DataBase2[[#This Row],[BSHeu]])/ DataBase2[[#This Row],[BSHeu]])</f>
        <v>2.2944205781926477E-2</v>
      </c>
      <c r="AV735" s="78" t="str">
        <f>IF(AND(DataBase2[[#This Row],[sLBGB]]&lt;=0.0001, DataBase2[[#This Row],[sLBGB]]&lt;&gt;""), 1,"")</f>
        <v/>
      </c>
      <c r="AW735" s="78" t="str">
        <f>IF(AND(DataBase2[[#This Row],[sCLGB]]&lt;=0.0001,DataBase2[[#This Row],[sCLGB]]&lt;&gt;""), 1,"")</f>
        <v/>
      </c>
      <c r="AX735" s="78" t="str">
        <f>IF(AND(DataBase2[[#This Row],[sDRCGB]]&lt;=0.0001,DataBase2[[#This Row],[sDRCGB]]&lt;&gt;""), 1,"")</f>
        <v/>
      </c>
      <c r="AY735" s="78" t="str">
        <f>IF(AND(DataBase2[[#This Row],[sABSGB]]&lt;=0.0001,DataBase2[[#This Row],[sABSGB]]&lt;&gt;""), 1,"")</f>
        <v/>
      </c>
      <c r="AZ735" s="78" t="str">
        <f>IF(AND(DataBase2[[#This Row],[sCCJGB]]&lt;=0.0001,DataBase2[[#This Row],[sCCJGB]]&lt;&gt;""), 1,"")</f>
        <v/>
      </c>
      <c r="BA735" s="78" t="str">
        <f>IF(AND(DataBase2[[#This Row],[sILSGB]]&lt;=0.0001,DataBase2[[#This Row],[sILSGB]]&lt;&gt;""), 1,"")</f>
        <v/>
      </c>
      <c r="BB735" s="78" t="str">
        <f>IF(AND(DataBase2[[#This Row],[sSAGB]]&lt;=0.0001,DataBase2[[#This Row],[sSAGB]]&lt;&gt;""), 1,"")</f>
        <v/>
      </c>
      <c r="BC735" s="78" t="str">
        <f>IF(AND(DataBase2[[#This Row],[sKSGB]]&lt;=0.0001,DataBase2[[#This Row],[sKSGB]]&lt;&gt;""), 1,"")</f>
        <v/>
      </c>
      <c r="BD735" s="79" t="str">
        <f>IF(AND(DataBase2[[#This Row],[sLBGKS]]&lt;=0.0001, DataBase2[[#This Row],[sLBGKS]]&lt;&gt;""), 1,"")</f>
        <v/>
      </c>
      <c r="BE735" s="78" t="str">
        <f>IF(AND(DataBase2[[#This Row],[sCLGKS]]&lt;=0.0001,DataBase2[[#This Row],[sCLGKS]]&lt;&gt;""), 1,"")</f>
        <v/>
      </c>
      <c r="BF735" s="78" t="str">
        <f>IF(AND(DataBase2[[#This Row],[sDRCGKS]]&lt;=0.0001,DataBase2[[#This Row],[sDRCGKS]]&lt;&gt;""), 1,"")</f>
        <v/>
      </c>
      <c r="BG735" s="78" t="str">
        <f>IF(AND(DataBase2[[#This Row],[sABSGKS]]&lt;=0.0001,DataBase2[[#This Row],[sABSGKS]]&lt;&gt;""), 1,"")</f>
        <v/>
      </c>
      <c r="BH735" s="78">
        <f>IF(AND(DataBase2[[#This Row],[sCCJGKS]]&lt;=0.0001,DataBase2[[#This Row],[sCCJGKS]]&lt;&gt;""), 1,"")</f>
        <v>1</v>
      </c>
      <c r="BI735" s="78" t="str">
        <f>IF(AND(DataBase2[[#This Row],[sILSGKS]]&lt;=0.0001,DataBase2[[#This Row],[sILSGKS]]&lt;&gt;""), 1,"")</f>
        <v/>
      </c>
      <c r="BJ735" s="78" t="str">
        <f>IF(AND(DataBase2[[#This Row],[sSAGKS]]&lt;=0.0001,DataBase2[[#This Row],[sSAGKS]]&lt;&gt;""), 1,"")</f>
        <v/>
      </c>
      <c r="BK735" s="80" t="str">
        <f>IF(AND(DataBase2[[#This Row],[sKSGKS]]&lt;=0.0001,DataBase2[[#This Row],[sKSGKS]]&lt;&gt;""), 1,"")</f>
        <v/>
      </c>
      <c r="BQ735" s="7"/>
      <c r="BR735" s="7"/>
      <c r="BS735" s="7"/>
      <c r="BT735" s="7"/>
      <c r="BU735" s="7"/>
      <c r="CH735" s="7"/>
      <c r="CI735" s="7"/>
      <c r="CJ735" s="7"/>
      <c r="CK735" s="7"/>
      <c r="CQ735" s="7"/>
      <c r="CR735" s="7"/>
      <c r="CS735" s="7"/>
      <c r="CT735" s="7"/>
      <c r="CU735" s="7"/>
      <c r="DH735" s="7"/>
      <c r="DI735" s="7"/>
      <c r="DJ735" s="7"/>
      <c r="DK735" s="7"/>
      <c r="DQ735" s="7"/>
      <c r="DR735" s="7"/>
      <c r="DS735" s="7"/>
      <c r="DT735" s="7"/>
      <c r="DU735" s="7"/>
      <c r="EB735" s="7"/>
      <c r="EC735" s="7"/>
      <c r="ED735" s="7"/>
      <c r="EE735" s="7"/>
      <c r="EK735" s="7"/>
      <c r="EL735" s="7"/>
      <c r="EM735" s="7"/>
      <c r="EN735" s="7"/>
      <c r="EO735" s="7"/>
      <c r="EV735" s="7"/>
      <c r="EW735" s="7"/>
      <c r="EX735" s="7"/>
      <c r="EY735" s="7"/>
    </row>
    <row r="736" spans="1:155" s="8" customFormat="1" x14ac:dyDescent="0.35">
      <c r="A736" s="127" t="s">
        <v>323</v>
      </c>
      <c r="B736" s="128" t="s">
        <v>283</v>
      </c>
      <c r="C736" s="129" t="s">
        <v>81</v>
      </c>
      <c r="D736" s="67">
        <v>6</v>
      </c>
      <c r="E736" s="67">
        <v>100</v>
      </c>
      <c r="F736" s="68">
        <v>5</v>
      </c>
      <c r="G736" s="139"/>
      <c r="H736" s="140">
        <v>53046.3</v>
      </c>
      <c r="I736" s="141"/>
      <c r="J736" s="139"/>
      <c r="K736" s="140"/>
      <c r="L736" s="141"/>
      <c r="M736" s="139"/>
      <c r="N736" s="142"/>
      <c r="O736" s="141"/>
      <c r="P736" s="139">
        <v>56418.972659999999</v>
      </c>
      <c r="Q736" s="141">
        <v>3640</v>
      </c>
      <c r="R736" s="139">
        <v>54763.040000000001</v>
      </c>
      <c r="S736" s="141">
        <v>3198.98</v>
      </c>
      <c r="T736" s="139">
        <v>55959.34</v>
      </c>
      <c r="U736" s="141">
        <v>300.09199999999998</v>
      </c>
      <c r="V736" s="139">
        <v>55813.74</v>
      </c>
      <c r="W736" s="141">
        <v>300.37</v>
      </c>
      <c r="X736" s="142">
        <v>55321</v>
      </c>
      <c r="Y736" s="141">
        <v>5065</v>
      </c>
      <c r="Z736" s="74" t="str">
        <f t="shared" si="33"/>
        <v/>
      </c>
      <c r="AA736" s="48">
        <f t="shared" si="34"/>
        <v>54763.040000000001</v>
      </c>
      <c r="AB73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MIN(G736,J736,M736),"")</f>
        <v/>
      </c>
      <c r="AC736" s="49" t="str">
        <f>IF(OR(DataBase2[[#This Row],[sKS]] = "", DataBase2[[#This Row],[BSOpt]]=""), "", (DataBase2[[#This Row],[sKS]]-DataBase2[[#This Row],[BSOpt]])/DataBase2[[#This Row],[BSOpt]])</f>
        <v/>
      </c>
      <c r="AD736" s="49" t="str">
        <f t="shared" si="35"/>
        <v/>
      </c>
      <c r="AE736" s="49" t="str">
        <f>IF(OR(DataBase2[[#This Row],[sKS]] = "", DataBase2[[#This Row],[BESTUB]]=""), "", (DataBase2[[#This Row],[sKS]]-DataBase2[[#This Row],[BESTUB]])/DataBase2[[#This Row],[BESTUB]])</f>
        <v/>
      </c>
      <c r="AF736" s="75" t="str">
        <f>IF(OR(DataBase2[[#This Row],[sLB]] = "", DataBase2[[#This Row],[BestSol]]=""), "", (DataBase2[[#This Row],[sLB]]-DataBase2[[#This Row],[BestSol]])/DataBase2[[#This Row],[BestSol]])</f>
        <v/>
      </c>
      <c r="AG736" s="76" t="str">
        <f>IF(OR(DataBase2[[#This Row],[sCL]] = "", DataBase2[[#This Row],[BestSol]]=""), "", (DataBase2[[#This Row],[sCL]] -DataBase2[[#This Row],[BestSol]])/DataBase2[[#This Row],[BestSol]])</f>
        <v/>
      </c>
      <c r="AH736" s="76" t="str">
        <f>IF(OR(DataBase2[[#This Row],[sDRC]]= "", DataBase2[[#This Row],[BestSol]]=""), "", (DataBase2[[#This Row],[sDRC]]-DataBase2[[#This Row],[BestSol]])/DataBase2[[#This Row],[BestSol]])</f>
        <v/>
      </c>
      <c r="AI736" s="76" t="str">
        <f>IF(OR(DataBase2[[#This Row],[sABS]]= "", DataBase2[[#This Row],[BestSol]]=""), "", (DataBase2[[#This Row],[sABS]]-DataBase2[[#This Row],[BestSol]])/DataBase2[[#This Row],[BestSol]])</f>
        <v/>
      </c>
      <c r="AJ736" s="76" t="str">
        <f>IF(OR(DataBase2[[#This Row],[sCCJ]]= "", DataBase2[[#This Row],[BestSol]]=""), "", (DataBase2[[#This Row],[sCCJ]]-DataBase2[[#This Row],[BestSol]])/DataBase2[[#This Row],[BestSol]])</f>
        <v/>
      </c>
      <c r="AK736" s="76" t="str">
        <f>IF(OR(DataBase2[[#This Row],[sILS]] = "", DataBase2[[#This Row],[BestSol]]=""), "", (DataBase2[[#This Row],[sILS]]-DataBase2[[#This Row],[BestSol]])/DataBase2[[#This Row],[BestSol]])</f>
        <v/>
      </c>
      <c r="AL736" s="76" t="str">
        <f>IF(OR(DataBase2[[#This Row],[sSA]] = "", DataBase2[[#This Row],[BestSol]]=""), "", (DataBase2[[#This Row],[sSA]]-DataBase2[[#This Row],[BestSol]])/DataBase2[[#This Row],[BestSol]])</f>
        <v/>
      </c>
      <c r="AM736" s="76" t="str">
        <f>IF(OR(DataBase2[[#This Row],[sKS]] = "", DataBase2[[#This Row],[BestSol]]=""), "", (DataBase2[[#This Row],[sKS]]-DataBase2[[#This Row],[BestSol]])/DataBase2[[#This Row],[BestSol]])</f>
        <v/>
      </c>
      <c r="AN736" s="75" t="str">
        <f>IF(OR(DataBase2[[#This Row],[sLB]] = "", DataBase2[[#This Row],[BSHeu]]=""), "", (DataBase2[[#This Row],[sLB]]-DataBase2[[#This Row],[BSHeu]])/DataBase2[[#This Row],[BSHeu]])</f>
        <v/>
      </c>
      <c r="AO736" s="76" t="str">
        <f>IF(OR(DataBase2[[#This Row],[sCL]] = "",  DataBase2[[#This Row],[BSHeu]]=""), "", (DataBase2[[#This Row],[sCL]] - DataBase2[[#This Row],[BSHeu]])/ DataBase2[[#This Row],[BSHeu]])</f>
        <v/>
      </c>
      <c r="AP736" s="76" t="str">
        <f>IF(OR(DataBase2[[#This Row],[sDRC]]= "",  DataBase2[[#This Row],[BSHeu]]=""), "", (DataBase2[[#This Row],[sDRC]]- DataBase2[[#This Row],[BSHeu]])/ DataBase2[[#This Row],[BSHeu]])</f>
        <v/>
      </c>
      <c r="AQ736" s="76">
        <f>IF(OR(DataBase2[[#This Row],[sABS]]= "",  DataBase2[[#This Row],[BSHeu]]=""), "", (DataBase2[[#This Row],[sABS]]- DataBase2[[#This Row],[BSHeu]])/ DataBase2[[#This Row],[BSHeu]])</f>
        <v>3.0238143463182442E-2</v>
      </c>
      <c r="AR736" s="76">
        <f>IF(OR(DataBase2[[#This Row],[sCCJ]]= "",  DataBase2[[#This Row],[BSHeu]]=""), "", (DataBase2[[#This Row],[sCCJ]]- DataBase2[[#This Row],[BSHeu]])/ DataBase2[[#This Row],[BSHeu]])</f>
        <v>0</v>
      </c>
      <c r="AS736" s="76">
        <f>IF(OR(DataBase2[[#This Row],[sILS]] = "",  DataBase2[[#This Row],[BSHeu]]=""), "", (DataBase2[[#This Row],[sILS]]- DataBase2[[#This Row],[BSHeu]])/ DataBase2[[#This Row],[BSHeu]])</f>
        <v>2.1845025403995022E-2</v>
      </c>
      <c r="AT736" s="76">
        <f>IF(OR(DataBase2[[#This Row],[sSA]] = "",  DataBase2[[#This Row],[BSHeu]]=""), "", (DataBase2[[#This Row],[sSA]]- DataBase2[[#This Row],[BSHeu]])/ DataBase2[[#This Row],[BSHeu]])</f>
        <v>1.9186297911876277E-2</v>
      </c>
      <c r="AU736" s="77">
        <f>IF(OR(DataBase2[[#This Row],[sKS]]= "",  DataBase2[[#This Row],[BSHeu]]=""), "", (DataBase2[[#This Row],[sKS]]- DataBase2[[#This Row],[BSHeu]])/ DataBase2[[#This Row],[BSHeu]])</f>
        <v>1.0188623568012279E-2</v>
      </c>
      <c r="AV736" s="78" t="str">
        <f>IF(AND(DataBase2[[#This Row],[sLBGB]]&lt;=0.0001, DataBase2[[#This Row],[sLBGB]]&lt;&gt;""), 1,"")</f>
        <v/>
      </c>
      <c r="AW736" s="78" t="str">
        <f>IF(AND(DataBase2[[#This Row],[sCLGB]]&lt;=0.0001,DataBase2[[#This Row],[sCLGB]]&lt;&gt;""), 1,"")</f>
        <v/>
      </c>
      <c r="AX736" s="78" t="str">
        <f>IF(AND(DataBase2[[#This Row],[sDRCGB]]&lt;=0.0001,DataBase2[[#This Row],[sDRCGB]]&lt;&gt;""), 1,"")</f>
        <v/>
      </c>
      <c r="AY736" s="78" t="str">
        <f>IF(AND(DataBase2[[#This Row],[sABSGB]]&lt;=0.0001,DataBase2[[#This Row],[sABSGB]]&lt;&gt;""), 1,"")</f>
        <v/>
      </c>
      <c r="AZ736" s="78" t="str">
        <f>IF(AND(DataBase2[[#This Row],[sCCJGB]]&lt;=0.0001,DataBase2[[#This Row],[sCCJGB]]&lt;&gt;""), 1,"")</f>
        <v/>
      </c>
      <c r="BA736" s="78" t="str">
        <f>IF(AND(DataBase2[[#This Row],[sILSGB]]&lt;=0.0001,DataBase2[[#This Row],[sILSGB]]&lt;&gt;""), 1,"")</f>
        <v/>
      </c>
      <c r="BB736" s="78" t="str">
        <f>IF(AND(DataBase2[[#This Row],[sSAGB]]&lt;=0.0001,DataBase2[[#This Row],[sSAGB]]&lt;&gt;""), 1,"")</f>
        <v/>
      </c>
      <c r="BC736" s="78" t="str">
        <f>IF(AND(DataBase2[[#This Row],[sKSGB]]&lt;=0.0001,DataBase2[[#This Row],[sKSGB]]&lt;&gt;""), 1,"")</f>
        <v/>
      </c>
      <c r="BD736" s="79" t="str">
        <f>IF(AND(DataBase2[[#This Row],[sLBGKS]]&lt;=0.0001, DataBase2[[#This Row],[sLBGKS]]&lt;&gt;""), 1,"")</f>
        <v/>
      </c>
      <c r="BE736" s="78" t="str">
        <f>IF(AND(DataBase2[[#This Row],[sCLGKS]]&lt;=0.0001,DataBase2[[#This Row],[sCLGKS]]&lt;&gt;""), 1,"")</f>
        <v/>
      </c>
      <c r="BF736" s="78" t="str">
        <f>IF(AND(DataBase2[[#This Row],[sDRCGKS]]&lt;=0.0001,DataBase2[[#This Row],[sDRCGKS]]&lt;&gt;""), 1,"")</f>
        <v/>
      </c>
      <c r="BG736" s="78" t="str">
        <f>IF(AND(DataBase2[[#This Row],[sABSGKS]]&lt;=0.0001,DataBase2[[#This Row],[sABSGKS]]&lt;&gt;""), 1,"")</f>
        <v/>
      </c>
      <c r="BH736" s="78">
        <f>IF(AND(DataBase2[[#This Row],[sCCJGKS]]&lt;=0.0001,DataBase2[[#This Row],[sCCJGKS]]&lt;&gt;""), 1,"")</f>
        <v>1</v>
      </c>
      <c r="BI736" s="78" t="str">
        <f>IF(AND(DataBase2[[#This Row],[sILSGKS]]&lt;=0.0001,DataBase2[[#This Row],[sILSGKS]]&lt;&gt;""), 1,"")</f>
        <v/>
      </c>
      <c r="BJ736" s="78" t="str">
        <f>IF(AND(DataBase2[[#This Row],[sSAGKS]]&lt;=0.0001,DataBase2[[#This Row],[sSAGKS]]&lt;&gt;""), 1,"")</f>
        <v/>
      </c>
      <c r="BK736" s="80" t="str">
        <f>IF(AND(DataBase2[[#This Row],[sKSGKS]]&lt;=0.0001,DataBase2[[#This Row],[sKSGKS]]&lt;&gt;""), 1,"")</f>
        <v/>
      </c>
      <c r="BQ736" s="7"/>
      <c r="BR736" s="7"/>
      <c r="BS736" s="7"/>
      <c r="BT736" s="7"/>
      <c r="BU736" s="7"/>
      <c r="CH736" s="7"/>
      <c r="CI736" s="7"/>
      <c r="CJ736" s="7"/>
      <c r="CK736" s="7"/>
      <c r="CQ736" s="7"/>
      <c r="CR736" s="7"/>
      <c r="CS736" s="7"/>
      <c r="CT736" s="7"/>
      <c r="CU736" s="7"/>
      <c r="DH736" s="7"/>
      <c r="DI736" s="7"/>
      <c r="DJ736" s="7"/>
      <c r="DK736" s="7"/>
      <c r="DQ736" s="7"/>
      <c r="DR736" s="7"/>
      <c r="DS736" s="7"/>
      <c r="DT736" s="7"/>
      <c r="DU736" s="7"/>
      <c r="EB736" s="7"/>
      <c r="EC736" s="7"/>
      <c r="ED736" s="7"/>
      <c r="EE736" s="7"/>
      <c r="EK736" s="7"/>
      <c r="EL736" s="7"/>
      <c r="EM736" s="7"/>
      <c r="EN736" s="7"/>
      <c r="EO736" s="7"/>
      <c r="EV736" s="7"/>
      <c r="EW736" s="7"/>
      <c r="EX736" s="7"/>
      <c r="EY736" s="7"/>
    </row>
    <row r="737" spans="1:155" s="8" customFormat="1" x14ac:dyDescent="0.35">
      <c r="A737" s="127" t="s">
        <v>324</v>
      </c>
      <c r="B737" s="128" t="s">
        <v>283</v>
      </c>
      <c r="C737" s="129" t="s">
        <v>81</v>
      </c>
      <c r="D737" s="67">
        <v>6</v>
      </c>
      <c r="E737" s="67">
        <v>100</v>
      </c>
      <c r="F737" s="68">
        <v>2</v>
      </c>
      <c r="G737" s="139"/>
      <c r="H737" s="140">
        <v>48223.199999999997</v>
      </c>
      <c r="I737" s="141"/>
      <c r="J737" s="139"/>
      <c r="K737" s="140"/>
      <c r="L737" s="141"/>
      <c r="M737" s="139"/>
      <c r="N737" s="142"/>
      <c r="O737" s="141"/>
      <c r="P737" s="139">
        <v>52121.671880000002</v>
      </c>
      <c r="Q737" s="141">
        <v>6433</v>
      </c>
      <c r="R737" s="139">
        <v>50152.37</v>
      </c>
      <c r="S737" s="141">
        <v>2639.08</v>
      </c>
      <c r="T737" s="139">
        <v>50375.27</v>
      </c>
      <c r="U737" s="141">
        <v>300.30349999999999</v>
      </c>
      <c r="V737" s="139">
        <v>50848.57</v>
      </c>
      <c r="W737" s="141">
        <v>300.52550000000002</v>
      </c>
      <c r="X737" s="142">
        <v>51281.2</v>
      </c>
      <c r="Y737" s="141">
        <v>126</v>
      </c>
      <c r="Z737" s="74" t="str">
        <f t="shared" si="33"/>
        <v/>
      </c>
      <c r="AA737" s="48">
        <f t="shared" si="34"/>
        <v>50152.37</v>
      </c>
      <c r="AB73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MIN(G737,J737,M737),"")</f>
        <v/>
      </c>
      <c r="AC737" s="49" t="str">
        <f>IF(OR(DataBase2[[#This Row],[sKS]] = "", DataBase2[[#This Row],[BSOpt]]=""), "", (DataBase2[[#This Row],[sKS]]-DataBase2[[#This Row],[BSOpt]])/DataBase2[[#This Row],[BSOpt]])</f>
        <v/>
      </c>
      <c r="AD737" s="49" t="str">
        <f t="shared" si="35"/>
        <v/>
      </c>
      <c r="AE737" s="49" t="str">
        <f>IF(OR(DataBase2[[#This Row],[sKS]] = "", DataBase2[[#This Row],[BESTUB]]=""), "", (DataBase2[[#This Row],[sKS]]-DataBase2[[#This Row],[BESTUB]])/DataBase2[[#This Row],[BESTUB]])</f>
        <v/>
      </c>
      <c r="AF737" s="75" t="str">
        <f>IF(OR(DataBase2[[#This Row],[sLB]] = "", DataBase2[[#This Row],[BestSol]]=""), "", (DataBase2[[#This Row],[sLB]]-DataBase2[[#This Row],[BestSol]])/DataBase2[[#This Row],[BestSol]])</f>
        <v/>
      </c>
      <c r="AG737" s="76" t="str">
        <f>IF(OR(DataBase2[[#This Row],[sCL]] = "", DataBase2[[#This Row],[BestSol]]=""), "", (DataBase2[[#This Row],[sCL]] -DataBase2[[#This Row],[BestSol]])/DataBase2[[#This Row],[BestSol]])</f>
        <v/>
      </c>
      <c r="AH737" s="76" t="str">
        <f>IF(OR(DataBase2[[#This Row],[sDRC]]= "", DataBase2[[#This Row],[BestSol]]=""), "", (DataBase2[[#This Row],[sDRC]]-DataBase2[[#This Row],[BestSol]])/DataBase2[[#This Row],[BestSol]])</f>
        <v/>
      </c>
      <c r="AI737" s="76" t="str">
        <f>IF(OR(DataBase2[[#This Row],[sABS]]= "", DataBase2[[#This Row],[BestSol]]=""), "", (DataBase2[[#This Row],[sABS]]-DataBase2[[#This Row],[BestSol]])/DataBase2[[#This Row],[BestSol]])</f>
        <v/>
      </c>
      <c r="AJ737" s="76" t="str">
        <f>IF(OR(DataBase2[[#This Row],[sCCJ]]= "", DataBase2[[#This Row],[BestSol]]=""), "", (DataBase2[[#This Row],[sCCJ]]-DataBase2[[#This Row],[BestSol]])/DataBase2[[#This Row],[BestSol]])</f>
        <v/>
      </c>
      <c r="AK737" s="76" t="str">
        <f>IF(OR(DataBase2[[#This Row],[sILS]] = "", DataBase2[[#This Row],[BestSol]]=""), "", (DataBase2[[#This Row],[sILS]]-DataBase2[[#This Row],[BestSol]])/DataBase2[[#This Row],[BestSol]])</f>
        <v/>
      </c>
      <c r="AL737" s="76" t="str">
        <f>IF(OR(DataBase2[[#This Row],[sSA]] = "", DataBase2[[#This Row],[BestSol]]=""), "", (DataBase2[[#This Row],[sSA]]-DataBase2[[#This Row],[BestSol]])/DataBase2[[#This Row],[BestSol]])</f>
        <v/>
      </c>
      <c r="AM737" s="76" t="str">
        <f>IF(OR(DataBase2[[#This Row],[sKS]] = "", DataBase2[[#This Row],[BestSol]]=""), "", (DataBase2[[#This Row],[sKS]]-DataBase2[[#This Row],[BestSol]])/DataBase2[[#This Row],[BestSol]])</f>
        <v/>
      </c>
      <c r="AN737" s="75" t="str">
        <f>IF(OR(DataBase2[[#This Row],[sLB]] = "", DataBase2[[#This Row],[BSHeu]]=""), "", (DataBase2[[#This Row],[sLB]]-DataBase2[[#This Row],[BSHeu]])/DataBase2[[#This Row],[BSHeu]])</f>
        <v/>
      </c>
      <c r="AO737" s="76" t="str">
        <f>IF(OR(DataBase2[[#This Row],[sCL]] = "",  DataBase2[[#This Row],[BSHeu]]=""), "", (DataBase2[[#This Row],[sCL]] - DataBase2[[#This Row],[BSHeu]])/ DataBase2[[#This Row],[BSHeu]])</f>
        <v/>
      </c>
      <c r="AP737" s="76" t="str">
        <f>IF(OR(DataBase2[[#This Row],[sDRC]]= "",  DataBase2[[#This Row],[BSHeu]]=""), "", (DataBase2[[#This Row],[sDRC]]- DataBase2[[#This Row],[BSHeu]])/ DataBase2[[#This Row],[BSHeu]])</f>
        <v/>
      </c>
      <c r="AQ737" s="76">
        <f>IF(OR(DataBase2[[#This Row],[sABS]]= "",  DataBase2[[#This Row],[BSHeu]]=""), "", (DataBase2[[#This Row],[sABS]]- DataBase2[[#This Row],[BSHeu]])/ DataBase2[[#This Row],[BSHeu]])</f>
        <v>3.926637724199273E-2</v>
      </c>
      <c r="AR737" s="76">
        <f>IF(OR(DataBase2[[#This Row],[sCCJ]]= "",  DataBase2[[#This Row],[BSHeu]]=""), "", (DataBase2[[#This Row],[sCCJ]]- DataBase2[[#This Row],[BSHeu]])/ DataBase2[[#This Row],[BSHeu]])</f>
        <v>0</v>
      </c>
      <c r="AS737" s="76">
        <f>IF(OR(DataBase2[[#This Row],[sILS]] = "",  DataBase2[[#This Row],[BSHeu]]=""), "", (DataBase2[[#This Row],[sILS]]- DataBase2[[#This Row],[BSHeu]])/ DataBase2[[#This Row],[BSHeu]])</f>
        <v>4.4444559648924697E-3</v>
      </c>
      <c r="AT737" s="76">
        <f>IF(OR(DataBase2[[#This Row],[sSA]] = "",  DataBase2[[#This Row],[BSHeu]]=""), "", (DataBase2[[#This Row],[sSA]]- DataBase2[[#This Row],[BSHeu]])/ DataBase2[[#This Row],[BSHeu]])</f>
        <v>1.3881696916815638E-2</v>
      </c>
      <c r="AU737" s="77">
        <f>IF(OR(DataBase2[[#This Row],[sKS]]= "",  DataBase2[[#This Row],[BSHeu]]=""), "", (DataBase2[[#This Row],[sKS]]- DataBase2[[#This Row],[BSHeu]])/ DataBase2[[#This Row],[BSHeu]])</f>
        <v>2.2508009093089608E-2</v>
      </c>
      <c r="AV737" s="78" t="str">
        <f>IF(AND(DataBase2[[#This Row],[sLBGB]]&lt;=0.0001, DataBase2[[#This Row],[sLBGB]]&lt;&gt;""), 1,"")</f>
        <v/>
      </c>
      <c r="AW737" s="78" t="str">
        <f>IF(AND(DataBase2[[#This Row],[sCLGB]]&lt;=0.0001,DataBase2[[#This Row],[sCLGB]]&lt;&gt;""), 1,"")</f>
        <v/>
      </c>
      <c r="AX737" s="78" t="str">
        <f>IF(AND(DataBase2[[#This Row],[sDRCGB]]&lt;=0.0001,DataBase2[[#This Row],[sDRCGB]]&lt;&gt;""), 1,"")</f>
        <v/>
      </c>
      <c r="AY737" s="78" t="str">
        <f>IF(AND(DataBase2[[#This Row],[sABSGB]]&lt;=0.0001,DataBase2[[#This Row],[sABSGB]]&lt;&gt;""), 1,"")</f>
        <v/>
      </c>
      <c r="AZ737" s="78" t="str">
        <f>IF(AND(DataBase2[[#This Row],[sCCJGB]]&lt;=0.0001,DataBase2[[#This Row],[sCCJGB]]&lt;&gt;""), 1,"")</f>
        <v/>
      </c>
      <c r="BA737" s="78" t="str">
        <f>IF(AND(DataBase2[[#This Row],[sILSGB]]&lt;=0.0001,DataBase2[[#This Row],[sILSGB]]&lt;&gt;""), 1,"")</f>
        <v/>
      </c>
      <c r="BB737" s="78" t="str">
        <f>IF(AND(DataBase2[[#This Row],[sSAGB]]&lt;=0.0001,DataBase2[[#This Row],[sSAGB]]&lt;&gt;""), 1,"")</f>
        <v/>
      </c>
      <c r="BC737" s="78" t="str">
        <f>IF(AND(DataBase2[[#This Row],[sKSGB]]&lt;=0.0001,DataBase2[[#This Row],[sKSGB]]&lt;&gt;""), 1,"")</f>
        <v/>
      </c>
      <c r="BD737" s="79" t="str">
        <f>IF(AND(DataBase2[[#This Row],[sLBGKS]]&lt;=0.0001, DataBase2[[#This Row],[sLBGKS]]&lt;&gt;""), 1,"")</f>
        <v/>
      </c>
      <c r="BE737" s="78" t="str">
        <f>IF(AND(DataBase2[[#This Row],[sCLGKS]]&lt;=0.0001,DataBase2[[#This Row],[sCLGKS]]&lt;&gt;""), 1,"")</f>
        <v/>
      </c>
      <c r="BF737" s="78" t="str">
        <f>IF(AND(DataBase2[[#This Row],[sDRCGKS]]&lt;=0.0001,DataBase2[[#This Row],[sDRCGKS]]&lt;&gt;""), 1,"")</f>
        <v/>
      </c>
      <c r="BG737" s="78" t="str">
        <f>IF(AND(DataBase2[[#This Row],[sABSGKS]]&lt;=0.0001,DataBase2[[#This Row],[sABSGKS]]&lt;&gt;""), 1,"")</f>
        <v/>
      </c>
      <c r="BH737" s="78">
        <f>IF(AND(DataBase2[[#This Row],[sCCJGKS]]&lt;=0.0001,DataBase2[[#This Row],[sCCJGKS]]&lt;&gt;""), 1,"")</f>
        <v>1</v>
      </c>
      <c r="BI737" s="78" t="str">
        <f>IF(AND(DataBase2[[#This Row],[sILSGKS]]&lt;=0.0001,DataBase2[[#This Row],[sILSGKS]]&lt;&gt;""), 1,"")</f>
        <v/>
      </c>
      <c r="BJ737" s="78" t="str">
        <f>IF(AND(DataBase2[[#This Row],[sSAGKS]]&lt;=0.0001,DataBase2[[#This Row],[sSAGKS]]&lt;&gt;""), 1,"")</f>
        <v/>
      </c>
      <c r="BK737" s="80" t="str">
        <f>IF(AND(DataBase2[[#This Row],[sKSGKS]]&lt;=0.0001,DataBase2[[#This Row],[sKSGKS]]&lt;&gt;""), 1,"")</f>
        <v/>
      </c>
      <c r="BQ737" s="7"/>
      <c r="BR737" s="7"/>
      <c r="BS737" s="7"/>
      <c r="BT737" s="7"/>
      <c r="BU737" s="7"/>
      <c r="CH737" s="7"/>
      <c r="CI737" s="7"/>
      <c r="CJ737" s="7"/>
      <c r="CK737" s="7"/>
      <c r="CQ737" s="7"/>
      <c r="CR737" s="7"/>
      <c r="CS737" s="7"/>
      <c r="CT737" s="7"/>
      <c r="CU737" s="7"/>
      <c r="DH737" s="7"/>
      <c r="DI737" s="7"/>
      <c r="DJ737" s="7"/>
      <c r="DK737" s="7"/>
      <c r="DQ737" s="7"/>
      <c r="DR737" s="7"/>
      <c r="DS737" s="7"/>
      <c r="DT737" s="7"/>
      <c r="DU737" s="7"/>
      <c r="EB737" s="7"/>
      <c r="EC737" s="7"/>
      <c r="ED737" s="7"/>
      <c r="EE737" s="7"/>
      <c r="EK737" s="7"/>
      <c r="EL737" s="7"/>
      <c r="EM737" s="7"/>
      <c r="EN737" s="7"/>
      <c r="EO737" s="7"/>
      <c r="EV737" s="7"/>
      <c r="EW737" s="7"/>
      <c r="EX737" s="7"/>
      <c r="EY737" s="7"/>
    </row>
    <row r="738" spans="1:155" s="8" customFormat="1" x14ac:dyDescent="0.35">
      <c r="A738" s="127" t="s">
        <v>325</v>
      </c>
      <c r="B738" s="128" t="s">
        <v>283</v>
      </c>
      <c r="C738" s="129" t="s">
        <v>81</v>
      </c>
      <c r="D738" s="67">
        <v>6</v>
      </c>
      <c r="E738" s="67">
        <v>100</v>
      </c>
      <c r="F738" s="68">
        <v>3</v>
      </c>
      <c r="G738" s="139"/>
      <c r="H738" s="140">
        <v>49341.4</v>
      </c>
      <c r="I738" s="141"/>
      <c r="J738" s="139"/>
      <c r="K738" s="140"/>
      <c r="L738" s="141"/>
      <c r="M738" s="139"/>
      <c r="N738" s="142"/>
      <c r="O738" s="141"/>
      <c r="P738" s="139">
        <v>52838.28125</v>
      </c>
      <c r="Q738" s="141">
        <v>8725</v>
      </c>
      <c r="R738" s="139">
        <v>52035.97</v>
      </c>
      <c r="S738" s="141">
        <v>2594.06</v>
      </c>
      <c r="T738" s="139">
        <v>52272.47</v>
      </c>
      <c r="U738" s="141">
        <v>300.05950000000001</v>
      </c>
      <c r="V738" s="139">
        <v>52569.87</v>
      </c>
      <c r="W738" s="141">
        <v>300.5335</v>
      </c>
      <c r="X738" s="142">
        <v>51686.5</v>
      </c>
      <c r="Y738" s="141">
        <v>189</v>
      </c>
      <c r="Z738" s="74" t="str">
        <f t="shared" si="33"/>
        <v/>
      </c>
      <c r="AA738" s="48">
        <f t="shared" si="34"/>
        <v>51686.5</v>
      </c>
      <c r="AB73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MIN(G738,J738,M738),"")</f>
        <v/>
      </c>
      <c r="AC738" s="49" t="str">
        <f>IF(OR(DataBase2[[#This Row],[sKS]] = "", DataBase2[[#This Row],[BSOpt]]=""), "", (DataBase2[[#This Row],[sKS]]-DataBase2[[#This Row],[BSOpt]])/DataBase2[[#This Row],[BSOpt]])</f>
        <v/>
      </c>
      <c r="AD738" s="49" t="str">
        <f t="shared" si="35"/>
        <v/>
      </c>
      <c r="AE738" s="49" t="str">
        <f>IF(OR(DataBase2[[#This Row],[sKS]] = "", DataBase2[[#This Row],[BESTUB]]=""), "", (DataBase2[[#This Row],[sKS]]-DataBase2[[#This Row],[BESTUB]])/DataBase2[[#This Row],[BESTUB]])</f>
        <v/>
      </c>
      <c r="AF738" s="75" t="str">
        <f>IF(OR(DataBase2[[#This Row],[sLB]] = "", DataBase2[[#This Row],[BestSol]]=""), "", (DataBase2[[#This Row],[sLB]]-DataBase2[[#This Row],[BestSol]])/DataBase2[[#This Row],[BestSol]])</f>
        <v/>
      </c>
      <c r="AG738" s="76" t="str">
        <f>IF(OR(DataBase2[[#This Row],[sCL]] = "", DataBase2[[#This Row],[BestSol]]=""), "", (DataBase2[[#This Row],[sCL]] -DataBase2[[#This Row],[BestSol]])/DataBase2[[#This Row],[BestSol]])</f>
        <v/>
      </c>
      <c r="AH738" s="76" t="str">
        <f>IF(OR(DataBase2[[#This Row],[sDRC]]= "", DataBase2[[#This Row],[BestSol]]=""), "", (DataBase2[[#This Row],[sDRC]]-DataBase2[[#This Row],[BestSol]])/DataBase2[[#This Row],[BestSol]])</f>
        <v/>
      </c>
      <c r="AI738" s="76" t="str">
        <f>IF(OR(DataBase2[[#This Row],[sABS]]= "", DataBase2[[#This Row],[BestSol]]=""), "", (DataBase2[[#This Row],[sABS]]-DataBase2[[#This Row],[BestSol]])/DataBase2[[#This Row],[BestSol]])</f>
        <v/>
      </c>
      <c r="AJ738" s="76" t="str">
        <f>IF(OR(DataBase2[[#This Row],[sCCJ]]= "", DataBase2[[#This Row],[BestSol]]=""), "", (DataBase2[[#This Row],[sCCJ]]-DataBase2[[#This Row],[BestSol]])/DataBase2[[#This Row],[BestSol]])</f>
        <v/>
      </c>
      <c r="AK738" s="76" t="str">
        <f>IF(OR(DataBase2[[#This Row],[sILS]] = "", DataBase2[[#This Row],[BestSol]]=""), "", (DataBase2[[#This Row],[sILS]]-DataBase2[[#This Row],[BestSol]])/DataBase2[[#This Row],[BestSol]])</f>
        <v/>
      </c>
      <c r="AL738" s="76" t="str">
        <f>IF(OR(DataBase2[[#This Row],[sSA]] = "", DataBase2[[#This Row],[BestSol]]=""), "", (DataBase2[[#This Row],[sSA]]-DataBase2[[#This Row],[BestSol]])/DataBase2[[#This Row],[BestSol]])</f>
        <v/>
      </c>
      <c r="AM738" s="76" t="str">
        <f>IF(OR(DataBase2[[#This Row],[sKS]] = "", DataBase2[[#This Row],[BestSol]]=""), "", (DataBase2[[#This Row],[sKS]]-DataBase2[[#This Row],[BestSol]])/DataBase2[[#This Row],[BestSol]])</f>
        <v/>
      </c>
      <c r="AN738" s="75" t="str">
        <f>IF(OR(DataBase2[[#This Row],[sLB]] = "", DataBase2[[#This Row],[BSHeu]]=""), "", (DataBase2[[#This Row],[sLB]]-DataBase2[[#This Row],[BSHeu]])/DataBase2[[#This Row],[BSHeu]])</f>
        <v/>
      </c>
      <c r="AO738" s="76" t="str">
        <f>IF(OR(DataBase2[[#This Row],[sCL]] = "",  DataBase2[[#This Row],[BSHeu]]=""), "", (DataBase2[[#This Row],[sCL]] - DataBase2[[#This Row],[BSHeu]])/ DataBase2[[#This Row],[BSHeu]])</f>
        <v/>
      </c>
      <c r="AP738" s="76" t="str">
        <f>IF(OR(DataBase2[[#This Row],[sDRC]]= "",  DataBase2[[#This Row],[BSHeu]]=""), "", (DataBase2[[#This Row],[sDRC]]- DataBase2[[#This Row],[BSHeu]])/ DataBase2[[#This Row],[BSHeu]])</f>
        <v/>
      </c>
      <c r="AQ738" s="76">
        <f>IF(OR(DataBase2[[#This Row],[sABS]]= "",  DataBase2[[#This Row],[BSHeu]]=""), "", (DataBase2[[#This Row],[sABS]]- DataBase2[[#This Row],[BSHeu]])/ DataBase2[[#This Row],[BSHeu]])</f>
        <v>2.2283986147253153E-2</v>
      </c>
      <c r="AR738" s="76">
        <f>IF(OR(DataBase2[[#This Row],[sCCJ]]= "",  DataBase2[[#This Row],[BSHeu]]=""), "", (DataBase2[[#This Row],[sCCJ]]- DataBase2[[#This Row],[BSHeu]])/ DataBase2[[#This Row],[BSHeu]])</f>
        <v>6.7613400017412896E-3</v>
      </c>
      <c r="AS738" s="76">
        <f>IF(OR(DataBase2[[#This Row],[sILS]] = "",  DataBase2[[#This Row],[BSHeu]]=""), "", (DataBase2[[#This Row],[sILS]]- DataBase2[[#This Row],[BSHeu]])/ DataBase2[[#This Row],[BSHeu]])</f>
        <v>1.1337002892438086E-2</v>
      </c>
      <c r="AT738" s="76">
        <f>IF(OR(DataBase2[[#This Row],[sSA]] = "",  DataBase2[[#This Row],[BSHeu]]=""), "", (DataBase2[[#This Row],[sSA]]- DataBase2[[#This Row],[BSHeu]])/ DataBase2[[#This Row],[BSHeu]])</f>
        <v>1.7090923161754087E-2</v>
      </c>
      <c r="AU738" s="77">
        <f>IF(OR(DataBase2[[#This Row],[sKS]]= "",  DataBase2[[#This Row],[BSHeu]]=""), "", (DataBase2[[#This Row],[sKS]]- DataBase2[[#This Row],[BSHeu]])/ DataBase2[[#This Row],[BSHeu]])</f>
        <v>0</v>
      </c>
      <c r="AV738" s="78" t="str">
        <f>IF(AND(DataBase2[[#This Row],[sLBGB]]&lt;=0.0001, DataBase2[[#This Row],[sLBGB]]&lt;&gt;""), 1,"")</f>
        <v/>
      </c>
      <c r="AW738" s="78" t="str">
        <f>IF(AND(DataBase2[[#This Row],[sCLGB]]&lt;=0.0001,DataBase2[[#This Row],[sCLGB]]&lt;&gt;""), 1,"")</f>
        <v/>
      </c>
      <c r="AX738" s="78" t="str">
        <f>IF(AND(DataBase2[[#This Row],[sDRCGB]]&lt;=0.0001,DataBase2[[#This Row],[sDRCGB]]&lt;&gt;""), 1,"")</f>
        <v/>
      </c>
      <c r="AY738" s="78" t="str">
        <f>IF(AND(DataBase2[[#This Row],[sABSGB]]&lt;=0.0001,DataBase2[[#This Row],[sABSGB]]&lt;&gt;""), 1,"")</f>
        <v/>
      </c>
      <c r="AZ738" s="78" t="str">
        <f>IF(AND(DataBase2[[#This Row],[sCCJGB]]&lt;=0.0001,DataBase2[[#This Row],[sCCJGB]]&lt;&gt;""), 1,"")</f>
        <v/>
      </c>
      <c r="BA738" s="78" t="str">
        <f>IF(AND(DataBase2[[#This Row],[sILSGB]]&lt;=0.0001,DataBase2[[#This Row],[sILSGB]]&lt;&gt;""), 1,"")</f>
        <v/>
      </c>
      <c r="BB738" s="78" t="str">
        <f>IF(AND(DataBase2[[#This Row],[sSAGB]]&lt;=0.0001,DataBase2[[#This Row],[sSAGB]]&lt;&gt;""), 1,"")</f>
        <v/>
      </c>
      <c r="BC738" s="78" t="str">
        <f>IF(AND(DataBase2[[#This Row],[sKSGB]]&lt;=0.0001,DataBase2[[#This Row],[sKSGB]]&lt;&gt;""), 1,"")</f>
        <v/>
      </c>
      <c r="BD738" s="79" t="str">
        <f>IF(AND(DataBase2[[#This Row],[sLBGKS]]&lt;=0.0001, DataBase2[[#This Row],[sLBGKS]]&lt;&gt;""), 1,"")</f>
        <v/>
      </c>
      <c r="BE738" s="78" t="str">
        <f>IF(AND(DataBase2[[#This Row],[sCLGKS]]&lt;=0.0001,DataBase2[[#This Row],[sCLGKS]]&lt;&gt;""), 1,"")</f>
        <v/>
      </c>
      <c r="BF738" s="78" t="str">
        <f>IF(AND(DataBase2[[#This Row],[sDRCGKS]]&lt;=0.0001,DataBase2[[#This Row],[sDRCGKS]]&lt;&gt;""), 1,"")</f>
        <v/>
      </c>
      <c r="BG738" s="78" t="str">
        <f>IF(AND(DataBase2[[#This Row],[sABSGKS]]&lt;=0.0001,DataBase2[[#This Row],[sABSGKS]]&lt;&gt;""), 1,"")</f>
        <v/>
      </c>
      <c r="BH738" s="78" t="str">
        <f>IF(AND(DataBase2[[#This Row],[sCCJGKS]]&lt;=0.0001,DataBase2[[#This Row],[sCCJGKS]]&lt;&gt;""), 1,"")</f>
        <v/>
      </c>
      <c r="BI738" s="78" t="str">
        <f>IF(AND(DataBase2[[#This Row],[sILSGKS]]&lt;=0.0001,DataBase2[[#This Row],[sILSGKS]]&lt;&gt;""), 1,"")</f>
        <v/>
      </c>
      <c r="BJ738" s="78" t="str">
        <f>IF(AND(DataBase2[[#This Row],[sSAGKS]]&lt;=0.0001,DataBase2[[#This Row],[sSAGKS]]&lt;&gt;""), 1,"")</f>
        <v/>
      </c>
      <c r="BK738" s="80">
        <f>IF(AND(DataBase2[[#This Row],[sKSGKS]]&lt;=0.0001,DataBase2[[#This Row],[sKSGKS]]&lt;&gt;""), 1,"")</f>
        <v>1</v>
      </c>
      <c r="BQ738" s="7"/>
      <c r="BR738" s="7"/>
      <c r="BS738" s="7"/>
      <c r="BT738" s="7"/>
      <c r="BU738" s="7"/>
      <c r="CH738" s="7"/>
      <c r="CI738" s="7"/>
      <c r="CJ738" s="7"/>
      <c r="CK738" s="7"/>
      <c r="CQ738" s="7"/>
      <c r="CR738" s="7"/>
      <c r="CS738" s="7"/>
      <c r="CT738" s="7"/>
      <c r="CU738" s="7"/>
      <c r="DH738" s="7"/>
      <c r="DI738" s="7"/>
      <c r="DJ738" s="7"/>
      <c r="DK738" s="7"/>
      <c r="DQ738" s="7"/>
      <c r="DR738" s="7"/>
      <c r="DS738" s="7"/>
      <c r="DT738" s="7"/>
      <c r="DU738" s="7"/>
      <c r="EB738" s="7"/>
      <c r="EC738" s="7"/>
      <c r="ED738" s="7"/>
      <c r="EE738" s="7"/>
      <c r="EK738" s="7"/>
      <c r="EL738" s="7"/>
      <c r="EM738" s="7"/>
      <c r="EN738" s="7"/>
      <c r="EO738" s="7"/>
      <c r="EV738" s="7"/>
      <c r="EW738" s="7"/>
      <c r="EX738" s="7"/>
      <c r="EY738" s="7"/>
    </row>
    <row r="739" spans="1:155" s="8" customFormat="1" x14ac:dyDescent="0.35">
      <c r="A739" s="127" t="s">
        <v>326</v>
      </c>
      <c r="B739" s="128" t="s">
        <v>283</v>
      </c>
      <c r="C739" s="129" t="s">
        <v>81</v>
      </c>
      <c r="D739" s="67">
        <v>6</v>
      </c>
      <c r="E739" s="67">
        <v>100</v>
      </c>
      <c r="F739" s="68">
        <v>4</v>
      </c>
      <c r="G739" s="139"/>
      <c r="H739" s="140">
        <v>50710.1</v>
      </c>
      <c r="I739" s="141"/>
      <c r="J739" s="139"/>
      <c r="K739" s="140"/>
      <c r="L739" s="141"/>
      <c r="M739" s="139"/>
      <c r="N739" s="142"/>
      <c r="O739" s="141"/>
      <c r="P739" s="139">
        <v>55312.140630000002</v>
      </c>
      <c r="Q739" s="141">
        <v>4159</v>
      </c>
      <c r="R739" s="139">
        <v>52981.37</v>
      </c>
      <c r="S739" s="141">
        <v>4253.18</v>
      </c>
      <c r="T739" s="139">
        <v>54608.47</v>
      </c>
      <c r="U739" s="141">
        <v>300.0795</v>
      </c>
      <c r="V739" s="139">
        <v>54608.37</v>
      </c>
      <c r="W739" s="141">
        <v>301.35750000000002</v>
      </c>
      <c r="X739" s="142">
        <v>55199.9</v>
      </c>
      <c r="Y739" s="141">
        <v>464</v>
      </c>
      <c r="Z739" s="74" t="str">
        <f t="shared" si="33"/>
        <v/>
      </c>
      <c r="AA739" s="48">
        <f t="shared" si="34"/>
        <v>52981.37</v>
      </c>
      <c r="AB73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MIN(G739,J739,M739),"")</f>
        <v/>
      </c>
      <c r="AC739" s="49" t="str">
        <f>IF(OR(DataBase2[[#This Row],[sKS]] = "", DataBase2[[#This Row],[BSOpt]]=""), "", (DataBase2[[#This Row],[sKS]]-DataBase2[[#This Row],[BSOpt]])/DataBase2[[#This Row],[BSOpt]])</f>
        <v/>
      </c>
      <c r="AD739" s="49" t="str">
        <f t="shared" si="35"/>
        <v/>
      </c>
      <c r="AE739" s="49" t="str">
        <f>IF(OR(DataBase2[[#This Row],[sKS]] = "", DataBase2[[#This Row],[BESTUB]]=""), "", (DataBase2[[#This Row],[sKS]]-DataBase2[[#This Row],[BESTUB]])/DataBase2[[#This Row],[BESTUB]])</f>
        <v/>
      </c>
      <c r="AF739" s="75" t="str">
        <f>IF(OR(DataBase2[[#This Row],[sLB]] = "", DataBase2[[#This Row],[BestSol]]=""), "", (DataBase2[[#This Row],[sLB]]-DataBase2[[#This Row],[BestSol]])/DataBase2[[#This Row],[BestSol]])</f>
        <v/>
      </c>
      <c r="AG739" s="76" t="str">
        <f>IF(OR(DataBase2[[#This Row],[sCL]] = "", DataBase2[[#This Row],[BestSol]]=""), "", (DataBase2[[#This Row],[sCL]] -DataBase2[[#This Row],[BestSol]])/DataBase2[[#This Row],[BestSol]])</f>
        <v/>
      </c>
      <c r="AH739" s="76" t="str">
        <f>IF(OR(DataBase2[[#This Row],[sDRC]]= "", DataBase2[[#This Row],[BestSol]]=""), "", (DataBase2[[#This Row],[sDRC]]-DataBase2[[#This Row],[BestSol]])/DataBase2[[#This Row],[BestSol]])</f>
        <v/>
      </c>
      <c r="AI739" s="76" t="str">
        <f>IF(OR(DataBase2[[#This Row],[sABS]]= "", DataBase2[[#This Row],[BestSol]]=""), "", (DataBase2[[#This Row],[sABS]]-DataBase2[[#This Row],[BestSol]])/DataBase2[[#This Row],[BestSol]])</f>
        <v/>
      </c>
      <c r="AJ739" s="76" t="str">
        <f>IF(OR(DataBase2[[#This Row],[sCCJ]]= "", DataBase2[[#This Row],[BestSol]]=""), "", (DataBase2[[#This Row],[sCCJ]]-DataBase2[[#This Row],[BestSol]])/DataBase2[[#This Row],[BestSol]])</f>
        <v/>
      </c>
      <c r="AK739" s="76" t="str">
        <f>IF(OR(DataBase2[[#This Row],[sILS]] = "", DataBase2[[#This Row],[BestSol]]=""), "", (DataBase2[[#This Row],[sILS]]-DataBase2[[#This Row],[BestSol]])/DataBase2[[#This Row],[BestSol]])</f>
        <v/>
      </c>
      <c r="AL739" s="76" t="str">
        <f>IF(OR(DataBase2[[#This Row],[sSA]] = "", DataBase2[[#This Row],[BestSol]]=""), "", (DataBase2[[#This Row],[sSA]]-DataBase2[[#This Row],[BestSol]])/DataBase2[[#This Row],[BestSol]])</f>
        <v/>
      </c>
      <c r="AM739" s="76" t="str">
        <f>IF(OR(DataBase2[[#This Row],[sKS]] = "", DataBase2[[#This Row],[BestSol]]=""), "", (DataBase2[[#This Row],[sKS]]-DataBase2[[#This Row],[BestSol]])/DataBase2[[#This Row],[BestSol]])</f>
        <v/>
      </c>
      <c r="AN739" s="75" t="str">
        <f>IF(OR(DataBase2[[#This Row],[sLB]] = "", DataBase2[[#This Row],[BSHeu]]=""), "", (DataBase2[[#This Row],[sLB]]-DataBase2[[#This Row],[BSHeu]])/DataBase2[[#This Row],[BSHeu]])</f>
        <v/>
      </c>
      <c r="AO739" s="76" t="str">
        <f>IF(OR(DataBase2[[#This Row],[sCL]] = "",  DataBase2[[#This Row],[BSHeu]]=""), "", (DataBase2[[#This Row],[sCL]] - DataBase2[[#This Row],[BSHeu]])/ DataBase2[[#This Row],[BSHeu]])</f>
        <v/>
      </c>
      <c r="AP739" s="76" t="str">
        <f>IF(OR(DataBase2[[#This Row],[sDRC]]= "",  DataBase2[[#This Row],[BSHeu]]=""), "", (DataBase2[[#This Row],[sDRC]]- DataBase2[[#This Row],[BSHeu]])/ DataBase2[[#This Row],[BSHeu]])</f>
        <v/>
      </c>
      <c r="AQ739" s="76">
        <f>IF(OR(DataBase2[[#This Row],[sABS]]= "",  DataBase2[[#This Row],[BSHeu]]=""), "", (DataBase2[[#This Row],[sABS]]- DataBase2[[#This Row],[BSHeu]])/ DataBase2[[#This Row],[BSHeu]])</f>
        <v>4.3992268036858975E-2</v>
      </c>
      <c r="AR739" s="76">
        <f>IF(OR(DataBase2[[#This Row],[sCCJ]]= "",  DataBase2[[#This Row],[BSHeu]]=""), "", (DataBase2[[#This Row],[sCCJ]]- DataBase2[[#This Row],[BSHeu]])/ DataBase2[[#This Row],[BSHeu]])</f>
        <v>0</v>
      </c>
      <c r="AS739" s="76">
        <f>IF(OR(DataBase2[[#This Row],[sILS]] = "",  DataBase2[[#This Row],[BSHeu]]=""), "", (DataBase2[[#This Row],[sILS]]- DataBase2[[#This Row],[BSHeu]])/ DataBase2[[#This Row],[BSHeu]])</f>
        <v>3.0710795134214128E-2</v>
      </c>
      <c r="AT739" s="76">
        <f>IF(OR(DataBase2[[#This Row],[sSA]] = "",  DataBase2[[#This Row],[BSHeu]]=""), "", (DataBase2[[#This Row],[sSA]]- DataBase2[[#This Row],[BSHeu]])/ DataBase2[[#This Row],[BSHeu]])</f>
        <v>3.0708907678302769E-2</v>
      </c>
      <c r="AU739" s="77">
        <f>IF(OR(DataBase2[[#This Row],[sKS]]= "",  DataBase2[[#This Row],[BSHeu]]=""), "", (DataBase2[[#This Row],[sKS]]- DataBase2[[#This Row],[BSHeu]])/ DataBase2[[#This Row],[BSHeu]])</f>
        <v>4.1873775630943459E-2</v>
      </c>
      <c r="AV739" s="78" t="str">
        <f>IF(AND(DataBase2[[#This Row],[sLBGB]]&lt;=0.0001, DataBase2[[#This Row],[sLBGB]]&lt;&gt;""), 1,"")</f>
        <v/>
      </c>
      <c r="AW739" s="78" t="str">
        <f>IF(AND(DataBase2[[#This Row],[sCLGB]]&lt;=0.0001,DataBase2[[#This Row],[sCLGB]]&lt;&gt;""), 1,"")</f>
        <v/>
      </c>
      <c r="AX739" s="78" t="str">
        <f>IF(AND(DataBase2[[#This Row],[sDRCGB]]&lt;=0.0001,DataBase2[[#This Row],[sDRCGB]]&lt;&gt;""), 1,"")</f>
        <v/>
      </c>
      <c r="AY739" s="78" t="str">
        <f>IF(AND(DataBase2[[#This Row],[sABSGB]]&lt;=0.0001,DataBase2[[#This Row],[sABSGB]]&lt;&gt;""), 1,"")</f>
        <v/>
      </c>
      <c r="AZ739" s="78" t="str">
        <f>IF(AND(DataBase2[[#This Row],[sCCJGB]]&lt;=0.0001,DataBase2[[#This Row],[sCCJGB]]&lt;&gt;""), 1,"")</f>
        <v/>
      </c>
      <c r="BA739" s="78" t="str">
        <f>IF(AND(DataBase2[[#This Row],[sILSGB]]&lt;=0.0001,DataBase2[[#This Row],[sILSGB]]&lt;&gt;""), 1,"")</f>
        <v/>
      </c>
      <c r="BB739" s="78" t="str">
        <f>IF(AND(DataBase2[[#This Row],[sSAGB]]&lt;=0.0001,DataBase2[[#This Row],[sSAGB]]&lt;&gt;""), 1,"")</f>
        <v/>
      </c>
      <c r="BC739" s="78" t="str">
        <f>IF(AND(DataBase2[[#This Row],[sKSGB]]&lt;=0.0001,DataBase2[[#This Row],[sKSGB]]&lt;&gt;""), 1,"")</f>
        <v/>
      </c>
      <c r="BD739" s="79" t="str">
        <f>IF(AND(DataBase2[[#This Row],[sLBGKS]]&lt;=0.0001, DataBase2[[#This Row],[sLBGKS]]&lt;&gt;""), 1,"")</f>
        <v/>
      </c>
      <c r="BE739" s="78" t="str">
        <f>IF(AND(DataBase2[[#This Row],[sCLGKS]]&lt;=0.0001,DataBase2[[#This Row],[sCLGKS]]&lt;&gt;""), 1,"")</f>
        <v/>
      </c>
      <c r="BF739" s="78" t="str">
        <f>IF(AND(DataBase2[[#This Row],[sDRCGKS]]&lt;=0.0001,DataBase2[[#This Row],[sDRCGKS]]&lt;&gt;""), 1,"")</f>
        <v/>
      </c>
      <c r="BG739" s="78" t="str">
        <f>IF(AND(DataBase2[[#This Row],[sABSGKS]]&lt;=0.0001,DataBase2[[#This Row],[sABSGKS]]&lt;&gt;""), 1,"")</f>
        <v/>
      </c>
      <c r="BH739" s="78">
        <f>IF(AND(DataBase2[[#This Row],[sCCJGKS]]&lt;=0.0001,DataBase2[[#This Row],[sCCJGKS]]&lt;&gt;""), 1,"")</f>
        <v>1</v>
      </c>
      <c r="BI739" s="78" t="str">
        <f>IF(AND(DataBase2[[#This Row],[sILSGKS]]&lt;=0.0001,DataBase2[[#This Row],[sILSGKS]]&lt;&gt;""), 1,"")</f>
        <v/>
      </c>
      <c r="BJ739" s="78" t="str">
        <f>IF(AND(DataBase2[[#This Row],[sSAGKS]]&lt;=0.0001,DataBase2[[#This Row],[sSAGKS]]&lt;&gt;""), 1,"")</f>
        <v/>
      </c>
      <c r="BK739" s="80" t="str">
        <f>IF(AND(DataBase2[[#This Row],[sKSGKS]]&lt;=0.0001,DataBase2[[#This Row],[sKSGKS]]&lt;&gt;""), 1,"")</f>
        <v/>
      </c>
      <c r="BQ739" s="7"/>
      <c r="BR739" s="7"/>
      <c r="BS739" s="7"/>
      <c r="BT739" s="7"/>
      <c r="BU739" s="7"/>
      <c r="CH739" s="7"/>
      <c r="CI739" s="7"/>
      <c r="CJ739" s="7"/>
      <c r="CK739" s="7"/>
      <c r="CQ739" s="7"/>
      <c r="CR739" s="7"/>
      <c r="CS739" s="7"/>
      <c r="CT739" s="7"/>
      <c r="CU739" s="7"/>
      <c r="DH739" s="7"/>
      <c r="DI739" s="7"/>
      <c r="DJ739" s="7"/>
      <c r="DK739" s="7"/>
      <c r="DQ739" s="7"/>
      <c r="DR739" s="7"/>
      <c r="DS739" s="7"/>
      <c r="DT739" s="7"/>
      <c r="DU739" s="7"/>
      <c r="EB739" s="7"/>
      <c r="EC739" s="7"/>
      <c r="ED739" s="7"/>
      <c r="EE739" s="7"/>
      <c r="EK739" s="7"/>
      <c r="EL739" s="7"/>
      <c r="EM739" s="7"/>
      <c r="EN739" s="7"/>
      <c r="EO739" s="7"/>
      <c r="EV739" s="7"/>
      <c r="EW739" s="7"/>
      <c r="EX739" s="7"/>
      <c r="EY739" s="7"/>
    </row>
    <row r="740" spans="1:155" s="8" customFormat="1" x14ac:dyDescent="0.35">
      <c r="A740" s="127" t="s">
        <v>327</v>
      </c>
      <c r="B740" s="128" t="s">
        <v>283</v>
      </c>
      <c r="C740" s="129" t="s">
        <v>81</v>
      </c>
      <c r="D740" s="67">
        <v>6</v>
      </c>
      <c r="E740" s="67">
        <v>100</v>
      </c>
      <c r="F740" s="68">
        <v>5</v>
      </c>
      <c r="G740" s="139"/>
      <c r="H740" s="140">
        <v>52219.4</v>
      </c>
      <c r="I740" s="141"/>
      <c r="J740" s="139"/>
      <c r="K740" s="140"/>
      <c r="L740" s="141"/>
      <c r="M740" s="139"/>
      <c r="N740" s="142"/>
      <c r="O740" s="141"/>
      <c r="P740" s="139">
        <v>57858.890630000002</v>
      </c>
      <c r="Q740" s="141">
        <v>5469</v>
      </c>
      <c r="R740" s="139">
        <v>54804.77</v>
      </c>
      <c r="S740" s="141">
        <v>4188.75</v>
      </c>
      <c r="T740" s="139">
        <v>56420.87</v>
      </c>
      <c r="U740" s="141">
        <v>300.33249999999998</v>
      </c>
      <c r="V740" s="139">
        <v>56688.57</v>
      </c>
      <c r="W740" s="141">
        <v>301.17149999999998</v>
      </c>
      <c r="X740" s="142">
        <v>56434.3</v>
      </c>
      <c r="Y740" s="141">
        <v>3711</v>
      </c>
      <c r="Z740" s="74" t="str">
        <f t="shared" si="33"/>
        <v/>
      </c>
      <c r="AA740" s="48">
        <f t="shared" si="34"/>
        <v>54804.77</v>
      </c>
      <c r="AB74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MIN(G740,J740,M740),"")</f>
        <v/>
      </c>
      <c r="AC740" s="49" t="str">
        <f>IF(OR(DataBase2[[#This Row],[sKS]] = "", DataBase2[[#This Row],[BSOpt]]=""), "", (DataBase2[[#This Row],[sKS]]-DataBase2[[#This Row],[BSOpt]])/DataBase2[[#This Row],[BSOpt]])</f>
        <v/>
      </c>
      <c r="AD740" s="49" t="str">
        <f t="shared" si="35"/>
        <v/>
      </c>
      <c r="AE740" s="49" t="str">
        <f>IF(OR(DataBase2[[#This Row],[sKS]] = "", DataBase2[[#This Row],[BESTUB]]=""), "", (DataBase2[[#This Row],[sKS]]-DataBase2[[#This Row],[BESTUB]])/DataBase2[[#This Row],[BESTUB]])</f>
        <v/>
      </c>
      <c r="AF740" s="75" t="str">
        <f>IF(OR(DataBase2[[#This Row],[sLB]] = "", DataBase2[[#This Row],[BestSol]]=""), "", (DataBase2[[#This Row],[sLB]]-DataBase2[[#This Row],[BestSol]])/DataBase2[[#This Row],[BestSol]])</f>
        <v/>
      </c>
      <c r="AG740" s="76" t="str">
        <f>IF(OR(DataBase2[[#This Row],[sCL]] = "", DataBase2[[#This Row],[BestSol]]=""), "", (DataBase2[[#This Row],[sCL]] -DataBase2[[#This Row],[BestSol]])/DataBase2[[#This Row],[BestSol]])</f>
        <v/>
      </c>
      <c r="AH740" s="76" t="str">
        <f>IF(OR(DataBase2[[#This Row],[sDRC]]= "", DataBase2[[#This Row],[BestSol]]=""), "", (DataBase2[[#This Row],[sDRC]]-DataBase2[[#This Row],[BestSol]])/DataBase2[[#This Row],[BestSol]])</f>
        <v/>
      </c>
      <c r="AI740" s="76" t="str">
        <f>IF(OR(DataBase2[[#This Row],[sABS]]= "", DataBase2[[#This Row],[BestSol]]=""), "", (DataBase2[[#This Row],[sABS]]-DataBase2[[#This Row],[BestSol]])/DataBase2[[#This Row],[BestSol]])</f>
        <v/>
      </c>
      <c r="AJ740" s="76" t="str">
        <f>IF(OR(DataBase2[[#This Row],[sCCJ]]= "", DataBase2[[#This Row],[BestSol]]=""), "", (DataBase2[[#This Row],[sCCJ]]-DataBase2[[#This Row],[BestSol]])/DataBase2[[#This Row],[BestSol]])</f>
        <v/>
      </c>
      <c r="AK740" s="76" t="str">
        <f>IF(OR(DataBase2[[#This Row],[sILS]] = "", DataBase2[[#This Row],[BestSol]]=""), "", (DataBase2[[#This Row],[sILS]]-DataBase2[[#This Row],[BestSol]])/DataBase2[[#This Row],[BestSol]])</f>
        <v/>
      </c>
      <c r="AL740" s="76" t="str">
        <f>IF(OR(DataBase2[[#This Row],[sSA]] = "", DataBase2[[#This Row],[BestSol]]=""), "", (DataBase2[[#This Row],[sSA]]-DataBase2[[#This Row],[BestSol]])/DataBase2[[#This Row],[BestSol]])</f>
        <v/>
      </c>
      <c r="AM740" s="76" t="str">
        <f>IF(OR(DataBase2[[#This Row],[sKS]] = "", DataBase2[[#This Row],[BestSol]]=""), "", (DataBase2[[#This Row],[sKS]]-DataBase2[[#This Row],[BestSol]])/DataBase2[[#This Row],[BestSol]])</f>
        <v/>
      </c>
      <c r="AN740" s="75" t="str">
        <f>IF(OR(DataBase2[[#This Row],[sLB]] = "", DataBase2[[#This Row],[BSHeu]]=""), "", (DataBase2[[#This Row],[sLB]]-DataBase2[[#This Row],[BSHeu]])/DataBase2[[#This Row],[BSHeu]])</f>
        <v/>
      </c>
      <c r="AO740" s="76" t="str">
        <f>IF(OR(DataBase2[[#This Row],[sCL]] = "",  DataBase2[[#This Row],[BSHeu]]=""), "", (DataBase2[[#This Row],[sCL]] - DataBase2[[#This Row],[BSHeu]])/ DataBase2[[#This Row],[BSHeu]])</f>
        <v/>
      </c>
      <c r="AP740" s="76" t="str">
        <f>IF(OR(DataBase2[[#This Row],[sDRC]]= "",  DataBase2[[#This Row],[BSHeu]]=""), "", (DataBase2[[#This Row],[sDRC]]- DataBase2[[#This Row],[BSHeu]])/ DataBase2[[#This Row],[BSHeu]])</f>
        <v/>
      </c>
      <c r="AQ740" s="76">
        <f>IF(OR(DataBase2[[#This Row],[sABS]]= "",  DataBase2[[#This Row],[BSHeu]]=""), "", (DataBase2[[#This Row],[sABS]]- DataBase2[[#This Row],[BSHeu]])/ DataBase2[[#This Row],[BSHeu]])</f>
        <v>5.5727277570912261E-2</v>
      </c>
      <c r="AR740" s="76">
        <f>IF(OR(DataBase2[[#This Row],[sCCJ]]= "",  DataBase2[[#This Row],[BSHeu]]=""), "", (DataBase2[[#This Row],[sCCJ]]- DataBase2[[#This Row],[BSHeu]])/ DataBase2[[#This Row],[BSHeu]])</f>
        <v>0</v>
      </c>
      <c r="AS740" s="76">
        <f>IF(OR(DataBase2[[#This Row],[sILS]] = "",  DataBase2[[#This Row],[BSHeu]]=""), "", (DataBase2[[#This Row],[sILS]]- DataBase2[[#This Row],[BSHeu]])/ DataBase2[[#This Row],[BSHeu]])</f>
        <v>2.9488309138055061E-2</v>
      </c>
      <c r="AT740" s="76">
        <f>IF(OR(DataBase2[[#This Row],[sSA]] = "",  DataBase2[[#This Row],[BSHeu]]=""), "", (DataBase2[[#This Row],[sSA]]- DataBase2[[#This Row],[BSHeu]])/ DataBase2[[#This Row],[BSHeu]])</f>
        <v>3.4372920459295846E-2</v>
      </c>
      <c r="AU740" s="77">
        <f>IF(OR(DataBase2[[#This Row],[sKS]]= "",  DataBase2[[#This Row],[BSHeu]]=""), "", (DataBase2[[#This Row],[sKS]]- DataBase2[[#This Row],[BSHeu]])/ DataBase2[[#This Row],[BSHeu]])</f>
        <v>2.9733360800528973E-2</v>
      </c>
      <c r="AV740" s="78" t="str">
        <f>IF(AND(DataBase2[[#This Row],[sLBGB]]&lt;=0.0001, DataBase2[[#This Row],[sLBGB]]&lt;&gt;""), 1,"")</f>
        <v/>
      </c>
      <c r="AW740" s="78" t="str">
        <f>IF(AND(DataBase2[[#This Row],[sCLGB]]&lt;=0.0001,DataBase2[[#This Row],[sCLGB]]&lt;&gt;""), 1,"")</f>
        <v/>
      </c>
      <c r="AX740" s="78" t="str">
        <f>IF(AND(DataBase2[[#This Row],[sDRCGB]]&lt;=0.0001,DataBase2[[#This Row],[sDRCGB]]&lt;&gt;""), 1,"")</f>
        <v/>
      </c>
      <c r="AY740" s="78" t="str">
        <f>IF(AND(DataBase2[[#This Row],[sABSGB]]&lt;=0.0001,DataBase2[[#This Row],[sABSGB]]&lt;&gt;""), 1,"")</f>
        <v/>
      </c>
      <c r="AZ740" s="78" t="str">
        <f>IF(AND(DataBase2[[#This Row],[sCCJGB]]&lt;=0.0001,DataBase2[[#This Row],[sCCJGB]]&lt;&gt;""), 1,"")</f>
        <v/>
      </c>
      <c r="BA740" s="78" t="str">
        <f>IF(AND(DataBase2[[#This Row],[sILSGB]]&lt;=0.0001,DataBase2[[#This Row],[sILSGB]]&lt;&gt;""), 1,"")</f>
        <v/>
      </c>
      <c r="BB740" s="78" t="str">
        <f>IF(AND(DataBase2[[#This Row],[sSAGB]]&lt;=0.0001,DataBase2[[#This Row],[sSAGB]]&lt;&gt;""), 1,"")</f>
        <v/>
      </c>
      <c r="BC740" s="78" t="str">
        <f>IF(AND(DataBase2[[#This Row],[sKSGB]]&lt;=0.0001,DataBase2[[#This Row],[sKSGB]]&lt;&gt;""), 1,"")</f>
        <v/>
      </c>
      <c r="BD740" s="79" t="str">
        <f>IF(AND(DataBase2[[#This Row],[sLBGKS]]&lt;=0.0001, DataBase2[[#This Row],[sLBGKS]]&lt;&gt;""), 1,"")</f>
        <v/>
      </c>
      <c r="BE740" s="78" t="str">
        <f>IF(AND(DataBase2[[#This Row],[sCLGKS]]&lt;=0.0001,DataBase2[[#This Row],[sCLGKS]]&lt;&gt;""), 1,"")</f>
        <v/>
      </c>
      <c r="BF740" s="78" t="str">
        <f>IF(AND(DataBase2[[#This Row],[sDRCGKS]]&lt;=0.0001,DataBase2[[#This Row],[sDRCGKS]]&lt;&gt;""), 1,"")</f>
        <v/>
      </c>
      <c r="BG740" s="78" t="str">
        <f>IF(AND(DataBase2[[#This Row],[sABSGKS]]&lt;=0.0001,DataBase2[[#This Row],[sABSGKS]]&lt;&gt;""), 1,"")</f>
        <v/>
      </c>
      <c r="BH740" s="78">
        <f>IF(AND(DataBase2[[#This Row],[sCCJGKS]]&lt;=0.0001,DataBase2[[#This Row],[sCCJGKS]]&lt;&gt;""), 1,"")</f>
        <v>1</v>
      </c>
      <c r="BI740" s="78" t="str">
        <f>IF(AND(DataBase2[[#This Row],[sILSGKS]]&lt;=0.0001,DataBase2[[#This Row],[sILSGKS]]&lt;&gt;""), 1,"")</f>
        <v/>
      </c>
      <c r="BJ740" s="78" t="str">
        <f>IF(AND(DataBase2[[#This Row],[sSAGKS]]&lt;=0.0001,DataBase2[[#This Row],[sSAGKS]]&lt;&gt;""), 1,"")</f>
        <v/>
      </c>
      <c r="BK740" s="80" t="str">
        <f>IF(AND(DataBase2[[#This Row],[sKSGKS]]&lt;=0.0001,DataBase2[[#This Row],[sKSGKS]]&lt;&gt;""), 1,"")</f>
        <v/>
      </c>
      <c r="BQ740" s="7"/>
      <c r="BR740" s="7"/>
      <c r="BS740" s="7"/>
      <c r="BT740" s="7"/>
      <c r="BU740" s="7"/>
      <c r="CH740" s="7"/>
      <c r="CI740" s="7"/>
      <c r="CJ740" s="7"/>
      <c r="CK740" s="7"/>
      <c r="CQ740" s="7"/>
      <c r="CR740" s="7"/>
      <c r="CS740" s="7"/>
      <c r="CT740" s="7"/>
      <c r="CU740" s="7"/>
      <c r="DH740" s="7"/>
      <c r="DI740" s="7"/>
      <c r="DJ740" s="7"/>
      <c r="DK740" s="7"/>
      <c r="DQ740" s="7"/>
      <c r="DR740" s="7"/>
      <c r="DS740" s="7"/>
      <c r="DT740" s="7"/>
      <c r="DU740" s="7"/>
      <c r="EB740" s="7"/>
      <c r="EC740" s="7"/>
      <c r="ED740" s="7"/>
      <c r="EE740" s="7"/>
      <c r="EK740" s="7"/>
      <c r="EL740" s="7"/>
      <c r="EM740" s="7"/>
      <c r="EN740" s="7"/>
      <c r="EO740" s="7"/>
      <c r="EV740" s="7"/>
      <c r="EW740" s="7"/>
      <c r="EX740" s="7"/>
      <c r="EY740" s="7"/>
    </row>
    <row r="741" spans="1:155" s="8" customFormat="1" x14ac:dyDescent="0.35">
      <c r="A741" s="127" t="s">
        <v>328</v>
      </c>
      <c r="B741" s="128" t="s">
        <v>283</v>
      </c>
      <c r="C741" s="129" t="s">
        <v>81</v>
      </c>
      <c r="D741" s="67">
        <v>6</v>
      </c>
      <c r="E741" s="67">
        <v>100</v>
      </c>
      <c r="F741" s="68">
        <v>2</v>
      </c>
      <c r="G741" s="139"/>
      <c r="H741" s="140">
        <v>48957</v>
      </c>
      <c r="I741" s="141"/>
      <c r="J741" s="139"/>
      <c r="K741" s="140"/>
      <c r="L741" s="141"/>
      <c r="M741" s="139"/>
      <c r="N741" s="142"/>
      <c r="O741" s="141"/>
      <c r="P741" s="139">
        <v>51453.980470000002</v>
      </c>
      <c r="Q741" s="141">
        <v>5272</v>
      </c>
      <c r="R741" s="139">
        <v>50902.66</v>
      </c>
      <c r="S741" s="141">
        <v>2925.27</v>
      </c>
      <c r="T741" s="139">
        <v>50930.559999999998</v>
      </c>
      <c r="U741" s="141">
        <v>300.12099999999998</v>
      </c>
      <c r="V741" s="139">
        <v>51498.36</v>
      </c>
      <c r="W741" s="141">
        <v>300.43599999999998</v>
      </c>
      <c r="X741" s="142">
        <v>51642.400000000001</v>
      </c>
      <c r="Y741" s="141">
        <v>91</v>
      </c>
      <c r="Z741" s="74" t="str">
        <f t="shared" si="33"/>
        <v/>
      </c>
      <c r="AA741" s="48">
        <f t="shared" si="34"/>
        <v>50902.66</v>
      </c>
      <c r="AB74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MIN(G741,J741,M741),"")</f>
        <v/>
      </c>
      <c r="AC741" s="49" t="str">
        <f>IF(OR(DataBase2[[#This Row],[sKS]] = "", DataBase2[[#This Row],[BSOpt]]=""), "", (DataBase2[[#This Row],[sKS]]-DataBase2[[#This Row],[BSOpt]])/DataBase2[[#This Row],[BSOpt]])</f>
        <v/>
      </c>
      <c r="AD741" s="49" t="str">
        <f t="shared" si="35"/>
        <v/>
      </c>
      <c r="AE741" s="49" t="str">
        <f>IF(OR(DataBase2[[#This Row],[sKS]] = "", DataBase2[[#This Row],[BESTUB]]=""), "", (DataBase2[[#This Row],[sKS]]-DataBase2[[#This Row],[BESTUB]])/DataBase2[[#This Row],[BESTUB]])</f>
        <v/>
      </c>
      <c r="AF741" s="75" t="str">
        <f>IF(OR(DataBase2[[#This Row],[sLB]] = "", DataBase2[[#This Row],[BestSol]]=""), "", (DataBase2[[#This Row],[sLB]]-DataBase2[[#This Row],[BestSol]])/DataBase2[[#This Row],[BestSol]])</f>
        <v/>
      </c>
      <c r="AG741" s="76" t="str">
        <f>IF(OR(DataBase2[[#This Row],[sCL]] = "", DataBase2[[#This Row],[BestSol]]=""), "", (DataBase2[[#This Row],[sCL]] -DataBase2[[#This Row],[BestSol]])/DataBase2[[#This Row],[BestSol]])</f>
        <v/>
      </c>
      <c r="AH741" s="76" t="str">
        <f>IF(OR(DataBase2[[#This Row],[sDRC]]= "", DataBase2[[#This Row],[BestSol]]=""), "", (DataBase2[[#This Row],[sDRC]]-DataBase2[[#This Row],[BestSol]])/DataBase2[[#This Row],[BestSol]])</f>
        <v/>
      </c>
      <c r="AI741" s="76" t="str">
        <f>IF(OR(DataBase2[[#This Row],[sABS]]= "", DataBase2[[#This Row],[BestSol]]=""), "", (DataBase2[[#This Row],[sABS]]-DataBase2[[#This Row],[BestSol]])/DataBase2[[#This Row],[BestSol]])</f>
        <v/>
      </c>
      <c r="AJ741" s="76" t="str">
        <f>IF(OR(DataBase2[[#This Row],[sCCJ]]= "", DataBase2[[#This Row],[BestSol]]=""), "", (DataBase2[[#This Row],[sCCJ]]-DataBase2[[#This Row],[BestSol]])/DataBase2[[#This Row],[BestSol]])</f>
        <v/>
      </c>
      <c r="AK741" s="76" t="str">
        <f>IF(OR(DataBase2[[#This Row],[sILS]] = "", DataBase2[[#This Row],[BestSol]]=""), "", (DataBase2[[#This Row],[sILS]]-DataBase2[[#This Row],[BestSol]])/DataBase2[[#This Row],[BestSol]])</f>
        <v/>
      </c>
      <c r="AL741" s="76" t="str">
        <f>IF(OR(DataBase2[[#This Row],[sSA]] = "", DataBase2[[#This Row],[BestSol]]=""), "", (DataBase2[[#This Row],[sSA]]-DataBase2[[#This Row],[BestSol]])/DataBase2[[#This Row],[BestSol]])</f>
        <v/>
      </c>
      <c r="AM741" s="76" t="str">
        <f>IF(OR(DataBase2[[#This Row],[sKS]] = "", DataBase2[[#This Row],[BestSol]]=""), "", (DataBase2[[#This Row],[sKS]]-DataBase2[[#This Row],[BestSol]])/DataBase2[[#This Row],[BestSol]])</f>
        <v/>
      </c>
      <c r="AN741" s="75" t="str">
        <f>IF(OR(DataBase2[[#This Row],[sLB]] = "", DataBase2[[#This Row],[BSHeu]]=""), "", (DataBase2[[#This Row],[sLB]]-DataBase2[[#This Row],[BSHeu]])/DataBase2[[#This Row],[BSHeu]])</f>
        <v/>
      </c>
      <c r="AO741" s="76" t="str">
        <f>IF(OR(DataBase2[[#This Row],[sCL]] = "",  DataBase2[[#This Row],[BSHeu]]=""), "", (DataBase2[[#This Row],[sCL]] - DataBase2[[#This Row],[BSHeu]])/ DataBase2[[#This Row],[BSHeu]])</f>
        <v/>
      </c>
      <c r="AP741" s="76" t="str">
        <f>IF(OR(DataBase2[[#This Row],[sDRC]]= "",  DataBase2[[#This Row],[BSHeu]]=""), "", (DataBase2[[#This Row],[sDRC]]- DataBase2[[#This Row],[BSHeu]])/ DataBase2[[#This Row],[BSHeu]])</f>
        <v/>
      </c>
      <c r="AQ741" s="76">
        <f>IF(OR(DataBase2[[#This Row],[sABS]]= "",  DataBase2[[#This Row],[BSHeu]]=""), "", (DataBase2[[#This Row],[sABS]]- DataBase2[[#This Row],[BSHeu]])/ DataBase2[[#This Row],[BSHeu]])</f>
        <v>1.0830877404049193E-2</v>
      </c>
      <c r="AR741" s="76">
        <f>IF(OR(DataBase2[[#This Row],[sCCJ]]= "",  DataBase2[[#This Row],[BSHeu]]=""), "", (DataBase2[[#This Row],[sCCJ]]- DataBase2[[#This Row],[BSHeu]])/ DataBase2[[#This Row],[BSHeu]])</f>
        <v>0</v>
      </c>
      <c r="AS741" s="76">
        <f>IF(OR(DataBase2[[#This Row],[sILS]] = "",  DataBase2[[#This Row],[BSHeu]]=""), "", (DataBase2[[#This Row],[sILS]]- DataBase2[[#This Row],[BSHeu]])/ DataBase2[[#This Row],[BSHeu]])</f>
        <v>5.4810495168610394E-4</v>
      </c>
      <c r="AT741" s="76">
        <f>IF(OR(DataBase2[[#This Row],[sSA]] = "",  DataBase2[[#This Row],[BSHeu]]=""), "", (DataBase2[[#This Row],[sSA]]- DataBase2[[#This Row],[BSHeu]])/ DataBase2[[#This Row],[BSHeu]])</f>
        <v>1.1702728305357658E-2</v>
      </c>
      <c r="AU741" s="77">
        <f>IF(OR(DataBase2[[#This Row],[sKS]]= "",  DataBase2[[#This Row],[BSHeu]]=""), "", (DataBase2[[#This Row],[sKS]]- DataBase2[[#This Row],[BSHeu]])/ DataBase2[[#This Row],[BSHeu]])</f>
        <v>1.453244290180509E-2</v>
      </c>
      <c r="AV741" s="78" t="str">
        <f>IF(AND(DataBase2[[#This Row],[sLBGB]]&lt;=0.0001, DataBase2[[#This Row],[sLBGB]]&lt;&gt;""), 1,"")</f>
        <v/>
      </c>
      <c r="AW741" s="78" t="str">
        <f>IF(AND(DataBase2[[#This Row],[sCLGB]]&lt;=0.0001,DataBase2[[#This Row],[sCLGB]]&lt;&gt;""), 1,"")</f>
        <v/>
      </c>
      <c r="AX741" s="78" t="str">
        <f>IF(AND(DataBase2[[#This Row],[sDRCGB]]&lt;=0.0001,DataBase2[[#This Row],[sDRCGB]]&lt;&gt;""), 1,"")</f>
        <v/>
      </c>
      <c r="AY741" s="78" t="str">
        <f>IF(AND(DataBase2[[#This Row],[sABSGB]]&lt;=0.0001,DataBase2[[#This Row],[sABSGB]]&lt;&gt;""), 1,"")</f>
        <v/>
      </c>
      <c r="AZ741" s="78" t="str">
        <f>IF(AND(DataBase2[[#This Row],[sCCJGB]]&lt;=0.0001,DataBase2[[#This Row],[sCCJGB]]&lt;&gt;""), 1,"")</f>
        <v/>
      </c>
      <c r="BA741" s="78" t="str">
        <f>IF(AND(DataBase2[[#This Row],[sILSGB]]&lt;=0.0001,DataBase2[[#This Row],[sILSGB]]&lt;&gt;""), 1,"")</f>
        <v/>
      </c>
      <c r="BB741" s="78" t="str">
        <f>IF(AND(DataBase2[[#This Row],[sSAGB]]&lt;=0.0001,DataBase2[[#This Row],[sSAGB]]&lt;&gt;""), 1,"")</f>
        <v/>
      </c>
      <c r="BC741" s="78" t="str">
        <f>IF(AND(DataBase2[[#This Row],[sKSGB]]&lt;=0.0001,DataBase2[[#This Row],[sKSGB]]&lt;&gt;""), 1,"")</f>
        <v/>
      </c>
      <c r="BD741" s="79" t="str">
        <f>IF(AND(DataBase2[[#This Row],[sLBGKS]]&lt;=0.0001, DataBase2[[#This Row],[sLBGKS]]&lt;&gt;""), 1,"")</f>
        <v/>
      </c>
      <c r="BE741" s="78" t="str">
        <f>IF(AND(DataBase2[[#This Row],[sCLGKS]]&lt;=0.0001,DataBase2[[#This Row],[sCLGKS]]&lt;&gt;""), 1,"")</f>
        <v/>
      </c>
      <c r="BF741" s="78" t="str">
        <f>IF(AND(DataBase2[[#This Row],[sDRCGKS]]&lt;=0.0001,DataBase2[[#This Row],[sDRCGKS]]&lt;&gt;""), 1,"")</f>
        <v/>
      </c>
      <c r="BG741" s="78" t="str">
        <f>IF(AND(DataBase2[[#This Row],[sABSGKS]]&lt;=0.0001,DataBase2[[#This Row],[sABSGKS]]&lt;&gt;""), 1,"")</f>
        <v/>
      </c>
      <c r="BH741" s="78">
        <f>IF(AND(DataBase2[[#This Row],[sCCJGKS]]&lt;=0.0001,DataBase2[[#This Row],[sCCJGKS]]&lt;&gt;""), 1,"")</f>
        <v>1</v>
      </c>
      <c r="BI741" s="78" t="str">
        <f>IF(AND(DataBase2[[#This Row],[sILSGKS]]&lt;=0.0001,DataBase2[[#This Row],[sILSGKS]]&lt;&gt;""), 1,"")</f>
        <v/>
      </c>
      <c r="BJ741" s="78" t="str">
        <f>IF(AND(DataBase2[[#This Row],[sSAGKS]]&lt;=0.0001,DataBase2[[#This Row],[sSAGKS]]&lt;&gt;""), 1,"")</f>
        <v/>
      </c>
      <c r="BK741" s="80" t="str">
        <f>IF(AND(DataBase2[[#This Row],[sKSGKS]]&lt;=0.0001,DataBase2[[#This Row],[sKSGKS]]&lt;&gt;""), 1,"")</f>
        <v/>
      </c>
      <c r="BQ741" s="7"/>
      <c r="BR741" s="7"/>
      <c r="BS741" s="7"/>
      <c r="BT741" s="7"/>
      <c r="BU741" s="7"/>
      <c r="CH741" s="7"/>
      <c r="CI741" s="7"/>
      <c r="CJ741" s="7"/>
      <c r="CK741" s="7"/>
      <c r="CQ741" s="7"/>
      <c r="CR741" s="7"/>
      <c r="CS741" s="7"/>
      <c r="CT741" s="7"/>
      <c r="CU741" s="7"/>
      <c r="DH741" s="7"/>
      <c r="DI741" s="7"/>
      <c r="DJ741" s="7"/>
      <c r="DK741" s="7"/>
      <c r="DQ741" s="7"/>
      <c r="DR741" s="7"/>
      <c r="DS741" s="7"/>
      <c r="DT741" s="7"/>
      <c r="DU741" s="7"/>
      <c r="EB741" s="7"/>
      <c r="EC741" s="7"/>
      <c r="ED741" s="7"/>
      <c r="EE741" s="7"/>
      <c r="EK741" s="7"/>
      <c r="EL741" s="7"/>
      <c r="EM741" s="7"/>
      <c r="EN741" s="7"/>
      <c r="EO741" s="7"/>
      <c r="EV741" s="7"/>
      <c r="EW741" s="7"/>
      <c r="EX741" s="7"/>
      <c r="EY741" s="7"/>
    </row>
    <row r="742" spans="1:155" s="8" customFormat="1" x14ac:dyDescent="0.35">
      <c r="A742" s="127" t="s">
        <v>329</v>
      </c>
      <c r="B742" s="128" t="s">
        <v>283</v>
      </c>
      <c r="C742" s="129" t="s">
        <v>81</v>
      </c>
      <c r="D742" s="67">
        <v>6</v>
      </c>
      <c r="E742" s="67">
        <v>100</v>
      </c>
      <c r="F742" s="68">
        <v>3</v>
      </c>
      <c r="G742" s="139"/>
      <c r="H742" s="140">
        <v>49641.2</v>
      </c>
      <c r="I742" s="141"/>
      <c r="J742" s="139"/>
      <c r="K742" s="140"/>
      <c r="L742" s="141"/>
      <c r="M742" s="139"/>
      <c r="N742" s="142"/>
      <c r="O742" s="141"/>
      <c r="P742" s="139">
        <v>52439.332029999998</v>
      </c>
      <c r="Q742" s="141">
        <v>7895</v>
      </c>
      <c r="R742" s="139">
        <v>51318.06</v>
      </c>
      <c r="S742" s="141">
        <v>3275.63</v>
      </c>
      <c r="T742" s="139">
        <v>52343.46</v>
      </c>
      <c r="U742" s="141">
        <v>300.12650000000002</v>
      </c>
      <c r="V742" s="139">
        <v>52490.06</v>
      </c>
      <c r="W742" s="141">
        <v>300.5865</v>
      </c>
      <c r="X742" s="142">
        <v>52080.1</v>
      </c>
      <c r="Y742" s="141">
        <v>152</v>
      </c>
      <c r="Z742" s="74" t="str">
        <f t="shared" si="33"/>
        <v/>
      </c>
      <c r="AA742" s="48">
        <f t="shared" si="34"/>
        <v>51318.06</v>
      </c>
      <c r="AB74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MIN(G742,J742,M742),"")</f>
        <v/>
      </c>
      <c r="AC742" s="49" t="str">
        <f>IF(OR(DataBase2[[#This Row],[sKS]] = "", DataBase2[[#This Row],[BSOpt]]=""), "", (DataBase2[[#This Row],[sKS]]-DataBase2[[#This Row],[BSOpt]])/DataBase2[[#This Row],[BSOpt]])</f>
        <v/>
      </c>
      <c r="AD742" s="49" t="str">
        <f t="shared" si="35"/>
        <v/>
      </c>
      <c r="AE742" s="49" t="str">
        <f>IF(OR(DataBase2[[#This Row],[sKS]] = "", DataBase2[[#This Row],[BESTUB]]=""), "", (DataBase2[[#This Row],[sKS]]-DataBase2[[#This Row],[BESTUB]])/DataBase2[[#This Row],[BESTUB]])</f>
        <v/>
      </c>
      <c r="AF742" s="75" t="str">
        <f>IF(OR(DataBase2[[#This Row],[sLB]] = "", DataBase2[[#This Row],[BestSol]]=""), "", (DataBase2[[#This Row],[sLB]]-DataBase2[[#This Row],[BestSol]])/DataBase2[[#This Row],[BestSol]])</f>
        <v/>
      </c>
      <c r="AG742" s="76" t="str">
        <f>IF(OR(DataBase2[[#This Row],[sCL]] = "", DataBase2[[#This Row],[BestSol]]=""), "", (DataBase2[[#This Row],[sCL]] -DataBase2[[#This Row],[BestSol]])/DataBase2[[#This Row],[BestSol]])</f>
        <v/>
      </c>
      <c r="AH742" s="76" t="str">
        <f>IF(OR(DataBase2[[#This Row],[sDRC]]= "", DataBase2[[#This Row],[BestSol]]=""), "", (DataBase2[[#This Row],[sDRC]]-DataBase2[[#This Row],[BestSol]])/DataBase2[[#This Row],[BestSol]])</f>
        <v/>
      </c>
      <c r="AI742" s="76" t="str">
        <f>IF(OR(DataBase2[[#This Row],[sABS]]= "", DataBase2[[#This Row],[BestSol]]=""), "", (DataBase2[[#This Row],[sABS]]-DataBase2[[#This Row],[BestSol]])/DataBase2[[#This Row],[BestSol]])</f>
        <v/>
      </c>
      <c r="AJ742" s="76" t="str">
        <f>IF(OR(DataBase2[[#This Row],[sCCJ]]= "", DataBase2[[#This Row],[BestSol]]=""), "", (DataBase2[[#This Row],[sCCJ]]-DataBase2[[#This Row],[BestSol]])/DataBase2[[#This Row],[BestSol]])</f>
        <v/>
      </c>
      <c r="AK742" s="76" t="str">
        <f>IF(OR(DataBase2[[#This Row],[sILS]] = "", DataBase2[[#This Row],[BestSol]]=""), "", (DataBase2[[#This Row],[sILS]]-DataBase2[[#This Row],[BestSol]])/DataBase2[[#This Row],[BestSol]])</f>
        <v/>
      </c>
      <c r="AL742" s="76" t="str">
        <f>IF(OR(DataBase2[[#This Row],[sSA]] = "", DataBase2[[#This Row],[BestSol]]=""), "", (DataBase2[[#This Row],[sSA]]-DataBase2[[#This Row],[BestSol]])/DataBase2[[#This Row],[BestSol]])</f>
        <v/>
      </c>
      <c r="AM742" s="76" t="str">
        <f>IF(OR(DataBase2[[#This Row],[sKS]] = "", DataBase2[[#This Row],[BestSol]]=""), "", (DataBase2[[#This Row],[sKS]]-DataBase2[[#This Row],[BestSol]])/DataBase2[[#This Row],[BestSol]])</f>
        <v/>
      </c>
      <c r="AN742" s="75" t="str">
        <f>IF(OR(DataBase2[[#This Row],[sLB]] = "", DataBase2[[#This Row],[BSHeu]]=""), "", (DataBase2[[#This Row],[sLB]]-DataBase2[[#This Row],[BSHeu]])/DataBase2[[#This Row],[BSHeu]])</f>
        <v/>
      </c>
      <c r="AO742" s="76" t="str">
        <f>IF(OR(DataBase2[[#This Row],[sCL]] = "",  DataBase2[[#This Row],[BSHeu]]=""), "", (DataBase2[[#This Row],[sCL]] - DataBase2[[#This Row],[BSHeu]])/ DataBase2[[#This Row],[BSHeu]])</f>
        <v/>
      </c>
      <c r="AP742" s="76" t="str">
        <f>IF(OR(DataBase2[[#This Row],[sDRC]]= "",  DataBase2[[#This Row],[BSHeu]]=""), "", (DataBase2[[#This Row],[sDRC]]- DataBase2[[#This Row],[BSHeu]])/ DataBase2[[#This Row],[BSHeu]])</f>
        <v/>
      </c>
      <c r="AQ742" s="76">
        <f>IF(OR(DataBase2[[#This Row],[sABS]]= "",  DataBase2[[#This Row],[BSHeu]]=""), "", (DataBase2[[#This Row],[sABS]]- DataBase2[[#This Row],[BSHeu]])/ DataBase2[[#This Row],[BSHeu]])</f>
        <v>2.1849462547882757E-2</v>
      </c>
      <c r="AR742" s="76">
        <f>IF(OR(DataBase2[[#This Row],[sCCJ]]= "",  DataBase2[[#This Row],[BSHeu]]=""), "", (DataBase2[[#This Row],[sCCJ]]- DataBase2[[#This Row],[BSHeu]])/ DataBase2[[#This Row],[BSHeu]])</f>
        <v>0</v>
      </c>
      <c r="AS742" s="76">
        <f>IF(OR(DataBase2[[#This Row],[sILS]] = "",  DataBase2[[#This Row],[BSHeu]]=""), "", (DataBase2[[#This Row],[sILS]]- DataBase2[[#This Row],[BSHeu]])/ DataBase2[[#This Row],[BSHeu]])</f>
        <v>1.9981269751818395E-2</v>
      </c>
      <c r="AT742" s="76">
        <f>IF(OR(DataBase2[[#This Row],[sSA]] = "",  DataBase2[[#This Row],[BSHeu]]=""), "", (DataBase2[[#This Row],[sSA]]- DataBase2[[#This Row],[BSHeu]])/ DataBase2[[#This Row],[BSHeu]])</f>
        <v>2.2837963866911573E-2</v>
      </c>
      <c r="AU742" s="77">
        <f>IF(OR(DataBase2[[#This Row],[sKS]]= "",  DataBase2[[#This Row],[BSHeu]]=""), "", (DataBase2[[#This Row],[sKS]]- DataBase2[[#This Row],[BSHeu]])/ DataBase2[[#This Row],[BSHeu]])</f>
        <v>1.4849353229642759E-2</v>
      </c>
      <c r="AV742" s="78" t="str">
        <f>IF(AND(DataBase2[[#This Row],[sLBGB]]&lt;=0.0001, DataBase2[[#This Row],[sLBGB]]&lt;&gt;""), 1,"")</f>
        <v/>
      </c>
      <c r="AW742" s="78" t="str">
        <f>IF(AND(DataBase2[[#This Row],[sCLGB]]&lt;=0.0001,DataBase2[[#This Row],[sCLGB]]&lt;&gt;""), 1,"")</f>
        <v/>
      </c>
      <c r="AX742" s="78" t="str">
        <f>IF(AND(DataBase2[[#This Row],[sDRCGB]]&lt;=0.0001,DataBase2[[#This Row],[sDRCGB]]&lt;&gt;""), 1,"")</f>
        <v/>
      </c>
      <c r="AY742" s="78" t="str">
        <f>IF(AND(DataBase2[[#This Row],[sABSGB]]&lt;=0.0001,DataBase2[[#This Row],[sABSGB]]&lt;&gt;""), 1,"")</f>
        <v/>
      </c>
      <c r="AZ742" s="78" t="str">
        <f>IF(AND(DataBase2[[#This Row],[sCCJGB]]&lt;=0.0001,DataBase2[[#This Row],[sCCJGB]]&lt;&gt;""), 1,"")</f>
        <v/>
      </c>
      <c r="BA742" s="78" t="str">
        <f>IF(AND(DataBase2[[#This Row],[sILSGB]]&lt;=0.0001,DataBase2[[#This Row],[sILSGB]]&lt;&gt;""), 1,"")</f>
        <v/>
      </c>
      <c r="BB742" s="78" t="str">
        <f>IF(AND(DataBase2[[#This Row],[sSAGB]]&lt;=0.0001,DataBase2[[#This Row],[sSAGB]]&lt;&gt;""), 1,"")</f>
        <v/>
      </c>
      <c r="BC742" s="78" t="str">
        <f>IF(AND(DataBase2[[#This Row],[sKSGB]]&lt;=0.0001,DataBase2[[#This Row],[sKSGB]]&lt;&gt;""), 1,"")</f>
        <v/>
      </c>
      <c r="BD742" s="79" t="str">
        <f>IF(AND(DataBase2[[#This Row],[sLBGKS]]&lt;=0.0001, DataBase2[[#This Row],[sLBGKS]]&lt;&gt;""), 1,"")</f>
        <v/>
      </c>
      <c r="BE742" s="78" t="str">
        <f>IF(AND(DataBase2[[#This Row],[sCLGKS]]&lt;=0.0001,DataBase2[[#This Row],[sCLGKS]]&lt;&gt;""), 1,"")</f>
        <v/>
      </c>
      <c r="BF742" s="78" t="str">
        <f>IF(AND(DataBase2[[#This Row],[sDRCGKS]]&lt;=0.0001,DataBase2[[#This Row],[sDRCGKS]]&lt;&gt;""), 1,"")</f>
        <v/>
      </c>
      <c r="BG742" s="78" t="str">
        <f>IF(AND(DataBase2[[#This Row],[sABSGKS]]&lt;=0.0001,DataBase2[[#This Row],[sABSGKS]]&lt;&gt;""), 1,"")</f>
        <v/>
      </c>
      <c r="BH742" s="78">
        <f>IF(AND(DataBase2[[#This Row],[sCCJGKS]]&lt;=0.0001,DataBase2[[#This Row],[sCCJGKS]]&lt;&gt;""), 1,"")</f>
        <v>1</v>
      </c>
      <c r="BI742" s="78" t="str">
        <f>IF(AND(DataBase2[[#This Row],[sILSGKS]]&lt;=0.0001,DataBase2[[#This Row],[sILSGKS]]&lt;&gt;""), 1,"")</f>
        <v/>
      </c>
      <c r="BJ742" s="78" t="str">
        <f>IF(AND(DataBase2[[#This Row],[sSAGKS]]&lt;=0.0001,DataBase2[[#This Row],[sSAGKS]]&lt;&gt;""), 1,"")</f>
        <v/>
      </c>
      <c r="BK742" s="80" t="str">
        <f>IF(AND(DataBase2[[#This Row],[sKSGKS]]&lt;=0.0001,DataBase2[[#This Row],[sKSGKS]]&lt;&gt;""), 1,"")</f>
        <v/>
      </c>
      <c r="BQ742" s="7"/>
      <c r="BR742" s="7"/>
      <c r="BS742" s="7"/>
      <c r="BT742" s="7"/>
      <c r="BU742" s="7"/>
      <c r="CH742" s="7"/>
      <c r="CI742" s="7"/>
      <c r="CJ742" s="7"/>
      <c r="CK742" s="7"/>
      <c r="CQ742" s="7"/>
      <c r="CR742" s="7"/>
      <c r="CS742" s="7"/>
      <c r="CT742" s="7"/>
      <c r="CU742" s="7"/>
      <c r="DH742" s="7"/>
      <c r="DI742" s="7"/>
      <c r="DJ742" s="7"/>
      <c r="DK742" s="7"/>
      <c r="DQ742" s="7"/>
      <c r="DR742" s="7"/>
      <c r="DS742" s="7"/>
      <c r="DT742" s="7"/>
      <c r="DU742" s="7"/>
      <c r="EB742" s="7"/>
      <c r="EC742" s="7"/>
      <c r="ED742" s="7"/>
      <c r="EE742" s="7"/>
      <c r="EK742" s="7"/>
      <c r="EL742" s="7"/>
      <c r="EM742" s="7"/>
      <c r="EN742" s="7"/>
      <c r="EO742" s="7"/>
      <c r="EV742" s="7"/>
      <c r="EW742" s="7"/>
      <c r="EX742" s="7"/>
      <c r="EY742" s="7"/>
    </row>
    <row r="743" spans="1:155" s="8" customFormat="1" x14ac:dyDescent="0.35">
      <c r="A743" s="127" t="s">
        <v>330</v>
      </c>
      <c r="B743" s="128" t="s">
        <v>283</v>
      </c>
      <c r="C743" s="129" t="s">
        <v>81</v>
      </c>
      <c r="D743" s="67">
        <v>6</v>
      </c>
      <c r="E743" s="67">
        <v>100</v>
      </c>
      <c r="F743" s="68">
        <v>4</v>
      </c>
      <c r="G743" s="139"/>
      <c r="H743" s="140">
        <v>50618.400000000001</v>
      </c>
      <c r="I743" s="141"/>
      <c r="J743" s="139"/>
      <c r="K743" s="140"/>
      <c r="L743" s="141"/>
      <c r="M743" s="139"/>
      <c r="N743" s="142"/>
      <c r="O743" s="141"/>
      <c r="P743" s="139">
        <v>55258.152340000001</v>
      </c>
      <c r="Q743" s="141">
        <v>3723</v>
      </c>
      <c r="R743" s="139">
        <v>53119.360000000001</v>
      </c>
      <c r="S743" s="141">
        <v>2808.05</v>
      </c>
      <c r="T743" s="139">
        <v>53843.16</v>
      </c>
      <c r="U743" s="141">
        <v>300.23899999999998</v>
      </c>
      <c r="V743" s="139">
        <v>53873.16</v>
      </c>
      <c r="W743" s="141">
        <v>301.38850000000002</v>
      </c>
      <c r="X743" s="142">
        <v>53311.7</v>
      </c>
      <c r="Y743" s="141">
        <v>6974</v>
      </c>
      <c r="Z743" s="74" t="str">
        <f t="shared" si="33"/>
        <v/>
      </c>
      <c r="AA743" s="48">
        <f t="shared" si="34"/>
        <v>53119.360000000001</v>
      </c>
      <c r="AB74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MIN(G743,J743,M743),"")</f>
        <v/>
      </c>
      <c r="AC743" s="49" t="str">
        <f>IF(OR(DataBase2[[#This Row],[sKS]] = "", DataBase2[[#This Row],[BSOpt]]=""), "", (DataBase2[[#This Row],[sKS]]-DataBase2[[#This Row],[BSOpt]])/DataBase2[[#This Row],[BSOpt]])</f>
        <v/>
      </c>
      <c r="AD743" s="49" t="str">
        <f t="shared" si="35"/>
        <v/>
      </c>
      <c r="AE743" s="49" t="str">
        <f>IF(OR(DataBase2[[#This Row],[sKS]] = "", DataBase2[[#This Row],[BESTUB]]=""), "", (DataBase2[[#This Row],[sKS]]-DataBase2[[#This Row],[BESTUB]])/DataBase2[[#This Row],[BESTUB]])</f>
        <v/>
      </c>
      <c r="AF743" s="75" t="str">
        <f>IF(OR(DataBase2[[#This Row],[sLB]] = "", DataBase2[[#This Row],[BestSol]]=""), "", (DataBase2[[#This Row],[sLB]]-DataBase2[[#This Row],[BestSol]])/DataBase2[[#This Row],[BestSol]])</f>
        <v/>
      </c>
      <c r="AG743" s="76" t="str">
        <f>IF(OR(DataBase2[[#This Row],[sCL]] = "", DataBase2[[#This Row],[BestSol]]=""), "", (DataBase2[[#This Row],[sCL]] -DataBase2[[#This Row],[BestSol]])/DataBase2[[#This Row],[BestSol]])</f>
        <v/>
      </c>
      <c r="AH743" s="76" t="str">
        <f>IF(OR(DataBase2[[#This Row],[sDRC]]= "", DataBase2[[#This Row],[BestSol]]=""), "", (DataBase2[[#This Row],[sDRC]]-DataBase2[[#This Row],[BestSol]])/DataBase2[[#This Row],[BestSol]])</f>
        <v/>
      </c>
      <c r="AI743" s="76" t="str">
        <f>IF(OR(DataBase2[[#This Row],[sABS]]= "", DataBase2[[#This Row],[BestSol]]=""), "", (DataBase2[[#This Row],[sABS]]-DataBase2[[#This Row],[BestSol]])/DataBase2[[#This Row],[BestSol]])</f>
        <v/>
      </c>
      <c r="AJ743" s="76" t="str">
        <f>IF(OR(DataBase2[[#This Row],[sCCJ]]= "", DataBase2[[#This Row],[BestSol]]=""), "", (DataBase2[[#This Row],[sCCJ]]-DataBase2[[#This Row],[BestSol]])/DataBase2[[#This Row],[BestSol]])</f>
        <v/>
      </c>
      <c r="AK743" s="76" t="str">
        <f>IF(OR(DataBase2[[#This Row],[sILS]] = "", DataBase2[[#This Row],[BestSol]]=""), "", (DataBase2[[#This Row],[sILS]]-DataBase2[[#This Row],[BestSol]])/DataBase2[[#This Row],[BestSol]])</f>
        <v/>
      </c>
      <c r="AL743" s="76" t="str">
        <f>IF(OR(DataBase2[[#This Row],[sSA]] = "", DataBase2[[#This Row],[BestSol]]=""), "", (DataBase2[[#This Row],[sSA]]-DataBase2[[#This Row],[BestSol]])/DataBase2[[#This Row],[BestSol]])</f>
        <v/>
      </c>
      <c r="AM743" s="76" t="str">
        <f>IF(OR(DataBase2[[#This Row],[sKS]] = "", DataBase2[[#This Row],[BestSol]]=""), "", (DataBase2[[#This Row],[sKS]]-DataBase2[[#This Row],[BestSol]])/DataBase2[[#This Row],[BestSol]])</f>
        <v/>
      </c>
      <c r="AN743" s="75" t="str">
        <f>IF(OR(DataBase2[[#This Row],[sLB]] = "", DataBase2[[#This Row],[BSHeu]]=""), "", (DataBase2[[#This Row],[sLB]]-DataBase2[[#This Row],[BSHeu]])/DataBase2[[#This Row],[BSHeu]])</f>
        <v/>
      </c>
      <c r="AO743" s="76" t="str">
        <f>IF(OR(DataBase2[[#This Row],[sCL]] = "",  DataBase2[[#This Row],[BSHeu]]=""), "", (DataBase2[[#This Row],[sCL]] - DataBase2[[#This Row],[BSHeu]])/ DataBase2[[#This Row],[BSHeu]])</f>
        <v/>
      </c>
      <c r="AP743" s="76" t="str">
        <f>IF(OR(DataBase2[[#This Row],[sDRC]]= "",  DataBase2[[#This Row],[BSHeu]]=""), "", (DataBase2[[#This Row],[sDRC]]- DataBase2[[#This Row],[BSHeu]])/ DataBase2[[#This Row],[BSHeu]])</f>
        <v/>
      </c>
      <c r="AQ743" s="76">
        <f>IF(OR(DataBase2[[#This Row],[sABS]]= "",  DataBase2[[#This Row],[BSHeu]]=""), "", (DataBase2[[#This Row],[sABS]]- DataBase2[[#This Row],[BSHeu]])/ DataBase2[[#This Row],[BSHeu]])</f>
        <v>4.0263895122230386E-2</v>
      </c>
      <c r="AR743" s="76">
        <f>IF(OR(DataBase2[[#This Row],[sCCJ]]= "",  DataBase2[[#This Row],[BSHeu]]=""), "", (DataBase2[[#This Row],[sCCJ]]- DataBase2[[#This Row],[BSHeu]])/ DataBase2[[#This Row],[BSHeu]])</f>
        <v>0</v>
      </c>
      <c r="AS743" s="76">
        <f>IF(OR(DataBase2[[#This Row],[sILS]] = "",  DataBase2[[#This Row],[BSHeu]]=""), "", (DataBase2[[#This Row],[sILS]]- DataBase2[[#This Row],[BSHeu]])/ DataBase2[[#This Row],[BSHeu]])</f>
        <v>1.3625917179725111E-2</v>
      </c>
      <c r="AT743" s="76">
        <f>IF(OR(DataBase2[[#This Row],[sSA]] = "",  DataBase2[[#This Row],[BSHeu]]=""), "", (DataBase2[[#This Row],[sSA]]- DataBase2[[#This Row],[BSHeu]])/ DataBase2[[#This Row],[BSHeu]])</f>
        <v>1.4190683020277407E-2</v>
      </c>
      <c r="AU743" s="77">
        <f>IF(OR(DataBase2[[#This Row],[sKS]]= "",  DataBase2[[#This Row],[BSHeu]]=""), "", (DataBase2[[#This Row],[sKS]]- DataBase2[[#This Row],[BSHeu]])/ DataBase2[[#This Row],[BSHeu]])</f>
        <v>3.6209020590608869E-3</v>
      </c>
      <c r="AV743" s="78" t="str">
        <f>IF(AND(DataBase2[[#This Row],[sLBGB]]&lt;=0.0001, DataBase2[[#This Row],[sLBGB]]&lt;&gt;""), 1,"")</f>
        <v/>
      </c>
      <c r="AW743" s="78" t="str">
        <f>IF(AND(DataBase2[[#This Row],[sCLGB]]&lt;=0.0001,DataBase2[[#This Row],[sCLGB]]&lt;&gt;""), 1,"")</f>
        <v/>
      </c>
      <c r="AX743" s="78" t="str">
        <f>IF(AND(DataBase2[[#This Row],[sDRCGB]]&lt;=0.0001,DataBase2[[#This Row],[sDRCGB]]&lt;&gt;""), 1,"")</f>
        <v/>
      </c>
      <c r="AY743" s="78" t="str">
        <f>IF(AND(DataBase2[[#This Row],[sABSGB]]&lt;=0.0001,DataBase2[[#This Row],[sABSGB]]&lt;&gt;""), 1,"")</f>
        <v/>
      </c>
      <c r="AZ743" s="78" t="str">
        <f>IF(AND(DataBase2[[#This Row],[sCCJGB]]&lt;=0.0001,DataBase2[[#This Row],[sCCJGB]]&lt;&gt;""), 1,"")</f>
        <v/>
      </c>
      <c r="BA743" s="78" t="str">
        <f>IF(AND(DataBase2[[#This Row],[sILSGB]]&lt;=0.0001,DataBase2[[#This Row],[sILSGB]]&lt;&gt;""), 1,"")</f>
        <v/>
      </c>
      <c r="BB743" s="78" t="str">
        <f>IF(AND(DataBase2[[#This Row],[sSAGB]]&lt;=0.0001,DataBase2[[#This Row],[sSAGB]]&lt;&gt;""), 1,"")</f>
        <v/>
      </c>
      <c r="BC743" s="78" t="str">
        <f>IF(AND(DataBase2[[#This Row],[sKSGB]]&lt;=0.0001,DataBase2[[#This Row],[sKSGB]]&lt;&gt;""), 1,"")</f>
        <v/>
      </c>
      <c r="BD743" s="79" t="str">
        <f>IF(AND(DataBase2[[#This Row],[sLBGKS]]&lt;=0.0001, DataBase2[[#This Row],[sLBGKS]]&lt;&gt;""), 1,"")</f>
        <v/>
      </c>
      <c r="BE743" s="78" t="str">
        <f>IF(AND(DataBase2[[#This Row],[sCLGKS]]&lt;=0.0001,DataBase2[[#This Row],[sCLGKS]]&lt;&gt;""), 1,"")</f>
        <v/>
      </c>
      <c r="BF743" s="78" t="str">
        <f>IF(AND(DataBase2[[#This Row],[sDRCGKS]]&lt;=0.0001,DataBase2[[#This Row],[sDRCGKS]]&lt;&gt;""), 1,"")</f>
        <v/>
      </c>
      <c r="BG743" s="78" t="str">
        <f>IF(AND(DataBase2[[#This Row],[sABSGKS]]&lt;=0.0001,DataBase2[[#This Row],[sABSGKS]]&lt;&gt;""), 1,"")</f>
        <v/>
      </c>
      <c r="BH743" s="78">
        <f>IF(AND(DataBase2[[#This Row],[sCCJGKS]]&lt;=0.0001,DataBase2[[#This Row],[sCCJGKS]]&lt;&gt;""), 1,"")</f>
        <v>1</v>
      </c>
      <c r="BI743" s="78" t="str">
        <f>IF(AND(DataBase2[[#This Row],[sILSGKS]]&lt;=0.0001,DataBase2[[#This Row],[sILSGKS]]&lt;&gt;""), 1,"")</f>
        <v/>
      </c>
      <c r="BJ743" s="78" t="str">
        <f>IF(AND(DataBase2[[#This Row],[sSAGKS]]&lt;=0.0001,DataBase2[[#This Row],[sSAGKS]]&lt;&gt;""), 1,"")</f>
        <v/>
      </c>
      <c r="BK743" s="80" t="str">
        <f>IF(AND(DataBase2[[#This Row],[sKSGKS]]&lt;=0.0001,DataBase2[[#This Row],[sKSGKS]]&lt;&gt;""), 1,"")</f>
        <v/>
      </c>
      <c r="BQ743" s="7"/>
      <c r="BR743" s="7"/>
      <c r="BS743" s="7"/>
      <c r="BT743" s="7"/>
      <c r="BU743" s="7"/>
      <c r="CH743" s="7"/>
      <c r="CI743" s="7"/>
      <c r="CJ743" s="7"/>
      <c r="CK743" s="7"/>
      <c r="CQ743" s="7"/>
      <c r="CR743" s="7"/>
      <c r="CS743" s="7"/>
      <c r="CT743" s="7"/>
      <c r="CU743" s="7"/>
      <c r="DH743" s="7"/>
      <c r="DI743" s="7"/>
      <c r="DJ743" s="7"/>
      <c r="DK743" s="7"/>
      <c r="DQ743" s="7"/>
      <c r="DR743" s="7"/>
      <c r="DS743" s="7"/>
      <c r="DT743" s="7"/>
      <c r="DU743" s="7"/>
      <c r="EB743" s="7"/>
      <c r="EC743" s="7"/>
      <c r="ED743" s="7"/>
      <c r="EE743" s="7"/>
      <c r="EK743" s="7"/>
      <c r="EL743" s="7"/>
      <c r="EM743" s="7"/>
      <c r="EN743" s="7"/>
      <c r="EO743" s="7"/>
      <c r="EV743" s="7"/>
      <c r="EW743" s="7"/>
      <c r="EX743" s="7"/>
      <c r="EY743" s="7"/>
    </row>
    <row r="744" spans="1:155" s="8" customFormat="1" x14ac:dyDescent="0.35">
      <c r="A744" s="127" t="s">
        <v>331</v>
      </c>
      <c r="B744" s="128" t="s">
        <v>283</v>
      </c>
      <c r="C744" s="129" t="s">
        <v>81</v>
      </c>
      <c r="D744" s="67">
        <v>6</v>
      </c>
      <c r="E744" s="67">
        <v>100</v>
      </c>
      <c r="F744" s="68">
        <v>5</v>
      </c>
      <c r="G744" s="139"/>
      <c r="H744" s="140">
        <v>51640.7</v>
      </c>
      <c r="I744" s="141"/>
      <c r="J744" s="139"/>
      <c r="K744" s="140"/>
      <c r="L744" s="141"/>
      <c r="M744" s="139"/>
      <c r="N744" s="142"/>
      <c r="O744" s="141"/>
      <c r="P744" s="139">
        <v>55918.941409999999</v>
      </c>
      <c r="Q744" s="141">
        <v>8314</v>
      </c>
      <c r="R744" s="139">
        <v>54023.56</v>
      </c>
      <c r="S744" s="141">
        <v>3602.64</v>
      </c>
      <c r="T744" s="139">
        <v>54900.76</v>
      </c>
      <c r="U744" s="141">
        <v>300.27350000000001</v>
      </c>
      <c r="V744" s="139">
        <v>54778.06</v>
      </c>
      <c r="W744" s="141">
        <v>300.12</v>
      </c>
      <c r="X744" s="142">
        <v>54868.1</v>
      </c>
      <c r="Y744" s="141">
        <v>5077</v>
      </c>
      <c r="Z744" s="74" t="str">
        <f t="shared" si="33"/>
        <v/>
      </c>
      <c r="AA744" s="48">
        <f t="shared" si="34"/>
        <v>54023.56</v>
      </c>
      <c r="AB74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MIN(G744,J744,M744),"")</f>
        <v/>
      </c>
      <c r="AC744" s="49" t="str">
        <f>IF(OR(DataBase2[[#This Row],[sKS]] = "", DataBase2[[#This Row],[BSOpt]]=""), "", (DataBase2[[#This Row],[sKS]]-DataBase2[[#This Row],[BSOpt]])/DataBase2[[#This Row],[BSOpt]])</f>
        <v/>
      </c>
      <c r="AD744" s="49" t="str">
        <f t="shared" si="35"/>
        <v/>
      </c>
      <c r="AE744" s="49" t="str">
        <f>IF(OR(DataBase2[[#This Row],[sKS]] = "", DataBase2[[#This Row],[BESTUB]]=""), "", (DataBase2[[#This Row],[sKS]]-DataBase2[[#This Row],[BESTUB]])/DataBase2[[#This Row],[BESTUB]])</f>
        <v/>
      </c>
      <c r="AF744" s="75" t="str">
        <f>IF(OR(DataBase2[[#This Row],[sLB]] = "", DataBase2[[#This Row],[BestSol]]=""), "", (DataBase2[[#This Row],[sLB]]-DataBase2[[#This Row],[BestSol]])/DataBase2[[#This Row],[BestSol]])</f>
        <v/>
      </c>
      <c r="AG744" s="76" t="str">
        <f>IF(OR(DataBase2[[#This Row],[sCL]] = "", DataBase2[[#This Row],[BestSol]]=""), "", (DataBase2[[#This Row],[sCL]] -DataBase2[[#This Row],[BestSol]])/DataBase2[[#This Row],[BestSol]])</f>
        <v/>
      </c>
      <c r="AH744" s="76" t="str">
        <f>IF(OR(DataBase2[[#This Row],[sDRC]]= "", DataBase2[[#This Row],[BestSol]]=""), "", (DataBase2[[#This Row],[sDRC]]-DataBase2[[#This Row],[BestSol]])/DataBase2[[#This Row],[BestSol]])</f>
        <v/>
      </c>
      <c r="AI744" s="76" t="str">
        <f>IF(OR(DataBase2[[#This Row],[sABS]]= "", DataBase2[[#This Row],[BestSol]]=""), "", (DataBase2[[#This Row],[sABS]]-DataBase2[[#This Row],[BestSol]])/DataBase2[[#This Row],[BestSol]])</f>
        <v/>
      </c>
      <c r="AJ744" s="76" t="str">
        <f>IF(OR(DataBase2[[#This Row],[sCCJ]]= "", DataBase2[[#This Row],[BestSol]]=""), "", (DataBase2[[#This Row],[sCCJ]]-DataBase2[[#This Row],[BestSol]])/DataBase2[[#This Row],[BestSol]])</f>
        <v/>
      </c>
      <c r="AK744" s="76" t="str">
        <f>IF(OR(DataBase2[[#This Row],[sILS]] = "", DataBase2[[#This Row],[BestSol]]=""), "", (DataBase2[[#This Row],[sILS]]-DataBase2[[#This Row],[BestSol]])/DataBase2[[#This Row],[BestSol]])</f>
        <v/>
      </c>
      <c r="AL744" s="76" t="str">
        <f>IF(OR(DataBase2[[#This Row],[sSA]] = "", DataBase2[[#This Row],[BestSol]]=""), "", (DataBase2[[#This Row],[sSA]]-DataBase2[[#This Row],[BestSol]])/DataBase2[[#This Row],[BestSol]])</f>
        <v/>
      </c>
      <c r="AM744" s="76" t="str">
        <f>IF(OR(DataBase2[[#This Row],[sKS]] = "", DataBase2[[#This Row],[BestSol]]=""), "", (DataBase2[[#This Row],[sKS]]-DataBase2[[#This Row],[BestSol]])/DataBase2[[#This Row],[BestSol]])</f>
        <v/>
      </c>
      <c r="AN744" s="75" t="str">
        <f>IF(OR(DataBase2[[#This Row],[sLB]] = "", DataBase2[[#This Row],[BSHeu]]=""), "", (DataBase2[[#This Row],[sLB]]-DataBase2[[#This Row],[BSHeu]])/DataBase2[[#This Row],[BSHeu]])</f>
        <v/>
      </c>
      <c r="AO744" s="76" t="str">
        <f>IF(OR(DataBase2[[#This Row],[sCL]] = "",  DataBase2[[#This Row],[BSHeu]]=""), "", (DataBase2[[#This Row],[sCL]] - DataBase2[[#This Row],[BSHeu]])/ DataBase2[[#This Row],[BSHeu]])</f>
        <v/>
      </c>
      <c r="AP744" s="76" t="str">
        <f>IF(OR(DataBase2[[#This Row],[sDRC]]= "",  DataBase2[[#This Row],[BSHeu]]=""), "", (DataBase2[[#This Row],[sDRC]]- DataBase2[[#This Row],[BSHeu]])/ DataBase2[[#This Row],[BSHeu]])</f>
        <v/>
      </c>
      <c r="AQ744" s="76">
        <f>IF(OR(DataBase2[[#This Row],[sABS]]= "",  DataBase2[[#This Row],[BSHeu]]=""), "", (DataBase2[[#This Row],[sABS]]- DataBase2[[#This Row],[BSHeu]])/ DataBase2[[#This Row],[BSHeu]])</f>
        <v>3.5084348569401978E-2</v>
      </c>
      <c r="AR744" s="76">
        <f>IF(OR(DataBase2[[#This Row],[sCCJ]]= "",  DataBase2[[#This Row],[BSHeu]]=""), "", (DataBase2[[#This Row],[sCCJ]]- DataBase2[[#This Row],[BSHeu]])/ DataBase2[[#This Row],[BSHeu]])</f>
        <v>0</v>
      </c>
      <c r="AS744" s="76">
        <f>IF(OR(DataBase2[[#This Row],[sILS]] = "",  DataBase2[[#This Row],[BSHeu]]=""), "", (DataBase2[[#This Row],[sILS]]- DataBase2[[#This Row],[BSHeu]])/ DataBase2[[#This Row],[BSHeu]])</f>
        <v>1.6237360144351915E-2</v>
      </c>
      <c r="AT744" s="76">
        <f>IF(OR(DataBase2[[#This Row],[sSA]] = "",  DataBase2[[#This Row],[BSHeu]]=""), "", (DataBase2[[#This Row],[sSA]]- DataBase2[[#This Row],[BSHeu]])/ DataBase2[[#This Row],[BSHeu]])</f>
        <v>1.3966128851930529E-2</v>
      </c>
      <c r="AU744" s="77">
        <f>IF(OR(DataBase2[[#This Row],[sKS]]= "",  DataBase2[[#This Row],[BSHeu]]=""), "", (DataBase2[[#This Row],[sKS]]- DataBase2[[#This Row],[BSHeu]])/ DataBase2[[#This Row],[BSHeu]])</f>
        <v>1.5632809092921699E-2</v>
      </c>
      <c r="AV744" s="78" t="str">
        <f>IF(AND(DataBase2[[#This Row],[sLBGB]]&lt;=0.0001, DataBase2[[#This Row],[sLBGB]]&lt;&gt;""), 1,"")</f>
        <v/>
      </c>
      <c r="AW744" s="78" t="str">
        <f>IF(AND(DataBase2[[#This Row],[sCLGB]]&lt;=0.0001,DataBase2[[#This Row],[sCLGB]]&lt;&gt;""), 1,"")</f>
        <v/>
      </c>
      <c r="AX744" s="78" t="str">
        <f>IF(AND(DataBase2[[#This Row],[sDRCGB]]&lt;=0.0001,DataBase2[[#This Row],[sDRCGB]]&lt;&gt;""), 1,"")</f>
        <v/>
      </c>
      <c r="AY744" s="78" t="str">
        <f>IF(AND(DataBase2[[#This Row],[sABSGB]]&lt;=0.0001,DataBase2[[#This Row],[sABSGB]]&lt;&gt;""), 1,"")</f>
        <v/>
      </c>
      <c r="AZ744" s="78" t="str">
        <f>IF(AND(DataBase2[[#This Row],[sCCJGB]]&lt;=0.0001,DataBase2[[#This Row],[sCCJGB]]&lt;&gt;""), 1,"")</f>
        <v/>
      </c>
      <c r="BA744" s="78" t="str">
        <f>IF(AND(DataBase2[[#This Row],[sILSGB]]&lt;=0.0001,DataBase2[[#This Row],[sILSGB]]&lt;&gt;""), 1,"")</f>
        <v/>
      </c>
      <c r="BB744" s="78" t="str">
        <f>IF(AND(DataBase2[[#This Row],[sSAGB]]&lt;=0.0001,DataBase2[[#This Row],[sSAGB]]&lt;&gt;""), 1,"")</f>
        <v/>
      </c>
      <c r="BC744" s="78" t="str">
        <f>IF(AND(DataBase2[[#This Row],[sKSGB]]&lt;=0.0001,DataBase2[[#This Row],[sKSGB]]&lt;&gt;""), 1,"")</f>
        <v/>
      </c>
      <c r="BD744" s="79" t="str">
        <f>IF(AND(DataBase2[[#This Row],[sLBGKS]]&lt;=0.0001, DataBase2[[#This Row],[sLBGKS]]&lt;&gt;""), 1,"")</f>
        <v/>
      </c>
      <c r="BE744" s="78" t="str">
        <f>IF(AND(DataBase2[[#This Row],[sCLGKS]]&lt;=0.0001,DataBase2[[#This Row],[sCLGKS]]&lt;&gt;""), 1,"")</f>
        <v/>
      </c>
      <c r="BF744" s="78" t="str">
        <f>IF(AND(DataBase2[[#This Row],[sDRCGKS]]&lt;=0.0001,DataBase2[[#This Row],[sDRCGKS]]&lt;&gt;""), 1,"")</f>
        <v/>
      </c>
      <c r="BG744" s="78" t="str">
        <f>IF(AND(DataBase2[[#This Row],[sABSGKS]]&lt;=0.0001,DataBase2[[#This Row],[sABSGKS]]&lt;&gt;""), 1,"")</f>
        <v/>
      </c>
      <c r="BH744" s="78">
        <f>IF(AND(DataBase2[[#This Row],[sCCJGKS]]&lt;=0.0001,DataBase2[[#This Row],[sCCJGKS]]&lt;&gt;""), 1,"")</f>
        <v>1</v>
      </c>
      <c r="BI744" s="78" t="str">
        <f>IF(AND(DataBase2[[#This Row],[sILSGKS]]&lt;=0.0001,DataBase2[[#This Row],[sILSGKS]]&lt;&gt;""), 1,"")</f>
        <v/>
      </c>
      <c r="BJ744" s="78" t="str">
        <f>IF(AND(DataBase2[[#This Row],[sSAGKS]]&lt;=0.0001,DataBase2[[#This Row],[sSAGKS]]&lt;&gt;""), 1,"")</f>
        <v/>
      </c>
      <c r="BK744" s="80" t="str">
        <f>IF(AND(DataBase2[[#This Row],[sKSGKS]]&lt;=0.0001,DataBase2[[#This Row],[sKSGKS]]&lt;&gt;""), 1,"")</f>
        <v/>
      </c>
      <c r="BQ744" s="7"/>
      <c r="BR744" s="7"/>
      <c r="BS744" s="7"/>
      <c r="BT744" s="7"/>
      <c r="BU744" s="7"/>
      <c r="CH744" s="7"/>
      <c r="CI744" s="7"/>
      <c r="CJ744" s="7"/>
      <c r="CK744" s="7"/>
      <c r="CQ744" s="7"/>
      <c r="CR744" s="7"/>
      <c r="CS744" s="7"/>
      <c r="CT744" s="7"/>
      <c r="CU744" s="7"/>
      <c r="DH744" s="7"/>
      <c r="DI744" s="7"/>
      <c r="DJ744" s="7"/>
      <c r="DK744" s="7"/>
      <c r="DQ744" s="7"/>
      <c r="DR744" s="7"/>
      <c r="DS744" s="7"/>
      <c r="DT744" s="7"/>
      <c r="DU744" s="7"/>
      <c r="EB744" s="7"/>
      <c r="EC744" s="7"/>
      <c r="ED744" s="7"/>
      <c r="EE744" s="7"/>
      <c r="EK744" s="7"/>
      <c r="EL744" s="7"/>
      <c r="EM744" s="7"/>
      <c r="EN744" s="7"/>
      <c r="EO744" s="7"/>
      <c r="EV744" s="7"/>
      <c r="EW744" s="7"/>
      <c r="EX744" s="7"/>
      <c r="EY744" s="7"/>
    </row>
    <row r="745" spans="1:155" s="8" customFormat="1" x14ac:dyDescent="0.35">
      <c r="A745" s="127" t="s">
        <v>332</v>
      </c>
      <c r="B745" s="128" t="s">
        <v>283</v>
      </c>
      <c r="C745" s="129" t="s">
        <v>81</v>
      </c>
      <c r="D745" s="67">
        <v>6</v>
      </c>
      <c r="E745" s="67">
        <v>100</v>
      </c>
      <c r="F745" s="68">
        <v>2</v>
      </c>
      <c r="G745" s="139"/>
      <c r="H745" s="140">
        <v>48498.7</v>
      </c>
      <c r="I745" s="141"/>
      <c r="J745" s="139"/>
      <c r="K745" s="140"/>
      <c r="L745" s="141"/>
      <c r="M745" s="139"/>
      <c r="N745" s="142"/>
      <c r="O745" s="141"/>
      <c r="P745" s="139">
        <v>51551.703130000002</v>
      </c>
      <c r="Q745" s="141">
        <v>2343</v>
      </c>
      <c r="R745" s="139">
        <v>50283.06</v>
      </c>
      <c r="S745" s="141">
        <v>5727.05</v>
      </c>
      <c r="T745" s="139">
        <v>50661.16</v>
      </c>
      <c r="U745" s="141">
        <v>300.6225</v>
      </c>
      <c r="V745" s="139">
        <v>51297.760000000002</v>
      </c>
      <c r="W745" s="141">
        <v>300.17750000000001</v>
      </c>
      <c r="X745" s="142">
        <v>51506.400000000001</v>
      </c>
      <c r="Y745" s="141">
        <v>67</v>
      </c>
      <c r="Z745" s="74" t="str">
        <f t="shared" si="33"/>
        <v/>
      </c>
      <c r="AA745" s="48">
        <f t="shared" si="34"/>
        <v>50283.06</v>
      </c>
      <c r="AB74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MIN(G745,J745,M745),"")</f>
        <v/>
      </c>
      <c r="AC745" s="49" t="str">
        <f>IF(OR(DataBase2[[#This Row],[sKS]] = "", DataBase2[[#This Row],[BSOpt]]=""), "", (DataBase2[[#This Row],[sKS]]-DataBase2[[#This Row],[BSOpt]])/DataBase2[[#This Row],[BSOpt]])</f>
        <v/>
      </c>
      <c r="AD745" s="49" t="str">
        <f t="shared" si="35"/>
        <v/>
      </c>
      <c r="AE745" s="49" t="str">
        <f>IF(OR(DataBase2[[#This Row],[sKS]] = "", DataBase2[[#This Row],[BESTUB]]=""), "", (DataBase2[[#This Row],[sKS]]-DataBase2[[#This Row],[BESTUB]])/DataBase2[[#This Row],[BESTUB]])</f>
        <v/>
      </c>
      <c r="AF745" s="75" t="str">
        <f>IF(OR(DataBase2[[#This Row],[sLB]] = "", DataBase2[[#This Row],[BestSol]]=""), "", (DataBase2[[#This Row],[sLB]]-DataBase2[[#This Row],[BestSol]])/DataBase2[[#This Row],[BestSol]])</f>
        <v/>
      </c>
      <c r="AG745" s="76" t="str">
        <f>IF(OR(DataBase2[[#This Row],[sCL]] = "", DataBase2[[#This Row],[BestSol]]=""), "", (DataBase2[[#This Row],[sCL]] -DataBase2[[#This Row],[BestSol]])/DataBase2[[#This Row],[BestSol]])</f>
        <v/>
      </c>
      <c r="AH745" s="76" t="str">
        <f>IF(OR(DataBase2[[#This Row],[sDRC]]= "", DataBase2[[#This Row],[BestSol]]=""), "", (DataBase2[[#This Row],[sDRC]]-DataBase2[[#This Row],[BestSol]])/DataBase2[[#This Row],[BestSol]])</f>
        <v/>
      </c>
      <c r="AI745" s="76" t="str">
        <f>IF(OR(DataBase2[[#This Row],[sABS]]= "", DataBase2[[#This Row],[BestSol]]=""), "", (DataBase2[[#This Row],[sABS]]-DataBase2[[#This Row],[BestSol]])/DataBase2[[#This Row],[BestSol]])</f>
        <v/>
      </c>
      <c r="AJ745" s="76" t="str">
        <f>IF(OR(DataBase2[[#This Row],[sCCJ]]= "", DataBase2[[#This Row],[BestSol]]=""), "", (DataBase2[[#This Row],[sCCJ]]-DataBase2[[#This Row],[BestSol]])/DataBase2[[#This Row],[BestSol]])</f>
        <v/>
      </c>
      <c r="AK745" s="76" t="str">
        <f>IF(OR(DataBase2[[#This Row],[sILS]] = "", DataBase2[[#This Row],[BestSol]]=""), "", (DataBase2[[#This Row],[sILS]]-DataBase2[[#This Row],[BestSol]])/DataBase2[[#This Row],[BestSol]])</f>
        <v/>
      </c>
      <c r="AL745" s="76" t="str">
        <f>IF(OR(DataBase2[[#This Row],[sSA]] = "", DataBase2[[#This Row],[BestSol]]=""), "", (DataBase2[[#This Row],[sSA]]-DataBase2[[#This Row],[BestSol]])/DataBase2[[#This Row],[BestSol]])</f>
        <v/>
      </c>
      <c r="AM745" s="76" t="str">
        <f>IF(OR(DataBase2[[#This Row],[sKS]] = "", DataBase2[[#This Row],[BestSol]]=""), "", (DataBase2[[#This Row],[sKS]]-DataBase2[[#This Row],[BestSol]])/DataBase2[[#This Row],[BestSol]])</f>
        <v/>
      </c>
      <c r="AN745" s="75" t="str">
        <f>IF(OR(DataBase2[[#This Row],[sLB]] = "", DataBase2[[#This Row],[BSHeu]]=""), "", (DataBase2[[#This Row],[sLB]]-DataBase2[[#This Row],[BSHeu]])/DataBase2[[#This Row],[BSHeu]])</f>
        <v/>
      </c>
      <c r="AO745" s="76" t="str">
        <f>IF(OR(DataBase2[[#This Row],[sCL]] = "",  DataBase2[[#This Row],[BSHeu]]=""), "", (DataBase2[[#This Row],[sCL]] - DataBase2[[#This Row],[BSHeu]])/ DataBase2[[#This Row],[BSHeu]])</f>
        <v/>
      </c>
      <c r="AP745" s="76" t="str">
        <f>IF(OR(DataBase2[[#This Row],[sDRC]]= "",  DataBase2[[#This Row],[BSHeu]]=""), "", (DataBase2[[#This Row],[sDRC]]- DataBase2[[#This Row],[BSHeu]])/ DataBase2[[#This Row],[BSHeu]])</f>
        <v/>
      </c>
      <c r="AQ745" s="76">
        <f>IF(OR(DataBase2[[#This Row],[sABS]]= "",  DataBase2[[#This Row],[BSHeu]]=""), "", (DataBase2[[#This Row],[sABS]]- DataBase2[[#This Row],[BSHeu]])/ DataBase2[[#This Row],[BSHeu]])</f>
        <v>2.5230030352170373E-2</v>
      </c>
      <c r="AR745" s="76">
        <f>IF(OR(DataBase2[[#This Row],[sCCJ]]= "",  DataBase2[[#This Row],[BSHeu]]=""), "", (DataBase2[[#This Row],[sCCJ]]- DataBase2[[#This Row],[BSHeu]])/ DataBase2[[#This Row],[BSHeu]])</f>
        <v>0</v>
      </c>
      <c r="AS745" s="76">
        <f>IF(OR(DataBase2[[#This Row],[sILS]] = "",  DataBase2[[#This Row],[BSHeu]]=""), "", (DataBase2[[#This Row],[sILS]]- DataBase2[[#This Row],[BSHeu]])/ DataBase2[[#This Row],[BSHeu]])</f>
        <v>7.5194309972385501E-3</v>
      </c>
      <c r="AT745" s="76">
        <f>IF(OR(DataBase2[[#This Row],[sSA]] = "",  DataBase2[[#This Row],[BSHeu]]=""), "", (DataBase2[[#This Row],[sSA]]- DataBase2[[#This Row],[BSHeu]])/ DataBase2[[#This Row],[BSHeu]])</f>
        <v>2.0179758352017647E-2</v>
      </c>
      <c r="AU745" s="77">
        <f>IF(OR(DataBase2[[#This Row],[sKS]]= "",  DataBase2[[#This Row],[BSHeu]]=""), "", (DataBase2[[#This Row],[sKS]]- DataBase2[[#This Row],[BSHeu]])/ DataBase2[[#This Row],[BSHeu]])</f>
        <v>2.4329068278660923E-2</v>
      </c>
      <c r="AV745" s="78" t="str">
        <f>IF(AND(DataBase2[[#This Row],[sLBGB]]&lt;=0.0001, DataBase2[[#This Row],[sLBGB]]&lt;&gt;""), 1,"")</f>
        <v/>
      </c>
      <c r="AW745" s="78" t="str">
        <f>IF(AND(DataBase2[[#This Row],[sCLGB]]&lt;=0.0001,DataBase2[[#This Row],[sCLGB]]&lt;&gt;""), 1,"")</f>
        <v/>
      </c>
      <c r="AX745" s="78" t="str">
        <f>IF(AND(DataBase2[[#This Row],[sDRCGB]]&lt;=0.0001,DataBase2[[#This Row],[sDRCGB]]&lt;&gt;""), 1,"")</f>
        <v/>
      </c>
      <c r="AY745" s="78" t="str">
        <f>IF(AND(DataBase2[[#This Row],[sABSGB]]&lt;=0.0001,DataBase2[[#This Row],[sABSGB]]&lt;&gt;""), 1,"")</f>
        <v/>
      </c>
      <c r="AZ745" s="78" t="str">
        <f>IF(AND(DataBase2[[#This Row],[sCCJGB]]&lt;=0.0001,DataBase2[[#This Row],[sCCJGB]]&lt;&gt;""), 1,"")</f>
        <v/>
      </c>
      <c r="BA745" s="78" t="str">
        <f>IF(AND(DataBase2[[#This Row],[sILSGB]]&lt;=0.0001,DataBase2[[#This Row],[sILSGB]]&lt;&gt;""), 1,"")</f>
        <v/>
      </c>
      <c r="BB745" s="78" t="str">
        <f>IF(AND(DataBase2[[#This Row],[sSAGB]]&lt;=0.0001,DataBase2[[#This Row],[sSAGB]]&lt;&gt;""), 1,"")</f>
        <v/>
      </c>
      <c r="BC745" s="78" t="str">
        <f>IF(AND(DataBase2[[#This Row],[sKSGB]]&lt;=0.0001,DataBase2[[#This Row],[sKSGB]]&lt;&gt;""), 1,"")</f>
        <v/>
      </c>
      <c r="BD745" s="79" t="str">
        <f>IF(AND(DataBase2[[#This Row],[sLBGKS]]&lt;=0.0001, DataBase2[[#This Row],[sLBGKS]]&lt;&gt;""), 1,"")</f>
        <v/>
      </c>
      <c r="BE745" s="78" t="str">
        <f>IF(AND(DataBase2[[#This Row],[sCLGKS]]&lt;=0.0001,DataBase2[[#This Row],[sCLGKS]]&lt;&gt;""), 1,"")</f>
        <v/>
      </c>
      <c r="BF745" s="78" t="str">
        <f>IF(AND(DataBase2[[#This Row],[sDRCGKS]]&lt;=0.0001,DataBase2[[#This Row],[sDRCGKS]]&lt;&gt;""), 1,"")</f>
        <v/>
      </c>
      <c r="BG745" s="78" t="str">
        <f>IF(AND(DataBase2[[#This Row],[sABSGKS]]&lt;=0.0001,DataBase2[[#This Row],[sABSGKS]]&lt;&gt;""), 1,"")</f>
        <v/>
      </c>
      <c r="BH745" s="78">
        <f>IF(AND(DataBase2[[#This Row],[sCCJGKS]]&lt;=0.0001,DataBase2[[#This Row],[sCCJGKS]]&lt;&gt;""), 1,"")</f>
        <v>1</v>
      </c>
      <c r="BI745" s="78" t="str">
        <f>IF(AND(DataBase2[[#This Row],[sILSGKS]]&lt;=0.0001,DataBase2[[#This Row],[sILSGKS]]&lt;&gt;""), 1,"")</f>
        <v/>
      </c>
      <c r="BJ745" s="78" t="str">
        <f>IF(AND(DataBase2[[#This Row],[sSAGKS]]&lt;=0.0001,DataBase2[[#This Row],[sSAGKS]]&lt;&gt;""), 1,"")</f>
        <v/>
      </c>
      <c r="BK745" s="80" t="str">
        <f>IF(AND(DataBase2[[#This Row],[sKSGKS]]&lt;=0.0001,DataBase2[[#This Row],[sKSGKS]]&lt;&gt;""), 1,"")</f>
        <v/>
      </c>
      <c r="BQ745" s="7"/>
      <c r="BR745" s="7"/>
      <c r="BS745" s="7"/>
      <c r="BT745" s="7"/>
      <c r="BU745" s="7"/>
      <c r="CH745" s="7"/>
      <c r="CI745" s="7"/>
      <c r="CJ745" s="7"/>
      <c r="CK745" s="7"/>
      <c r="CQ745" s="7"/>
      <c r="CR745" s="7"/>
      <c r="CS745" s="7"/>
      <c r="CT745" s="7"/>
      <c r="CU745" s="7"/>
      <c r="DH745" s="7"/>
      <c r="DI745" s="7"/>
      <c r="DJ745" s="7"/>
      <c r="DK745" s="7"/>
      <c r="DQ745" s="7"/>
      <c r="DR745" s="7"/>
      <c r="DS745" s="7"/>
      <c r="DT745" s="7"/>
      <c r="DU745" s="7"/>
      <c r="EB745" s="7"/>
      <c r="EC745" s="7"/>
      <c r="ED745" s="7"/>
      <c r="EE745" s="7"/>
      <c r="EK745" s="7"/>
      <c r="EL745" s="7"/>
      <c r="EM745" s="7"/>
      <c r="EN745" s="7"/>
      <c r="EO745" s="7"/>
      <c r="EV745" s="7"/>
      <c r="EW745" s="7"/>
      <c r="EX745" s="7"/>
      <c r="EY745" s="7"/>
    </row>
    <row r="746" spans="1:155" s="8" customFormat="1" x14ac:dyDescent="0.35">
      <c r="A746" s="127" t="s">
        <v>333</v>
      </c>
      <c r="B746" s="128" t="s">
        <v>283</v>
      </c>
      <c r="C746" s="129" t="s">
        <v>81</v>
      </c>
      <c r="D746" s="67">
        <v>6</v>
      </c>
      <c r="E746" s="67">
        <v>100</v>
      </c>
      <c r="F746" s="68">
        <v>3</v>
      </c>
      <c r="G746" s="139"/>
      <c r="H746" s="140">
        <v>49721.9</v>
      </c>
      <c r="I746" s="141"/>
      <c r="J746" s="139"/>
      <c r="K746" s="140"/>
      <c r="L746" s="141"/>
      <c r="M746" s="139"/>
      <c r="N746" s="142"/>
      <c r="O746" s="141"/>
      <c r="P746" s="139">
        <v>53296.589840000001</v>
      </c>
      <c r="Q746" s="141">
        <v>4403</v>
      </c>
      <c r="R746" s="139">
        <v>51912.76</v>
      </c>
      <c r="S746" s="141">
        <v>2451.9</v>
      </c>
      <c r="T746" s="139">
        <v>51931.86</v>
      </c>
      <c r="U746" s="141">
        <v>300.32299999999998</v>
      </c>
      <c r="V746" s="139">
        <v>52378.46</v>
      </c>
      <c r="W746" s="141">
        <v>300.815</v>
      </c>
      <c r="X746" s="142">
        <v>52606.1</v>
      </c>
      <c r="Y746" s="141">
        <v>2374</v>
      </c>
      <c r="Z746" s="74" t="str">
        <f t="shared" si="33"/>
        <v/>
      </c>
      <c r="AA746" s="48">
        <f t="shared" si="34"/>
        <v>51912.76</v>
      </c>
      <c r="AB74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MIN(G746,J746,M746),"")</f>
        <v/>
      </c>
      <c r="AC746" s="49" t="str">
        <f>IF(OR(DataBase2[[#This Row],[sKS]] = "", DataBase2[[#This Row],[BSOpt]]=""), "", (DataBase2[[#This Row],[sKS]]-DataBase2[[#This Row],[BSOpt]])/DataBase2[[#This Row],[BSOpt]])</f>
        <v/>
      </c>
      <c r="AD746" s="49" t="str">
        <f t="shared" si="35"/>
        <v/>
      </c>
      <c r="AE746" s="49" t="str">
        <f>IF(OR(DataBase2[[#This Row],[sKS]] = "", DataBase2[[#This Row],[BESTUB]]=""), "", (DataBase2[[#This Row],[sKS]]-DataBase2[[#This Row],[BESTUB]])/DataBase2[[#This Row],[BESTUB]])</f>
        <v/>
      </c>
      <c r="AF746" s="75" t="str">
        <f>IF(OR(DataBase2[[#This Row],[sLB]] = "", DataBase2[[#This Row],[BestSol]]=""), "", (DataBase2[[#This Row],[sLB]]-DataBase2[[#This Row],[BestSol]])/DataBase2[[#This Row],[BestSol]])</f>
        <v/>
      </c>
      <c r="AG746" s="76" t="str">
        <f>IF(OR(DataBase2[[#This Row],[sCL]] = "", DataBase2[[#This Row],[BestSol]]=""), "", (DataBase2[[#This Row],[sCL]] -DataBase2[[#This Row],[BestSol]])/DataBase2[[#This Row],[BestSol]])</f>
        <v/>
      </c>
      <c r="AH746" s="76" t="str">
        <f>IF(OR(DataBase2[[#This Row],[sDRC]]= "", DataBase2[[#This Row],[BestSol]]=""), "", (DataBase2[[#This Row],[sDRC]]-DataBase2[[#This Row],[BestSol]])/DataBase2[[#This Row],[BestSol]])</f>
        <v/>
      </c>
      <c r="AI746" s="76" t="str">
        <f>IF(OR(DataBase2[[#This Row],[sABS]]= "", DataBase2[[#This Row],[BestSol]]=""), "", (DataBase2[[#This Row],[sABS]]-DataBase2[[#This Row],[BestSol]])/DataBase2[[#This Row],[BestSol]])</f>
        <v/>
      </c>
      <c r="AJ746" s="76" t="str">
        <f>IF(OR(DataBase2[[#This Row],[sCCJ]]= "", DataBase2[[#This Row],[BestSol]]=""), "", (DataBase2[[#This Row],[sCCJ]]-DataBase2[[#This Row],[BestSol]])/DataBase2[[#This Row],[BestSol]])</f>
        <v/>
      </c>
      <c r="AK746" s="76" t="str">
        <f>IF(OR(DataBase2[[#This Row],[sILS]] = "", DataBase2[[#This Row],[BestSol]]=""), "", (DataBase2[[#This Row],[sILS]]-DataBase2[[#This Row],[BestSol]])/DataBase2[[#This Row],[BestSol]])</f>
        <v/>
      </c>
      <c r="AL746" s="76" t="str">
        <f>IF(OR(DataBase2[[#This Row],[sSA]] = "", DataBase2[[#This Row],[BestSol]]=""), "", (DataBase2[[#This Row],[sSA]]-DataBase2[[#This Row],[BestSol]])/DataBase2[[#This Row],[BestSol]])</f>
        <v/>
      </c>
      <c r="AM746" s="76" t="str">
        <f>IF(OR(DataBase2[[#This Row],[sKS]] = "", DataBase2[[#This Row],[BestSol]]=""), "", (DataBase2[[#This Row],[sKS]]-DataBase2[[#This Row],[BestSol]])/DataBase2[[#This Row],[BestSol]])</f>
        <v/>
      </c>
      <c r="AN746" s="75" t="str">
        <f>IF(OR(DataBase2[[#This Row],[sLB]] = "", DataBase2[[#This Row],[BSHeu]]=""), "", (DataBase2[[#This Row],[sLB]]-DataBase2[[#This Row],[BSHeu]])/DataBase2[[#This Row],[BSHeu]])</f>
        <v/>
      </c>
      <c r="AO746" s="76" t="str">
        <f>IF(OR(DataBase2[[#This Row],[sCL]] = "",  DataBase2[[#This Row],[BSHeu]]=""), "", (DataBase2[[#This Row],[sCL]] - DataBase2[[#This Row],[BSHeu]])/ DataBase2[[#This Row],[BSHeu]])</f>
        <v/>
      </c>
      <c r="AP746" s="76" t="str">
        <f>IF(OR(DataBase2[[#This Row],[sDRC]]= "",  DataBase2[[#This Row],[BSHeu]]=""), "", (DataBase2[[#This Row],[sDRC]]- DataBase2[[#This Row],[BSHeu]])/ DataBase2[[#This Row],[BSHeu]])</f>
        <v/>
      </c>
      <c r="AQ746" s="76">
        <f>IF(OR(DataBase2[[#This Row],[sABS]]= "",  DataBase2[[#This Row],[BSHeu]]=""), "", (DataBase2[[#This Row],[sABS]]- DataBase2[[#This Row],[BSHeu]])/ DataBase2[[#This Row],[BSHeu]])</f>
        <v>2.6656834273500359E-2</v>
      </c>
      <c r="AR746" s="76">
        <f>IF(OR(DataBase2[[#This Row],[sCCJ]]= "",  DataBase2[[#This Row],[BSHeu]]=""), "", (DataBase2[[#This Row],[sCCJ]]- DataBase2[[#This Row],[BSHeu]])/ DataBase2[[#This Row],[BSHeu]])</f>
        <v>0</v>
      </c>
      <c r="AS746" s="76">
        <f>IF(OR(DataBase2[[#This Row],[sILS]] = "",  DataBase2[[#This Row],[BSHeu]]=""), "", (DataBase2[[#This Row],[sILS]]- DataBase2[[#This Row],[BSHeu]])/ DataBase2[[#This Row],[BSHeu]])</f>
        <v>3.679249571781301E-4</v>
      </c>
      <c r="AT746" s="76">
        <f>IF(OR(DataBase2[[#This Row],[sSA]] = "",  DataBase2[[#This Row],[BSHeu]]=""), "", (DataBase2[[#This Row],[sSA]]- DataBase2[[#This Row],[BSHeu]])/ DataBase2[[#This Row],[BSHeu]])</f>
        <v>8.9708195056474958E-3</v>
      </c>
      <c r="AU746" s="77">
        <f>IF(OR(DataBase2[[#This Row],[sKS]]= "",  DataBase2[[#This Row],[BSHeu]]=""), "", (DataBase2[[#This Row],[sKS]]- DataBase2[[#This Row],[BSHeu]])/ DataBase2[[#This Row],[BSHeu]])</f>
        <v>1.3355868576434705E-2</v>
      </c>
      <c r="AV746" s="78" t="str">
        <f>IF(AND(DataBase2[[#This Row],[sLBGB]]&lt;=0.0001, DataBase2[[#This Row],[sLBGB]]&lt;&gt;""), 1,"")</f>
        <v/>
      </c>
      <c r="AW746" s="78" t="str">
        <f>IF(AND(DataBase2[[#This Row],[sCLGB]]&lt;=0.0001,DataBase2[[#This Row],[sCLGB]]&lt;&gt;""), 1,"")</f>
        <v/>
      </c>
      <c r="AX746" s="78" t="str">
        <f>IF(AND(DataBase2[[#This Row],[sDRCGB]]&lt;=0.0001,DataBase2[[#This Row],[sDRCGB]]&lt;&gt;""), 1,"")</f>
        <v/>
      </c>
      <c r="AY746" s="78" t="str">
        <f>IF(AND(DataBase2[[#This Row],[sABSGB]]&lt;=0.0001,DataBase2[[#This Row],[sABSGB]]&lt;&gt;""), 1,"")</f>
        <v/>
      </c>
      <c r="AZ746" s="78" t="str">
        <f>IF(AND(DataBase2[[#This Row],[sCCJGB]]&lt;=0.0001,DataBase2[[#This Row],[sCCJGB]]&lt;&gt;""), 1,"")</f>
        <v/>
      </c>
      <c r="BA746" s="78" t="str">
        <f>IF(AND(DataBase2[[#This Row],[sILSGB]]&lt;=0.0001,DataBase2[[#This Row],[sILSGB]]&lt;&gt;""), 1,"")</f>
        <v/>
      </c>
      <c r="BB746" s="78" t="str">
        <f>IF(AND(DataBase2[[#This Row],[sSAGB]]&lt;=0.0001,DataBase2[[#This Row],[sSAGB]]&lt;&gt;""), 1,"")</f>
        <v/>
      </c>
      <c r="BC746" s="78" t="str">
        <f>IF(AND(DataBase2[[#This Row],[sKSGB]]&lt;=0.0001,DataBase2[[#This Row],[sKSGB]]&lt;&gt;""), 1,"")</f>
        <v/>
      </c>
      <c r="BD746" s="79" t="str">
        <f>IF(AND(DataBase2[[#This Row],[sLBGKS]]&lt;=0.0001, DataBase2[[#This Row],[sLBGKS]]&lt;&gt;""), 1,"")</f>
        <v/>
      </c>
      <c r="BE746" s="78" t="str">
        <f>IF(AND(DataBase2[[#This Row],[sCLGKS]]&lt;=0.0001,DataBase2[[#This Row],[sCLGKS]]&lt;&gt;""), 1,"")</f>
        <v/>
      </c>
      <c r="BF746" s="78" t="str">
        <f>IF(AND(DataBase2[[#This Row],[sDRCGKS]]&lt;=0.0001,DataBase2[[#This Row],[sDRCGKS]]&lt;&gt;""), 1,"")</f>
        <v/>
      </c>
      <c r="BG746" s="78" t="str">
        <f>IF(AND(DataBase2[[#This Row],[sABSGKS]]&lt;=0.0001,DataBase2[[#This Row],[sABSGKS]]&lt;&gt;""), 1,"")</f>
        <v/>
      </c>
      <c r="BH746" s="78">
        <f>IF(AND(DataBase2[[#This Row],[sCCJGKS]]&lt;=0.0001,DataBase2[[#This Row],[sCCJGKS]]&lt;&gt;""), 1,"")</f>
        <v>1</v>
      </c>
      <c r="BI746" s="78" t="str">
        <f>IF(AND(DataBase2[[#This Row],[sILSGKS]]&lt;=0.0001,DataBase2[[#This Row],[sILSGKS]]&lt;&gt;""), 1,"")</f>
        <v/>
      </c>
      <c r="BJ746" s="78" t="str">
        <f>IF(AND(DataBase2[[#This Row],[sSAGKS]]&lt;=0.0001,DataBase2[[#This Row],[sSAGKS]]&lt;&gt;""), 1,"")</f>
        <v/>
      </c>
      <c r="BK746" s="80" t="str">
        <f>IF(AND(DataBase2[[#This Row],[sKSGKS]]&lt;=0.0001,DataBase2[[#This Row],[sKSGKS]]&lt;&gt;""), 1,"")</f>
        <v/>
      </c>
      <c r="BQ746" s="7"/>
      <c r="BR746" s="7"/>
      <c r="BS746" s="7"/>
      <c r="BT746" s="7"/>
      <c r="BU746" s="7"/>
      <c r="CH746" s="7"/>
      <c r="CI746" s="7"/>
      <c r="CJ746" s="7"/>
      <c r="CK746" s="7"/>
      <c r="CQ746" s="7"/>
      <c r="CR746" s="7"/>
      <c r="CS746" s="7"/>
      <c r="CT746" s="7"/>
      <c r="CU746" s="7"/>
      <c r="DH746" s="7"/>
      <c r="DI746" s="7"/>
      <c r="DJ746" s="7"/>
      <c r="DK746" s="7"/>
      <c r="DQ746" s="7"/>
      <c r="DR746" s="7"/>
      <c r="DS746" s="7"/>
      <c r="DT746" s="7"/>
      <c r="DU746" s="7"/>
      <c r="EB746" s="7"/>
      <c r="EC746" s="7"/>
      <c r="ED746" s="7"/>
      <c r="EE746" s="7"/>
      <c r="EK746" s="7"/>
      <c r="EL746" s="7"/>
      <c r="EM746" s="7"/>
      <c r="EN746" s="7"/>
      <c r="EO746" s="7"/>
      <c r="EV746" s="7"/>
      <c r="EW746" s="7"/>
      <c r="EX746" s="7"/>
      <c r="EY746" s="7"/>
    </row>
    <row r="747" spans="1:155" s="8" customFormat="1" x14ac:dyDescent="0.35">
      <c r="A747" s="127" t="s">
        <v>334</v>
      </c>
      <c r="B747" s="128" t="s">
        <v>283</v>
      </c>
      <c r="C747" s="129" t="s">
        <v>81</v>
      </c>
      <c r="D747" s="67">
        <v>6</v>
      </c>
      <c r="E747" s="67">
        <v>100</v>
      </c>
      <c r="F747" s="68">
        <v>4</v>
      </c>
      <c r="G747" s="139"/>
      <c r="H747" s="140">
        <v>51169.5</v>
      </c>
      <c r="I747" s="141"/>
      <c r="J747" s="139"/>
      <c r="K747" s="140"/>
      <c r="L747" s="141"/>
      <c r="M747" s="139"/>
      <c r="N747" s="142"/>
      <c r="O747" s="141"/>
      <c r="P747" s="139">
        <v>55676.710939999997</v>
      </c>
      <c r="Q747" s="141">
        <v>5509</v>
      </c>
      <c r="R747" s="139">
        <v>53286.76</v>
      </c>
      <c r="S747" s="141">
        <v>3084.15</v>
      </c>
      <c r="T747" s="139">
        <v>54452.959999999999</v>
      </c>
      <c r="U747" s="141">
        <v>300.11500000000001</v>
      </c>
      <c r="V747" s="139">
        <v>54387.16</v>
      </c>
      <c r="W747" s="141">
        <v>300.58800000000002</v>
      </c>
      <c r="X747" s="142">
        <v>56045</v>
      </c>
      <c r="Y747" s="141">
        <v>124</v>
      </c>
      <c r="Z747" s="74" t="str">
        <f t="shared" si="33"/>
        <v/>
      </c>
      <c r="AA747" s="48">
        <f t="shared" si="34"/>
        <v>53286.76</v>
      </c>
      <c r="AB74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MIN(G747,J747,M747),"")</f>
        <v/>
      </c>
      <c r="AC747" s="49" t="str">
        <f>IF(OR(DataBase2[[#This Row],[sKS]] = "", DataBase2[[#This Row],[BSOpt]]=""), "", (DataBase2[[#This Row],[sKS]]-DataBase2[[#This Row],[BSOpt]])/DataBase2[[#This Row],[BSOpt]])</f>
        <v/>
      </c>
      <c r="AD747" s="49" t="str">
        <f t="shared" si="35"/>
        <v/>
      </c>
      <c r="AE747" s="49" t="str">
        <f>IF(OR(DataBase2[[#This Row],[sKS]] = "", DataBase2[[#This Row],[BESTUB]]=""), "", (DataBase2[[#This Row],[sKS]]-DataBase2[[#This Row],[BESTUB]])/DataBase2[[#This Row],[BESTUB]])</f>
        <v/>
      </c>
      <c r="AF747" s="75" t="str">
        <f>IF(OR(DataBase2[[#This Row],[sLB]] = "", DataBase2[[#This Row],[BestSol]]=""), "", (DataBase2[[#This Row],[sLB]]-DataBase2[[#This Row],[BestSol]])/DataBase2[[#This Row],[BestSol]])</f>
        <v/>
      </c>
      <c r="AG747" s="76" t="str">
        <f>IF(OR(DataBase2[[#This Row],[sCL]] = "", DataBase2[[#This Row],[BestSol]]=""), "", (DataBase2[[#This Row],[sCL]] -DataBase2[[#This Row],[BestSol]])/DataBase2[[#This Row],[BestSol]])</f>
        <v/>
      </c>
      <c r="AH747" s="76" t="str">
        <f>IF(OR(DataBase2[[#This Row],[sDRC]]= "", DataBase2[[#This Row],[BestSol]]=""), "", (DataBase2[[#This Row],[sDRC]]-DataBase2[[#This Row],[BestSol]])/DataBase2[[#This Row],[BestSol]])</f>
        <v/>
      </c>
      <c r="AI747" s="76" t="str">
        <f>IF(OR(DataBase2[[#This Row],[sABS]]= "", DataBase2[[#This Row],[BestSol]]=""), "", (DataBase2[[#This Row],[sABS]]-DataBase2[[#This Row],[BestSol]])/DataBase2[[#This Row],[BestSol]])</f>
        <v/>
      </c>
      <c r="AJ747" s="76" t="str">
        <f>IF(OR(DataBase2[[#This Row],[sCCJ]]= "", DataBase2[[#This Row],[BestSol]]=""), "", (DataBase2[[#This Row],[sCCJ]]-DataBase2[[#This Row],[BestSol]])/DataBase2[[#This Row],[BestSol]])</f>
        <v/>
      </c>
      <c r="AK747" s="76" t="str">
        <f>IF(OR(DataBase2[[#This Row],[sILS]] = "", DataBase2[[#This Row],[BestSol]]=""), "", (DataBase2[[#This Row],[sILS]]-DataBase2[[#This Row],[BestSol]])/DataBase2[[#This Row],[BestSol]])</f>
        <v/>
      </c>
      <c r="AL747" s="76" t="str">
        <f>IF(OR(DataBase2[[#This Row],[sSA]] = "", DataBase2[[#This Row],[BestSol]]=""), "", (DataBase2[[#This Row],[sSA]]-DataBase2[[#This Row],[BestSol]])/DataBase2[[#This Row],[BestSol]])</f>
        <v/>
      </c>
      <c r="AM747" s="76" t="str">
        <f>IF(OR(DataBase2[[#This Row],[sKS]] = "", DataBase2[[#This Row],[BestSol]]=""), "", (DataBase2[[#This Row],[sKS]]-DataBase2[[#This Row],[BestSol]])/DataBase2[[#This Row],[BestSol]])</f>
        <v/>
      </c>
      <c r="AN747" s="75" t="str">
        <f>IF(OR(DataBase2[[#This Row],[sLB]] = "", DataBase2[[#This Row],[BSHeu]]=""), "", (DataBase2[[#This Row],[sLB]]-DataBase2[[#This Row],[BSHeu]])/DataBase2[[#This Row],[BSHeu]])</f>
        <v/>
      </c>
      <c r="AO747" s="76" t="str">
        <f>IF(OR(DataBase2[[#This Row],[sCL]] = "",  DataBase2[[#This Row],[BSHeu]]=""), "", (DataBase2[[#This Row],[sCL]] - DataBase2[[#This Row],[BSHeu]])/ DataBase2[[#This Row],[BSHeu]])</f>
        <v/>
      </c>
      <c r="AP747" s="76" t="str">
        <f>IF(OR(DataBase2[[#This Row],[sDRC]]= "",  DataBase2[[#This Row],[BSHeu]]=""), "", (DataBase2[[#This Row],[sDRC]]- DataBase2[[#This Row],[BSHeu]])/ DataBase2[[#This Row],[BSHeu]])</f>
        <v/>
      </c>
      <c r="AQ747" s="76">
        <f>IF(OR(DataBase2[[#This Row],[sABS]]= "",  DataBase2[[#This Row],[BSHeu]]=""), "", (DataBase2[[#This Row],[sABS]]- DataBase2[[#This Row],[BSHeu]])/ DataBase2[[#This Row],[BSHeu]])</f>
        <v>4.4850746038978442E-2</v>
      </c>
      <c r="AR747" s="76">
        <f>IF(OR(DataBase2[[#This Row],[sCCJ]]= "",  DataBase2[[#This Row],[BSHeu]]=""), "", (DataBase2[[#This Row],[sCCJ]]- DataBase2[[#This Row],[BSHeu]])/ DataBase2[[#This Row],[BSHeu]])</f>
        <v>0</v>
      </c>
      <c r="AS747" s="76">
        <f>IF(OR(DataBase2[[#This Row],[sILS]] = "",  DataBase2[[#This Row],[BSHeu]]=""), "", (DataBase2[[#This Row],[sILS]]- DataBase2[[#This Row],[BSHeu]])/ DataBase2[[#This Row],[BSHeu]])</f>
        <v>2.1885361391835365E-2</v>
      </c>
      <c r="AT747" s="76">
        <f>IF(OR(DataBase2[[#This Row],[sSA]] = "",  DataBase2[[#This Row],[BSHeu]]=""), "", (DataBase2[[#This Row],[sSA]]- DataBase2[[#This Row],[BSHeu]])/ DataBase2[[#This Row],[BSHeu]])</f>
        <v>2.0650533078010399E-2</v>
      </c>
      <c r="AU747" s="77">
        <f>IF(OR(DataBase2[[#This Row],[sKS]]= "",  DataBase2[[#This Row],[BSHeu]]=""), "", (DataBase2[[#This Row],[sKS]]- DataBase2[[#This Row],[BSHeu]])/ DataBase2[[#This Row],[BSHeu]])</f>
        <v>5.1762201342322144E-2</v>
      </c>
      <c r="AV747" s="78" t="str">
        <f>IF(AND(DataBase2[[#This Row],[sLBGB]]&lt;=0.0001, DataBase2[[#This Row],[sLBGB]]&lt;&gt;""), 1,"")</f>
        <v/>
      </c>
      <c r="AW747" s="78" t="str">
        <f>IF(AND(DataBase2[[#This Row],[sCLGB]]&lt;=0.0001,DataBase2[[#This Row],[sCLGB]]&lt;&gt;""), 1,"")</f>
        <v/>
      </c>
      <c r="AX747" s="78" t="str">
        <f>IF(AND(DataBase2[[#This Row],[sDRCGB]]&lt;=0.0001,DataBase2[[#This Row],[sDRCGB]]&lt;&gt;""), 1,"")</f>
        <v/>
      </c>
      <c r="AY747" s="78" t="str">
        <f>IF(AND(DataBase2[[#This Row],[sABSGB]]&lt;=0.0001,DataBase2[[#This Row],[sABSGB]]&lt;&gt;""), 1,"")</f>
        <v/>
      </c>
      <c r="AZ747" s="78" t="str">
        <f>IF(AND(DataBase2[[#This Row],[sCCJGB]]&lt;=0.0001,DataBase2[[#This Row],[sCCJGB]]&lt;&gt;""), 1,"")</f>
        <v/>
      </c>
      <c r="BA747" s="78" t="str">
        <f>IF(AND(DataBase2[[#This Row],[sILSGB]]&lt;=0.0001,DataBase2[[#This Row],[sILSGB]]&lt;&gt;""), 1,"")</f>
        <v/>
      </c>
      <c r="BB747" s="78" t="str">
        <f>IF(AND(DataBase2[[#This Row],[sSAGB]]&lt;=0.0001,DataBase2[[#This Row],[sSAGB]]&lt;&gt;""), 1,"")</f>
        <v/>
      </c>
      <c r="BC747" s="78" t="str">
        <f>IF(AND(DataBase2[[#This Row],[sKSGB]]&lt;=0.0001,DataBase2[[#This Row],[sKSGB]]&lt;&gt;""), 1,"")</f>
        <v/>
      </c>
      <c r="BD747" s="79" t="str">
        <f>IF(AND(DataBase2[[#This Row],[sLBGKS]]&lt;=0.0001, DataBase2[[#This Row],[sLBGKS]]&lt;&gt;""), 1,"")</f>
        <v/>
      </c>
      <c r="BE747" s="78" t="str">
        <f>IF(AND(DataBase2[[#This Row],[sCLGKS]]&lt;=0.0001,DataBase2[[#This Row],[sCLGKS]]&lt;&gt;""), 1,"")</f>
        <v/>
      </c>
      <c r="BF747" s="78" t="str">
        <f>IF(AND(DataBase2[[#This Row],[sDRCGKS]]&lt;=0.0001,DataBase2[[#This Row],[sDRCGKS]]&lt;&gt;""), 1,"")</f>
        <v/>
      </c>
      <c r="BG747" s="78" t="str">
        <f>IF(AND(DataBase2[[#This Row],[sABSGKS]]&lt;=0.0001,DataBase2[[#This Row],[sABSGKS]]&lt;&gt;""), 1,"")</f>
        <v/>
      </c>
      <c r="BH747" s="78">
        <f>IF(AND(DataBase2[[#This Row],[sCCJGKS]]&lt;=0.0001,DataBase2[[#This Row],[sCCJGKS]]&lt;&gt;""), 1,"")</f>
        <v>1</v>
      </c>
      <c r="BI747" s="78" t="str">
        <f>IF(AND(DataBase2[[#This Row],[sILSGKS]]&lt;=0.0001,DataBase2[[#This Row],[sILSGKS]]&lt;&gt;""), 1,"")</f>
        <v/>
      </c>
      <c r="BJ747" s="78" t="str">
        <f>IF(AND(DataBase2[[#This Row],[sSAGKS]]&lt;=0.0001,DataBase2[[#This Row],[sSAGKS]]&lt;&gt;""), 1,"")</f>
        <v/>
      </c>
      <c r="BK747" s="80" t="str">
        <f>IF(AND(DataBase2[[#This Row],[sKSGKS]]&lt;=0.0001,DataBase2[[#This Row],[sKSGKS]]&lt;&gt;""), 1,"")</f>
        <v/>
      </c>
      <c r="BQ747" s="7"/>
      <c r="BR747" s="7"/>
      <c r="BS747" s="7"/>
      <c r="BT747" s="7"/>
      <c r="BU747" s="7"/>
      <c r="CH747" s="7"/>
      <c r="CI747" s="7"/>
      <c r="CJ747" s="7"/>
      <c r="CK747" s="7"/>
      <c r="CQ747" s="7"/>
      <c r="CR747" s="7"/>
      <c r="CS747" s="7"/>
      <c r="CT747" s="7"/>
      <c r="CU747" s="7"/>
      <c r="DH747" s="7"/>
      <c r="DI747" s="7"/>
      <c r="DJ747" s="7"/>
      <c r="DK747" s="7"/>
      <c r="DQ747" s="7"/>
      <c r="DR747" s="7"/>
      <c r="DS747" s="7"/>
      <c r="DT747" s="7"/>
      <c r="DU747" s="7"/>
      <c r="EB747" s="7"/>
      <c r="EC747" s="7"/>
      <c r="ED747" s="7"/>
      <c r="EE747" s="7"/>
      <c r="EK747" s="7"/>
      <c r="EL747" s="7"/>
      <c r="EM747" s="7"/>
      <c r="EN747" s="7"/>
      <c r="EO747" s="7"/>
      <c r="EV747" s="7"/>
      <c r="EW747" s="7"/>
      <c r="EX747" s="7"/>
      <c r="EY747" s="7"/>
    </row>
    <row r="748" spans="1:155" s="8" customFormat="1" x14ac:dyDescent="0.35">
      <c r="A748" s="127" t="s">
        <v>335</v>
      </c>
      <c r="B748" s="128" t="s">
        <v>283</v>
      </c>
      <c r="C748" s="129" t="s">
        <v>81</v>
      </c>
      <c r="D748" s="67">
        <v>6</v>
      </c>
      <c r="E748" s="67">
        <v>100</v>
      </c>
      <c r="F748" s="68">
        <v>5</v>
      </c>
      <c r="G748" s="139"/>
      <c r="H748" s="140">
        <v>52667.4</v>
      </c>
      <c r="I748" s="141"/>
      <c r="J748" s="139"/>
      <c r="K748" s="140"/>
      <c r="L748" s="141"/>
      <c r="M748" s="139"/>
      <c r="N748" s="142"/>
      <c r="O748" s="141"/>
      <c r="P748" s="139">
        <v>57430.722659999999</v>
      </c>
      <c r="Q748" s="141">
        <v>5470</v>
      </c>
      <c r="R748" s="139">
        <v>55228.26</v>
      </c>
      <c r="S748" s="141">
        <v>3902.18</v>
      </c>
      <c r="T748" s="139">
        <v>56076.56</v>
      </c>
      <c r="U748" s="141">
        <v>300.19549999999998</v>
      </c>
      <c r="V748" s="139">
        <v>56696.46</v>
      </c>
      <c r="W748" s="141">
        <v>300.06</v>
      </c>
      <c r="X748" s="142">
        <v>57518.6</v>
      </c>
      <c r="Y748" s="141">
        <v>1852</v>
      </c>
      <c r="Z748" s="74" t="str">
        <f t="shared" si="33"/>
        <v/>
      </c>
      <c r="AA748" s="48">
        <f t="shared" si="34"/>
        <v>55228.26</v>
      </c>
      <c r="AB74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MIN(G748,J748,M748),"")</f>
        <v/>
      </c>
      <c r="AC748" s="49" t="str">
        <f>IF(OR(DataBase2[[#This Row],[sKS]] = "", DataBase2[[#This Row],[BSOpt]]=""), "", (DataBase2[[#This Row],[sKS]]-DataBase2[[#This Row],[BSOpt]])/DataBase2[[#This Row],[BSOpt]])</f>
        <v/>
      </c>
      <c r="AD748" s="49" t="str">
        <f t="shared" si="35"/>
        <v/>
      </c>
      <c r="AE748" s="49" t="str">
        <f>IF(OR(DataBase2[[#This Row],[sKS]] = "", DataBase2[[#This Row],[BESTUB]]=""), "", (DataBase2[[#This Row],[sKS]]-DataBase2[[#This Row],[BESTUB]])/DataBase2[[#This Row],[BESTUB]])</f>
        <v/>
      </c>
      <c r="AF748" s="75" t="str">
        <f>IF(OR(DataBase2[[#This Row],[sLB]] = "", DataBase2[[#This Row],[BestSol]]=""), "", (DataBase2[[#This Row],[sLB]]-DataBase2[[#This Row],[BestSol]])/DataBase2[[#This Row],[BestSol]])</f>
        <v/>
      </c>
      <c r="AG748" s="76" t="str">
        <f>IF(OR(DataBase2[[#This Row],[sCL]] = "", DataBase2[[#This Row],[BestSol]]=""), "", (DataBase2[[#This Row],[sCL]] -DataBase2[[#This Row],[BestSol]])/DataBase2[[#This Row],[BestSol]])</f>
        <v/>
      </c>
      <c r="AH748" s="76" t="str">
        <f>IF(OR(DataBase2[[#This Row],[sDRC]]= "", DataBase2[[#This Row],[BestSol]]=""), "", (DataBase2[[#This Row],[sDRC]]-DataBase2[[#This Row],[BestSol]])/DataBase2[[#This Row],[BestSol]])</f>
        <v/>
      </c>
      <c r="AI748" s="76" t="str">
        <f>IF(OR(DataBase2[[#This Row],[sABS]]= "", DataBase2[[#This Row],[BestSol]]=""), "", (DataBase2[[#This Row],[sABS]]-DataBase2[[#This Row],[BestSol]])/DataBase2[[#This Row],[BestSol]])</f>
        <v/>
      </c>
      <c r="AJ748" s="76" t="str">
        <f>IF(OR(DataBase2[[#This Row],[sCCJ]]= "", DataBase2[[#This Row],[BestSol]]=""), "", (DataBase2[[#This Row],[sCCJ]]-DataBase2[[#This Row],[BestSol]])/DataBase2[[#This Row],[BestSol]])</f>
        <v/>
      </c>
      <c r="AK748" s="76" t="str">
        <f>IF(OR(DataBase2[[#This Row],[sILS]] = "", DataBase2[[#This Row],[BestSol]]=""), "", (DataBase2[[#This Row],[sILS]]-DataBase2[[#This Row],[BestSol]])/DataBase2[[#This Row],[BestSol]])</f>
        <v/>
      </c>
      <c r="AL748" s="76" t="str">
        <f>IF(OR(DataBase2[[#This Row],[sSA]] = "", DataBase2[[#This Row],[BestSol]]=""), "", (DataBase2[[#This Row],[sSA]]-DataBase2[[#This Row],[BestSol]])/DataBase2[[#This Row],[BestSol]])</f>
        <v/>
      </c>
      <c r="AM748" s="76" t="str">
        <f>IF(OR(DataBase2[[#This Row],[sKS]] = "", DataBase2[[#This Row],[BestSol]]=""), "", (DataBase2[[#This Row],[sKS]]-DataBase2[[#This Row],[BestSol]])/DataBase2[[#This Row],[BestSol]])</f>
        <v/>
      </c>
      <c r="AN748" s="75" t="str">
        <f>IF(OR(DataBase2[[#This Row],[sLB]] = "", DataBase2[[#This Row],[BSHeu]]=""), "", (DataBase2[[#This Row],[sLB]]-DataBase2[[#This Row],[BSHeu]])/DataBase2[[#This Row],[BSHeu]])</f>
        <v/>
      </c>
      <c r="AO748" s="76" t="str">
        <f>IF(OR(DataBase2[[#This Row],[sCL]] = "",  DataBase2[[#This Row],[BSHeu]]=""), "", (DataBase2[[#This Row],[sCL]] - DataBase2[[#This Row],[BSHeu]])/ DataBase2[[#This Row],[BSHeu]])</f>
        <v/>
      </c>
      <c r="AP748" s="76" t="str">
        <f>IF(OR(DataBase2[[#This Row],[sDRC]]= "",  DataBase2[[#This Row],[BSHeu]]=""), "", (DataBase2[[#This Row],[sDRC]]- DataBase2[[#This Row],[BSHeu]])/ DataBase2[[#This Row],[BSHeu]])</f>
        <v/>
      </c>
      <c r="AQ748" s="76">
        <f>IF(OR(DataBase2[[#This Row],[sABS]]= "",  DataBase2[[#This Row],[BSHeu]]=""), "", (DataBase2[[#This Row],[sABS]]- DataBase2[[#This Row],[BSHeu]])/ DataBase2[[#This Row],[BSHeu]])</f>
        <v>3.9879269417504686E-2</v>
      </c>
      <c r="AR748" s="76">
        <f>IF(OR(DataBase2[[#This Row],[sCCJ]]= "",  DataBase2[[#This Row],[BSHeu]]=""), "", (DataBase2[[#This Row],[sCCJ]]- DataBase2[[#This Row],[BSHeu]])/ DataBase2[[#This Row],[BSHeu]])</f>
        <v>0</v>
      </c>
      <c r="AS748" s="76">
        <f>IF(OR(DataBase2[[#This Row],[sILS]] = "",  DataBase2[[#This Row],[BSHeu]]=""), "", (DataBase2[[#This Row],[sILS]]- DataBase2[[#This Row],[BSHeu]])/ DataBase2[[#This Row],[BSHeu]])</f>
        <v>1.5359890027315646E-2</v>
      </c>
      <c r="AT748" s="76">
        <f>IF(OR(DataBase2[[#This Row],[sSA]] = "",  DataBase2[[#This Row],[BSHeu]]=""), "", (DataBase2[[#This Row],[sSA]]- DataBase2[[#This Row],[BSHeu]])/ DataBase2[[#This Row],[BSHeu]])</f>
        <v>2.6584216124136393E-2</v>
      </c>
      <c r="AU748" s="77">
        <f>IF(OR(DataBase2[[#This Row],[sKS]]= "",  DataBase2[[#This Row],[BSHeu]]=""), "", (DataBase2[[#This Row],[sKS]]- DataBase2[[#This Row],[BSHeu]])/ DataBase2[[#This Row],[BSHeu]])</f>
        <v>4.1470435606698393E-2</v>
      </c>
      <c r="AV748" s="78" t="str">
        <f>IF(AND(DataBase2[[#This Row],[sLBGB]]&lt;=0.0001, DataBase2[[#This Row],[sLBGB]]&lt;&gt;""), 1,"")</f>
        <v/>
      </c>
      <c r="AW748" s="78" t="str">
        <f>IF(AND(DataBase2[[#This Row],[sCLGB]]&lt;=0.0001,DataBase2[[#This Row],[sCLGB]]&lt;&gt;""), 1,"")</f>
        <v/>
      </c>
      <c r="AX748" s="78" t="str">
        <f>IF(AND(DataBase2[[#This Row],[sDRCGB]]&lt;=0.0001,DataBase2[[#This Row],[sDRCGB]]&lt;&gt;""), 1,"")</f>
        <v/>
      </c>
      <c r="AY748" s="78" t="str">
        <f>IF(AND(DataBase2[[#This Row],[sABSGB]]&lt;=0.0001,DataBase2[[#This Row],[sABSGB]]&lt;&gt;""), 1,"")</f>
        <v/>
      </c>
      <c r="AZ748" s="78" t="str">
        <f>IF(AND(DataBase2[[#This Row],[sCCJGB]]&lt;=0.0001,DataBase2[[#This Row],[sCCJGB]]&lt;&gt;""), 1,"")</f>
        <v/>
      </c>
      <c r="BA748" s="78" t="str">
        <f>IF(AND(DataBase2[[#This Row],[sILSGB]]&lt;=0.0001,DataBase2[[#This Row],[sILSGB]]&lt;&gt;""), 1,"")</f>
        <v/>
      </c>
      <c r="BB748" s="78" t="str">
        <f>IF(AND(DataBase2[[#This Row],[sSAGB]]&lt;=0.0001,DataBase2[[#This Row],[sSAGB]]&lt;&gt;""), 1,"")</f>
        <v/>
      </c>
      <c r="BC748" s="78" t="str">
        <f>IF(AND(DataBase2[[#This Row],[sKSGB]]&lt;=0.0001,DataBase2[[#This Row],[sKSGB]]&lt;&gt;""), 1,"")</f>
        <v/>
      </c>
      <c r="BD748" s="79" t="str">
        <f>IF(AND(DataBase2[[#This Row],[sLBGKS]]&lt;=0.0001, DataBase2[[#This Row],[sLBGKS]]&lt;&gt;""), 1,"")</f>
        <v/>
      </c>
      <c r="BE748" s="78" t="str">
        <f>IF(AND(DataBase2[[#This Row],[sCLGKS]]&lt;=0.0001,DataBase2[[#This Row],[sCLGKS]]&lt;&gt;""), 1,"")</f>
        <v/>
      </c>
      <c r="BF748" s="78" t="str">
        <f>IF(AND(DataBase2[[#This Row],[sDRCGKS]]&lt;=0.0001,DataBase2[[#This Row],[sDRCGKS]]&lt;&gt;""), 1,"")</f>
        <v/>
      </c>
      <c r="BG748" s="78" t="str">
        <f>IF(AND(DataBase2[[#This Row],[sABSGKS]]&lt;=0.0001,DataBase2[[#This Row],[sABSGKS]]&lt;&gt;""), 1,"")</f>
        <v/>
      </c>
      <c r="BH748" s="78">
        <f>IF(AND(DataBase2[[#This Row],[sCCJGKS]]&lt;=0.0001,DataBase2[[#This Row],[sCCJGKS]]&lt;&gt;""), 1,"")</f>
        <v>1</v>
      </c>
      <c r="BI748" s="78" t="str">
        <f>IF(AND(DataBase2[[#This Row],[sILSGKS]]&lt;=0.0001,DataBase2[[#This Row],[sILSGKS]]&lt;&gt;""), 1,"")</f>
        <v/>
      </c>
      <c r="BJ748" s="78" t="str">
        <f>IF(AND(DataBase2[[#This Row],[sSAGKS]]&lt;=0.0001,DataBase2[[#This Row],[sSAGKS]]&lt;&gt;""), 1,"")</f>
        <v/>
      </c>
      <c r="BK748" s="80" t="str">
        <f>IF(AND(DataBase2[[#This Row],[sKSGKS]]&lt;=0.0001,DataBase2[[#This Row],[sKSGKS]]&lt;&gt;""), 1,"")</f>
        <v/>
      </c>
      <c r="BQ748" s="7"/>
      <c r="BR748" s="7"/>
      <c r="BS748" s="7"/>
      <c r="BT748" s="7"/>
      <c r="BU748" s="7"/>
      <c r="CH748" s="7"/>
      <c r="CI748" s="7"/>
      <c r="CJ748" s="7"/>
      <c r="CK748" s="7"/>
      <c r="CQ748" s="7"/>
      <c r="CR748" s="7"/>
      <c r="CS748" s="7"/>
      <c r="CT748" s="7"/>
      <c r="CU748" s="7"/>
      <c r="DH748" s="7"/>
      <c r="DI748" s="7"/>
      <c r="DJ748" s="7"/>
      <c r="DK748" s="7"/>
      <c r="DQ748" s="7"/>
      <c r="DR748" s="7"/>
      <c r="DS748" s="7"/>
      <c r="DT748" s="7"/>
      <c r="DU748" s="7"/>
      <c r="EB748" s="7"/>
      <c r="EC748" s="7"/>
      <c r="ED748" s="7"/>
      <c r="EE748" s="7"/>
      <c r="EK748" s="7"/>
      <c r="EL748" s="7"/>
      <c r="EM748" s="7"/>
      <c r="EN748" s="7"/>
      <c r="EO748" s="7"/>
      <c r="EV748" s="7"/>
      <c r="EW748" s="7"/>
      <c r="EX748" s="7"/>
      <c r="EY748" s="7"/>
    </row>
    <row r="749" spans="1:155" s="8" customFormat="1" x14ac:dyDescent="0.35">
      <c r="A749" s="127" t="s">
        <v>336</v>
      </c>
      <c r="B749" s="128" t="s">
        <v>283</v>
      </c>
      <c r="C749" s="129" t="s">
        <v>81</v>
      </c>
      <c r="D749" s="67">
        <v>6</v>
      </c>
      <c r="E749" s="67">
        <v>100</v>
      </c>
      <c r="F749" s="68">
        <v>2</v>
      </c>
      <c r="G749" s="139"/>
      <c r="H749" s="140">
        <v>51314.7</v>
      </c>
      <c r="I749" s="141"/>
      <c r="J749" s="139"/>
      <c r="K749" s="140"/>
      <c r="L749" s="141"/>
      <c r="M749" s="139"/>
      <c r="N749" s="142"/>
      <c r="O749" s="141"/>
      <c r="P749" s="139">
        <v>54789.972659999999</v>
      </c>
      <c r="Q749" s="141">
        <v>2188</v>
      </c>
      <c r="R749" s="139">
        <v>53337.1</v>
      </c>
      <c r="S749" s="141">
        <v>2746.91</v>
      </c>
      <c r="T749" s="139">
        <v>53504.2</v>
      </c>
      <c r="U749" s="141">
        <v>300.04500000000002</v>
      </c>
      <c r="V749" s="139">
        <v>53898.5</v>
      </c>
      <c r="W749" s="141">
        <v>300.76650000000001</v>
      </c>
      <c r="X749" s="142">
        <v>54647.4</v>
      </c>
      <c r="Y749" s="141">
        <v>65</v>
      </c>
      <c r="Z749" s="74" t="str">
        <f t="shared" si="33"/>
        <v/>
      </c>
      <c r="AA749" s="48">
        <f t="shared" si="34"/>
        <v>53337.1</v>
      </c>
      <c r="AB74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MIN(G749,J749,M749),"")</f>
        <v/>
      </c>
      <c r="AC749" s="49" t="str">
        <f>IF(OR(DataBase2[[#This Row],[sKS]] = "", DataBase2[[#This Row],[BSOpt]]=""), "", (DataBase2[[#This Row],[sKS]]-DataBase2[[#This Row],[BSOpt]])/DataBase2[[#This Row],[BSOpt]])</f>
        <v/>
      </c>
      <c r="AD749" s="49" t="str">
        <f t="shared" si="35"/>
        <v/>
      </c>
      <c r="AE749" s="49" t="str">
        <f>IF(OR(DataBase2[[#This Row],[sKS]] = "", DataBase2[[#This Row],[BESTUB]]=""), "", (DataBase2[[#This Row],[sKS]]-DataBase2[[#This Row],[BESTUB]])/DataBase2[[#This Row],[BESTUB]])</f>
        <v/>
      </c>
      <c r="AF749" s="75" t="str">
        <f>IF(OR(DataBase2[[#This Row],[sLB]] = "", DataBase2[[#This Row],[BestSol]]=""), "", (DataBase2[[#This Row],[sLB]]-DataBase2[[#This Row],[BestSol]])/DataBase2[[#This Row],[BestSol]])</f>
        <v/>
      </c>
      <c r="AG749" s="76" t="str">
        <f>IF(OR(DataBase2[[#This Row],[sCL]] = "", DataBase2[[#This Row],[BestSol]]=""), "", (DataBase2[[#This Row],[sCL]] -DataBase2[[#This Row],[BestSol]])/DataBase2[[#This Row],[BestSol]])</f>
        <v/>
      </c>
      <c r="AH749" s="76" t="str">
        <f>IF(OR(DataBase2[[#This Row],[sDRC]]= "", DataBase2[[#This Row],[BestSol]]=""), "", (DataBase2[[#This Row],[sDRC]]-DataBase2[[#This Row],[BestSol]])/DataBase2[[#This Row],[BestSol]])</f>
        <v/>
      </c>
      <c r="AI749" s="76" t="str">
        <f>IF(OR(DataBase2[[#This Row],[sABS]]= "", DataBase2[[#This Row],[BestSol]]=""), "", (DataBase2[[#This Row],[sABS]]-DataBase2[[#This Row],[BestSol]])/DataBase2[[#This Row],[BestSol]])</f>
        <v/>
      </c>
      <c r="AJ749" s="76" t="str">
        <f>IF(OR(DataBase2[[#This Row],[sCCJ]]= "", DataBase2[[#This Row],[BestSol]]=""), "", (DataBase2[[#This Row],[sCCJ]]-DataBase2[[#This Row],[BestSol]])/DataBase2[[#This Row],[BestSol]])</f>
        <v/>
      </c>
      <c r="AK749" s="76" t="str">
        <f>IF(OR(DataBase2[[#This Row],[sILS]] = "", DataBase2[[#This Row],[BestSol]]=""), "", (DataBase2[[#This Row],[sILS]]-DataBase2[[#This Row],[BestSol]])/DataBase2[[#This Row],[BestSol]])</f>
        <v/>
      </c>
      <c r="AL749" s="76" t="str">
        <f>IF(OR(DataBase2[[#This Row],[sSA]] = "", DataBase2[[#This Row],[BestSol]]=""), "", (DataBase2[[#This Row],[sSA]]-DataBase2[[#This Row],[BestSol]])/DataBase2[[#This Row],[BestSol]])</f>
        <v/>
      </c>
      <c r="AM749" s="76" t="str">
        <f>IF(OR(DataBase2[[#This Row],[sKS]] = "", DataBase2[[#This Row],[BestSol]]=""), "", (DataBase2[[#This Row],[sKS]]-DataBase2[[#This Row],[BestSol]])/DataBase2[[#This Row],[BestSol]])</f>
        <v/>
      </c>
      <c r="AN749" s="75" t="str">
        <f>IF(OR(DataBase2[[#This Row],[sLB]] = "", DataBase2[[#This Row],[BSHeu]]=""), "", (DataBase2[[#This Row],[sLB]]-DataBase2[[#This Row],[BSHeu]])/DataBase2[[#This Row],[BSHeu]])</f>
        <v/>
      </c>
      <c r="AO749" s="76" t="str">
        <f>IF(OR(DataBase2[[#This Row],[sCL]] = "",  DataBase2[[#This Row],[BSHeu]]=""), "", (DataBase2[[#This Row],[sCL]] - DataBase2[[#This Row],[BSHeu]])/ DataBase2[[#This Row],[BSHeu]])</f>
        <v/>
      </c>
      <c r="AP749" s="76" t="str">
        <f>IF(OR(DataBase2[[#This Row],[sDRC]]= "",  DataBase2[[#This Row],[BSHeu]]=""), "", (DataBase2[[#This Row],[sDRC]]- DataBase2[[#This Row],[BSHeu]])/ DataBase2[[#This Row],[BSHeu]])</f>
        <v/>
      </c>
      <c r="AQ749" s="76">
        <f>IF(OR(DataBase2[[#This Row],[sABS]]= "",  DataBase2[[#This Row],[BSHeu]]=""), "", (DataBase2[[#This Row],[sABS]]- DataBase2[[#This Row],[BSHeu]])/ DataBase2[[#This Row],[BSHeu]])</f>
        <v>2.7239438589649622E-2</v>
      </c>
      <c r="AR749" s="76">
        <f>IF(OR(DataBase2[[#This Row],[sCCJ]]= "",  DataBase2[[#This Row],[BSHeu]]=""), "", (DataBase2[[#This Row],[sCCJ]]- DataBase2[[#This Row],[BSHeu]])/ DataBase2[[#This Row],[BSHeu]])</f>
        <v>0</v>
      </c>
      <c r="AS749" s="76">
        <f>IF(OR(DataBase2[[#This Row],[sILS]] = "",  DataBase2[[#This Row],[BSHeu]]=""), "", (DataBase2[[#This Row],[sILS]]- DataBase2[[#This Row],[BSHeu]])/ DataBase2[[#This Row],[BSHeu]])</f>
        <v>3.1329037386734291E-3</v>
      </c>
      <c r="AT749" s="76">
        <f>IF(OR(DataBase2[[#This Row],[sSA]] = "",  DataBase2[[#This Row],[BSHeu]]=""), "", (DataBase2[[#This Row],[sSA]]- DataBase2[[#This Row],[BSHeu]])/ DataBase2[[#This Row],[BSHeu]])</f>
        <v>1.0525506636093853E-2</v>
      </c>
      <c r="AU749" s="77">
        <f>IF(OR(DataBase2[[#This Row],[sKS]]= "",  DataBase2[[#This Row],[BSHeu]]=""), "", (DataBase2[[#This Row],[sKS]]- DataBase2[[#This Row],[BSHeu]])/ DataBase2[[#This Row],[BSHeu]])</f>
        <v>2.4566389998706396E-2</v>
      </c>
      <c r="AV749" s="78" t="str">
        <f>IF(AND(DataBase2[[#This Row],[sLBGB]]&lt;=0.0001, DataBase2[[#This Row],[sLBGB]]&lt;&gt;""), 1,"")</f>
        <v/>
      </c>
      <c r="AW749" s="78" t="str">
        <f>IF(AND(DataBase2[[#This Row],[sCLGB]]&lt;=0.0001,DataBase2[[#This Row],[sCLGB]]&lt;&gt;""), 1,"")</f>
        <v/>
      </c>
      <c r="AX749" s="78" t="str">
        <f>IF(AND(DataBase2[[#This Row],[sDRCGB]]&lt;=0.0001,DataBase2[[#This Row],[sDRCGB]]&lt;&gt;""), 1,"")</f>
        <v/>
      </c>
      <c r="AY749" s="78" t="str">
        <f>IF(AND(DataBase2[[#This Row],[sABSGB]]&lt;=0.0001,DataBase2[[#This Row],[sABSGB]]&lt;&gt;""), 1,"")</f>
        <v/>
      </c>
      <c r="AZ749" s="78" t="str">
        <f>IF(AND(DataBase2[[#This Row],[sCCJGB]]&lt;=0.0001,DataBase2[[#This Row],[sCCJGB]]&lt;&gt;""), 1,"")</f>
        <v/>
      </c>
      <c r="BA749" s="78" t="str">
        <f>IF(AND(DataBase2[[#This Row],[sILSGB]]&lt;=0.0001,DataBase2[[#This Row],[sILSGB]]&lt;&gt;""), 1,"")</f>
        <v/>
      </c>
      <c r="BB749" s="78" t="str">
        <f>IF(AND(DataBase2[[#This Row],[sSAGB]]&lt;=0.0001,DataBase2[[#This Row],[sSAGB]]&lt;&gt;""), 1,"")</f>
        <v/>
      </c>
      <c r="BC749" s="78" t="str">
        <f>IF(AND(DataBase2[[#This Row],[sKSGB]]&lt;=0.0001,DataBase2[[#This Row],[sKSGB]]&lt;&gt;""), 1,"")</f>
        <v/>
      </c>
      <c r="BD749" s="79" t="str">
        <f>IF(AND(DataBase2[[#This Row],[sLBGKS]]&lt;=0.0001, DataBase2[[#This Row],[sLBGKS]]&lt;&gt;""), 1,"")</f>
        <v/>
      </c>
      <c r="BE749" s="78" t="str">
        <f>IF(AND(DataBase2[[#This Row],[sCLGKS]]&lt;=0.0001,DataBase2[[#This Row],[sCLGKS]]&lt;&gt;""), 1,"")</f>
        <v/>
      </c>
      <c r="BF749" s="78" t="str">
        <f>IF(AND(DataBase2[[#This Row],[sDRCGKS]]&lt;=0.0001,DataBase2[[#This Row],[sDRCGKS]]&lt;&gt;""), 1,"")</f>
        <v/>
      </c>
      <c r="BG749" s="78" t="str">
        <f>IF(AND(DataBase2[[#This Row],[sABSGKS]]&lt;=0.0001,DataBase2[[#This Row],[sABSGKS]]&lt;&gt;""), 1,"")</f>
        <v/>
      </c>
      <c r="BH749" s="78">
        <f>IF(AND(DataBase2[[#This Row],[sCCJGKS]]&lt;=0.0001,DataBase2[[#This Row],[sCCJGKS]]&lt;&gt;""), 1,"")</f>
        <v>1</v>
      </c>
      <c r="BI749" s="78" t="str">
        <f>IF(AND(DataBase2[[#This Row],[sILSGKS]]&lt;=0.0001,DataBase2[[#This Row],[sILSGKS]]&lt;&gt;""), 1,"")</f>
        <v/>
      </c>
      <c r="BJ749" s="78" t="str">
        <f>IF(AND(DataBase2[[#This Row],[sSAGKS]]&lt;=0.0001,DataBase2[[#This Row],[sSAGKS]]&lt;&gt;""), 1,"")</f>
        <v/>
      </c>
      <c r="BK749" s="80" t="str">
        <f>IF(AND(DataBase2[[#This Row],[sKSGKS]]&lt;=0.0001,DataBase2[[#This Row],[sKSGKS]]&lt;&gt;""), 1,"")</f>
        <v/>
      </c>
      <c r="BQ749" s="7"/>
      <c r="BR749" s="7"/>
      <c r="BS749" s="7"/>
      <c r="BT749" s="7"/>
      <c r="BU749" s="7"/>
      <c r="CH749" s="7"/>
      <c r="CI749" s="7"/>
      <c r="CJ749" s="7"/>
      <c r="CK749" s="7"/>
      <c r="CQ749" s="7"/>
      <c r="CR749" s="7"/>
      <c r="CS749" s="7"/>
      <c r="CT749" s="7"/>
      <c r="CU749" s="7"/>
      <c r="DH749" s="7"/>
      <c r="DI749" s="7"/>
      <c r="DJ749" s="7"/>
      <c r="DK749" s="7"/>
      <c r="DQ749" s="7"/>
      <c r="DR749" s="7"/>
      <c r="DS749" s="7"/>
      <c r="DT749" s="7"/>
      <c r="DU749" s="7"/>
      <c r="EB749" s="7"/>
      <c r="EC749" s="7"/>
      <c r="ED749" s="7"/>
      <c r="EE749" s="7"/>
      <c r="EK749" s="7"/>
      <c r="EL749" s="7"/>
      <c r="EM749" s="7"/>
      <c r="EN749" s="7"/>
      <c r="EO749" s="7"/>
      <c r="EV749" s="7"/>
      <c r="EW749" s="7"/>
      <c r="EX749" s="7"/>
      <c r="EY749" s="7"/>
    </row>
    <row r="750" spans="1:155" s="8" customFormat="1" x14ac:dyDescent="0.35">
      <c r="A750" s="127" t="s">
        <v>337</v>
      </c>
      <c r="B750" s="128" t="s">
        <v>283</v>
      </c>
      <c r="C750" s="129" t="s">
        <v>81</v>
      </c>
      <c r="D750" s="67">
        <v>6</v>
      </c>
      <c r="E750" s="67">
        <v>100</v>
      </c>
      <c r="F750" s="68">
        <v>3</v>
      </c>
      <c r="G750" s="139"/>
      <c r="H750" s="140">
        <v>52705.9</v>
      </c>
      <c r="I750" s="141"/>
      <c r="J750" s="139"/>
      <c r="K750" s="140"/>
      <c r="L750" s="141"/>
      <c r="M750" s="139"/>
      <c r="N750" s="142"/>
      <c r="O750" s="141"/>
      <c r="P750" s="139">
        <v>56664.132810000003</v>
      </c>
      <c r="Q750" s="141">
        <v>4678</v>
      </c>
      <c r="R750" s="139">
        <v>54836.7</v>
      </c>
      <c r="S750" s="141">
        <v>2824.01</v>
      </c>
      <c r="T750" s="139">
        <v>55183.6</v>
      </c>
      <c r="U750" s="141">
        <v>300.37200000000001</v>
      </c>
      <c r="V750" s="139">
        <v>55498.8</v>
      </c>
      <c r="W750" s="141">
        <v>300.79750000000001</v>
      </c>
      <c r="X750" s="142">
        <v>55707.6</v>
      </c>
      <c r="Y750" s="141">
        <v>226</v>
      </c>
      <c r="Z750" s="74" t="str">
        <f t="shared" si="33"/>
        <v/>
      </c>
      <c r="AA750" s="48">
        <f t="shared" si="34"/>
        <v>54836.7</v>
      </c>
      <c r="AB75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MIN(G750,J750,M750),"")</f>
        <v/>
      </c>
      <c r="AC750" s="49" t="str">
        <f>IF(OR(DataBase2[[#This Row],[sKS]] = "", DataBase2[[#This Row],[BSOpt]]=""), "", (DataBase2[[#This Row],[sKS]]-DataBase2[[#This Row],[BSOpt]])/DataBase2[[#This Row],[BSOpt]])</f>
        <v/>
      </c>
      <c r="AD750" s="49" t="str">
        <f t="shared" si="35"/>
        <v/>
      </c>
      <c r="AE750" s="49" t="str">
        <f>IF(OR(DataBase2[[#This Row],[sKS]] = "", DataBase2[[#This Row],[BESTUB]]=""), "", (DataBase2[[#This Row],[sKS]]-DataBase2[[#This Row],[BESTUB]])/DataBase2[[#This Row],[BESTUB]])</f>
        <v/>
      </c>
      <c r="AF750" s="75" t="str">
        <f>IF(OR(DataBase2[[#This Row],[sLB]] = "", DataBase2[[#This Row],[BestSol]]=""), "", (DataBase2[[#This Row],[sLB]]-DataBase2[[#This Row],[BestSol]])/DataBase2[[#This Row],[BestSol]])</f>
        <v/>
      </c>
      <c r="AG750" s="76" t="str">
        <f>IF(OR(DataBase2[[#This Row],[sCL]] = "", DataBase2[[#This Row],[BestSol]]=""), "", (DataBase2[[#This Row],[sCL]] -DataBase2[[#This Row],[BestSol]])/DataBase2[[#This Row],[BestSol]])</f>
        <v/>
      </c>
      <c r="AH750" s="76" t="str">
        <f>IF(OR(DataBase2[[#This Row],[sDRC]]= "", DataBase2[[#This Row],[BestSol]]=""), "", (DataBase2[[#This Row],[sDRC]]-DataBase2[[#This Row],[BestSol]])/DataBase2[[#This Row],[BestSol]])</f>
        <v/>
      </c>
      <c r="AI750" s="76" t="str">
        <f>IF(OR(DataBase2[[#This Row],[sABS]]= "", DataBase2[[#This Row],[BestSol]]=""), "", (DataBase2[[#This Row],[sABS]]-DataBase2[[#This Row],[BestSol]])/DataBase2[[#This Row],[BestSol]])</f>
        <v/>
      </c>
      <c r="AJ750" s="76" t="str">
        <f>IF(OR(DataBase2[[#This Row],[sCCJ]]= "", DataBase2[[#This Row],[BestSol]]=""), "", (DataBase2[[#This Row],[sCCJ]]-DataBase2[[#This Row],[BestSol]])/DataBase2[[#This Row],[BestSol]])</f>
        <v/>
      </c>
      <c r="AK750" s="76" t="str">
        <f>IF(OR(DataBase2[[#This Row],[sILS]] = "", DataBase2[[#This Row],[BestSol]]=""), "", (DataBase2[[#This Row],[sILS]]-DataBase2[[#This Row],[BestSol]])/DataBase2[[#This Row],[BestSol]])</f>
        <v/>
      </c>
      <c r="AL750" s="76" t="str">
        <f>IF(OR(DataBase2[[#This Row],[sSA]] = "", DataBase2[[#This Row],[BestSol]]=""), "", (DataBase2[[#This Row],[sSA]]-DataBase2[[#This Row],[BestSol]])/DataBase2[[#This Row],[BestSol]])</f>
        <v/>
      </c>
      <c r="AM750" s="76" t="str">
        <f>IF(OR(DataBase2[[#This Row],[sKS]] = "", DataBase2[[#This Row],[BestSol]]=""), "", (DataBase2[[#This Row],[sKS]]-DataBase2[[#This Row],[BestSol]])/DataBase2[[#This Row],[BestSol]])</f>
        <v/>
      </c>
      <c r="AN750" s="75" t="str">
        <f>IF(OR(DataBase2[[#This Row],[sLB]] = "", DataBase2[[#This Row],[BSHeu]]=""), "", (DataBase2[[#This Row],[sLB]]-DataBase2[[#This Row],[BSHeu]])/DataBase2[[#This Row],[BSHeu]])</f>
        <v/>
      </c>
      <c r="AO750" s="76" t="str">
        <f>IF(OR(DataBase2[[#This Row],[sCL]] = "",  DataBase2[[#This Row],[BSHeu]]=""), "", (DataBase2[[#This Row],[sCL]] - DataBase2[[#This Row],[BSHeu]])/ DataBase2[[#This Row],[BSHeu]])</f>
        <v/>
      </c>
      <c r="AP750" s="76" t="str">
        <f>IF(OR(DataBase2[[#This Row],[sDRC]]= "",  DataBase2[[#This Row],[BSHeu]]=""), "", (DataBase2[[#This Row],[sDRC]]- DataBase2[[#This Row],[BSHeu]])/ DataBase2[[#This Row],[BSHeu]])</f>
        <v/>
      </c>
      <c r="AQ750" s="76">
        <f>IF(OR(DataBase2[[#This Row],[sABS]]= "",  DataBase2[[#This Row],[BSHeu]]=""), "", (DataBase2[[#This Row],[sABS]]- DataBase2[[#This Row],[BSHeu]])/ DataBase2[[#This Row],[BSHeu]])</f>
        <v>3.3324996033678278E-2</v>
      </c>
      <c r="AR750" s="76">
        <f>IF(OR(DataBase2[[#This Row],[sCCJ]]= "",  DataBase2[[#This Row],[BSHeu]]=""), "", (DataBase2[[#This Row],[sCCJ]]- DataBase2[[#This Row],[BSHeu]])/ DataBase2[[#This Row],[BSHeu]])</f>
        <v>0</v>
      </c>
      <c r="AS750" s="76">
        <f>IF(OR(DataBase2[[#This Row],[sILS]] = "",  DataBase2[[#This Row],[BSHeu]]=""), "", (DataBase2[[#This Row],[sILS]]- DataBase2[[#This Row],[BSHeu]])/ DataBase2[[#This Row],[BSHeu]])</f>
        <v>6.326055360734717E-3</v>
      </c>
      <c r="AT750" s="76">
        <f>IF(OR(DataBase2[[#This Row],[sSA]] = "",  DataBase2[[#This Row],[BSHeu]]=""), "", (DataBase2[[#This Row],[sSA]]- DataBase2[[#This Row],[BSHeu]])/ DataBase2[[#This Row],[BSHeu]])</f>
        <v>1.2074030713008001E-2</v>
      </c>
      <c r="AU750" s="77">
        <f>IF(OR(DataBase2[[#This Row],[sKS]]= "",  DataBase2[[#This Row],[BSHeu]]=""), "", (DataBase2[[#This Row],[sKS]]- DataBase2[[#This Row],[BSHeu]])/ DataBase2[[#This Row],[BSHeu]])</f>
        <v>1.5881699664640678E-2</v>
      </c>
      <c r="AV750" s="78" t="str">
        <f>IF(AND(DataBase2[[#This Row],[sLBGB]]&lt;=0.0001, DataBase2[[#This Row],[sLBGB]]&lt;&gt;""), 1,"")</f>
        <v/>
      </c>
      <c r="AW750" s="78" t="str">
        <f>IF(AND(DataBase2[[#This Row],[sCLGB]]&lt;=0.0001,DataBase2[[#This Row],[sCLGB]]&lt;&gt;""), 1,"")</f>
        <v/>
      </c>
      <c r="AX750" s="78" t="str">
        <f>IF(AND(DataBase2[[#This Row],[sDRCGB]]&lt;=0.0001,DataBase2[[#This Row],[sDRCGB]]&lt;&gt;""), 1,"")</f>
        <v/>
      </c>
      <c r="AY750" s="78" t="str">
        <f>IF(AND(DataBase2[[#This Row],[sABSGB]]&lt;=0.0001,DataBase2[[#This Row],[sABSGB]]&lt;&gt;""), 1,"")</f>
        <v/>
      </c>
      <c r="AZ750" s="78" t="str">
        <f>IF(AND(DataBase2[[#This Row],[sCCJGB]]&lt;=0.0001,DataBase2[[#This Row],[sCCJGB]]&lt;&gt;""), 1,"")</f>
        <v/>
      </c>
      <c r="BA750" s="78" t="str">
        <f>IF(AND(DataBase2[[#This Row],[sILSGB]]&lt;=0.0001,DataBase2[[#This Row],[sILSGB]]&lt;&gt;""), 1,"")</f>
        <v/>
      </c>
      <c r="BB750" s="78" t="str">
        <f>IF(AND(DataBase2[[#This Row],[sSAGB]]&lt;=0.0001,DataBase2[[#This Row],[sSAGB]]&lt;&gt;""), 1,"")</f>
        <v/>
      </c>
      <c r="BC750" s="78" t="str">
        <f>IF(AND(DataBase2[[#This Row],[sKSGB]]&lt;=0.0001,DataBase2[[#This Row],[sKSGB]]&lt;&gt;""), 1,"")</f>
        <v/>
      </c>
      <c r="BD750" s="79" t="str">
        <f>IF(AND(DataBase2[[#This Row],[sLBGKS]]&lt;=0.0001, DataBase2[[#This Row],[sLBGKS]]&lt;&gt;""), 1,"")</f>
        <v/>
      </c>
      <c r="BE750" s="78" t="str">
        <f>IF(AND(DataBase2[[#This Row],[sCLGKS]]&lt;=0.0001,DataBase2[[#This Row],[sCLGKS]]&lt;&gt;""), 1,"")</f>
        <v/>
      </c>
      <c r="BF750" s="78" t="str">
        <f>IF(AND(DataBase2[[#This Row],[sDRCGKS]]&lt;=0.0001,DataBase2[[#This Row],[sDRCGKS]]&lt;&gt;""), 1,"")</f>
        <v/>
      </c>
      <c r="BG750" s="78" t="str">
        <f>IF(AND(DataBase2[[#This Row],[sABSGKS]]&lt;=0.0001,DataBase2[[#This Row],[sABSGKS]]&lt;&gt;""), 1,"")</f>
        <v/>
      </c>
      <c r="BH750" s="78">
        <f>IF(AND(DataBase2[[#This Row],[sCCJGKS]]&lt;=0.0001,DataBase2[[#This Row],[sCCJGKS]]&lt;&gt;""), 1,"")</f>
        <v>1</v>
      </c>
      <c r="BI750" s="78" t="str">
        <f>IF(AND(DataBase2[[#This Row],[sILSGKS]]&lt;=0.0001,DataBase2[[#This Row],[sILSGKS]]&lt;&gt;""), 1,"")</f>
        <v/>
      </c>
      <c r="BJ750" s="78" t="str">
        <f>IF(AND(DataBase2[[#This Row],[sSAGKS]]&lt;=0.0001,DataBase2[[#This Row],[sSAGKS]]&lt;&gt;""), 1,"")</f>
        <v/>
      </c>
      <c r="BK750" s="80" t="str">
        <f>IF(AND(DataBase2[[#This Row],[sKSGKS]]&lt;=0.0001,DataBase2[[#This Row],[sKSGKS]]&lt;&gt;""), 1,"")</f>
        <v/>
      </c>
      <c r="BQ750" s="7"/>
      <c r="BR750" s="7"/>
      <c r="BS750" s="7"/>
      <c r="BT750" s="7"/>
      <c r="BU750" s="7"/>
      <c r="CH750" s="7"/>
      <c r="CI750" s="7"/>
      <c r="CJ750" s="7"/>
      <c r="CK750" s="7"/>
      <c r="CQ750" s="7"/>
      <c r="CR750" s="7"/>
      <c r="CS750" s="7"/>
      <c r="CT750" s="7"/>
      <c r="CU750" s="7"/>
      <c r="DH750" s="7"/>
      <c r="DI750" s="7"/>
      <c r="DJ750" s="7"/>
      <c r="DK750" s="7"/>
      <c r="DQ750" s="7"/>
      <c r="DR750" s="7"/>
      <c r="DS750" s="7"/>
      <c r="DT750" s="7"/>
      <c r="DU750" s="7"/>
      <c r="EB750" s="7"/>
      <c r="EC750" s="7"/>
      <c r="ED750" s="7"/>
      <c r="EE750" s="7"/>
      <c r="EK750" s="7"/>
      <c r="EL750" s="7"/>
      <c r="EM750" s="7"/>
      <c r="EN750" s="7"/>
      <c r="EO750" s="7"/>
      <c r="EV750" s="7"/>
      <c r="EW750" s="7"/>
      <c r="EX750" s="7"/>
      <c r="EY750" s="7"/>
    </row>
    <row r="751" spans="1:155" s="8" customFormat="1" x14ac:dyDescent="0.35">
      <c r="A751" s="127" t="s">
        <v>338</v>
      </c>
      <c r="B751" s="128" t="s">
        <v>283</v>
      </c>
      <c r="C751" s="129" t="s">
        <v>81</v>
      </c>
      <c r="D751" s="67">
        <v>6</v>
      </c>
      <c r="E751" s="67">
        <v>100</v>
      </c>
      <c r="F751" s="68">
        <v>4</v>
      </c>
      <c r="G751" s="139"/>
      <c r="H751" s="140">
        <v>54287.1</v>
      </c>
      <c r="I751" s="141"/>
      <c r="J751" s="139"/>
      <c r="K751" s="140"/>
      <c r="L751" s="141"/>
      <c r="M751" s="139"/>
      <c r="N751" s="142"/>
      <c r="O751" s="141"/>
      <c r="P751" s="139">
        <v>58420.011720000002</v>
      </c>
      <c r="Q751" s="141">
        <v>3489</v>
      </c>
      <c r="R751" s="139">
        <v>56374.7</v>
      </c>
      <c r="S751" s="141">
        <v>2492.5700000000002</v>
      </c>
      <c r="T751" s="139">
        <v>57437.4</v>
      </c>
      <c r="U751" s="141">
        <v>300.03550000000001</v>
      </c>
      <c r="V751" s="139">
        <v>57502.6</v>
      </c>
      <c r="W751" s="141">
        <v>300.98450000000003</v>
      </c>
      <c r="X751" s="142">
        <v>58386.2</v>
      </c>
      <c r="Y751" s="141">
        <v>89</v>
      </c>
      <c r="Z751" s="74" t="str">
        <f t="shared" si="33"/>
        <v/>
      </c>
      <c r="AA751" s="48">
        <f t="shared" si="34"/>
        <v>56374.7</v>
      </c>
      <c r="AB75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MIN(G751,J751,M751),"")</f>
        <v/>
      </c>
      <c r="AC751" s="49" t="str">
        <f>IF(OR(DataBase2[[#This Row],[sKS]] = "", DataBase2[[#This Row],[BSOpt]]=""), "", (DataBase2[[#This Row],[sKS]]-DataBase2[[#This Row],[BSOpt]])/DataBase2[[#This Row],[BSOpt]])</f>
        <v/>
      </c>
      <c r="AD751" s="49" t="str">
        <f t="shared" si="35"/>
        <v/>
      </c>
      <c r="AE751" s="49" t="str">
        <f>IF(OR(DataBase2[[#This Row],[sKS]] = "", DataBase2[[#This Row],[BESTUB]]=""), "", (DataBase2[[#This Row],[sKS]]-DataBase2[[#This Row],[BESTUB]])/DataBase2[[#This Row],[BESTUB]])</f>
        <v/>
      </c>
      <c r="AF751" s="75" t="str">
        <f>IF(OR(DataBase2[[#This Row],[sLB]] = "", DataBase2[[#This Row],[BestSol]]=""), "", (DataBase2[[#This Row],[sLB]]-DataBase2[[#This Row],[BestSol]])/DataBase2[[#This Row],[BestSol]])</f>
        <v/>
      </c>
      <c r="AG751" s="76" t="str">
        <f>IF(OR(DataBase2[[#This Row],[sCL]] = "", DataBase2[[#This Row],[BestSol]]=""), "", (DataBase2[[#This Row],[sCL]] -DataBase2[[#This Row],[BestSol]])/DataBase2[[#This Row],[BestSol]])</f>
        <v/>
      </c>
      <c r="AH751" s="76" t="str">
        <f>IF(OR(DataBase2[[#This Row],[sDRC]]= "", DataBase2[[#This Row],[BestSol]]=""), "", (DataBase2[[#This Row],[sDRC]]-DataBase2[[#This Row],[BestSol]])/DataBase2[[#This Row],[BestSol]])</f>
        <v/>
      </c>
      <c r="AI751" s="76" t="str">
        <f>IF(OR(DataBase2[[#This Row],[sABS]]= "", DataBase2[[#This Row],[BestSol]]=""), "", (DataBase2[[#This Row],[sABS]]-DataBase2[[#This Row],[BestSol]])/DataBase2[[#This Row],[BestSol]])</f>
        <v/>
      </c>
      <c r="AJ751" s="76" t="str">
        <f>IF(OR(DataBase2[[#This Row],[sCCJ]]= "", DataBase2[[#This Row],[BestSol]]=""), "", (DataBase2[[#This Row],[sCCJ]]-DataBase2[[#This Row],[BestSol]])/DataBase2[[#This Row],[BestSol]])</f>
        <v/>
      </c>
      <c r="AK751" s="76" t="str">
        <f>IF(OR(DataBase2[[#This Row],[sILS]] = "", DataBase2[[#This Row],[BestSol]]=""), "", (DataBase2[[#This Row],[sILS]]-DataBase2[[#This Row],[BestSol]])/DataBase2[[#This Row],[BestSol]])</f>
        <v/>
      </c>
      <c r="AL751" s="76" t="str">
        <f>IF(OR(DataBase2[[#This Row],[sSA]] = "", DataBase2[[#This Row],[BestSol]]=""), "", (DataBase2[[#This Row],[sSA]]-DataBase2[[#This Row],[BestSol]])/DataBase2[[#This Row],[BestSol]])</f>
        <v/>
      </c>
      <c r="AM751" s="76" t="str">
        <f>IF(OR(DataBase2[[#This Row],[sKS]] = "", DataBase2[[#This Row],[BestSol]]=""), "", (DataBase2[[#This Row],[sKS]]-DataBase2[[#This Row],[BestSol]])/DataBase2[[#This Row],[BestSol]])</f>
        <v/>
      </c>
      <c r="AN751" s="75" t="str">
        <f>IF(OR(DataBase2[[#This Row],[sLB]] = "", DataBase2[[#This Row],[BSHeu]]=""), "", (DataBase2[[#This Row],[sLB]]-DataBase2[[#This Row],[BSHeu]])/DataBase2[[#This Row],[BSHeu]])</f>
        <v/>
      </c>
      <c r="AO751" s="76" t="str">
        <f>IF(OR(DataBase2[[#This Row],[sCL]] = "",  DataBase2[[#This Row],[BSHeu]]=""), "", (DataBase2[[#This Row],[sCL]] - DataBase2[[#This Row],[BSHeu]])/ DataBase2[[#This Row],[BSHeu]])</f>
        <v/>
      </c>
      <c r="AP751" s="76" t="str">
        <f>IF(OR(DataBase2[[#This Row],[sDRC]]= "",  DataBase2[[#This Row],[BSHeu]]=""), "", (DataBase2[[#This Row],[sDRC]]- DataBase2[[#This Row],[BSHeu]])/ DataBase2[[#This Row],[BSHeu]])</f>
        <v/>
      </c>
      <c r="AQ751" s="76">
        <f>IF(OR(DataBase2[[#This Row],[sABS]]= "",  DataBase2[[#This Row],[BSHeu]]=""), "", (DataBase2[[#This Row],[sABS]]- DataBase2[[#This Row],[BSHeu]])/ DataBase2[[#This Row],[BSHeu]])</f>
        <v>3.6280667036809156E-2</v>
      </c>
      <c r="AR751" s="76">
        <f>IF(OR(DataBase2[[#This Row],[sCCJ]]= "",  DataBase2[[#This Row],[BSHeu]]=""), "", (DataBase2[[#This Row],[sCCJ]]- DataBase2[[#This Row],[BSHeu]])/ DataBase2[[#This Row],[BSHeu]])</f>
        <v>0</v>
      </c>
      <c r="AS751" s="76">
        <f>IF(OR(DataBase2[[#This Row],[sILS]] = "",  DataBase2[[#This Row],[BSHeu]]=""), "", (DataBase2[[#This Row],[sILS]]- DataBase2[[#This Row],[BSHeu]])/ DataBase2[[#This Row],[BSHeu]])</f>
        <v>1.8850654637630079E-2</v>
      </c>
      <c r="AT751" s="76">
        <f>IF(OR(DataBase2[[#This Row],[sSA]] = "",  DataBase2[[#This Row],[BSHeu]]=""), "", (DataBase2[[#This Row],[sSA]]- DataBase2[[#This Row],[BSHeu]])/ DataBase2[[#This Row],[BSHeu]])</f>
        <v>2.0007201812160445E-2</v>
      </c>
      <c r="AU751" s="77">
        <f>IF(OR(DataBase2[[#This Row],[sKS]]= "",  DataBase2[[#This Row],[BSHeu]]=""), "", (DataBase2[[#This Row],[sKS]]- DataBase2[[#This Row],[BSHeu]])/ DataBase2[[#This Row],[BSHeu]])</f>
        <v>3.5680899410551185E-2</v>
      </c>
      <c r="AV751" s="78" t="str">
        <f>IF(AND(DataBase2[[#This Row],[sLBGB]]&lt;=0.0001, DataBase2[[#This Row],[sLBGB]]&lt;&gt;""), 1,"")</f>
        <v/>
      </c>
      <c r="AW751" s="78" t="str">
        <f>IF(AND(DataBase2[[#This Row],[sCLGB]]&lt;=0.0001,DataBase2[[#This Row],[sCLGB]]&lt;&gt;""), 1,"")</f>
        <v/>
      </c>
      <c r="AX751" s="78" t="str">
        <f>IF(AND(DataBase2[[#This Row],[sDRCGB]]&lt;=0.0001,DataBase2[[#This Row],[sDRCGB]]&lt;&gt;""), 1,"")</f>
        <v/>
      </c>
      <c r="AY751" s="78" t="str">
        <f>IF(AND(DataBase2[[#This Row],[sABSGB]]&lt;=0.0001,DataBase2[[#This Row],[sABSGB]]&lt;&gt;""), 1,"")</f>
        <v/>
      </c>
      <c r="AZ751" s="78" t="str">
        <f>IF(AND(DataBase2[[#This Row],[sCCJGB]]&lt;=0.0001,DataBase2[[#This Row],[sCCJGB]]&lt;&gt;""), 1,"")</f>
        <v/>
      </c>
      <c r="BA751" s="78" t="str">
        <f>IF(AND(DataBase2[[#This Row],[sILSGB]]&lt;=0.0001,DataBase2[[#This Row],[sILSGB]]&lt;&gt;""), 1,"")</f>
        <v/>
      </c>
      <c r="BB751" s="78" t="str">
        <f>IF(AND(DataBase2[[#This Row],[sSAGB]]&lt;=0.0001,DataBase2[[#This Row],[sSAGB]]&lt;&gt;""), 1,"")</f>
        <v/>
      </c>
      <c r="BC751" s="78" t="str">
        <f>IF(AND(DataBase2[[#This Row],[sKSGB]]&lt;=0.0001,DataBase2[[#This Row],[sKSGB]]&lt;&gt;""), 1,"")</f>
        <v/>
      </c>
      <c r="BD751" s="79" t="str">
        <f>IF(AND(DataBase2[[#This Row],[sLBGKS]]&lt;=0.0001, DataBase2[[#This Row],[sLBGKS]]&lt;&gt;""), 1,"")</f>
        <v/>
      </c>
      <c r="BE751" s="78" t="str">
        <f>IF(AND(DataBase2[[#This Row],[sCLGKS]]&lt;=0.0001,DataBase2[[#This Row],[sCLGKS]]&lt;&gt;""), 1,"")</f>
        <v/>
      </c>
      <c r="BF751" s="78" t="str">
        <f>IF(AND(DataBase2[[#This Row],[sDRCGKS]]&lt;=0.0001,DataBase2[[#This Row],[sDRCGKS]]&lt;&gt;""), 1,"")</f>
        <v/>
      </c>
      <c r="BG751" s="78" t="str">
        <f>IF(AND(DataBase2[[#This Row],[sABSGKS]]&lt;=0.0001,DataBase2[[#This Row],[sABSGKS]]&lt;&gt;""), 1,"")</f>
        <v/>
      </c>
      <c r="BH751" s="78">
        <f>IF(AND(DataBase2[[#This Row],[sCCJGKS]]&lt;=0.0001,DataBase2[[#This Row],[sCCJGKS]]&lt;&gt;""), 1,"")</f>
        <v>1</v>
      </c>
      <c r="BI751" s="78" t="str">
        <f>IF(AND(DataBase2[[#This Row],[sILSGKS]]&lt;=0.0001,DataBase2[[#This Row],[sILSGKS]]&lt;&gt;""), 1,"")</f>
        <v/>
      </c>
      <c r="BJ751" s="78" t="str">
        <f>IF(AND(DataBase2[[#This Row],[sSAGKS]]&lt;=0.0001,DataBase2[[#This Row],[sSAGKS]]&lt;&gt;""), 1,"")</f>
        <v/>
      </c>
      <c r="BK751" s="80" t="str">
        <f>IF(AND(DataBase2[[#This Row],[sKSGKS]]&lt;=0.0001,DataBase2[[#This Row],[sKSGKS]]&lt;&gt;""), 1,"")</f>
        <v/>
      </c>
      <c r="BQ751" s="7"/>
      <c r="BR751" s="7"/>
      <c r="BS751" s="7"/>
      <c r="BT751" s="7"/>
      <c r="BU751" s="7"/>
      <c r="CH751" s="7"/>
      <c r="CI751" s="7"/>
      <c r="CJ751" s="7"/>
      <c r="CK751" s="7"/>
      <c r="CQ751" s="7"/>
      <c r="CR751" s="7"/>
      <c r="CS751" s="7"/>
      <c r="CT751" s="7"/>
      <c r="CU751" s="7"/>
      <c r="DH751" s="7"/>
      <c r="DI751" s="7"/>
      <c r="DJ751" s="7"/>
      <c r="DK751" s="7"/>
      <c r="DQ751" s="7"/>
      <c r="DR751" s="7"/>
      <c r="DS751" s="7"/>
      <c r="DT751" s="7"/>
      <c r="DU751" s="7"/>
      <c r="EB751" s="7"/>
      <c r="EC751" s="7"/>
      <c r="ED751" s="7"/>
      <c r="EE751" s="7"/>
      <c r="EK751" s="7"/>
      <c r="EL751" s="7"/>
      <c r="EM751" s="7"/>
      <c r="EN751" s="7"/>
      <c r="EO751" s="7"/>
      <c r="EV751" s="7"/>
      <c r="EW751" s="7"/>
      <c r="EX751" s="7"/>
      <c r="EY751" s="7"/>
    </row>
    <row r="752" spans="1:155" s="8" customFormat="1" x14ac:dyDescent="0.35">
      <c r="A752" s="127" t="s">
        <v>339</v>
      </c>
      <c r="B752" s="128" t="s">
        <v>283</v>
      </c>
      <c r="C752" s="129" t="s">
        <v>81</v>
      </c>
      <c r="D752" s="67">
        <v>6</v>
      </c>
      <c r="E752" s="67">
        <v>100</v>
      </c>
      <c r="F752" s="68">
        <v>5</v>
      </c>
      <c r="G752" s="139"/>
      <c r="H752" s="140">
        <v>55997</v>
      </c>
      <c r="I752" s="141"/>
      <c r="J752" s="139"/>
      <c r="K752" s="140"/>
      <c r="L752" s="141"/>
      <c r="M752" s="139"/>
      <c r="N752" s="142"/>
      <c r="O752" s="141"/>
      <c r="P752" s="139">
        <v>60752.160159999999</v>
      </c>
      <c r="Q752" s="141">
        <v>5856</v>
      </c>
      <c r="R752" s="139">
        <v>60032.6</v>
      </c>
      <c r="S752" s="141">
        <v>3451.87</v>
      </c>
      <c r="T752" s="139">
        <v>59292.5</v>
      </c>
      <c r="U752" s="141">
        <v>300.13299999999998</v>
      </c>
      <c r="V752" s="139">
        <v>59710.7</v>
      </c>
      <c r="W752" s="141">
        <v>300.27749999999997</v>
      </c>
      <c r="X752" s="142">
        <v>59990.8</v>
      </c>
      <c r="Y752" s="141">
        <v>6729</v>
      </c>
      <c r="Z752" s="74" t="str">
        <f t="shared" si="33"/>
        <v/>
      </c>
      <c r="AA752" s="48">
        <f t="shared" si="34"/>
        <v>59292.5</v>
      </c>
      <c r="AB75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MIN(G752,J752,M752),"")</f>
        <v/>
      </c>
      <c r="AC752" s="49" t="str">
        <f>IF(OR(DataBase2[[#This Row],[sKS]] = "", DataBase2[[#This Row],[BSOpt]]=""), "", (DataBase2[[#This Row],[sKS]]-DataBase2[[#This Row],[BSOpt]])/DataBase2[[#This Row],[BSOpt]])</f>
        <v/>
      </c>
      <c r="AD752" s="49" t="str">
        <f t="shared" si="35"/>
        <v/>
      </c>
      <c r="AE752" s="49" t="str">
        <f>IF(OR(DataBase2[[#This Row],[sKS]] = "", DataBase2[[#This Row],[BESTUB]]=""), "", (DataBase2[[#This Row],[sKS]]-DataBase2[[#This Row],[BESTUB]])/DataBase2[[#This Row],[BESTUB]])</f>
        <v/>
      </c>
      <c r="AF752" s="75" t="str">
        <f>IF(OR(DataBase2[[#This Row],[sLB]] = "", DataBase2[[#This Row],[BestSol]]=""), "", (DataBase2[[#This Row],[sLB]]-DataBase2[[#This Row],[BestSol]])/DataBase2[[#This Row],[BestSol]])</f>
        <v/>
      </c>
      <c r="AG752" s="76" t="str">
        <f>IF(OR(DataBase2[[#This Row],[sCL]] = "", DataBase2[[#This Row],[BestSol]]=""), "", (DataBase2[[#This Row],[sCL]] -DataBase2[[#This Row],[BestSol]])/DataBase2[[#This Row],[BestSol]])</f>
        <v/>
      </c>
      <c r="AH752" s="76" t="str">
        <f>IF(OR(DataBase2[[#This Row],[sDRC]]= "", DataBase2[[#This Row],[BestSol]]=""), "", (DataBase2[[#This Row],[sDRC]]-DataBase2[[#This Row],[BestSol]])/DataBase2[[#This Row],[BestSol]])</f>
        <v/>
      </c>
      <c r="AI752" s="76" t="str">
        <f>IF(OR(DataBase2[[#This Row],[sABS]]= "", DataBase2[[#This Row],[BestSol]]=""), "", (DataBase2[[#This Row],[sABS]]-DataBase2[[#This Row],[BestSol]])/DataBase2[[#This Row],[BestSol]])</f>
        <v/>
      </c>
      <c r="AJ752" s="76" t="str">
        <f>IF(OR(DataBase2[[#This Row],[sCCJ]]= "", DataBase2[[#This Row],[BestSol]]=""), "", (DataBase2[[#This Row],[sCCJ]]-DataBase2[[#This Row],[BestSol]])/DataBase2[[#This Row],[BestSol]])</f>
        <v/>
      </c>
      <c r="AK752" s="76" t="str">
        <f>IF(OR(DataBase2[[#This Row],[sILS]] = "", DataBase2[[#This Row],[BestSol]]=""), "", (DataBase2[[#This Row],[sILS]]-DataBase2[[#This Row],[BestSol]])/DataBase2[[#This Row],[BestSol]])</f>
        <v/>
      </c>
      <c r="AL752" s="76" t="str">
        <f>IF(OR(DataBase2[[#This Row],[sSA]] = "", DataBase2[[#This Row],[BestSol]]=""), "", (DataBase2[[#This Row],[sSA]]-DataBase2[[#This Row],[BestSol]])/DataBase2[[#This Row],[BestSol]])</f>
        <v/>
      </c>
      <c r="AM752" s="76" t="str">
        <f>IF(OR(DataBase2[[#This Row],[sKS]] = "", DataBase2[[#This Row],[BestSol]]=""), "", (DataBase2[[#This Row],[sKS]]-DataBase2[[#This Row],[BestSol]])/DataBase2[[#This Row],[BestSol]])</f>
        <v/>
      </c>
      <c r="AN752" s="75" t="str">
        <f>IF(OR(DataBase2[[#This Row],[sLB]] = "", DataBase2[[#This Row],[BSHeu]]=""), "", (DataBase2[[#This Row],[sLB]]-DataBase2[[#This Row],[BSHeu]])/DataBase2[[#This Row],[BSHeu]])</f>
        <v/>
      </c>
      <c r="AO752" s="76" t="str">
        <f>IF(OR(DataBase2[[#This Row],[sCL]] = "",  DataBase2[[#This Row],[BSHeu]]=""), "", (DataBase2[[#This Row],[sCL]] - DataBase2[[#This Row],[BSHeu]])/ DataBase2[[#This Row],[BSHeu]])</f>
        <v/>
      </c>
      <c r="AP752" s="76" t="str">
        <f>IF(OR(DataBase2[[#This Row],[sDRC]]= "",  DataBase2[[#This Row],[BSHeu]]=""), "", (DataBase2[[#This Row],[sDRC]]- DataBase2[[#This Row],[BSHeu]])/ DataBase2[[#This Row],[BSHeu]])</f>
        <v/>
      </c>
      <c r="AQ752" s="76">
        <f>IF(OR(DataBase2[[#This Row],[sABS]]= "",  DataBase2[[#This Row],[BSHeu]]=""), "", (DataBase2[[#This Row],[sABS]]- DataBase2[[#This Row],[BSHeu]])/ DataBase2[[#This Row],[BSHeu]])</f>
        <v>2.461795606526963E-2</v>
      </c>
      <c r="AR752" s="76">
        <f>IF(OR(DataBase2[[#This Row],[sCCJ]]= "",  DataBase2[[#This Row],[BSHeu]]=""), "", (DataBase2[[#This Row],[sCCJ]]- DataBase2[[#This Row],[BSHeu]])/ DataBase2[[#This Row],[BSHeu]])</f>
        <v>1.2482185773917418E-2</v>
      </c>
      <c r="AS752" s="76">
        <f>IF(OR(DataBase2[[#This Row],[sILS]] = "",  DataBase2[[#This Row],[BSHeu]]=""), "", (DataBase2[[#This Row],[sILS]]- DataBase2[[#This Row],[BSHeu]])/ DataBase2[[#This Row],[BSHeu]])</f>
        <v>0</v>
      </c>
      <c r="AT752" s="76">
        <f>IF(OR(DataBase2[[#This Row],[sSA]] = "",  DataBase2[[#This Row],[BSHeu]]=""), "", (DataBase2[[#This Row],[sSA]]- DataBase2[[#This Row],[BSHeu]])/ DataBase2[[#This Row],[BSHeu]])</f>
        <v>7.0531686132309663E-3</v>
      </c>
      <c r="AU752" s="77">
        <f>IF(OR(DataBase2[[#This Row],[sKS]]= "",  DataBase2[[#This Row],[BSHeu]]=""), "", (DataBase2[[#This Row],[sKS]]- DataBase2[[#This Row],[BSHeu]])/ DataBase2[[#This Row],[BSHeu]])</f>
        <v>1.177720622338412E-2</v>
      </c>
      <c r="AV752" s="78" t="str">
        <f>IF(AND(DataBase2[[#This Row],[sLBGB]]&lt;=0.0001, DataBase2[[#This Row],[sLBGB]]&lt;&gt;""), 1,"")</f>
        <v/>
      </c>
      <c r="AW752" s="78" t="str">
        <f>IF(AND(DataBase2[[#This Row],[sCLGB]]&lt;=0.0001,DataBase2[[#This Row],[sCLGB]]&lt;&gt;""), 1,"")</f>
        <v/>
      </c>
      <c r="AX752" s="78" t="str">
        <f>IF(AND(DataBase2[[#This Row],[sDRCGB]]&lt;=0.0001,DataBase2[[#This Row],[sDRCGB]]&lt;&gt;""), 1,"")</f>
        <v/>
      </c>
      <c r="AY752" s="78" t="str">
        <f>IF(AND(DataBase2[[#This Row],[sABSGB]]&lt;=0.0001,DataBase2[[#This Row],[sABSGB]]&lt;&gt;""), 1,"")</f>
        <v/>
      </c>
      <c r="AZ752" s="78" t="str">
        <f>IF(AND(DataBase2[[#This Row],[sCCJGB]]&lt;=0.0001,DataBase2[[#This Row],[sCCJGB]]&lt;&gt;""), 1,"")</f>
        <v/>
      </c>
      <c r="BA752" s="78" t="str">
        <f>IF(AND(DataBase2[[#This Row],[sILSGB]]&lt;=0.0001,DataBase2[[#This Row],[sILSGB]]&lt;&gt;""), 1,"")</f>
        <v/>
      </c>
      <c r="BB752" s="78" t="str">
        <f>IF(AND(DataBase2[[#This Row],[sSAGB]]&lt;=0.0001,DataBase2[[#This Row],[sSAGB]]&lt;&gt;""), 1,"")</f>
        <v/>
      </c>
      <c r="BC752" s="78" t="str">
        <f>IF(AND(DataBase2[[#This Row],[sKSGB]]&lt;=0.0001,DataBase2[[#This Row],[sKSGB]]&lt;&gt;""), 1,"")</f>
        <v/>
      </c>
      <c r="BD752" s="79" t="str">
        <f>IF(AND(DataBase2[[#This Row],[sLBGKS]]&lt;=0.0001, DataBase2[[#This Row],[sLBGKS]]&lt;&gt;""), 1,"")</f>
        <v/>
      </c>
      <c r="BE752" s="78" t="str">
        <f>IF(AND(DataBase2[[#This Row],[sCLGKS]]&lt;=0.0001,DataBase2[[#This Row],[sCLGKS]]&lt;&gt;""), 1,"")</f>
        <v/>
      </c>
      <c r="BF752" s="78" t="str">
        <f>IF(AND(DataBase2[[#This Row],[sDRCGKS]]&lt;=0.0001,DataBase2[[#This Row],[sDRCGKS]]&lt;&gt;""), 1,"")</f>
        <v/>
      </c>
      <c r="BG752" s="78" t="str">
        <f>IF(AND(DataBase2[[#This Row],[sABSGKS]]&lt;=0.0001,DataBase2[[#This Row],[sABSGKS]]&lt;&gt;""), 1,"")</f>
        <v/>
      </c>
      <c r="BH752" s="78" t="str">
        <f>IF(AND(DataBase2[[#This Row],[sCCJGKS]]&lt;=0.0001,DataBase2[[#This Row],[sCCJGKS]]&lt;&gt;""), 1,"")</f>
        <v/>
      </c>
      <c r="BI752" s="78">
        <f>IF(AND(DataBase2[[#This Row],[sILSGKS]]&lt;=0.0001,DataBase2[[#This Row],[sILSGKS]]&lt;&gt;""), 1,"")</f>
        <v>1</v>
      </c>
      <c r="BJ752" s="78" t="str">
        <f>IF(AND(DataBase2[[#This Row],[sSAGKS]]&lt;=0.0001,DataBase2[[#This Row],[sSAGKS]]&lt;&gt;""), 1,"")</f>
        <v/>
      </c>
      <c r="BK752" s="80" t="str">
        <f>IF(AND(DataBase2[[#This Row],[sKSGKS]]&lt;=0.0001,DataBase2[[#This Row],[sKSGKS]]&lt;&gt;""), 1,"")</f>
        <v/>
      </c>
      <c r="BQ752" s="7"/>
      <c r="BR752" s="7"/>
      <c r="BS752" s="7"/>
      <c r="BT752" s="7"/>
      <c r="BU752" s="7"/>
      <c r="CH752" s="7"/>
      <c r="CI752" s="7"/>
      <c r="CJ752" s="7"/>
      <c r="CK752" s="7"/>
      <c r="CQ752" s="7"/>
      <c r="CR752" s="7"/>
      <c r="CS752" s="7"/>
      <c r="CT752" s="7"/>
      <c r="CU752" s="7"/>
      <c r="DH752" s="7"/>
      <c r="DI752" s="7"/>
      <c r="DJ752" s="7"/>
      <c r="DK752" s="7"/>
      <c r="DQ752" s="7"/>
      <c r="DR752" s="7"/>
      <c r="DS752" s="7"/>
      <c r="DT752" s="7"/>
      <c r="DU752" s="7"/>
      <c r="EB752" s="7"/>
      <c r="EC752" s="7"/>
      <c r="ED752" s="7"/>
      <c r="EE752" s="7"/>
      <c r="EK752" s="7"/>
      <c r="EL752" s="7"/>
      <c r="EM752" s="7"/>
      <c r="EN752" s="7"/>
      <c r="EO752" s="7"/>
      <c r="EV752" s="7"/>
      <c r="EW752" s="7"/>
      <c r="EX752" s="7"/>
      <c r="EY752" s="7"/>
    </row>
    <row r="753" spans="1:155" s="8" customFormat="1" x14ac:dyDescent="0.35">
      <c r="A753" s="127" t="s">
        <v>340</v>
      </c>
      <c r="B753" s="128" t="s">
        <v>283</v>
      </c>
      <c r="C753" s="129" t="s">
        <v>81</v>
      </c>
      <c r="D753" s="67">
        <v>6</v>
      </c>
      <c r="E753" s="67">
        <v>100</v>
      </c>
      <c r="F753" s="68">
        <v>2</v>
      </c>
      <c r="G753" s="139"/>
      <c r="H753" s="140">
        <v>49069.3</v>
      </c>
      <c r="I753" s="141"/>
      <c r="J753" s="139"/>
      <c r="K753" s="140"/>
      <c r="L753" s="141"/>
      <c r="M753" s="139"/>
      <c r="N753" s="142"/>
      <c r="O753" s="141"/>
      <c r="P753" s="139">
        <v>52029.902340000001</v>
      </c>
      <c r="Q753" s="141">
        <v>4988</v>
      </c>
      <c r="R753" s="139">
        <v>50713.83</v>
      </c>
      <c r="S753" s="141">
        <v>2425.83</v>
      </c>
      <c r="T753" s="139">
        <v>50827.13</v>
      </c>
      <c r="U753" s="141">
        <v>300.18</v>
      </c>
      <c r="V753" s="139">
        <v>51274.23</v>
      </c>
      <c r="W753" s="141">
        <v>301.19099999999997</v>
      </c>
      <c r="X753" s="142">
        <v>51562.3</v>
      </c>
      <c r="Y753" s="141">
        <v>81</v>
      </c>
      <c r="Z753" s="74" t="str">
        <f t="shared" si="33"/>
        <v/>
      </c>
      <c r="AA753" s="48">
        <f t="shared" si="34"/>
        <v>50713.83</v>
      </c>
      <c r="AB75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MIN(G753,J753,M753),"")</f>
        <v/>
      </c>
      <c r="AC753" s="49" t="str">
        <f>IF(OR(DataBase2[[#This Row],[sKS]] = "", DataBase2[[#This Row],[BSOpt]]=""), "", (DataBase2[[#This Row],[sKS]]-DataBase2[[#This Row],[BSOpt]])/DataBase2[[#This Row],[BSOpt]])</f>
        <v/>
      </c>
      <c r="AD753" s="49" t="str">
        <f t="shared" si="35"/>
        <v/>
      </c>
      <c r="AE753" s="49" t="str">
        <f>IF(OR(DataBase2[[#This Row],[sKS]] = "", DataBase2[[#This Row],[BESTUB]]=""), "", (DataBase2[[#This Row],[sKS]]-DataBase2[[#This Row],[BESTUB]])/DataBase2[[#This Row],[BESTUB]])</f>
        <v/>
      </c>
      <c r="AF753" s="75" t="str">
        <f>IF(OR(DataBase2[[#This Row],[sLB]] = "", DataBase2[[#This Row],[BestSol]]=""), "", (DataBase2[[#This Row],[sLB]]-DataBase2[[#This Row],[BestSol]])/DataBase2[[#This Row],[BestSol]])</f>
        <v/>
      </c>
      <c r="AG753" s="76" t="str">
        <f>IF(OR(DataBase2[[#This Row],[sCL]] = "", DataBase2[[#This Row],[BestSol]]=""), "", (DataBase2[[#This Row],[sCL]] -DataBase2[[#This Row],[BestSol]])/DataBase2[[#This Row],[BestSol]])</f>
        <v/>
      </c>
      <c r="AH753" s="76" t="str">
        <f>IF(OR(DataBase2[[#This Row],[sDRC]]= "", DataBase2[[#This Row],[BestSol]]=""), "", (DataBase2[[#This Row],[sDRC]]-DataBase2[[#This Row],[BestSol]])/DataBase2[[#This Row],[BestSol]])</f>
        <v/>
      </c>
      <c r="AI753" s="76" t="str">
        <f>IF(OR(DataBase2[[#This Row],[sABS]]= "", DataBase2[[#This Row],[BestSol]]=""), "", (DataBase2[[#This Row],[sABS]]-DataBase2[[#This Row],[BestSol]])/DataBase2[[#This Row],[BestSol]])</f>
        <v/>
      </c>
      <c r="AJ753" s="76" t="str">
        <f>IF(OR(DataBase2[[#This Row],[sCCJ]]= "", DataBase2[[#This Row],[BestSol]]=""), "", (DataBase2[[#This Row],[sCCJ]]-DataBase2[[#This Row],[BestSol]])/DataBase2[[#This Row],[BestSol]])</f>
        <v/>
      </c>
      <c r="AK753" s="76" t="str">
        <f>IF(OR(DataBase2[[#This Row],[sILS]] = "", DataBase2[[#This Row],[BestSol]]=""), "", (DataBase2[[#This Row],[sILS]]-DataBase2[[#This Row],[BestSol]])/DataBase2[[#This Row],[BestSol]])</f>
        <v/>
      </c>
      <c r="AL753" s="76" t="str">
        <f>IF(OR(DataBase2[[#This Row],[sSA]] = "", DataBase2[[#This Row],[BestSol]]=""), "", (DataBase2[[#This Row],[sSA]]-DataBase2[[#This Row],[BestSol]])/DataBase2[[#This Row],[BestSol]])</f>
        <v/>
      </c>
      <c r="AM753" s="76" t="str">
        <f>IF(OR(DataBase2[[#This Row],[sKS]] = "", DataBase2[[#This Row],[BestSol]]=""), "", (DataBase2[[#This Row],[sKS]]-DataBase2[[#This Row],[BestSol]])/DataBase2[[#This Row],[BestSol]])</f>
        <v/>
      </c>
      <c r="AN753" s="75" t="str">
        <f>IF(OR(DataBase2[[#This Row],[sLB]] = "", DataBase2[[#This Row],[BSHeu]]=""), "", (DataBase2[[#This Row],[sLB]]-DataBase2[[#This Row],[BSHeu]])/DataBase2[[#This Row],[BSHeu]])</f>
        <v/>
      </c>
      <c r="AO753" s="76" t="str">
        <f>IF(OR(DataBase2[[#This Row],[sCL]] = "",  DataBase2[[#This Row],[BSHeu]]=""), "", (DataBase2[[#This Row],[sCL]] - DataBase2[[#This Row],[BSHeu]])/ DataBase2[[#This Row],[BSHeu]])</f>
        <v/>
      </c>
      <c r="AP753" s="76" t="str">
        <f>IF(OR(DataBase2[[#This Row],[sDRC]]= "",  DataBase2[[#This Row],[BSHeu]]=""), "", (DataBase2[[#This Row],[sDRC]]- DataBase2[[#This Row],[BSHeu]])/ DataBase2[[#This Row],[BSHeu]])</f>
        <v/>
      </c>
      <c r="AQ753" s="76">
        <f>IF(OR(DataBase2[[#This Row],[sABS]]= "",  DataBase2[[#This Row],[BSHeu]]=""), "", (DataBase2[[#This Row],[sABS]]- DataBase2[[#This Row],[BSHeu]])/ DataBase2[[#This Row],[BSHeu]])</f>
        <v>2.5950955390275171E-2</v>
      </c>
      <c r="AR753" s="76">
        <f>IF(OR(DataBase2[[#This Row],[sCCJ]]= "",  DataBase2[[#This Row],[BSHeu]]=""), "", (DataBase2[[#This Row],[sCCJ]]- DataBase2[[#This Row],[BSHeu]])/ DataBase2[[#This Row],[BSHeu]])</f>
        <v>0</v>
      </c>
      <c r="AS753" s="76">
        <f>IF(OR(DataBase2[[#This Row],[sILS]] = "",  DataBase2[[#This Row],[BSHeu]]=""), "", (DataBase2[[#This Row],[sILS]]- DataBase2[[#This Row],[BSHeu]])/ DataBase2[[#This Row],[BSHeu]])</f>
        <v>2.2341045825171484E-3</v>
      </c>
      <c r="AT753" s="76">
        <f>IF(OR(DataBase2[[#This Row],[sSA]] = "",  DataBase2[[#This Row],[BSHeu]]=""), "", (DataBase2[[#This Row],[sSA]]- DataBase2[[#This Row],[BSHeu]])/ DataBase2[[#This Row],[BSHeu]])</f>
        <v>1.1050240141594539E-2</v>
      </c>
      <c r="AU753" s="77">
        <f>IF(OR(DataBase2[[#This Row],[sKS]]= "",  DataBase2[[#This Row],[BSHeu]]=""), "", (DataBase2[[#This Row],[sKS]]- DataBase2[[#This Row],[BSHeu]])/ DataBase2[[#This Row],[BSHeu]])</f>
        <v>1.6730544705458081E-2</v>
      </c>
      <c r="AV753" s="78" t="str">
        <f>IF(AND(DataBase2[[#This Row],[sLBGB]]&lt;=0.0001, DataBase2[[#This Row],[sLBGB]]&lt;&gt;""), 1,"")</f>
        <v/>
      </c>
      <c r="AW753" s="78" t="str">
        <f>IF(AND(DataBase2[[#This Row],[sCLGB]]&lt;=0.0001,DataBase2[[#This Row],[sCLGB]]&lt;&gt;""), 1,"")</f>
        <v/>
      </c>
      <c r="AX753" s="78" t="str">
        <f>IF(AND(DataBase2[[#This Row],[sDRCGB]]&lt;=0.0001,DataBase2[[#This Row],[sDRCGB]]&lt;&gt;""), 1,"")</f>
        <v/>
      </c>
      <c r="AY753" s="78" t="str">
        <f>IF(AND(DataBase2[[#This Row],[sABSGB]]&lt;=0.0001,DataBase2[[#This Row],[sABSGB]]&lt;&gt;""), 1,"")</f>
        <v/>
      </c>
      <c r="AZ753" s="78" t="str">
        <f>IF(AND(DataBase2[[#This Row],[sCCJGB]]&lt;=0.0001,DataBase2[[#This Row],[sCCJGB]]&lt;&gt;""), 1,"")</f>
        <v/>
      </c>
      <c r="BA753" s="78" t="str">
        <f>IF(AND(DataBase2[[#This Row],[sILSGB]]&lt;=0.0001,DataBase2[[#This Row],[sILSGB]]&lt;&gt;""), 1,"")</f>
        <v/>
      </c>
      <c r="BB753" s="78" t="str">
        <f>IF(AND(DataBase2[[#This Row],[sSAGB]]&lt;=0.0001,DataBase2[[#This Row],[sSAGB]]&lt;&gt;""), 1,"")</f>
        <v/>
      </c>
      <c r="BC753" s="78" t="str">
        <f>IF(AND(DataBase2[[#This Row],[sKSGB]]&lt;=0.0001,DataBase2[[#This Row],[sKSGB]]&lt;&gt;""), 1,"")</f>
        <v/>
      </c>
      <c r="BD753" s="79" t="str">
        <f>IF(AND(DataBase2[[#This Row],[sLBGKS]]&lt;=0.0001, DataBase2[[#This Row],[sLBGKS]]&lt;&gt;""), 1,"")</f>
        <v/>
      </c>
      <c r="BE753" s="78" t="str">
        <f>IF(AND(DataBase2[[#This Row],[sCLGKS]]&lt;=0.0001,DataBase2[[#This Row],[sCLGKS]]&lt;&gt;""), 1,"")</f>
        <v/>
      </c>
      <c r="BF753" s="78" t="str">
        <f>IF(AND(DataBase2[[#This Row],[sDRCGKS]]&lt;=0.0001,DataBase2[[#This Row],[sDRCGKS]]&lt;&gt;""), 1,"")</f>
        <v/>
      </c>
      <c r="BG753" s="78" t="str">
        <f>IF(AND(DataBase2[[#This Row],[sABSGKS]]&lt;=0.0001,DataBase2[[#This Row],[sABSGKS]]&lt;&gt;""), 1,"")</f>
        <v/>
      </c>
      <c r="BH753" s="78">
        <f>IF(AND(DataBase2[[#This Row],[sCCJGKS]]&lt;=0.0001,DataBase2[[#This Row],[sCCJGKS]]&lt;&gt;""), 1,"")</f>
        <v>1</v>
      </c>
      <c r="BI753" s="78" t="str">
        <f>IF(AND(DataBase2[[#This Row],[sILSGKS]]&lt;=0.0001,DataBase2[[#This Row],[sILSGKS]]&lt;&gt;""), 1,"")</f>
        <v/>
      </c>
      <c r="BJ753" s="78" t="str">
        <f>IF(AND(DataBase2[[#This Row],[sSAGKS]]&lt;=0.0001,DataBase2[[#This Row],[sSAGKS]]&lt;&gt;""), 1,"")</f>
        <v/>
      </c>
      <c r="BK753" s="80" t="str">
        <f>IF(AND(DataBase2[[#This Row],[sKSGKS]]&lt;=0.0001,DataBase2[[#This Row],[sKSGKS]]&lt;&gt;""), 1,"")</f>
        <v/>
      </c>
      <c r="BQ753" s="7"/>
      <c r="BR753" s="7"/>
      <c r="BS753" s="7"/>
      <c r="BT753" s="7"/>
      <c r="BU753" s="7"/>
      <c r="CH753" s="7"/>
      <c r="CI753" s="7"/>
      <c r="CJ753" s="7"/>
      <c r="CK753" s="7"/>
      <c r="CQ753" s="7"/>
      <c r="CR753" s="7"/>
      <c r="CS753" s="7"/>
      <c r="CT753" s="7"/>
      <c r="CU753" s="7"/>
      <c r="DH753" s="7"/>
      <c r="DI753" s="7"/>
      <c r="DJ753" s="7"/>
      <c r="DK753" s="7"/>
      <c r="DQ753" s="7"/>
      <c r="DR753" s="7"/>
      <c r="DS753" s="7"/>
      <c r="DT753" s="7"/>
      <c r="DU753" s="7"/>
      <c r="EB753" s="7"/>
      <c r="EC753" s="7"/>
      <c r="ED753" s="7"/>
      <c r="EE753" s="7"/>
      <c r="EK753" s="7"/>
      <c r="EL753" s="7"/>
      <c r="EM753" s="7"/>
      <c r="EN753" s="7"/>
      <c r="EO753" s="7"/>
      <c r="EV753" s="7"/>
      <c r="EW753" s="7"/>
      <c r="EX753" s="7"/>
      <c r="EY753" s="7"/>
    </row>
    <row r="754" spans="1:155" s="8" customFormat="1" x14ac:dyDescent="0.35">
      <c r="A754" s="127" t="s">
        <v>341</v>
      </c>
      <c r="B754" s="128" t="s">
        <v>283</v>
      </c>
      <c r="C754" s="129" t="s">
        <v>81</v>
      </c>
      <c r="D754" s="67">
        <v>6</v>
      </c>
      <c r="E754" s="67">
        <v>100</v>
      </c>
      <c r="F754" s="68">
        <v>3</v>
      </c>
      <c r="G754" s="139"/>
      <c r="H754" s="140">
        <v>49690.9</v>
      </c>
      <c r="I754" s="141"/>
      <c r="J754" s="139"/>
      <c r="K754" s="140"/>
      <c r="L754" s="141"/>
      <c r="M754" s="139"/>
      <c r="N754" s="142"/>
      <c r="O754" s="141"/>
      <c r="P754" s="139">
        <v>52780.730470000002</v>
      </c>
      <c r="Q754" s="141">
        <v>11863</v>
      </c>
      <c r="R754" s="139">
        <v>51993.23</v>
      </c>
      <c r="S754" s="141">
        <v>3377.08</v>
      </c>
      <c r="T754" s="139">
        <v>52121.53</v>
      </c>
      <c r="U754" s="141">
        <v>300.03550000000001</v>
      </c>
      <c r="V754" s="139">
        <v>52328.33</v>
      </c>
      <c r="W754" s="141">
        <v>300.79149999999998</v>
      </c>
      <c r="X754" s="142">
        <v>52977.1</v>
      </c>
      <c r="Y754" s="141">
        <v>283</v>
      </c>
      <c r="Z754" s="74" t="str">
        <f t="shared" si="33"/>
        <v/>
      </c>
      <c r="AA754" s="48">
        <f t="shared" si="34"/>
        <v>51993.23</v>
      </c>
      <c r="AB75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MIN(G754,J754,M754),"")</f>
        <v/>
      </c>
      <c r="AC754" s="49" t="str">
        <f>IF(OR(DataBase2[[#This Row],[sKS]] = "", DataBase2[[#This Row],[BSOpt]]=""), "", (DataBase2[[#This Row],[sKS]]-DataBase2[[#This Row],[BSOpt]])/DataBase2[[#This Row],[BSOpt]])</f>
        <v/>
      </c>
      <c r="AD754" s="49" t="str">
        <f t="shared" si="35"/>
        <v/>
      </c>
      <c r="AE754" s="49" t="str">
        <f>IF(OR(DataBase2[[#This Row],[sKS]] = "", DataBase2[[#This Row],[BESTUB]]=""), "", (DataBase2[[#This Row],[sKS]]-DataBase2[[#This Row],[BESTUB]])/DataBase2[[#This Row],[BESTUB]])</f>
        <v/>
      </c>
      <c r="AF754" s="75" t="str">
        <f>IF(OR(DataBase2[[#This Row],[sLB]] = "", DataBase2[[#This Row],[BestSol]]=""), "", (DataBase2[[#This Row],[sLB]]-DataBase2[[#This Row],[BestSol]])/DataBase2[[#This Row],[BestSol]])</f>
        <v/>
      </c>
      <c r="AG754" s="76" t="str">
        <f>IF(OR(DataBase2[[#This Row],[sCL]] = "", DataBase2[[#This Row],[BestSol]]=""), "", (DataBase2[[#This Row],[sCL]] -DataBase2[[#This Row],[BestSol]])/DataBase2[[#This Row],[BestSol]])</f>
        <v/>
      </c>
      <c r="AH754" s="76" t="str">
        <f>IF(OR(DataBase2[[#This Row],[sDRC]]= "", DataBase2[[#This Row],[BestSol]]=""), "", (DataBase2[[#This Row],[sDRC]]-DataBase2[[#This Row],[BestSol]])/DataBase2[[#This Row],[BestSol]])</f>
        <v/>
      </c>
      <c r="AI754" s="76" t="str">
        <f>IF(OR(DataBase2[[#This Row],[sABS]]= "", DataBase2[[#This Row],[BestSol]]=""), "", (DataBase2[[#This Row],[sABS]]-DataBase2[[#This Row],[BestSol]])/DataBase2[[#This Row],[BestSol]])</f>
        <v/>
      </c>
      <c r="AJ754" s="76" t="str">
        <f>IF(OR(DataBase2[[#This Row],[sCCJ]]= "", DataBase2[[#This Row],[BestSol]]=""), "", (DataBase2[[#This Row],[sCCJ]]-DataBase2[[#This Row],[BestSol]])/DataBase2[[#This Row],[BestSol]])</f>
        <v/>
      </c>
      <c r="AK754" s="76" t="str">
        <f>IF(OR(DataBase2[[#This Row],[sILS]] = "", DataBase2[[#This Row],[BestSol]]=""), "", (DataBase2[[#This Row],[sILS]]-DataBase2[[#This Row],[BestSol]])/DataBase2[[#This Row],[BestSol]])</f>
        <v/>
      </c>
      <c r="AL754" s="76" t="str">
        <f>IF(OR(DataBase2[[#This Row],[sSA]] = "", DataBase2[[#This Row],[BestSol]]=""), "", (DataBase2[[#This Row],[sSA]]-DataBase2[[#This Row],[BestSol]])/DataBase2[[#This Row],[BestSol]])</f>
        <v/>
      </c>
      <c r="AM754" s="76" t="str">
        <f>IF(OR(DataBase2[[#This Row],[sKS]] = "", DataBase2[[#This Row],[BestSol]]=""), "", (DataBase2[[#This Row],[sKS]]-DataBase2[[#This Row],[BestSol]])/DataBase2[[#This Row],[BestSol]])</f>
        <v/>
      </c>
      <c r="AN754" s="75" t="str">
        <f>IF(OR(DataBase2[[#This Row],[sLB]] = "", DataBase2[[#This Row],[BSHeu]]=""), "", (DataBase2[[#This Row],[sLB]]-DataBase2[[#This Row],[BSHeu]])/DataBase2[[#This Row],[BSHeu]])</f>
        <v/>
      </c>
      <c r="AO754" s="76" t="str">
        <f>IF(OR(DataBase2[[#This Row],[sCL]] = "",  DataBase2[[#This Row],[BSHeu]]=""), "", (DataBase2[[#This Row],[sCL]] - DataBase2[[#This Row],[BSHeu]])/ DataBase2[[#This Row],[BSHeu]])</f>
        <v/>
      </c>
      <c r="AP754" s="76" t="str">
        <f>IF(OR(DataBase2[[#This Row],[sDRC]]= "",  DataBase2[[#This Row],[BSHeu]]=""), "", (DataBase2[[#This Row],[sDRC]]- DataBase2[[#This Row],[BSHeu]])/ DataBase2[[#This Row],[BSHeu]])</f>
        <v/>
      </c>
      <c r="AQ754" s="76">
        <f>IF(OR(DataBase2[[#This Row],[sABS]]= "",  DataBase2[[#This Row],[BSHeu]]=""), "", (DataBase2[[#This Row],[sABS]]- DataBase2[[#This Row],[BSHeu]])/ DataBase2[[#This Row],[BSHeu]])</f>
        <v>1.5146211727949947E-2</v>
      </c>
      <c r="AR754" s="76">
        <f>IF(OR(DataBase2[[#This Row],[sCCJ]]= "",  DataBase2[[#This Row],[BSHeu]]=""), "", (DataBase2[[#This Row],[sCCJ]]- DataBase2[[#This Row],[BSHeu]])/ DataBase2[[#This Row],[BSHeu]])</f>
        <v>0</v>
      </c>
      <c r="AS754" s="76">
        <f>IF(OR(DataBase2[[#This Row],[sILS]] = "",  DataBase2[[#This Row],[BSHeu]]=""), "", (DataBase2[[#This Row],[sILS]]- DataBase2[[#This Row],[BSHeu]])/ DataBase2[[#This Row],[BSHeu]])</f>
        <v>2.4676289586162588E-3</v>
      </c>
      <c r="AT754" s="76">
        <f>IF(OR(DataBase2[[#This Row],[sSA]] = "",  DataBase2[[#This Row],[BSHeu]]=""), "", (DataBase2[[#This Row],[sSA]]- DataBase2[[#This Row],[BSHeu]])/ DataBase2[[#This Row],[BSHeu]])</f>
        <v>6.4450698677500614E-3</v>
      </c>
      <c r="AU754" s="77">
        <f>IF(OR(DataBase2[[#This Row],[sKS]]= "",  DataBase2[[#This Row],[BSHeu]]=""), "", (DataBase2[[#This Row],[sKS]]- DataBase2[[#This Row],[BSHeu]])/ DataBase2[[#This Row],[BSHeu]])</f>
        <v>1.8923040557395555E-2</v>
      </c>
      <c r="AV754" s="78" t="str">
        <f>IF(AND(DataBase2[[#This Row],[sLBGB]]&lt;=0.0001, DataBase2[[#This Row],[sLBGB]]&lt;&gt;""), 1,"")</f>
        <v/>
      </c>
      <c r="AW754" s="78" t="str">
        <f>IF(AND(DataBase2[[#This Row],[sCLGB]]&lt;=0.0001,DataBase2[[#This Row],[sCLGB]]&lt;&gt;""), 1,"")</f>
        <v/>
      </c>
      <c r="AX754" s="78" t="str">
        <f>IF(AND(DataBase2[[#This Row],[sDRCGB]]&lt;=0.0001,DataBase2[[#This Row],[sDRCGB]]&lt;&gt;""), 1,"")</f>
        <v/>
      </c>
      <c r="AY754" s="78" t="str">
        <f>IF(AND(DataBase2[[#This Row],[sABSGB]]&lt;=0.0001,DataBase2[[#This Row],[sABSGB]]&lt;&gt;""), 1,"")</f>
        <v/>
      </c>
      <c r="AZ754" s="78" t="str">
        <f>IF(AND(DataBase2[[#This Row],[sCCJGB]]&lt;=0.0001,DataBase2[[#This Row],[sCCJGB]]&lt;&gt;""), 1,"")</f>
        <v/>
      </c>
      <c r="BA754" s="78" t="str">
        <f>IF(AND(DataBase2[[#This Row],[sILSGB]]&lt;=0.0001,DataBase2[[#This Row],[sILSGB]]&lt;&gt;""), 1,"")</f>
        <v/>
      </c>
      <c r="BB754" s="78" t="str">
        <f>IF(AND(DataBase2[[#This Row],[sSAGB]]&lt;=0.0001,DataBase2[[#This Row],[sSAGB]]&lt;&gt;""), 1,"")</f>
        <v/>
      </c>
      <c r="BC754" s="78" t="str">
        <f>IF(AND(DataBase2[[#This Row],[sKSGB]]&lt;=0.0001,DataBase2[[#This Row],[sKSGB]]&lt;&gt;""), 1,"")</f>
        <v/>
      </c>
      <c r="BD754" s="79" t="str">
        <f>IF(AND(DataBase2[[#This Row],[sLBGKS]]&lt;=0.0001, DataBase2[[#This Row],[sLBGKS]]&lt;&gt;""), 1,"")</f>
        <v/>
      </c>
      <c r="BE754" s="78" t="str">
        <f>IF(AND(DataBase2[[#This Row],[sCLGKS]]&lt;=0.0001,DataBase2[[#This Row],[sCLGKS]]&lt;&gt;""), 1,"")</f>
        <v/>
      </c>
      <c r="BF754" s="78" t="str">
        <f>IF(AND(DataBase2[[#This Row],[sDRCGKS]]&lt;=0.0001,DataBase2[[#This Row],[sDRCGKS]]&lt;&gt;""), 1,"")</f>
        <v/>
      </c>
      <c r="BG754" s="78" t="str">
        <f>IF(AND(DataBase2[[#This Row],[sABSGKS]]&lt;=0.0001,DataBase2[[#This Row],[sABSGKS]]&lt;&gt;""), 1,"")</f>
        <v/>
      </c>
      <c r="BH754" s="78">
        <f>IF(AND(DataBase2[[#This Row],[sCCJGKS]]&lt;=0.0001,DataBase2[[#This Row],[sCCJGKS]]&lt;&gt;""), 1,"")</f>
        <v>1</v>
      </c>
      <c r="BI754" s="78" t="str">
        <f>IF(AND(DataBase2[[#This Row],[sILSGKS]]&lt;=0.0001,DataBase2[[#This Row],[sILSGKS]]&lt;&gt;""), 1,"")</f>
        <v/>
      </c>
      <c r="BJ754" s="78" t="str">
        <f>IF(AND(DataBase2[[#This Row],[sSAGKS]]&lt;=0.0001,DataBase2[[#This Row],[sSAGKS]]&lt;&gt;""), 1,"")</f>
        <v/>
      </c>
      <c r="BK754" s="80" t="str">
        <f>IF(AND(DataBase2[[#This Row],[sKSGKS]]&lt;=0.0001,DataBase2[[#This Row],[sKSGKS]]&lt;&gt;""), 1,"")</f>
        <v/>
      </c>
      <c r="BQ754" s="7"/>
      <c r="BR754" s="7"/>
      <c r="BS754" s="7"/>
      <c r="BT754" s="7"/>
      <c r="BU754" s="7"/>
      <c r="CH754" s="7"/>
      <c r="CI754" s="7"/>
      <c r="CJ754" s="7"/>
      <c r="CK754" s="7"/>
      <c r="CQ754" s="7"/>
      <c r="CR754" s="7"/>
      <c r="CS754" s="7"/>
      <c r="CT754" s="7"/>
      <c r="CU754" s="7"/>
      <c r="DH754" s="7"/>
      <c r="DI754" s="7"/>
      <c r="DJ754" s="7"/>
      <c r="DK754" s="7"/>
      <c r="DQ754" s="7"/>
      <c r="DR754" s="7"/>
      <c r="DS754" s="7"/>
      <c r="DT754" s="7"/>
      <c r="DU754" s="7"/>
      <c r="EB754" s="7"/>
      <c r="EC754" s="7"/>
      <c r="ED754" s="7"/>
      <c r="EE754" s="7"/>
      <c r="EK754" s="7"/>
      <c r="EL754" s="7"/>
      <c r="EM754" s="7"/>
      <c r="EN754" s="7"/>
      <c r="EO754" s="7"/>
      <c r="EV754" s="7"/>
      <c r="EW754" s="7"/>
      <c r="EX754" s="7"/>
      <c r="EY754" s="7"/>
    </row>
    <row r="755" spans="1:155" s="8" customFormat="1" x14ac:dyDescent="0.35">
      <c r="A755" s="127" t="s">
        <v>342</v>
      </c>
      <c r="B755" s="128" t="s">
        <v>283</v>
      </c>
      <c r="C755" s="129" t="s">
        <v>81</v>
      </c>
      <c r="D755" s="67">
        <v>6</v>
      </c>
      <c r="E755" s="67">
        <v>100</v>
      </c>
      <c r="F755" s="68">
        <v>4</v>
      </c>
      <c r="G755" s="139"/>
      <c r="H755" s="140">
        <v>50496.7</v>
      </c>
      <c r="I755" s="141"/>
      <c r="J755" s="139"/>
      <c r="K755" s="140"/>
      <c r="L755" s="141"/>
      <c r="M755" s="139"/>
      <c r="N755" s="142"/>
      <c r="O755" s="141"/>
      <c r="P755" s="139">
        <v>54145.371090000001</v>
      </c>
      <c r="Q755" s="141">
        <v>5989</v>
      </c>
      <c r="R755" s="139">
        <v>51921.33</v>
      </c>
      <c r="S755" s="141">
        <v>1783.86</v>
      </c>
      <c r="T755" s="139">
        <v>52721.33</v>
      </c>
      <c r="U755" s="141">
        <v>300.25749999999999</v>
      </c>
      <c r="V755" s="139">
        <v>53518.63</v>
      </c>
      <c r="W755" s="141">
        <v>300.80500000000001</v>
      </c>
      <c r="X755" s="142">
        <v>53227.1</v>
      </c>
      <c r="Y755" s="141">
        <v>6812</v>
      </c>
      <c r="Z755" s="74" t="str">
        <f t="shared" si="33"/>
        <v/>
      </c>
      <c r="AA755" s="48">
        <f t="shared" si="34"/>
        <v>51921.33</v>
      </c>
      <c r="AB75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MIN(G755,J755,M755),"")</f>
        <v/>
      </c>
      <c r="AC755" s="49" t="str">
        <f>IF(OR(DataBase2[[#This Row],[sKS]] = "", DataBase2[[#This Row],[BSOpt]]=""), "", (DataBase2[[#This Row],[sKS]]-DataBase2[[#This Row],[BSOpt]])/DataBase2[[#This Row],[BSOpt]])</f>
        <v/>
      </c>
      <c r="AD755" s="49" t="str">
        <f t="shared" si="35"/>
        <v/>
      </c>
      <c r="AE755" s="49" t="str">
        <f>IF(OR(DataBase2[[#This Row],[sKS]] = "", DataBase2[[#This Row],[BESTUB]]=""), "", (DataBase2[[#This Row],[sKS]]-DataBase2[[#This Row],[BESTUB]])/DataBase2[[#This Row],[BESTUB]])</f>
        <v/>
      </c>
      <c r="AF755" s="75" t="str">
        <f>IF(OR(DataBase2[[#This Row],[sLB]] = "", DataBase2[[#This Row],[BestSol]]=""), "", (DataBase2[[#This Row],[sLB]]-DataBase2[[#This Row],[BestSol]])/DataBase2[[#This Row],[BestSol]])</f>
        <v/>
      </c>
      <c r="AG755" s="76" t="str">
        <f>IF(OR(DataBase2[[#This Row],[sCL]] = "", DataBase2[[#This Row],[BestSol]]=""), "", (DataBase2[[#This Row],[sCL]] -DataBase2[[#This Row],[BestSol]])/DataBase2[[#This Row],[BestSol]])</f>
        <v/>
      </c>
      <c r="AH755" s="76" t="str">
        <f>IF(OR(DataBase2[[#This Row],[sDRC]]= "", DataBase2[[#This Row],[BestSol]]=""), "", (DataBase2[[#This Row],[sDRC]]-DataBase2[[#This Row],[BestSol]])/DataBase2[[#This Row],[BestSol]])</f>
        <v/>
      </c>
      <c r="AI755" s="76" t="str">
        <f>IF(OR(DataBase2[[#This Row],[sABS]]= "", DataBase2[[#This Row],[BestSol]]=""), "", (DataBase2[[#This Row],[sABS]]-DataBase2[[#This Row],[BestSol]])/DataBase2[[#This Row],[BestSol]])</f>
        <v/>
      </c>
      <c r="AJ755" s="76" t="str">
        <f>IF(OR(DataBase2[[#This Row],[sCCJ]]= "", DataBase2[[#This Row],[BestSol]]=""), "", (DataBase2[[#This Row],[sCCJ]]-DataBase2[[#This Row],[BestSol]])/DataBase2[[#This Row],[BestSol]])</f>
        <v/>
      </c>
      <c r="AK755" s="76" t="str">
        <f>IF(OR(DataBase2[[#This Row],[sILS]] = "", DataBase2[[#This Row],[BestSol]]=""), "", (DataBase2[[#This Row],[sILS]]-DataBase2[[#This Row],[BestSol]])/DataBase2[[#This Row],[BestSol]])</f>
        <v/>
      </c>
      <c r="AL755" s="76" t="str">
        <f>IF(OR(DataBase2[[#This Row],[sSA]] = "", DataBase2[[#This Row],[BestSol]]=""), "", (DataBase2[[#This Row],[sSA]]-DataBase2[[#This Row],[BestSol]])/DataBase2[[#This Row],[BestSol]])</f>
        <v/>
      </c>
      <c r="AM755" s="76" t="str">
        <f>IF(OR(DataBase2[[#This Row],[sKS]] = "", DataBase2[[#This Row],[BestSol]]=""), "", (DataBase2[[#This Row],[sKS]]-DataBase2[[#This Row],[BestSol]])/DataBase2[[#This Row],[BestSol]])</f>
        <v/>
      </c>
      <c r="AN755" s="75" t="str">
        <f>IF(OR(DataBase2[[#This Row],[sLB]] = "", DataBase2[[#This Row],[BSHeu]]=""), "", (DataBase2[[#This Row],[sLB]]-DataBase2[[#This Row],[BSHeu]])/DataBase2[[#This Row],[BSHeu]])</f>
        <v/>
      </c>
      <c r="AO755" s="76" t="str">
        <f>IF(OR(DataBase2[[#This Row],[sCL]] = "",  DataBase2[[#This Row],[BSHeu]]=""), "", (DataBase2[[#This Row],[sCL]] - DataBase2[[#This Row],[BSHeu]])/ DataBase2[[#This Row],[BSHeu]])</f>
        <v/>
      </c>
      <c r="AP755" s="76" t="str">
        <f>IF(OR(DataBase2[[#This Row],[sDRC]]= "",  DataBase2[[#This Row],[BSHeu]]=""), "", (DataBase2[[#This Row],[sDRC]]- DataBase2[[#This Row],[BSHeu]])/ DataBase2[[#This Row],[BSHeu]])</f>
        <v/>
      </c>
      <c r="AQ755" s="76">
        <f>IF(OR(DataBase2[[#This Row],[sABS]]= "",  DataBase2[[#This Row],[BSHeu]]=""), "", (DataBase2[[#This Row],[sABS]]- DataBase2[[#This Row],[BSHeu]])/ DataBase2[[#This Row],[BSHeu]])</f>
        <v>4.2834825109449214E-2</v>
      </c>
      <c r="AR755" s="76">
        <f>IF(OR(DataBase2[[#This Row],[sCCJ]]= "",  DataBase2[[#This Row],[BSHeu]]=""), "", (DataBase2[[#This Row],[sCCJ]]- DataBase2[[#This Row],[BSHeu]])/ DataBase2[[#This Row],[BSHeu]])</f>
        <v>0</v>
      </c>
      <c r="AS755" s="76">
        <f>IF(OR(DataBase2[[#This Row],[sILS]] = "",  DataBase2[[#This Row],[BSHeu]]=""), "", (DataBase2[[#This Row],[sILS]]- DataBase2[[#This Row],[BSHeu]])/ DataBase2[[#This Row],[BSHeu]])</f>
        <v>1.5407925798510939E-2</v>
      </c>
      <c r="AT755" s="76">
        <f>IF(OR(DataBase2[[#This Row],[sSA]] = "",  DataBase2[[#This Row],[BSHeu]]=""), "", (DataBase2[[#This Row],[sSA]]- DataBase2[[#This Row],[BSHeu]])/ DataBase2[[#This Row],[BSHeu]])</f>
        <v>3.076384984745182E-2</v>
      </c>
      <c r="AU755" s="77">
        <f>IF(OR(DataBase2[[#This Row],[sKS]]= "",  DataBase2[[#This Row],[BSHeu]]=""), "", (DataBase2[[#This Row],[sKS]]- DataBase2[[#This Row],[BSHeu]])/ DataBase2[[#This Row],[BSHeu]])</f>
        <v>2.5149009087401974E-2</v>
      </c>
      <c r="AV755" s="78" t="str">
        <f>IF(AND(DataBase2[[#This Row],[sLBGB]]&lt;=0.0001, DataBase2[[#This Row],[sLBGB]]&lt;&gt;""), 1,"")</f>
        <v/>
      </c>
      <c r="AW755" s="78" t="str">
        <f>IF(AND(DataBase2[[#This Row],[sCLGB]]&lt;=0.0001,DataBase2[[#This Row],[sCLGB]]&lt;&gt;""), 1,"")</f>
        <v/>
      </c>
      <c r="AX755" s="78" t="str">
        <f>IF(AND(DataBase2[[#This Row],[sDRCGB]]&lt;=0.0001,DataBase2[[#This Row],[sDRCGB]]&lt;&gt;""), 1,"")</f>
        <v/>
      </c>
      <c r="AY755" s="78" t="str">
        <f>IF(AND(DataBase2[[#This Row],[sABSGB]]&lt;=0.0001,DataBase2[[#This Row],[sABSGB]]&lt;&gt;""), 1,"")</f>
        <v/>
      </c>
      <c r="AZ755" s="78" t="str">
        <f>IF(AND(DataBase2[[#This Row],[sCCJGB]]&lt;=0.0001,DataBase2[[#This Row],[sCCJGB]]&lt;&gt;""), 1,"")</f>
        <v/>
      </c>
      <c r="BA755" s="78" t="str">
        <f>IF(AND(DataBase2[[#This Row],[sILSGB]]&lt;=0.0001,DataBase2[[#This Row],[sILSGB]]&lt;&gt;""), 1,"")</f>
        <v/>
      </c>
      <c r="BB755" s="78" t="str">
        <f>IF(AND(DataBase2[[#This Row],[sSAGB]]&lt;=0.0001,DataBase2[[#This Row],[sSAGB]]&lt;&gt;""), 1,"")</f>
        <v/>
      </c>
      <c r="BC755" s="78" t="str">
        <f>IF(AND(DataBase2[[#This Row],[sKSGB]]&lt;=0.0001,DataBase2[[#This Row],[sKSGB]]&lt;&gt;""), 1,"")</f>
        <v/>
      </c>
      <c r="BD755" s="79" t="str">
        <f>IF(AND(DataBase2[[#This Row],[sLBGKS]]&lt;=0.0001, DataBase2[[#This Row],[sLBGKS]]&lt;&gt;""), 1,"")</f>
        <v/>
      </c>
      <c r="BE755" s="78" t="str">
        <f>IF(AND(DataBase2[[#This Row],[sCLGKS]]&lt;=0.0001,DataBase2[[#This Row],[sCLGKS]]&lt;&gt;""), 1,"")</f>
        <v/>
      </c>
      <c r="BF755" s="78" t="str">
        <f>IF(AND(DataBase2[[#This Row],[sDRCGKS]]&lt;=0.0001,DataBase2[[#This Row],[sDRCGKS]]&lt;&gt;""), 1,"")</f>
        <v/>
      </c>
      <c r="BG755" s="78" t="str">
        <f>IF(AND(DataBase2[[#This Row],[sABSGKS]]&lt;=0.0001,DataBase2[[#This Row],[sABSGKS]]&lt;&gt;""), 1,"")</f>
        <v/>
      </c>
      <c r="BH755" s="78">
        <f>IF(AND(DataBase2[[#This Row],[sCCJGKS]]&lt;=0.0001,DataBase2[[#This Row],[sCCJGKS]]&lt;&gt;""), 1,"")</f>
        <v>1</v>
      </c>
      <c r="BI755" s="78" t="str">
        <f>IF(AND(DataBase2[[#This Row],[sILSGKS]]&lt;=0.0001,DataBase2[[#This Row],[sILSGKS]]&lt;&gt;""), 1,"")</f>
        <v/>
      </c>
      <c r="BJ755" s="78" t="str">
        <f>IF(AND(DataBase2[[#This Row],[sSAGKS]]&lt;=0.0001,DataBase2[[#This Row],[sSAGKS]]&lt;&gt;""), 1,"")</f>
        <v/>
      </c>
      <c r="BK755" s="80" t="str">
        <f>IF(AND(DataBase2[[#This Row],[sKSGKS]]&lt;=0.0001,DataBase2[[#This Row],[sKSGKS]]&lt;&gt;""), 1,"")</f>
        <v/>
      </c>
      <c r="BQ755" s="7"/>
      <c r="BR755" s="7"/>
      <c r="BS755" s="7"/>
      <c r="BT755" s="7"/>
      <c r="BU755" s="7"/>
      <c r="CH755" s="7"/>
      <c r="CI755" s="7"/>
      <c r="CJ755" s="7"/>
      <c r="CK755" s="7"/>
      <c r="CQ755" s="7"/>
      <c r="CR755" s="7"/>
      <c r="CS755" s="7"/>
      <c r="CT755" s="7"/>
      <c r="CU755" s="7"/>
      <c r="DH755" s="7"/>
      <c r="DI755" s="7"/>
      <c r="DJ755" s="7"/>
      <c r="DK755" s="7"/>
      <c r="DQ755" s="7"/>
      <c r="DR755" s="7"/>
      <c r="DS755" s="7"/>
      <c r="DT755" s="7"/>
      <c r="DU755" s="7"/>
      <c r="EB755" s="7"/>
      <c r="EC755" s="7"/>
      <c r="ED755" s="7"/>
      <c r="EE755" s="7"/>
      <c r="EK755" s="7"/>
      <c r="EL755" s="7"/>
      <c r="EM755" s="7"/>
      <c r="EN755" s="7"/>
      <c r="EO755" s="7"/>
      <c r="EV755" s="7"/>
      <c r="EW755" s="7"/>
      <c r="EX755" s="7"/>
      <c r="EY755" s="7"/>
    </row>
    <row r="756" spans="1:155" s="8" customFormat="1" x14ac:dyDescent="0.35">
      <c r="A756" s="127" t="s">
        <v>343</v>
      </c>
      <c r="B756" s="128" t="s">
        <v>283</v>
      </c>
      <c r="C756" s="129" t="s">
        <v>81</v>
      </c>
      <c r="D756" s="67">
        <v>6</v>
      </c>
      <c r="E756" s="67">
        <v>100</v>
      </c>
      <c r="F756" s="68">
        <v>5</v>
      </c>
      <c r="G756" s="139"/>
      <c r="H756" s="140">
        <v>51216.800000000003</v>
      </c>
      <c r="I756" s="141"/>
      <c r="J756" s="139"/>
      <c r="K756" s="140"/>
      <c r="L756" s="141"/>
      <c r="M756" s="139"/>
      <c r="N756" s="142"/>
      <c r="O756" s="141"/>
      <c r="P756" s="139">
        <v>55427.203130000002</v>
      </c>
      <c r="Q756" s="141">
        <v>9296</v>
      </c>
      <c r="R756" s="139">
        <v>53456.63</v>
      </c>
      <c r="S756" s="141">
        <v>2370.56</v>
      </c>
      <c r="T756" s="139">
        <v>54618.53</v>
      </c>
      <c r="U756" s="141">
        <v>300.2475</v>
      </c>
      <c r="V756" s="139">
        <v>54438.93</v>
      </c>
      <c r="W756" s="141">
        <v>300.49349999999998</v>
      </c>
      <c r="X756" s="142">
        <v>55092.800000000003</v>
      </c>
      <c r="Y756" s="141">
        <v>153</v>
      </c>
      <c r="Z756" s="74" t="str">
        <f t="shared" si="33"/>
        <v/>
      </c>
      <c r="AA756" s="48">
        <f t="shared" si="34"/>
        <v>53456.63</v>
      </c>
      <c r="AB75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MIN(G756,J756,M756),"")</f>
        <v/>
      </c>
      <c r="AC756" s="49" t="str">
        <f>IF(OR(DataBase2[[#This Row],[sKS]] = "", DataBase2[[#This Row],[BSOpt]]=""), "", (DataBase2[[#This Row],[sKS]]-DataBase2[[#This Row],[BSOpt]])/DataBase2[[#This Row],[BSOpt]])</f>
        <v/>
      </c>
      <c r="AD756" s="49" t="str">
        <f t="shared" si="35"/>
        <v/>
      </c>
      <c r="AE756" s="49" t="str">
        <f>IF(OR(DataBase2[[#This Row],[sKS]] = "", DataBase2[[#This Row],[BESTUB]]=""), "", (DataBase2[[#This Row],[sKS]]-DataBase2[[#This Row],[BESTUB]])/DataBase2[[#This Row],[BESTUB]])</f>
        <v/>
      </c>
      <c r="AF756" s="75" t="str">
        <f>IF(OR(DataBase2[[#This Row],[sLB]] = "", DataBase2[[#This Row],[BestSol]]=""), "", (DataBase2[[#This Row],[sLB]]-DataBase2[[#This Row],[BestSol]])/DataBase2[[#This Row],[BestSol]])</f>
        <v/>
      </c>
      <c r="AG756" s="76" t="str">
        <f>IF(OR(DataBase2[[#This Row],[sCL]] = "", DataBase2[[#This Row],[BestSol]]=""), "", (DataBase2[[#This Row],[sCL]] -DataBase2[[#This Row],[BestSol]])/DataBase2[[#This Row],[BestSol]])</f>
        <v/>
      </c>
      <c r="AH756" s="76" t="str">
        <f>IF(OR(DataBase2[[#This Row],[sDRC]]= "", DataBase2[[#This Row],[BestSol]]=""), "", (DataBase2[[#This Row],[sDRC]]-DataBase2[[#This Row],[BestSol]])/DataBase2[[#This Row],[BestSol]])</f>
        <v/>
      </c>
      <c r="AI756" s="76" t="str">
        <f>IF(OR(DataBase2[[#This Row],[sABS]]= "", DataBase2[[#This Row],[BestSol]]=""), "", (DataBase2[[#This Row],[sABS]]-DataBase2[[#This Row],[BestSol]])/DataBase2[[#This Row],[BestSol]])</f>
        <v/>
      </c>
      <c r="AJ756" s="76" t="str">
        <f>IF(OR(DataBase2[[#This Row],[sCCJ]]= "", DataBase2[[#This Row],[BestSol]]=""), "", (DataBase2[[#This Row],[sCCJ]]-DataBase2[[#This Row],[BestSol]])/DataBase2[[#This Row],[BestSol]])</f>
        <v/>
      </c>
      <c r="AK756" s="76" t="str">
        <f>IF(OR(DataBase2[[#This Row],[sILS]] = "", DataBase2[[#This Row],[BestSol]]=""), "", (DataBase2[[#This Row],[sILS]]-DataBase2[[#This Row],[BestSol]])/DataBase2[[#This Row],[BestSol]])</f>
        <v/>
      </c>
      <c r="AL756" s="76" t="str">
        <f>IF(OR(DataBase2[[#This Row],[sSA]] = "", DataBase2[[#This Row],[BestSol]]=""), "", (DataBase2[[#This Row],[sSA]]-DataBase2[[#This Row],[BestSol]])/DataBase2[[#This Row],[BestSol]])</f>
        <v/>
      </c>
      <c r="AM756" s="76" t="str">
        <f>IF(OR(DataBase2[[#This Row],[sKS]] = "", DataBase2[[#This Row],[BestSol]]=""), "", (DataBase2[[#This Row],[sKS]]-DataBase2[[#This Row],[BestSol]])/DataBase2[[#This Row],[BestSol]])</f>
        <v/>
      </c>
      <c r="AN756" s="75" t="str">
        <f>IF(OR(DataBase2[[#This Row],[sLB]] = "", DataBase2[[#This Row],[BSHeu]]=""), "", (DataBase2[[#This Row],[sLB]]-DataBase2[[#This Row],[BSHeu]])/DataBase2[[#This Row],[BSHeu]])</f>
        <v/>
      </c>
      <c r="AO756" s="76" t="str">
        <f>IF(OR(DataBase2[[#This Row],[sCL]] = "",  DataBase2[[#This Row],[BSHeu]]=""), "", (DataBase2[[#This Row],[sCL]] - DataBase2[[#This Row],[BSHeu]])/ DataBase2[[#This Row],[BSHeu]])</f>
        <v/>
      </c>
      <c r="AP756" s="76" t="str">
        <f>IF(OR(DataBase2[[#This Row],[sDRC]]= "",  DataBase2[[#This Row],[BSHeu]]=""), "", (DataBase2[[#This Row],[sDRC]]- DataBase2[[#This Row],[BSHeu]])/ DataBase2[[#This Row],[BSHeu]])</f>
        <v/>
      </c>
      <c r="AQ756" s="76">
        <f>IF(OR(DataBase2[[#This Row],[sABS]]= "",  DataBase2[[#This Row],[BSHeu]]=""), "", (DataBase2[[#This Row],[sABS]]- DataBase2[[#This Row],[BSHeu]])/ DataBase2[[#This Row],[BSHeu]])</f>
        <v>3.686302578370549E-2</v>
      </c>
      <c r="AR756" s="76">
        <f>IF(OR(DataBase2[[#This Row],[sCCJ]]= "",  DataBase2[[#This Row],[BSHeu]]=""), "", (DataBase2[[#This Row],[sCCJ]]- DataBase2[[#This Row],[BSHeu]])/ DataBase2[[#This Row],[BSHeu]])</f>
        <v>0</v>
      </c>
      <c r="AS756" s="76">
        <f>IF(OR(DataBase2[[#This Row],[sILS]] = "",  DataBase2[[#This Row],[BSHeu]]=""), "", (DataBase2[[#This Row],[sILS]]- DataBase2[[#This Row],[BSHeu]])/ DataBase2[[#This Row],[BSHeu]])</f>
        <v>2.1735376884027324E-2</v>
      </c>
      <c r="AT756" s="76">
        <f>IF(OR(DataBase2[[#This Row],[sSA]] = "",  DataBase2[[#This Row],[BSHeu]]=""), "", (DataBase2[[#This Row],[sSA]]- DataBase2[[#This Row],[BSHeu]])/ DataBase2[[#This Row],[BSHeu]])</f>
        <v>1.8375643956605625E-2</v>
      </c>
      <c r="AU756" s="77">
        <f>IF(OR(DataBase2[[#This Row],[sKS]]= "",  DataBase2[[#This Row],[BSHeu]]=""), "", (DataBase2[[#This Row],[sKS]]- DataBase2[[#This Row],[BSHeu]])/ DataBase2[[#This Row],[BSHeu]])</f>
        <v>3.0607428863360927E-2</v>
      </c>
      <c r="AV756" s="78" t="str">
        <f>IF(AND(DataBase2[[#This Row],[sLBGB]]&lt;=0.0001, DataBase2[[#This Row],[sLBGB]]&lt;&gt;""), 1,"")</f>
        <v/>
      </c>
      <c r="AW756" s="78" t="str">
        <f>IF(AND(DataBase2[[#This Row],[sCLGB]]&lt;=0.0001,DataBase2[[#This Row],[sCLGB]]&lt;&gt;""), 1,"")</f>
        <v/>
      </c>
      <c r="AX756" s="78" t="str">
        <f>IF(AND(DataBase2[[#This Row],[sDRCGB]]&lt;=0.0001,DataBase2[[#This Row],[sDRCGB]]&lt;&gt;""), 1,"")</f>
        <v/>
      </c>
      <c r="AY756" s="78" t="str">
        <f>IF(AND(DataBase2[[#This Row],[sABSGB]]&lt;=0.0001,DataBase2[[#This Row],[sABSGB]]&lt;&gt;""), 1,"")</f>
        <v/>
      </c>
      <c r="AZ756" s="78" t="str">
        <f>IF(AND(DataBase2[[#This Row],[sCCJGB]]&lt;=0.0001,DataBase2[[#This Row],[sCCJGB]]&lt;&gt;""), 1,"")</f>
        <v/>
      </c>
      <c r="BA756" s="78" t="str">
        <f>IF(AND(DataBase2[[#This Row],[sILSGB]]&lt;=0.0001,DataBase2[[#This Row],[sILSGB]]&lt;&gt;""), 1,"")</f>
        <v/>
      </c>
      <c r="BB756" s="78" t="str">
        <f>IF(AND(DataBase2[[#This Row],[sSAGB]]&lt;=0.0001,DataBase2[[#This Row],[sSAGB]]&lt;&gt;""), 1,"")</f>
        <v/>
      </c>
      <c r="BC756" s="78" t="str">
        <f>IF(AND(DataBase2[[#This Row],[sKSGB]]&lt;=0.0001,DataBase2[[#This Row],[sKSGB]]&lt;&gt;""), 1,"")</f>
        <v/>
      </c>
      <c r="BD756" s="79" t="str">
        <f>IF(AND(DataBase2[[#This Row],[sLBGKS]]&lt;=0.0001, DataBase2[[#This Row],[sLBGKS]]&lt;&gt;""), 1,"")</f>
        <v/>
      </c>
      <c r="BE756" s="78" t="str">
        <f>IF(AND(DataBase2[[#This Row],[sCLGKS]]&lt;=0.0001,DataBase2[[#This Row],[sCLGKS]]&lt;&gt;""), 1,"")</f>
        <v/>
      </c>
      <c r="BF756" s="78" t="str">
        <f>IF(AND(DataBase2[[#This Row],[sDRCGKS]]&lt;=0.0001,DataBase2[[#This Row],[sDRCGKS]]&lt;&gt;""), 1,"")</f>
        <v/>
      </c>
      <c r="BG756" s="78" t="str">
        <f>IF(AND(DataBase2[[#This Row],[sABSGKS]]&lt;=0.0001,DataBase2[[#This Row],[sABSGKS]]&lt;&gt;""), 1,"")</f>
        <v/>
      </c>
      <c r="BH756" s="78">
        <f>IF(AND(DataBase2[[#This Row],[sCCJGKS]]&lt;=0.0001,DataBase2[[#This Row],[sCCJGKS]]&lt;&gt;""), 1,"")</f>
        <v>1</v>
      </c>
      <c r="BI756" s="78" t="str">
        <f>IF(AND(DataBase2[[#This Row],[sILSGKS]]&lt;=0.0001,DataBase2[[#This Row],[sILSGKS]]&lt;&gt;""), 1,"")</f>
        <v/>
      </c>
      <c r="BJ756" s="78" t="str">
        <f>IF(AND(DataBase2[[#This Row],[sSAGKS]]&lt;=0.0001,DataBase2[[#This Row],[sSAGKS]]&lt;&gt;""), 1,"")</f>
        <v/>
      </c>
      <c r="BK756" s="80" t="str">
        <f>IF(AND(DataBase2[[#This Row],[sKSGKS]]&lt;=0.0001,DataBase2[[#This Row],[sKSGKS]]&lt;&gt;""), 1,"")</f>
        <v/>
      </c>
      <c r="BQ756" s="7"/>
      <c r="BR756" s="7"/>
      <c r="BS756" s="7"/>
      <c r="BT756" s="7"/>
      <c r="BU756" s="7"/>
      <c r="CH756" s="7"/>
      <c r="CI756" s="7"/>
      <c r="CJ756" s="7"/>
      <c r="CK756" s="7"/>
      <c r="CQ756" s="7"/>
      <c r="CR756" s="7"/>
      <c r="CS756" s="7"/>
      <c r="CT756" s="7"/>
      <c r="CU756" s="7"/>
      <c r="DH756" s="7"/>
      <c r="DI756" s="7"/>
      <c r="DJ756" s="7"/>
      <c r="DK756" s="7"/>
      <c r="DQ756" s="7"/>
      <c r="DR756" s="7"/>
      <c r="DS756" s="7"/>
      <c r="DT756" s="7"/>
      <c r="DU756" s="7"/>
      <c r="EB756" s="7"/>
      <c r="EC756" s="7"/>
      <c r="ED756" s="7"/>
      <c r="EE756" s="7"/>
      <c r="EK756" s="7"/>
      <c r="EL756" s="7"/>
      <c r="EM756" s="7"/>
      <c r="EN756" s="7"/>
      <c r="EO756" s="7"/>
      <c r="EV756" s="7"/>
      <c r="EW756" s="7"/>
      <c r="EX756" s="7"/>
      <c r="EY756" s="7"/>
    </row>
    <row r="757" spans="1:155" s="8" customFormat="1" x14ac:dyDescent="0.35">
      <c r="A757" s="127"/>
      <c r="B757" s="66"/>
      <c r="C757" s="67"/>
      <c r="D757" s="67"/>
      <c r="E757" s="67"/>
      <c r="F757" s="68"/>
      <c r="G757" s="143"/>
      <c r="H757" s="144"/>
      <c r="I757" s="145"/>
      <c r="J757" s="143"/>
      <c r="K757" s="144"/>
      <c r="L757" s="145"/>
      <c r="M757" s="143"/>
      <c r="N757" s="146"/>
      <c r="O757" s="145"/>
      <c r="P757" s="143"/>
      <c r="Q757" s="145"/>
      <c r="R757" s="143" t="s">
        <v>101</v>
      </c>
      <c r="S757" s="147"/>
      <c r="T757" s="148"/>
      <c r="U757" s="149"/>
      <c r="V757" s="148"/>
      <c r="W757" s="150"/>
      <c r="X757" s="142"/>
      <c r="Y757" s="141"/>
      <c r="Z757" s="74" t="str">
        <f t="shared" si="33"/>
        <v/>
      </c>
      <c r="AA757" s="48" t="str">
        <f t="shared" si="34"/>
        <v/>
      </c>
      <c r="AB75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MIN(G757,J757,M757),"")</f>
        <v/>
      </c>
      <c r="AC757" s="49" t="str">
        <f>IF(OR(DataBase2[[#This Row],[sKS]] = "", DataBase2[[#This Row],[BSOpt]]=""), "", (DataBase2[[#This Row],[sKS]]-DataBase2[[#This Row],[BSOpt]])/DataBase2[[#This Row],[BSOpt]])</f>
        <v/>
      </c>
      <c r="AD757" s="49" t="str">
        <f t="shared" si="35"/>
        <v/>
      </c>
      <c r="AE757" s="49" t="str">
        <f>IF(OR(DataBase2[[#This Row],[sKS]] = "", DataBase2[[#This Row],[BESTUB]]=""), "", (DataBase2[[#This Row],[sKS]]-DataBase2[[#This Row],[BESTUB]])/DataBase2[[#This Row],[BESTUB]])</f>
        <v/>
      </c>
      <c r="AF757" s="89" t="str">
        <f>IF(OR(DataBase2[[#This Row],[sLB]] = "", DataBase2[[#This Row],[BestSol]]=""), "", (DataBase2[[#This Row],[sLB]]-DataBase2[[#This Row],[BestSol]])/DataBase2[[#This Row],[BestSol]])</f>
        <v/>
      </c>
      <c r="AG757" s="52" t="str">
        <f>IF(OR(DataBase2[[#This Row],[sCL]] = "", DataBase2[[#This Row],[BestSol]]=""), "", (DataBase2[[#This Row],[sCL]] -DataBase2[[#This Row],[BestSol]])/DataBase2[[#This Row],[BestSol]])</f>
        <v/>
      </c>
      <c r="AH757" s="52" t="str">
        <f>IF(OR(DataBase2[[#This Row],[sDRC]]= "", DataBase2[[#This Row],[BestSol]]=""), "", (DataBase2[[#This Row],[sDRC]]-DataBase2[[#This Row],[BestSol]])/DataBase2[[#This Row],[BestSol]])</f>
        <v/>
      </c>
      <c r="AI757" s="52" t="str">
        <f>IF(OR(DataBase2[[#This Row],[sABS]]= "", DataBase2[[#This Row],[BestSol]]=""), "", (DataBase2[[#This Row],[sABS]]-DataBase2[[#This Row],[BestSol]])/DataBase2[[#This Row],[BestSol]])</f>
        <v/>
      </c>
      <c r="AJ757" s="52" t="str">
        <f>IF(OR(DataBase2[[#This Row],[sCCJ]]= "", DataBase2[[#This Row],[BestSol]]=""), "", (DataBase2[[#This Row],[sCCJ]]-DataBase2[[#This Row],[BestSol]])/DataBase2[[#This Row],[BestSol]])</f>
        <v/>
      </c>
      <c r="AK757" s="51" t="str">
        <f>IF(OR(DataBase2[[#This Row],[sILS]] = "", DataBase2[[#This Row],[BestSol]]=""), "", (DataBase2[[#This Row],[sILS]]-DataBase2[[#This Row],[BestSol]])/DataBase2[[#This Row],[BestSol]])</f>
        <v/>
      </c>
      <c r="AL757" s="51" t="str">
        <f>IF(OR(DataBase2[[#This Row],[sSA]] = "", DataBase2[[#This Row],[BestSol]]=""), "", (DataBase2[[#This Row],[sSA]]-DataBase2[[#This Row],[BestSol]])/DataBase2[[#This Row],[BestSol]])</f>
        <v/>
      </c>
      <c r="AM757" s="53" t="str">
        <f>IF(OR(DataBase2[[#This Row],[sKS]] = "", DataBase2[[#This Row],[BestSol]]=""), "", (DataBase2[[#This Row],[sKS]]-DataBase2[[#This Row],[BestSol]])/DataBase2[[#This Row],[BestSol]])</f>
        <v/>
      </c>
      <c r="AN757" s="89" t="str">
        <f>IF(OR(DataBase2[[#This Row],[sLB]] = "", DataBase2[[#This Row],[BSHeu]]=""), "", (DataBase2[[#This Row],[sLB]]-DataBase2[[#This Row],[BSHeu]])/DataBase2[[#This Row],[BSHeu]])</f>
        <v/>
      </c>
      <c r="AO757" s="81" t="str">
        <f>IF(OR(DataBase2[[#This Row],[sCL]] = "",  DataBase2[[#This Row],[BSHeu]]=""), "", (DataBase2[[#This Row],[sCL]] - DataBase2[[#This Row],[BSHeu]])/ DataBase2[[#This Row],[BSHeu]])</f>
        <v/>
      </c>
      <c r="AP757" s="81" t="str">
        <f>IF(OR(DataBase2[[#This Row],[sDRC]]= "",  DataBase2[[#This Row],[BSHeu]]=""), "", (DataBase2[[#This Row],[sDRC]]- DataBase2[[#This Row],[BSHeu]])/ DataBase2[[#This Row],[BSHeu]])</f>
        <v/>
      </c>
      <c r="AQ757" s="81" t="str">
        <f>IF(OR(DataBase2[[#This Row],[sABS]]= "",  DataBase2[[#This Row],[BSHeu]]=""), "", (DataBase2[[#This Row],[sABS]]- DataBase2[[#This Row],[BSHeu]])/ DataBase2[[#This Row],[BSHeu]])</f>
        <v/>
      </c>
      <c r="AR757" s="81" t="str">
        <f>IF(OR(DataBase2[[#This Row],[sCCJ]]= "",  DataBase2[[#This Row],[BSHeu]]=""), "", (DataBase2[[#This Row],[sCCJ]]- DataBase2[[#This Row],[BSHeu]])/ DataBase2[[#This Row],[BSHeu]])</f>
        <v/>
      </c>
      <c r="AS757" s="53" t="str">
        <f>IF(OR(DataBase2[[#This Row],[sILS]] = "",  DataBase2[[#This Row],[BSHeu]]=""), "", (DataBase2[[#This Row],[sILS]]- DataBase2[[#This Row],[BSHeu]])/ DataBase2[[#This Row],[BSHeu]])</f>
        <v/>
      </c>
      <c r="AT757" s="53" t="str">
        <f>IF(OR(DataBase2[[#This Row],[sSA]] = "",  DataBase2[[#This Row],[BSHeu]]=""), "", (DataBase2[[#This Row],[sSA]]- DataBase2[[#This Row],[BSHeu]])/ DataBase2[[#This Row],[BSHeu]])</f>
        <v/>
      </c>
      <c r="AU757" s="126" t="str">
        <f>IF(OR(DataBase2[[#This Row],[sKS]]= "",  DataBase2[[#This Row],[BSHeu]]=""), "", (DataBase2[[#This Row],[sKS]]- DataBase2[[#This Row],[BSHeu]])/ DataBase2[[#This Row],[BSHeu]])</f>
        <v/>
      </c>
      <c r="AV757" s="84" t="str">
        <f>IF(AND(DataBase2[[#This Row],[sLBGB]]&lt;=0.0001, DataBase2[[#This Row],[sLBGB]]&lt;&gt;""), 1,"")</f>
        <v/>
      </c>
      <c r="AW757" s="60" t="str">
        <f>IF(AND(DataBase2[[#This Row],[sCLGB]]&lt;=0.0001,DataBase2[[#This Row],[sCLGB]]&lt;&gt;""), 1,"")</f>
        <v/>
      </c>
      <c r="AX757" s="60" t="str">
        <f>IF(AND(DataBase2[[#This Row],[sDRCGB]]&lt;=0.0001,DataBase2[[#This Row],[sDRCGB]]&lt;&gt;""), 1,"")</f>
        <v/>
      </c>
      <c r="AY757" s="60" t="str">
        <f>IF(AND(DataBase2[[#This Row],[sABSGB]]&lt;=0.0001,DataBase2[[#This Row],[sABSGB]]&lt;&gt;""), 1,"")</f>
        <v/>
      </c>
      <c r="AZ757" s="60" t="str">
        <f>IF(AND(DataBase2[[#This Row],[sCCJGB]]&lt;=0.0001,DataBase2[[#This Row],[sCCJGB]]&lt;&gt;""), 1,"")</f>
        <v/>
      </c>
      <c r="BA757" s="59" t="str">
        <f>IF(AND(DataBase2[[#This Row],[sILSGB]]&lt;=0.0001,DataBase2[[#This Row],[sILSGB]]&lt;&gt;""), 1,"")</f>
        <v/>
      </c>
      <c r="BB757" s="59" t="str">
        <f>IF(AND(DataBase2[[#This Row],[sSAGB]]&lt;=0.0001,DataBase2[[#This Row],[sSAGB]]&lt;&gt;""), 1,"")</f>
        <v/>
      </c>
      <c r="BC757" s="58" t="str">
        <f>IF(AND(DataBase2[[#This Row],[sKSGB]]&lt;=0.0001,DataBase2[[#This Row],[sKSGB]]&lt;&gt;""), 1,"")</f>
        <v/>
      </c>
      <c r="BD757" s="138" t="str">
        <f>IF(AND(DataBase2[[#This Row],[sLBGKS]]&lt;=0.0001, DataBase2[[#This Row],[sLBGKS]]&lt;&gt;""), 1,"")</f>
        <v/>
      </c>
      <c r="BE757" s="84" t="str">
        <f>IF(AND(DataBase2[[#This Row],[sCLGKS]]&lt;=0.0001,DataBase2[[#This Row],[sCLGKS]]&lt;&gt;""), 1,"")</f>
        <v/>
      </c>
      <c r="BF757" s="84" t="str">
        <f>IF(AND(DataBase2[[#This Row],[sDRCGKS]]&lt;=0.0001,DataBase2[[#This Row],[sDRCGKS]]&lt;&gt;""), 1,"")</f>
        <v/>
      </c>
      <c r="BG757" s="84" t="str">
        <f>IF(AND(DataBase2[[#This Row],[sABSGKS]]&lt;=0.0001,DataBase2[[#This Row],[sABSGKS]]&lt;&gt;""), 1,"")</f>
        <v/>
      </c>
      <c r="BH757" s="84" t="str">
        <f>IF(AND(DataBase2[[#This Row],[sCCJGKS]]&lt;=0.0001,DataBase2[[#This Row],[sCCJGKS]]&lt;&gt;""), 1,"")</f>
        <v/>
      </c>
      <c r="BI757" s="58" t="str">
        <f>IF(AND(DataBase2[[#This Row],[sILSGKS]]&lt;=0.0001,DataBase2[[#This Row],[sILSGKS]]&lt;&gt;""), 1,"")</f>
        <v/>
      </c>
      <c r="BJ757" s="58" t="str">
        <f>IF(AND(DataBase2[[#This Row],[sSAGKS]]&lt;=0.0001,DataBase2[[#This Row],[sSAGKS]]&lt;&gt;""), 1,"")</f>
        <v/>
      </c>
      <c r="BK757" s="80" t="str">
        <f>IF(AND(DataBase2[[#This Row],[sKSGKS]]&lt;=0.0001,DataBase2[[#This Row],[sKSGKS]]&lt;&gt;""), 1,"")</f>
        <v/>
      </c>
      <c r="BQ757" s="7"/>
      <c r="BR757" s="7"/>
      <c r="BS757" s="7"/>
      <c r="BT757" s="7"/>
      <c r="BU757" s="7"/>
      <c r="CH757" s="7"/>
      <c r="CI757" s="7"/>
      <c r="CJ757" s="7"/>
      <c r="CK757" s="7"/>
      <c r="CQ757" s="7"/>
      <c r="CR757" s="7"/>
      <c r="CS757" s="7"/>
      <c r="CT757" s="7"/>
      <c r="CU757" s="7"/>
      <c r="DH757" s="7"/>
      <c r="DI757" s="7"/>
      <c r="DJ757" s="7"/>
      <c r="DK757" s="7"/>
      <c r="DQ757" s="7"/>
      <c r="DR757" s="7"/>
      <c r="DS757" s="7"/>
      <c r="DT757" s="7"/>
      <c r="DU757" s="7"/>
      <c r="EB757" s="7"/>
      <c r="EC757" s="7"/>
      <c r="ED757" s="7"/>
      <c r="EE757" s="7"/>
      <c r="EK757" s="7"/>
      <c r="EL757" s="7"/>
      <c r="EM757" s="7"/>
      <c r="EN757" s="7"/>
      <c r="EO757" s="7"/>
      <c r="EV757" s="7"/>
      <c r="EW757" s="7"/>
      <c r="EX757" s="7"/>
      <c r="EY757" s="7"/>
    </row>
    <row r="758" spans="1:155" s="8" customFormat="1" x14ac:dyDescent="0.35">
      <c r="A758" s="127" t="s">
        <v>344</v>
      </c>
      <c r="B758" s="128" t="s">
        <v>283</v>
      </c>
      <c r="C758" s="129" t="s">
        <v>81</v>
      </c>
      <c r="D758" s="67">
        <v>6</v>
      </c>
      <c r="E758" s="67">
        <v>200</v>
      </c>
      <c r="F758" s="68">
        <v>2</v>
      </c>
      <c r="G758" s="139"/>
      <c r="H758" s="140">
        <v>91392.5</v>
      </c>
      <c r="I758" s="141"/>
      <c r="J758" s="139"/>
      <c r="K758" s="140"/>
      <c r="L758" s="141"/>
      <c r="M758" s="139"/>
      <c r="N758" s="142"/>
      <c r="O758" s="141"/>
      <c r="P758" s="139">
        <v>98849</v>
      </c>
      <c r="Q758" s="141">
        <v>7802</v>
      </c>
      <c r="R758" s="139">
        <v>97840.8</v>
      </c>
      <c r="S758" s="141">
        <v>15356.5</v>
      </c>
      <c r="T758" s="139">
        <v>100378.8</v>
      </c>
      <c r="U758" s="141">
        <v>300.27850000000001</v>
      </c>
      <c r="V758" s="139">
        <v>100380.8</v>
      </c>
      <c r="W758" s="141">
        <v>306.50400000000002</v>
      </c>
      <c r="X758" s="142">
        <v>100222</v>
      </c>
      <c r="Y758" s="141">
        <v>233</v>
      </c>
      <c r="Z758" s="74" t="str">
        <f t="shared" si="33"/>
        <v/>
      </c>
      <c r="AA758" s="48">
        <f t="shared" si="34"/>
        <v>97840.8</v>
      </c>
      <c r="AB75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MIN(G758,J758,M758),"")</f>
        <v/>
      </c>
      <c r="AC758" s="49" t="str">
        <f>IF(OR(DataBase2[[#This Row],[sKS]] = "", DataBase2[[#This Row],[BSOpt]]=""), "", (DataBase2[[#This Row],[sKS]]-DataBase2[[#This Row],[BSOpt]])/DataBase2[[#This Row],[BSOpt]])</f>
        <v/>
      </c>
      <c r="AD758" s="49" t="str">
        <f t="shared" si="35"/>
        <v/>
      </c>
      <c r="AE758" s="49" t="str">
        <f>IF(OR(DataBase2[[#This Row],[sKS]] = "", DataBase2[[#This Row],[BESTUB]]=""), "", (DataBase2[[#This Row],[sKS]]-DataBase2[[#This Row],[BESTUB]])/DataBase2[[#This Row],[BESTUB]])</f>
        <v/>
      </c>
      <c r="AF758" s="75" t="str">
        <f>IF(OR(DataBase2[[#This Row],[sLB]] = "", DataBase2[[#This Row],[BestSol]]=""), "", (DataBase2[[#This Row],[sLB]]-DataBase2[[#This Row],[BestSol]])/DataBase2[[#This Row],[BestSol]])</f>
        <v/>
      </c>
      <c r="AG758" s="76" t="str">
        <f>IF(OR(DataBase2[[#This Row],[sCL]] = "", DataBase2[[#This Row],[BestSol]]=""), "", (DataBase2[[#This Row],[sCL]] -DataBase2[[#This Row],[BestSol]])/DataBase2[[#This Row],[BestSol]])</f>
        <v/>
      </c>
      <c r="AH758" s="76" t="str">
        <f>IF(OR(DataBase2[[#This Row],[sDRC]]= "", DataBase2[[#This Row],[BestSol]]=""), "", (DataBase2[[#This Row],[sDRC]]-DataBase2[[#This Row],[BestSol]])/DataBase2[[#This Row],[BestSol]])</f>
        <v/>
      </c>
      <c r="AI758" s="76" t="str">
        <f>IF(OR(DataBase2[[#This Row],[sABS]]= "", DataBase2[[#This Row],[BestSol]]=""), "", (DataBase2[[#This Row],[sABS]]-DataBase2[[#This Row],[BestSol]])/DataBase2[[#This Row],[BestSol]])</f>
        <v/>
      </c>
      <c r="AJ758" s="76" t="str">
        <f>IF(OR(DataBase2[[#This Row],[sCCJ]]= "", DataBase2[[#This Row],[BestSol]]=""), "", (DataBase2[[#This Row],[sCCJ]]-DataBase2[[#This Row],[BestSol]])/DataBase2[[#This Row],[BestSol]])</f>
        <v/>
      </c>
      <c r="AK758" s="76" t="str">
        <f>IF(OR(DataBase2[[#This Row],[sILS]] = "", DataBase2[[#This Row],[BestSol]]=""), "", (DataBase2[[#This Row],[sILS]]-DataBase2[[#This Row],[BestSol]])/DataBase2[[#This Row],[BestSol]])</f>
        <v/>
      </c>
      <c r="AL758" s="76" t="str">
        <f>IF(OR(DataBase2[[#This Row],[sSA]] = "", DataBase2[[#This Row],[BestSol]]=""), "", (DataBase2[[#This Row],[sSA]]-DataBase2[[#This Row],[BestSol]])/DataBase2[[#This Row],[BestSol]])</f>
        <v/>
      </c>
      <c r="AM758" s="76" t="str">
        <f>IF(OR(DataBase2[[#This Row],[sKS]] = "", DataBase2[[#This Row],[BestSol]]=""), "", (DataBase2[[#This Row],[sKS]]-DataBase2[[#This Row],[BestSol]])/DataBase2[[#This Row],[BestSol]])</f>
        <v/>
      </c>
      <c r="AN758" s="75" t="str">
        <f>IF(OR(DataBase2[[#This Row],[sLB]] = "", DataBase2[[#This Row],[BSHeu]]=""), "", (DataBase2[[#This Row],[sLB]]-DataBase2[[#This Row],[BSHeu]])/DataBase2[[#This Row],[BSHeu]])</f>
        <v/>
      </c>
      <c r="AO758" s="76" t="str">
        <f>IF(OR(DataBase2[[#This Row],[sCL]] = "",  DataBase2[[#This Row],[BSHeu]]=""), "", (DataBase2[[#This Row],[sCL]] - DataBase2[[#This Row],[BSHeu]])/ DataBase2[[#This Row],[BSHeu]])</f>
        <v/>
      </c>
      <c r="AP758" s="76" t="str">
        <f>IF(OR(DataBase2[[#This Row],[sDRC]]= "",  DataBase2[[#This Row],[BSHeu]]=""), "", (DataBase2[[#This Row],[sDRC]]- DataBase2[[#This Row],[BSHeu]])/ DataBase2[[#This Row],[BSHeu]])</f>
        <v/>
      </c>
      <c r="AQ758" s="76">
        <f>IF(OR(DataBase2[[#This Row],[sABS]]= "",  DataBase2[[#This Row],[BSHeu]]=""), "", (DataBase2[[#This Row],[sABS]]- DataBase2[[#This Row],[BSHeu]])/ DataBase2[[#This Row],[BSHeu]])</f>
        <v>1.0304494648449288E-2</v>
      </c>
      <c r="AR758" s="76">
        <f>IF(OR(DataBase2[[#This Row],[sCCJ]]= "",  DataBase2[[#This Row],[BSHeu]]=""), "", (DataBase2[[#This Row],[sCCJ]]- DataBase2[[#This Row],[BSHeu]])/ DataBase2[[#This Row],[BSHeu]])</f>
        <v>0</v>
      </c>
      <c r="AS758" s="76">
        <f>IF(OR(DataBase2[[#This Row],[sILS]] = "",  DataBase2[[#This Row],[BSHeu]]=""), "", (DataBase2[[#This Row],[sILS]]- DataBase2[[#This Row],[BSHeu]])/ DataBase2[[#This Row],[BSHeu]])</f>
        <v>2.5940098609169179E-2</v>
      </c>
      <c r="AT758" s="76">
        <f>IF(OR(DataBase2[[#This Row],[sSA]] = "",  DataBase2[[#This Row],[BSHeu]]=""), "", (DataBase2[[#This Row],[sSA]]- DataBase2[[#This Row],[BSHeu]])/ DataBase2[[#This Row],[BSHeu]])</f>
        <v>2.5960539979231569E-2</v>
      </c>
      <c r="AU758" s="77">
        <f>IF(OR(DataBase2[[#This Row],[sKS]]= "",  DataBase2[[#This Row],[BSHeu]]=""), "", (DataBase2[[#This Row],[sKS]]- DataBase2[[#This Row],[BSHeu]])/ DataBase2[[#This Row],[BSHeu]])</f>
        <v>2.4337495196278005E-2</v>
      </c>
      <c r="AV758" s="78" t="str">
        <f>IF(AND(DataBase2[[#This Row],[sLBGB]]&lt;=0.0001, DataBase2[[#This Row],[sLBGB]]&lt;&gt;""), 1,"")</f>
        <v/>
      </c>
      <c r="AW758" s="78" t="str">
        <f>IF(AND(DataBase2[[#This Row],[sCLGB]]&lt;=0.0001,DataBase2[[#This Row],[sCLGB]]&lt;&gt;""), 1,"")</f>
        <v/>
      </c>
      <c r="AX758" s="78" t="str">
        <f>IF(AND(DataBase2[[#This Row],[sDRCGB]]&lt;=0.0001,DataBase2[[#This Row],[sDRCGB]]&lt;&gt;""), 1,"")</f>
        <v/>
      </c>
      <c r="AY758" s="78" t="str">
        <f>IF(AND(DataBase2[[#This Row],[sABSGB]]&lt;=0.0001,DataBase2[[#This Row],[sABSGB]]&lt;&gt;""), 1,"")</f>
        <v/>
      </c>
      <c r="AZ758" s="78" t="str">
        <f>IF(AND(DataBase2[[#This Row],[sCCJGB]]&lt;=0.0001,DataBase2[[#This Row],[sCCJGB]]&lt;&gt;""), 1,"")</f>
        <v/>
      </c>
      <c r="BA758" s="78" t="str">
        <f>IF(AND(DataBase2[[#This Row],[sILSGB]]&lt;=0.0001,DataBase2[[#This Row],[sILSGB]]&lt;&gt;""), 1,"")</f>
        <v/>
      </c>
      <c r="BB758" s="78" t="str">
        <f>IF(AND(DataBase2[[#This Row],[sSAGB]]&lt;=0.0001,DataBase2[[#This Row],[sSAGB]]&lt;&gt;""), 1,"")</f>
        <v/>
      </c>
      <c r="BC758" s="78" t="str">
        <f>IF(AND(DataBase2[[#This Row],[sKSGB]]&lt;=0.0001,DataBase2[[#This Row],[sKSGB]]&lt;&gt;""), 1,"")</f>
        <v/>
      </c>
      <c r="BD758" s="79" t="str">
        <f>IF(AND(DataBase2[[#This Row],[sLBGKS]]&lt;=0.0001, DataBase2[[#This Row],[sLBGKS]]&lt;&gt;""), 1,"")</f>
        <v/>
      </c>
      <c r="BE758" s="78" t="str">
        <f>IF(AND(DataBase2[[#This Row],[sCLGKS]]&lt;=0.0001,DataBase2[[#This Row],[sCLGKS]]&lt;&gt;""), 1,"")</f>
        <v/>
      </c>
      <c r="BF758" s="78" t="str">
        <f>IF(AND(DataBase2[[#This Row],[sDRCGKS]]&lt;=0.0001,DataBase2[[#This Row],[sDRCGKS]]&lt;&gt;""), 1,"")</f>
        <v/>
      </c>
      <c r="BG758" s="78" t="str">
        <f>IF(AND(DataBase2[[#This Row],[sABSGKS]]&lt;=0.0001,DataBase2[[#This Row],[sABSGKS]]&lt;&gt;""), 1,"")</f>
        <v/>
      </c>
      <c r="BH758" s="78">
        <f>IF(AND(DataBase2[[#This Row],[sCCJGKS]]&lt;=0.0001,DataBase2[[#This Row],[sCCJGKS]]&lt;&gt;""), 1,"")</f>
        <v>1</v>
      </c>
      <c r="BI758" s="78" t="str">
        <f>IF(AND(DataBase2[[#This Row],[sILSGKS]]&lt;=0.0001,DataBase2[[#This Row],[sILSGKS]]&lt;&gt;""), 1,"")</f>
        <v/>
      </c>
      <c r="BJ758" s="78" t="str">
        <f>IF(AND(DataBase2[[#This Row],[sSAGKS]]&lt;=0.0001,DataBase2[[#This Row],[sSAGKS]]&lt;&gt;""), 1,"")</f>
        <v/>
      </c>
      <c r="BK758" s="80" t="str">
        <f>IF(AND(DataBase2[[#This Row],[sKSGKS]]&lt;=0.0001,DataBase2[[#This Row],[sKSGKS]]&lt;&gt;""), 1,"")</f>
        <v/>
      </c>
      <c r="BQ758" s="7"/>
      <c r="BR758" s="7"/>
      <c r="BS758" s="7"/>
      <c r="BT758" s="7"/>
      <c r="BU758" s="7"/>
      <c r="CH758" s="7"/>
      <c r="CI758" s="7"/>
      <c r="CJ758" s="7"/>
      <c r="CK758" s="7"/>
      <c r="CQ758" s="7"/>
      <c r="CR758" s="7"/>
      <c r="CS758" s="7"/>
      <c r="CT758" s="7"/>
      <c r="CU758" s="7"/>
      <c r="DH758" s="7"/>
      <c r="DI758" s="7"/>
      <c r="DJ758" s="7"/>
      <c r="DK758" s="7"/>
      <c r="DQ758" s="7"/>
      <c r="DR758" s="7"/>
      <c r="DS758" s="7"/>
      <c r="DT758" s="7"/>
      <c r="DU758" s="7"/>
      <c r="EB758" s="7"/>
      <c r="EC758" s="7"/>
      <c r="ED758" s="7"/>
      <c r="EE758" s="7"/>
      <c r="EK758" s="7"/>
      <c r="EL758" s="7"/>
      <c r="EM758" s="7"/>
      <c r="EN758" s="7"/>
      <c r="EO758" s="7"/>
      <c r="EV758" s="7"/>
      <c r="EW758" s="7"/>
      <c r="EX758" s="7"/>
      <c r="EY758" s="7"/>
    </row>
    <row r="759" spans="1:155" s="8" customFormat="1" x14ac:dyDescent="0.35">
      <c r="A759" s="127" t="s">
        <v>345</v>
      </c>
      <c r="B759" s="128" t="s">
        <v>283</v>
      </c>
      <c r="C759" s="129" t="s">
        <v>81</v>
      </c>
      <c r="D759" s="67">
        <v>6</v>
      </c>
      <c r="E759" s="67">
        <v>200</v>
      </c>
      <c r="F759" s="68">
        <v>3</v>
      </c>
      <c r="G759" s="139"/>
      <c r="H759" s="140">
        <v>91910.3</v>
      </c>
      <c r="I759" s="141"/>
      <c r="J759" s="139"/>
      <c r="K759" s="140"/>
      <c r="L759" s="141"/>
      <c r="M759" s="139"/>
      <c r="N759" s="142"/>
      <c r="O759" s="141"/>
      <c r="P759" s="139">
        <v>101922.17187999999</v>
      </c>
      <c r="Q759" s="141">
        <v>7800</v>
      </c>
      <c r="R759" s="139">
        <v>98652.800000000003</v>
      </c>
      <c r="S759" s="141">
        <v>10806.8</v>
      </c>
      <c r="T759" s="139">
        <v>100674.8</v>
      </c>
      <c r="U759" s="141">
        <v>302.13600000000002</v>
      </c>
      <c r="V759" s="139">
        <v>101570.8</v>
      </c>
      <c r="W759" s="141">
        <v>306.76600000000002</v>
      </c>
      <c r="X759" s="142">
        <v>101125</v>
      </c>
      <c r="Y759" s="141">
        <v>767</v>
      </c>
      <c r="Z759" s="74" t="str">
        <f t="shared" si="33"/>
        <v/>
      </c>
      <c r="AA759" s="48">
        <f t="shared" si="34"/>
        <v>98652.800000000003</v>
      </c>
      <c r="AB75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MIN(G759,J759,M759),"")</f>
        <v/>
      </c>
      <c r="AC759" s="49" t="str">
        <f>IF(OR(DataBase2[[#This Row],[sKS]] = "", DataBase2[[#This Row],[BSOpt]]=""), "", (DataBase2[[#This Row],[sKS]]-DataBase2[[#This Row],[BSOpt]])/DataBase2[[#This Row],[BSOpt]])</f>
        <v/>
      </c>
      <c r="AD759" s="49" t="str">
        <f t="shared" si="35"/>
        <v/>
      </c>
      <c r="AE759" s="49" t="str">
        <f>IF(OR(DataBase2[[#This Row],[sKS]] = "", DataBase2[[#This Row],[BESTUB]]=""), "", (DataBase2[[#This Row],[sKS]]-DataBase2[[#This Row],[BESTUB]])/DataBase2[[#This Row],[BESTUB]])</f>
        <v/>
      </c>
      <c r="AF759" s="75" t="str">
        <f>IF(OR(DataBase2[[#This Row],[sLB]] = "", DataBase2[[#This Row],[BestSol]]=""), "", (DataBase2[[#This Row],[sLB]]-DataBase2[[#This Row],[BestSol]])/DataBase2[[#This Row],[BestSol]])</f>
        <v/>
      </c>
      <c r="AG759" s="76" t="str">
        <f>IF(OR(DataBase2[[#This Row],[sCL]] = "", DataBase2[[#This Row],[BestSol]]=""), "", (DataBase2[[#This Row],[sCL]] -DataBase2[[#This Row],[BestSol]])/DataBase2[[#This Row],[BestSol]])</f>
        <v/>
      </c>
      <c r="AH759" s="76" t="str">
        <f>IF(OR(DataBase2[[#This Row],[sDRC]]= "", DataBase2[[#This Row],[BestSol]]=""), "", (DataBase2[[#This Row],[sDRC]]-DataBase2[[#This Row],[BestSol]])/DataBase2[[#This Row],[BestSol]])</f>
        <v/>
      </c>
      <c r="AI759" s="76" t="str">
        <f>IF(OR(DataBase2[[#This Row],[sABS]]= "", DataBase2[[#This Row],[BestSol]]=""), "", (DataBase2[[#This Row],[sABS]]-DataBase2[[#This Row],[BestSol]])/DataBase2[[#This Row],[BestSol]])</f>
        <v/>
      </c>
      <c r="AJ759" s="76" t="str">
        <f>IF(OR(DataBase2[[#This Row],[sCCJ]]= "", DataBase2[[#This Row],[BestSol]]=""), "", (DataBase2[[#This Row],[sCCJ]]-DataBase2[[#This Row],[BestSol]])/DataBase2[[#This Row],[BestSol]])</f>
        <v/>
      </c>
      <c r="AK759" s="76" t="str">
        <f>IF(OR(DataBase2[[#This Row],[sILS]] = "", DataBase2[[#This Row],[BestSol]]=""), "", (DataBase2[[#This Row],[sILS]]-DataBase2[[#This Row],[BestSol]])/DataBase2[[#This Row],[BestSol]])</f>
        <v/>
      </c>
      <c r="AL759" s="76" t="str">
        <f>IF(OR(DataBase2[[#This Row],[sSA]] = "", DataBase2[[#This Row],[BestSol]]=""), "", (DataBase2[[#This Row],[sSA]]-DataBase2[[#This Row],[BestSol]])/DataBase2[[#This Row],[BestSol]])</f>
        <v/>
      </c>
      <c r="AM759" s="76" t="str">
        <f>IF(OR(DataBase2[[#This Row],[sKS]] = "", DataBase2[[#This Row],[BestSol]]=""), "", (DataBase2[[#This Row],[sKS]]-DataBase2[[#This Row],[BestSol]])/DataBase2[[#This Row],[BestSol]])</f>
        <v/>
      </c>
      <c r="AN759" s="75" t="str">
        <f>IF(OR(DataBase2[[#This Row],[sLB]] = "", DataBase2[[#This Row],[BSHeu]]=""), "", (DataBase2[[#This Row],[sLB]]-DataBase2[[#This Row],[BSHeu]])/DataBase2[[#This Row],[BSHeu]])</f>
        <v/>
      </c>
      <c r="AO759" s="76" t="str">
        <f>IF(OR(DataBase2[[#This Row],[sCL]] = "",  DataBase2[[#This Row],[BSHeu]]=""), "", (DataBase2[[#This Row],[sCL]] - DataBase2[[#This Row],[BSHeu]])/ DataBase2[[#This Row],[BSHeu]])</f>
        <v/>
      </c>
      <c r="AP759" s="76" t="str">
        <f>IF(OR(DataBase2[[#This Row],[sDRC]]= "",  DataBase2[[#This Row],[BSHeu]]=""), "", (DataBase2[[#This Row],[sDRC]]- DataBase2[[#This Row],[BSHeu]])/ DataBase2[[#This Row],[BSHeu]])</f>
        <v/>
      </c>
      <c r="AQ759" s="76">
        <f>IF(OR(DataBase2[[#This Row],[sABS]]= "",  DataBase2[[#This Row],[BSHeu]]=""), "", (DataBase2[[#This Row],[sABS]]- DataBase2[[#This Row],[BSHeu]])/ DataBase2[[#This Row],[BSHeu]])</f>
        <v>3.3140183350092361E-2</v>
      </c>
      <c r="AR759" s="76">
        <f>IF(OR(DataBase2[[#This Row],[sCCJ]]= "",  DataBase2[[#This Row],[BSHeu]]=""), "", (DataBase2[[#This Row],[sCCJ]]- DataBase2[[#This Row],[BSHeu]])/ DataBase2[[#This Row],[BSHeu]])</f>
        <v>0</v>
      </c>
      <c r="AS759" s="76">
        <f>IF(OR(DataBase2[[#This Row],[sILS]] = "",  DataBase2[[#This Row],[BSHeu]]=""), "", (DataBase2[[#This Row],[sILS]]- DataBase2[[#This Row],[BSHeu]])/ DataBase2[[#This Row],[BSHeu]])</f>
        <v>2.0496123779558208E-2</v>
      </c>
      <c r="AT759" s="76">
        <f>IF(OR(DataBase2[[#This Row],[sSA]] = "",  DataBase2[[#This Row],[BSHeu]]=""), "", (DataBase2[[#This Row],[sSA]]- DataBase2[[#This Row],[BSHeu]])/ DataBase2[[#This Row],[BSHeu]])</f>
        <v>2.9578481300074604E-2</v>
      </c>
      <c r="AU759" s="77">
        <f>IF(OR(DataBase2[[#This Row],[sKS]]= "",  DataBase2[[#This Row],[BSHeu]]=""), "", (DataBase2[[#This Row],[sKS]]- DataBase2[[#This Row],[BSHeu]])/ DataBase2[[#This Row],[BSHeu]])</f>
        <v>2.5059602971228358E-2</v>
      </c>
      <c r="AV759" s="78" t="str">
        <f>IF(AND(DataBase2[[#This Row],[sLBGB]]&lt;=0.0001, DataBase2[[#This Row],[sLBGB]]&lt;&gt;""), 1,"")</f>
        <v/>
      </c>
      <c r="AW759" s="78" t="str">
        <f>IF(AND(DataBase2[[#This Row],[sCLGB]]&lt;=0.0001,DataBase2[[#This Row],[sCLGB]]&lt;&gt;""), 1,"")</f>
        <v/>
      </c>
      <c r="AX759" s="78" t="str">
        <f>IF(AND(DataBase2[[#This Row],[sDRCGB]]&lt;=0.0001,DataBase2[[#This Row],[sDRCGB]]&lt;&gt;""), 1,"")</f>
        <v/>
      </c>
      <c r="AY759" s="78" t="str">
        <f>IF(AND(DataBase2[[#This Row],[sABSGB]]&lt;=0.0001,DataBase2[[#This Row],[sABSGB]]&lt;&gt;""), 1,"")</f>
        <v/>
      </c>
      <c r="AZ759" s="78" t="str">
        <f>IF(AND(DataBase2[[#This Row],[sCCJGB]]&lt;=0.0001,DataBase2[[#This Row],[sCCJGB]]&lt;&gt;""), 1,"")</f>
        <v/>
      </c>
      <c r="BA759" s="78" t="str">
        <f>IF(AND(DataBase2[[#This Row],[sILSGB]]&lt;=0.0001,DataBase2[[#This Row],[sILSGB]]&lt;&gt;""), 1,"")</f>
        <v/>
      </c>
      <c r="BB759" s="78" t="str">
        <f>IF(AND(DataBase2[[#This Row],[sSAGB]]&lt;=0.0001,DataBase2[[#This Row],[sSAGB]]&lt;&gt;""), 1,"")</f>
        <v/>
      </c>
      <c r="BC759" s="78" t="str">
        <f>IF(AND(DataBase2[[#This Row],[sKSGB]]&lt;=0.0001,DataBase2[[#This Row],[sKSGB]]&lt;&gt;""), 1,"")</f>
        <v/>
      </c>
      <c r="BD759" s="79" t="str">
        <f>IF(AND(DataBase2[[#This Row],[sLBGKS]]&lt;=0.0001, DataBase2[[#This Row],[sLBGKS]]&lt;&gt;""), 1,"")</f>
        <v/>
      </c>
      <c r="BE759" s="78" t="str">
        <f>IF(AND(DataBase2[[#This Row],[sCLGKS]]&lt;=0.0001,DataBase2[[#This Row],[sCLGKS]]&lt;&gt;""), 1,"")</f>
        <v/>
      </c>
      <c r="BF759" s="78" t="str">
        <f>IF(AND(DataBase2[[#This Row],[sDRCGKS]]&lt;=0.0001,DataBase2[[#This Row],[sDRCGKS]]&lt;&gt;""), 1,"")</f>
        <v/>
      </c>
      <c r="BG759" s="78" t="str">
        <f>IF(AND(DataBase2[[#This Row],[sABSGKS]]&lt;=0.0001,DataBase2[[#This Row],[sABSGKS]]&lt;&gt;""), 1,"")</f>
        <v/>
      </c>
      <c r="BH759" s="78">
        <f>IF(AND(DataBase2[[#This Row],[sCCJGKS]]&lt;=0.0001,DataBase2[[#This Row],[sCCJGKS]]&lt;&gt;""), 1,"")</f>
        <v>1</v>
      </c>
      <c r="BI759" s="78" t="str">
        <f>IF(AND(DataBase2[[#This Row],[sILSGKS]]&lt;=0.0001,DataBase2[[#This Row],[sILSGKS]]&lt;&gt;""), 1,"")</f>
        <v/>
      </c>
      <c r="BJ759" s="78" t="str">
        <f>IF(AND(DataBase2[[#This Row],[sSAGKS]]&lt;=0.0001,DataBase2[[#This Row],[sSAGKS]]&lt;&gt;""), 1,"")</f>
        <v/>
      </c>
      <c r="BK759" s="80" t="str">
        <f>IF(AND(DataBase2[[#This Row],[sKSGKS]]&lt;=0.0001,DataBase2[[#This Row],[sKSGKS]]&lt;&gt;""), 1,"")</f>
        <v/>
      </c>
      <c r="BQ759" s="7"/>
      <c r="BR759" s="7"/>
      <c r="BS759" s="7"/>
      <c r="BT759" s="7"/>
      <c r="BU759" s="7"/>
      <c r="CH759" s="7"/>
      <c r="CI759" s="7"/>
      <c r="CJ759" s="7"/>
      <c r="CK759" s="7"/>
      <c r="CQ759" s="7"/>
      <c r="CR759" s="7"/>
      <c r="CS759" s="7"/>
      <c r="CT759" s="7"/>
      <c r="CU759" s="7"/>
      <c r="DH759" s="7"/>
      <c r="DI759" s="7"/>
      <c r="DJ759" s="7"/>
      <c r="DK759" s="7"/>
      <c r="DQ759" s="7"/>
      <c r="DR759" s="7"/>
      <c r="DS759" s="7"/>
      <c r="DT759" s="7"/>
      <c r="DU759" s="7"/>
      <c r="EB759" s="7"/>
      <c r="EC759" s="7"/>
      <c r="ED759" s="7"/>
      <c r="EE759" s="7"/>
      <c r="EK759" s="7"/>
      <c r="EL759" s="7"/>
      <c r="EM759" s="7"/>
      <c r="EN759" s="7"/>
      <c r="EO759" s="7"/>
      <c r="EV759" s="7"/>
      <c r="EW759" s="7"/>
      <c r="EX759" s="7"/>
      <c r="EY759" s="7"/>
    </row>
    <row r="760" spans="1:155" s="8" customFormat="1" x14ac:dyDescent="0.35">
      <c r="A760" s="127" t="s">
        <v>346</v>
      </c>
      <c r="B760" s="128" t="s">
        <v>283</v>
      </c>
      <c r="C760" s="129" t="s">
        <v>81</v>
      </c>
      <c r="D760" s="67">
        <v>6</v>
      </c>
      <c r="E760" s="67">
        <v>200</v>
      </c>
      <c r="F760" s="68">
        <v>4</v>
      </c>
      <c r="G760" s="139"/>
      <c r="H760" s="140">
        <v>92888</v>
      </c>
      <c r="I760" s="141"/>
      <c r="J760" s="139"/>
      <c r="K760" s="140"/>
      <c r="L760" s="141"/>
      <c r="M760" s="139"/>
      <c r="N760" s="142"/>
      <c r="O760" s="141"/>
      <c r="P760" s="139">
        <v>104896.47656</v>
      </c>
      <c r="Q760" s="141">
        <v>7800</v>
      </c>
      <c r="R760" s="139">
        <v>98887.8</v>
      </c>
      <c r="S760" s="141">
        <v>18174.2</v>
      </c>
      <c r="T760" s="139">
        <v>101592.8</v>
      </c>
      <c r="U760" s="141">
        <v>301.19549999999998</v>
      </c>
      <c r="V760" s="139">
        <v>102835.8</v>
      </c>
      <c r="W760" s="141">
        <v>305.0265</v>
      </c>
      <c r="X760" s="142">
        <v>101544</v>
      </c>
      <c r="Y760" s="141">
        <v>2317</v>
      </c>
      <c r="Z760" s="74" t="str">
        <f t="shared" si="33"/>
        <v/>
      </c>
      <c r="AA760" s="48">
        <f t="shared" si="34"/>
        <v>98887.8</v>
      </c>
      <c r="AB76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MIN(G760,J760,M760),"")</f>
        <v/>
      </c>
      <c r="AC760" s="49" t="str">
        <f>IF(OR(DataBase2[[#This Row],[sKS]] = "", DataBase2[[#This Row],[BSOpt]]=""), "", (DataBase2[[#This Row],[sKS]]-DataBase2[[#This Row],[BSOpt]])/DataBase2[[#This Row],[BSOpt]])</f>
        <v/>
      </c>
      <c r="AD760" s="49" t="str">
        <f t="shared" si="35"/>
        <v/>
      </c>
      <c r="AE760" s="49" t="str">
        <f>IF(OR(DataBase2[[#This Row],[sKS]] = "", DataBase2[[#This Row],[BESTUB]]=""), "", (DataBase2[[#This Row],[sKS]]-DataBase2[[#This Row],[BESTUB]])/DataBase2[[#This Row],[BESTUB]])</f>
        <v/>
      </c>
      <c r="AF760" s="75" t="str">
        <f>IF(OR(DataBase2[[#This Row],[sLB]] = "", DataBase2[[#This Row],[BestSol]]=""), "", (DataBase2[[#This Row],[sLB]]-DataBase2[[#This Row],[BestSol]])/DataBase2[[#This Row],[BestSol]])</f>
        <v/>
      </c>
      <c r="AG760" s="76" t="str">
        <f>IF(OR(DataBase2[[#This Row],[sCL]] = "", DataBase2[[#This Row],[BestSol]]=""), "", (DataBase2[[#This Row],[sCL]] -DataBase2[[#This Row],[BestSol]])/DataBase2[[#This Row],[BestSol]])</f>
        <v/>
      </c>
      <c r="AH760" s="76" t="str">
        <f>IF(OR(DataBase2[[#This Row],[sDRC]]= "", DataBase2[[#This Row],[BestSol]]=""), "", (DataBase2[[#This Row],[sDRC]]-DataBase2[[#This Row],[BestSol]])/DataBase2[[#This Row],[BestSol]])</f>
        <v/>
      </c>
      <c r="AI760" s="76" t="str">
        <f>IF(OR(DataBase2[[#This Row],[sABS]]= "", DataBase2[[#This Row],[BestSol]]=""), "", (DataBase2[[#This Row],[sABS]]-DataBase2[[#This Row],[BestSol]])/DataBase2[[#This Row],[BestSol]])</f>
        <v/>
      </c>
      <c r="AJ760" s="76" t="str">
        <f>IF(OR(DataBase2[[#This Row],[sCCJ]]= "", DataBase2[[#This Row],[BestSol]]=""), "", (DataBase2[[#This Row],[sCCJ]]-DataBase2[[#This Row],[BestSol]])/DataBase2[[#This Row],[BestSol]])</f>
        <v/>
      </c>
      <c r="AK760" s="76" t="str">
        <f>IF(OR(DataBase2[[#This Row],[sILS]] = "", DataBase2[[#This Row],[BestSol]]=""), "", (DataBase2[[#This Row],[sILS]]-DataBase2[[#This Row],[BestSol]])/DataBase2[[#This Row],[BestSol]])</f>
        <v/>
      </c>
      <c r="AL760" s="76" t="str">
        <f>IF(OR(DataBase2[[#This Row],[sSA]] = "", DataBase2[[#This Row],[BestSol]]=""), "", (DataBase2[[#This Row],[sSA]]-DataBase2[[#This Row],[BestSol]])/DataBase2[[#This Row],[BestSol]])</f>
        <v/>
      </c>
      <c r="AM760" s="76" t="str">
        <f>IF(OR(DataBase2[[#This Row],[sKS]] = "", DataBase2[[#This Row],[BestSol]]=""), "", (DataBase2[[#This Row],[sKS]]-DataBase2[[#This Row],[BestSol]])/DataBase2[[#This Row],[BestSol]])</f>
        <v/>
      </c>
      <c r="AN760" s="75" t="str">
        <f>IF(OR(DataBase2[[#This Row],[sLB]] = "", DataBase2[[#This Row],[BSHeu]]=""), "", (DataBase2[[#This Row],[sLB]]-DataBase2[[#This Row],[BSHeu]])/DataBase2[[#This Row],[BSHeu]])</f>
        <v/>
      </c>
      <c r="AO760" s="76" t="str">
        <f>IF(OR(DataBase2[[#This Row],[sCL]] = "",  DataBase2[[#This Row],[BSHeu]]=""), "", (DataBase2[[#This Row],[sCL]] - DataBase2[[#This Row],[BSHeu]])/ DataBase2[[#This Row],[BSHeu]])</f>
        <v/>
      </c>
      <c r="AP760" s="76" t="str">
        <f>IF(OR(DataBase2[[#This Row],[sDRC]]= "",  DataBase2[[#This Row],[BSHeu]]=""), "", (DataBase2[[#This Row],[sDRC]]- DataBase2[[#This Row],[BSHeu]])/ DataBase2[[#This Row],[BSHeu]])</f>
        <v/>
      </c>
      <c r="AQ760" s="76">
        <f>IF(OR(DataBase2[[#This Row],[sABS]]= "",  DataBase2[[#This Row],[BSHeu]]=""), "", (DataBase2[[#This Row],[sABS]]- DataBase2[[#This Row],[BSHeu]])/ DataBase2[[#This Row],[BSHeu]])</f>
        <v>6.0762566868713758E-2</v>
      </c>
      <c r="AR760" s="76">
        <f>IF(OR(DataBase2[[#This Row],[sCCJ]]= "",  DataBase2[[#This Row],[BSHeu]]=""), "", (DataBase2[[#This Row],[sCCJ]]- DataBase2[[#This Row],[BSHeu]])/ DataBase2[[#This Row],[BSHeu]])</f>
        <v>0</v>
      </c>
      <c r="AS760" s="76">
        <f>IF(OR(DataBase2[[#This Row],[sILS]] = "",  DataBase2[[#This Row],[BSHeu]]=""), "", (DataBase2[[#This Row],[sILS]]- DataBase2[[#This Row],[BSHeu]])/ DataBase2[[#This Row],[BSHeu]])</f>
        <v>2.7354233788192274E-2</v>
      </c>
      <c r="AT760" s="76">
        <f>IF(OR(DataBase2[[#This Row],[sSA]] = "",  DataBase2[[#This Row],[BSHeu]]=""), "", (DataBase2[[#This Row],[sSA]]- DataBase2[[#This Row],[BSHeu]])/ DataBase2[[#This Row],[BSHeu]])</f>
        <v>3.9924035118588948E-2</v>
      </c>
      <c r="AU760" s="77">
        <f>IF(OR(DataBase2[[#This Row],[sKS]]= "",  DataBase2[[#This Row],[BSHeu]]=""), "", (DataBase2[[#This Row],[sKS]]- DataBase2[[#This Row],[BSHeu]])/ DataBase2[[#This Row],[BSHeu]])</f>
        <v>2.6860745208205632E-2</v>
      </c>
      <c r="AV760" s="78" t="str">
        <f>IF(AND(DataBase2[[#This Row],[sLBGB]]&lt;=0.0001, DataBase2[[#This Row],[sLBGB]]&lt;&gt;""), 1,"")</f>
        <v/>
      </c>
      <c r="AW760" s="78" t="str">
        <f>IF(AND(DataBase2[[#This Row],[sCLGB]]&lt;=0.0001,DataBase2[[#This Row],[sCLGB]]&lt;&gt;""), 1,"")</f>
        <v/>
      </c>
      <c r="AX760" s="78" t="str">
        <f>IF(AND(DataBase2[[#This Row],[sDRCGB]]&lt;=0.0001,DataBase2[[#This Row],[sDRCGB]]&lt;&gt;""), 1,"")</f>
        <v/>
      </c>
      <c r="AY760" s="78" t="str">
        <f>IF(AND(DataBase2[[#This Row],[sABSGB]]&lt;=0.0001,DataBase2[[#This Row],[sABSGB]]&lt;&gt;""), 1,"")</f>
        <v/>
      </c>
      <c r="AZ760" s="78" t="str">
        <f>IF(AND(DataBase2[[#This Row],[sCCJGB]]&lt;=0.0001,DataBase2[[#This Row],[sCCJGB]]&lt;&gt;""), 1,"")</f>
        <v/>
      </c>
      <c r="BA760" s="78" t="str">
        <f>IF(AND(DataBase2[[#This Row],[sILSGB]]&lt;=0.0001,DataBase2[[#This Row],[sILSGB]]&lt;&gt;""), 1,"")</f>
        <v/>
      </c>
      <c r="BB760" s="78" t="str">
        <f>IF(AND(DataBase2[[#This Row],[sSAGB]]&lt;=0.0001,DataBase2[[#This Row],[sSAGB]]&lt;&gt;""), 1,"")</f>
        <v/>
      </c>
      <c r="BC760" s="78" t="str">
        <f>IF(AND(DataBase2[[#This Row],[sKSGB]]&lt;=0.0001,DataBase2[[#This Row],[sKSGB]]&lt;&gt;""), 1,"")</f>
        <v/>
      </c>
      <c r="BD760" s="79" t="str">
        <f>IF(AND(DataBase2[[#This Row],[sLBGKS]]&lt;=0.0001, DataBase2[[#This Row],[sLBGKS]]&lt;&gt;""), 1,"")</f>
        <v/>
      </c>
      <c r="BE760" s="78" t="str">
        <f>IF(AND(DataBase2[[#This Row],[sCLGKS]]&lt;=0.0001,DataBase2[[#This Row],[sCLGKS]]&lt;&gt;""), 1,"")</f>
        <v/>
      </c>
      <c r="BF760" s="78" t="str">
        <f>IF(AND(DataBase2[[#This Row],[sDRCGKS]]&lt;=0.0001,DataBase2[[#This Row],[sDRCGKS]]&lt;&gt;""), 1,"")</f>
        <v/>
      </c>
      <c r="BG760" s="78" t="str">
        <f>IF(AND(DataBase2[[#This Row],[sABSGKS]]&lt;=0.0001,DataBase2[[#This Row],[sABSGKS]]&lt;&gt;""), 1,"")</f>
        <v/>
      </c>
      <c r="BH760" s="78">
        <f>IF(AND(DataBase2[[#This Row],[sCCJGKS]]&lt;=0.0001,DataBase2[[#This Row],[sCCJGKS]]&lt;&gt;""), 1,"")</f>
        <v>1</v>
      </c>
      <c r="BI760" s="78" t="str">
        <f>IF(AND(DataBase2[[#This Row],[sILSGKS]]&lt;=0.0001,DataBase2[[#This Row],[sILSGKS]]&lt;&gt;""), 1,"")</f>
        <v/>
      </c>
      <c r="BJ760" s="78" t="str">
        <f>IF(AND(DataBase2[[#This Row],[sSAGKS]]&lt;=0.0001,DataBase2[[#This Row],[sSAGKS]]&lt;&gt;""), 1,"")</f>
        <v/>
      </c>
      <c r="BK760" s="80" t="str">
        <f>IF(AND(DataBase2[[#This Row],[sKSGKS]]&lt;=0.0001,DataBase2[[#This Row],[sKSGKS]]&lt;&gt;""), 1,"")</f>
        <v/>
      </c>
      <c r="BQ760" s="7"/>
      <c r="BR760" s="7"/>
      <c r="BS760" s="7"/>
      <c r="BT760" s="7"/>
      <c r="BU760" s="7"/>
      <c r="CH760" s="7"/>
      <c r="CI760" s="7"/>
      <c r="CJ760" s="7"/>
      <c r="CK760" s="7"/>
      <c r="CQ760" s="7"/>
      <c r="CR760" s="7"/>
      <c r="CS760" s="7"/>
      <c r="CT760" s="7"/>
      <c r="CU760" s="7"/>
      <c r="DH760" s="7"/>
      <c r="DI760" s="7"/>
      <c r="DJ760" s="7"/>
      <c r="DK760" s="7"/>
      <c r="DQ760" s="7"/>
      <c r="DR760" s="7"/>
      <c r="DS760" s="7"/>
      <c r="DT760" s="7"/>
      <c r="DU760" s="7"/>
      <c r="EB760" s="7"/>
      <c r="EC760" s="7"/>
      <c r="ED760" s="7"/>
      <c r="EE760" s="7"/>
      <c r="EK760" s="7"/>
      <c r="EL760" s="7"/>
      <c r="EM760" s="7"/>
      <c r="EN760" s="7"/>
      <c r="EO760" s="7"/>
      <c r="EV760" s="7"/>
      <c r="EW760" s="7"/>
      <c r="EX760" s="7"/>
      <c r="EY760" s="7"/>
    </row>
    <row r="761" spans="1:155" s="8" customFormat="1" x14ac:dyDescent="0.35">
      <c r="A761" s="127" t="s">
        <v>347</v>
      </c>
      <c r="B761" s="128" t="s">
        <v>283</v>
      </c>
      <c r="C761" s="129" t="s">
        <v>81</v>
      </c>
      <c r="D761" s="67">
        <v>6</v>
      </c>
      <c r="E761" s="67">
        <v>200</v>
      </c>
      <c r="F761" s="68">
        <v>5</v>
      </c>
      <c r="G761" s="139"/>
      <c r="H761" s="140">
        <v>93768.1</v>
      </c>
      <c r="I761" s="141"/>
      <c r="J761" s="139"/>
      <c r="K761" s="140"/>
      <c r="L761" s="141"/>
      <c r="M761" s="139"/>
      <c r="N761" s="142"/>
      <c r="O761" s="141"/>
      <c r="P761" s="139">
        <v>105999.16406</v>
      </c>
      <c r="Q761" s="141">
        <v>7800</v>
      </c>
      <c r="R761" s="139">
        <v>99741.8</v>
      </c>
      <c r="S761" s="141">
        <v>18763.8</v>
      </c>
      <c r="T761" s="139">
        <v>103585.8</v>
      </c>
      <c r="U761" s="141">
        <v>300.166</v>
      </c>
      <c r="V761" s="139">
        <v>103878.8</v>
      </c>
      <c r="W761" s="141">
        <v>305.51549999999997</v>
      </c>
      <c r="X761" s="142">
        <v>102416</v>
      </c>
      <c r="Y761" s="141">
        <v>7233</v>
      </c>
      <c r="Z761" s="74" t="str">
        <f t="shared" si="33"/>
        <v/>
      </c>
      <c r="AA761" s="48">
        <f t="shared" si="34"/>
        <v>99741.8</v>
      </c>
      <c r="AB76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MIN(G761,J761,M761),"")</f>
        <v/>
      </c>
      <c r="AC761" s="49" t="str">
        <f>IF(OR(DataBase2[[#This Row],[sKS]] = "", DataBase2[[#This Row],[BSOpt]]=""), "", (DataBase2[[#This Row],[sKS]]-DataBase2[[#This Row],[BSOpt]])/DataBase2[[#This Row],[BSOpt]])</f>
        <v/>
      </c>
      <c r="AD761" s="49" t="str">
        <f t="shared" si="35"/>
        <v/>
      </c>
      <c r="AE761" s="49" t="str">
        <f>IF(OR(DataBase2[[#This Row],[sKS]] = "", DataBase2[[#This Row],[BESTUB]]=""), "", (DataBase2[[#This Row],[sKS]]-DataBase2[[#This Row],[BESTUB]])/DataBase2[[#This Row],[BESTUB]])</f>
        <v/>
      </c>
      <c r="AF761" s="75" t="str">
        <f>IF(OR(DataBase2[[#This Row],[sLB]] = "", DataBase2[[#This Row],[BestSol]]=""), "", (DataBase2[[#This Row],[sLB]]-DataBase2[[#This Row],[BestSol]])/DataBase2[[#This Row],[BestSol]])</f>
        <v/>
      </c>
      <c r="AG761" s="76" t="str">
        <f>IF(OR(DataBase2[[#This Row],[sCL]] = "", DataBase2[[#This Row],[BestSol]]=""), "", (DataBase2[[#This Row],[sCL]] -DataBase2[[#This Row],[BestSol]])/DataBase2[[#This Row],[BestSol]])</f>
        <v/>
      </c>
      <c r="AH761" s="76" t="str">
        <f>IF(OR(DataBase2[[#This Row],[sDRC]]= "", DataBase2[[#This Row],[BestSol]]=""), "", (DataBase2[[#This Row],[sDRC]]-DataBase2[[#This Row],[BestSol]])/DataBase2[[#This Row],[BestSol]])</f>
        <v/>
      </c>
      <c r="AI761" s="76" t="str">
        <f>IF(OR(DataBase2[[#This Row],[sABS]]= "", DataBase2[[#This Row],[BestSol]]=""), "", (DataBase2[[#This Row],[sABS]]-DataBase2[[#This Row],[BestSol]])/DataBase2[[#This Row],[BestSol]])</f>
        <v/>
      </c>
      <c r="AJ761" s="76" t="str">
        <f>IF(OR(DataBase2[[#This Row],[sCCJ]]= "", DataBase2[[#This Row],[BestSol]]=""), "", (DataBase2[[#This Row],[sCCJ]]-DataBase2[[#This Row],[BestSol]])/DataBase2[[#This Row],[BestSol]])</f>
        <v/>
      </c>
      <c r="AK761" s="76" t="str">
        <f>IF(OR(DataBase2[[#This Row],[sILS]] = "", DataBase2[[#This Row],[BestSol]]=""), "", (DataBase2[[#This Row],[sILS]]-DataBase2[[#This Row],[BestSol]])/DataBase2[[#This Row],[BestSol]])</f>
        <v/>
      </c>
      <c r="AL761" s="76" t="str">
        <f>IF(OR(DataBase2[[#This Row],[sSA]] = "", DataBase2[[#This Row],[BestSol]]=""), "", (DataBase2[[#This Row],[sSA]]-DataBase2[[#This Row],[BestSol]])/DataBase2[[#This Row],[BestSol]])</f>
        <v/>
      </c>
      <c r="AM761" s="76" t="str">
        <f>IF(OR(DataBase2[[#This Row],[sKS]] = "", DataBase2[[#This Row],[BestSol]]=""), "", (DataBase2[[#This Row],[sKS]]-DataBase2[[#This Row],[BestSol]])/DataBase2[[#This Row],[BestSol]])</f>
        <v/>
      </c>
      <c r="AN761" s="75" t="str">
        <f>IF(OR(DataBase2[[#This Row],[sLB]] = "", DataBase2[[#This Row],[BSHeu]]=""), "", (DataBase2[[#This Row],[sLB]]-DataBase2[[#This Row],[BSHeu]])/DataBase2[[#This Row],[BSHeu]])</f>
        <v/>
      </c>
      <c r="AO761" s="76" t="str">
        <f>IF(OR(DataBase2[[#This Row],[sCL]] = "",  DataBase2[[#This Row],[BSHeu]]=""), "", (DataBase2[[#This Row],[sCL]] - DataBase2[[#This Row],[BSHeu]])/ DataBase2[[#This Row],[BSHeu]])</f>
        <v/>
      </c>
      <c r="AP761" s="76" t="str">
        <f>IF(OR(DataBase2[[#This Row],[sDRC]]= "",  DataBase2[[#This Row],[BSHeu]]=""), "", (DataBase2[[#This Row],[sDRC]]- DataBase2[[#This Row],[BSHeu]])/ DataBase2[[#This Row],[BSHeu]])</f>
        <v/>
      </c>
      <c r="AQ761" s="76">
        <f>IF(OR(DataBase2[[#This Row],[sABS]]= "",  DataBase2[[#This Row],[BSHeu]]=""), "", (DataBase2[[#This Row],[sABS]]- DataBase2[[#This Row],[BSHeu]])/ DataBase2[[#This Row],[BSHeu]])</f>
        <v>6.2735623981119176E-2</v>
      </c>
      <c r="AR761" s="76">
        <f>IF(OR(DataBase2[[#This Row],[sCCJ]]= "",  DataBase2[[#This Row],[BSHeu]]=""), "", (DataBase2[[#This Row],[sCCJ]]- DataBase2[[#This Row],[BSHeu]])/ DataBase2[[#This Row],[BSHeu]])</f>
        <v>0</v>
      </c>
      <c r="AS761" s="76">
        <f>IF(OR(DataBase2[[#This Row],[sILS]] = "",  DataBase2[[#This Row],[BSHeu]]=""), "", (DataBase2[[#This Row],[sILS]]- DataBase2[[#This Row],[BSHeu]])/ DataBase2[[#This Row],[BSHeu]])</f>
        <v>3.8539509012269678E-2</v>
      </c>
      <c r="AT761" s="76">
        <f>IF(OR(DataBase2[[#This Row],[sSA]] = "",  DataBase2[[#This Row],[BSHeu]]=""), "", (DataBase2[[#This Row],[sSA]]- DataBase2[[#This Row],[BSHeu]])/ DataBase2[[#This Row],[BSHeu]])</f>
        <v>4.1477093856337063E-2</v>
      </c>
      <c r="AU761" s="77">
        <f>IF(OR(DataBase2[[#This Row],[sKS]]= "",  DataBase2[[#This Row],[BSHeu]]=""), "", (DataBase2[[#This Row],[sKS]]- DataBase2[[#This Row],[BSHeu]])/ DataBase2[[#This Row],[BSHeu]])</f>
        <v>2.6811226587047727E-2</v>
      </c>
      <c r="AV761" s="78" t="str">
        <f>IF(AND(DataBase2[[#This Row],[sLBGB]]&lt;=0.0001, DataBase2[[#This Row],[sLBGB]]&lt;&gt;""), 1,"")</f>
        <v/>
      </c>
      <c r="AW761" s="78" t="str">
        <f>IF(AND(DataBase2[[#This Row],[sCLGB]]&lt;=0.0001,DataBase2[[#This Row],[sCLGB]]&lt;&gt;""), 1,"")</f>
        <v/>
      </c>
      <c r="AX761" s="78" t="str">
        <f>IF(AND(DataBase2[[#This Row],[sDRCGB]]&lt;=0.0001,DataBase2[[#This Row],[sDRCGB]]&lt;&gt;""), 1,"")</f>
        <v/>
      </c>
      <c r="AY761" s="78" t="str">
        <f>IF(AND(DataBase2[[#This Row],[sABSGB]]&lt;=0.0001,DataBase2[[#This Row],[sABSGB]]&lt;&gt;""), 1,"")</f>
        <v/>
      </c>
      <c r="AZ761" s="78" t="str">
        <f>IF(AND(DataBase2[[#This Row],[sCCJGB]]&lt;=0.0001,DataBase2[[#This Row],[sCCJGB]]&lt;&gt;""), 1,"")</f>
        <v/>
      </c>
      <c r="BA761" s="78" t="str">
        <f>IF(AND(DataBase2[[#This Row],[sILSGB]]&lt;=0.0001,DataBase2[[#This Row],[sILSGB]]&lt;&gt;""), 1,"")</f>
        <v/>
      </c>
      <c r="BB761" s="78" t="str">
        <f>IF(AND(DataBase2[[#This Row],[sSAGB]]&lt;=0.0001,DataBase2[[#This Row],[sSAGB]]&lt;&gt;""), 1,"")</f>
        <v/>
      </c>
      <c r="BC761" s="78" t="str">
        <f>IF(AND(DataBase2[[#This Row],[sKSGB]]&lt;=0.0001,DataBase2[[#This Row],[sKSGB]]&lt;&gt;""), 1,"")</f>
        <v/>
      </c>
      <c r="BD761" s="79" t="str">
        <f>IF(AND(DataBase2[[#This Row],[sLBGKS]]&lt;=0.0001, DataBase2[[#This Row],[sLBGKS]]&lt;&gt;""), 1,"")</f>
        <v/>
      </c>
      <c r="BE761" s="78" t="str">
        <f>IF(AND(DataBase2[[#This Row],[sCLGKS]]&lt;=0.0001,DataBase2[[#This Row],[sCLGKS]]&lt;&gt;""), 1,"")</f>
        <v/>
      </c>
      <c r="BF761" s="78" t="str">
        <f>IF(AND(DataBase2[[#This Row],[sDRCGKS]]&lt;=0.0001,DataBase2[[#This Row],[sDRCGKS]]&lt;&gt;""), 1,"")</f>
        <v/>
      </c>
      <c r="BG761" s="78" t="str">
        <f>IF(AND(DataBase2[[#This Row],[sABSGKS]]&lt;=0.0001,DataBase2[[#This Row],[sABSGKS]]&lt;&gt;""), 1,"")</f>
        <v/>
      </c>
      <c r="BH761" s="78">
        <f>IF(AND(DataBase2[[#This Row],[sCCJGKS]]&lt;=0.0001,DataBase2[[#This Row],[sCCJGKS]]&lt;&gt;""), 1,"")</f>
        <v>1</v>
      </c>
      <c r="BI761" s="78" t="str">
        <f>IF(AND(DataBase2[[#This Row],[sILSGKS]]&lt;=0.0001,DataBase2[[#This Row],[sILSGKS]]&lt;&gt;""), 1,"")</f>
        <v/>
      </c>
      <c r="BJ761" s="78" t="str">
        <f>IF(AND(DataBase2[[#This Row],[sSAGKS]]&lt;=0.0001,DataBase2[[#This Row],[sSAGKS]]&lt;&gt;""), 1,"")</f>
        <v/>
      </c>
      <c r="BK761" s="80" t="str">
        <f>IF(AND(DataBase2[[#This Row],[sKSGKS]]&lt;=0.0001,DataBase2[[#This Row],[sKSGKS]]&lt;&gt;""), 1,"")</f>
        <v/>
      </c>
      <c r="BQ761" s="7"/>
      <c r="BR761" s="7"/>
      <c r="BS761" s="7"/>
      <c r="BT761" s="7"/>
      <c r="BU761" s="7"/>
      <c r="CH761" s="7"/>
      <c r="CI761" s="7"/>
      <c r="CJ761" s="7"/>
      <c r="CK761" s="7"/>
      <c r="CQ761" s="7"/>
      <c r="CR761" s="7"/>
      <c r="CS761" s="7"/>
      <c r="CT761" s="7"/>
      <c r="CU761" s="7"/>
      <c r="DH761" s="7"/>
      <c r="DI761" s="7"/>
      <c r="DJ761" s="7"/>
      <c r="DK761" s="7"/>
      <c r="DQ761" s="7"/>
      <c r="DR761" s="7"/>
      <c r="DS761" s="7"/>
      <c r="DT761" s="7"/>
      <c r="DU761" s="7"/>
      <c r="EB761" s="7"/>
      <c r="EC761" s="7"/>
      <c r="ED761" s="7"/>
      <c r="EE761" s="7"/>
      <c r="EK761" s="7"/>
      <c r="EL761" s="7"/>
      <c r="EM761" s="7"/>
      <c r="EN761" s="7"/>
      <c r="EO761" s="7"/>
      <c r="EV761" s="7"/>
      <c r="EW761" s="7"/>
      <c r="EX761" s="7"/>
      <c r="EY761" s="7"/>
    </row>
    <row r="762" spans="1:155" s="8" customFormat="1" x14ac:dyDescent="0.35">
      <c r="A762" s="127" t="s">
        <v>348</v>
      </c>
      <c r="B762" s="128" t="s">
        <v>283</v>
      </c>
      <c r="C762" s="129" t="s">
        <v>81</v>
      </c>
      <c r="D762" s="67">
        <v>6</v>
      </c>
      <c r="E762" s="67">
        <v>200</v>
      </c>
      <c r="F762" s="68">
        <v>2</v>
      </c>
      <c r="G762" s="139"/>
      <c r="H762" s="140">
        <v>92276.5</v>
      </c>
      <c r="I762" s="141"/>
      <c r="J762" s="139"/>
      <c r="K762" s="140"/>
      <c r="L762" s="141"/>
      <c r="M762" s="139"/>
      <c r="N762" s="142"/>
      <c r="O762" s="141"/>
      <c r="P762" s="139">
        <v>101004.96094</v>
      </c>
      <c r="Q762" s="141">
        <v>7801</v>
      </c>
      <c r="R762" s="139">
        <v>99610.6</v>
      </c>
      <c r="S762" s="141">
        <v>16066.1</v>
      </c>
      <c r="T762" s="139">
        <v>101083.6</v>
      </c>
      <c r="U762" s="141">
        <v>301.55799999999999</v>
      </c>
      <c r="V762" s="139">
        <v>102363.6</v>
      </c>
      <c r="W762" s="141">
        <v>304.26100000000002</v>
      </c>
      <c r="X762" s="142">
        <v>100808</v>
      </c>
      <c r="Y762" s="141">
        <v>336</v>
      </c>
      <c r="Z762" s="74" t="str">
        <f t="shared" si="33"/>
        <v/>
      </c>
      <c r="AA762" s="48">
        <f t="shared" si="34"/>
        <v>99610.6</v>
      </c>
      <c r="AB76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MIN(G762,J762,M762),"")</f>
        <v/>
      </c>
      <c r="AC762" s="49" t="str">
        <f>IF(OR(DataBase2[[#This Row],[sKS]] = "", DataBase2[[#This Row],[BSOpt]]=""), "", (DataBase2[[#This Row],[sKS]]-DataBase2[[#This Row],[BSOpt]])/DataBase2[[#This Row],[BSOpt]])</f>
        <v/>
      </c>
      <c r="AD762" s="49" t="str">
        <f t="shared" si="35"/>
        <v/>
      </c>
      <c r="AE762" s="49" t="str">
        <f>IF(OR(DataBase2[[#This Row],[sKS]] = "", DataBase2[[#This Row],[BESTUB]]=""), "", (DataBase2[[#This Row],[sKS]]-DataBase2[[#This Row],[BESTUB]])/DataBase2[[#This Row],[BESTUB]])</f>
        <v/>
      </c>
      <c r="AF762" s="75" t="str">
        <f>IF(OR(DataBase2[[#This Row],[sLB]] = "", DataBase2[[#This Row],[BestSol]]=""), "", (DataBase2[[#This Row],[sLB]]-DataBase2[[#This Row],[BestSol]])/DataBase2[[#This Row],[BestSol]])</f>
        <v/>
      </c>
      <c r="AG762" s="76" t="str">
        <f>IF(OR(DataBase2[[#This Row],[sCL]] = "", DataBase2[[#This Row],[BestSol]]=""), "", (DataBase2[[#This Row],[sCL]] -DataBase2[[#This Row],[BestSol]])/DataBase2[[#This Row],[BestSol]])</f>
        <v/>
      </c>
      <c r="AH762" s="76" t="str">
        <f>IF(OR(DataBase2[[#This Row],[sDRC]]= "", DataBase2[[#This Row],[BestSol]]=""), "", (DataBase2[[#This Row],[sDRC]]-DataBase2[[#This Row],[BestSol]])/DataBase2[[#This Row],[BestSol]])</f>
        <v/>
      </c>
      <c r="AI762" s="76" t="str">
        <f>IF(OR(DataBase2[[#This Row],[sABS]]= "", DataBase2[[#This Row],[BestSol]]=""), "", (DataBase2[[#This Row],[sABS]]-DataBase2[[#This Row],[BestSol]])/DataBase2[[#This Row],[BestSol]])</f>
        <v/>
      </c>
      <c r="AJ762" s="76" t="str">
        <f>IF(OR(DataBase2[[#This Row],[sCCJ]]= "", DataBase2[[#This Row],[BestSol]]=""), "", (DataBase2[[#This Row],[sCCJ]]-DataBase2[[#This Row],[BestSol]])/DataBase2[[#This Row],[BestSol]])</f>
        <v/>
      </c>
      <c r="AK762" s="76" t="str">
        <f>IF(OR(DataBase2[[#This Row],[sILS]] = "", DataBase2[[#This Row],[BestSol]]=""), "", (DataBase2[[#This Row],[sILS]]-DataBase2[[#This Row],[BestSol]])/DataBase2[[#This Row],[BestSol]])</f>
        <v/>
      </c>
      <c r="AL762" s="76" t="str">
        <f>IF(OR(DataBase2[[#This Row],[sSA]] = "", DataBase2[[#This Row],[BestSol]]=""), "", (DataBase2[[#This Row],[sSA]]-DataBase2[[#This Row],[BestSol]])/DataBase2[[#This Row],[BestSol]])</f>
        <v/>
      </c>
      <c r="AM762" s="76" t="str">
        <f>IF(OR(DataBase2[[#This Row],[sKS]] = "", DataBase2[[#This Row],[BestSol]]=""), "", (DataBase2[[#This Row],[sKS]]-DataBase2[[#This Row],[BestSol]])/DataBase2[[#This Row],[BestSol]])</f>
        <v/>
      </c>
      <c r="AN762" s="75" t="str">
        <f>IF(OR(DataBase2[[#This Row],[sLB]] = "", DataBase2[[#This Row],[BSHeu]]=""), "", (DataBase2[[#This Row],[sLB]]-DataBase2[[#This Row],[BSHeu]])/DataBase2[[#This Row],[BSHeu]])</f>
        <v/>
      </c>
      <c r="AO762" s="76" t="str">
        <f>IF(OR(DataBase2[[#This Row],[sCL]] = "",  DataBase2[[#This Row],[BSHeu]]=""), "", (DataBase2[[#This Row],[sCL]] - DataBase2[[#This Row],[BSHeu]])/ DataBase2[[#This Row],[BSHeu]])</f>
        <v/>
      </c>
      <c r="AP762" s="76" t="str">
        <f>IF(OR(DataBase2[[#This Row],[sDRC]]= "",  DataBase2[[#This Row],[BSHeu]]=""), "", (DataBase2[[#This Row],[sDRC]]- DataBase2[[#This Row],[BSHeu]])/ DataBase2[[#This Row],[BSHeu]])</f>
        <v/>
      </c>
      <c r="AQ762" s="76">
        <f>IF(OR(DataBase2[[#This Row],[sABS]]= "",  DataBase2[[#This Row],[BSHeu]]=""), "", (DataBase2[[#This Row],[sABS]]- DataBase2[[#This Row],[BSHeu]])/ DataBase2[[#This Row],[BSHeu]])</f>
        <v>1.3998118071771464E-2</v>
      </c>
      <c r="AR762" s="76">
        <f>IF(OR(DataBase2[[#This Row],[sCCJ]]= "",  DataBase2[[#This Row],[BSHeu]]=""), "", (DataBase2[[#This Row],[sCCJ]]- DataBase2[[#This Row],[BSHeu]])/ DataBase2[[#This Row],[BSHeu]])</f>
        <v>0</v>
      </c>
      <c r="AS762" s="76">
        <f>IF(OR(DataBase2[[#This Row],[sILS]] = "",  DataBase2[[#This Row],[BSHeu]]=""), "", (DataBase2[[#This Row],[sILS]]- DataBase2[[#This Row],[BSHeu]])/ DataBase2[[#This Row],[BSHeu]])</f>
        <v>1.4787582847608586E-2</v>
      </c>
      <c r="AT762" s="76">
        <f>IF(OR(DataBase2[[#This Row],[sSA]] = "",  DataBase2[[#This Row],[BSHeu]]=""), "", (DataBase2[[#This Row],[sSA]]- DataBase2[[#This Row],[BSHeu]])/ DataBase2[[#This Row],[BSHeu]])</f>
        <v>2.7637620895768121E-2</v>
      </c>
      <c r="AU762" s="77">
        <f>IF(OR(DataBase2[[#This Row],[sKS]]= "",  DataBase2[[#This Row],[BSHeu]]=""), "", (DataBase2[[#This Row],[sKS]]- DataBase2[[#This Row],[BSHeu]])/ DataBase2[[#This Row],[BSHeu]])</f>
        <v>1.2020809030364179E-2</v>
      </c>
      <c r="AV762" s="78" t="str">
        <f>IF(AND(DataBase2[[#This Row],[sLBGB]]&lt;=0.0001, DataBase2[[#This Row],[sLBGB]]&lt;&gt;""), 1,"")</f>
        <v/>
      </c>
      <c r="AW762" s="78" t="str">
        <f>IF(AND(DataBase2[[#This Row],[sCLGB]]&lt;=0.0001,DataBase2[[#This Row],[sCLGB]]&lt;&gt;""), 1,"")</f>
        <v/>
      </c>
      <c r="AX762" s="78" t="str">
        <f>IF(AND(DataBase2[[#This Row],[sDRCGB]]&lt;=0.0001,DataBase2[[#This Row],[sDRCGB]]&lt;&gt;""), 1,"")</f>
        <v/>
      </c>
      <c r="AY762" s="78" t="str">
        <f>IF(AND(DataBase2[[#This Row],[sABSGB]]&lt;=0.0001,DataBase2[[#This Row],[sABSGB]]&lt;&gt;""), 1,"")</f>
        <v/>
      </c>
      <c r="AZ762" s="78" t="str">
        <f>IF(AND(DataBase2[[#This Row],[sCCJGB]]&lt;=0.0001,DataBase2[[#This Row],[sCCJGB]]&lt;&gt;""), 1,"")</f>
        <v/>
      </c>
      <c r="BA762" s="78" t="str">
        <f>IF(AND(DataBase2[[#This Row],[sILSGB]]&lt;=0.0001,DataBase2[[#This Row],[sILSGB]]&lt;&gt;""), 1,"")</f>
        <v/>
      </c>
      <c r="BB762" s="78" t="str">
        <f>IF(AND(DataBase2[[#This Row],[sSAGB]]&lt;=0.0001,DataBase2[[#This Row],[sSAGB]]&lt;&gt;""), 1,"")</f>
        <v/>
      </c>
      <c r="BC762" s="78" t="str">
        <f>IF(AND(DataBase2[[#This Row],[sKSGB]]&lt;=0.0001,DataBase2[[#This Row],[sKSGB]]&lt;&gt;""), 1,"")</f>
        <v/>
      </c>
      <c r="BD762" s="79" t="str">
        <f>IF(AND(DataBase2[[#This Row],[sLBGKS]]&lt;=0.0001, DataBase2[[#This Row],[sLBGKS]]&lt;&gt;""), 1,"")</f>
        <v/>
      </c>
      <c r="BE762" s="78" t="str">
        <f>IF(AND(DataBase2[[#This Row],[sCLGKS]]&lt;=0.0001,DataBase2[[#This Row],[sCLGKS]]&lt;&gt;""), 1,"")</f>
        <v/>
      </c>
      <c r="BF762" s="78" t="str">
        <f>IF(AND(DataBase2[[#This Row],[sDRCGKS]]&lt;=0.0001,DataBase2[[#This Row],[sDRCGKS]]&lt;&gt;""), 1,"")</f>
        <v/>
      </c>
      <c r="BG762" s="78" t="str">
        <f>IF(AND(DataBase2[[#This Row],[sABSGKS]]&lt;=0.0001,DataBase2[[#This Row],[sABSGKS]]&lt;&gt;""), 1,"")</f>
        <v/>
      </c>
      <c r="BH762" s="78">
        <f>IF(AND(DataBase2[[#This Row],[sCCJGKS]]&lt;=0.0001,DataBase2[[#This Row],[sCCJGKS]]&lt;&gt;""), 1,"")</f>
        <v>1</v>
      </c>
      <c r="BI762" s="78" t="str">
        <f>IF(AND(DataBase2[[#This Row],[sILSGKS]]&lt;=0.0001,DataBase2[[#This Row],[sILSGKS]]&lt;&gt;""), 1,"")</f>
        <v/>
      </c>
      <c r="BJ762" s="78" t="str">
        <f>IF(AND(DataBase2[[#This Row],[sSAGKS]]&lt;=0.0001,DataBase2[[#This Row],[sSAGKS]]&lt;&gt;""), 1,"")</f>
        <v/>
      </c>
      <c r="BK762" s="80" t="str">
        <f>IF(AND(DataBase2[[#This Row],[sKSGKS]]&lt;=0.0001,DataBase2[[#This Row],[sKSGKS]]&lt;&gt;""), 1,"")</f>
        <v/>
      </c>
      <c r="BQ762" s="7"/>
      <c r="BR762" s="7"/>
      <c r="BS762" s="7"/>
      <c r="BT762" s="7"/>
      <c r="BU762" s="7"/>
      <c r="CH762" s="7"/>
      <c r="CI762" s="7"/>
      <c r="CJ762" s="7"/>
      <c r="CK762" s="7"/>
      <c r="CQ762" s="7"/>
      <c r="CR762" s="7"/>
      <c r="CS762" s="7"/>
      <c r="CT762" s="7"/>
      <c r="CU762" s="7"/>
      <c r="DH762" s="7"/>
      <c r="DI762" s="7"/>
      <c r="DJ762" s="7"/>
      <c r="DK762" s="7"/>
      <c r="DQ762" s="7"/>
      <c r="DR762" s="7"/>
      <c r="DS762" s="7"/>
      <c r="DT762" s="7"/>
      <c r="DU762" s="7"/>
      <c r="EB762" s="7"/>
      <c r="EC762" s="7"/>
      <c r="ED762" s="7"/>
      <c r="EE762" s="7"/>
      <c r="EK762" s="7"/>
      <c r="EL762" s="7"/>
      <c r="EM762" s="7"/>
      <c r="EN762" s="7"/>
      <c r="EO762" s="7"/>
      <c r="EV762" s="7"/>
      <c r="EW762" s="7"/>
      <c r="EX762" s="7"/>
      <c r="EY762" s="7"/>
    </row>
    <row r="763" spans="1:155" s="8" customFormat="1" x14ac:dyDescent="0.35">
      <c r="A763" s="127" t="s">
        <v>349</v>
      </c>
      <c r="B763" s="128" t="s">
        <v>283</v>
      </c>
      <c r="C763" s="129" t="s">
        <v>81</v>
      </c>
      <c r="D763" s="67">
        <v>6</v>
      </c>
      <c r="E763" s="67">
        <v>200</v>
      </c>
      <c r="F763" s="68">
        <v>3</v>
      </c>
      <c r="G763" s="139"/>
      <c r="H763" s="140">
        <v>93256</v>
      </c>
      <c r="I763" s="141"/>
      <c r="J763" s="139"/>
      <c r="K763" s="140"/>
      <c r="L763" s="141"/>
      <c r="M763" s="139"/>
      <c r="N763" s="142"/>
      <c r="O763" s="141"/>
      <c r="P763" s="139">
        <v>102994.82031</v>
      </c>
      <c r="Q763" s="141">
        <v>7801</v>
      </c>
      <c r="R763" s="139">
        <v>100277.6</v>
      </c>
      <c r="S763" s="141">
        <v>10361.1</v>
      </c>
      <c r="T763" s="139">
        <v>102130.6</v>
      </c>
      <c r="U763" s="141">
        <v>300.10399999999998</v>
      </c>
      <c r="V763" s="139">
        <v>103424.6</v>
      </c>
      <c r="W763" s="141">
        <v>301.17349999999999</v>
      </c>
      <c r="X763" s="142">
        <v>103895</v>
      </c>
      <c r="Y763" s="141">
        <v>576</v>
      </c>
      <c r="Z763" s="74" t="str">
        <f t="shared" si="33"/>
        <v/>
      </c>
      <c r="AA763" s="48">
        <f t="shared" si="34"/>
        <v>100277.6</v>
      </c>
      <c r="AB76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MIN(G763,J763,M763),"")</f>
        <v/>
      </c>
      <c r="AC763" s="49" t="str">
        <f>IF(OR(DataBase2[[#This Row],[sKS]] = "", DataBase2[[#This Row],[BSOpt]]=""), "", (DataBase2[[#This Row],[sKS]]-DataBase2[[#This Row],[BSOpt]])/DataBase2[[#This Row],[BSOpt]])</f>
        <v/>
      </c>
      <c r="AD763" s="49" t="str">
        <f t="shared" si="35"/>
        <v/>
      </c>
      <c r="AE763" s="49" t="str">
        <f>IF(OR(DataBase2[[#This Row],[sKS]] = "", DataBase2[[#This Row],[BESTUB]]=""), "", (DataBase2[[#This Row],[sKS]]-DataBase2[[#This Row],[BESTUB]])/DataBase2[[#This Row],[BESTUB]])</f>
        <v/>
      </c>
      <c r="AF763" s="75" t="str">
        <f>IF(OR(DataBase2[[#This Row],[sLB]] = "", DataBase2[[#This Row],[BestSol]]=""), "", (DataBase2[[#This Row],[sLB]]-DataBase2[[#This Row],[BestSol]])/DataBase2[[#This Row],[BestSol]])</f>
        <v/>
      </c>
      <c r="AG763" s="76" t="str">
        <f>IF(OR(DataBase2[[#This Row],[sCL]] = "", DataBase2[[#This Row],[BestSol]]=""), "", (DataBase2[[#This Row],[sCL]] -DataBase2[[#This Row],[BestSol]])/DataBase2[[#This Row],[BestSol]])</f>
        <v/>
      </c>
      <c r="AH763" s="76" t="str">
        <f>IF(OR(DataBase2[[#This Row],[sDRC]]= "", DataBase2[[#This Row],[BestSol]]=""), "", (DataBase2[[#This Row],[sDRC]]-DataBase2[[#This Row],[BestSol]])/DataBase2[[#This Row],[BestSol]])</f>
        <v/>
      </c>
      <c r="AI763" s="76" t="str">
        <f>IF(OR(DataBase2[[#This Row],[sABS]]= "", DataBase2[[#This Row],[BestSol]]=""), "", (DataBase2[[#This Row],[sABS]]-DataBase2[[#This Row],[BestSol]])/DataBase2[[#This Row],[BestSol]])</f>
        <v/>
      </c>
      <c r="AJ763" s="76" t="str">
        <f>IF(OR(DataBase2[[#This Row],[sCCJ]]= "", DataBase2[[#This Row],[BestSol]]=""), "", (DataBase2[[#This Row],[sCCJ]]-DataBase2[[#This Row],[BestSol]])/DataBase2[[#This Row],[BestSol]])</f>
        <v/>
      </c>
      <c r="AK763" s="76" t="str">
        <f>IF(OR(DataBase2[[#This Row],[sILS]] = "", DataBase2[[#This Row],[BestSol]]=""), "", (DataBase2[[#This Row],[sILS]]-DataBase2[[#This Row],[BestSol]])/DataBase2[[#This Row],[BestSol]])</f>
        <v/>
      </c>
      <c r="AL763" s="76" t="str">
        <f>IF(OR(DataBase2[[#This Row],[sSA]] = "", DataBase2[[#This Row],[BestSol]]=""), "", (DataBase2[[#This Row],[sSA]]-DataBase2[[#This Row],[BestSol]])/DataBase2[[#This Row],[BestSol]])</f>
        <v/>
      </c>
      <c r="AM763" s="76" t="str">
        <f>IF(OR(DataBase2[[#This Row],[sKS]] = "", DataBase2[[#This Row],[BestSol]]=""), "", (DataBase2[[#This Row],[sKS]]-DataBase2[[#This Row],[BestSol]])/DataBase2[[#This Row],[BestSol]])</f>
        <v/>
      </c>
      <c r="AN763" s="75" t="str">
        <f>IF(OR(DataBase2[[#This Row],[sLB]] = "", DataBase2[[#This Row],[BSHeu]]=""), "", (DataBase2[[#This Row],[sLB]]-DataBase2[[#This Row],[BSHeu]])/DataBase2[[#This Row],[BSHeu]])</f>
        <v/>
      </c>
      <c r="AO763" s="76" t="str">
        <f>IF(OR(DataBase2[[#This Row],[sCL]] = "",  DataBase2[[#This Row],[BSHeu]]=""), "", (DataBase2[[#This Row],[sCL]] - DataBase2[[#This Row],[BSHeu]])/ DataBase2[[#This Row],[BSHeu]])</f>
        <v/>
      </c>
      <c r="AP763" s="76" t="str">
        <f>IF(OR(DataBase2[[#This Row],[sDRC]]= "",  DataBase2[[#This Row],[BSHeu]]=""), "", (DataBase2[[#This Row],[sDRC]]- DataBase2[[#This Row],[BSHeu]])/ DataBase2[[#This Row],[BSHeu]])</f>
        <v/>
      </c>
      <c r="AQ763" s="76">
        <f>IF(OR(DataBase2[[#This Row],[sABS]]= "",  DataBase2[[#This Row],[BSHeu]]=""), "", (DataBase2[[#This Row],[sABS]]- DataBase2[[#This Row],[BSHeu]])/ DataBase2[[#This Row],[BSHeu]])</f>
        <v>2.7096981878305719E-2</v>
      </c>
      <c r="AR763" s="76">
        <f>IF(OR(DataBase2[[#This Row],[sCCJ]]= "",  DataBase2[[#This Row],[BSHeu]]=""), "", (DataBase2[[#This Row],[sCCJ]]- DataBase2[[#This Row],[BSHeu]])/ DataBase2[[#This Row],[BSHeu]])</f>
        <v>0</v>
      </c>
      <c r="AS763" s="76">
        <f>IF(OR(DataBase2[[#This Row],[sILS]] = "",  DataBase2[[#This Row],[BSHeu]]=""), "", (DataBase2[[#This Row],[sILS]]- DataBase2[[#This Row],[BSHeu]])/ DataBase2[[#This Row],[BSHeu]])</f>
        <v>1.8478703120138495E-2</v>
      </c>
      <c r="AT763" s="76">
        <f>IF(OR(DataBase2[[#This Row],[sSA]] = "",  DataBase2[[#This Row],[BSHeu]]=""), "", (DataBase2[[#This Row],[sSA]]- DataBase2[[#This Row],[BSHeu]])/ DataBase2[[#This Row],[BSHeu]])</f>
        <v>3.138288112200531E-2</v>
      </c>
      <c r="AU763" s="77">
        <f>IF(OR(DataBase2[[#This Row],[sKS]]= "",  DataBase2[[#This Row],[BSHeu]]=""), "", (DataBase2[[#This Row],[sKS]]- DataBase2[[#This Row],[BSHeu]])/ DataBase2[[#This Row],[BSHeu]])</f>
        <v>3.6073858967506145E-2</v>
      </c>
      <c r="AV763" s="78" t="str">
        <f>IF(AND(DataBase2[[#This Row],[sLBGB]]&lt;=0.0001, DataBase2[[#This Row],[sLBGB]]&lt;&gt;""), 1,"")</f>
        <v/>
      </c>
      <c r="AW763" s="78" t="str">
        <f>IF(AND(DataBase2[[#This Row],[sCLGB]]&lt;=0.0001,DataBase2[[#This Row],[sCLGB]]&lt;&gt;""), 1,"")</f>
        <v/>
      </c>
      <c r="AX763" s="78" t="str">
        <f>IF(AND(DataBase2[[#This Row],[sDRCGB]]&lt;=0.0001,DataBase2[[#This Row],[sDRCGB]]&lt;&gt;""), 1,"")</f>
        <v/>
      </c>
      <c r="AY763" s="78" t="str">
        <f>IF(AND(DataBase2[[#This Row],[sABSGB]]&lt;=0.0001,DataBase2[[#This Row],[sABSGB]]&lt;&gt;""), 1,"")</f>
        <v/>
      </c>
      <c r="AZ763" s="78" t="str">
        <f>IF(AND(DataBase2[[#This Row],[sCCJGB]]&lt;=0.0001,DataBase2[[#This Row],[sCCJGB]]&lt;&gt;""), 1,"")</f>
        <v/>
      </c>
      <c r="BA763" s="78" t="str">
        <f>IF(AND(DataBase2[[#This Row],[sILSGB]]&lt;=0.0001,DataBase2[[#This Row],[sILSGB]]&lt;&gt;""), 1,"")</f>
        <v/>
      </c>
      <c r="BB763" s="78" t="str">
        <f>IF(AND(DataBase2[[#This Row],[sSAGB]]&lt;=0.0001,DataBase2[[#This Row],[sSAGB]]&lt;&gt;""), 1,"")</f>
        <v/>
      </c>
      <c r="BC763" s="78" t="str">
        <f>IF(AND(DataBase2[[#This Row],[sKSGB]]&lt;=0.0001,DataBase2[[#This Row],[sKSGB]]&lt;&gt;""), 1,"")</f>
        <v/>
      </c>
      <c r="BD763" s="79" t="str">
        <f>IF(AND(DataBase2[[#This Row],[sLBGKS]]&lt;=0.0001, DataBase2[[#This Row],[sLBGKS]]&lt;&gt;""), 1,"")</f>
        <v/>
      </c>
      <c r="BE763" s="78" t="str">
        <f>IF(AND(DataBase2[[#This Row],[sCLGKS]]&lt;=0.0001,DataBase2[[#This Row],[sCLGKS]]&lt;&gt;""), 1,"")</f>
        <v/>
      </c>
      <c r="BF763" s="78" t="str">
        <f>IF(AND(DataBase2[[#This Row],[sDRCGKS]]&lt;=0.0001,DataBase2[[#This Row],[sDRCGKS]]&lt;&gt;""), 1,"")</f>
        <v/>
      </c>
      <c r="BG763" s="78" t="str">
        <f>IF(AND(DataBase2[[#This Row],[sABSGKS]]&lt;=0.0001,DataBase2[[#This Row],[sABSGKS]]&lt;&gt;""), 1,"")</f>
        <v/>
      </c>
      <c r="BH763" s="78">
        <f>IF(AND(DataBase2[[#This Row],[sCCJGKS]]&lt;=0.0001,DataBase2[[#This Row],[sCCJGKS]]&lt;&gt;""), 1,"")</f>
        <v>1</v>
      </c>
      <c r="BI763" s="78" t="str">
        <f>IF(AND(DataBase2[[#This Row],[sILSGKS]]&lt;=0.0001,DataBase2[[#This Row],[sILSGKS]]&lt;&gt;""), 1,"")</f>
        <v/>
      </c>
      <c r="BJ763" s="78" t="str">
        <f>IF(AND(DataBase2[[#This Row],[sSAGKS]]&lt;=0.0001,DataBase2[[#This Row],[sSAGKS]]&lt;&gt;""), 1,"")</f>
        <v/>
      </c>
      <c r="BK763" s="80" t="str">
        <f>IF(AND(DataBase2[[#This Row],[sKSGKS]]&lt;=0.0001,DataBase2[[#This Row],[sKSGKS]]&lt;&gt;""), 1,"")</f>
        <v/>
      </c>
      <c r="BQ763" s="7"/>
      <c r="BR763" s="7"/>
      <c r="BS763" s="7"/>
      <c r="BT763" s="7"/>
      <c r="BU763" s="7"/>
      <c r="CH763" s="7"/>
      <c r="CI763" s="7"/>
      <c r="CJ763" s="7"/>
      <c r="CK763" s="7"/>
      <c r="CQ763" s="7"/>
      <c r="CR763" s="7"/>
      <c r="CS763" s="7"/>
      <c r="CT763" s="7"/>
      <c r="CU763" s="7"/>
      <c r="DH763" s="7"/>
      <c r="DI763" s="7"/>
      <c r="DJ763" s="7"/>
      <c r="DK763" s="7"/>
      <c r="DQ763" s="7"/>
      <c r="DR763" s="7"/>
      <c r="DS763" s="7"/>
      <c r="DT763" s="7"/>
      <c r="DU763" s="7"/>
      <c r="EB763" s="7"/>
      <c r="EC763" s="7"/>
      <c r="ED763" s="7"/>
      <c r="EE763" s="7"/>
      <c r="EK763" s="7"/>
      <c r="EL763" s="7"/>
      <c r="EM763" s="7"/>
      <c r="EN763" s="7"/>
      <c r="EO763" s="7"/>
      <c r="EV763" s="7"/>
      <c r="EW763" s="7"/>
      <c r="EX763" s="7"/>
      <c r="EY763" s="7"/>
    </row>
    <row r="764" spans="1:155" s="8" customFormat="1" x14ac:dyDescent="0.35">
      <c r="A764" s="127" t="s">
        <v>350</v>
      </c>
      <c r="B764" s="128" t="s">
        <v>283</v>
      </c>
      <c r="C764" s="129" t="s">
        <v>81</v>
      </c>
      <c r="D764" s="67">
        <v>6</v>
      </c>
      <c r="E764" s="67">
        <v>200</v>
      </c>
      <c r="F764" s="68">
        <v>4</v>
      </c>
      <c r="G764" s="139"/>
      <c r="H764" s="140">
        <v>94331.6</v>
      </c>
      <c r="I764" s="141"/>
      <c r="J764" s="139"/>
      <c r="K764" s="140"/>
      <c r="L764" s="141"/>
      <c r="M764" s="139"/>
      <c r="N764" s="142"/>
      <c r="O764" s="141"/>
      <c r="P764" s="139">
        <v>105182.01562999999</v>
      </c>
      <c r="Q764" s="141">
        <v>7800</v>
      </c>
      <c r="R764" s="139">
        <v>100445.6</v>
      </c>
      <c r="S764" s="141">
        <v>18144.2</v>
      </c>
      <c r="T764" s="139">
        <v>103863.6</v>
      </c>
      <c r="U764" s="141">
        <v>301.10000000000002</v>
      </c>
      <c r="V764" s="139">
        <v>103633.60000000001</v>
      </c>
      <c r="W764" s="141">
        <v>308.78199999999998</v>
      </c>
      <c r="X764" s="142">
        <v>103121</v>
      </c>
      <c r="Y764" s="141">
        <v>6228</v>
      </c>
      <c r="Z764" s="74" t="str">
        <f t="shared" si="33"/>
        <v/>
      </c>
      <c r="AA764" s="48">
        <f t="shared" si="34"/>
        <v>100445.6</v>
      </c>
      <c r="AB76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MIN(G764,J764,M764),"")</f>
        <v/>
      </c>
      <c r="AC764" s="49" t="str">
        <f>IF(OR(DataBase2[[#This Row],[sKS]] = "", DataBase2[[#This Row],[BSOpt]]=""), "", (DataBase2[[#This Row],[sKS]]-DataBase2[[#This Row],[BSOpt]])/DataBase2[[#This Row],[BSOpt]])</f>
        <v/>
      </c>
      <c r="AD764" s="49" t="str">
        <f t="shared" si="35"/>
        <v/>
      </c>
      <c r="AE764" s="49" t="str">
        <f>IF(OR(DataBase2[[#This Row],[sKS]] = "", DataBase2[[#This Row],[BESTUB]]=""), "", (DataBase2[[#This Row],[sKS]]-DataBase2[[#This Row],[BESTUB]])/DataBase2[[#This Row],[BESTUB]])</f>
        <v/>
      </c>
      <c r="AF764" s="75" t="str">
        <f>IF(OR(DataBase2[[#This Row],[sLB]] = "", DataBase2[[#This Row],[BestSol]]=""), "", (DataBase2[[#This Row],[sLB]]-DataBase2[[#This Row],[BestSol]])/DataBase2[[#This Row],[BestSol]])</f>
        <v/>
      </c>
      <c r="AG764" s="76" t="str">
        <f>IF(OR(DataBase2[[#This Row],[sCL]] = "", DataBase2[[#This Row],[BestSol]]=""), "", (DataBase2[[#This Row],[sCL]] -DataBase2[[#This Row],[BestSol]])/DataBase2[[#This Row],[BestSol]])</f>
        <v/>
      </c>
      <c r="AH764" s="76" t="str">
        <f>IF(OR(DataBase2[[#This Row],[sDRC]]= "", DataBase2[[#This Row],[BestSol]]=""), "", (DataBase2[[#This Row],[sDRC]]-DataBase2[[#This Row],[BestSol]])/DataBase2[[#This Row],[BestSol]])</f>
        <v/>
      </c>
      <c r="AI764" s="76" t="str">
        <f>IF(OR(DataBase2[[#This Row],[sABS]]= "", DataBase2[[#This Row],[BestSol]]=""), "", (DataBase2[[#This Row],[sABS]]-DataBase2[[#This Row],[BestSol]])/DataBase2[[#This Row],[BestSol]])</f>
        <v/>
      </c>
      <c r="AJ764" s="76" t="str">
        <f>IF(OR(DataBase2[[#This Row],[sCCJ]]= "", DataBase2[[#This Row],[BestSol]]=""), "", (DataBase2[[#This Row],[sCCJ]]-DataBase2[[#This Row],[BestSol]])/DataBase2[[#This Row],[BestSol]])</f>
        <v/>
      </c>
      <c r="AK764" s="76" t="str">
        <f>IF(OR(DataBase2[[#This Row],[sILS]] = "", DataBase2[[#This Row],[BestSol]]=""), "", (DataBase2[[#This Row],[sILS]]-DataBase2[[#This Row],[BestSol]])/DataBase2[[#This Row],[BestSol]])</f>
        <v/>
      </c>
      <c r="AL764" s="76" t="str">
        <f>IF(OR(DataBase2[[#This Row],[sSA]] = "", DataBase2[[#This Row],[BestSol]]=""), "", (DataBase2[[#This Row],[sSA]]-DataBase2[[#This Row],[BestSol]])/DataBase2[[#This Row],[BestSol]])</f>
        <v/>
      </c>
      <c r="AM764" s="76" t="str">
        <f>IF(OR(DataBase2[[#This Row],[sKS]] = "", DataBase2[[#This Row],[BestSol]]=""), "", (DataBase2[[#This Row],[sKS]]-DataBase2[[#This Row],[BestSol]])/DataBase2[[#This Row],[BestSol]])</f>
        <v/>
      </c>
      <c r="AN764" s="75" t="str">
        <f>IF(OR(DataBase2[[#This Row],[sLB]] = "", DataBase2[[#This Row],[BSHeu]]=""), "", (DataBase2[[#This Row],[sLB]]-DataBase2[[#This Row],[BSHeu]])/DataBase2[[#This Row],[BSHeu]])</f>
        <v/>
      </c>
      <c r="AO764" s="76" t="str">
        <f>IF(OR(DataBase2[[#This Row],[sCL]] = "",  DataBase2[[#This Row],[BSHeu]]=""), "", (DataBase2[[#This Row],[sCL]] - DataBase2[[#This Row],[BSHeu]])/ DataBase2[[#This Row],[BSHeu]])</f>
        <v/>
      </c>
      <c r="AP764" s="76" t="str">
        <f>IF(OR(DataBase2[[#This Row],[sDRC]]= "",  DataBase2[[#This Row],[BSHeu]]=""), "", (DataBase2[[#This Row],[sDRC]]- DataBase2[[#This Row],[BSHeu]])/ DataBase2[[#This Row],[BSHeu]])</f>
        <v/>
      </c>
      <c r="AQ764" s="76">
        <f>IF(OR(DataBase2[[#This Row],[sABS]]= "",  DataBase2[[#This Row],[BSHeu]]=""), "", (DataBase2[[#This Row],[sABS]]- DataBase2[[#This Row],[BSHeu]])/ DataBase2[[#This Row],[BSHeu]])</f>
        <v>4.7154037907085909E-2</v>
      </c>
      <c r="AR764" s="76">
        <f>IF(OR(DataBase2[[#This Row],[sCCJ]]= "",  DataBase2[[#This Row],[BSHeu]]=""), "", (DataBase2[[#This Row],[sCCJ]]- DataBase2[[#This Row],[BSHeu]])/ DataBase2[[#This Row],[BSHeu]])</f>
        <v>0</v>
      </c>
      <c r="AS764" s="76">
        <f>IF(OR(DataBase2[[#This Row],[sILS]] = "",  DataBase2[[#This Row],[BSHeu]]=""), "", (DataBase2[[#This Row],[sILS]]- DataBase2[[#This Row],[BSHeu]])/ DataBase2[[#This Row],[BSHeu]])</f>
        <v>3.4028369585128664E-2</v>
      </c>
      <c r="AT764" s="76">
        <f>IF(OR(DataBase2[[#This Row],[sSA]] = "",  DataBase2[[#This Row],[BSHeu]]=""), "", (DataBase2[[#This Row],[sSA]]- DataBase2[[#This Row],[BSHeu]])/ DataBase2[[#This Row],[BSHeu]])</f>
        <v>3.1738572919072609E-2</v>
      </c>
      <c r="AU764" s="77">
        <f>IF(OR(DataBase2[[#This Row],[sKS]]= "",  DataBase2[[#This Row],[BSHeu]]=""), "", (DataBase2[[#This Row],[sKS]]- DataBase2[[#This Row],[BSHeu]])/ DataBase2[[#This Row],[BSHeu]])</f>
        <v>2.6635313045071104E-2</v>
      </c>
      <c r="AV764" s="78" t="str">
        <f>IF(AND(DataBase2[[#This Row],[sLBGB]]&lt;=0.0001, DataBase2[[#This Row],[sLBGB]]&lt;&gt;""), 1,"")</f>
        <v/>
      </c>
      <c r="AW764" s="78" t="str">
        <f>IF(AND(DataBase2[[#This Row],[sCLGB]]&lt;=0.0001,DataBase2[[#This Row],[sCLGB]]&lt;&gt;""), 1,"")</f>
        <v/>
      </c>
      <c r="AX764" s="78" t="str">
        <f>IF(AND(DataBase2[[#This Row],[sDRCGB]]&lt;=0.0001,DataBase2[[#This Row],[sDRCGB]]&lt;&gt;""), 1,"")</f>
        <v/>
      </c>
      <c r="AY764" s="78" t="str">
        <f>IF(AND(DataBase2[[#This Row],[sABSGB]]&lt;=0.0001,DataBase2[[#This Row],[sABSGB]]&lt;&gt;""), 1,"")</f>
        <v/>
      </c>
      <c r="AZ764" s="78" t="str">
        <f>IF(AND(DataBase2[[#This Row],[sCCJGB]]&lt;=0.0001,DataBase2[[#This Row],[sCCJGB]]&lt;&gt;""), 1,"")</f>
        <v/>
      </c>
      <c r="BA764" s="78" t="str">
        <f>IF(AND(DataBase2[[#This Row],[sILSGB]]&lt;=0.0001,DataBase2[[#This Row],[sILSGB]]&lt;&gt;""), 1,"")</f>
        <v/>
      </c>
      <c r="BB764" s="78" t="str">
        <f>IF(AND(DataBase2[[#This Row],[sSAGB]]&lt;=0.0001,DataBase2[[#This Row],[sSAGB]]&lt;&gt;""), 1,"")</f>
        <v/>
      </c>
      <c r="BC764" s="78" t="str">
        <f>IF(AND(DataBase2[[#This Row],[sKSGB]]&lt;=0.0001,DataBase2[[#This Row],[sKSGB]]&lt;&gt;""), 1,"")</f>
        <v/>
      </c>
      <c r="BD764" s="79" t="str">
        <f>IF(AND(DataBase2[[#This Row],[sLBGKS]]&lt;=0.0001, DataBase2[[#This Row],[sLBGKS]]&lt;&gt;""), 1,"")</f>
        <v/>
      </c>
      <c r="BE764" s="78" t="str">
        <f>IF(AND(DataBase2[[#This Row],[sCLGKS]]&lt;=0.0001,DataBase2[[#This Row],[sCLGKS]]&lt;&gt;""), 1,"")</f>
        <v/>
      </c>
      <c r="BF764" s="78" t="str">
        <f>IF(AND(DataBase2[[#This Row],[sDRCGKS]]&lt;=0.0001,DataBase2[[#This Row],[sDRCGKS]]&lt;&gt;""), 1,"")</f>
        <v/>
      </c>
      <c r="BG764" s="78" t="str">
        <f>IF(AND(DataBase2[[#This Row],[sABSGKS]]&lt;=0.0001,DataBase2[[#This Row],[sABSGKS]]&lt;&gt;""), 1,"")</f>
        <v/>
      </c>
      <c r="BH764" s="78">
        <f>IF(AND(DataBase2[[#This Row],[sCCJGKS]]&lt;=0.0001,DataBase2[[#This Row],[sCCJGKS]]&lt;&gt;""), 1,"")</f>
        <v>1</v>
      </c>
      <c r="BI764" s="78" t="str">
        <f>IF(AND(DataBase2[[#This Row],[sILSGKS]]&lt;=0.0001,DataBase2[[#This Row],[sILSGKS]]&lt;&gt;""), 1,"")</f>
        <v/>
      </c>
      <c r="BJ764" s="78" t="str">
        <f>IF(AND(DataBase2[[#This Row],[sSAGKS]]&lt;=0.0001,DataBase2[[#This Row],[sSAGKS]]&lt;&gt;""), 1,"")</f>
        <v/>
      </c>
      <c r="BK764" s="80" t="str">
        <f>IF(AND(DataBase2[[#This Row],[sKSGKS]]&lt;=0.0001,DataBase2[[#This Row],[sKSGKS]]&lt;&gt;""), 1,"")</f>
        <v/>
      </c>
      <c r="BQ764" s="7"/>
      <c r="BR764" s="7"/>
      <c r="BS764" s="7"/>
      <c r="BT764" s="7"/>
      <c r="BU764" s="7"/>
      <c r="CH764" s="7"/>
      <c r="CI764" s="7"/>
      <c r="CJ764" s="7"/>
      <c r="CK764" s="7"/>
      <c r="CQ764" s="7"/>
      <c r="CR764" s="7"/>
      <c r="CS764" s="7"/>
      <c r="CT764" s="7"/>
      <c r="CU764" s="7"/>
      <c r="DH764" s="7"/>
      <c r="DI764" s="7"/>
      <c r="DJ764" s="7"/>
      <c r="DK764" s="7"/>
      <c r="DQ764" s="7"/>
      <c r="DR764" s="7"/>
      <c r="DS764" s="7"/>
      <c r="DT764" s="7"/>
      <c r="DU764" s="7"/>
      <c r="EB764" s="7"/>
      <c r="EC764" s="7"/>
      <c r="ED764" s="7"/>
      <c r="EE764" s="7"/>
      <c r="EK764" s="7"/>
      <c r="EL764" s="7"/>
      <c r="EM764" s="7"/>
      <c r="EN764" s="7"/>
      <c r="EO764" s="7"/>
      <c r="EV764" s="7"/>
      <c r="EW764" s="7"/>
      <c r="EX764" s="7"/>
      <c r="EY764" s="7"/>
    </row>
    <row r="765" spans="1:155" s="8" customFormat="1" x14ac:dyDescent="0.35">
      <c r="A765" s="127" t="s">
        <v>351</v>
      </c>
      <c r="B765" s="128" t="s">
        <v>283</v>
      </c>
      <c r="C765" s="129" t="s">
        <v>81</v>
      </c>
      <c r="D765" s="67">
        <v>6</v>
      </c>
      <c r="E765" s="67">
        <v>200</v>
      </c>
      <c r="F765" s="68">
        <v>5</v>
      </c>
      <c r="G765" s="139"/>
      <c r="H765" s="140">
        <v>95313.1</v>
      </c>
      <c r="I765" s="141"/>
      <c r="J765" s="139"/>
      <c r="K765" s="140"/>
      <c r="L765" s="141"/>
      <c r="M765" s="139"/>
      <c r="N765" s="142"/>
      <c r="O765" s="141"/>
      <c r="P765" s="139">
        <v>108281.27344</v>
      </c>
      <c r="Q765" s="141">
        <v>7800</v>
      </c>
      <c r="R765" s="139">
        <v>101476.6</v>
      </c>
      <c r="S765" s="141">
        <v>14206.5</v>
      </c>
      <c r="T765" s="139">
        <v>105141.6</v>
      </c>
      <c r="U765" s="141">
        <v>301.9785</v>
      </c>
      <c r="V765" s="139">
        <v>105847.6</v>
      </c>
      <c r="W765" s="141">
        <v>302.97750000000002</v>
      </c>
      <c r="X765" s="142">
        <v>104400</v>
      </c>
      <c r="Y765" s="141">
        <v>7350</v>
      </c>
      <c r="Z765" s="74" t="str">
        <f t="shared" si="33"/>
        <v/>
      </c>
      <c r="AA765" s="48">
        <f t="shared" si="34"/>
        <v>101476.6</v>
      </c>
      <c r="AB76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MIN(G765,J765,M765),"")</f>
        <v/>
      </c>
      <c r="AC765" s="49" t="str">
        <f>IF(OR(DataBase2[[#This Row],[sKS]] = "", DataBase2[[#This Row],[BSOpt]]=""), "", (DataBase2[[#This Row],[sKS]]-DataBase2[[#This Row],[BSOpt]])/DataBase2[[#This Row],[BSOpt]])</f>
        <v/>
      </c>
      <c r="AD765" s="49" t="str">
        <f t="shared" si="35"/>
        <v/>
      </c>
      <c r="AE765" s="49" t="str">
        <f>IF(OR(DataBase2[[#This Row],[sKS]] = "", DataBase2[[#This Row],[BESTUB]]=""), "", (DataBase2[[#This Row],[sKS]]-DataBase2[[#This Row],[BESTUB]])/DataBase2[[#This Row],[BESTUB]])</f>
        <v/>
      </c>
      <c r="AF765" s="75" t="str">
        <f>IF(OR(DataBase2[[#This Row],[sLB]] = "", DataBase2[[#This Row],[BestSol]]=""), "", (DataBase2[[#This Row],[sLB]]-DataBase2[[#This Row],[BestSol]])/DataBase2[[#This Row],[BestSol]])</f>
        <v/>
      </c>
      <c r="AG765" s="76" t="str">
        <f>IF(OR(DataBase2[[#This Row],[sCL]] = "", DataBase2[[#This Row],[BestSol]]=""), "", (DataBase2[[#This Row],[sCL]] -DataBase2[[#This Row],[BestSol]])/DataBase2[[#This Row],[BestSol]])</f>
        <v/>
      </c>
      <c r="AH765" s="76" t="str">
        <f>IF(OR(DataBase2[[#This Row],[sDRC]]= "", DataBase2[[#This Row],[BestSol]]=""), "", (DataBase2[[#This Row],[sDRC]]-DataBase2[[#This Row],[BestSol]])/DataBase2[[#This Row],[BestSol]])</f>
        <v/>
      </c>
      <c r="AI765" s="76" t="str">
        <f>IF(OR(DataBase2[[#This Row],[sABS]]= "", DataBase2[[#This Row],[BestSol]]=""), "", (DataBase2[[#This Row],[sABS]]-DataBase2[[#This Row],[BestSol]])/DataBase2[[#This Row],[BestSol]])</f>
        <v/>
      </c>
      <c r="AJ765" s="76" t="str">
        <f>IF(OR(DataBase2[[#This Row],[sCCJ]]= "", DataBase2[[#This Row],[BestSol]]=""), "", (DataBase2[[#This Row],[sCCJ]]-DataBase2[[#This Row],[BestSol]])/DataBase2[[#This Row],[BestSol]])</f>
        <v/>
      </c>
      <c r="AK765" s="76" t="str">
        <f>IF(OR(DataBase2[[#This Row],[sILS]] = "", DataBase2[[#This Row],[BestSol]]=""), "", (DataBase2[[#This Row],[sILS]]-DataBase2[[#This Row],[BestSol]])/DataBase2[[#This Row],[BestSol]])</f>
        <v/>
      </c>
      <c r="AL765" s="76" t="str">
        <f>IF(OR(DataBase2[[#This Row],[sSA]] = "", DataBase2[[#This Row],[BestSol]]=""), "", (DataBase2[[#This Row],[sSA]]-DataBase2[[#This Row],[BestSol]])/DataBase2[[#This Row],[BestSol]])</f>
        <v/>
      </c>
      <c r="AM765" s="76" t="str">
        <f>IF(OR(DataBase2[[#This Row],[sKS]] = "", DataBase2[[#This Row],[BestSol]]=""), "", (DataBase2[[#This Row],[sKS]]-DataBase2[[#This Row],[BestSol]])/DataBase2[[#This Row],[BestSol]])</f>
        <v/>
      </c>
      <c r="AN765" s="75" t="str">
        <f>IF(OR(DataBase2[[#This Row],[sLB]] = "", DataBase2[[#This Row],[BSHeu]]=""), "", (DataBase2[[#This Row],[sLB]]-DataBase2[[#This Row],[BSHeu]])/DataBase2[[#This Row],[BSHeu]])</f>
        <v/>
      </c>
      <c r="AO765" s="76" t="str">
        <f>IF(OR(DataBase2[[#This Row],[sCL]] = "",  DataBase2[[#This Row],[BSHeu]]=""), "", (DataBase2[[#This Row],[sCL]] - DataBase2[[#This Row],[BSHeu]])/ DataBase2[[#This Row],[BSHeu]])</f>
        <v/>
      </c>
      <c r="AP765" s="76" t="str">
        <f>IF(OR(DataBase2[[#This Row],[sDRC]]= "",  DataBase2[[#This Row],[BSHeu]]=""), "", (DataBase2[[#This Row],[sDRC]]- DataBase2[[#This Row],[BSHeu]])/ DataBase2[[#This Row],[BSHeu]])</f>
        <v/>
      </c>
      <c r="AQ765" s="76">
        <f>IF(OR(DataBase2[[#This Row],[sABS]]= "",  DataBase2[[#This Row],[BSHeu]]=""), "", (DataBase2[[#This Row],[sABS]]- DataBase2[[#This Row],[BSHeu]])/ DataBase2[[#This Row],[BSHeu]])</f>
        <v>6.7056576984250535E-2</v>
      </c>
      <c r="AR765" s="76">
        <f>IF(OR(DataBase2[[#This Row],[sCCJ]]= "",  DataBase2[[#This Row],[BSHeu]]=""), "", (DataBase2[[#This Row],[sCCJ]]- DataBase2[[#This Row],[BSHeu]])/ DataBase2[[#This Row],[BSHeu]])</f>
        <v>0</v>
      </c>
      <c r="AS765" s="76">
        <f>IF(OR(DataBase2[[#This Row],[sILS]] = "",  DataBase2[[#This Row],[BSHeu]]=""), "", (DataBase2[[#This Row],[sILS]]- DataBase2[[#This Row],[BSHeu]])/ DataBase2[[#This Row],[BSHeu]])</f>
        <v>3.6116700796045592E-2</v>
      </c>
      <c r="AT765" s="76">
        <f>IF(OR(DataBase2[[#This Row],[sSA]] = "",  DataBase2[[#This Row],[BSHeu]]=""), "", (DataBase2[[#This Row],[sSA]]- DataBase2[[#This Row],[BSHeu]])/ DataBase2[[#This Row],[BSHeu]])</f>
        <v>4.3073969762487112E-2</v>
      </c>
      <c r="AU765" s="77">
        <f>IF(OR(DataBase2[[#This Row],[sKS]]= "",  DataBase2[[#This Row],[BSHeu]]=""), "", (DataBase2[[#This Row],[sKS]]- DataBase2[[#This Row],[BSHeu]])/ DataBase2[[#This Row],[BSHeu]])</f>
        <v>2.8808612034695626E-2</v>
      </c>
      <c r="AV765" s="78" t="str">
        <f>IF(AND(DataBase2[[#This Row],[sLBGB]]&lt;=0.0001, DataBase2[[#This Row],[sLBGB]]&lt;&gt;""), 1,"")</f>
        <v/>
      </c>
      <c r="AW765" s="78" t="str">
        <f>IF(AND(DataBase2[[#This Row],[sCLGB]]&lt;=0.0001,DataBase2[[#This Row],[sCLGB]]&lt;&gt;""), 1,"")</f>
        <v/>
      </c>
      <c r="AX765" s="78" t="str">
        <f>IF(AND(DataBase2[[#This Row],[sDRCGB]]&lt;=0.0001,DataBase2[[#This Row],[sDRCGB]]&lt;&gt;""), 1,"")</f>
        <v/>
      </c>
      <c r="AY765" s="78" t="str">
        <f>IF(AND(DataBase2[[#This Row],[sABSGB]]&lt;=0.0001,DataBase2[[#This Row],[sABSGB]]&lt;&gt;""), 1,"")</f>
        <v/>
      </c>
      <c r="AZ765" s="78" t="str">
        <f>IF(AND(DataBase2[[#This Row],[sCCJGB]]&lt;=0.0001,DataBase2[[#This Row],[sCCJGB]]&lt;&gt;""), 1,"")</f>
        <v/>
      </c>
      <c r="BA765" s="78" t="str">
        <f>IF(AND(DataBase2[[#This Row],[sILSGB]]&lt;=0.0001,DataBase2[[#This Row],[sILSGB]]&lt;&gt;""), 1,"")</f>
        <v/>
      </c>
      <c r="BB765" s="78" t="str">
        <f>IF(AND(DataBase2[[#This Row],[sSAGB]]&lt;=0.0001,DataBase2[[#This Row],[sSAGB]]&lt;&gt;""), 1,"")</f>
        <v/>
      </c>
      <c r="BC765" s="78" t="str">
        <f>IF(AND(DataBase2[[#This Row],[sKSGB]]&lt;=0.0001,DataBase2[[#This Row],[sKSGB]]&lt;&gt;""), 1,"")</f>
        <v/>
      </c>
      <c r="BD765" s="79" t="str">
        <f>IF(AND(DataBase2[[#This Row],[sLBGKS]]&lt;=0.0001, DataBase2[[#This Row],[sLBGKS]]&lt;&gt;""), 1,"")</f>
        <v/>
      </c>
      <c r="BE765" s="78" t="str">
        <f>IF(AND(DataBase2[[#This Row],[sCLGKS]]&lt;=0.0001,DataBase2[[#This Row],[sCLGKS]]&lt;&gt;""), 1,"")</f>
        <v/>
      </c>
      <c r="BF765" s="78" t="str">
        <f>IF(AND(DataBase2[[#This Row],[sDRCGKS]]&lt;=0.0001,DataBase2[[#This Row],[sDRCGKS]]&lt;&gt;""), 1,"")</f>
        <v/>
      </c>
      <c r="BG765" s="78" t="str">
        <f>IF(AND(DataBase2[[#This Row],[sABSGKS]]&lt;=0.0001,DataBase2[[#This Row],[sABSGKS]]&lt;&gt;""), 1,"")</f>
        <v/>
      </c>
      <c r="BH765" s="78">
        <f>IF(AND(DataBase2[[#This Row],[sCCJGKS]]&lt;=0.0001,DataBase2[[#This Row],[sCCJGKS]]&lt;&gt;""), 1,"")</f>
        <v>1</v>
      </c>
      <c r="BI765" s="78" t="str">
        <f>IF(AND(DataBase2[[#This Row],[sILSGKS]]&lt;=0.0001,DataBase2[[#This Row],[sILSGKS]]&lt;&gt;""), 1,"")</f>
        <v/>
      </c>
      <c r="BJ765" s="78" t="str">
        <f>IF(AND(DataBase2[[#This Row],[sSAGKS]]&lt;=0.0001,DataBase2[[#This Row],[sSAGKS]]&lt;&gt;""), 1,"")</f>
        <v/>
      </c>
      <c r="BK765" s="80" t="str">
        <f>IF(AND(DataBase2[[#This Row],[sKSGKS]]&lt;=0.0001,DataBase2[[#This Row],[sKSGKS]]&lt;&gt;""), 1,"")</f>
        <v/>
      </c>
      <c r="BQ765" s="7"/>
      <c r="BR765" s="7"/>
      <c r="BS765" s="7"/>
      <c r="BT765" s="7"/>
      <c r="BU765" s="7"/>
      <c r="CH765" s="7"/>
      <c r="CI765" s="7"/>
      <c r="CJ765" s="7"/>
      <c r="CK765" s="7"/>
      <c r="CQ765" s="7"/>
      <c r="CR765" s="7"/>
      <c r="CS765" s="7"/>
      <c r="CT765" s="7"/>
      <c r="CU765" s="7"/>
      <c r="DH765" s="7"/>
      <c r="DI765" s="7"/>
      <c r="DJ765" s="7"/>
      <c r="DK765" s="7"/>
      <c r="DQ765" s="7"/>
      <c r="DR765" s="7"/>
      <c r="DS765" s="7"/>
      <c r="DT765" s="7"/>
      <c r="DU765" s="7"/>
      <c r="EB765" s="7"/>
      <c r="EC765" s="7"/>
      <c r="ED765" s="7"/>
      <c r="EE765" s="7"/>
      <c r="EK765" s="7"/>
      <c r="EL765" s="7"/>
      <c r="EM765" s="7"/>
      <c r="EN765" s="7"/>
      <c r="EO765" s="7"/>
      <c r="EV765" s="7"/>
      <c r="EW765" s="7"/>
      <c r="EX765" s="7"/>
      <c r="EY765" s="7"/>
    </row>
    <row r="766" spans="1:155" s="8" customFormat="1" x14ac:dyDescent="0.35">
      <c r="A766" s="127" t="s">
        <v>352</v>
      </c>
      <c r="B766" s="128" t="s">
        <v>283</v>
      </c>
      <c r="C766" s="129" t="s">
        <v>81</v>
      </c>
      <c r="D766" s="67">
        <v>6</v>
      </c>
      <c r="E766" s="67">
        <v>200</v>
      </c>
      <c r="F766" s="68">
        <v>2</v>
      </c>
      <c r="G766" s="139"/>
      <c r="H766" s="140">
        <v>88287.5</v>
      </c>
      <c r="I766" s="141"/>
      <c r="J766" s="139"/>
      <c r="K766" s="140"/>
      <c r="L766" s="141"/>
      <c r="M766" s="139"/>
      <c r="N766" s="142"/>
      <c r="O766" s="141"/>
      <c r="P766" s="139">
        <v>97095.90625</v>
      </c>
      <c r="Q766" s="141">
        <v>7801</v>
      </c>
      <c r="R766" s="139">
        <v>95303.5</v>
      </c>
      <c r="S766" s="141">
        <v>17331.7</v>
      </c>
      <c r="T766" s="139">
        <v>97144.5</v>
      </c>
      <c r="U766" s="141">
        <v>300.07350000000002</v>
      </c>
      <c r="V766" s="139">
        <v>98042.5</v>
      </c>
      <c r="W766" s="141">
        <v>304.60250000000002</v>
      </c>
      <c r="X766" s="142">
        <v>97683.9</v>
      </c>
      <c r="Y766" s="141">
        <v>206</v>
      </c>
      <c r="Z766" s="74" t="str">
        <f t="shared" si="33"/>
        <v/>
      </c>
      <c r="AA766" s="48">
        <f t="shared" si="34"/>
        <v>95303.5</v>
      </c>
      <c r="AB76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MIN(G766,J766,M766),"")</f>
        <v/>
      </c>
      <c r="AC766" s="49" t="str">
        <f>IF(OR(DataBase2[[#This Row],[sKS]] = "", DataBase2[[#This Row],[BSOpt]]=""), "", (DataBase2[[#This Row],[sKS]]-DataBase2[[#This Row],[BSOpt]])/DataBase2[[#This Row],[BSOpt]])</f>
        <v/>
      </c>
      <c r="AD766" s="49" t="str">
        <f t="shared" si="35"/>
        <v/>
      </c>
      <c r="AE766" s="49" t="str">
        <f>IF(OR(DataBase2[[#This Row],[sKS]] = "", DataBase2[[#This Row],[BESTUB]]=""), "", (DataBase2[[#This Row],[sKS]]-DataBase2[[#This Row],[BESTUB]])/DataBase2[[#This Row],[BESTUB]])</f>
        <v/>
      </c>
      <c r="AF766" s="75" t="str">
        <f>IF(OR(DataBase2[[#This Row],[sLB]] = "", DataBase2[[#This Row],[BestSol]]=""), "", (DataBase2[[#This Row],[sLB]]-DataBase2[[#This Row],[BestSol]])/DataBase2[[#This Row],[BestSol]])</f>
        <v/>
      </c>
      <c r="AG766" s="76" t="str">
        <f>IF(OR(DataBase2[[#This Row],[sCL]] = "", DataBase2[[#This Row],[BestSol]]=""), "", (DataBase2[[#This Row],[sCL]] -DataBase2[[#This Row],[BestSol]])/DataBase2[[#This Row],[BestSol]])</f>
        <v/>
      </c>
      <c r="AH766" s="76" t="str">
        <f>IF(OR(DataBase2[[#This Row],[sDRC]]= "", DataBase2[[#This Row],[BestSol]]=""), "", (DataBase2[[#This Row],[sDRC]]-DataBase2[[#This Row],[BestSol]])/DataBase2[[#This Row],[BestSol]])</f>
        <v/>
      </c>
      <c r="AI766" s="76" t="str">
        <f>IF(OR(DataBase2[[#This Row],[sABS]]= "", DataBase2[[#This Row],[BestSol]]=""), "", (DataBase2[[#This Row],[sABS]]-DataBase2[[#This Row],[BestSol]])/DataBase2[[#This Row],[BestSol]])</f>
        <v/>
      </c>
      <c r="AJ766" s="76" t="str">
        <f>IF(OR(DataBase2[[#This Row],[sCCJ]]= "", DataBase2[[#This Row],[BestSol]]=""), "", (DataBase2[[#This Row],[sCCJ]]-DataBase2[[#This Row],[BestSol]])/DataBase2[[#This Row],[BestSol]])</f>
        <v/>
      </c>
      <c r="AK766" s="76" t="str">
        <f>IF(OR(DataBase2[[#This Row],[sILS]] = "", DataBase2[[#This Row],[BestSol]]=""), "", (DataBase2[[#This Row],[sILS]]-DataBase2[[#This Row],[BestSol]])/DataBase2[[#This Row],[BestSol]])</f>
        <v/>
      </c>
      <c r="AL766" s="76" t="str">
        <f>IF(OR(DataBase2[[#This Row],[sSA]] = "", DataBase2[[#This Row],[BestSol]]=""), "", (DataBase2[[#This Row],[sSA]]-DataBase2[[#This Row],[BestSol]])/DataBase2[[#This Row],[BestSol]])</f>
        <v/>
      </c>
      <c r="AM766" s="76" t="str">
        <f>IF(OR(DataBase2[[#This Row],[sKS]] = "", DataBase2[[#This Row],[BestSol]]=""), "", (DataBase2[[#This Row],[sKS]]-DataBase2[[#This Row],[BestSol]])/DataBase2[[#This Row],[BestSol]])</f>
        <v/>
      </c>
      <c r="AN766" s="75" t="str">
        <f>IF(OR(DataBase2[[#This Row],[sLB]] = "", DataBase2[[#This Row],[BSHeu]]=""), "", (DataBase2[[#This Row],[sLB]]-DataBase2[[#This Row],[BSHeu]])/DataBase2[[#This Row],[BSHeu]])</f>
        <v/>
      </c>
      <c r="AO766" s="76" t="str">
        <f>IF(OR(DataBase2[[#This Row],[sCL]] = "",  DataBase2[[#This Row],[BSHeu]]=""), "", (DataBase2[[#This Row],[sCL]] - DataBase2[[#This Row],[BSHeu]])/ DataBase2[[#This Row],[BSHeu]])</f>
        <v/>
      </c>
      <c r="AP766" s="76" t="str">
        <f>IF(OR(DataBase2[[#This Row],[sDRC]]= "",  DataBase2[[#This Row],[BSHeu]]=""), "", (DataBase2[[#This Row],[sDRC]]- DataBase2[[#This Row],[BSHeu]])/ DataBase2[[#This Row],[BSHeu]])</f>
        <v/>
      </c>
      <c r="AQ766" s="76">
        <f>IF(OR(DataBase2[[#This Row],[sABS]]= "",  DataBase2[[#This Row],[BSHeu]]=""), "", (DataBase2[[#This Row],[sABS]]- DataBase2[[#This Row],[BSHeu]])/ DataBase2[[#This Row],[BSHeu]])</f>
        <v>1.8807349677608901E-2</v>
      </c>
      <c r="AR766" s="76">
        <f>IF(OR(DataBase2[[#This Row],[sCCJ]]= "",  DataBase2[[#This Row],[BSHeu]]=""), "", (DataBase2[[#This Row],[sCCJ]]- DataBase2[[#This Row],[BSHeu]])/ DataBase2[[#This Row],[BSHeu]])</f>
        <v>0</v>
      </c>
      <c r="AS766" s="76">
        <f>IF(OR(DataBase2[[#This Row],[sILS]] = "",  DataBase2[[#This Row],[BSHeu]]=""), "", (DataBase2[[#This Row],[sILS]]- DataBase2[[#This Row],[BSHeu]])/ DataBase2[[#This Row],[BSHeu]])</f>
        <v>1.9317233889626299E-2</v>
      </c>
      <c r="AT766" s="76">
        <f>IF(OR(DataBase2[[#This Row],[sSA]] = "",  DataBase2[[#This Row],[BSHeu]]=""), "", (DataBase2[[#This Row],[sSA]]- DataBase2[[#This Row],[BSHeu]])/ DataBase2[[#This Row],[BSHeu]])</f>
        <v>2.8739762967781878E-2</v>
      </c>
      <c r="AU766" s="77">
        <f>IF(OR(DataBase2[[#This Row],[sKS]]= "",  DataBase2[[#This Row],[BSHeu]]=""), "", (DataBase2[[#This Row],[sKS]]- DataBase2[[#This Row],[BSHeu]])/ DataBase2[[#This Row],[BSHeu]])</f>
        <v>2.4977047012963785E-2</v>
      </c>
      <c r="AV766" s="78" t="str">
        <f>IF(AND(DataBase2[[#This Row],[sLBGB]]&lt;=0.0001, DataBase2[[#This Row],[sLBGB]]&lt;&gt;""), 1,"")</f>
        <v/>
      </c>
      <c r="AW766" s="78" t="str">
        <f>IF(AND(DataBase2[[#This Row],[sCLGB]]&lt;=0.0001,DataBase2[[#This Row],[sCLGB]]&lt;&gt;""), 1,"")</f>
        <v/>
      </c>
      <c r="AX766" s="78" t="str">
        <f>IF(AND(DataBase2[[#This Row],[sDRCGB]]&lt;=0.0001,DataBase2[[#This Row],[sDRCGB]]&lt;&gt;""), 1,"")</f>
        <v/>
      </c>
      <c r="AY766" s="78" t="str">
        <f>IF(AND(DataBase2[[#This Row],[sABSGB]]&lt;=0.0001,DataBase2[[#This Row],[sABSGB]]&lt;&gt;""), 1,"")</f>
        <v/>
      </c>
      <c r="AZ766" s="78" t="str">
        <f>IF(AND(DataBase2[[#This Row],[sCCJGB]]&lt;=0.0001,DataBase2[[#This Row],[sCCJGB]]&lt;&gt;""), 1,"")</f>
        <v/>
      </c>
      <c r="BA766" s="78" t="str">
        <f>IF(AND(DataBase2[[#This Row],[sILSGB]]&lt;=0.0001,DataBase2[[#This Row],[sILSGB]]&lt;&gt;""), 1,"")</f>
        <v/>
      </c>
      <c r="BB766" s="78" t="str">
        <f>IF(AND(DataBase2[[#This Row],[sSAGB]]&lt;=0.0001,DataBase2[[#This Row],[sSAGB]]&lt;&gt;""), 1,"")</f>
        <v/>
      </c>
      <c r="BC766" s="78" t="str">
        <f>IF(AND(DataBase2[[#This Row],[sKSGB]]&lt;=0.0001,DataBase2[[#This Row],[sKSGB]]&lt;&gt;""), 1,"")</f>
        <v/>
      </c>
      <c r="BD766" s="79" t="str">
        <f>IF(AND(DataBase2[[#This Row],[sLBGKS]]&lt;=0.0001, DataBase2[[#This Row],[sLBGKS]]&lt;&gt;""), 1,"")</f>
        <v/>
      </c>
      <c r="BE766" s="78" t="str">
        <f>IF(AND(DataBase2[[#This Row],[sCLGKS]]&lt;=0.0001,DataBase2[[#This Row],[sCLGKS]]&lt;&gt;""), 1,"")</f>
        <v/>
      </c>
      <c r="BF766" s="78" t="str">
        <f>IF(AND(DataBase2[[#This Row],[sDRCGKS]]&lt;=0.0001,DataBase2[[#This Row],[sDRCGKS]]&lt;&gt;""), 1,"")</f>
        <v/>
      </c>
      <c r="BG766" s="78" t="str">
        <f>IF(AND(DataBase2[[#This Row],[sABSGKS]]&lt;=0.0001,DataBase2[[#This Row],[sABSGKS]]&lt;&gt;""), 1,"")</f>
        <v/>
      </c>
      <c r="BH766" s="78">
        <f>IF(AND(DataBase2[[#This Row],[sCCJGKS]]&lt;=0.0001,DataBase2[[#This Row],[sCCJGKS]]&lt;&gt;""), 1,"")</f>
        <v>1</v>
      </c>
      <c r="BI766" s="78" t="str">
        <f>IF(AND(DataBase2[[#This Row],[sILSGKS]]&lt;=0.0001,DataBase2[[#This Row],[sILSGKS]]&lt;&gt;""), 1,"")</f>
        <v/>
      </c>
      <c r="BJ766" s="78" t="str">
        <f>IF(AND(DataBase2[[#This Row],[sSAGKS]]&lt;=0.0001,DataBase2[[#This Row],[sSAGKS]]&lt;&gt;""), 1,"")</f>
        <v/>
      </c>
      <c r="BK766" s="80" t="str">
        <f>IF(AND(DataBase2[[#This Row],[sKSGKS]]&lt;=0.0001,DataBase2[[#This Row],[sKSGKS]]&lt;&gt;""), 1,"")</f>
        <v/>
      </c>
      <c r="BQ766" s="7"/>
      <c r="BR766" s="7"/>
      <c r="BS766" s="7"/>
      <c r="BT766" s="7"/>
      <c r="BU766" s="7"/>
      <c r="CH766" s="7"/>
      <c r="CI766" s="7"/>
      <c r="CJ766" s="7"/>
      <c r="CK766" s="7"/>
      <c r="CQ766" s="7"/>
      <c r="CR766" s="7"/>
      <c r="CS766" s="7"/>
      <c r="CT766" s="7"/>
      <c r="CU766" s="7"/>
      <c r="DH766" s="7"/>
      <c r="DI766" s="7"/>
      <c r="DJ766" s="7"/>
      <c r="DK766" s="7"/>
      <c r="DQ766" s="7"/>
      <c r="DR766" s="7"/>
      <c r="DS766" s="7"/>
      <c r="DT766" s="7"/>
      <c r="DU766" s="7"/>
      <c r="EB766" s="7"/>
      <c r="EC766" s="7"/>
      <c r="ED766" s="7"/>
      <c r="EE766" s="7"/>
      <c r="EK766" s="7"/>
      <c r="EL766" s="7"/>
      <c r="EM766" s="7"/>
      <c r="EN766" s="7"/>
      <c r="EO766" s="7"/>
      <c r="EV766" s="7"/>
      <c r="EW766" s="7"/>
      <c r="EX766" s="7"/>
      <c r="EY766" s="7"/>
    </row>
    <row r="767" spans="1:155" s="8" customFormat="1" x14ac:dyDescent="0.35">
      <c r="A767" s="127" t="s">
        <v>353</v>
      </c>
      <c r="B767" s="128" t="s">
        <v>283</v>
      </c>
      <c r="C767" s="129" t="s">
        <v>81</v>
      </c>
      <c r="D767" s="67">
        <v>6</v>
      </c>
      <c r="E767" s="67">
        <v>200</v>
      </c>
      <c r="F767" s="68">
        <v>3</v>
      </c>
      <c r="G767" s="139"/>
      <c r="H767" s="140">
        <v>90009.4</v>
      </c>
      <c r="I767" s="141"/>
      <c r="J767" s="139"/>
      <c r="K767" s="140"/>
      <c r="L767" s="141"/>
      <c r="M767" s="139"/>
      <c r="N767" s="142"/>
      <c r="O767" s="141"/>
      <c r="P767" s="139">
        <v>101179.09375</v>
      </c>
      <c r="Q767" s="141">
        <v>7801</v>
      </c>
      <c r="R767" s="139">
        <v>96885.5</v>
      </c>
      <c r="S767" s="141">
        <v>22175.599999999999</v>
      </c>
      <c r="T767" s="139">
        <v>98905.5</v>
      </c>
      <c r="U767" s="141">
        <v>301.07650000000001</v>
      </c>
      <c r="V767" s="139">
        <v>99962.5</v>
      </c>
      <c r="W767" s="141">
        <v>309.71350000000001</v>
      </c>
      <c r="X767" s="142">
        <v>101390</v>
      </c>
      <c r="Y767" s="141">
        <v>200</v>
      </c>
      <c r="Z767" s="74" t="str">
        <f t="shared" si="33"/>
        <v/>
      </c>
      <c r="AA767" s="48">
        <f t="shared" si="34"/>
        <v>96885.5</v>
      </c>
      <c r="AB76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MIN(G767,J767,M767),"")</f>
        <v/>
      </c>
      <c r="AC767" s="49" t="str">
        <f>IF(OR(DataBase2[[#This Row],[sKS]] = "", DataBase2[[#This Row],[BSOpt]]=""), "", (DataBase2[[#This Row],[sKS]]-DataBase2[[#This Row],[BSOpt]])/DataBase2[[#This Row],[BSOpt]])</f>
        <v/>
      </c>
      <c r="AD767" s="49" t="str">
        <f t="shared" si="35"/>
        <v/>
      </c>
      <c r="AE767" s="49" t="str">
        <f>IF(OR(DataBase2[[#This Row],[sKS]] = "", DataBase2[[#This Row],[BESTUB]]=""), "", (DataBase2[[#This Row],[sKS]]-DataBase2[[#This Row],[BESTUB]])/DataBase2[[#This Row],[BESTUB]])</f>
        <v/>
      </c>
      <c r="AF767" s="75" t="str">
        <f>IF(OR(DataBase2[[#This Row],[sLB]] = "", DataBase2[[#This Row],[BestSol]]=""), "", (DataBase2[[#This Row],[sLB]]-DataBase2[[#This Row],[BestSol]])/DataBase2[[#This Row],[BestSol]])</f>
        <v/>
      </c>
      <c r="AG767" s="76" t="str">
        <f>IF(OR(DataBase2[[#This Row],[sCL]] = "", DataBase2[[#This Row],[BestSol]]=""), "", (DataBase2[[#This Row],[sCL]] -DataBase2[[#This Row],[BestSol]])/DataBase2[[#This Row],[BestSol]])</f>
        <v/>
      </c>
      <c r="AH767" s="76" t="str">
        <f>IF(OR(DataBase2[[#This Row],[sDRC]]= "", DataBase2[[#This Row],[BestSol]]=""), "", (DataBase2[[#This Row],[sDRC]]-DataBase2[[#This Row],[BestSol]])/DataBase2[[#This Row],[BestSol]])</f>
        <v/>
      </c>
      <c r="AI767" s="76" t="str">
        <f>IF(OR(DataBase2[[#This Row],[sABS]]= "", DataBase2[[#This Row],[BestSol]]=""), "", (DataBase2[[#This Row],[sABS]]-DataBase2[[#This Row],[BestSol]])/DataBase2[[#This Row],[BestSol]])</f>
        <v/>
      </c>
      <c r="AJ767" s="76" t="str">
        <f>IF(OR(DataBase2[[#This Row],[sCCJ]]= "", DataBase2[[#This Row],[BestSol]]=""), "", (DataBase2[[#This Row],[sCCJ]]-DataBase2[[#This Row],[BestSol]])/DataBase2[[#This Row],[BestSol]])</f>
        <v/>
      </c>
      <c r="AK767" s="76" t="str">
        <f>IF(OR(DataBase2[[#This Row],[sILS]] = "", DataBase2[[#This Row],[BestSol]]=""), "", (DataBase2[[#This Row],[sILS]]-DataBase2[[#This Row],[BestSol]])/DataBase2[[#This Row],[BestSol]])</f>
        <v/>
      </c>
      <c r="AL767" s="76" t="str">
        <f>IF(OR(DataBase2[[#This Row],[sSA]] = "", DataBase2[[#This Row],[BestSol]]=""), "", (DataBase2[[#This Row],[sSA]]-DataBase2[[#This Row],[BestSol]])/DataBase2[[#This Row],[BestSol]])</f>
        <v/>
      </c>
      <c r="AM767" s="76" t="str">
        <f>IF(OR(DataBase2[[#This Row],[sKS]] = "", DataBase2[[#This Row],[BestSol]]=""), "", (DataBase2[[#This Row],[sKS]]-DataBase2[[#This Row],[BestSol]])/DataBase2[[#This Row],[BestSol]])</f>
        <v/>
      </c>
      <c r="AN767" s="75" t="str">
        <f>IF(OR(DataBase2[[#This Row],[sLB]] = "", DataBase2[[#This Row],[BSHeu]]=""), "", (DataBase2[[#This Row],[sLB]]-DataBase2[[#This Row],[BSHeu]])/DataBase2[[#This Row],[BSHeu]])</f>
        <v/>
      </c>
      <c r="AO767" s="76" t="str">
        <f>IF(OR(DataBase2[[#This Row],[sCL]] = "",  DataBase2[[#This Row],[BSHeu]]=""), "", (DataBase2[[#This Row],[sCL]] - DataBase2[[#This Row],[BSHeu]])/ DataBase2[[#This Row],[BSHeu]])</f>
        <v/>
      </c>
      <c r="AP767" s="76" t="str">
        <f>IF(OR(DataBase2[[#This Row],[sDRC]]= "",  DataBase2[[#This Row],[BSHeu]]=""), "", (DataBase2[[#This Row],[sDRC]]- DataBase2[[#This Row],[BSHeu]])/ DataBase2[[#This Row],[BSHeu]])</f>
        <v/>
      </c>
      <c r="AQ767" s="76">
        <f>IF(OR(DataBase2[[#This Row],[sABS]]= "",  DataBase2[[#This Row],[BSHeu]]=""), "", (DataBase2[[#This Row],[sABS]]- DataBase2[[#This Row],[BSHeu]])/ DataBase2[[#This Row],[BSHeu]])</f>
        <v>4.4316164441531497E-2</v>
      </c>
      <c r="AR767" s="76">
        <f>IF(OR(DataBase2[[#This Row],[sCCJ]]= "",  DataBase2[[#This Row],[BSHeu]]=""), "", (DataBase2[[#This Row],[sCCJ]]- DataBase2[[#This Row],[BSHeu]])/ DataBase2[[#This Row],[BSHeu]])</f>
        <v>0</v>
      </c>
      <c r="AS767" s="76">
        <f>IF(OR(DataBase2[[#This Row],[sILS]] = "",  DataBase2[[#This Row],[BSHeu]]=""), "", (DataBase2[[#This Row],[sILS]]- DataBase2[[#This Row],[BSHeu]])/ DataBase2[[#This Row],[BSHeu]])</f>
        <v>2.084935310237342E-2</v>
      </c>
      <c r="AT767" s="76">
        <f>IF(OR(DataBase2[[#This Row],[sSA]] = "",  DataBase2[[#This Row],[BSHeu]]=""), "", (DataBase2[[#This Row],[sSA]]- DataBase2[[#This Row],[BSHeu]])/ DataBase2[[#This Row],[BSHeu]])</f>
        <v>3.1759138364357925E-2</v>
      </c>
      <c r="AU767" s="77">
        <f>IF(OR(DataBase2[[#This Row],[sKS]]= "",  DataBase2[[#This Row],[BSHeu]]=""), "", (DataBase2[[#This Row],[sKS]]- DataBase2[[#This Row],[BSHeu]])/ DataBase2[[#This Row],[BSHeu]])</f>
        <v>4.6493025272099538E-2</v>
      </c>
      <c r="AV767" s="78" t="str">
        <f>IF(AND(DataBase2[[#This Row],[sLBGB]]&lt;=0.0001, DataBase2[[#This Row],[sLBGB]]&lt;&gt;""), 1,"")</f>
        <v/>
      </c>
      <c r="AW767" s="78" t="str">
        <f>IF(AND(DataBase2[[#This Row],[sCLGB]]&lt;=0.0001,DataBase2[[#This Row],[sCLGB]]&lt;&gt;""), 1,"")</f>
        <v/>
      </c>
      <c r="AX767" s="78" t="str">
        <f>IF(AND(DataBase2[[#This Row],[sDRCGB]]&lt;=0.0001,DataBase2[[#This Row],[sDRCGB]]&lt;&gt;""), 1,"")</f>
        <v/>
      </c>
      <c r="AY767" s="78" t="str">
        <f>IF(AND(DataBase2[[#This Row],[sABSGB]]&lt;=0.0001,DataBase2[[#This Row],[sABSGB]]&lt;&gt;""), 1,"")</f>
        <v/>
      </c>
      <c r="AZ767" s="78" t="str">
        <f>IF(AND(DataBase2[[#This Row],[sCCJGB]]&lt;=0.0001,DataBase2[[#This Row],[sCCJGB]]&lt;&gt;""), 1,"")</f>
        <v/>
      </c>
      <c r="BA767" s="78" t="str">
        <f>IF(AND(DataBase2[[#This Row],[sILSGB]]&lt;=0.0001,DataBase2[[#This Row],[sILSGB]]&lt;&gt;""), 1,"")</f>
        <v/>
      </c>
      <c r="BB767" s="78" t="str">
        <f>IF(AND(DataBase2[[#This Row],[sSAGB]]&lt;=0.0001,DataBase2[[#This Row],[sSAGB]]&lt;&gt;""), 1,"")</f>
        <v/>
      </c>
      <c r="BC767" s="78" t="str">
        <f>IF(AND(DataBase2[[#This Row],[sKSGB]]&lt;=0.0001,DataBase2[[#This Row],[sKSGB]]&lt;&gt;""), 1,"")</f>
        <v/>
      </c>
      <c r="BD767" s="79" t="str">
        <f>IF(AND(DataBase2[[#This Row],[sLBGKS]]&lt;=0.0001, DataBase2[[#This Row],[sLBGKS]]&lt;&gt;""), 1,"")</f>
        <v/>
      </c>
      <c r="BE767" s="78" t="str">
        <f>IF(AND(DataBase2[[#This Row],[sCLGKS]]&lt;=0.0001,DataBase2[[#This Row],[sCLGKS]]&lt;&gt;""), 1,"")</f>
        <v/>
      </c>
      <c r="BF767" s="78" t="str">
        <f>IF(AND(DataBase2[[#This Row],[sDRCGKS]]&lt;=0.0001,DataBase2[[#This Row],[sDRCGKS]]&lt;&gt;""), 1,"")</f>
        <v/>
      </c>
      <c r="BG767" s="78" t="str">
        <f>IF(AND(DataBase2[[#This Row],[sABSGKS]]&lt;=0.0001,DataBase2[[#This Row],[sABSGKS]]&lt;&gt;""), 1,"")</f>
        <v/>
      </c>
      <c r="BH767" s="78">
        <f>IF(AND(DataBase2[[#This Row],[sCCJGKS]]&lt;=0.0001,DataBase2[[#This Row],[sCCJGKS]]&lt;&gt;""), 1,"")</f>
        <v>1</v>
      </c>
      <c r="BI767" s="78" t="str">
        <f>IF(AND(DataBase2[[#This Row],[sILSGKS]]&lt;=0.0001,DataBase2[[#This Row],[sILSGKS]]&lt;&gt;""), 1,"")</f>
        <v/>
      </c>
      <c r="BJ767" s="78" t="str">
        <f>IF(AND(DataBase2[[#This Row],[sSAGKS]]&lt;=0.0001,DataBase2[[#This Row],[sSAGKS]]&lt;&gt;""), 1,"")</f>
        <v/>
      </c>
      <c r="BK767" s="80" t="str">
        <f>IF(AND(DataBase2[[#This Row],[sKSGKS]]&lt;=0.0001,DataBase2[[#This Row],[sKSGKS]]&lt;&gt;""), 1,"")</f>
        <v/>
      </c>
      <c r="BQ767" s="7"/>
      <c r="BR767" s="7"/>
      <c r="BS767" s="7"/>
      <c r="BT767" s="7"/>
      <c r="BU767" s="7"/>
      <c r="CH767" s="7"/>
      <c r="CI767" s="7"/>
      <c r="CJ767" s="7"/>
      <c r="CK767" s="7"/>
      <c r="CQ767" s="7"/>
      <c r="CR767" s="7"/>
      <c r="CS767" s="7"/>
      <c r="CT767" s="7"/>
      <c r="CU767" s="7"/>
      <c r="DH767" s="7"/>
      <c r="DI767" s="7"/>
      <c r="DJ767" s="7"/>
      <c r="DK767" s="7"/>
      <c r="DQ767" s="7"/>
      <c r="DR767" s="7"/>
      <c r="DS767" s="7"/>
      <c r="DT767" s="7"/>
      <c r="DU767" s="7"/>
      <c r="EB767" s="7"/>
      <c r="EC767" s="7"/>
      <c r="ED767" s="7"/>
      <c r="EE767" s="7"/>
      <c r="EK767" s="7"/>
      <c r="EL767" s="7"/>
      <c r="EM767" s="7"/>
      <c r="EN767" s="7"/>
      <c r="EO767" s="7"/>
      <c r="EV767" s="7"/>
      <c r="EW767" s="7"/>
      <c r="EX767" s="7"/>
      <c r="EY767" s="7"/>
    </row>
    <row r="768" spans="1:155" s="8" customFormat="1" x14ac:dyDescent="0.35">
      <c r="A768" s="127" t="s">
        <v>354</v>
      </c>
      <c r="B768" s="128" t="s">
        <v>283</v>
      </c>
      <c r="C768" s="129" t="s">
        <v>81</v>
      </c>
      <c r="D768" s="67">
        <v>6</v>
      </c>
      <c r="E768" s="67">
        <v>200</v>
      </c>
      <c r="F768" s="68">
        <v>4</v>
      </c>
      <c r="G768" s="139"/>
      <c r="H768" s="140">
        <v>91224.4</v>
      </c>
      <c r="I768" s="141"/>
      <c r="J768" s="139"/>
      <c r="K768" s="140"/>
      <c r="L768" s="141"/>
      <c r="M768" s="139"/>
      <c r="N768" s="142"/>
      <c r="O768" s="141"/>
      <c r="P768" s="139">
        <v>101412.40625</v>
      </c>
      <c r="Q768" s="141">
        <v>7800</v>
      </c>
      <c r="R768" s="139">
        <v>97496.5</v>
      </c>
      <c r="S768" s="141">
        <v>16691.3</v>
      </c>
      <c r="T768" s="139">
        <v>100859.5</v>
      </c>
      <c r="U768" s="141">
        <v>301.21050000000002</v>
      </c>
      <c r="V768" s="139">
        <v>100348.5</v>
      </c>
      <c r="W768" s="141">
        <v>302.67500000000001</v>
      </c>
      <c r="X768" s="142">
        <v>102500</v>
      </c>
      <c r="Y768" s="141">
        <v>231</v>
      </c>
      <c r="Z768" s="74" t="str">
        <f t="shared" si="33"/>
        <v/>
      </c>
      <c r="AA768" s="48">
        <f t="shared" si="34"/>
        <v>97496.5</v>
      </c>
      <c r="AB76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MIN(G768,J768,M768),"")</f>
        <v/>
      </c>
      <c r="AC768" s="49" t="str">
        <f>IF(OR(DataBase2[[#This Row],[sKS]] = "", DataBase2[[#This Row],[BSOpt]]=""), "", (DataBase2[[#This Row],[sKS]]-DataBase2[[#This Row],[BSOpt]])/DataBase2[[#This Row],[BSOpt]])</f>
        <v/>
      </c>
      <c r="AD768" s="49" t="str">
        <f t="shared" si="35"/>
        <v/>
      </c>
      <c r="AE768" s="49" t="str">
        <f>IF(OR(DataBase2[[#This Row],[sKS]] = "", DataBase2[[#This Row],[BESTUB]]=""), "", (DataBase2[[#This Row],[sKS]]-DataBase2[[#This Row],[BESTUB]])/DataBase2[[#This Row],[BESTUB]])</f>
        <v/>
      </c>
      <c r="AF768" s="75" t="str">
        <f>IF(OR(DataBase2[[#This Row],[sLB]] = "", DataBase2[[#This Row],[BestSol]]=""), "", (DataBase2[[#This Row],[sLB]]-DataBase2[[#This Row],[BestSol]])/DataBase2[[#This Row],[BestSol]])</f>
        <v/>
      </c>
      <c r="AG768" s="76" t="str">
        <f>IF(OR(DataBase2[[#This Row],[sCL]] = "", DataBase2[[#This Row],[BestSol]]=""), "", (DataBase2[[#This Row],[sCL]] -DataBase2[[#This Row],[BestSol]])/DataBase2[[#This Row],[BestSol]])</f>
        <v/>
      </c>
      <c r="AH768" s="76" t="str">
        <f>IF(OR(DataBase2[[#This Row],[sDRC]]= "", DataBase2[[#This Row],[BestSol]]=""), "", (DataBase2[[#This Row],[sDRC]]-DataBase2[[#This Row],[BestSol]])/DataBase2[[#This Row],[BestSol]])</f>
        <v/>
      </c>
      <c r="AI768" s="76" t="str">
        <f>IF(OR(DataBase2[[#This Row],[sABS]]= "", DataBase2[[#This Row],[BestSol]]=""), "", (DataBase2[[#This Row],[sABS]]-DataBase2[[#This Row],[BestSol]])/DataBase2[[#This Row],[BestSol]])</f>
        <v/>
      </c>
      <c r="AJ768" s="76" t="str">
        <f>IF(OR(DataBase2[[#This Row],[sCCJ]]= "", DataBase2[[#This Row],[BestSol]]=""), "", (DataBase2[[#This Row],[sCCJ]]-DataBase2[[#This Row],[BestSol]])/DataBase2[[#This Row],[BestSol]])</f>
        <v/>
      </c>
      <c r="AK768" s="76" t="str">
        <f>IF(OR(DataBase2[[#This Row],[sILS]] = "", DataBase2[[#This Row],[BestSol]]=""), "", (DataBase2[[#This Row],[sILS]]-DataBase2[[#This Row],[BestSol]])/DataBase2[[#This Row],[BestSol]])</f>
        <v/>
      </c>
      <c r="AL768" s="76" t="str">
        <f>IF(OR(DataBase2[[#This Row],[sSA]] = "", DataBase2[[#This Row],[BestSol]]=""), "", (DataBase2[[#This Row],[sSA]]-DataBase2[[#This Row],[BestSol]])/DataBase2[[#This Row],[BestSol]])</f>
        <v/>
      </c>
      <c r="AM768" s="76" t="str">
        <f>IF(OR(DataBase2[[#This Row],[sKS]] = "", DataBase2[[#This Row],[BestSol]]=""), "", (DataBase2[[#This Row],[sKS]]-DataBase2[[#This Row],[BestSol]])/DataBase2[[#This Row],[BestSol]])</f>
        <v/>
      </c>
      <c r="AN768" s="75" t="str">
        <f>IF(OR(DataBase2[[#This Row],[sLB]] = "", DataBase2[[#This Row],[BSHeu]]=""), "", (DataBase2[[#This Row],[sLB]]-DataBase2[[#This Row],[BSHeu]])/DataBase2[[#This Row],[BSHeu]])</f>
        <v/>
      </c>
      <c r="AO768" s="76" t="str">
        <f>IF(OR(DataBase2[[#This Row],[sCL]] = "",  DataBase2[[#This Row],[BSHeu]]=""), "", (DataBase2[[#This Row],[sCL]] - DataBase2[[#This Row],[BSHeu]])/ DataBase2[[#This Row],[BSHeu]])</f>
        <v/>
      </c>
      <c r="AP768" s="76" t="str">
        <f>IF(OR(DataBase2[[#This Row],[sDRC]]= "",  DataBase2[[#This Row],[BSHeu]]=""), "", (DataBase2[[#This Row],[sDRC]]- DataBase2[[#This Row],[BSHeu]])/ DataBase2[[#This Row],[BSHeu]])</f>
        <v/>
      </c>
      <c r="AQ768" s="76">
        <f>IF(OR(DataBase2[[#This Row],[sABS]]= "",  DataBase2[[#This Row],[BSHeu]]=""), "", (DataBase2[[#This Row],[sABS]]- DataBase2[[#This Row],[BSHeu]])/ DataBase2[[#This Row],[BSHeu]])</f>
        <v>4.0164582831178554E-2</v>
      </c>
      <c r="AR768" s="76">
        <f>IF(OR(DataBase2[[#This Row],[sCCJ]]= "",  DataBase2[[#This Row],[BSHeu]]=""), "", (DataBase2[[#This Row],[sCCJ]]- DataBase2[[#This Row],[BSHeu]])/ DataBase2[[#This Row],[BSHeu]])</f>
        <v>0</v>
      </c>
      <c r="AS768" s="76">
        <f>IF(OR(DataBase2[[#This Row],[sILS]] = "",  DataBase2[[#This Row],[BSHeu]]=""), "", (DataBase2[[#This Row],[sILS]]- DataBase2[[#This Row],[BSHeu]])/ DataBase2[[#This Row],[BSHeu]])</f>
        <v>3.4493545922161306E-2</v>
      </c>
      <c r="AT768" s="76">
        <f>IF(OR(DataBase2[[#This Row],[sSA]] = "",  DataBase2[[#This Row],[BSHeu]]=""), "", (DataBase2[[#This Row],[sSA]]- DataBase2[[#This Row],[BSHeu]])/ DataBase2[[#This Row],[BSHeu]])</f>
        <v>2.9252332134999719E-2</v>
      </c>
      <c r="AU768" s="77">
        <f>IF(OR(DataBase2[[#This Row],[sKS]]= "",  DataBase2[[#This Row],[BSHeu]]=""), "", (DataBase2[[#This Row],[sKS]]- DataBase2[[#This Row],[BSHeu]])/ DataBase2[[#This Row],[BSHeu]])</f>
        <v>5.1319790966855218E-2</v>
      </c>
      <c r="AV768" s="78" t="str">
        <f>IF(AND(DataBase2[[#This Row],[sLBGB]]&lt;=0.0001, DataBase2[[#This Row],[sLBGB]]&lt;&gt;""), 1,"")</f>
        <v/>
      </c>
      <c r="AW768" s="78" t="str">
        <f>IF(AND(DataBase2[[#This Row],[sCLGB]]&lt;=0.0001,DataBase2[[#This Row],[sCLGB]]&lt;&gt;""), 1,"")</f>
        <v/>
      </c>
      <c r="AX768" s="78" t="str">
        <f>IF(AND(DataBase2[[#This Row],[sDRCGB]]&lt;=0.0001,DataBase2[[#This Row],[sDRCGB]]&lt;&gt;""), 1,"")</f>
        <v/>
      </c>
      <c r="AY768" s="78" t="str">
        <f>IF(AND(DataBase2[[#This Row],[sABSGB]]&lt;=0.0001,DataBase2[[#This Row],[sABSGB]]&lt;&gt;""), 1,"")</f>
        <v/>
      </c>
      <c r="AZ768" s="78" t="str">
        <f>IF(AND(DataBase2[[#This Row],[sCCJGB]]&lt;=0.0001,DataBase2[[#This Row],[sCCJGB]]&lt;&gt;""), 1,"")</f>
        <v/>
      </c>
      <c r="BA768" s="78" t="str">
        <f>IF(AND(DataBase2[[#This Row],[sILSGB]]&lt;=0.0001,DataBase2[[#This Row],[sILSGB]]&lt;&gt;""), 1,"")</f>
        <v/>
      </c>
      <c r="BB768" s="78" t="str">
        <f>IF(AND(DataBase2[[#This Row],[sSAGB]]&lt;=0.0001,DataBase2[[#This Row],[sSAGB]]&lt;&gt;""), 1,"")</f>
        <v/>
      </c>
      <c r="BC768" s="78" t="str">
        <f>IF(AND(DataBase2[[#This Row],[sKSGB]]&lt;=0.0001,DataBase2[[#This Row],[sKSGB]]&lt;&gt;""), 1,"")</f>
        <v/>
      </c>
      <c r="BD768" s="79" t="str">
        <f>IF(AND(DataBase2[[#This Row],[sLBGKS]]&lt;=0.0001, DataBase2[[#This Row],[sLBGKS]]&lt;&gt;""), 1,"")</f>
        <v/>
      </c>
      <c r="BE768" s="78" t="str">
        <f>IF(AND(DataBase2[[#This Row],[sCLGKS]]&lt;=0.0001,DataBase2[[#This Row],[sCLGKS]]&lt;&gt;""), 1,"")</f>
        <v/>
      </c>
      <c r="BF768" s="78" t="str">
        <f>IF(AND(DataBase2[[#This Row],[sDRCGKS]]&lt;=0.0001,DataBase2[[#This Row],[sDRCGKS]]&lt;&gt;""), 1,"")</f>
        <v/>
      </c>
      <c r="BG768" s="78" t="str">
        <f>IF(AND(DataBase2[[#This Row],[sABSGKS]]&lt;=0.0001,DataBase2[[#This Row],[sABSGKS]]&lt;&gt;""), 1,"")</f>
        <v/>
      </c>
      <c r="BH768" s="78">
        <f>IF(AND(DataBase2[[#This Row],[sCCJGKS]]&lt;=0.0001,DataBase2[[#This Row],[sCCJGKS]]&lt;&gt;""), 1,"")</f>
        <v>1</v>
      </c>
      <c r="BI768" s="78" t="str">
        <f>IF(AND(DataBase2[[#This Row],[sILSGKS]]&lt;=0.0001,DataBase2[[#This Row],[sILSGKS]]&lt;&gt;""), 1,"")</f>
        <v/>
      </c>
      <c r="BJ768" s="78" t="str">
        <f>IF(AND(DataBase2[[#This Row],[sSAGKS]]&lt;=0.0001,DataBase2[[#This Row],[sSAGKS]]&lt;&gt;""), 1,"")</f>
        <v/>
      </c>
      <c r="BK768" s="80" t="str">
        <f>IF(AND(DataBase2[[#This Row],[sKSGKS]]&lt;=0.0001,DataBase2[[#This Row],[sKSGKS]]&lt;&gt;""), 1,"")</f>
        <v/>
      </c>
      <c r="BQ768" s="7"/>
      <c r="BR768" s="7"/>
      <c r="BS768" s="7"/>
      <c r="BT768" s="7"/>
      <c r="BU768" s="7"/>
      <c r="CH768" s="7"/>
      <c r="CI768" s="7"/>
      <c r="CJ768" s="7"/>
      <c r="CK768" s="7"/>
      <c r="CQ768" s="7"/>
      <c r="CR768" s="7"/>
      <c r="CS768" s="7"/>
      <c r="CT768" s="7"/>
      <c r="CU768" s="7"/>
      <c r="DH768" s="7"/>
      <c r="DI768" s="7"/>
      <c r="DJ768" s="7"/>
      <c r="DK768" s="7"/>
      <c r="DQ768" s="7"/>
      <c r="DR768" s="7"/>
      <c r="DS768" s="7"/>
      <c r="DT768" s="7"/>
      <c r="DU768" s="7"/>
      <c r="EB768" s="7"/>
      <c r="EC768" s="7"/>
      <c r="ED768" s="7"/>
      <c r="EE768" s="7"/>
      <c r="EK768" s="7"/>
      <c r="EL768" s="7"/>
      <c r="EM768" s="7"/>
      <c r="EN768" s="7"/>
      <c r="EO768" s="7"/>
      <c r="EV768" s="7"/>
      <c r="EW768" s="7"/>
      <c r="EX768" s="7"/>
      <c r="EY768" s="7"/>
    </row>
    <row r="769" spans="1:155" s="8" customFormat="1" x14ac:dyDescent="0.35">
      <c r="A769" s="127" t="s">
        <v>355</v>
      </c>
      <c r="B769" s="128" t="s">
        <v>283</v>
      </c>
      <c r="C769" s="129" t="s">
        <v>81</v>
      </c>
      <c r="D769" s="67">
        <v>6</v>
      </c>
      <c r="E769" s="67">
        <v>200</v>
      </c>
      <c r="F769" s="68">
        <v>5</v>
      </c>
      <c r="G769" s="139"/>
      <c r="H769" s="140">
        <v>92919.7</v>
      </c>
      <c r="I769" s="141"/>
      <c r="J769" s="139"/>
      <c r="K769" s="140"/>
      <c r="L769" s="141"/>
      <c r="M769" s="139"/>
      <c r="N769" s="142"/>
      <c r="O769" s="141"/>
      <c r="P769" s="139">
        <v>103538.64062999999</v>
      </c>
      <c r="Q769" s="141">
        <v>7808</v>
      </c>
      <c r="R769" s="139">
        <v>100179.5</v>
      </c>
      <c r="S769" s="141">
        <v>23940.6</v>
      </c>
      <c r="T769" s="139">
        <v>103013.5</v>
      </c>
      <c r="U769" s="141">
        <v>300.79450000000003</v>
      </c>
      <c r="V769" s="139">
        <v>103130.5</v>
      </c>
      <c r="W769" s="141">
        <v>302.47649999999999</v>
      </c>
      <c r="X769" s="142">
        <v>102349</v>
      </c>
      <c r="Y769" s="141">
        <v>982</v>
      </c>
      <c r="Z769" s="74" t="str">
        <f t="shared" si="33"/>
        <v/>
      </c>
      <c r="AA769" s="48">
        <f t="shared" si="34"/>
        <v>100179.5</v>
      </c>
      <c r="AB76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MIN(G769,J769,M769),"")</f>
        <v/>
      </c>
      <c r="AC769" s="49" t="str">
        <f>IF(OR(DataBase2[[#This Row],[sKS]] = "", DataBase2[[#This Row],[BSOpt]]=""), "", (DataBase2[[#This Row],[sKS]]-DataBase2[[#This Row],[BSOpt]])/DataBase2[[#This Row],[BSOpt]])</f>
        <v/>
      </c>
      <c r="AD769" s="49" t="str">
        <f t="shared" si="35"/>
        <v/>
      </c>
      <c r="AE769" s="49" t="str">
        <f>IF(OR(DataBase2[[#This Row],[sKS]] = "", DataBase2[[#This Row],[BESTUB]]=""), "", (DataBase2[[#This Row],[sKS]]-DataBase2[[#This Row],[BESTUB]])/DataBase2[[#This Row],[BESTUB]])</f>
        <v/>
      </c>
      <c r="AF769" s="75" t="str">
        <f>IF(OR(DataBase2[[#This Row],[sLB]] = "", DataBase2[[#This Row],[BestSol]]=""), "", (DataBase2[[#This Row],[sLB]]-DataBase2[[#This Row],[BestSol]])/DataBase2[[#This Row],[BestSol]])</f>
        <v/>
      </c>
      <c r="AG769" s="76" t="str">
        <f>IF(OR(DataBase2[[#This Row],[sCL]] = "", DataBase2[[#This Row],[BestSol]]=""), "", (DataBase2[[#This Row],[sCL]] -DataBase2[[#This Row],[BestSol]])/DataBase2[[#This Row],[BestSol]])</f>
        <v/>
      </c>
      <c r="AH769" s="76" t="str">
        <f>IF(OR(DataBase2[[#This Row],[sDRC]]= "", DataBase2[[#This Row],[BestSol]]=""), "", (DataBase2[[#This Row],[sDRC]]-DataBase2[[#This Row],[BestSol]])/DataBase2[[#This Row],[BestSol]])</f>
        <v/>
      </c>
      <c r="AI769" s="76" t="str">
        <f>IF(OR(DataBase2[[#This Row],[sABS]]= "", DataBase2[[#This Row],[BestSol]]=""), "", (DataBase2[[#This Row],[sABS]]-DataBase2[[#This Row],[BestSol]])/DataBase2[[#This Row],[BestSol]])</f>
        <v/>
      </c>
      <c r="AJ769" s="76" t="str">
        <f>IF(OR(DataBase2[[#This Row],[sCCJ]]= "", DataBase2[[#This Row],[BestSol]]=""), "", (DataBase2[[#This Row],[sCCJ]]-DataBase2[[#This Row],[BestSol]])/DataBase2[[#This Row],[BestSol]])</f>
        <v/>
      </c>
      <c r="AK769" s="76" t="str">
        <f>IF(OR(DataBase2[[#This Row],[sILS]] = "", DataBase2[[#This Row],[BestSol]]=""), "", (DataBase2[[#This Row],[sILS]]-DataBase2[[#This Row],[BestSol]])/DataBase2[[#This Row],[BestSol]])</f>
        <v/>
      </c>
      <c r="AL769" s="76" t="str">
        <f>IF(OR(DataBase2[[#This Row],[sSA]] = "", DataBase2[[#This Row],[BestSol]]=""), "", (DataBase2[[#This Row],[sSA]]-DataBase2[[#This Row],[BestSol]])/DataBase2[[#This Row],[BestSol]])</f>
        <v/>
      </c>
      <c r="AM769" s="76" t="str">
        <f>IF(OR(DataBase2[[#This Row],[sKS]] = "", DataBase2[[#This Row],[BestSol]]=""), "", (DataBase2[[#This Row],[sKS]]-DataBase2[[#This Row],[BestSol]])/DataBase2[[#This Row],[BestSol]])</f>
        <v/>
      </c>
      <c r="AN769" s="75" t="str">
        <f>IF(OR(DataBase2[[#This Row],[sLB]] = "", DataBase2[[#This Row],[BSHeu]]=""), "", (DataBase2[[#This Row],[sLB]]-DataBase2[[#This Row],[BSHeu]])/DataBase2[[#This Row],[BSHeu]])</f>
        <v/>
      </c>
      <c r="AO769" s="76" t="str">
        <f>IF(OR(DataBase2[[#This Row],[sCL]] = "",  DataBase2[[#This Row],[BSHeu]]=""), "", (DataBase2[[#This Row],[sCL]] - DataBase2[[#This Row],[BSHeu]])/ DataBase2[[#This Row],[BSHeu]])</f>
        <v/>
      </c>
      <c r="AP769" s="76" t="str">
        <f>IF(OR(DataBase2[[#This Row],[sDRC]]= "",  DataBase2[[#This Row],[BSHeu]]=""), "", (DataBase2[[#This Row],[sDRC]]- DataBase2[[#This Row],[BSHeu]])/ DataBase2[[#This Row],[BSHeu]])</f>
        <v/>
      </c>
      <c r="AQ769" s="76">
        <f>IF(OR(DataBase2[[#This Row],[sABS]]= "",  DataBase2[[#This Row],[BSHeu]]=""), "", (DataBase2[[#This Row],[sABS]]- DataBase2[[#This Row],[BSHeu]])/ DataBase2[[#This Row],[BSHeu]])</f>
        <v>3.3531217764113358E-2</v>
      </c>
      <c r="AR769" s="76">
        <f>IF(OR(DataBase2[[#This Row],[sCCJ]]= "",  DataBase2[[#This Row],[BSHeu]]=""), "", (DataBase2[[#This Row],[sCCJ]]- DataBase2[[#This Row],[BSHeu]])/ DataBase2[[#This Row],[BSHeu]])</f>
        <v>0</v>
      </c>
      <c r="AS769" s="76">
        <f>IF(OR(DataBase2[[#This Row],[sILS]] = "",  DataBase2[[#This Row],[BSHeu]]=""), "", (DataBase2[[#This Row],[sILS]]- DataBase2[[#This Row],[BSHeu]])/ DataBase2[[#This Row],[BSHeu]])</f>
        <v>2.8289220848576803E-2</v>
      </c>
      <c r="AT769" s="76">
        <f>IF(OR(DataBase2[[#This Row],[sSA]] = "",  DataBase2[[#This Row],[BSHeu]]=""), "", (DataBase2[[#This Row],[sSA]]- DataBase2[[#This Row],[BSHeu]])/ DataBase2[[#This Row],[BSHeu]])</f>
        <v>2.9457124461591443E-2</v>
      </c>
      <c r="AU769" s="77">
        <f>IF(OR(DataBase2[[#This Row],[sKS]]= "",  DataBase2[[#This Row],[BSHeu]]=""), "", (DataBase2[[#This Row],[sKS]]- DataBase2[[#This Row],[BSHeu]])/ DataBase2[[#This Row],[BSHeu]])</f>
        <v>2.1656127251583408E-2</v>
      </c>
      <c r="AV769" s="78" t="str">
        <f>IF(AND(DataBase2[[#This Row],[sLBGB]]&lt;=0.0001, DataBase2[[#This Row],[sLBGB]]&lt;&gt;""), 1,"")</f>
        <v/>
      </c>
      <c r="AW769" s="78" t="str">
        <f>IF(AND(DataBase2[[#This Row],[sCLGB]]&lt;=0.0001,DataBase2[[#This Row],[sCLGB]]&lt;&gt;""), 1,"")</f>
        <v/>
      </c>
      <c r="AX769" s="78" t="str">
        <f>IF(AND(DataBase2[[#This Row],[sDRCGB]]&lt;=0.0001,DataBase2[[#This Row],[sDRCGB]]&lt;&gt;""), 1,"")</f>
        <v/>
      </c>
      <c r="AY769" s="78" t="str">
        <f>IF(AND(DataBase2[[#This Row],[sABSGB]]&lt;=0.0001,DataBase2[[#This Row],[sABSGB]]&lt;&gt;""), 1,"")</f>
        <v/>
      </c>
      <c r="AZ769" s="78" t="str">
        <f>IF(AND(DataBase2[[#This Row],[sCCJGB]]&lt;=0.0001,DataBase2[[#This Row],[sCCJGB]]&lt;&gt;""), 1,"")</f>
        <v/>
      </c>
      <c r="BA769" s="78" t="str">
        <f>IF(AND(DataBase2[[#This Row],[sILSGB]]&lt;=0.0001,DataBase2[[#This Row],[sILSGB]]&lt;&gt;""), 1,"")</f>
        <v/>
      </c>
      <c r="BB769" s="78" t="str">
        <f>IF(AND(DataBase2[[#This Row],[sSAGB]]&lt;=0.0001,DataBase2[[#This Row],[sSAGB]]&lt;&gt;""), 1,"")</f>
        <v/>
      </c>
      <c r="BC769" s="78" t="str">
        <f>IF(AND(DataBase2[[#This Row],[sKSGB]]&lt;=0.0001,DataBase2[[#This Row],[sKSGB]]&lt;&gt;""), 1,"")</f>
        <v/>
      </c>
      <c r="BD769" s="79" t="str">
        <f>IF(AND(DataBase2[[#This Row],[sLBGKS]]&lt;=0.0001, DataBase2[[#This Row],[sLBGKS]]&lt;&gt;""), 1,"")</f>
        <v/>
      </c>
      <c r="BE769" s="78" t="str">
        <f>IF(AND(DataBase2[[#This Row],[sCLGKS]]&lt;=0.0001,DataBase2[[#This Row],[sCLGKS]]&lt;&gt;""), 1,"")</f>
        <v/>
      </c>
      <c r="BF769" s="78" t="str">
        <f>IF(AND(DataBase2[[#This Row],[sDRCGKS]]&lt;=0.0001,DataBase2[[#This Row],[sDRCGKS]]&lt;&gt;""), 1,"")</f>
        <v/>
      </c>
      <c r="BG769" s="78" t="str">
        <f>IF(AND(DataBase2[[#This Row],[sABSGKS]]&lt;=0.0001,DataBase2[[#This Row],[sABSGKS]]&lt;&gt;""), 1,"")</f>
        <v/>
      </c>
      <c r="BH769" s="78">
        <f>IF(AND(DataBase2[[#This Row],[sCCJGKS]]&lt;=0.0001,DataBase2[[#This Row],[sCCJGKS]]&lt;&gt;""), 1,"")</f>
        <v>1</v>
      </c>
      <c r="BI769" s="78" t="str">
        <f>IF(AND(DataBase2[[#This Row],[sILSGKS]]&lt;=0.0001,DataBase2[[#This Row],[sILSGKS]]&lt;&gt;""), 1,"")</f>
        <v/>
      </c>
      <c r="BJ769" s="78" t="str">
        <f>IF(AND(DataBase2[[#This Row],[sSAGKS]]&lt;=0.0001,DataBase2[[#This Row],[sSAGKS]]&lt;&gt;""), 1,"")</f>
        <v/>
      </c>
      <c r="BK769" s="80" t="str">
        <f>IF(AND(DataBase2[[#This Row],[sKSGKS]]&lt;=0.0001,DataBase2[[#This Row],[sKSGKS]]&lt;&gt;""), 1,"")</f>
        <v/>
      </c>
      <c r="BQ769" s="7"/>
      <c r="BR769" s="7"/>
      <c r="BS769" s="7"/>
      <c r="BT769" s="7"/>
      <c r="BU769" s="7"/>
      <c r="CH769" s="7"/>
      <c r="CI769" s="7"/>
      <c r="CJ769" s="7"/>
      <c r="CK769" s="7"/>
      <c r="CQ769" s="7"/>
      <c r="CR769" s="7"/>
      <c r="CS769" s="7"/>
      <c r="CT769" s="7"/>
      <c r="CU769" s="7"/>
      <c r="DH769" s="7"/>
      <c r="DI769" s="7"/>
      <c r="DJ769" s="7"/>
      <c r="DK769" s="7"/>
      <c r="DQ769" s="7"/>
      <c r="DR769" s="7"/>
      <c r="DS769" s="7"/>
      <c r="DT769" s="7"/>
      <c r="DU769" s="7"/>
      <c r="EB769" s="7"/>
      <c r="EC769" s="7"/>
      <c r="ED769" s="7"/>
      <c r="EE769" s="7"/>
      <c r="EK769" s="7"/>
      <c r="EL769" s="7"/>
      <c r="EM769" s="7"/>
      <c r="EN769" s="7"/>
      <c r="EO769" s="7"/>
      <c r="EV769" s="7"/>
      <c r="EW769" s="7"/>
      <c r="EX769" s="7"/>
      <c r="EY769" s="7"/>
    </row>
    <row r="770" spans="1:155" s="8" customFormat="1" x14ac:dyDescent="0.35">
      <c r="A770" s="127" t="s">
        <v>356</v>
      </c>
      <c r="B770" s="128" t="s">
        <v>283</v>
      </c>
      <c r="C770" s="129" t="s">
        <v>81</v>
      </c>
      <c r="D770" s="67">
        <v>6</v>
      </c>
      <c r="E770" s="67">
        <v>200</v>
      </c>
      <c r="F770" s="68">
        <v>2</v>
      </c>
      <c r="G770" s="139"/>
      <c r="H770" s="140">
        <v>89322.3</v>
      </c>
      <c r="I770" s="141"/>
      <c r="J770" s="139"/>
      <c r="K770" s="140"/>
      <c r="L770" s="141"/>
      <c r="M770" s="139"/>
      <c r="N770" s="142"/>
      <c r="O770" s="141"/>
      <c r="P770" s="139">
        <v>97373.375</v>
      </c>
      <c r="Q770" s="141">
        <v>7801</v>
      </c>
      <c r="R770" s="139">
        <v>96407.6</v>
      </c>
      <c r="S770" s="141">
        <v>14897.5</v>
      </c>
      <c r="T770" s="139">
        <v>98686.6</v>
      </c>
      <c r="U770" s="141">
        <v>300.58999999999997</v>
      </c>
      <c r="V770" s="139">
        <v>99613.6</v>
      </c>
      <c r="W770" s="141">
        <v>304.685</v>
      </c>
      <c r="X770" s="142">
        <v>98655.3</v>
      </c>
      <c r="Y770" s="141">
        <v>146</v>
      </c>
      <c r="Z770" s="74" t="str">
        <f t="shared" si="33"/>
        <v/>
      </c>
      <c r="AA770" s="48">
        <f t="shared" si="34"/>
        <v>96407.6</v>
      </c>
      <c r="AB77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MIN(G770,J770,M770),"")</f>
        <v/>
      </c>
      <c r="AC770" s="49" t="str">
        <f>IF(OR(DataBase2[[#This Row],[sKS]] = "", DataBase2[[#This Row],[BSOpt]]=""), "", (DataBase2[[#This Row],[sKS]]-DataBase2[[#This Row],[BSOpt]])/DataBase2[[#This Row],[BSOpt]])</f>
        <v/>
      </c>
      <c r="AD770" s="49" t="str">
        <f t="shared" si="35"/>
        <v/>
      </c>
      <c r="AE770" s="49" t="str">
        <f>IF(OR(DataBase2[[#This Row],[sKS]] = "", DataBase2[[#This Row],[BESTUB]]=""), "", (DataBase2[[#This Row],[sKS]]-DataBase2[[#This Row],[BESTUB]])/DataBase2[[#This Row],[BESTUB]])</f>
        <v/>
      </c>
      <c r="AF770" s="75" t="str">
        <f>IF(OR(DataBase2[[#This Row],[sLB]] = "", DataBase2[[#This Row],[BestSol]]=""), "", (DataBase2[[#This Row],[sLB]]-DataBase2[[#This Row],[BestSol]])/DataBase2[[#This Row],[BestSol]])</f>
        <v/>
      </c>
      <c r="AG770" s="76" t="str">
        <f>IF(OR(DataBase2[[#This Row],[sCL]] = "", DataBase2[[#This Row],[BestSol]]=""), "", (DataBase2[[#This Row],[sCL]] -DataBase2[[#This Row],[BestSol]])/DataBase2[[#This Row],[BestSol]])</f>
        <v/>
      </c>
      <c r="AH770" s="76" t="str">
        <f>IF(OR(DataBase2[[#This Row],[sDRC]]= "", DataBase2[[#This Row],[BestSol]]=""), "", (DataBase2[[#This Row],[sDRC]]-DataBase2[[#This Row],[BestSol]])/DataBase2[[#This Row],[BestSol]])</f>
        <v/>
      </c>
      <c r="AI770" s="76" t="str">
        <f>IF(OR(DataBase2[[#This Row],[sABS]]= "", DataBase2[[#This Row],[BestSol]]=""), "", (DataBase2[[#This Row],[sABS]]-DataBase2[[#This Row],[BestSol]])/DataBase2[[#This Row],[BestSol]])</f>
        <v/>
      </c>
      <c r="AJ770" s="76" t="str">
        <f>IF(OR(DataBase2[[#This Row],[sCCJ]]= "", DataBase2[[#This Row],[BestSol]]=""), "", (DataBase2[[#This Row],[sCCJ]]-DataBase2[[#This Row],[BestSol]])/DataBase2[[#This Row],[BestSol]])</f>
        <v/>
      </c>
      <c r="AK770" s="76" t="str">
        <f>IF(OR(DataBase2[[#This Row],[sILS]] = "", DataBase2[[#This Row],[BestSol]]=""), "", (DataBase2[[#This Row],[sILS]]-DataBase2[[#This Row],[BestSol]])/DataBase2[[#This Row],[BestSol]])</f>
        <v/>
      </c>
      <c r="AL770" s="76" t="str">
        <f>IF(OR(DataBase2[[#This Row],[sSA]] = "", DataBase2[[#This Row],[BestSol]]=""), "", (DataBase2[[#This Row],[sSA]]-DataBase2[[#This Row],[BestSol]])/DataBase2[[#This Row],[BestSol]])</f>
        <v/>
      </c>
      <c r="AM770" s="76" t="str">
        <f>IF(OR(DataBase2[[#This Row],[sKS]] = "", DataBase2[[#This Row],[BestSol]]=""), "", (DataBase2[[#This Row],[sKS]]-DataBase2[[#This Row],[BestSol]])/DataBase2[[#This Row],[BestSol]])</f>
        <v/>
      </c>
      <c r="AN770" s="75" t="str">
        <f>IF(OR(DataBase2[[#This Row],[sLB]] = "", DataBase2[[#This Row],[BSHeu]]=""), "", (DataBase2[[#This Row],[sLB]]-DataBase2[[#This Row],[BSHeu]])/DataBase2[[#This Row],[BSHeu]])</f>
        <v/>
      </c>
      <c r="AO770" s="76" t="str">
        <f>IF(OR(DataBase2[[#This Row],[sCL]] = "",  DataBase2[[#This Row],[BSHeu]]=""), "", (DataBase2[[#This Row],[sCL]] - DataBase2[[#This Row],[BSHeu]])/ DataBase2[[#This Row],[BSHeu]])</f>
        <v/>
      </c>
      <c r="AP770" s="76" t="str">
        <f>IF(OR(DataBase2[[#This Row],[sDRC]]= "",  DataBase2[[#This Row],[BSHeu]]=""), "", (DataBase2[[#This Row],[sDRC]]- DataBase2[[#This Row],[BSHeu]])/ DataBase2[[#This Row],[BSHeu]])</f>
        <v/>
      </c>
      <c r="AQ770" s="76">
        <f>IF(OR(DataBase2[[#This Row],[sABS]]= "",  DataBase2[[#This Row],[BSHeu]]=""), "", (DataBase2[[#This Row],[sABS]]- DataBase2[[#This Row],[BSHeu]])/ DataBase2[[#This Row],[BSHeu]])</f>
        <v>1.0017623091955344E-2</v>
      </c>
      <c r="AR770" s="76">
        <f>IF(OR(DataBase2[[#This Row],[sCCJ]]= "",  DataBase2[[#This Row],[BSHeu]]=""), "", (DataBase2[[#This Row],[sCCJ]]- DataBase2[[#This Row],[BSHeu]])/ DataBase2[[#This Row],[BSHeu]])</f>
        <v>0</v>
      </c>
      <c r="AS770" s="76">
        <f>IF(OR(DataBase2[[#This Row],[sILS]] = "",  DataBase2[[#This Row],[BSHeu]]=""), "", (DataBase2[[#This Row],[sILS]]- DataBase2[[#This Row],[BSHeu]])/ DataBase2[[#This Row],[BSHeu]])</f>
        <v>2.3639215165609347E-2</v>
      </c>
      <c r="AT770" s="76">
        <f>IF(OR(DataBase2[[#This Row],[sSA]] = "",  DataBase2[[#This Row],[BSHeu]]=""), "", (DataBase2[[#This Row],[sSA]]- DataBase2[[#This Row],[BSHeu]])/ DataBase2[[#This Row],[BSHeu]])</f>
        <v>3.3254639675710213E-2</v>
      </c>
      <c r="AU770" s="77">
        <f>IF(OR(DataBase2[[#This Row],[sKS]]= "",  DataBase2[[#This Row],[BSHeu]]=""), "", (DataBase2[[#This Row],[sKS]]- DataBase2[[#This Row],[BSHeu]])/ DataBase2[[#This Row],[BSHeu]])</f>
        <v>2.3314551964782829E-2</v>
      </c>
      <c r="AV770" s="78" t="str">
        <f>IF(AND(DataBase2[[#This Row],[sLBGB]]&lt;=0.0001, DataBase2[[#This Row],[sLBGB]]&lt;&gt;""), 1,"")</f>
        <v/>
      </c>
      <c r="AW770" s="78" t="str">
        <f>IF(AND(DataBase2[[#This Row],[sCLGB]]&lt;=0.0001,DataBase2[[#This Row],[sCLGB]]&lt;&gt;""), 1,"")</f>
        <v/>
      </c>
      <c r="AX770" s="78" t="str">
        <f>IF(AND(DataBase2[[#This Row],[sDRCGB]]&lt;=0.0001,DataBase2[[#This Row],[sDRCGB]]&lt;&gt;""), 1,"")</f>
        <v/>
      </c>
      <c r="AY770" s="78" t="str">
        <f>IF(AND(DataBase2[[#This Row],[sABSGB]]&lt;=0.0001,DataBase2[[#This Row],[sABSGB]]&lt;&gt;""), 1,"")</f>
        <v/>
      </c>
      <c r="AZ770" s="78" t="str">
        <f>IF(AND(DataBase2[[#This Row],[sCCJGB]]&lt;=0.0001,DataBase2[[#This Row],[sCCJGB]]&lt;&gt;""), 1,"")</f>
        <v/>
      </c>
      <c r="BA770" s="78" t="str">
        <f>IF(AND(DataBase2[[#This Row],[sILSGB]]&lt;=0.0001,DataBase2[[#This Row],[sILSGB]]&lt;&gt;""), 1,"")</f>
        <v/>
      </c>
      <c r="BB770" s="78" t="str">
        <f>IF(AND(DataBase2[[#This Row],[sSAGB]]&lt;=0.0001,DataBase2[[#This Row],[sSAGB]]&lt;&gt;""), 1,"")</f>
        <v/>
      </c>
      <c r="BC770" s="78" t="str">
        <f>IF(AND(DataBase2[[#This Row],[sKSGB]]&lt;=0.0001,DataBase2[[#This Row],[sKSGB]]&lt;&gt;""), 1,"")</f>
        <v/>
      </c>
      <c r="BD770" s="79" t="str">
        <f>IF(AND(DataBase2[[#This Row],[sLBGKS]]&lt;=0.0001, DataBase2[[#This Row],[sLBGKS]]&lt;&gt;""), 1,"")</f>
        <v/>
      </c>
      <c r="BE770" s="78" t="str">
        <f>IF(AND(DataBase2[[#This Row],[sCLGKS]]&lt;=0.0001,DataBase2[[#This Row],[sCLGKS]]&lt;&gt;""), 1,"")</f>
        <v/>
      </c>
      <c r="BF770" s="78" t="str">
        <f>IF(AND(DataBase2[[#This Row],[sDRCGKS]]&lt;=0.0001,DataBase2[[#This Row],[sDRCGKS]]&lt;&gt;""), 1,"")</f>
        <v/>
      </c>
      <c r="BG770" s="78" t="str">
        <f>IF(AND(DataBase2[[#This Row],[sABSGKS]]&lt;=0.0001,DataBase2[[#This Row],[sABSGKS]]&lt;&gt;""), 1,"")</f>
        <v/>
      </c>
      <c r="BH770" s="78">
        <f>IF(AND(DataBase2[[#This Row],[sCCJGKS]]&lt;=0.0001,DataBase2[[#This Row],[sCCJGKS]]&lt;&gt;""), 1,"")</f>
        <v>1</v>
      </c>
      <c r="BI770" s="78" t="str">
        <f>IF(AND(DataBase2[[#This Row],[sILSGKS]]&lt;=0.0001,DataBase2[[#This Row],[sILSGKS]]&lt;&gt;""), 1,"")</f>
        <v/>
      </c>
      <c r="BJ770" s="78" t="str">
        <f>IF(AND(DataBase2[[#This Row],[sSAGKS]]&lt;=0.0001,DataBase2[[#This Row],[sSAGKS]]&lt;&gt;""), 1,"")</f>
        <v/>
      </c>
      <c r="BK770" s="80" t="str">
        <f>IF(AND(DataBase2[[#This Row],[sKSGKS]]&lt;=0.0001,DataBase2[[#This Row],[sKSGKS]]&lt;&gt;""), 1,"")</f>
        <v/>
      </c>
      <c r="BQ770" s="7"/>
      <c r="BR770" s="7"/>
      <c r="BS770" s="7"/>
      <c r="BT770" s="7"/>
      <c r="BU770" s="7"/>
      <c r="CH770" s="7"/>
      <c r="CI770" s="7"/>
      <c r="CJ770" s="7"/>
      <c r="CK770" s="7"/>
      <c r="CQ770" s="7"/>
      <c r="CR770" s="7"/>
      <c r="CS770" s="7"/>
      <c r="CT770" s="7"/>
      <c r="CU770" s="7"/>
      <c r="DH770" s="7"/>
      <c r="DI770" s="7"/>
      <c r="DJ770" s="7"/>
      <c r="DK770" s="7"/>
      <c r="DQ770" s="7"/>
      <c r="DR770" s="7"/>
      <c r="DS770" s="7"/>
      <c r="DT770" s="7"/>
      <c r="DU770" s="7"/>
      <c r="EB770" s="7"/>
      <c r="EC770" s="7"/>
      <c r="ED770" s="7"/>
      <c r="EE770" s="7"/>
      <c r="EK770" s="7"/>
      <c r="EL770" s="7"/>
      <c r="EM770" s="7"/>
      <c r="EN770" s="7"/>
      <c r="EO770" s="7"/>
      <c r="EV770" s="7"/>
      <c r="EW770" s="7"/>
      <c r="EX770" s="7"/>
      <c r="EY770" s="7"/>
    </row>
    <row r="771" spans="1:155" s="8" customFormat="1" x14ac:dyDescent="0.35">
      <c r="A771" s="127" t="s">
        <v>357</v>
      </c>
      <c r="B771" s="128" t="s">
        <v>283</v>
      </c>
      <c r="C771" s="129" t="s">
        <v>81</v>
      </c>
      <c r="D771" s="67">
        <v>6</v>
      </c>
      <c r="E771" s="67">
        <v>200</v>
      </c>
      <c r="F771" s="68">
        <v>3</v>
      </c>
      <c r="G771" s="139"/>
      <c r="H771" s="140">
        <v>90257.4</v>
      </c>
      <c r="I771" s="141"/>
      <c r="J771" s="139"/>
      <c r="K771" s="140"/>
      <c r="L771" s="141"/>
      <c r="M771" s="139"/>
      <c r="N771" s="142"/>
      <c r="O771" s="141"/>
      <c r="P771" s="139">
        <v>98893.984379999994</v>
      </c>
      <c r="Q771" s="141">
        <v>7801</v>
      </c>
      <c r="R771" s="139">
        <v>97133.6</v>
      </c>
      <c r="S771" s="141">
        <v>8928.19</v>
      </c>
      <c r="T771" s="139">
        <v>99665.600000000006</v>
      </c>
      <c r="U771" s="141">
        <v>300.09249999999997</v>
      </c>
      <c r="V771" s="139">
        <v>99725.6</v>
      </c>
      <c r="W771" s="141">
        <v>306.1875</v>
      </c>
      <c r="X771" s="142">
        <v>101396</v>
      </c>
      <c r="Y771" s="141">
        <v>594</v>
      </c>
      <c r="Z771" s="74" t="str">
        <f t="shared" ref="Z771:Z834" si="36">IF(MIN(G771,J771,M771)&gt;0, MIN(G771,J771,M771),"")</f>
        <v/>
      </c>
      <c r="AA771" s="48">
        <f t="shared" ref="AA771:AA834" si="37">IF(MIN(P771,R771,T771,V771,X771)&gt;0, MIN(P771,R771,T771,V771,X771),"")</f>
        <v>97133.6</v>
      </c>
      <c r="AB77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MIN(G771,J771,M771),"")</f>
        <v/>
      </c>
      <c r="AC771" s="49" t="str">
        <f>IF(OR(DataBase2[[#This Row],[sKS]] = "", DataBase2[[#This Row],[BSOpt]]=""), "", (DataBase2[[#This Row],[sKS]]-DataBase2[[#This Row],[BSOpt]])/DataBase2[[#This Row],[BSOpt]])</f>
        <v/>
      </c>
      <c r="AD771" s="49" t="str">
        <f t="shared" ref="AD771:AD834" si="38">IF(MIN(G771,J771,M771)&gt;0, MIN(G771,J771,M771),"")</f>
        <v/>
      </c>
      <c r="AE771" s="49" t="str">
        <f>IF(OR(DataBase2[[#This Row],[sKS]] = "", DataBase2[[#This Row],[BESTUB]]=""), "", (DataBase2[[#This Row],[sKS]]-DataBase2[[#This Row],[BESTUB]])/DataBase2[[#This Row],[BESTUB]])</f>
        <v/>
      </c>
      <c r="AF771" s="75" t="str">
        <f>IF(OR(DataBase2[[#This Row],[sLB]] = "", DataBase2[[#This Row],[BestSol]]=""), "", (DataBase2[[#This Row],[sLB]]-DataBase2[[#This Row],[BestSol]])/DataBase2[[#This Row],[BestSol]])</f>
        <v/>
      </c>
      <c r="AG771" s="76" t="str">
        <f>IF(OR(DataBase2[[#This Row],[sCL]] = "", DataBase2[[#This Row],[BestSol]]=""), "", (DataBase2[[#This Row],[sCL]] -DataBase2[[#This Row],[BestSol]])/DataBase2[[#This Row],[BestSol]])</f>
        <v/>
      </c>
      <c r="AH771" s="76" t="str">
        <f>IF(OR(DataBase2[[#This Row],[sDRC]]= "", DataBase2[[#This Row],[BestSol]]=""), "", (DataBase2[[#This Row],[sDRC]]-DataBase2[[#This Row],[BestSol]])/DataBase2[[#This Row],[BestSol]])</f>
        <v/>
      </c>
      <c r="AI771" s="76" t="str">
        <f>IF(OR(DataBase2[[#This Row],[sABS]]= "", DataBase2[[#This Row],[BestSol]]=""), "", (DataBase2[[#This Row],[sABS]]-DataBase2[[#This Row],[BestSol]])/DataBase2[[#This Row],[BestSol]])</f>
        <v/>
      </c>
      <c r="AJ771" s="76" t="str">
        <f>IF(OR(DataBase2[[#This Row],[sCCJ]]= "", DataBase2[[#This Row],[BestSol]]=""), "", (DataBase2[[#This Row],[sCCJ]]-DataBase2[[#This Row],[BestSol]])/DataBase2[[#This Row],[BestSol]])</f>
        <v/>
      </c>
      <c r="AK771" s="76" t="str">
        <f>IF(OR(DataBase2[[#This Row],[sILS]] = "", DataBase2[[#This Row],[BestSol]]=""), "", (DataBase2[[#This Row],[sILS]]-DataBase2[[#This Row],[BestSol]])/DataBase2[[#This Row],[BestSol]])</f>
        <v/>
      </c>
      <c r="AL771" s="76" t="str">
        <f>IF(OR(DataBase2[[#This Row],[sSA]] = "", DataBase2[[#This Row],[BestSol]]=""), "", (DataBase2[[#This Row],[sSA]]-DataBase2[[#This Row],[BestSol]])/DataBase2[[#This Row],[BestSol]])</f>
        <v/>
      </c>
      <c r="AM771" s="76" t="str">
        <f>IF(OR(DataBase2[[#This Row],[sKS]] = "", DataBase2[[#This Row],[BestSol]]=""), "", (DataBase2[[#This Row],[sKS]]-DataBase2[[#This Row],[BestSol]])/DataBase2[[#This Row],[BestSol]])</f>
        <v/>
      </c>
      <c r="AN771" s="75" t="str">
        <f>IF(OR(DataBase2[[#This Row],[sLB]] = "", DataBase2[[#This Row],[BSHeu]]=""), "", (DataBase2[[#This Row],[sLB]]-DataBase2[[#This Row],[BSHeu]])/DataBase2[[#This Row],[BSHeu]])</f>
        <v/>
      </c>
      <c r="AO771" s="76" t="str">
        <f>IF(OR(DataBase2[[#This Row],[sCL]] = "",  DataBase2[[#This Row],[BSHeu]]=""), "", (DataBase2[[#This Row],[sCL]] - DataBase2[[#This Row],[BSHeu]])/ DataBase2[[#This Row],[BSHeu]])</f>
        <v/>
      </c>
      <c r="AP771" s="76" t="str">
        <f>IF(OR(DataBase2[[#This Row],[sDRC]]= "",  DataBase2[[#This Row],[BSHeu]]=""), "", (DataBase2[[#This Row],[sDRC]]- DataBase2[[#This Row],[BSHeu]])/ DataBase2[[#This Row],[BSHeu]])</f>
        <v/>
      </c>
      <c r="AQ771" s="76">
        <f>IF(OR(DataBase2[[#This Row],[sABS]]= "",  DataBase2[[#This Row],[BSHeu]]=""), "", (DataBase2[[#This Row],[sABS]]- DataBase2[[#This Row],[BSHeu]])/ DataBase2[[#This Row],[BSHeu]])</f>
        <v>1.8123330958597111E-2</v>
      </c>
      <c r="AR771" s="76">
        <f>IF(OR(DataBase2[[#This Row],[sCCJ]]= "",  DataBase2[[#This Row],[BSHeu]]=""), "", (DataBase2[[#This Row],[sCCJ]]- DataBase2[[#This Row],[BSHeu]])/ DataBase2[[#This Row],[BSHeu]])</f>
        <v>0</v>
      </c>
      <c r="AS771" s="76">
        <f>IF(OR(DataBase2[[#This Row],[sILS]] = "",  DataBase2[[#This Row],[BSHeu]]=""), "", (DataBase2[[#This Row],[sILS]]- DataBase2[[#This Row],[BSHeu]])/ DataBase2[[#This Row],[BSHeu]])</f>
        <v>2.6067189932217068E-2</v>
      </c>
      <c r="AT771" s="76">
        <f>IF(OR(DataBase2[[#This Row],[sSA]] = "",  DataBase2[[#This Row],[BSHeu]]=""), "", (DataBase2[[#This Row],[sSA]]- DataBase2[[#This Row],[BSHeu]])/ DataBase2[[#This Row],[BSHeu]])</f>
        <v>2.6684895854781454E-2</v>
      </c>
      <c r="AU771" s="77">
        <f>IF(OR(DataBase2[[#This Row],[sKS]]= "",  DataBase2[[#This Row],[BSHeu]]=""), "", (DataBase2[[#This Row],[sKS]]- DataBase2[[#This Row],[BSHeu]])/ DataBase2[[#This Row],[BSHeu]])</f>
        <v>4.3881828738973887E-2</v>
      </c>
      <c r="AV771" s="78" t="str">
        <f>IF(AND(DataBase2[[#This Row],[sLBGB]]&lt;=0.0001, DataBase2[[#This Row],[sLBGB]]&lt;&gt;""), 1,"")</f>
        <v/>
      </c>
      <c r="AW771" s="78" t="str">
        <f>IF(AND(DataBase2[[#This Row],[sCLGB]]&lt;=0.0001,DataBase2[[#This Row],[sCLGB]]&lt;&gt;""), 1,"")</f>
        <v/>
      </c>
      <c r="AX771" s="78" t="str">
        <f>IF(AND(DataBase2[[#This Row],[sDRCGB]]&lt;=0.0001,DataBase2[[#This Row],[sDRCGB]]&lt;&gt;""), 1,"")</f>
        <v/>
      </c>
      <c r="AY771" s="78" t="str">
        <f>IF(AND(DataBase2[[#This Row],[sABSGB]]&lt;=0.0001,DataBase2[[#This Row],[sABSGB]]&lt;&gt;""), 1,"")</f>
        <v/>
      </c>
      <c r="AZ771" s="78" t="str">
        <f>IF(AND(DataBase2[[#This Row],[sCCJGB]]&lt;=0.0001,DataBase2[[#This Row],[sCCJGB]]&lt;&gt;""), 1,"")</f>
        <v/>
      </c>
      <c r="BA771" s="78" t="str">
        <f>IF(AND(DataBase2[[#This Row],[sILSGB]]&lt;=0.0001,DataBase2[[#This Row],[sILSGB]]&lt;&gt;""), 1,"")</f>
        <v/>
      </c>
      <c r="BB771" s="78" t="str">
        <f>IF(AND(DataBase2[[#This Row],[sSAGB]]&lt;=0.0001,DataBase2[[#This Row],[sSAGB]]&lt;&gt;""), 1,"")</f>
        <v/>
      </c>
      <c r="BC771" s="78" t="str">
        <f>IF(AND(DataBase2[[#This Row],[sKSGB]]&lt;=0.0001,DataBase2[[#This Row],[sKSGB]]&lt;&gt;""), 1,"")</f>
        <v/>
      </c>
      <c r="BD771" s="79" t="str">
        <f>IF(AND(DataBase2[[#This Row],[sLBGKS]]&lt;=0.0001, DataBase2[[#This Row],[sLBGKS]]&lt;&gt;""), 1,"")</f>
        <v/>
      </c>
      <c r="BE771" s="78" t="str">
        <f>IF(AND(DataBase2[[#This Row],[sCLGKS]]&lt;=0.0001,DataBase2[[#This Row],[sCLGKS]]&lt;&gt;""), 1,"")</f>
        <v/>
      </c>
      <c r="BF771" s="78" t="str">
        <f>IF(AND(DataBase2[[#This Row],[sDRCGKS]]&lt;=0.0001,DataBase2[[#This Row],[sDRCGKS]]&lt;&gt;""), 1,"")</f>
        <v/>
      </c>
      <c r="BG771" s="78" t="str">
        <f>IF(AND(DataBase2[[#This Row],[sABSGKS]]&lt;=0.0001,DataBase2[[#This Row],[sABSGKS]]&lt;&gt;""), 1,"")</f>
        <v/>
      </c>
      <c r="BH771" s="78">
        <f>IF(AND(DataBase2[[#This Row],[sCCJGKS]]&lt;=0.0001,DataBase2[[#This Row],[sCCJGKS]]&lt;&gt;""), 1,"")</f>
        <v>1</v>
      </c>
      <c r="BI771" s="78" t="str">
        <f>IF(AND(DataBase2[[#This Row],[sILSGKS]]&lt;=0.0001,DataBase2[[#This Row],[sILSGKS]]&lt;&gt;""), 1,"")</f>
        <v/>
      </c>
      <c r="BJ771" s="78" t="str">
        <f>IF(AND(DataBase2[[#This Row],[sSAGKS]]&lt;=0.0001,DataBase2[[#This Row],[sSAGKS]]&lt;&gt;""), 1,"")</f>
        <v/>
      </c>
      <c r="BK771" s="80" t="str">
        <f>IF(AND(DataBase2[[#This Row],[sKSGKS]]&lt;=0.0001,DataBase2[[#This Row],[sKSGKS]]&lt;&gt;""), 1,"")</f>
        <v/>
      </c>
      <c r="BQ771" s="7"/>
      <c r="BR771" s="7"/>
      <c r="BS771" s="7"/>
      <c r="BT771" s="7"/>
      <c r="BU771" s="7"/>
      <c r="CH771" s="7"/>
      <c r="CI771" s="7"/>
      <c r="CJ771" s="7"/>
      <c r="CK771" s="7"/>
      <c r="CQ771" s="7"/>
      <c r="CR771" s="7"/>
      <c r="CS771" s="7"/>
      <c r="CT771" s="7"/>
      <c r="CU771" s="7"/>
      <c r="DH771" s="7"/>
      <c r="DI771" s="7"/>
      <c r="DJ771" s="7"/>
      <c r="DK771" s="7"/>
      <c r="DQ771" s="7"/>
      <c r="DR771" s="7"/>
      <c r="DS771" s="7"/>
      <c r="DT771" s="7"/>
      <c r="DU771" s="7"/>
      <c r="EB771" s="7"/>
      <c r="EC771" s="7"/>
      <c r="ED771" s="7"/>
      <c r="EE771" s="7"/>
      <c r="EK771" s="7"/>
      <c r="EL771" s="7"/>
      <c r="EM771" s="7"/>
      <c r="EN771" s="7"/>
      <c r="EO771" s="7"/>
      <c r="EV771" s="7"/>
      <c r="EW771" s="7"/>
      <c r="EX771" s="7"/>
      <c r="EY771" s="7"/>
    </row>
    <row r="772" spans="1:155" s="8" customFormat="1" x14ac:dyDescent="0.35">
      <c r="A772" s="127" t="s">
        <v>358</v>
      </c>
      <c r="B772" s="128" t="s">
        <v>283</v>
      </c>
      <c r="C772" s="129" t="s">
        <v>81</v>
      </c>
      <c r="D772" s="67">
        <v>6</v>
      </c>
      <c r="E772" s="67">
        <v>200</v>
      </c>
      <c r="F772" s="68">
        <v>4</v>
      </c>
      <c r="G772" s="139"/>
      <c r="H772" s="140">
        <v>91106.3</v>
      </c>
      <c r="I772" s="141"/>
      <c r="J772" s="139"/>
      <c r="K772" s="140"/>
      <c r="L772" s="141"/>
      <c r="M772" s="139"/>
      <c r="N772" s="142"/>
      <c r="O772" s="141"/>
      <c r="P772" s="139">
        <v>102891.89062999999</v>
      </c>
      <c r="Q772" s="141">
        <v>7801</v>
      </c>
      <c r="R772" s="139">
        <v>97080.6</v>
      </c>
      <c r="S772" s="141">
        <v>17777.8</v>
      </c>
      <c r="T772" s="139">
        <v>99798.6</v>
      </c>
      <c r="U772" s="141">
        <v>301.05349999999999</v>
      </c>
      <c r="V772" s="139">
        <v>101241.60000000001</v>
      </c>
      <c r="W772" s="141">
        <v>304.32650000000001</v>
      </c>
      <c r="X772" s="142">
        <v>100566</v>
      </c>
      <c r="Y772" s="141">
        <v>1161</v>
      </c>
      <c r="Z772" s="74" t="str">
        <f t="shared" si="36"/>
        <v/>
      </c>
      <c r="AA772" s="48">
        <f t="shared" si="37"/>
        <v>97080.6</v>
      </c>
      <c r="AB77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MIN(G772,J772,M772),"")</f>
        <v/>
      </c>
      <c r="AC772" s="49" t="str">
        <f>IF(OR(DataBase2[[#This Row],[sKS]] = "", DataBase2[[#This Row],[BSOpt]]=""), "", (DataBase2[[#This Row],[sKS]]-DataBase2[[#This Row],[BSOpt]])/DataBase2[[#This Row],[BSOpt]])</f>
        <v/>
      </c>
      <c r="AD772" s="49" t="str">
        <f t="shared" si="38"/>
        <v/>
      </c>
      <c r="AE772" s="49" t="str">
        <f>IF(OR(DataBase2[[#This Row],[sKS]] = "", DataBase2[[#This Row],[BESTUB]]=""), "", (DataBase2[[#This Row],[sKS]]-DataBase2[[#This Row],[BESTUB]])/DataBase2[[#This Row],[BESTUB]])</f>
        <v/>
      </c>
      <c r="AF772" s="75" t="str">
        <f>IF(OR(DataBase2[[#This Row],[sLB]] = "", DataBase2[[#This Row],[BestSol]]=""), "", (DataBase2[[#This Row],[sLB]]-DataBase2[[#This Row],[BestSol]])/DataBase2[[#This Row],[BestSol]])</f>
        <v/>
      </c>
      <c r="AG772" s="76" t="str">
        <f>IF(OR(DataBase2[[#This Row],[sCL]] = "", DataBase2[[#This Row],[BestSol]]=""), "", (DataBase2[[#This Row],[sCL]] -DataBase2[[#This Row],[BestSol]])/DataBase2[[#This Row],[BestSol]])</f>
        <v/>
      </c>
      <c r="AH772" s="76" t="str">
        <f>IF(OR(DataBase2[[#This Row],[sDRC]]= "", DataBase2[[#This Row],[BestSol]]=""), "", (DataBase2[[#This Row],[sDRC]]-DataBase2[[#This Row],[BestSol]])/DataBase2[[#This Row],[BestSol]])</f>
        <v/>
      </c>
      <c r="AI772" s="76" t="str">
        <f>IF(OR(DataBase2[[#This Row],[sABS]]= "", DataBase2[[#This Row],[BestSol]]=""), "", (DataBase2[[#This Row],[sABS]]-DataBase2[[#This Row],[BestSol]])/DataBase2[[#This Row],[BestSol]])</f>
        <v/>
      </c>
      <c r="AJ772" s="76" t="str">
        <f>IF(OR(DataBase2[[#This Row],[sCCJ]]= "", DataBase2[[#This Row],[BestSol]]=""), "", (DataBase2[[#This Row],[sCCJ]]-DataBase2[[#This Row],[BestSol]])/DataBase2[[#This Row],[BestSol]])</f>
        <v/>
      </c>
      <c r="AK772" s="76" t="str">
        <f>IF(OR(DataBase2[[#This Row],[sILS]] = "", DataBase2[[#This Row],[BestSol]]=""), "", (DataBase2[[#This Row],[sILS]]-DataBase2[[#This Row],[BestSol]])/DataBase2[[#This Row],[BestSol]])</f>
        <v/>
      </c>
      <c r="AL772" s="76" t="str">
        <f>IF(OR(DataBase2[[#This Row],[sSA]] = "", DataBase2[[#This Row],[BestSol]]=""), "", (DataBase2[[#This Row],[sSA]]-DataBase2[[#This Row],[BestSol]])/DataBase2[[#This Row],[BestSol]])</f>
        <v/>
      </c>
      <c r="AM772" s="76" t="str">
        <f>IF(OR(DataBase2[[#This Row],[sKS]] = "", DataBase2[[#This Row],[BestSol]]=""), "", (DataBase2[[#This Row],[sKS]]-DataBase2[[#This Row],[BestSol]])/DataBase2[[#This Row],[BestSol]])</f>
        <v/>
      </c>
      <c r="AN772" s="75" t="str">
        <f>IF(OR(DataBase2[[#This Row],[sLB]] = "", DataBase2[[#This Row],[BSHeu]]=""), "", (DataBase2[[#This Row],[sLB]]-DataBase2[[#This Row],[BSHeu]])/DataBase2[[#This Row],[BSHeu]])</f>
        <v/>
      </c>
      <c r="AO772" s="76" t="str">
        <f>IF(OR(DataBase2[[#This Row],[sCL]] = "",  DataBase2[[#This Row],[BSHeu]]=""), "", (DataBase2[[#This Row],[sCL]] - DataBase2[[#This Row],[BSHeu]])/ DataBase2[[#This Row],[BSHeu]])</f>
        <v/>
      </c>
      <c r="AP772" s="76" t="str">
        <f>IF(OR(DataBase2[[#This Row],[sDRC]]= "",  DataBase2[[#This Row],[BSHeu]]=""), "", (DataBase2[[#This Row],[sDRC]]- DataBase2[[#This Row],[BSHeu]])/ DataBase2[[#This Row],[BSHeu]])</f>
        <v/>
      </c>
      <c r="AQ772" s="76">
        <f>IF(OR(DataBase2[[#This Row],[sABS]]= "",  DataBase2[[#This Row],[BSHeu]]=""), "", (DataBase2[[#This Row],[sABS]]- DataBase2[[#This Row],[BSHeu]])/ DataBase2[[#This Row],[BSHeu]])</f>
        <v>5.9860472947221056E-2</v>
      </c>
      <c r="AR772" s="76">
        <f>IF(OR(DataBase2[[#This Row],[sCCJ]]= "",  DataBase2[[#This Row],[BSHeu]]=""), "", (DataBase2[[#This Row],[sCCJ]]- DataBase2[[#This Row],[BSHeu]])/ DataBase2[[#This Row],[BSHeu]])</f>
        <v>0</v>
      </c>
      <c r="AS772" s="76">
        <f>IF(OR(DataBase2[[#This Row],[sILS]] = "",  DataBase2[[#This Row],[BSHeu]]=""), "", (DataBase2[[#This Row],[sILS]]- DataBase2[[#This Row],[BSHeu]])/ DataBase2[[#This Row],[BSHeu]])</f>
        <v>2.7997354775310412E-2</v>
      </c>
      <c r="AT772" s="76">
        <f>IF(OR(DataBase2[[#This Row],[sSA]] = "",  DataBase2[[#This Row],[BSHeu]]=""), "", (DataBase2[[#This Row],[sSA]]- DataBase2[[#This Row],[BSHeu]])/ DataBase2[[#This Row],[BSHeu]])</f>
        <v>4.2861292575447615E-2</v>
      </c>
      <c r="AU772" s="77">
        <f>IF(OR(DataBase2[[#This Row],[sKS]]= "",  DataBase2[[#This Row],[BSHeu]]=""), "", (DataBase2[[#This Row],[sKS]]- DataBase2[[#This Row],[BSHeu]])/ DataBase2[[#This Row],[BSHeu]])</f>
        <v>3.5902126686485188E-2</v>
      </c>
      <c r="AV772" s="78" t="str">
        <f>IF(AND(DataBase2[[#This Row],[sLBGB]]&lt;=0.0001, DataBase2[[#This Row],[sLBGB]]&lt;&gt;""), 1,"")</f>
        <v/>
      </c>
      <c r="AW772" s="78" t="str">
        <f>IF(AND(DataBase2[[#This Row],[sCLGB]]&lt;=0.0001,DataBase2[[#This Row],[sCLGB]]&lt;&gt;""), 1,"")</f>
        <v/>
      </c>
      <c r="AX772" s="78" t="str">
        <f>IF(AND(DataBase2[[#This Row],[sDRCGB]]&lt;=0.0001,DataBase2[[#This Row],[sDRCGB]]&lt;&gt;""), 1,"")</f>
        <v/>
      </c>
      <c r="AY772" s="78" t="str">
        <f>IF(AND(DataBase2[[#This Row],[sABSGB]]&lt;=0.0001,DataBase2[[#This Row],[sABSGB]]&lt;&gt;""), 1,"")</f>
        <v/>
      </c>
      <c r="AZ772" s="78" t="str">
        <f>IF(AND(DataBase2[[#This Row],[sCCJGB]]&lt;=0.0001,DataBase2[[#This Row],[sCCJGB]]&lt;&gt;""), 1,"")</f>
        <v/>
      </c>
      <c r="BA772" s="78" t="str">
        <f>IF(AND(DataBase2[[#This Row],[sILSGB]]&lt;=0.0001,DataBase2[[#This Row],[sILSGB]]&lt;&gt;""), 1,"")</f>
        <v/>
      </c>
      <c r="BB772" s="78" t="str">
        <f>IF(AND(DataBase2[[#This Row],[sSAGB]]&lt;=0.0001,DataBase2[[#This Row],[sSAGB]]&lt;&gt;""), 1,"")</f>
        <v/>
      </c>
      <c r="BC772" s="78" t="str">
        <f>IF(AND(DataBase2[[#This Row],[sKSGB]]&lt;=0.0001,DataBase2[[#This Row],[sKSGB]]&lt;&gt;""), 1,"")</f>
        <v/>
      </c>
      <c r="BD772" s="79" t="str">
        <f>IF(AND(DataBase2[[#This Row],[sLBGKS]]&lt;=0.0001, DataBase2[[#This Row],[sLBGKS]]&lt;&gt;""), 1,"")</f>
        <v/>
      </c>
      <c r="BE772" s="78" t="str">
        <f>IF(AND(DataBase2[[#This Row],[sCLGKS]]&lt;=0.0001,DataBase2[[#This Row],[sCLGKS]]&lt;&gt;""), 1,"")</f>
        <v/>
      </c>
      <c r="BF772" s="78" t="str">
        <f>IF(AND(DataBase2[[#This Row],[sDRCGKS]]&lt;=0.0001,DataBase2[[#This Row],[sDRCGKS]]&lt;&gt;""), 1,"")</f>
        <v/>
      </c>
      <c r="BG772" s="78" t="str">
        <f>IF(AND(DataBase2[[#This Row],[sABSGKS]]&lt;=0.0001,DataBase2[[#This Row],[sABSGKS]]&lt;&gt;""), 1,"")</f>
        <v/>
      </c>
      <c r="BH772" s="78">
        <f>IF(AND(DataBase2[[#This Row],[sCCJGKS]]&lt;=0.0001,DataBase2[[#This Row],[sCCJGKS]]&lt;&gt;""), 1,"")</f>
        <v>1</v>
      </c>
      <c r="BI772" s="78" t="str">
        <f>IF(AND(DataBase2[[#This Row],[sILSGKS]]&lt;=0.0001,DataBase2[[#This Row],[sILSGKS]]&lt;&gt;""), 1,"")</f>
        <v/>
      </c>
      <c r="BJ772" s="78" t="str">
        <f>IF(AND(DataBase2[[#This Row],[sSAGKS]]&lt;=0.0001,DataBase2[[#This Row],[sSAGKS]]&lt;&gt;""), 1,"")</f>
        <v/>
      </c>
      <c r="BK772" s="80" t="str">
        <f>IF(AND(DataBase2[[#This Row],[sKSGKS]]&lt;=0.0001,DataBase2[[#This Row],[sKSGKS]]&lt;&gt;""), 1,"")</f>
        <v/>
      </c>
      <c r="BQ772" s="7"/>
      <c r="BR772" s="7"/>
      <c r="BS772" s="7"/>
      <c r="BT772" s="7"/>
      <c r="BU772" s="7"/>
      <c r="CH772" s="7"/>
      <c r="CI772" s="7"/>
      <c r="CJ772" s="7"/>
      <c r="CK772" s="7"/>
      <c r="CQ772" s="7"/>
      <c r="CR772" s="7"/>
      <c r="CS772" s="7"/>
      <c r="CT772" s="7"/>
      <c r="CU772" s="7"/>
      <c r="DH772" s="7"/>
      <c r="DI772" s="7"/>
      <c r="DJ772" s="7"/>
      <c r="DK772" s="7"/>
      <c r="DQ772" s="7"/>
      <c r="DR772" s="7"/>
      <c r="DS772" s="7"/>
      <c r="DT772" s="7"/>
      <c r="DU772" s="7"/>
      <c r="EB772" s="7"/>
      <c r="EC772" s="7"/>
      <c r="ED772" s="7"/>
      <c r="EE772" s="7"/>
      <c r="EK772" s="7"/>
      <c r="EL772" s="7"/>
      <c r="EM772" s="7"/>
      <c r="EN772" s="7"/>
      <c r="EO772" s="7"/>
      <c r="EV772" s="7"/>
      <c r="EW772" s="7"/>
      <c r="EX772" s="7"/>
      <c r="EY772" s="7"/>
    </row>
    <row r="773" spans="1:155" s="8" customFormat="1" x14ac:dyDescent="0.35">
      <c r="A773" s="127" t="s">
        <v>359</v>
      </c>
      <c r="B773" s="128" t="s">
        <v>283</v>
      </c>
      <c r="C773" s="129" t="s">
        <v>81</v>
      </c>
      <c r="D773" s="67">
        <v>6</v>
      </c>
      <c r="E773" s="67">
        <v>200</v>
      </c>
      <c r="F773" s="68">
        <v>5</v>
      </c>
      <c r="G773" s="139"/>
      <c r="H773" s="140">
        <v>92207.6</v>
      </c>
      <c r="I773" s="141"/>
      <c r="J773" s="139"/>
      <c r="K773" s="140"/>
      <c r="L773" s="141"/>
      <c r="M773" s="139"/>
      <c r="N773" s="142"/>
      <c r="O773" s="141"/>
      <c r="P773" s="139">
        <v>103346.28906</v>
      </c>
      <c r="Q773" s="141">
        <v>7805</v>
      </c>
      <c r="R773" s="139">
        <v>98316.6</v>
      </c>
      <c r="S773" s="141">
        <v>23618</v>
      </c>
      <c r="T773" s="139">
        <v>101849.60000000001</v>
      </c>
      <c r="U773" s="141">
        <v>301.49650000000003</v>
      </c>
      <c r="V773" s="139">
        <v>101991.6</v>
      </c>
      <c r="W773" s="141">
        <v>307.18549999999999</v>
      </c>
      <c r="X773" s="142">
        <v>101480</v>
      </c>
      <c r="Y773" s="141">
        <v>1452</v>
      </c>
      <c r="Z773" s="74" t="str">
        <f t="shared" si="36"/>
        <v/>
      </c>
      <c r="AA773" s="48">
        <f t="shared" si="37"/>
        <v>98316.6</v>
      </c>
      <c r="AB77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MIN(G773,J773,M773),"")</f>
        <v/>
      </c>
      <c r="AC773" s="49" t="str">
        <f>IF(OR(DataBase2[[#This Row],[sKS]] = "", DataBase2[[#This Row],[BSOpt]]=""), "", (DataBase2[[#This Row],[sKS]]-DataBase2[[#This Row],[BSOpt]])/DataBase2[[#This Row],[BSOpt]])</f>
        <v/>
      </c>
      <c r="AD773" s="49" t="str">
        <f t="shared" si="38"/>
        <v/>
      </c>
      <c r="AE773" s="49" t="str">
        <f>IF(OR(DataBase2[[#This Row],[sKS]] = "", DataBase2[[#This Row],[BESTUB]]=""), "", (DataBase2[[#This Row],[sKS]]-DataBase2[[#This Row],[BESTUB]])/DataBase2[[#This Row],[BESTUB]])</f>
        <v/>
      </c>
      <c r="AF773" s="75" t="str">
        <f>IF(OR(DataBase2[[#This Row],[sLB]] = "", DataBase2[[#This Row],[BestSol]]=""), "", (DataBase2[[#This Row],[sLB]]-DataBase2[[#This Row],[BestSol]])/DataBase2[[#This Row],[BestSol]])</f>
        <v/>
      </c>
      <c r="AG773" s="76" t="str">
        <f>IF(OR(DataBase2[[#This Row],[sCL]] = "", DataBase2[[#This Row],[BestSol]]=""), "", (DataBase2[[#This Row],[sCL]] -DataBase2[[#This Row],[BestSol]])/DataBase2[[#This Row],[BestSol]])</f>
        <v/>
      </c>
      <c r="AH773" s="76" t="str">
        <f>IF(OR(DataBase2[[#This Row],[sDRC]]= "", DataBase2[[#This Row],[BestSol]]=""), "", (DataBase2[[#This Row],[sDRC]]-DataBase2[[#This Row],[BestSol]])/DataBase2[[#This Row],[BestSol]])</f>
        <v/>
      </c>
      <c r="AI773" s="76" t="str">
        <f>IF(OR(DataBase2[[#This Row],[sABS]]= "", DataBase2[[#This Row],[BestSol]]=""), "", (DataBase2[[#This Row],[sABS]]-DataBase2[[#This Row],[BestSol]])/DataBase2[[#This Row],[BestSol]])</f>
        <v/>
      </c>
      <c r="AJ773" s="76" t="str">
        <f>IF(OR(DataBase2[[#This Row],[sCCJ]]= "", DataBase2[[#This Row],[BestSol]]=""), "", (DataBase2[[#This Row],[sCCJ]]-DataBase2[[#This Row],[BestSol]])/DataBase2[[#This Row],[BestSol]])</f>
        <v/>
      </c>
      <c r="AK773" s="76" t="str">
        <f>IF(OR(DataBase2[[#This Row],[sILS]] = "", DataBase2[[#This Row],[BestSol]]=""), "", (DataBase2[[#This Row],[sILS]]-DataBase2[[#This Row],[BestSol]])/DataBase2[[#This Row],[BestSol]])</f>
        <v/>
      </c>
      <c r="AL773" s="76" t="str">
        <f>IF(OR(DataBase2[[#This Row],[sSA]] = "", DataBase2[[#This Row],[BestSol]]=""), "", (DataBase2[[#This Row],[sSA]]-DataBase2[[#This Row],[BestSol]])/DataBase2[[#This Row],[BestSol]])</f>
        <v/>
      </c>
      <c r="AM773" s="76" t="str">
        <f>IF(OR(DataBase2[[#This Row],[sKS]] = "", DataBase2[[#This Row],[BestSol]]=""), "", (DataBase2[[#This Row],[sKS]]-DataBase2[[#This Row],[BestSol]])/DataBase2[[#This Row],[BestSol]])</f>
        <v/>
      </c>
      <c r="AN773" s="75" t="str">
        <f>IF(OR(DataBase2[[#This Row],[sLB]] = "", DataBase2[[#This Row],[BSHeu]]=""), "", (DataBase2[[#This Row],[sLB]]-DataBase2[[#This Row],[BSHeu]])/DataBase2[[#This Row],[BSHeu]])</f>
        <v/>
      </c>
      <c r="AO773" s="76" t="str">
        <f>IF(OR(DataBase2[[#This Row],[sCL]] = "",  DataBase2[[#This Row],[BSHeu]]=""), "", (DataBase2[[#This Row],[sCL]] - DataBase2[[#This Row],[BSHeu]])/ DataBase2[[#This Row],[BSHeu]])</f>
        <v/>
      </c>
      <c r="AP773" s="76" t="str">
        <f>IF(OR(DataBase2[[#This Row],[sDRC]]= "",  DataBase2[[#This Row],[BSHeu]]=""), "", (DataBase2[[#This Row],[sDRC]]- DataBase2[[#This Row],[BSHeu]])/ DataBase2[[#This Row],[BSHeu]])</f>
        <v/>
      </c>
      <c r="AQ773" s="76">
        <f>IF(OR(DataBase2[[#This Row],[sABS]]= "",  DataBase2[[#This Row],[BSHeu]]=""), "", (DataBase2[[#This Row],[sABS]]- DataBase2[[#This Row],[BSHeu]])/ DataBase2[[#This Row],[BSHeu]])</f>
        <v>5.1158085816637167E-2</v>
      </c>
      <c r="AR773" s="76">
        <f>IF(OR(DataBase2[[#This Row],[sCCJ]]= "",  DataBase2[[#This Row],[BSHeu]]=""), "", (DataBase2[[#This Row],[sCCJ]]- DataBase2[[#This Row],[BSHeu]])/ DataBase2[[#This Row],[BSHeu]])</f>
        <v>0</v>
      </c>
      <c r="AS773" s="76">
        <f>IF(OR(DataBase2[[#This Row],[sILS]] = "",  DataBase2[[#This Row],[BSHeu]]=""), "", (DataBase2[[#This Row],[sILS]]- DataBase2[[#This Row],[BSHeu]])/ DataBase2[[#This Row],[BSHeu]])</f>
        <v>3.5934928587847831E-2</v>
      </c>
      <c r="AT773" s="76">
        <f>IF(OR(DataBase2[[#This Row],[sSA]] = "",  DataBase2[[#This Row],[BSHeu]]=""), "", (DataBase2[[#This Row],[sSA]]- DataBase2[[#This Row],[BSHeu]])/ DataBase2[[#This Row],[BSHeu]])</f>
        <v>3.7379242162564608E-2</v>
      </c>
      <c r="AU773" s="77">
        <f>IF(OR(DataBase2[[#This Row],[sKS]]= "",  DataBase2[[#This Row],[BSHeu]]=""), "", (DataBase2[[#This Row],[sKS]]- DataBase2[[#This Row],[BSHeu]])/ DataBase2[[#This Row],[BSHeu]])</f>
        <v>3.2175644804641274E-2</v>
      </c>
      <c r="AV773" s="78" t="str">
        <f>IF(AND(DataBase2[[#This Row],[sLBGB]]&lt;=0.0001, DataBase2[[#This Row],[sLBGB]]&lt;&gt;""), 1,"")</f>
        <v/>
      </c>
      <c r="AW773" s="78" t="str">
        <f>IF(AND(DataBase2[[#This Row],[sCLGB]]&lt;=0.0001,DataBase2[[#This Row],[sCLGB]]&lt;&gt;""), 1,"")</f>
        <v/>
      </c>
      <c r="AX773" s="78" t="str">
        <f>IF(AND(DataBase2[[#This Row],[sDRCGB]]&lt;=0.0001,DataBase2[[#This Row],[sDRCGB]]&lt;&gt;""), 1,"")</f>
        <v/>
      </c>
      <c r="AY773" s="78" t="str">
        <f>IF(AND(DataBase2[[#This Row],[sABSGB]]&lt;=0.0001,DataBase2[[#This Row],[sABSGB]]&lt;&gt;""), 1,"")</f>
        <v/>
      </c>
      <c r="AZ773" s="78" t="str">
        <f>IF(AND(DataBase2[[#This Row],[sCCJGB]]&lt;=0.0001,DataBase2[[#This Row],[sCCJGB]]&lt;&gt;""), 1,"")</f>
        <v/>
      </c>
      <c r="BA773" s="78" t="str">
        <f>IF(AND(DataBase2[[#This Row],[sILSGB]]&lt;=0.0001,DataBase2[[#This Row],[sILSGB]]&lt;&gt;""), 1,"")</f>
        <v/>
      </c>
      <c r="BB773" s="78" t="str">
        <f>IF(AND(DataBase2[[#This Row],[sSAGB]]&lt;=0.0001,DataBase2[[#This Row],[sSAGB]]&lt;&gt;""), 1,"")</f>
        <v/>
      </c>
      <c r="BC773" s="78" t="str">
        <f>IF(AND(DataBase2[[#This Row],[sKSGB]]&lt;=0.0001,DataBase2[[#This Row],[sKSGB]]&lt;&gt;""), 1,"")</f>
        <v/>
      </c>
      <c r="BD773" s="79" t="str">
        <f>IF(AND(DataBase2[[#This Row],[sLBGKS]]&lt;=0.0001, DataBase2[[#This Row],[sLBGKS]]&lt;&gt;""), 1,"")</f>
        <v/>
      </c>
      <c r="BE773" s="78" t="str">
        <f>IF(AND(DataBase2[[#This Row],[sCLGKS]]&lt;=0.0001,DataBase2[[#This Row],[sCLGKS]]&lt;&gt;""), 1,"")</f>
        <v/>
      </c>
      <c r="BF773" s="78" t="str">
        <f>IF(AND(DataBase2[[#This Row],[sDRCGKS]]&lt;=0.0001,DataBase2[[#This Row],[sDRCGKS]]&lt;&gt;""), 1,"")</f>
        <v/>
      </c>
      <c r="BG773" s="78" t="str">
        <f>IF(AND(DataBase2[[#This Row],[sABSGKS]]&lt;=0.0001,DataBase2[[#This Row],[sABSGKS]]&lt;&gt;""), 1,"")</f>
        <v/>
      </c>
      <c r="BH773" s="78">
        <f>IF(AND(DataBase2[[#This Row],[sCCJGKS]]&lt;=0.0001,DataBase2[[#This Row],[sCCJGKS]]&lt;&gt;""), 1,"")</f>
        <v>1</v>
      </c>
      <c r="BI773" s="78" t="str">
        <f>IF(AND(DataBase2[[#This Row],[sILSGKS]]&lt;=0.0001,DataBase2[[#This Row],[sILSGKS]]&lt;&gt;""), 1,"")</f>
        <v/>
      </c>
      <c r="BJ773" s="78" t="str">
        <f>IF(AND(DataBase2[[#This Row],[sSAGKS]]&lt;=0.0001,DataBase2[[#This Row],[sSAGKS]]&lt;&gt;""), 1,"")</f>
        <v/>
      </c>
      <c r="BK773" s="80" t="str">
        <f>IF(AND(DataBase2[[#This Row],[sKSGKS]]&lt;=0.0001,DataBase2[[#This Row],[sKSGKS]]&lt;&gt;""), 1,"")</f>
        <v/>
      </c>
      <c r="BQ773" s="7"/>
      <c r="BR773" s="7"/>
      <c r="BS773" s="7"/>
      <c r="BT773" s="7"/>
      <c r="BU773" s="7"/>
      <c r="CH773" s="7"/>
      <c r="CI773" s="7"/>
      <c r="CJ773" s="7"/>
      <c r="CK773" s="7"/>
      <c r="CQ773" s="7"/>
      <c r="CR773" s="7"/>
      <c r="CS773" s="7"/>
      <c r="CT773" s="7"/>
      <c r="CU773" s="7"/>
      <c r="DH773" s="7"/>
      <c r="DI773" s="7"/>
      <c r="DJ773" s="7"/>
      <c r="DK773" s="7"/>
      <c r="DQ773" s="7"/>
      <c r="DR773" s="7"/>
      <c r="DS773" s="7"/>
      <c r="DT773" s="7"/>
      <c r="DU773" s="7"/>
      <c r="EB773" s="7"/>
      <c r="EC773" s="7"/>
      <c r="ED773" s="7"/>
      <c r="EE773" s="7"/>
      <c r="EK773" s="7"/>
      <c r="EL773" s="7"/>
      <c r="EM773" s="7"/>
      <c r="EN773" s="7"/>
      <c r="EO773" s="7"/>
      <c r="EV773" s="7"/>
      <c r="EW773" s="7"/>
      <c r="EX773" s="7"/>
      <c r="EY773" s="7"/>
    </row>
    <row r="774" spans="1:155" s="8" customFormat="1" x14ac:dyDescent="0.35">
      <c r="A774" s="127" t="s">
        <v>360</v>
      </c>
      <c r="B774" s="128" t="s">
        <v>283</v>
      </c>
      <c r="C774" s="129" t="s">
        <v>81</v>
      </c>
      <c r="D774" s="67">
        <v>6</v>
      </c>
      <c r="E774" s="67">
        <v>200</v>
      </c>
      <c r="F774" s="68">
        <v>2</v>
      </c>
      <c r="G774" s="139"/>
      <c r="H774" s="140">
        <v>89545.600000000006</v>
      </c>
      <c r="I774" s="141"/>
      <c r="J774" s="139"/>
      <c r="K774" s="140"/>
      <c r="L774" s="141"/>
      <c r="M774" s="139"/>
      <c r="N774" s="142"/>
      <c r="O774" s="141"/>
      <c r="P774" s="139">
        <v>99574.953129999994</v>
      </c>
      <c r="Q774" s="141">
        <v>7801</v>
      </c>
      <c r="R774" s="139">
        <v>96250.2</v>
      </c>
      <c r="S774" s="141">
        <v>14817.9</v>
      </c>
      <c r="T774" s="139">
        <v>98370.2</v>
      </c>
      <c r="U774" s="141">
        <v>301.029</v>
      </c>
      <c r="V774" s="139">
        <v>98827.199999999997</v>
      </c>
      <c r="W774" s="141">
        <v>309.50549999999998</v>
      </c>
      <c r="X774" s="142">
        <v>98608.8</v>
      </c>
      <c r="Y774" s="141">
        <v>345</v>
      </c>
      <c r="Z774" s="74" t="str">
        <f t="shared" si="36"/>
        <v/>
      </c>
      <c r="AA774" s="48">
        <f t="shared" si="37"/>
        <v>96250.2</v>
      </c>
      <c r="AB77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MIN(G774,J774,M774),"")</f>
        <v/>
      </c>
      <c r="AC774" s="49" t="str">
        <f>IF(OR(DataBase2[[#This Row],[sKS]] = "", DataBase2[[#This Row],[BSOpt]]=""), "", (DataBase2[[#This Row],[sKS]]-DataBase2[[#This Row],[BSOpt]])/DataBase2[[#This Row],[BSOpt]])</f>
        <v/>
      </c>
      <c r="AD774" s="49" t="str">
        <f t="shared" si="38"/>
        <v/>
      </c>
      <c r="AE774" s="49" t="str">
        <f>IF(OR(DataBase2[[#This Row],[sKS]] = "", DataBase2[[#This Row],[BESTUB]]=""), "", (DataBase2[[#This Row],[sKS]]-DataBase2[[#This Row],[BESTUB]])/DataBase2[[#This Row],[BESTUB]])</f>
        <v/>
      </c>
      <c r="AF774" s="75" t="str">
        <f>IF(OR(DataBase2[[#This Row],[sLB]] = "", DataBase2[[#This Row],[BestSol]]=""), "", (DataBase2[[#This Row],[sLB]]-DataBase2[[#This Row],[BestSol]])/DataBase2[[#This Row],[BestSol]])</f>
        <v/>
      </c>
      <c r="AG774" s="76" t="str">
        <f>IF(OR(DataBase2[[#This Row],[sCL]] = "", DataBase2[[#This Row],[BestSol]]=""), "", (DataBase2[[#This Row],[sCL]] -DataBase2[[#This Row],[BestSol]])/DataBase2[[#This Row],[BestSol]])</f>
        <v/>
      </c>
      <c r="AH774" s="76" t="str">
        <f>IF(OR(DataBase2[[#This Row],[sDRC]]= "", DataBase2[[#This Row],[BestSol]]=""), "", (DataBase2[[#This Row],[sDRC]]-DataBase2[[#This Row],[BestSol]])/DataBase2[[#This Row],[BestSol]])</f>
        <v/>
      </c>
      <c r="AI774" s="76" t="str">
        <f>IF(OR(DataBase2[[#This Row],[sABS]]= "", DataBase2[[#This Row],[BestSol]]=""), "", (DataBase2[[#This Row],[sABS]]-DataBase2[[#This Row],[BestSol]])/DataBase2[[#This Row],[BestSol]])</f>
        <v/>
      </c>
      <c r="AJ774" s="76" t="str">
        <f>IF(OR(DataBase2[[#This Row],[sCCJ]]= "", DataBase2[[#This Row],[BestSol]]=""), "", (DataBase2[[#This Row],[sCCJ]]-DataBase2[[#This Row],[BestSol]])/DataBase2[[#This Row],[BestSol]])</f>
        <v/>
      </c>
      <c r="AK774" s="76" t="str">
        <f>IF(OR(DataBase2[[#This Row],[sILS]] = "", DataBase2[[#This Row],[BestSol]]=""), "", (DataBase2[[#This Row],[sILS]]-DataBase2[[#This Row],[BestSol]])/DataBase2[[#This Row],[BestSol]])</f>
        <v/>
      </c>
      <c r="AL774" s="76" t="str">
        <f>IF(OR(DataBase2[[#This Row],[sSA]] = "", DataBase2[[#This Row],[BestSol]]=""), "", (DataBase2[[#This Row],[sSA]]-DataBase2[[#This Row],[BestSol]])/DataBase2[[#This Row],[BestSol]])</f>
        <v/>
      </c>
      <c r="AM774" s="76" t="str">
        <f>IF(OR(DataBase2[[#This Row],[sKS]] = "", DataBase2[[#This Row],[BestSol]]=""), "", (DataBase2[[#This Row],[sKS]]-DataBase2[[#This Row],[BestSol]])/DataBase2[[#This Row],[BestSol]])</f>
        <v/>
      </c>
      <c r="AN774" s="75" t="str">
        <f>IF(OR(DataBase2[[#This Row],[sLB]] = "", DataBase2[[#This Row],[BSHeu]]=""), "", (DataBase2[[#This Row],[sLB]]-DataBase2[[#This Row],[BSHeu]])/DataBase2[[#This Row],[BSHeu]])</f>
        <v/>
      </c>
      <c r="AO774" s="76" t="str">
        <f>IF(OR(DataBase2[[#This Row],[sCL]] = "",  DataBase2[[#This Row],[BSHeu]]=""), "", (DataBase2[[#This Row],[sCL]] - DataBase2[[#This Row],[BSHeu]])/ DataBase2[[#This Row],[BSHeu]])</f>
        <v/>
      </c>
      <c r="AP774" s="76" t="str">
        <f>IF(OR(DataBase2[[#This Row],[sDRC]]= "",  DataBase2[[#This Row],[BSHeu]]=""), "", (DataBase2[[#This Row],[sDRC]]- DataBase2[[#This Row],[BSHeu]])/ DataBase2[[#This Row],[BSHeu]])</f>
        <v/>
      </c>
      <c r="AQ774" s="76">
        <f>IF(OR(DataBase2[[#This Row],[sABS]]= "",  DataBase2[[#This Row],[BSHeu]]=""), "", (DataBase2[[#This Row],[sABS]]- DataBase2[[#This Row],[BSHeu]])/ DataBase2[[#This Row],[BSHeu]])</f>
        <v>3.4542817885053721E-2</v>
      </c>
      <c r="AR774" s="76">
        <f>IF(OR(DataBase2[[#This Row],[sCCJ]]= "",  DataBase2[[#This Row],[BSHeu]]=""), "", (DataBase2[[#This Row],[sCCJ]]- DataBase2[[#This Row],[BSHeu]])/ DataBase2[[#This Row],[BSHeu]])</f>
        <v>0</v>
      </c>
      <c r="AS774" s="76">
        <f>IF(OR(DataBase2[[#This Row],[sILS]] = "",  DataBase2[[#This Row],[BSHeu]]=""), "", (DataBase2[[#This Row],[sILS]]- DataBase2[[#This Row],[BSHeu]])/ DataBase2[[#This Row],[BSHeu]])</f>
        <v>2.2025928257811411E-2</v>
      </c>
      <c r="AT774" s="76">
        <f>IF(OR(DataBase2[[#This Row],[sSA]] = "",  DataBase2[[#This Row],[BSHeu]]=""), "", (DataBase2[[#This Row],[sSA]]- DataBase2[[#This Row],[BSHeu]])/ DataBase2[[#This Row],[BSHeu]])</f>
        <v>2.6773970339801893E-2</v>
      </c>
      <c r="AU774" s="77">
        <f>IF(OR(DataBase2[[#This Row],[sKS]]= "",  DataBase2[[#This Row],[BSHeu]]=""), "", (DataBase2[[#This Row],[sKS]]- DataBase2[[#This Row],[BSHeu]])/ DataBase2[[#This Row],[BSHeu]])</f>
        <v>2.4504884145695342E-2</v>
      </c>
      <c r="AV774" s="78" t="str">
        <f>IF(AND(DataBase2[[#This Row],[sLBGB]]&lt;=0.0001, DataBase2[[#This Row],[sLBGB]]&lt;&gt;""), 1,"")</f>
        <v/>
      </c>
      <c r="AW774" s="78" t="str">
        <f>IF(AND(DataBase2[[#This Row],[sCLGB]]&lt;=0.0001,DataBase2[[#This Row],[sCLGB]]&lt;&gt;""), 1,"")</f>
        <v/>
      </c>
      <c r="AX774" s="78" t="str">
        <f>IF(AND(DataBase2[[#This Row],[sDRCGB]]&lt;=0.0001,DataBase2[[#This Row],[sDRCGB]]&lt;&gt;""), 1,"")</f>
        <v/>
      </c>
      <c r="AY774" s="78" t="str">
        <f>IF(AND(DataBase2[[#This Row],[sABSGB]]&lt;=0.0001,DataBase2[[#This Row],[sABSGB]]&lt;&gt;""), 1,"")</f>
        <v/>
      </c>
      <c r="AZ774" s="78" t="str">
        <f>IF(AND(DataBase2[[#This Row],[sCCJGB]]&lt;=0.0001,DataBase2[[#This Row],[sCCJGB]]&lt;&gt;""), 1,"")</f>
        <v/>
      </c>
      <c r="BA774" s="78" t="str">
        <f>IF(AND(DataBase2[[#This Row],[sILSGB]]&lt;=0.0001,DataBase2[[#This Row],[sILSGB]]&lt;&gt;""), 1,"")</f>
        <v/>
      </c>
      <c r="BB774" s="78" t="str">
        <f>IF(AND(DataBase2[[#This Row],[sSAGB]]&lt;=0.0001,DataBase2[[#This Row],[sSAGB]]&lt;&gt;""), 1,"")</f>
        <v/>
      </c>
      <c r="BC774" s="78" t="str">
        <f>IF(AND(DataBase2[[#This Row],[sKSGB]]&lt;=0.0001,DataBase2[[#This Row],[sKSGB]]&lt;&gt;""), 1,"")</f>
        <v/>
      </c>
      <c r="BD774" s="79" t="str">
        <f>IF(AND(DataBase2[[#This Row],[sLBGKS]]&lt;=0.0001, DataBase2[[#This Row],[sLBGKS]]&lt;&gt;""), 1,"")</f>
        <v/>
      </c>
      <c r="BE774" s="78" t="str">
        <f>IF(AND(DataBase2[[#This Row],[sCLGKS]]&lt;=0.0001,DataBase2[[#This Row],[sCLGKS]]&lt;&gt;""), 1,"")</f>
        <v/>
      </c>
      <c r="BF774" s="78" t="str">
        <f>IF(AND(DataBase2[[#This Row],[sDRCGKS]]&lt;=0.0001,DataBase2[[#This Row],[sDRCGKS]]&lt;&gt;""), 1,"")</f>
        <v/>
      </c>
      <c r="BG774" s="78" t="str">
        <f>IF(AND(DataBase2[[#This Row],[sABSGKS]]&lt;=0.0001,DataBase2[[#This Row],[sABSGKS]]&lt;&gt;""), 1,"")</f>
        <v/>
      </c>
      <c r="BH774" s="78">
        <f>IF(AND(DataBase2[[#This Row],[sCCJGKS]]&lt;=0.0001,DataBase2[[#This Row],[sCCJGKS]]&lt;&gt;""), 1,"")</f>
        <v>1</v>
      </c>
      <c r="BI774" s="78" t="str">
        <f>IF(AND(DataBase2[[#This Row],[sILSGKS]]&lt;=0.0001,DataBase2[[#This Row],[sILSGKS]]&lt;&gt;""), 1,"")</f>
        <v/>
      </c>
      <c r="BJ774" s="78" t="str">
        <f>IF(AND(DataBase2[[#This Row],[sSAGKS]]&lt;=0.0001,DataBase2[[#This Row],[sSAGKS]]&lt;&gt;""), 1,"")</f>
        <v/>
      </c>
      <c r="BK774" s="80" t="str">
        <f>IF(AND(DataBase2[[#This Row],[sKSGKS]]&lt;=0.0001,DataBase2[[#This Row],[sKSGKS]]&lt;&gt;""), 1,"")</f>
        <v/>
      </c>
      <c r="BQ774" s="7"/>
      <c r="BR774" s="7"/>
      <c r="BS774" s="7"/>
      <c r="BT774" s="7"/>
      <c r="BU774" s="7"/>
      <c r="CH774" s="7"/>
      <c r="CI774" s="7"/>
      <c r="CJ774" s="7"/>
      <c r="CK774" s="7"/>
      <c r="CQ774" s="7"/>
      <c r="CR774" s="7"/>
      <c r="CS774" s="7"/>
      <c r="CT774" s="7"/>
      <c r="CU774" s="7"/>
      <c r="DH774" s="7"/>
      <c r="DI774" s="7"/>
      <c r="DJ774" s="7"/>
      <c r="DK774" s="7"/>
      <c r="DQ774" s="7"/>
      <c r="DR774" s="7"/>
      <c r="DS774" s="7"/>
      <c r="DT774" s="7"/>
      <c r="DU774" s="7"/>
      <c r="EB774" s="7"/>
      <c r="EC774" s="7"/>
      <c r="ED774" s="7"/>
      <c r="EE774" s="7"/>
      <c r="EK774" s="7"/>
      <c r="EL774" s="7"/>
      <c r="EM774" s="7"/>
      <c r="EN774" s="7"/>
      <c r="EO774" s="7"/>
      <c r="EV774" s="7"/>
      <c r="EW774" s="7"/>
      <c r="EX774" s="7"/>
      <c r="EY774" s="7"/>
    </row>
    <row r="775" spans="1:155" s="8" customFormat="1" x14ac:dyDescent="0.35">
      <c r="A775" s="127" t="s">
        <v>361</v>
      </c>
      <c r="B775" s="128" t="s">
        <v>283</v>
      </c>
      <c r="C775" s="129" t="s">
        <v>81</v>
      </c>
      <c r="D775" s="67">
        <v>6</v>
      </c>
      <c r="E775" s="67">
        <v>200</v>
      </c>
      <c r="F775" s="68">
        <v>3</v>
      </c>
      <c r="G775" s="139"/>
      <c r="H775" s="140">
        <v>90709.7</v>
      </c>
      <c r="I775" s="141"/>
      <c r="J775" s="139"/>
      <c r="K775" s="140"/>
      <c r="L775" s="141"/>
      <c r="M775" s="139"/>
      <c r="N775" s="142"/>
      <c r="O775" s="141"/>
      <c r="P775" s="139">
        <v>100750.48437999999</v>
      </c>
      <c r="Q775" s="141">
        <v>7801</v>
      </c>
      <c r="R775" s="139">
        <v>97467.199999999997</v>
      </c>
      <c r="S775" s="141">
        <v>12719.4</v>
      </c>
      <c r="T775" s="139">
        <v>99618.2</v>
      </c>
      <c r="U775" s="141">
        <v>303.33249999999998</v>
      </c>
      <c r="V775" s="139">
        <v>99931.199999999997</v>
      </c>
      <c r="W775" s="141">
        <v>300.93400000000003</v>
      </c>
      <c r="X775" s="142">
        <v>100365</v>
      </c>
      <c r="Y775" s="141">
        <v>352</v>
      </c>
      <c r="Z775" s="74" t="str">
        <f t="shared" si="36"/>
        <v/>
      </c>
      <c r="AA775" s="48">
        <f t="shared" si="37"/>
        <v>97467.199999999997</v>
      </c>
      <c r="AB77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MIN(G775,J775,M775),"")</f>
        <v/>
      </c>
      <c r="AC775" s="49" t="str">
        <f>IF(OR(DataBase2[[#This Row],[sKS]] = "", DataBase2[[#This Row],[BSOpt]]=""), "", (DataBase2[[#This Row],[sKS]]-DataBase2[[#This Row],[BSOpt]])/DataBase2[[#This Row],[BSOpt]])</f>
        <v/>
      </c>
      <c r="AD775" s="49" t="str">
        <f t="shared" si="38"/>
        <v/>
      </c>
      <c r="AE775" s="49" t="str">
        <f>IF(OR(DataBase2[[#This Row],[sKS]] = "", DataBase2[[#This Row],[BESTUB]]=""), "", (DataBase2[[#This Row],[sKS]]-DataBase2[[#This Row],[BESTUB]])/DataBase2[[#This Row],[BESTUB]])</f>
        <v/>
      </c>
      <c r="AF775" s="75" t="str">
        <f>IF(OR(DataBase2[[#This Row],[sLB]] = "", DataBase2[[#This Row],[BestSol]]=""), "", (DataBase2[[#This Row],[sLB]]-DataBase2[[#This Row],[BestSol]])/DataBase2[[#This Row],[BestSol]])</f>
        <v/>
      </c>
      <c r="AG775" s="76" t="str">
        <f>IF(OR(DataBase2[[#This Row],[sCL]] = "", DataBase2[[#This Row],[BestSol]]=""), "", (DataBase2[[#This Row],[sCL]] -DataBase2[[#This Row],[BestSol]])/DataBase2[[#This Row],[BestSol]])</f>
        <v/>
      </c>
      <c r="AH775" s="76" t="str">
        <f>IF(OR(DataBase2[[#This Row],[sDRC]]= "", DataBase2[[#This Row],[BestSol]]=""), "", (DataBase2[[#This Row],[sDRC]]-DataBase2[[#This Row],[BestSol]])/DataBase2[[#This Row],[BestSol]])</f>
        <v/>
      </c>
      <c r="AI775" s="76" t="str">
        <f>IF(OR(DataBase2[[#This Row],[sABS]]= "", DataBase2[[#This Row],[BestSol]]=""), "", (DataBase2[[#This Row],[sABS]]-DataBase2[[#This Row],[BestSol]])/DataBase2[[#This Row],[BestSol]])</f>
        <v/>
      </c>
      <c r="AJ775" s="76" t="str">
        <f>IF(OR(DataBase2[[#This Row],[sCCJ]]= "", DataBase2[[#This Row],[BestSol]]=""), "", (DataBase2[[#This Row],[sCCJ]]-DataBase2[[#This Row],[BestSol]])/DataBase2[[#This Row],[BestSol]])</f>
        <v/>
      </c>
      <c r="AK775" s="76" t="str">
        <f>IF(OR(DataBase2[[#This Row],[sILS]] = "", DataBase2[[#This Row],[BestSol]]=""), "", (DataBase2[[#This Row],[sILS]]-DataBase2[[#This Row],[BestSol]])/DataBase2[[#This Row],[BestSol]])</f>
        <v/>
      </c>
      <c r="AL775" s="76" t="str">
        <f>IF(OR(DataBase2[[#This Row],[sSA]] = "", DataBase2[[#This Row],[BestSol]]=""), "", (DataBase2[[#This Row],[sSA]]-DataBase2[[#This Row],[BestSol]])/DataBase2[[#This Row],[BestSol]])</f>
        <v/>
      </c>
      <c r="AM775" s="76" t="str">
        <f>IF(OR(DataBase2[[#This Row],[sKS]] = "", DataBase2[[#This Row],[BestSol]]=""), "", (DataBase2[[#This Row],[sKS]]-DataBase2[[#This Row],[BestSol]])/DataBase2[[#This Row],[BestSol]])</f>
        <v/>
      </c>
      <c r="AN775" s="75" t="str">
        <f>IF(OR(DataBase2[[#This Row],[sLB]] = "", DataBase2[[#This Row],[BSHeu]]=""), "", (DataBase2[[#This Row],[sLB]]-DataBase2[[#This Row],[BSHeu]])/DataBase2[[#This Row],[BSHeu]])</f>
        <v/>
      </c>
      <c r="AO775" s="76" t="str">
        <f>IF(OR(DataBase2[[#This Row],[sCL]] = "",  DataBase2[[#This Row],[BSHeu]]=""), "", (DataBase2[[#This Row],[sCL]] - DataBase2[[#This Row],[BSHeu]])/ DataBase2[[#This Row],[BSHeu]])</f>
        <v/>
      </c>
      <c r="AP775" s="76" t="str">
        <f>IF(OR(DataBase2[[#This Row],[sDRC]]= "",  DataBase2[[#This Row],[BSHeu]]=""), "", (DataBase2[[#This Row],[sDRC]]- DataBase2[[#This Row],[BSHeu]])/ DataBase2[[#This Row],[BSHeu]])</f>
        <v/>
      </c>
      <c r="AQ775" s="76">
        <f>IF(OR(DataBase2[[#This Row],[sABS]]= "",  DataBase2[[#This Row],[BSHeu]]=""), "", (DataBase2[[#This Row],[sABS]]- DataBase2[[#This Row],[BSHeu]])/ DataBase2[[#This Row],[BSHeu]])</f>
        <v>3.3686043920416277E-2</v>
      </c>
      <c r="AR775" s="76">
        <f>IF(OR(DataBase2[[#This Row],[sCCJ]]= "",  DataBase2[[#This Row],[BSHeu]]=""), "", (DataBase2[[#This Row],[sCCJ]]- DataBase2[[#This Row],[BSHeu]])/ DataBase2[[#This Row],[BSHeu]])</f>
        <v>0</v>
      </c>
      <c r="AS775" s="76">
        <f>IF(OR(DataBase2[[#This Row],[sILS]] = "",  DataBase2[[#This Row],[BSHeu]]=""), "", (DataBase2[[#This Row],[sILS]]- DataBase2[[#This Row],[BSHeu]])/ DataBase2[[#This Row],[BSHeu]])</f>
        <v>2.2068962686934684E-2</v>
      </c>
      <c r="AT775" s="76">
        <f>IF(OR(DataBase2[[#This Row],[sSA]] = "",  DataBase2[[#This Row],[BSHeu]]=""), "", (DataBase2[[#This Row],[sSA]]- DataBase2[[#This Row],[BSHeu]])/ DataBase2[[#This Row],[BSHeu]])</f>
        <v>2.5280299423806163E-2</v>
      </c>
      <c r="AU775" s="77">
        <f>IF(OR(DataBase2[[#This Row],[sKS]]= "",  DataBase2[[#This Row],[BSHeu]]=""), "", (DataBase2[[#This Row],[sKS]]- DataBase2[[#This Row],[BSHeu]])/ DataBase2[[#This Row],[BSHeu]])</f>
        <v>2.9731027463598042E-2</v>
      </c>
      <c r="AV775" s="78" t="str">
        <f>IF(AND(DataBase2[[#This Row],[sLBGB]]&lt;=0.0001, DataBase2[[#This Row],[sLBGB]]&lt;&gt;""), 1,"")</f>
        <v/>
      </c>
      <c r="AW775" s="78" t="str">
        <f>IF(AND(DataBase2[[#This Row],[sCLGB]]&lt;=0.0001,DataBase2[[#This Row],[sCLGB]]&lt;&gt;""), 1,"")</f>
        <v/>
      </c>
      <c r="AX775" s="78" t="str">
        <f>IF(AND(DataBase2[[#This Row],[sDRCGB]]&lt;=0.0001,DataBase2[[#This Row],[sDRCGB]]&lt;&gt;""), 1,"")</f>
        <v/>
      </c>
      <c r="AY775" s="78" t="str">
        <f>IF(AND(DataBase2[[#This Row],[sABSGB]]&lt;=0.0001,DataBase2[[#This Row],[sABSGB]]&lt;&gt;""), 1,"")</f>
        <v/>
      </c>
      <c r="AZ775" s="78" t="str">
        <f>IF(AND(DataBase2[[#This Row],[sCCJGB]]&lt;=0.0001,DataBase2[[#This Row],[sCCJGB]]&lt;&gt;""), 1,"")</f>
        <v/>
      </c>
      <c r="BA775" s="78" t="str">
        <f>IF(AND(DataBase2[[#This Row],[sILSGB]]&lt;=0.0001,DataBase2[[#This Row],[sILSGB]]&lt;&gt;""), 1,"")</f>
        <v/>
      </c>
      <c r="BB775" s="78" t="str">
        <f>IF(AND(DataBase2[[#This Row],[sSAGB]]&lt;=0.0001,DataBase2[[#This Row],[sSAGB]]&lt;&gt;""), 1,"")</f>
        <v/>
      </c>
      <c r="BC775" s="78" t="str">
        <f>IF(AND(DataBase2[[#This Row],[sKSGB]]&lt;=0.0001,DataBase2[[#This Row],[sKSGB]]&lt;&gt;""), 1,"")</f>
        <v/>
      </c>
      <c r="BD775" s="79" t="str">
        <f>IF(AND(DataBase2[[#This Row],[sLBGKS]]&lt;=0.0001, DataBase2[[#This Row],[sLBGKS]]&lt;&gt;""), 1,"")</f>
        <v/>
      </c>
      <c r="BE775" s="78" t="str">
        <f>IF(AND(DataBase2[[#This Row],[sCLGKS]]&lt;=0.0001,DataBase2[[#This Row],[sCLGKS]]&lt;&gt;""), 1,"")</f>
        <v/>
      </c>
      <c r="BF775" s="78" t="str">
        <f>IF(AND(DataBase2[[#This Row],[sDRCGKS]]&lt;=0.0001,DataBase2[[#This Row],[sDRCGKS]]&lt;&gt;""), 1,"")</f>
        <v/>
      </c>
      <c r="BG775" s="78" t="str">
        <f>IF(AND(DataBase2[[#This Row],[sABSGKS]]&lt;=0.0001,DataBase2[[#This Row],[sABSGKS]]&lt;&gt;""), 1,"")</f>
        <v/>
      </c>
      <c r="BH775" s="78">
        <f>IF(AND(DataBase2[[#This Row],[sCCJGKS]]&lt;=0.0001,DataBase2[[#This Row],[sCCJGKS]]&lt;&gt;""), 1,"")</f>
        <v>1</v>
      </c>
      <c r="BI775" s="78" t="str">
        <f>IF(AND(DataBase2[[#This Row],[sILSGKS]]&lt;=0.0001,DataBase2[[#This Row],[sILSGKS]]&lt;&gt;""), 1,"")</f>
        <v/>
      </c>
      <c r="BJ775" s="78" t="str">
        <f>IF(AND(DataBase2[[#This Row],[sSAGKS]]&lt;=0.0001,DataBase2[[#This Row],[sSAGKS]]&lt;&gt;""), 1,"")</f>
        <v/>
      </c>
      <c r="BK775" s="80" t="str">
        <f>IF(AND(DataBase2[[#This Row],[sKSGKS]]&lt;=0.0001,DataBase2[[#This Row],[sKSGKS]]&lt;&gt;""), 1,"")</f>
        <v/>
      </c>
      <c r="BQ775" s="7"/>
      <c r="BR775" s="7"/>
      <c r="BS775" s="7"/>
      <c r="BT775" s="7"/>
      <c r="BU775" s="7"/>
      <c r="CH775" s="7"/>
      <c r="CI775" s="7"/>
      <c r="CJ775" s="7"/>
      <c r="CK775" s="7"/>
      <c r="CQ775" s="7"/>
      <c r="CR775" s="7"/>
      <c r="CS775" s="7"/>
      <c r="CT775" s="7"/>
      <c r="CU775" s="7"/>
      <c r="DH775" s="7"/>
      <c r="DI775" s="7"/>
      <c r="DJ775" s="7"/>
      <c r="DK775" s="7"/>
      <c r="DQ775" s="7"/>
      <c r="DR775" s="7"/>
      <c r="DS775" s="7"/>
      <c r="DT775" s="7"/>
      <c r="DU775" s="7"/>
      <c r="EB775" s="7"/>
      <c r="EC775" s="7"/>
      <c r="ED775" s="7"/>
      <c r="EE775" s="7"/>
      <c r="EK775" s="7"/>
      <c r="EL775" s="7"/>
      <c r="EM775" s="7"/>
      <c r="EN775" s="7"/>
      <c r="EO775" s="7"/>
      <c r="EV775" s="7"/>
      <c r="EW775" s="7"/>
      <c r="EX775" s="7"/>
      <c r="EY775" s="7"/>
    </row>
    <row r="776" spans="1:155" s="8" customFormat="1" x14ac:dyDescent="0.35">
      <c r="A776" s="127" t="s">
        <v>362</v>
      </c>
      <c r="B776" s="128" t="s">
        <v>283</v>
      </c>
      <c r="C776" s="129" t="s">
        <v>81</v>
      </c>
      <c r="D776" s="67">
        <v>6</v>
      </c>
      <c r="E776" s="67">
        <v>200</v>
      </c>
      <c r="F776" s="68">
        <v>4</v>
      </c>
      <c r="G776" s="139"/>
      <c r="H776" s="140">
        <v>92035.7</v>
      </c>
      <c r="I776" s="141"/>
      <c r="J776" s="139"/>
      <c r="K776" s="140"/>
      <c r="L776" s="141"/>
      <c r="M776" s="139"/>
      <c r="N776" s="142"/>
      <c r="O776" s="141"/>
      <c r="P776" s="139">
        <v>102657.32031</v>
      </c>
      <c r="Q776" s="141">
        <v>7801</v>
      </c>
      <c r="R776" s="139">
        <v>97844.2</v>
      </c>
      <c r="S776" s="141">
        <v>24898.6</v>
      </c>
      <c r="T776" s="139">
        <v>101354.2</v>
      </c>
      <c r="U776" s="141">
        <v>300.30650000000003</v>
      </c>
      <c r="V776" s="139">
        <v>101826.2</v>
      </c>
      <c r="W776" s="141">
        <v>307.673</v>
      </c>
      <c r="X776" s="142">
        <v>102271</v>
      </c>
      <c r="Y776" s="141">
        <v>451</v>
      </c>
      <c r="Z776" s="74" t="str">
        <f t="shared" si="36"/>
        <v/>
      </c>
      <c r="AA776" s="48">
        <f t="shared" si="37"/>
        <v>97844.2</v>
      </c>
      <c r="AB77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MIN(G776,J776,M776),"")</f>
        <v/>
      </c>
      <c r="AC776" s="49" t="str">
        <f>IF(OR(DataBase2[[#This Row],[sKS]] = "", DataBase2[[#This Row],[BSOpt]]=""), "", (DataBase2[[#This Row],[sKS]]-DataBase2[[#This Row],[BSOpt]])/DataBase2[[#This Row],[BSOpt]])</f>
        <v/>
      </c>
      <c r="AD776" s="49" t="str">
        <f t="shared" si="38"/>
        <v/>
      </c>
      <c r="AE776" s="49" t="str">
        <f>IF(OR(DataBase2[[#This Row],[sKS]] = "", DataBase2[[#This Row],[BESTUB]]=""), "", (DataBase2[[#This Row],[sKS]]-DataBase2[[#This Row],[BESTUB]])/DataBase2[[#This Row],[BESTUB]])</f>
        <v/>
      </c>
      <c r="AF776" s="75" t="str">
        <f>IF(OR(DataBase2[[#This Row],[sLB]] = "", DataBase2[[#This Row],[BestSol]]=""), "", (DataBase2[[#This Row],[sLB]]-DataBase2[[#This Row],[BestSol]])/DataBase2[[#This Row],[BestSol]])</f>
        <v/>
      </c>
      <c r="AG776" s="76" t="str">
        <f>IF(OR(DataBase2[[#This Row],[sCL]] = "", DataBase2[[#This Row],[BestSol]]=""), "", (DataBase2[[#This Row],[sCL]] -DataBase2[[#This Row],[BestSol]])/DataBase2[[#This Row],[BestSol]])</f>
        <v/>
      </c>
      <c r="AH776" s="76" t="str">
        <f>IF(OR(DataBase2[[#This Row],[sDRC]]= "", DataBase2[[#This Row],[BestSol]]=""), "", (DataBase2[[#This Row],[sDRC]]-DataBase2[[#This Row],[BestSol]])/DataBase2[[#This Row],[BestSol]])</f>
        <v/>
      </c>
      <c r="AI776" s="76" t="str">
        <f>IF(OR(DataBase2[[#This Row],[sABS]]= "", DataBase2[[#This Row],[BestSol]]=""), "", (DataBase2[[#This Row],[sABS]]-DataBase2[[#This Row],[BestSol]])/DataBase2[[#This Row],[BestSol]])</f>
        <v/>
      </c>
      <c r="AJ776" s="76" t="str">
        <f>IF(OR(DataBase2[[#This Row],[sCCJ]]= "", DataBase2[[#This Row],[BestSol]]=""), "", (DataBase2[[#This Row],[sCCJ]]-DataBase2[[#This Row],[BestSol]])/DataBase2[[#This Row],[BestSol]])</f>
        <v/>
      </c>
      <c r="AK776" s="76" t="str">
        <f>IF(OR(DataBase2[[#This Row],[sILS]] = "", DataBase2[[#This Row],[BestSol]]=""), "", (DataBase2[[#This Row],[sILS]]-DataBase2[[#This Row],[BestSol]])/DataBase2[[#This Row],[BestSol]])</f>
        <v/>
      </c>
      <c r="AL776" s="76" t="str">
        <f>IF(OR(DataBase2[[#This Row],[sSA]] = "", DataBase2[[#This Row],[BestSol]]=""), "", (DataBase2[[#This Row],[sSA]]-DataBase2[[#This Row],[BestSol]])/DataBase2[[#This Row],[BestSol]])</f>
        <v/>
      </c>
      <c r="AM776" s="76" t="str">
        <f>IF(OR(DataBase2[[#This Row],[sKS]] = "", DataBase2[[#This Row],[BestSol]]=""), "", (DataBase2[[#This Row],[sKS]]-DataBase2[[#This Row],[BestSol]])/DataBase2[[#This Row],[BestSol]])</f>
        <v/>
      </c>
      <c r="AN776" s="75" t="str">
        <f>IF(OR(DataBase2[[#This Row],[sLB]] = "", DataBase2[[#This Row],[BSHeu]]=""), "", (DataBase2[[#This Row],[sLB]]-DataBase2[[#This Row],[BSHeu]])/DataBase2[[#This Row],[BSHeu]])</f>
        <v/>
      </c>
      <c r="AO776" s="76" t="str">
        <f>IF(OR(DataBase2[[#This Row],[sCL]] = "",  DataBase2[[#This Row],[BSHeu]]=""), "", (DataBase2[[#This Row],[sCL]] - DataBase2[[#This Row],[BSHeu]])/ DataBase2[[#This Row],[BSHeu]])</f>
        <v/>
      </c>
      <c r="AP776" s="76" t="str">
        <f>IF(OR(DataBase2[[#This Row],[sDRC]]= "",  DataBase2[[#This Row],[BSHeu]]=""), "", (DataBase2[[#This Row],[sDRC]]- DataBase2[[#This Row],[BSHeu]])/ DataBase2[[#This Row],[BSHeu]])</f>
        <v/>
      </c>
      <c r="AQ776" s="76">
        <f>IF(OR(DataBase2[[#This Row],[sABS]]= "",  DataBase2[[#This Row],[BSHeu]]=""), "", (DataBase2[[#This Row],[sABS]]- DataBase2[[#This Row],[BSHeu]])/ DataBase2[[#This Row],[BSHeu]])</f>
        <v>4.9191677278775832E-2</v>
      </c>
      <c r="AR776" s="76">
        <f>IF(OR(DataBase2[[#This Row],[sCCJ]]= "",  DataBase2[[#This Row],[BSHeu]]=""), "", (DataBase2[[#This Row],[sCCJ]]- DataBase2[[#This Row],[BSHeu]])/ DataBase2[[#This Row],[BSHeu]])</f>
        <v>0</v>
      </c>
      <c r="AS776" s="76">
        <f>IF(OR(DataBase2[[#This Row],[sILS]] = "",  DataBase2[[#This Row],[BSHeu]]=""), "", (DataBase2[[#This Row],[sILS]]- DataBase2[[#This Row],[BSHeu]])/ DataBase2[[#This Row],[BSHeu]])</f>
        <v>3.5873357848497919E-2</v>
      </c>
      <c r="AT776" s="76">
        <f>IF(OR(DataBase2[[#This Row],[sSA]] = "",  DataBase2[[#This Row],[BSHeu]]=""), "", (DataBase2[[#This Row],[sSA]]- DataBase2[[#This Row],[BSHeu]])/ DataBase2[[#This Row],[BSHeu]])</f>
        <v>4.0697353547783109E-2</v>
      </c>
      <c r="AU776" s="77">
        <f>IF(OR(DataBase2[[#This Row],[sKS]]= "",  DataBase2[[#This Row],[BSHeu]]=""), "", (DataBase2[[#This Row],[sKS]]- DataBase2[[#This Row],[BSHeu]])/ DataBase2[[#This Row],[BSHeu]])</f>
        <v>4.5243356274567152E-2</v>
      </c>
      <c r="AV776" s="78" t="str">
        <f>IF(AND(DataBase2[[#This Row],[sLBGB]]&lt;=0.0001, DataBase2[[#This Row],[sLBGB]]&lt;&gt;""), 1,"")</f>
        <v/>
      </c>
      <c r="AW776" s="78" t="str">
        <f>IF(AND(DataBase2[[#This Row],[sCLGB]]&lt;=0.0001,DataBase2[[#This Row],[sCLGB]]&lt;&gt;""), 1,"")</f>
        <v/>
      </c>
      <c r="AX776" s="78" t="str">
        <f>IF(AND(DataBase2[[#This Row],[sDRCGB]]&lt;=0.0001,DataBase2[[#This Row],[sDRCGB]]&lt;&gt;""), 1,"")</f>
        <v/>
      </c>
      <c r="AY776" s="78" t="str">
        <f>IF(AND(DataBase2[[#This Row],[sABSGB]]&lt;=0.0001,DataBase2[[#This Row],[sABSGB]]&lt;&gt;""), 1,"")</f>
        <v/>
      </c>
      <c r="AZ776" s="78" t="str">
        <f>IF(AND(DataBase2[[#This Row],[sCCJGB]]&lt;=0.0001,DataBase2[[#This Row],[sCCJGB]]&lt;&gt;""), 1,"")</f>
        <v/>
      </c>
      <c r="BA776" s="78" t="str">
        <f>IF(AND(DataBase2[[#This Row],[sILSGB]]&lt;=0.0001,DataBase2[[#This Row],[sILSGB]]&lt;&gt;""), 1,"")</f>
        <v/>
      </c>
      <c r="BB776" s="78" t="str">
        <f>IF(AND(DataBase2[[#This Row],[sSAGB]]&lt;=0.0001,DataBase2[[#This Row],[sSAGB]]&lt;&gt;""), 1,"")</f>
        <v/>
      </c>
      <c r="BC776" s="78" t="str">
        <f>IF(AND(DataBase2[[#This Row],[sKSGB]]&lt;=0.0001,DataBase2[[#This Row],[sKSGB]]&lt;&gt;""), 1,"")</f>
        <v/>
      </c>
      <c r="BD776" s="79" t="str">
        <f>IF(AND(DataBase2[[#This Row],[sLBGKS]]&lt;=0.0001, DataBase2[[#This Row],[sLBGKS]]&lt;&gt;""), 1,"")</f>
        <v/>
      </c>
      <c r="BE776" s="78" t="str">
        <f>IF(AND(DataBase2[[#This Row],[sCLGKS]]&lt;=0.0001,DataBase2[[#This Row],[sCLGKS]]&lt;&gt;""), 1,"")</f>
        <v/>
      </c>
      <c r="BF776" s="78" t="str">
        <f>IF(AND(DataBase2[[#This Row],[sDRCGKS]]&lt;=0.0001,DataBase2[[#This Row],[sDRCGKS]]&lt;&gt;""), 1,"")</f>
        <v/>
      </c>
      <c r="BG776" s="78" t="str">
        <f>IF(AND(DataBase2[[#This Row],[sABSGKS]]&lt;=0.0001,DataBase2[[#This Row],[sABSGKS]]&lt;&gt;""), 1,"")</f>
        <v/>
      </c>
      <c r="BH776" s="78">
        <f>IF(AND(DataBase2[[#This Row],[sCCJGKS]]&lt;=0.0001,DataBase2[[#This Row],[sCCJGKS]]&lt;&gt;""), 1,"")</f>
        <v>1</v>
      </c>
      <c r="BI776" s="78" t="str">
        <f>IF(AND(DataBase2[[#This Row],[sILSGKS]]&lt;=0.0001,DataBase2[[#This Row],[sILSGKS]]&lt;&gt;""), 1,"")</f>
        <v/>
      </c>
      <c r="BJ776" s="78" t="str">
        <f>IF(AND(DataBase2[[#This Row],[sSAGKS]]&lt;=0.0001,DataBase2[[#This Row],[sSAGKS]]&lt;&gt;""), 1,"")</f>
        <v/>
      </c>
      <c r="BK776" s="80" t="str">
        <f>IF(AND(DataBase2[[#This Row],[sKSGKS]]&lt;=0.0001,DataBase2[[#This Row],[sKSGKS]]&lt;&gt;""), 1,"")</f>
        <v/>
      </c>
      <c r="BQ776" s="7"/>
      <c r="BR776" s="7"/>
      <c r="BS776" s="7"/>
      <c r="BT776" s="7"/>
      <c r="BU776" s="7"/>
      <c r="CH776" s="7"/>
      <c r="CI776" s="7"/>
      <c r="CJ776" s="7"/>
      <c r="CK776" s="7"/>
      <c r="CQ776" s="7"/>
      <c r="CR776" s="7"/>
      <c r="CS776" s="7"/>
      <c r="CT776" s="7"/>
      <c r="CU776" s="7"/>
      <c r="DH776" s="7"/>
      <c r="DI776" s="7"/>
      <c r="DJ776" s="7"/>
      <c r="DK776" s="7"/>
      <c r="DQ776" s="7"/>
      <c r="DR776" s="7"/>
      <c r="DS776" s="7"/>
      <c r="DT776" s="7"/>
      <c r="DU776" s="7"/>
      <c r="EB776" s="7"/>
      <c r="EC776" s="7"/>
      <c r="ED776" s="7"/>
      <c r="EE776" s="7"/>
      <c r="EK776" s="7"/>
      <c r="EL776" s="7"/>
      <c r="EM776" s="7"/>
      <c r="EN776" s="7"/>
      <c r="EO776" s="7"/>
      <c r="EV776" s="7"/>
      <c r="EW776" s="7"/>
      <c r="EX776" s="7"/>
      <c r="EY776" s="7"/>
    </row>
    <row r="777" spans="1:155" s="8" customFormat="1" x14ac:dyDescent="0.35">
      <c r="A777" s="127" t="s">
        <v>363</v>
      </c>
      <c r="B777" s="128" t="s">
        <v>283</v>
      </c>
      <c r="C777" s="129" t="s">
        <v>81</v>
      </c>
      <c r="D777" s="67">
        <v>6</v>
      </c>
      <c r="E777" s="67">
        <v>200</v>
      </c>
      <c r="F777" s="68">
        <v>5</v>
      </c>
      <c r="G777" s="139"/>
      <c r="H777" s="140">
        <v>93360.9</v>
      </c>
      <c r="I777" s="141"/>
      <c r="J777" s="139"/>
      <c r="K777" s="140"/>
      <c r="L777" s="141"/>
      <c r="M777" s="139"/>
      <c r="N777" s="142"/>
      <c r="O777" s="141"/>
      <c r="P777" s="139">
        <v>103279.40625</v>
      </c>
      <c r="Q777" s="141">
        <v>7800</v>
      </c>
      <c r="R777" s="151"/>
      <c r="S777" s="152"/>
      <c r="T777" s="139">
        <v>102643.2</v>
      </c>
      <c r="U777" s="141">
        <v>301.63600000000002</v>
      </c>
      <c r="V777" s="139">
        <v>103499.2</v>
      </c>
      <c r="W777" s="141">
        <v>300.99950000000001</v>
      </c>
      <c r="X777" s="142">
        <v>102254</v>
      </c>
      <c r="Y777" s="141">
        <v>1507</v>
      </c>
      <c r="Z777" s="74" t="str">
        <f t="shared" si="36"/>
        <v/>
      </c>
      <c r="AA777" s="48">
        <f t="shared" si="37"/>
        <v>102254</v>
      </c>
      <c r="AB77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MIN(G777,J777,M777),"")</f>
        <v/>
      </c>
      <c r="AC777" s="49" t="str">
        <f>IF(OR(DataBase2[[#This Row],[sKS]] = "", DataBase2[[#This Row],[BSOpt]]=""), "", (DataBase2[[#This Row],[sKS]]-DataBase2[[#This Row],[BSOpt]])/DataBase2[[#This Row],[BSOpt]])</f>
        <v/>
      </c>
      <c r="AD777" s="49" t="str">
        <f t="shared" si="38"/>
        <v/>
      </c>
      <c r="AE777" s="49" t="str">
        <f>IF(OR(DataBase2[[#This Row],[sKS]] = "", DataBase2[[#This Row],[BESTUB]]=""), "", (DataBase2[[#This Row],[sKS]]-DataBase2[[#This Row],[BESTUB]])/DataBase2[[#This Row],[BESTUB]])</f>
        <v/>
      </c>
      <c r="AF777" s="75" t="str">
        <f>IF(OR(DataBase2[[#This Row],[sLB]] = "", DataBase2[[#This Row],[BestSol]]=""), "", (DataBase2[[#This Row],[sLB]]-DataBase2[[#This Row],[BestSol]])/DataBase2[[#This Row],[BestSol]])</f>
        <v/>
      </c>
      <c r="AG777" s="76" t="str">
        <f>IF(OR(DataBase2[[#This Row],[sCL]] = "", DataBase2[[#This Row],[BestSol]]=""), "", (DataBase2[[#This Row],[sCL]] -DataBase2[[#This Row],[BestSol]])/DataBase2[[#This Row],[BestSol]])</f>
        <v/>
      </c>
      <c r="AH777" s="76" t="str">
        <f>IF(OR(DataBase2[[#This Row],[sDRC]]= "", DataBase2[[#This Row],[BestSol]]=""), "", (DataBase2[[#This Row],[sDRC]]-DataBase2[[#This Row],[BestSol]])/DataBase2[[#This Row],[BestSol]])</f>
        <v/>
      </c>
      <c r="AI777" s="76" t="str">
        <f>IF(OR(DataBase2[[#This Row],[sABS]]= "", DataBase2[[#This Row],[BestSol]]=""), "", (DataBase2[[#This Row],[sABS]]-DataBase2[[#This Row],[BestSol]])/DataBase2[[#This Row],[BestSol]])</f>
        <v/>
      </c>
      <c r="AJ777" s="122" t="str">
        <f>IF(OR(DataBase2[[#This Row],[sCCJ]]= "", DataBase2[[#This Row],[BestSol]]=""), "", (DataBase2[[#This Row],[sCCJ]]-DataBase2[[#This Row],[BestSol]])/DataBase2[[#This Row],[BestSol]])</f>
        <v/>
      </c>
      <c r="AK777" s="76" t="str">
        <f>IF(OR(DataBase2[[#This Row],[sILS]] = "", DataBase2[[#This Row],[BestSol]]=""), "", (DataBase2[[#This Row],[sILS]]-DataBase2[[#This Row],[BestSol]])/DataBase2[[#This Row],[BestSol]])</f>
        <v/>
      </c>
      <c r="AL777" s="76" t="str">
        <f>IF(OR(DataBase2[[#This Row],[sSA]] = "", DataBase2[[#This Row],[BestSol]]=""), "", (DataBase2[[#This Row],[sSA]]-DataBase2[[#This Row],[BestSol]])/DataBase2[[#This Row],[BestSol]])</f>
        <v/>
      </c>
      <c r="AM777" s="76" t="str">
        <f>IF(OR(DataBase2[[#This Row],[sKS]] = "", DataBase2[[#This Row],[BestSol]]=""), "", (DataBase2[[#This Row],[sKS]]-DataBase2[[#This Row],[BestSol]])/DataBase2[[#This Row],[BestSol]])</f>
        <v/>
      </c>
      <c r="AN777" s="75" t="str">
        <f>IF(OR(DataBase2[[#This Row],[sLB]] = "", DataBase2[[#This Row],[BSHeu]]=""), "", (DataBase2[[#This Row],[sLB]]-DataBase2[[#This Row],[BSHeu]])/DataBase2[[#This Row],[BSHeu]])</f>
        <v/>
      </c>
      <c r="AO777" s="76" t="str">
        <f>IF(OR(DataBase2[[#This Row],[sCL]] = "",  DataBase2[[#This Row],[BSHeu]]=""), "", (DataBase2[[#This Row],[sCL]] - DataBase2[[#This Row],[BSHeu]])/ DataBase2[[#This Row],[BSHeu]])</f>
        <v/>
      </c>
      <c r="AP777" s="76" t="str">
        <f>IF(OR(DataBase2[[#This Row],[sDRC]]= "",  DataBase2[[#This Row],[BSHeu]]=""), "", (DataBase2[[#This Row],[sDRC]]- DataBase2[[#This Row],[BSHeu]])/ DataBase2[[#This Row],[BSHeu]])</f>
        <v/>
      </c>
      <c r="AQ777" s="76">
        <f>IF(OR(DataBase2[[#This Row],[sABS]]= "",  DataBase2[[#This Row],[BSHeu]]=""), "", (DataBase2[[#This Row],[sABS]]- DataBase2[[#This Row],[BSHeu]])/ DataBase2[[#This Row],[BSHeu]])</f>
        <v>1.0028030688286033E-2</v>
      </c>
      <c r="AR777" s="122" t="str">
        <f>IF(OR(DataBase2[[#This Row],[sCCJ]]= "",  DataBase2[[#This Row],[BSHeu]]=""), "", (DataBase2[[#This Row],[sCCJ]]- DataBase2[[#This Row],[BSHeu]])/ DataBase2[[#This Row],[BSHeu]])</f>
        <v/>
      </c>
      <c r="AS777" s="76">
        <f>IF(OR(DataBase2[[#This Row],[sILS]] = "",  DataBase2[[#This Row],[BSHeu]]=""), "", (DataBase2[[#This Row],[sILS]]- DataBase2[[#This Row],[BSHeu]])/ DataBase2[[#This Row],[BSHeu]])</f>
        <v>3.8062080700999187E-3</v>
      </c>
      <c r="AT777" s="76">
        <f>IF(OR(DataBase2[[#This Row],[sSA]] = "",  DataBase2[[#This Row],[BSHeu]]=""), "", (DataBase2[[#This Row],[sSA]]- DataBase2[[#This Row],[BSHeu]])/ DataBase2[[#This Row],[BSHeu]])</f>
        <v>1.2177518727873697E-2</v>
      </c>
      <c r="AU777" s="77">
        <f>IF(OR(DataBase2[[#This Row],[sKS]]= "",  DataBase2[[#This Row],[BSHeu]]=""), "", (DataBase2[[#This Row],[sKS]]- DataBase2[[#This Row],[BSHeu]])/ DataBase2[[#This Row],[BSHeu]])</f>
        <v>0</v>
      </c>
      <c r="AV777" s="78" t="str">
        <f>IF(AND(DataBase2[[#This Row],[sLBGB]]&lt;=0.0001, DataBase2[[#This Row],[sLBGB]]&lt;&gt;""), 1,"")</f>
        <v/>
      </c>
      <c r="AW777" s="78" t="str">
        <f>IF(AND(DataBase2[[#This Row],[sCLGB]]&lt;=0.0001,DataBase2[[#This Row],[sCLGB]]&lt;&gt;""), 1,"")</f>
        <v/>
      </c>
      <c r="AX777" s="78" t="str">
        <f>IF(AND(DataBase2[[#This Row],[sDRCGB]]&lt;=0.0001,DataBase2[[#This Row],[sDRCGB]]&lt;&gt;""), 1,"")</f>
        <v/>
      </c>
      <c r="AY777" s="78" t="str">
        <f>IF(AND(DataBase2[[#This Row],[sABSGB]]&lt;=0.0001,DataBase2[[#This Row],[sABSGB]]&lt;&gt;""), 1,"")</f>
        <v/>
      </c>
      <c r="AZ777" s="123" t="str">
        <f>IF(AND(DataBase2[[#This Row],[sCCJGB]]&lt;=0.0001,DataBase2[[#This Row],[sCCJGB]]&lt;&gt;""), 1,"")</f>
        <v/>
      </c>
      <c r="BA777" s="78" t="str">
        <f>IF(AND(DataBase2[[#This Row],[sILSGB]]&lt;=0.0001,DataBase2[[#This Row],[sILSGB]]&lt;&gt;""), 1,"")</f>
        <v/>
      </c>
      <c r="BB777" s="78" t="str">
        <f>IF(AND(DataBase2[[#This Row],[sSAGB]]&lt;=0.0001,DataBase2[[#This Row],[sSAGB]]&lt;&gt;""), 1,"")</f>
        <v/>
      </c>
      <c r="BC777" s="78" t="str">
        <f>IF(AND(DataBase2[[#This Row],[sKSGB]]&lt;=0.0001,DataBase2[[#This Row],[sKSGB]]&lt;&gt;""), 1,"")</f>
        <v/>
      </c>
      <c r="BD777" s="79" t="str">
        <f>IF(AND(DataBase2[[#This Row],[sLBGKS]]&lt;=0.0001, DataBase2[[#This Row],[sLBGKS]]&lt;&gt;""), 1,"")</f>
        <v/>
      </c>
      <c r="BE777" s="78" t="str">
        <f>IF(AND(DataBase2[[#This Row],[sCLGKS]]&lt;=0.0001,DataBase2[[#This Row],[sCLGKS]]&lt;&gt;""), 1,"")</f>
        <v/>
      </c>
      <c r="BF777" s="78" t="str">
        <f>IF(AND(DataBase2[[#This Row],[sDRCGKS]]&lt;=0.0001,DataBase2[[#This Row],[sDRCGKS]]&lt;&gt;""), 1,"")</f>
        <v/>
      </c>
      <c r="BG777" s="78" t="str">
        <f>IF(AND(DataBase2[[#This Row],[sABSGKS]]&lt;=0.0001,DataBase2[[#This Row],[sABSGKS]]&lt;&gt;""), 1,"")</f>
        <v/>
      </c>
      <c r="BH777" s="123" t="str">
        <f>IF(AND(DataBase2[[#This Row],[sCCJGKS]]&lt;=0.0001,DataBase2[[#This Row],[sCCJGKS]]&lt;&gt;""), 1,"")</f>
        <v/>
      </c>
      <c r="BI777" s="78" t="str">
        <f>IF(AND(DataBase2[[#This Row],[sILSGKS]]&lt;=0.0001,DataBase2[[#This Row],[sILSGKS]]&lt;&gt;""), 1,"")</f>
        <v/>
      </c>
      <c r="BJ777" s="78" t="str">
        <f>IF(AND(DataBase2[[#This Row],[sSAGKS]]&lt;=0.0001,DataBase2[[#This Row],[sSAGKS]]&lt;&gt;""), 1,"")</f>
        <v/>
      </c>
      <c r="BK777" s="80">
        <f>IF(AND(DataBase2[[#This Row],[sKSGKS]]&lt;=0.0001,DataBase2[[#This Row],[sKSGKS]]&lt;&gt;""), 1,"")</f>
        <v>1</v>
      </c>
      <c r="BQ777" s="7"/>
      <c r="BR777" s="7"/>
      <c r="BS777" s="7"/>
      <c r="BT777" s="7"/>
      <c r="BU777" s="7"/>
      <c r="CH777" s="7"/>
      <c r="CI777" s="7"/>
      <c r="CJ777" s="7"/>
      <c r="CK777" s="7"/>
      <c r="CQ777" s="7"/>
      <c r="CR777" s="7"/>
      <c r="CS777" s="7"/>
      <c r="CT777" s="7"/>
      <c r="CU777" s="7"/>
      <c r="DH777" s="7"/>
      <c r="DI777" s="7"/>
      <c r="DJ777" s="7"/>
      <c r="DK777" s="7"/>
      <c r="DQ777" s="7"/>
      <c r="DR777" s="7"/>
      <c r="DS777" s="7"/>
      <c r="DT777" s="7"/>
      <c r="DU777" s="7"/>
      <c r="EB777" s="7"/>
      <c r="EC777" s="7"/>
      <c r="ED777" s="7"/>
      <c r="EE777" s="7"/>
      <c r="EK777" s="7"/>
      <c r="EL777" s="7"/>
      <c r="EM777" s="7"/>
      <c r="EN777" s="7"/>
      <c r="EO777" s="7"/>
      <c r="EV777" s="7"/>
      <c r="EW777" s="7"/>
      <c r="EX777" s="7"/>
      <c r="EY777" s="7"/>
    </row>
    <row r="778" spans="1:155" s="8" customFormat="1" x14ac:dyDescent="0.35">
      <c r="A778" s="127" t="s">
        <v>364</v>
      </c>
      <c r="B778" s="128" t="s">
        <v>283</v>
      </c>
      <c r="C778" s="129" t="s">
        <v>81</v>
      </c>
      <c r="D778" s="67">
        <v>6</v>
      </c>
      <c r="E778" s="67">
        <v>200</v>
      </c>
      <c r="F778" s="68">
        <v>2</v>
      </c>
      <c r="G778" s="139"/>
      <c r="H778" s="140">
        <v>89318.1</v>
      </c>
      <c r="I778" s="141"/>
      <c r="J778" s="139"/>
      <c r="K778" s="140"/>
      <c r="L778" s="141"/>
      <c r="M778" s="139"/>
      <c r="N778" s="142"/>
      <c r="O778" s="141"/>
      <c r="P778" s="139">
        <v>99754.539059999996</v>
      </c>
      <c r="Q778" s="141">
        <v>7800</v>
      </c>
      <c r="R778" s="139">
        <v>96332.9</v>
      </c>
      <c r="S778" s="141">
        <v>15838.7</v>
      </c>
      <c r="T778" s="139">
        <v>99179.9</v>
      </c>
      <c r="U778" s="141">
        <v>301.75900000000001</v>
      </c>
      <c r="V778" s="139">
        <v>98699.9</v>
      </c>
      <c r="W778" s="141">
        <v>306.09100000000001</v>
      </c>
      <c r="X778" s="142">
        <v>98614.9</v>
      </c>
      <c r="Y778" s="141">
        <v>134</v>
      </c>
      <c r="Z778" s="74" t="str">
        <f t="shared" si="36"/>
        <v/>
      </c>
      <c r="AA778" s="48">
        <f t="shared" si="37"/>
        <v>96332.9</v>
      </c>
      <c r="AB77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MIN(G778,J778,M778),"")</f>
        <v/>
      </c>
      <c r="AC778" s="49" t="str">
        <f>IF(OR(DataBase2[[#This Row],[sKS]] = "", DataBase2[[#This Row],[BSOpt]]=""), "", (DataBase2[[#This Row],[sKS]]-DataBase2[[#This Row],[BSOpt]])/DataBase2[[#This Row],[BSOpt]])</f>
        <v/>
      </c>
      <c r="AD778" s="49" t="str">
        <f t="shared" si="38"/>
        <v/>
      </c>
      <c r="AE778" s="49" t="str">
        <f>IF(OR(DataBase2[[#This Row],[sKS]] = "", DataBase2[[#This Row],[BESTUB]]=""), "", (DataBase2[[#This Row],[sKS]]-DataBase2[[#This Row],[BESTUB]])/DataBase2[[#This Row],[BESTUB]])</f>
        <v/>
      </c>
      <c r="AF778" s="75" t="str">
        <f>IF(OR(DataBase2[[#This Row],[sLB]] = "", DataBase2[[#This Row],[BestSol]]=""), "", (DataBase2[[#This Row],[sLB]]-DataBase2[[#This Row],[BestSol]])/DataBase2[[#This Row],[BestSol]])</f>
        <v/>
      </c>
      <c r="AG778" s="76" t="str">
        <f>IF(OR(DataBase2[[#This Row],[sCL]] = "", DataBase2[[#This Row],[BestSol]]=""), "", (DataBase2[[#This Row],[sCL]] -DataBase2[[#This Row],[BestSol]])/DataBase2[[#This Row],[BestSol]])</f>
        <v/>
      </c>
      <c r="AH778" s="76" t="str">
        <f>IF(OR(DataBase2[[#This Row],[sDRC]]= "", DataBase2[[#This Row],[BestSol]]=""), "", (DataBase2[[#This Row],[sDRC]]-DataBase2[[#This Row],[BestSol]])/DataBase2[[#This Row],[BestSol]])</f>
        <v/>
      </c>
      <c r="AI778" s="76" t="str">
        <f>IF(OR(DataBase2[[#This Row],[sABS]]= "", DataBase2[[#This Row],[BestSol]]=""), "", (DataBase2[[#This Row],[sABS]]-DataBase2[[#This Row],[BestSol]])/DataBase2[[#This Row],[BestSol]])</f>
        <v/>
      </c>
      <c r="AJ778" s="76" t="str">
        <f>IF(OR(DataBase2[[#This Row],[sCCJ]]= "", DataBase2[[#This Row],[BestSol]]=""), "", (DataBase2[[#This Row],[sCCJ]]-DataBase2[[#This Row],[BestSol]])/DataBase2[[#This Row],[BestSol]])</f>
        <v/>
      </c>
      <c r="AK778" s="76" t="str">
        <f>IF(OR(DataBase2[[#This Row],[sILS]] = "", DataBase2[[#This Row],[BestSol]]=""), "", (DataBase2[[#This Row],[sILS]]-DataBase2[[#This Row],[BestSol]])/DataBase2[[#This Row],[BestSol]])</f>
        <v/>
      </c>
      <c r="AL778" s="76" t="str">
        <f>IF(OR(DataBase2[[#This Row],[sSA]] = "", DataBase2[[#This Row],[BestSol]]=""), "", (DataBase2[[#This Row],[sSA]]-DataBase2[[#This Row],[BestSol]])/DataBase2[[#This Row],[BestSol]])</f>
        <v/>
      </c>
      <c r="AM778" s="76" t="str">
        <f>IF(OR(DataBase2[[#This Row],[sKS]] = "", DataBase2[[#This Row],[BestSol]]=""), "", (DataBase2[[#This Row],[sKS]]-DataBase2[[#This Row],[BestSol]])/DataBase2[[#This Row],[BestSol]])</f>
        <v/>
      </c>
      <c r="AN778" s="75" t="str">
        <f>IF(OR(DataBase2[[#This Row],[sLB]] = "", DataBase2[[#This Row],[BSHeu]]=""), "", (DataBase2[[#This Row],[sLB]]-DataBase2[[#This Row],[BSHeu]])/DataBase2[[#This Row],[BSHeu]])</f>
        <v/>
      </c>
      <c r="AO778" s="76" t="str">
        <f>IF(OR(DataBase2[[#This Row],[sCL]] = "",  DataBase2[[#This Row],[BSHeu]]=""), "", (DataBase2[[#This Row],[sCL]] - DataBase2[[#This Row],[BSHeu]])/ DataBase2[[#This Row],[BSHeu]])</f>
        <v/>
      </c>
      <c r="AP778" s="76" t="str">
        <f>IF(OR(DataBase2[[#This Row],[sDRC]]= "",  DataBase2[[#This Row],[BSHeu]]=""), "", (DataBase2[[#This Row],[sDRC]]- DataBase2[[#This Row],[BSHeu]])/ DataBase2[[#This Row],[BSHeu]])</f>
        <v/>
      </c>
      <c r="AQ778" s="76">
        <f>IF(OR(DataBase2[[#This Row],[sABS]]= "",  DataBase2[[#This Row],[BSHeu]]=""), "", (DataBase2[[#This Row],[sABS]]- DataBase2[[#This Row],[BSHeu]])/ DataBase2[[#This Row],[BSHeu]])</f>
        <v>3.5518904341092207E-2</v>
      </c>
      <c r="AR778" s="76">
        <f>IF(OR(DataBase2[[#This Row],[sCCJ]]= "",  DataBase2[[#This Row],[BSHeu]]=""), "", (DataBase2[[#This Row],[sCCJ]]- DataBase2[[#This Row],[BSHeu]])/ DataBase2[[#This Row],[BSHeu]])</f>
        <v>0</v>
      </c>
      <c r="AS778" s="76">
        <f>IF(OR(DataBase2[[#This Row],[sILS]] = "",  DataBase2[[#This Row],[BSHeu]]=""), "", (DataBase2[[#This Row],[sILS]]- DataBase2[[#This Row],[BSHeu]])/ DataBase2[[#This Row],[BSHeu]])</f>
        <v>2.9553766158809714E-2</v>
      </c>
      <c r="AT778" s="76">
        <f>IF(OR(DataBase2[[#This Row],[sSA]] = "",  DataBase2[[#This Row],[BSHeu]]=""), "", (DataBase2[[#This Row],[sSA]]- DataBase2[[#This Row],[BSHeu]])/ DataBase2[[#This Row],[BSHeu]])</f>
        <v>2.457104478324643E-2</v>
      </c>
      <c r="AU778" s="77">
        <f>IF(OR(DataBase2[[#This Row],[sKS]]= "",  DataBase2[[#This Row],[BSHeu]]=""), "", (DataBase2[[#This Row],[sKS]]- DataBase2[[#This Row],[BSHeu]])/ DataBase2[[#This Row],[BSHeu]])</f>
        <v>2.3688687872990433E-2</v>
      </c>
      <c r="AV778" s="78" t="str">
        <f>IF(AND(DataBase2[[#This Row],[sLBGB]]&lt;=0.0001, DataBase2[[#This Row],[sLBGB]]&lt;&gt;""), 1,"")</f>
        <v/>
      </c>
      <c r="AW778" s="78" t="str">
        <f>IF(AND(DataBase2[[#This Row],[sCLGB]]&lt;=0.0001,DataBase2[[#This Row],[sCLGB]]&lt;&gt;""), 1,"")</f>
        <v/>
      </c>
      <c r="AX778" s="78" t="str">
        <f>IF(AND(DataBase2[[#This Row],[sDRCGB]]&lt;=0.0001,DataBase2[[#This Row],[sDRCGB]]&lt;&gt;""), 1,"")</f>
        <v/>
      </c>
      <c r="AY778" s="78" t="str">
        <f>IF(AND(DataBase2[[#This Row],[sABSGB]]&lt;=0.0001,DataBase2[[#This Row],[sABSGB]]&lt;&gt;""), 1,"")</f>
        <v/>
      </c>
      <c r="AZ778" s="78" t="str">
        <f>IF(AND(DataBase2[[#This Row],[sCCJGB]]&lt;=0.0001,DataBase2[[#This Row],[sCCJGB]]&lt;&gt;""), 1,"")</f>
        <v/>
      </c>
      <c r="BA778" s="78" t="str">
        <f>IF(AND(DataBase2[[#This Row],[sILSGB]]&lt;=0.0001,DataBase2[[#This Row],[sILSGB]]&lt;&gt;""), 1,"")</f>
        <v/>
      </c>
      <c r="BB778" s="78" t="str">
        <f>IF(AND(DataBase2[[#This Row],[sSAGB]]&lt;=0.0001,DataBase2[[#This Row],[sSAGB]]&lt;&gt;""), 1,"")</f>
        <v/>
      </c>
      <c r="BC778" s="78" t="str">
        <f>IF(AND(DataBase2[[#This Row],[sKSGB]]&lt;=0.0001,DataBase2[[#This Row],[sKSGB]]&lt;&gt;""), 1,"")</f>
        <v/>
      </c>
      <c r="BD778" s="79" t="str">
        <f>IF(AND(DataBase2[[#This Row],[sLBGKS]]&lt;=0.0001, DataBase2[[#This Row],[sLBGKS]]&lt;&gt;""), 1,"")</f>
        <v/>
      </c>
      <c r="BE778" s="78" t="str">
        <f>IF(AND(DataBase2[[#This Row],[sCLGKS]]&lt;=0.0001,DataBase2[[#This Row],[sCLGKS]]&lt;&gt;""), 1,"")</f>
        <v/>
      </c>
      <c r="BF778" s="78" t="str">
        <f>IF(AND(DataBase2[[#This Row],[sDRCGKS]]&lt;=0.0001,DataBase2[[#This Row],[sDRCGKS]]&lt;&gt;""), 1,"")</f>
        <v/>
      </c>
      <c r="BG778" s="78" t="str">
        <f>IF(AND(DataBase2[[#This Row],[sABSGKS]]&lt;=0.0001,DataBase2[[#This Row],[sABSGKS]]&lt;&gt;""), 1,"")</f>
        <v/>
      </c>
      <c r="BH778" s="78">
        <f>IF(AND(DataBase2[[#This Row],[sCCJGKS]]&lt;=0.0001,DataBase2[[#This Row],[sCCJGKS]]&lt;&gt;""), 1,"")</f>
        <v>1</v>
      </c>
      <c r="BI778" s="78" t="str">
        <f>IF(AND(DataBase2[[#This Row],[sILSGKS]]&lt;=0.0001,DataBase2[[#This Row],[sILSGKS]]&lt;&gt;""), 1,"")</f>
        <v/>
      </c>
      <c r="BJ778" s="78" t="str">
        <f>IF(AND(DataBase2[[#This Row],[sSAGKS]]&lt;=0.0001,DataBase2[[#This Row],[sSAGKS]]&lt;&gt;""), 1,"")</f>
        <v/>
      </c>
      <c r="BK778" s="80" t="str">
        <f>IF(AND(DataBase2[[#This Row],[sKSGKS]]&lt;=0.0001,DataBase2[[#This Row],[sKSGKS]]&lt;&gt;""), 1,"")</f>
        <v/>
      </c>
      <c r="BQ778" s="7"/>
      <c r="BR778" s="7"/>
      <c r="BS778" s="7"/>
      <c r="BT778" s="7"/>
      <c r="BU778" s="7"/>
      <c r="CH778" s="7"/>
      <c r="CI778" s="7"/>
      <c r="CJ778" s="7"/>
      <c r="CK778" s="7"/>
      <c r="CQ778" s="7"/>
      <c r="CR778" s="7"/>
      <c r="CS778" s="7"/>
      <c r="CT778" s="7"/>
      <c r="CU778" s="7"/>
      <c r="DH778" s="7"/>
      <c r="DI778" s="7"/>
      <c r="DJ778" s="7"/>
      <c r="DK778" s="7"/>
      <c r="DQ778" s="7"/>
      <c r="DR778" s="7"/>
      <c r="DS778" s="7"/>
      <c r="DT778" s="7"/>
      <c r="DU778" s="7"/>
      <c r="EB778" s="7"/>
      <c r="EC778" s="7"/>
      <c r="ED778" s="7"/>
      <c r="EE778" s="7"/>
      <c r="EK778" s="7"/>
      <c r="EL778" s="7"/>
      <c r="EM778" s="7"/>
      <c r="EN778" s="7"/>
      <c r="EO778" s="7"/>
      <c r="EV778" s="7"/>
      <c r="EW778" s="7"/>
      <c r="EX778" s="7"/>
      <c r="EY778" s="7"/>
    </row>
    <row r="779" spans="1:155" s="8" customFormat="1" x14ac:dyDescent="0.35">
      <c r="A779" s="127" t="s">
        <v>365</v>
      </c>
      <c r="B779" s="128" t="s">
        <v>283</v>
      </c>
      <c r="C779" s="129" t="s">
        <v>81</v>
      </c>
      <c r="D779" s="67">
        <v>6</v>
      </c>
      <c r="E779" s="67">
        <v>200</v>
      </c>
      <c r="F779" s="68">
        <v>3</v>
      </c>
      <c r="G779" s="139"/>
      <c r="H779" s="140">
        <v>92215.7</v>
      </c>
      <c r="I779" s="141"/>
      <c r="J779" s="139"/>
      <c r="K779" s="140"/>
      <c r="L779" s="141"/>
      <c r="M779" s="139"/>
      <c r="N779" s="142"/>
      <c r="O779" s="141"/>
      <c r="P779" s="139">
        <v>102151.21094</v>
      </c>
      <c r="Q779" s="141">
        <v>7800</v>
      </c>
      <c r="R779" s="139">
        <v>97668.9</v>
      </c>
      <c r="S779" s="141">
        <v>10126.299999999999</v>
      </c>
      <c r="T779" s="139">
        <v>99236.9</v>
      </c>
      <c r="U779" s="141">
        <v>300.58800000000002</v>
      </c>
      <c r="V779" s="139">
        <v>100532.9</v>
      </c>
      <c r="W779" s="141">
        <v>304.23050000000001</v>
      </c>
      <c r="X779" s="142">
        <v>100881</v>
      </c>
      <c r="Y779" s="141">
        <v>429</v>
      </c>
      <c r="Z779" s="74" t="str">
        <f t="shared" si="36"/>
        <v/>
      </c>
      <c r="AA779" s="48">
        <f t="shared" si="37"/>
        <v>97668.9</v>
      </c>
      <c r="AB77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MIN(G779,J779,M779),"")</f>
        <v/>
      </c>
      <c r="AC779" s="49" t="str">
        <f>IF(OR(DataBase2[[#This Row],[sKS]] = "", DataBase2[[#This Row],[BSOpt]]=""), "", (DataBase2[[#This Row],[sKS]]-DataBase2[[#This Row],[BSOpt]])/DataBase2[[#This Row],[BSOpt]])</f>
        <v/>
      </c>
      <c r="AD779" s="49" t="str">
        <f t="shared" si="38"/>
        <v/>
      </c>
      <c r="AE779" s="49" t="str">
        <f>IF(OR(DataBase2[[#This Row],[sKS]] = "", DataBase2[[#This Row],[BESTUB]]=""), "", (DataBase2[[#This Row],[sKS]]-DataBase2[[#This Row],[BESTUB]])/DataBase2[[#This Row],[BESTUB]])</f>
        <v/>
      </c>
      <c r="AF779" s="75" t="str">
        <f>IF(OR(DataBase2[[#This Row],[sLB]] = "", DataBase2[[#This Row],[BestSol]]=""), "", (DataBase2[[#This Row],[sLB]]-DataBase2[[#This Row],[BestSol]])/DataBase2[[#This Row],[BestSol]])</f>
        <v/>
      </c>
      <c r="AG779" s="76" t="str">
        <f>IF(OR(DataBase2[[#This Row],[sCL]] = "", DataBase2[[#This Row],[BestSol]]=""), "", (DataBase2[[#This Row],[sCL]] -DataBase2[[#This Row],[BestSol]])/DataBase2[[#This Row],[BestSol]])</f>
        <v/>
      </c>
      <c r="AH779" s="76" t="str">
        <f>IF(OR(DataBase2[[#This Row],[sDRC]]= "", DataBase2[[#This Row],[BestSol]]=""), "", (DataBase2[[#This Row],[sDRC]]-DataBase2[[#This Row],[BestSol]])/DataBase2[[#This Row],[BestSol]])</f>
        <v/>
      </c>
      <c r="AI779" s="76" t="str">
        <f>IF(OR(DataBase2[[#This Row],[sABS]]= "", DataBase2[[#This Row],[BestSol]]=""), "", (DataBase2[[#This Row],[sABS]]-DataBase2[[#This Row],[BestSol]])/DataBase2[[#This Row],[BestSol]])</f>
        <v/>
      </c>
      <c r="AJ779" s="76" t="str">
        <f>IF(OR(DataBase2[[#This Row],[sCCJ]]= "", DataBase2[[#This Row],[BestSol]]=""), "", (DataBase2[[#This Row],[sCCJ]]-DataBase2[[#This Row],[BestSol]])/DataBase2[[#This Row],[BestSol]])</f>
        <v/>
      </c>
      <c r="AK779" s="76" t="str">
        <f>IF(OR(DataBase2[[#This Row],[sILS]] = "", DataBase2[[#This Row],[BestSol]]=""), "", (DataBase2[[#This Row],[sILS]]-DataBase2[[#This Row],[BestSol]])/DataBase2[[#This Row],[BestSol]])</f>
        <v/>
      </c>
      <c r="AL779" s="76" t="str">
        <f>IF(OR(DataBase2[[#This Row],[sSA]] = "", DataBase2[[#This Row],[BestSol]]=""), "", (DataBase2[[#This Row],[sSA]]-DataBase2[[#This Row],[BestSol]])/DataBase2[[#This Row],[BestSol]])</f>
        <v/>
      </c>
      <c r="AM779" s="76" t="str">
        <f>IF(OR(DataBase2[[#This Row],[sKS]] = "", DataBase2[[#This Row],[BestSol]]=""), "", (DataBase2[[#This Row],[sKS]]-DataBase2[[#This Row],[BestSol]])/DataBase2[[#This Row],[BestSol]])</f>
        <v/>
      </c>
      <c r="AN779" s="75" t="str">
        <f>IF(OR(DataBase2[[#This Row],[sLB]] = "", DataBase2[[#This Row],[BSHeu]]=""), "", (DataBase2[[#This Row],[sLB]]-DataBase2[[#This Row],[BSHeu]])/DataBase2[[#This Row],[BSHeu]])</f>
        <v/>
      </c>
      <c r="AO779" s="76" t="str">
        <f>IF(OR(DataBase2[[#This Row],[sCL]] = "",  DataBase2[[#This Row],[BSHeu]]=""), "", (DataBase2[[#This Row],[sCL]] - DataBase2[[#This Row],[BSHeu]])/ DataBase2[[#This Row],[BSHeu]])</f>
        <v/>
      </c>
      <c r="AP779" s="76" t="str">
        <f>IF(OR(DataBase2[[#This Row],[sDRC]]= "",  DataBase2[[#This Row],[BSHeu]]=""), "", (DataBase2[[#This Row],[sDRC]]- DataBase2[[#This Row],[BSHeu]])/ DataBase2[[#This Row],[BSHeu]])</f>
        <v/>
      </c>
      <c r="AQ779" s="76">
        <f>IF(OR(DataBase2[[#This Row],[sABS]]= "",  DataBase2[[#This Row],[BSHeu]]=""), "", (DataBase2[[#This Row],[sABS]]- DataBase2[[#This Row],[BSHeu]])/ DataBase2[[#This Row],[BSHeu]])</f>
        <v>4.5892919240413381E-2</v>
      </c>
      <c r="AR779" s="76">
        <f>IF(OR(DataBase2[[#This Row],[sCCJ]]= "",  DataBase2[[#This Row],[BSHeu]]=""), "", (DataBase2[[#This Row],[sCCJ]]- DataBase2[[#This Row],[BSHeu]])/ DataBase2[[#This Row],[BSHeu]])</f>
        <v>0</v>
      </c>
      <c r="AS779" s="76">
        <f>IF(OR(DataBase2[[#This Row],[sILS]] = "",  DataBase2[[#This Row],[BSHeu]]=""), "", (DataBase2[[#This Row],[sILS]]- DataBase2[[#This Row],[BSHeu]])/ DataBase2[[#This Row],[BSHeu]])</f>
        <v>1.6054240397915816E-2</v>
      </c>
      <c r="AT779" s="76">
        <f>IF(OR(DataBase2[[#This Row],[sSA]] = "",  DataBase2[[#This Row],[BSHeu]]=""), "", (DataBase2[[#This Row],[sSA]]- DataBase2[[#This Row],[BSHeu]])/ DataBase2[[#This Row],[BSHeu]])</f>
        <v>2.9323561543131951E-2</v>
      </c>
      <c r="AU779" s="77">
        <f>IF(OR(DataBase2[[#This Row],[sKS]]= "",  DataBase2[[#This Row],[BSHeu]]=""), "", (DataBase2[[#This Row],[sKS]]- DataBase2[[#This Row],[BSHeu]])/ DataBase2[[#This Row],[BSHeu]])</f>
        <v>3.2887643866164211E-2</v>
      </c>
      <c r="AV779" s="78" t="str">
        <f>IF(AND(DataBase2[[#This Row],[sLBGB]]&lt;=0.0001, DataBase2[[#This Row],[sLBGB]]&lt;&gt;""), 1,"")</f>
        <v/>
      </c>
      <c r="AW779" s="78" t="str">
        <f>IF(AND(DataBase2[[#This Row],[sCLGB]]&lt;=0.0001,DataBase2[[#This Row],[sCLGB]]&lt;&gt;""), 1,"")</f>
        <v/>
      </c>
      <c r="AX779" s="78" t="str">
        <f>IF(AND(DataBase2[[#This Row],[sDRCGB]]&lt;=0.0001,DataBase2[[#This Row],[sDRCGB]]&lt;&gt;""), 1,"")</f>
        <v/>
      </c>
      <c r="AY779" s="78" t="str">
        <f>IF(AND(DataBase2[[#This Row],[sABSGB]]&lt;=0.0001,DataBase2[[#This Row],[sABSGB]]&lt;&gt;""), 1,"")</f>
        <v/>
      </c>
      <c r="AZ779" s="78" t="str">
        <f>IF(AND(DataBase2[[#This Row],[sCCJGB]]&lt;=0.0001,DataBase2[[#This Row],[sCCJGB]]&lt;&gt;""), 1,"")</f>
        <v/>
      </c>
      <c r="BA779" s="78" t="str">
        <f>IF(AND(DataBase2[[#This Row],[sILSGB]]&lt;=0.0001,DataBase2[[#This Row],[sILSGB]]&lt;&gt;""), 1,"")</f>
        <v/>
      </c>
      <c r="BB779" s="78" t="str">
        <f>IF(AND(DataBase2[[#This Row],[sSAGB]]&lt;=0.0001,DataBase2[[#This Row],[sSAGB]]&lt;&gt;""), 1,"")</f>
        <v/>
      </c>
      <c r="BC779" s="78" t="str">
        <f>IF(AND(DataBase2[[#This Row],[sKSGB]]&lt;=0.0001,DataBase2[[#This Row],[sKSGB]]&lt;&gt;""), 1,"")</f>
        <v/>
      </c>
      <c r="BD779" s="79" t="str">
        <f>IF(AND(DataBase2[[#This Row],[sLBGKS]]&lt;=0.0001, DataBase2[[#This Row],[sLBGKS]]&lt;&gt;""), 1,"")</f>
        <v/>
      </c>
      <c r="BE779" s="78" t="str">
        <f>IF(AND(DataBase2[[#This Row],[sCLGKS]]&lt;=0.0001,DataBase2[[#This Row],[sCLGKS]]&lt;&gt;""), 1,"")</f>
        <v/>
      </c>
      <c r="BF779" s="78" t="str">
        <f>IF(AND(DataBase2[[#This Row],[sDRCGKS]]&lt;=0.0001,DataBase2[[#This Row],[sDRCGKS]]&lt;&gt;""), 1,"")</f>
        <v/>
      </c>
      <c r="BG779" s="78" t="str">
        <f>IF(AND(DataBase2[[#This Row],[sABSGKS]]&lt;=0.0001,DataBase2[[#This Row],[sABSGKS]]&lt;&gt;""), 1,"")</f>
        <v/>
      </c>
      <c r="BH779" s="78">
        <f>IF(AND(DataBase2[[#This Row],[sCCJGKS]]&lt;=0.0001,DataBase2[[#This Row],[sCCJGKS]]&lt;&gt;""), 1,"")</f>
        <v>1</v>
      </c>
      <c r="BI779" s="78" t="str">
        <f>IF(AND(DataBase2[[#This Row],[sILSGKS]]&lt;=0.0001,DataBase2[[#This Row],[sILSGKS]]&lt;&gt;""), 1,"")</f>
        <v/>
      </c>
      <c r="BJ779" s="78" t="str">
        <f>IF(AND(DataBase2[[#This Row],[sSAGKS]]&lt;=0.0001,DataBase2[[#This Row],[sSAGKS]]&lt;&gt;""), 1,"")</f>
        <v/>
      </c>
      <c r="BK779" s="80" t="str">
        <f>IF(AND(DataBase2[[#This Row],[sKSGKS]]&lt;=0.0001,DataBase2[[#This Row],[sKSGKS]]&lt;&gt;""), 1,"")</f>
        <v/>
      </c>
      <c r="BQ779" s="7"/>
      <c r="BR779" s="7"/>
      <c r="BS779" s="7"/>
      <c r="BT779" s="7"/>
      <c r="BU779" s="7"/>
      <c r="CH779" s="7"/>
      <c r="CI779" s="7"/>
      <c r="CJ779" s="7"/>
      <c r="CK779" s="7"/>
      <c r="CQ779" s="7"/>
      <c r="CR779" s="7"/>
      <c r="CS779" s="7"/>
      <c r="CT779" s="7"/>
      <c r="CU779" s="7"/>
      <c r="DH779" s="7"/>
      <c r="DI779" s="7"/>
      <c r="DJ779" s="7"/>
      <c r="DK779" s="7"/>
      <c r="DQ779" s="7"/>
      <c r="DR779" s="7"/>
      <c r="DS779" s="7"/>
      <c r="DT779" s="7"/>
      <c r="DU779" s="7"/>
      <c r="EB779" s="7"/>
      <c r="EC779" s="7"/>
      <c r="ED779" s="7"/>
      <c r="EE779" s="7"/>
      <c r="EK779" s="7"/>
      <c r="EL779" s="7"/>
      <c r="EM779" s="7"/>
      <c r="EN779" s="7"/>
      <c r="EO779" s="7"/>
      <c r="EV779" s="7"/>
      <c r="EW779" s="7"/>
      <c r="EX779" s="7"/>
      <c r="EY779" s="7"/>
    </row>
    <row r="780" spans="1:155" s="8" customFormat="1" x14ac:dyDescent="0.35">
      <c r="A780" s="127" t="s">
        <v>366</v>
      </c>
      <c r="B780" s="128" t="s">
        <v>283</v>
      </c>
      <c r="C780" s="129" t="s">
        <v>81</v>
      </c>
      <c r="D780" s="67">
        <v>6</v>
      </c>
      <c r="E780" s="67">
        <v>200</v>
      </c>
      <c r="F780" s="68">
        <v>4</v>
      </c>
      <c r="G780" s="139"/>
      <c r="H780" s="140">
        <v>91833.1</v>
      </c>
      <c r="I780" s="141"/>
      <c r="J780" s="139"/>
      <c r="K780" s="140"/>
      <c r="L780" s="141"/>
      <c r="M780" s="139"/>
      <c r="N780" s="142"/>
      <c r="O780" s="141"/>
      <c r="P780" s="139">
        <v>102536.20312999999</v>
      </c>
      <c r="Q780" s="141">
        <v>7800</v>
      </c>
      <c r="R780" s="139">
        <v>98151.9</v>
      </c>
      <c r="S780" s="141">
        <v>15192.5</v>
      </c>
      <c r="T780" s="139">
        <v>100967.9</v>
      </c>
      <c r="U780" s="141">
        <v>301.17849999999999</v>
      </c>
      <c r="V780" s="139">
        <v>101214.9</v>
      </c>
      <c r="W780" s="141">
        <v>305.709</v>
      </c>
      <c r="X780" s="142">
        <v>101785</v>
      </c>
      <c r="Y780" s="141">
        <v>479</v>
      </c>
      <c r="Z780" s="74" t="str">
        <f t="shared" si="36"/>
        <v/>
      </c>
      <c r="AA780" s="48">
        <f t="shared" si="37"/>
        <v>98151.9</v>
      </c>
      <c r="AB78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MIN(G780,J780,M780),"")</f>
        <v/>
      </c>
      <c r="AC780" s="49" t="str">
        <f>IF(OR(DataBase2[[#This Row],[sKS]] = "", DataBase2[[#This Row],[BSOpt]]=""), "", (DataBase2[[#This Row],[sKS]]-DataBase2[[#This Row],[BSOpt]])/DataBase2[[#This Row],[BSOpt]])</f>
        <v/>
      </c>
      <c r="AD780" s="49" t="str">
        <f t="shared" si="38"/>
        <v/>
      </c>
      <c r="AE780" s="49" t="str">
        <f>IF(OR(DataBase2[[#This Row],[sKS]] = "", DataBase2[[#This Row],[BESTUB]]=""), "", (DataBase2[[#This Row],[sKS]]-DataBase2[[#This Row],[BESTUB]])/DataBase2[[#This Row],[BESTUB]])</f>
        <v/>
      </c>
      <c r="AF780" s="75" t="str">
        <f>IF(OR(DataBase2[[#This Row],[sLB]] = "", DataBase2[[#This Row],[BestSol]]=""), "", (DataBase2[[#This Row],[sLB]]-DataBase2[[#This Row],[BestSol]])/DataBase2[[#This Row],[BestSol]])</f>
        <v/>
      </c>
      <c r="AG780" s="76" t="str">
        <f>IF(OR(DataBase2[[#This Row],[sCL]] = "", DataBase2[[#This Row],[BestSol]]=""), "", (DataBase2[[#This Row],[sCL]] -DataBase2[[#This Row],[BestSol]])/DataBase2[[#This Row],[BestSol]])</f>
        <v/>
      </c>
      <c r="AH780" s="76" t="str">
        <f>IF(OR(DataBase2[[#This Row],[sDRC]]= "", DataBase2[[#This Row],[BestSol]]=""), "", (DataBase2[[#This Row],[sDRC]]-DataBase2[[#This Row],[BestSol]])/DataBase2[[#This Row],[BestSol]])</f>
        <v/>
      </c>
      <c r="AI780" s="76" t="str">
        <f>IF(OR(DataBase2[[#This Row],[sABS]]= "", DataBase2[[#This Row],[BestSol]]=""), "", (DataBase2[[#This Row],[sABS]]-DataBase2[[#This Row],[BestSol]])/DataBase2[[#This Row],[BestSol]])</f>
        <v/>
      </c>
      <c r="AJ780" s="76" t="str">
        <f>IF(OR(DataBase2[[#This Row],[sCCJ]]= "", DataBase2[[#This Row],[BestSol]]=""), "", (DataBase2[[#This Row],[sCCJ]]-DataBase2[[#This Row],[BestSol]])/DataBase2[[#This Row],[BestSol]])</f>
        <v/>
      </c>
      <c r="AK780" s="76" t="str">
        <f>IF(OR(DataBase2[[#This Row],[sILS]] = "", DataBase2[[#This Row],[BestSol]]=""), "", (DataBase2[[#This Row],[sILS]]-DataBase2[[#This Row],[BestSol]])/DataBase2[[#This Row],[BestSol]])</f>
        <v/>
      </c>
      <c r="AL780" s="76" t="str">
        <f>IF(OR(DataBase2[[#This Row],[sSA]] = "", DataBase2[[#This Row],[BestSol]]=""), "", (DataBase2[[#This Row],[sSA]]-DataBase2[[#This Row],[BestSol]])/DataBase2[[#This Row],[BestSol]])</f>
        <v/>
      </c>
      <c r="AM780" s="76" t="str">
        <f>IF(OR(DataBase2[[#This Row],[sKS]] = "", DataBase2[[#This Row],[BestSol]]=""), "", (DataBase2[[#This Row],[sKS]]-DataBase2[[#This Row],[BestSol]])/DataBase2[[#This Row],[BestSol]])</f>
        <v/>
      </c>
      <c r="AN780" s="75" t="str">
        <f>IF(OR(DataBase2[[#This Row],[sLB]] = "", DataBase2[[#This Row],[BSHeu]]=""), "", (DataBase2[[#This Row],[sLB]]-DataBase2[[#This Row],[BSHeu]])/DataBase2[[#This Row],[BSHeu]])</f>
        <v/>
      </c>
      <c r="AO780" s="76" t="str">
        <f>IF(OR(DataBase2[[#This Row],[sCL]] = "",  DataBase2[[#This Row],[BSHeu]]=""), "", (DataBase2[[#This Row],[sCL]] - DataBase2[[#This Row],[BSHeu]])/ DataBase2[[#This Row],[BSHeu]])</f>
        <v/>
      </c>
      <c r="AP780" s="76" t="str">
        <f>IF(OR(DataBase2[[#This Row],[sDRC]]= "",  DataBase2[[#This Row],[BSHeu]]=""), "", (DataBase2[[#This Row],[sDRC]]- DataBase2[[#This Row],[BSHeu]])/ DataBase2[[#This Row],[BSHeu]])</f>
        <v/>
      </c>
      <c r="AQ780" s="76">
        <f>IF(OR(DataBase2[[#This Row],[sABS]]= "",  DataBase2[[#This Row],[BSHeu]]=""), "", (DataBase2[[#This Row],[sABS]]- DataBase2[[#This Row],[BSHeu]])/ DataBase2[[#This Row],[BSHeu]])</f>
        <v>4.4668550787096334E-2</v>
      </c>
      <c r="AR780" s="76">
        <f>IF(OR(DataBase2[[#This Row],[sCCJ]]= "",  DataBase2[[#This Row],[BSHeu]]=""), "", (DataBase2[[#This Row],[sCCJ]]- DataBase2[[#This Row],[BSHeu]])/ DataBase2[[#This Row],[BSHeu]])</f>
        <v>0</v>
      </c>
      <c r="AS780" s="76">
        <f>IF(OR(DataBase2[[#This Row],[sILS]] = "",  DataBase2[[#This Row],[BSHeu]]=""), "", (DataBase2[[#This Row],[sILS]]- DataBase2[[#This Row],[BSHeu]])/ DataBase2[[#This Row],[BSHeu]])</f>
        <v>2.8690224030304051E-2</v>
      </c>
      <c r="AT780" s="76">
        <f>IF(OR(DataBase2[[#This Row],[sSA]] = "",  DataBase2[[#This Row],[BSHeu]]=""), "", (DataBase2[[#This Row],[sSA]]- DataBase2[[#This Row],[BSHeu]])/ DataBase2[[#This Row],[BSHeu]])</f>
        <v>3.1206731606825747E-2</v>
      </c>
      <c r="AU780" s="77">
        <f>IF(OR(DataBase2[[#This Row],[sKS]]= "",  DataBase2[[#This Row],[BSHeu]]=""), "", (DataBase2[[#This Row],[sKS]]- DataBase2[[#This Row],[BSHeu]])/ DataBase2[[#This Row],[BSHeu]])</f>
        <v>3.7015075612392687E-2</v>
      </c>
      <c r="AV780" s="78" t="str">
        <f>IF(AND(DataBase2[[#This Row],[sLBGB]]&lt;=0.0001, DataBase2[[#This Row],[sLBGB]]&lt;&gt;""), 1,"")</f>
        <v/>
      </c>
      <c r="AW780" s="78" t="str">
        <f>IF(AND(DataBase2[[#This Row],[sCLGB]]&lt;=0.0001,DataBase2[[#This Row],[sCLGB]]&lt;&gt;""), 1,"")</f>
        <v/>
      </c>
      <c r="AX780" s="78" t="str">
        <f>IF(AND(DataBase2[[#This Row],[sDRCGB]]&lt;=0.0001,DataBase2[[#This Row],[sDRCGB]]&lt;&gt;""), 1,"")</f>
        <v/>
      </c>
      <c r="AY780" s="78" t="str">
        <f>IF(AND(DataBase2[[#This Row],[sABSGB]]&lt;=0.0001,DataBase2[[#This Row],[sABSGB]]&lt;&gt;""), 1,"")</f>
        <v/>
      </c>
      <c r="AZ780" s="78" t="str">
        <f>IF(AND(DataBase2[[#This Row],[sCCJGB]]&lt;=0.0001,DataBase2[[#This Row],[sCCJGB]]&lt;&gt;""), 1,"")</f>
        <v/>
      </c>
      <c r="BA780" s="78" t="str">
        <f>IF(AND(DataBase2[[#This Row],[sILSGB]]&lt;=0.0001,DataBase2[[#This Row],[sILSGB]]&lt;&gt;""), 1,"")</f>
        <v/>
      </c>
      <c r="BB780" s="78" t="str">
        <f>IF(AND(DataBase2[[#This Row],[sSAGB]]&lt;=0.0001,DataBase2[[#This Row],[sSAGB]]&lt;&gt;""), 1,"")</f>
        <v/>
      </c>
      <c r="BC780" s="78" t="str">
        <f>IF(AND(DataBase2[[#This Row],[sKSGB]]&lt;=0.0001,DataBase2[[#This Row],[sKSGB]]&lt;&gt;""), 1,"")</f>
        <v/>
      </c>
      <c r="BD780" s="79" t="str">
        <f>IF(AND(DataBase2[[#This Row],[sLBGKS]]&lt;=0.0001, DataBase2[[#This Row],[sLBGKS]]&lt;&gt;""), 1,"")</f>
        <v/>
      </c>
      <c r="BE780" s="78" t="str">
        <f>IF(AND(DataBase2[[#This Row],[sCLGKS]]&lt;=0.0001,DataBase2[[#This Row],[sCLGKS]]&lt;&gt;""), 1,"")</f>
        <v/>
      </c>
      <c r="BF780" s="78" t="str">
        <f>IF(AND(DataBase2[[#This Row],[sDRCGKS]]&lt;=0.0001,DataBase2[[#This Row],[sDRCGKS]]&lt;&gt;""), 1,"")</f>
        <v/>
      </c>
      <c r="BG780" s="78" t="str">
        <f>IF(AND(DataBase2[[#This Row],[sABSGKS]]&lt;=0.0001,DataBase2[[#This Row],[sABSGKS]]&lt;&gt;""), 1,"")</f>
        <v/>
      </c>
      <c r="BH780" s="78">
        <f>IF(AND(DataBase2[[#This Row],[sCCJGKS]]&lt;=0.0001,DataBase2[[#This Row],[sCCJGKS]]&lt;&gt;""), 1,"")</f>
        <v>1</v>
      </c>
      <c r="BI780" s="78" t="str">
        <f>IF(AND(DataBase2[[#This Row],[sILSGKS]]&lt;=0.0001,DataBase2[[#This Row],[sILSGKS]]&lt;&gt;""), 1,"")</f>
        <v/>
      </c>
      <c r="BJ780" s="78" t="str">
        <f>IF(AND(DataBase2[[#This Row],[sSAGKS]]&lt;=0.0001,DataBase2[[#This Row],[sSAGKS]]&lt;&gt;""), 1,"")</f>
        <v/>
      </c>
      <c r="BK780" s="80" t="str">
        <f>IF(AND(DataBase2[[#This Row],[sKSGKS]]&lt;=0.0001,DataBase2[[#This Row],[sKSGKS]]&lt;&gt;""), 1,"")</f>
        <v/>
      </c>
      <c r="BQ780" s="7"/>
      <c r="BR780" s="7"/>
      <c r="BS780" s="7"/>
      <c r="BT780" s="7"/>
      <c r="BU780" s="7"/>
      <c r="CH780" s="7"/>
      <c r="CI780" s="7"/>
      <c r="CJ780" s="7"/>
      <c r="CK780" s="7"/>
      <c r="CQ780" s="7"/>
      <c r="CR780" s="7"/>
      <c r="CS780" s="7"/>
      <c r="CT780" s="7"/>
      <c r="CU780" s="7"/>
      <c r="DH780" s="7"/>
      <c r="DI780" s="7"/>
      <c r="DJ780" s="7"/>
      <c r="DK780" s="7"/>
      <c r="DQ780" s="7"/>
      <c r="DR780" s="7"/>
      <c r="DS780" s="7"/>
      <c r="DT780" s="7"/>
      <c r="DU780" s="7"/>
      <c r="EB780" s="7"/>
      <c r="EC780" s="7"/>
      <c r="ED780" s="7"/>
      <c r="EE780" s="7"/>
      <c r="EK780" s="7"/>
      <c r="EL780" s="7"/>
      <c r="EM780" s="7"/>
      <c r="EN780" s="7"/>
      <c r="EO780" s="7"/>
      <c r="EV780" s="7"/>
      <c r="EW780" s="7"/>
      <c r="EX780" s="7"/>
      <c r="EY780" s="7"/>
    </row>
    <row r="781" spans="1:155" s="8" customFormat="1" x14ac:dyDescent="0.35">
      <c r="A781" s="127" t="s">
        <v>367</v>
      </c>
      <c r="B781" s="128" t="s">
        <v>283</v>
      </c>
      <c r="C781" s="129" t="s">
        <v>81</v>
      </c>
      <c r="D781" s="67">
        <v>6</v>
      </c>
      <c r="E781" s="67">
        <v>200</v>
      </c>
      <c r="F781" s="68">
        <v>5</v>
      </c>
      <c r="G781" s="139"/>
      <c r="H781" s="140">
        <v>93075.8</v>
      </c>
      <c r="I781" s="141"/>
      <c r="J781" s="139"/>
      <c r="K781" s="140"/>
      <c r="L781" s="141"/>
      <c r="M781" s="139"/>
      <c r="N781" s="142"/>
      <c r="O781" s="141"/>
      <c r="P781" s="139">
        <v>106243.16406</v>
      </c>
      <c r="Q781" s="141">
        <v>7801</v>
      </c>
      <c r="R781" s="139">
        <v>99579.9</v>
      </c>
      <c r="S781" s="141">
        <v>24987.200000000001</v>
      </c>
      <c r="T781" s="139">
        <v>102782.9</v>
      </c>
      <c r="U781" s="141">
        <v>300.39350000000002</v>
      </c>
      <c r="V781" s="139">
        <v>104102.9</v>
      </c>
      <c r="W781" s="141">
        <v>302.54149999999998</v>
      </c>
      <c r="X781" s="142">
        <v>102467</v>
      </c>
      <c r="Y781" s="141">
        <v>1058</v>
      </c>
      <c r="Z781" s="74" t="str">
        <f t="shared" si="36"/>
        <v/>
      </c>
      <c r="AA781" s="48">
        <f t="shared" si="37"/>
        <v>99579.9</v>
      </c>
      <c r="AB78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MIN(G781,J781,M781),"")</f>
        <v/>
      </c>
      <c r="AC781" s="49" t="str">
        <f>IF(OR(DataBase2[[#This Row],[sKS]] = "", DataBase2[[#This Row],[BSOpt]]=""), "", (DataBase2[[#This Row],[sKS]]-DataBase2[[#This Row],[BSOpt]])/DataBase2[[#This Row],[BSOpt]])</f>
        <v/>
      </c>
      <c r="AD781" s="49" t="str">
        <f t="shared" si="38"/>
        <v/>
      </c>
      <c r="AE781" s="49" t="str">
        <f>IF(OR(DataBase2[[#This Row],[sKS]] = "", DataBase2[[#This Row],[BESTUB]]=""), "", (DataBase2[[#This Row],[sKS]]-DataBase2[[#This Row],[BESTUB]])/DataBase2[[#This Row],[BESTUB]])</f>
        <v/>
      </c>
      <c r="AF781" s="75" t="str">
        <f>IF(OR(DataBase2[[#This Row],[sLB]] = "", DataBase2[[#This Row],[BestSol]]=""), "", (DataBase2[[#This Row],[sLB]]-DataBase2[[#This Row],[BestSol]])/DataBase2[[#This Row],[BestSol]])</f>
        <v/>
      </c>
      <c r="AG781" s="76" t="str">
        <f>IF(OR(DataBase2[[#This Row],[sCL]] = "", DataBase2[[#This Row],[BestSol]]=""), "", (DataBase2[[#This Row],[sCL]] -DataBase2[[#This Row],[BestSol]])/DataBase2[[#This Row],[BestSol]])</f>
        <v/>
      </c>
      <c r="AH781" s="76" t="str">
        <f>IF(OR(DataBase2[[#This Row],[sDRC]]= "", DataBase2[[#This Row],[BestSol]]=""), "", (DataBase2[[#This Row],[sDRC]]-DataBase2[[#This Row],[BestSol]])/DataBase2[[#This Row],[BestSol]])</f>
        <v/>
      </c>
      <c r="AI781" s="76" t="str">
        <f>IF(OR(DataBase2[[#This Row],[sABS]]= "", DataBase2[[#This Row],[BestSol]]=""), "", (DataBase2[[#This Row],[sABS]]-DataBase2[[#This Row],[BestSol]])/DataBase2[[#This Row],[BestSol]])</f>
        <v/>
      </c>
      <c r="AJ781" s="76" t="str">
        <f>IF(OR(DataBase2[[#This Row],[sCCJ]]= "", DataBase2[[#This Row],[BestSol]]=""), "", (DataBase2[[#This Row],[sCCJ]]-DataBase2[[#This Row],[BestSol]])/DataBase2[[#This Row],[BestSol]])</f>
        <v/>
      </c>
      <c r="AK781" s="76" t="str">
        <f>IF(OR(DataBase2[[#This Row],[sILS]] = "", DataBase2[[#This Row],[BestSol]]=""), "", (DataBase2[[#This Row],[sILS]]-DataBase2[[#This Row],[BestSol]])/DataBase2[[#This Row],[BestSol]])</f>
        <v/>
      </c>
      <c r="AL781" s="76" t="str">
        <f>IF(OR(DataBase2[[#This Row],[sSA]] = "", DataBase2[[#This Row],[BestSol]]=""), "", (DataBase2[[#This Row],[sSA]]-DataBase2[[#This Row],[BestSol]])/DataBase2[[#This Row],[BestSol]])</f>
        <v/>
      </c>
      <c r="AM781" s="76" t="str">
        <f>IF(OR(DataBase2[[#This Row],[sKS]] = "", DataBase2[[#This Row],[BestSol]]=""), "", (DataBase2[[#This Row],[sKS]]-DataBase2[[#This Row],[BestSol]])/DataBase2[[#This Row],[BestSol]])</f>
        <v/>
      </c>
      <c r="AN781" s="75" t="str">
        <f>IF(OR(DataBase2[[#This Row],[sLB]] = "", DataBase2[[#This Row],[BSHeu]]=""), "", (DataBase2[[#This Row],[sLB]]-DataBase2[[#This Row],[BSHeu]])/DataBase2[[#This Row],[BSHeu]])</f>
        <v/>
      </c>
      <c r="AO781" s="76" t="str">
        <f>IF(OR(DataBase2[[#This Row],[sCL]] = "",  DataBase2[[#This Row],[BSHeu]]=""), "", (DataBase2[[#This Row],[sCL]] - DataBase2[[#This Row],[BSHeu]])/ DataBase2[[#This Row],[BSHeu]])</f>
        <v/>
      </c>
      <c r="AP781" s="76" t="str">
        <f>IF(OR(DataBase2[[#This Row],[sDRC]]= "",  DataBase2[[#This Row],[BSHeu]]=""), "", (DataBase2[[#This Row],[sDRC]]- DataBase2[[#This Row],[BSHeu]])/ DataBase2[[#This Row],[BSHeu]])</f>
        <v/>
      </c>
      <c r="AQ781" s="76">
        <f>IF(OR(DataBase2[[#This Row],[sABS]]= "",  DataBase2[[#This Row],[BSHeu]]=""), "", (DataBase2[[#This Row],[sABS]]- DataBase2[[#This Row],[BSHeu]])/ DataBase2[[#This Row],[BSHeu]])</f>
        <v>6.6913745243769085E-2</v>
      </c>
      <c r="AR781" s="76">
        <f>IF(OR(DataBase2[[#This Row],[sCCJ]]= "",  DataBase2[[#This Row],[BSHeu]]=""), "", (DataBase2[[#This Row],[sCCJ]]- DataBase2[[#This Row],[BSHeu]])/ DataBase2[[#This Row],[BSHeu]])</f>
        <v>0</v>
      </c>
      <c r="AS781" s="76">
        <f>IF(OR(DataBase2[[#This Row],[sILS]] = "",  DataBase2[[#This Row],[BSHeu]]=""), "", (DataBase2[[#This Row],[sILS]]- DataBase2[[#This Row],[BSHeu]])/ DataBase2[[#This Row],[BSHeu]])</f>
        <v>3.216512569303645E-2</v>
      </c>
      <c r="AT781" s="76">
        <f>IF(OR(DataBase2[[#This Row],[sSA]] = "",  DataBase2[[#This Row],[BSHeu]]=""), "", (DataBase2[[#This Row],[sSA]]- DataBase2[[#This Row],[BSHeu]])/ DataBase2[[#This Row],[BSHeu]])</f>
        <v>4.5420812834718653E-2</v>
      </c>
      <c r="AU781" s="77">
        <f>IF(OR(DataBase2[[#This Row],[sKS]]= "",  DataBase2[[#This Row],[BSHeu]]=""), "", (DataBase2[[#This Row],[sKS]]- DataBase2[[#This Row],[BSHeu]])/ DataBase2[[#This Row],[BSHeu]])</f>
        <v>2.8992798747538469E-2</v>
      </c>
      <c r="AV781" s="78" t="str">
        <f>IF(AND(DataBase2[[#This Row],[sLBGB]]&lt;=0.0001, DataBase2[[#This Row],[sLBGB]]&lt;&gt;""), 1,"")</f>
        <v/>
      </c>
      <c r="AW781" s="78" t="str">
        <f>IF(AND(DataBase2[[#This Row],[sCLGB]]&lt;=0.0001,DataBase2[[#This Row],[sCLGB]]&lt;&gt;""), 1,"")</f>
        <v/>
      </c>
      <c r="AX781" s="78" t="str">
        <f>IF(AND(DataBase2[[#This Row],[sDRCGB]]&lt;=0.0001,DataBase2[[#This Row],[sDRCGB]]&lt;&gt;""), 1,"")</f>
        <v/>
      </c>
      <c r="AY781" s="78" t="str">
        <f>IF(AND(DataBase2[[#This Row],[sABSGB]]&lt;=0.0001,DataBase2[[#This Row],[sABSGB]]&lt;&gt;""), 1,"")</f>
        <v/>
      </c>
      <c r="AZ781" s="78" t="str">
        <f>IF(AND(DataBase2[[#This Row],[sCCJGB]]&lt;=0.0001,DataBase2[[#This Row],[sCCJGB]]&lt;&gt;""), 1,"")</f>
        <v/>
      </c>
      <c r="BA781" s="78" t="str">
        <f>IF(AND(DataBase2[[#This Row],[sILSGB]]&lt;=0.0001,DataBase2[[#This Row],[sILSGB]]&lt;&gt;""), 1,"")</f>
        <v/>
      </c>
      <c r="BB781" s="78" t="str">
        <f>IF(AND(DataBase2[[#This Row],[sSAGB]]&lt;=0.0001,DataBase2[[#This Row],[sSAGB]]&lt;&gt;""), 1,"")</f>
        <v/>
      </c>
      <c r="BC781" s="78" t="str">
        <f>IF(AND(DataBase2[[#This Row],[sKSGB]]&lt;=0.0001,DataBase2[[#This Row],[sKSGB]]&lt;&gt;""), 1,"")</f>
        <v/>
      </c>
      <c r="BD781" s="79" t="str">
        <f>IF(AND(DataBase2[[#This Row],[sLBGKS]]&lt;=0.0001, DataBase2[[#This Row],[sLBGKS]]&lt;&gt;""), 1,"")</f>
        <v/>
      </c>
      <c r="BE781" s="78" t="str">
        <f>IF(AND(DataBase2[[#This Row],[sCLGKS]]&lt;=0.0001,DataBase2[[#This Row],[sCLGKS]]&lt;&gt;""), 1,"")</f>
        <v/>
      </c>
      <c r="BF781" s="78" t="str">
        <f>IF(AND(DataBase2[[#This Row],[sDRCGKS]]&lt;=0.0001,DataBase2[[#This Row],[sDRCGKS]]&lt;&gt;""), 1,"")</f>
        <v/>
      </c>
      <c r="BG781" s="78" t="str">
        <f>IF(AND(DataBase2[[#This Row],[sABSGKS]]&lt;=0.0001,DataBase2[[#This Row],[sABSGKS]]&lt;&gt;""), 1,"")</f>
        <v/>
      </c>
      <c r="BH781" s="78">
        <f>IF(AND(DataBase2[[#This Row],[sCCJGKS]]&lt;=0.0001,DataBase2[[#This Row],[sCCJGKS]]&lt;&gt;""), 1,"")</f>
        <v>1</v>
      </c>
      <c r="BI781" s="78" t="str">
        <f>IF(AND(DataBase2[[#This Row],[sILSGKS]]&lt;=0.0001,DataBase2[[#This Row],[sILSGKS]]&lt;&gt;""), 1,"")</f>
        <v/>
      </c>
      <c r="BJ781" s="78" t="str">
        <f>IF(AND(DataBase2[[#This Row],[sSAGKS]]&lt;=0.0001,DataBase2[[#This Row],[sSAGKS]]&lt;&gt;""), 1,"")</f>
        <v/>
      </c>
      <c r="BK781" s="80" t="str">
        <f>IF(AND(DataBase2[[#This Row],[sKSGKS]]&lt;=0.0001,DataBase2[[#This Row],[sKSGKS]]&lt;&gt;""), 1,"")</f>
        <v/>
      </c>
      <c r="BQ781" s="7"/>
      <c r="BR781" s="7"/>
      <c r="BS781" s="7"/>
      <c r="BT781" s="7"/>
      <c r="BU781" s="7"/>
      <c r="CH781" s="7"/>
      <c r="CI781" s="7"/>
      <c r="CJ781" s="7"/>
      <c r="CK781" s="7"/>
      <c r="CQ781" s="7"/>
      <c r="CR781" s="7"/>
      <c r="CS781" s="7"/>
      <c r="CT781" s="7"/>
      <c r="CU781" s="7"/>
      <c r="DH781" s="7"/>
      <c r="DI781" s="7"/>
      <c r="DJ781" s="7"/>
      <c r="DK781" s="7"/>
      <c r="DQ781" s="7"/>
      <c r="DR781" s="7"/>
      <c r="DS781" s="7"/>
      <c r="DT781" s="7"/>
      <c r="DU781" s="7"/>
      <c r="EB781" s="7"/>
      <c r="EC781" s="7"/>
      <c r="ED781" s="7"/>
      <c r="EE781" s="7"/>
      <c r="EK781" s="7"/>
      <c r="EL781" s="7"/>
      <c r="EM781" s="7"/>
      <c r="EN781" s="7"/>
      <c r="EO781" s="7"/>
      <c r="EV781" s="7"/>
      <c r="EW781" s="7"/>
      <c r="EX781" s="7"/>
      <c r="EY781" s="7"/>
    </row>
    <row r="782" spans="1:155" s="8" customFormat="1" x14ac:dyDescent="0.35">
      <c r="A782" s="127" t="s">
        <v>368</v>
      </c>
      <c r="B782" s="128" t="s">
        <v>283</v>
      </c>
      <c r="C782" s="129" t="s">
        <v>81</v>
      </c>
      <c r="D782" s="67">
        <v>6</v>
      </c>
      <c r="E782" s="67">
        <v>200</v>
      </c>
      <c r="F782" s="68">
        <v>2</v>
      </c>
      <c r="G782" s="139"/>
      <c r="H782" s="140">
        <v>80508.800000000003</v>
      </c>
      <c r="I782" s="141"/>
      <c r="J782" s="139"/>
      <c r="K782" s="140"/>
      <c r="L782" s="141"/>
      <c r="M782" s="139"/>
      <c r="N782" s="142"/>
      <c r="O782" s="141"/>
      <c r="P782" s="139">
        <v>88136</v>
      </c>
      <c r="Q782" s="141">
        <v>7801</v>
      </c>
      <c r="R782" s="139">
        <v>87050.9</v>
      </c>
      <c r="S782" s="141">
        <v>15867.5</v>
      </c>
      <c r="T782" s="139">
        <v>88841.7</v>
      </c>
      <c r="U782" s="141">
        <v>300.51499999999999</v>
      </c>
      <c r="V782" s="139">
        <v>89151.7</v>
      </c>
      <c r="W782" s="141">
        <v>304.53750000000002</v>
      </c>
      <c r="X782" s="142">
        <v>88933.6</v>
      </c>
      <c r="Y782" s="141">
        <v>189</v>
      </c>
      <c r="Z782" s="74" t="str">
        <f t="shared" si="36"/>
        <v/>
      </c>
      <c r="AA782" s="48">
        <f t="shared" si="37"/>
        <v>87050.9</v>
      </c>
      <c r="AB78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MIN(G782,J782,M782),"")</f>
        <v/>
      </c>
      <c r="AC782" s="49" t="str">
        <f>IF(OR(DataBase2[[#This Row],[sKS]] = "", DataBase2[[#This Row],[BSOpt]]=""), "", (DataBase2[[#This Row],[sKS]]-DataBase2[[#This Row],[BSOpt]])/DataBase2[[#This Row],[BSOpt]])</f>
        <v/>
      </c>
      <c r="AD782" s="49" t="str">
        <f t="shared" si="38"/>
        <v/>
      </c>
      <c r="AE782" s="49" t="str">
        <f>IF(OR(DataBase2[[#This Row],[sKS]] = "", DataBase2[[#This Row],[BESTUB]]=""), "", (DataBase2[[#This Row],[sKS]]-DataBase2[[#This Row],[BESTUB]])/DataBase2[[#This Row],[BESTUB]])</f>
        <v/>
      </c>
      <c r="AF782" s="75" t="str">
        <f>IF(OR(DataBase2[[#This Row],[sLB]] = "", DataBase2[[#This Row],[BestSol]]=""), "", (DataBase2[[#This Row],[sLB]]-DataBase2[[#This Row],[BestSol]])/DataBase2[[#This Row],[BestSol]])</f>
        <v/>
      </c>
      <c r="AG782" s="76" t="str">
        <f>IF(OR(DataBase2[[#This Row],[sCL]] = "", DataBase2[[#This Row],[BestSol]]=""), "", (DataBase2[[#This Row],[sCL]] -DataBase2[[#This Row],[BestSol]])/DataBase2[[#This Row],[BestSol]])</f>
        <v/>
      </c>
      <c r="AH782" s="76" t="str">
        <f>IF(OR(DataBase2[[#This Row],[sDRC]]= "", DataBase2[[#This Row],[BestSol]]=""), "", (DataBase2[[#This Row],[sDRC]]-DataBase2[[#This Row],[BestSol]])/DataBase2[[#This Row],[BestSol]])</f>
        <v/>
      </c>
      <c r="AI782" s="76" t="str">
        <f>IF(OR(DataBase2[[#This Row],[sABS]]= "", DataBase2[[#This Row],[BestSol]]=""), "", (DataBase2[[#This Row],[sABS]]-DataBase2[[#This Row],[BestSol]])/DataBase2[[#This Row],[BestSol]])</f>
        <v/>
      </c>
      <c r="AJ782" s="76" t="str">
        <f>IF(OR(DataBase2[[#This Row],[sCCJ]]= "", DataBase2[[#This Row],[BestSol]]=""), "", (DataBase2[[#This Row],[sCCJ]]-DataBase2[[#This Row],[BestSol]])/DataBase2[[#This Row],[BestSol]])</f>
        <v/>
      </c>
      <c r="AK782" s="76" t="str">
        <f>IF(OR(DataBase2[[#This Row],[sILS]] = "", DataBase2[[#This Row],[BestSol]]=""), "", (DataBase2[[#This Row],[sILS]]-DataBase2[[#This Row],[BestSol]])/DataBase2[[#This Row],[BestSol]])</f>
        <v/>
      </c>
      <c r="AL782" s="76" t="str">
        <f>IF(OR(DataBase2[[#This Row],[sSA]] = "", DataBase2[[#This Row],[BestSol]]=""), "", (DataBase2[[#This Row],[sSA]]-DataBase2[[#This Row],[BestSol]])/DataBase2[[#This Row],[BestSol]])</f>
        <v/>
      </c>
      <c r="AM782" s="76" t="str">
        <f>IF(OR(DataBase2[[#This Row],[sKS]] = "", DataBase2[[#This Row],[BestSol]]=""), "", (DataBase2[[#This Row],[sKS]]-DataBase2[[#This Row],[BestSol]])/DataBase2[[#This Row],[BestSol]])</f>
        <v/>
      </c>
      <c r="AN782" s="75" t="str">
        <f>IF(OR(DataBase2[[#This Row],[sLB]] = "", DataBase2[[#This Row],[BSHeu]]=""), "", (DataBase2[[#This Row],[sLB]]-DataBase2[[#This Row],[BSHeu]])/DataBase2[[#This Row],[BSHeu]])</f>
        <v/>
      </c>
      <c r="AO782" s="76" t="str">
        <f>IF(OR(DataBase2[[#This Row],[sCL]] = "",  DataBase2[[#This Row],[BSHeu]]=""), "", (DataBase2[[#This Row],[sCL]] - DataBase2[[#This Row],[BSHeu]])/ DataBase2[[#This Row],[BSHeu]])</f>
        <v/>
      </c>
      <c r="AP782" s="76" t="str">
        <f>IF(OR(DataBase2[[#This Row],[sDRC]]= "",  DataBase2[[#This Row],[BSHeu]]=""), "", (DataBase2[[#This Row],[sDRC]]- DataBase2[[#This Row],[BSHeu]])/ DataBase2[[#This Row],[BSHeu]])</f>
        <v/>
      </c>
      <c r="AQ782" s="76">
        <f>IF(OR(DataBase2[[#This Row],[sABS]]= "",  DataBase2[[#This Row],[BSHeu]]=""), "", (DataBase2[[#This Row],[sABS]]- DataBase2[[#This Row],[BSHeu]])/ DataBase2[[#This Row],[BSHeu]])</f>
        <v>1.2465120980943401E-2</v>
      </c>
      <c r="AR782" s="76">
        <f>IF(OR(DataBase2[[#This Row],[sCCJ]]= "",  DataBase2[[#This Row],[BSHeu]]=""), "", (DataBase2[[#This Row],[sCCJ]]- DataBase2[[#This Row],[BSHeu]])/ DataBase2[[#This Row],[BSHeu]])</f>
        <v>0</v>
      </c>
      <c r="AS782" s="76">
        <f>IF(OR(DataBase2[[#This Row],[sILS]] = "",  DataBase2[[#This Row],[BSHeu]]=""), "", (DataBase2[[#This Row],[sILS]]- DataBase2[[#This Row],[BSHeu]])/ DataBase2[[#This Row],[BSHeu]])</f>
        <v>2.0571872318379283E-2</v>
      </c>
      <c r="AT782" s="76">
        <f>IF(OR(DataBase2[[#This Row],[sSA]] = "",  DataBase2[[#This Row],[BSHeu]]=""), "", (DataBase2[[#This Row],[sSA]]- DataBase2[[#This Row],[BSHeu]])/ DataBase2[[#This Row],[BSHeu]])</f>
        <v>2.4133007240591458E-2</v>
      </c>
      <c r="AU782" s="77">
        <f>IF(OR(DataBase2[[#This Row],[sKS]]= "",  DataBase2[[#This Row],[BSHeu]]=""), "", (DataBase2[[#This Row],[sKS]]- DataBase2[[#This Row],[BSHeu]])/ DataBase2[[#This Row],[BSHeu]])</f>
        <v>2.1627576509835187E-2</v>
      </c>
      <c r="AV782" s="78" t="str">
        <f>IF(AND(DataBase2[[#This Row],[sLBGB]]&lt;=0.0001, DataBase2[[#This Row],[sLBGB]]&lt;&gt;""), 1,"")</f>
        <v/>
      </c>
      <c r="AW782" s="78" t="str">
        <f>IF(AND(DataBase2[[#This Row],[sCLGB]]&lt;=0.0001,DataBase2[[#This Row],[sCLGB]]&lt;&gt;""), 1,"")</f>
        <v/>
      </c>
      <c r="AX782" s="78" t="str">
        <f>IF(AND(DataBase2[[#This Row],[sDRCGB]]&lt;=0.0001,DataBase2[[#This Row],[sDRCGB]]&lt;&gt;""), 1,"")</f>
        <v/>
      </c>
      <c r="AY782" s="78" t="str">
        <f>IF(AND(DataBase2[[#This Row],[sABSGB]]&lt;=0.0001,DataBase2[[#This Row],[sABSGB]]&lt;&gt;""), 1,"")</f>
        <v/>
      </c>
      <c r="AZ782" s="78" t="str">
        <f>IF(AND(DataBase2[[#This Row],[sCCJGB]]&lt;=0.0001,DataBase2[[#This Row],[sCCJGB]]&lt;&gt;""), 1,"")</f>
        <v/>
      </c>
      <c r="BA782" s="78" t="str">
        <f>IF(AND(DataBase2[[#This Row],[sILSGB]]&lt;=0.0001,DataBase2[[#This Row],[sILSGB]]&lt;&gt;""), 1,"")</f>
        <v/>
      </c>
      <c r="BB782" s="78" t="str">
        <f>IF(AND(DataBase2[[#This Row],[sSAGB]]&lt;=0.0001,DataBase2[[#This Row],[sSAGB]]&lt;&gt;""), 1,"")</f>
        <v/>
      </c>
      <c r="BC782" s="78" t="str">
        <f>IF(AND(DataBase2[[#This Row],[sKSGB]]&lt;=0.0001,DataBase2[[#This Row],[sKSGB]]&lt;&gt;""), 1,"")</f>
        <v/>
      </c>
      <c r="BD782" s="79" t="str">
        <f>IF(AND(DataBase2[[#This Row],[sLBGKS]]&lt;=0.0001, DataBase2[[#This Row],[sLBGKS]]&lt;&gt;""), 1,"")</f>
        <v/>
      </c>
      <c r="BE782" s="78" t="str">
        <f>IF(AND(DataBase2[[#This Row],[sCLGKS]]&lt;=0.0001,DataBase2[[#This Row],[sCLGKS]]&lt;&gt;""), 1,"")</f>
        <v/>
      </c>
      <c r="BF782" s="78" t="str">
        <f>IF(AND(DataBase2[[#This Row],[sDRCGKS]]&lt;=0.0001,DataBase2[[#This Row],[sDRCGKS]]&lt;&gt;""), 1,"")</f>
        <v/>
      </c>
      <c r="BG782" s="78" t="str">
        <f>IF(AND(DataBase2[[#This Row],[sABSGKS]]&lt;=0.0001,DataBase2[[#This Row],[sABSGKS]]&lt;&gt;""), 1,"")</f>
        <v/>
      </c>
      <c r="BH782" s="78">
        <f>IF(AND(DataBase2[[#This Row],[sCCJGKS]]&lt;=0.0001,DataBase2[[#This Row],[sCCJGKS]]&lt;&gt;""), 1,"")</f>
        <v>1</v>
      </c>
      <c r="BI782" s="78" t="str">
        <f>IF(AND(DataBase2[[#This Row],[sILSGKS]]&lt;=0.0001,DataBase2[[#This Row],[sILSGKS]]&lt;&gt;""), 1,"")</f>
        <v/>
      </c>
      <c r="BJ782" s="78" t="str">
        <f>IF(AND(DataBase2[[#This Row],[sSAGKS]]&lt;=0.0001,DataBase2[[#This Row],[sSAGKS]]&lt;&gt;""), 1,"")</f>
        <v/>
      </c>
      <c r="BK782" s="80" t="str">
        <f>IF(AND(DataBase2[[#This Row],[sKSGKS]]&lt;=0.0001,DataBase2[[#This Row],[sKSGKS]]&lt;&gt;""), 1,"")</f>
        <v/>
      </c>
      <c r="BQ782" s="7"/>
      <c r="BR782" s="7"/>
      <c r="BS782" s="7"/>
      <c r="BT782" s="7"/>
      <c r="BU782" s="7"/>
      <c r="CH782" s="7"/>
      <c r="CI782" s="7"/>
      <c r="CJ782" s="7"/>
      <c r="CK782" s="7"/>
      <c r="CQ782" s="7"/>
      <c r="CR782" s="7"/>
      <c r="CS782" s="7"/>
      <c r="CT782" s="7"/>
      <c r="CU782" s="7"/>
      <c r="DH782" s="7"/>
      <c r="DI782" s="7"/>
      <c r="DJ782" s="7"/>
      <c r="DK782" s="7"/>
      <c r="DQ782" s="7"/>
      <c r="DR782" s="7"/>
      <c r="DS782" s="7"/>
      <c r="DT782" s="7"/>
      <c r="DU782" s="7"/>
      <c r="EB782" s="7"/>
      <c r="EC782" s="7"/>
      <c r="ED782" s="7"/>
      <c r="EE782" s="7"/>
      <c r="EK782" s="7"/>
      <c r="EL782" s="7"/>
      <c r="EM782" s="7"/>
      <c r="EN782" s="7"/>
      <c r="EO782" s="7"/>
      <c r="EV782" s="7"/>
      <c r="EW782" s="7"/>
      <c r="EX782" s="7"/>
      <c r="EY782" s="7"/>
    </row>
    <row r="783" spans="1:155" s="8" customFormat="1" x14ac:dyDescent="0.35">
      <c r="A783" s="127" t="s">
        <v>369</v>
      </c>
      <c r="B783" s="128" t="s">
        <v>283</v>
      </c>
      <c r="C783" s="129" t="s">
        <v>81</v>
      </c>
      <c r="D783" s="67">
        <v>6</v>
      </c>
      <c r="E783" s="67">
        <v>200</v>
      </c>
      <c r="F783" s="68">
        <v>3</v>
      </c>
      <c r="G783" s="139"/>
      <c r="H783" s="140">
        <v>81882.5</v>
      </c>
      <c r="I783" s="141"/>
      <c r="J783" s="139"/>
      <c r="K783" s="140"/>
      <c r="L783" s="141"/>
      <c r="M783" s="139"/>
      <c r="N783" s="142"/>
      <c r="O783" s="141"/>
      <c r="P783" s="139">
        <v>91067.53125</v>
      </c>
      <c r="Q783" s="141">
        <v>7800</v>
      </c>
      <c r="R783" s="139">
        <v>87875.9</v>
      </c>
      <c r="S783" s="141">
        <v>11138.4</v>
      </c>
      <c r="T783" s="139">
        <v>89382.7</v>
      </c>
      <c r="U783" s="141">
        <v>300.24400000000003</v>
      </c>
      <c r="V783" s="139">
        <v>90029.7</v>
      </c>
      <c r="W783" s="141">
        <v>307.57150000000001</v>
      </c>
      <c r="X783" s="142">
        <v>91417.9</v>
      </c>
      <c r="Y783" s="141">
        <v>481</v>
      </c>
      <c r="Z783" s="74" t="str">
        <f t="shared" si="36"/>
        <v/>
      </c>
      <c r="AA783" s="48">
        <f t="shared" si="37"/>
        <v>87875.9</v>
      </c>
      <c r="AB78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MIN(G783,J783,M783),"")</f>
        <v/>
      </c>
      <c r="AC783" s="49" t="str">
        <f>IF(OR(DataBase2[[#This Row],[sKS]] = "", DataBase2[[#This Row],[BSOpt]]=""), "", (DataBase2[[#This Row],[sKS]]-DataBase2[[#This Row],[BSOpt]])/DataBase2[[#This Row],[BSOpt]])</f>
        <v/>
      </c>
      <c r="AD783" s="49" t="str">
        <f t="shared" si="38"/>
        <v/>
      </c>
      <c r="AE783" s="49" t="str">
        <f>IF(OR(DataBase2[[#This Row],[sKS]] = "", DataBase2[[#This Row],[BESTUB]]=""), "", (DataBase2[[#This Row],[sKS]]-DataBase2[[#This Row],[BESTUB]])/DataBase2[[#This Row],[BESTUB]])</f>
        <v/>
      </c>
      <c r="AF783" s="75" t="str">
        <f>IF(OR(DataBase2[[#This Row],[sLB]] = "", DataBase2[[#This Row],[BestSol]]=""), "", (DataBase2[[#This Row],[sLB]]-DataBase2[[#This Row],[BestSol]])/DataBase2[[#This Row],[BestSol]])</f>
        <v/>
      </c>
      <c r="AG783" s="76" t="str">
        <f>IF(OR(DataBase2[[#This Row],[sCL]] = "", DataBase2[[#This Row],[BestSol]]=""), "", (DataBase2[[#This Row],[sCL]] -DataBase2[[#This Row],[BestSol]])/DataBase2[[#This Row],[BestSol]])</f>
        <v/>
      </c>
      <c r="AH783" s="76" t="str">
        <f>IF(OR(DataBase2[[#This Row],[sDRC]]= "", DataBase2[[#This Row],[BestSol]]=""), "", (DataBase2[[#This Row],[sDRC]]-DataBase2[[#This Row],[BestSol]])/DataBase2[[#This Row],[BestSol]])</f>
        <v/>
      </c>
      <c r="AI783" s="76" t="str">
        <f>IF(OR(DataBase2[[#This Row],[sABS]]= "", DataBase2[[#This Row],[BestSol]]=""), "", (DataBase2[[#This Row],[sABS]]-DataBase2[[#This Row],[BestSol]])/DataBase2[[#This Row],[BestSol]])</f>
        <v/>
      </c>
      <c r="AJ783" s="76" t="str">
        <f>IF(OR(DataBase2[[#This Row],[sCCJ]]= "", DataBase2[[#This Row],[BestSol]]=""), "", (DataBase2[[#This Row],[sCCJ]]-DataBase2[[#This Row],[BestSol]])/DataBase2[[#This Row],[BestSol]])</f>
        <v/>
      </c>
      <c r="AK783" s="76" t="str">
        <f>IF(OR(DataBase2[[#This Row],[sILS]] = "", DataBase2[[#This Row],[BestSol]]=""), "", (DataBase2[[#This Row],[sILS]]-DataBase2[[#This Row],[BestSol]])/DataBase2[[#This Row],[BestSol]])</f>
        <v/>
      </c>
      <c r="AL783" s="76" t="str">
        <f>IF(OR(DataBase2[[#This Row],[sSA]] = "", DataBase2[[#This Row],[BestSol]]=""), "", (DataBase2[[#This Row],[sSA]]-DataBase2[[#This Row],[BestSol]])/DataBase2[[#This Row],[BestSol]])</f>
        <v/>
      </c>
      <c r="AM783" s="76" t="str">
        <f>IF(OR(DataBase2[[#This Row],[sKS]] = "", DataBase2[[#This Row],[BestSol]]=""), "", (DataBase2[[#This Row],[sKS]]-DataBase2[[#This Row],[BestSol]])/DataBase2[[#This Row],[BestSol]])</f>
        <v/>
      </c>
      <c r="AN783" s="75" t="str">
        <f>IF(OR(DataBase2[[#This Row],[sLB]] = "", DataBase2[[#This Row],[BSHeu]]=""), "", (DataBase2[[#This Row],[sLB]]-DataBase2[[#This Row],[BSHeu]])/DataBase2[[#This Row],[BSHeu]])</f>
        <v/>
      </c>
      <c r="AO783" s="76" t="str">
        <f>IF(OR(DataBase2[[#This Row],[sCL]] = "",  DataBase2[[#This Row],[BSHeu]]=""), "", (DataBase2[[#This Row],[sCL]] - DataBase2[[#This Row],[BSHeu]])/ DataBase2[[#This Row],[BSHeu]])</f>
        <v/>
      </c>
      <c r="AP783" s="76" t="str">
        <f>IF(OR(DataBase2[[#This Row],[sDRC]]= "",  DataBase2[[#This Row],[BSHeu]]=""), "", (DataBase2[[#This Row],[sDRC]]- DataBase2[[#This Row],[BSHeu]])/ DataBase2[[#This Row],[BSHeu]])</f>
        <v/>
      </c>
      <c r="AQ783" s="76">
        <f>IF(OR(DataBase2[[#This Row],[sABS]]= "",  DataBase2[[#This Row],[BSHeu]]=""), "", (DataBase2[[#This Row],[sABS]]- DataBase2[[#This Row],[BSHeu]])/ DataBase2[[#This Row],[BSHeu]])</f>
        <v>3.6319756042327941E-2</v>
      </c>
      <c r="AR783" s="76">
        <f>IF(OR(DataBase2[[#This Row],[sCCJ]]= "",  DataBase2[[#This Row],[BSHeu]]=""), "", (DataBase2[[#This Row],[sCCJ]]- DataBase2[[#This Row],[BSHeu]])/ DataBase2[[#This Row],[BSHeu]])</f>
        <v>0</v>
      </c>
      <c r="AS783" s="76">
        <f>IF(OR(DataBase2[[#This Row],[sILS]] = "",  DataBase2[[#This Row],[BSHeu]]=""), "", (DataBase2[[#This Row],[sILS]]- DataBase2[[#This Row],[BSHeu]])/ DataBase2[[#This Row],[BSHeu]])</f>
        <v>1.7146908310469684E-2</v>
      </c>
      <c r="AT783" s="76">
        <f>IF(OR(DataBase2[[#This Row],[sSA]] = "",  DataBase2[[#This Row],[BSHeu]]=""), "", (DataBase2[[#This Row],[sSA]]- DataBase2[[#This Row],[BSHeu]])/ DataBase2[[#This Row],[BSHeu]])</f>
        <v>2.4509564055674001E-2</v>
      </c>
      <c r="AU783" s="77">
        <f>IF(OR(DataBase2[[#This Row],[sKS]]= "",  DataBase2[[#This Row],[BSHeu]]=""), "", (DataBase2[[#This Row],[sKS]]- DataBase2[[#This Row],[BSHeu]])/ DataBase2[[#This Row],[BSHeu]])</f>
        <v>4.0306841807594578E-2</v>
      </c>
      <c r="AV783" s="78" t="str">
        <f>IF(AND(DataBase2[[#This Row],[sLBGB]]&lt;=0.0001, DataBase2[[#This Row],[sLBGB]]&lt;&gt;""), 1,"")</f>
        <v/>
      </c>
      <c r="AW783" s="78" t="str">
        <f>IF(AND(DataBase2[[#This Row],[sCLGB]]&lt;=0.0001,DataBase2[[#This Row],[sCLGB]]&lt;&gt;""), 1,"")</f>
        <v/>
      </c>
      <c r="AX783" s="78" t="str">
        <f>IF(AND(DataBase2[[#This Row],[sDRCGB]]&lt;=0.0001,DataBase2[[#This Row],[sDRCGB]]&lt;&gt;""), 1,"")</f>
        <v/>
      </c>
      <c r="AY783" s="78" t="str">
        <f>IF(AND(DataBase2[[#This Row],[sABSGB]]&lt;=0.0001,DataBase2[[#This Row],[sABSGB]]&lt;&gt;""), 1,"")</f>
        <v/>
      </c>
      <c r="AZ783" s="78" t="str">
        <f>IF(AND(DataBase2[[#This Row],[sCCJGB]]&lt;=0.0001,DataBase2[[#This Row],[sCCJGB]]&lt;&gt;""), 1,"")</f>
        <v/>
      </c>
      <c r="BA783" s="78" t="str">
        <f>IF(AND(DataBase2[[#This Row],[sILSGB]]&lt;=0.0001,DataBase2[[#This Row],[sILSGB]]&lt;&gt;""), 1,"")</f>
        <v/>
      </c>
      <c r="BB783" s="78" t="str">
        <f>IF(AND(DataBase2[[#This Row],[sSAGB]]&lt;=0.0001,DataBase2[[#This Row],[sSAGB]]&lt;&gt;""), 1,"")</f>
        <v/>
      </c>
      <c r="BC783" s="78" t="str">
        <f>IF(AND(DataBase2[[#This Row],[sKSGB]]&lt;=0.0001,DataBase2[[#This Row],[sKSGB]]&lt;&gt;""), 1,"")</f>
        <v/>
      </c>
      <c r="BD783" s="79" t="str">
        <f>IF(AND(DataBase2[[#This Row],[sLBGKS]]&lt;=0.0001, DataBase2[[#This Row],[sLBGKS]]&lt;&gt;""), 1,"")</f>
        <v/>
      </c>
      <c r="BE783" s="78" t="str">
        <f>IF(AND(DataBase2[[#This Row],[sCLGKS]]&lt;=0.0001,DataBase2[[#This Row],[sCLGKS]]&lt;&gt;""), 1,"")</f>
        <v/>
      </c>
      <c r="BF783" s="78" t="str">
        <f>IF(AND(DataBase2[[#This Row],[sDRCGKS]]&lt;=0.0001,DataBase2[[#This Row],[sDRCGKS]]&lt;&gt;""), 1,"")</f>
        <v/>
      </c>
      <c r="BG783" s="78" t="str">
        <f>IF(AND(DataBase2[[#This Row],[sABSGKS]]&lt;=0.0001,DataBase2[[#This Row],[sABSGKS]]&lt;&gt;""), 1,"")</f>
        <v/>
      </c>
      <c r="BH783" s="78">
        <f>IF(AND(DataBase2[[#This Row],[sCCJGKS]]&lt;=0.0001,DataBase2[[#This Row],[sCCJGKS]]&lt;&gt;""), 1,"")</f>
        <v>1</v>
      </c>
      <c r="BI783" s="78" t="str">
        <f>IF(AND(DataBase2[[#This Row],[sILSGKS]]&lt;=0.0001,DataBase2[[#This Row],[sILSGKS]]&lt;&gt;""), 1,"")</f>
        <v/>
      </c>
      <c r="BJ783" s="78" t="str">
        <f>IF(AND(DataBase2[[#This Row],[sSAGKS]]&lt;=0.0001,DataBase2[[#This Row],[sSAGKS]]&lt;&gt;""), 1,"")</f>
        <v/>
      </c>
      <c r="BK783" s="80" t="str">
        <f>IF(AND(DataBase2[[#This Row],[sKSGKS]]&lt;=0.0001,DataBase2[[#This Row],[sKSGKS]]&lt;&gt;""), 1,"")</f>
        <v/>
      </c>
      <c r="BQ783" s="7"/>
      <c r="BR783" s="7"/>
      <c r="BS783" s="7"/>
      <c r="BT783" s="7"/>
      <c r="BU783" s="7"/>
      <c r="CH783" s="7"/>
      <c r="CI783" s="7"/>
      <c r="CJ783" s="7"/>
      <c r="CK783" s="7"/>
      <c r="CQ783" s="7"/>
      <c r="CR783" s="7"/>
      <c r="CS783" s="7"/>
      <c r="CT783" s="7"/>
      <c r="CU783" s="7"/>
      <c r="DH783" s="7"/>
      <c r="DI783" s="7"/>
      <c r="DJ783" s="7"/>
      <c r="DK783" s="7"/>
      <c r="DQ783" s="7"/>
      <c r="DR783" s="7"/>
      <c r="DS783" s="7"/>
      <c r="DT783" s="7"/>
      <c r="DU783" s="7"/>
      <c r="EB783" s="7"/>
      <c r="EC783" s="7"/>
      <c r="ED783" s="7"/>
      <c r="EE783" s="7"/>
      <c r="EK783" s="7"/>
      <c r="EL783" s="7"/>
      <c r="EM783" s="7"/>
      <c r="EN783" s="7"/>
      <c r="EO783" s="7"/>
      <c r="EV783" s="7"/>
      <c r="EW783" s="7"/>
      <c r="EX783" s="7"/>
      <c r="EY783" s="7"/>
    </row>
    <row r="784" spans="1:155" s="8" customFormat="1" x14ac:dyDescent="0.35">
      <c r="A784" s="127" t="s">
        <v>370</v>
      </c>
      <c r="B784" s="128" t="s">
        <v>283</v>
      </c>
      <c r="C784" s="129" t="s">
        <v>81</v>
      </c>
      <c r="D784" s="67">
        <v>6</v>
      </c>
      <c r="E784" s="67">
        <v>200</v>
      </c>
      <c r="F784" s="68">
        <v>4</v>
      </c>
      <c r="G784" s="139"/>
      <c r="H784" s="140">
        <v>83100.899999999994</v>
      </c>
      <c r="I784" s="141"/>
      <c r="J784" s="139"/>
      <c r="K784" s="140"/>
      <c r="L784" s="141"/>
      <c r="M784" s="139"/>
      <c r="N784" s="142"/>
      <c r="O784" s="141"/>
      <c r="P784" s="139">
        <v>93250.554690000004</v>
      </c>
      <c r="Q784" s="141">
        <v>7800</v>
      </c>
      <c r="R784" s="139">
        <v>88606.7</v>
      </c>
      <c r="S784" s="141">
        <v>17551.8</v>
      </c>
      <c r="T784" s="139">
        <v>90898.7</v>
      </c>
      <c r="U784" s="141">
        <v>300.34500000000003</v>
      </c>
      <c r="V784" s="139">
        <v>92417.7</v>
      </c>
      <c r="W784" s="141">
        <v>304.48149999999998</v>
      </c>
      <c r="X784" s="142">
        <v>92327.3</v>
      </c>
      <c r="Y784" s="141">
        <v>1009</v>
      </c>
      <c r="Z784" s="74" t="str">
        <f t="shared" si="36"/>
        <v/>
      </c>
      <c r="AA784" s="48">
        <f t="shared" si="37"/>
        <v>88606.7</v>
      </c>
      <c r="AB78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MIN(G784,J784,M784),"")</f>
        <v/>
      </c>
      <c r="AC784" s="49" t="str">
        <f>IF(OR(DataBase2[[#This Row],[sKS]] = "", DataBase2[[#This Row],[BSOpt]]=""), "", (DataBase2[[#This Row],[sKS]]-DataBase2[[#This Row],[BSOpt]])/DataBase2[[#This Row],[BSOpt]])</f>
        <v/>
      </c>
      <c r="AD784" s="49" t="str">
        <f t="shared" si="38"/>
        <v/>
      </c>
      <c r="AE784" s="49" t="str">
        <f>IF(OR(DataBase2[[#This Row],[sKS]] = "", DataBase2[[#This Row],[BESTUB]]=""), "", (DataBase2[[#This Row],[sKS]]-DataBase2[[#This Row],[BESTUB]])/DataBase2[[#This Row],[BESTUB]])</f>
        <v/>
      </c>
      <c r="AF784" s="75" t="str">
        <f>IF(OR(DataBase2[[#This Row],[sLB]] = "", DataBase2[[#This Row],[BestSol]]=""), "", (DataBase2[[#This Row],[sLB]]-DataBase2[[#This Row],[BestSol]])/DataBase2[[#This Row],[BestSol]])</f>
        <v/>
      </c>
      <c r="AG784" s="76" t="str">
        <f>IF(OR(DataBase2[[#This Row],[sCL]] = "", DataBase2[[#This Row],[BestSol]]=""), "", (DataBase2[[#This Row],[sCL]] -DataBase2[[#This Row],[BestSol]])/DataBase2[[#This Row],[BestSol]])</f>
        <v/>
      </c>
      <c r="AH784" s="76" t="str">
        <f>IF(OR(DataBase2[[#This Row],[sDRC]]= "", DataBase2[[#This Row],[BestSol]]=""), "", (DataBase2[[#This Row],[sDRC]]-DataBase2[[#This Row],[BestSol]])/DataBase2[[#This Row],[BestSol]])</f>
        <v/>
      </c>
      <c r="AI784" s="76" t="str">
        <f>IF(OR(DataBase2[[#This Row],[sABS]]= "", DataBase2[[#This Row],[BestSol]]=""), "", (DataBase2[[#This Row],[sABS]]-DataBase2[[#This Row],[BestSol]])/DataBase2[[#This Row],[BestSol]])</f>
        <v/>
      </c>
      <c r="AJ784" s="76" t="str">
        <f>IF(OR(DataBase2[[#This Row],[sCCJ]]= "", DataBase2[[#This Row],[BestSol]]=""), "", (DataBase2[[#This Row],[sCCJ]]-DataBase2[[#This Row],[BestSol]])/DataBase2[[#This Row],[BestSol]])</f>
        <v/>
      </c>
      <c r="AK784" s="76" t="str">
        <f>IF(OR(DataBase2[[#This Row],[sILS]] = "", DataBase2[[#This Row],[BestSol]]=""), "", (DataBase2[[#This Row],[sILS]]-DataBase2[[#This Row],[BestSol]])/DataBase2[[#This Row],[BestSol]])</f>
        <v/>
      </c>
      <c r="AL784" s="76" t="str">
        <f>IF(OR(DataBase2[[#This Row],[sSA]] = "", DataBase2[[#This Row],[BestSol]]=""), "", (DataBase2[[#This Row],[sSA]]-DataBase2[[#This Row],[BestSol]])/DataBase2[[#This Row],[BestSol]])</f>
        <v/>
      </c>
      <c r="AM784" s="76" t="str">
        <f>IF(OR(DataBase2[[#This Row],[sKS]] = "", DataBase2[[#This Row],[BestSol]]=""), "", (DataBase2[[#This Row],[sKS]]-DataBase2[[#This Row],[BestSol]])/DataBase2[[#This Row],[BestSol]])</f>
        <v/>
      </c>
      <c r="AN784" s="75" t="str">
        <f>IF(OR(DataBase2[[#This Row],[sLB]] = "", DataBase2[[#This Row],[BSHeu]]=""), "", (DataBase2[[#This Row],[sLB]]-DataBase2[[#This Row],[BSHeu]])/DataBase2[[#This Row],[BSHeu]])</f>
        <v/>
      </c>
      <c r="AO784" s="76" t="str">
        <f>IF(OR(DataBase2[[#This Row],[sCL]] = "",  DataBase2[[#This Row],[BSHeu]]=""), "", (DataBase2[[#This Row],[sCL]] - DataBase2[[#This Row],[BSHeu]])/ DataBase2[[#This Row],[BSHeu]])</f>
        <v/>
      </c>
      <c r="AP784" s="76" t="str">
        <f>IF(OR(DataBase2[[#This Row],[sDRC]]= "",  DataBase2[[#This Row],[BSHeu]]=""), "", (DataBase2[[#This Row],[sDRC]]- DataBase2[[#This Row],[BSHeu]])/ DataBase2[[#This Row],[BSHeu]])</f>
        <v/>
      </c>
      <c r="AQ784" s="76">
        <f>IF(OR(DataBase2[[#This Row],[sABS]]= "",  DataBase2[[#This Row],[BSHeu]]=""), "", (DataBase2[[#This Row],[sABS]]- DataBase2[[#This Row],[BSHeu]])/ DataBase2[[#This Row],[BSHeu]])</f>
        <v>5.240974655415457E-2</v>
      </c>
      <c r="AR784" s="76">
        <f>IF(OR(DataBase2[[#This Row],[sCCJ]]= "",  DataBase2[[#This Row],[BSHeu]]=""), "", (DataBase2[[#This Row],[sCCJ]]- DataBase2[[#This Row],[BSHeu]])/ DataBase2[[#This Row],[BSHeu]])</f>
        <v>0</v>
      </c>
      <c r="AS784" s="76">
        <f>IF(OR(DataBase2[[#This Row],[sILS]] = "",  DataBase2[[#This Row],[BSHeu]]=""), "", (DataBase2[[#This Row],[sILS]]- DataBase2[[#This Row],[BSHeu]])/ DataBase2[[#This Row],[BSHeu]])</f>
        <v>2.5867118400752991E-2</v>
      </c>
      <c r="AT784" s="76">
        <f>IF(OR(DataBase2[[#This Row],[sSA]] = "",  DataBase2[[#This Row],[BSHeu]]=""), "", (DataBase2[[#This Row],[sSA]]- DataBase2[[#This Row],[BSHeu]])/ DataBase2[[#This Row],[BSHeu]])</f>
        <v>4.301029154680177E-2</v>
      </c>
      <c r="AU784" s="77">
        <f>IF(OR(DataBase2[[#This Row],[sKS]]= "",  DataBase2[[#This Row],[BSHeu]]=""), "", (DataBase2[[#This Row],[sKS]]- DataBase2[[#This Row],[BSHeu]])/ DataBase2[[#This Row],[BSHeu]])</f>
        <v>4.1990052670960613E-2</v>
      </c>
      <c r="AV784" s="78" t="str">
        <f>IF(AND(DataBase2[[#This Row],[sLBGB]]&lt;=0.0001, DataBase2[[#This Row],[sLBGB]]&lt;&gt;""), 1,"")</f>
        <v/>
      </c>
      <c r="AW784" s="78" t="str">
        <f>IF(AND(DataBase2[[#This Row],[sCLGB]]&lt;=0.0001,DataBase2[[#This Row],[sCLGB]]&lt;&gt;""), 1,"")</f>
        <v/>
      </c>
      <c r="AX784" s="78" t="str">
        <f>IF(AND(DataBase2[[#This Row],[sDRCGB]]&lt;=0.0001,DataBase2[[#This Row],[sDRCGB]]&lt;&gt;""), 1,"")</f>
        <v/>
      </c>
      <c r="AY784" s="78" t="str">
        <f>IF(AND(DataBase2[[#This Row],[sABSGB]]&lt;=0.0001,DataBase2[[#This Row],[sABSGB]]&lt;&gt;""), 1,"")</f>
        <v/>
      </c>
      <c r="AZ784" s="78" t="str">
        <f>IF(AND(DataBase2[[#This Row],[sCCJGB]]&lt;=0.0001,DataBase2[[#This Row],[sCCJGB]]&lt;&gt;""), 1,"")</f>
        <v/>
      </c>
      <c r="BA784" s="78" t="str">
        <f>IF(AND(DataBase2[[#This Row],[sILSGB]]&lt;=0.0001,DataBase2[[#This Row],[sILSGB]]&lt;&gt;""), 1,"")</f>
        <v/>
      </c>
      <c r="BB784" s="78" t="str">
        <f>IF(AND(DataBase2[[#This Row],[sSAGB]]&lt;=0.0001,DataBase2[[#This Row],[sSAGB]]&lt;&gt;""), 1,"")</f>
        <v/>
      </c>
      <c r="BC784" s="78" t="str">
        <f>IF(AND(DataBase2[[#This Row],[sKSGB]]&lt;=0.0001,DataBase2[[#This Row],[sKSGB]]&lt;&gt;""), 1,"")</f>
        <v/>
      </c>
      <c r="BD784" s="79" t="str">
        <f>IF(AND(DataBase2[[#This Row],[sLBGKS]]&lt;=0.0001, DataBase2[[#This Row],[sLBGKS]]&lt;&gt;""), 1,"")</f>
        <v/>
      </c>
      <c r="BE784" s="78" t="str">
        <f>IF(AND(DataBase2[[#This Row],[sCLGKS]]&lt;=0.0001,DataBase2[[#This Row],[sCLGKS]]&lt;&gt;""), 1,"")</f>
        <v/>
      </c>
      <c r="BF784" s="78" t="str">
        <f>IF(AND(DataBase2[[#This Row],[sDRCGKS]]&lt;=0.0001,DataBase2[[#This Row],[sDRCGKS]]&lt;&gt;""), 1,"")</f>
        <v/>
      </c>
      <c r="BG784" s="78" t="str">
        <f>IF(AND(DataBase2[[#This Row],[sABSGKS]]&lt;=0.0001,DataBase2[[#This Row],[sABSGKS]]&lt;&gt;""), 1,"")</f>
        <v/>
      </c>
      <c r="BH784" s="78">
        <f>IF(AND(DataBase2[[#This Row],[sCCJGKS]]&lt;=0.0001,DataBase2[[#This Row],[sCCJGKS]]&lt;&gt;""), 1,"")</f>
        <v>1</v>
      </c>
      <c r="BI784" s="78" t="str">
        <f>IF(AND(DataBase2[[#This Row],[sILSGKS]]&lt;=0.0001,DataBase2[[#This Row],[sILSGKS]]&lt;&gt;""), 1,"")</f>
        <v/>
      </c>
      <c r="BJ784" s="78" t="str">
        <f>IF(AND(DataBase2[[#This Row],[sSAGKS]]&lt;=0.0001,DataBase2[[#This Row],[sSAGKS]]&lt;&gt;""), 1,"")</f>
        <v/>
      </c>
      <c r="BK784" s="80" t="str">
        <f>IF(AND(DataBase2[[#This Row],[sKSGKS]]&lt;=0.0001,DataBase2[[#This Row],[sKSGKS]]&lt;&gt;""), 1,"")</f>
        <v/>
      </c>
      <c r="BQ784" s="7"/>
      <c r="BR784" s="7"/>
      <c r="BS784" s="7"/>
      <c r="BT784" s="7"/>
      <c r="BU784" s="7"/>
      <c r="CH784" s="7"/>
      <c r="CI784" s="7"/>
      <c r="CJ784" s="7"/>
      <c r="CK784" s="7"/>
      <c r="CQ784" s="7"/>
      <c r="CR784" s="7"/>
      <c r="CS784" s="7"/>
      <c r="CT784" s="7"/>
      <c r="CU784" s="7"/>
      <c r="DH784" s="7"/>
      <c r="DI784" s="7"/>
      <c r="DJ784" s="7"/>
      <c r="DK784" s="7"/>
      <c r="DQ784" s="7"/>
      <c r="DR784" s="7"/>
      <c r="DS784" s="7"/>
      <c r="DT784" s="7"/>
      <c r="DU784" s="7"/>
      <c r="EB784" s="7"/>
      <c r="EC784" s="7"/>
      <c r="ED784" s="7"/>
      <c r="EE784" s="7"/>
      <c r="EK784" s="7"/>
      <c r="EL784" s="7"/>
      <c r="EM784" s="7"/>
      <c r="EN784" s="7"/>
      <c r="EO784" s="7"/>
      <c r="EV784" s="7"/>
      <c r="EW784" s="7"/>
      <c r="EX784" s="7"/>
      <c r="EY784" s="7"/>
    </row>
    <row r="785" spans="1:155" s="8" customFormat="1" x14ac:dyDescent="0.35">
      <c r="A785" s="127" t="s">
        <v>371</v>
      </c>
      <c r="B785" s="128" t="s">
        <v>283</v>
      </c>
      <c r="C785" s="129" t="s">
        <v>81</v>
      </c>
      <c r="D785" s="67">
        <v>6</v>
      </c>
      <c r="E785" s="67">
        <v>200</v>
      </c>
      <c r="F785" s="68">
        <v>5</v>
      </c>
      <c r="G785" s="139"/>
      <c r="H785" s="140">
        <v>83781.600000000006</v>
      </c>
      <c r="I785" s="141"/>
      <c r="J785" s="139"/>
      <c r="K785" s="140"/>
      <c r="L785" s="141"/>
      <c r="M785" s="139"/>
      <c r="N785" s="142"/>
      <c r="O785" s="141"/>
      <c r="P785" s="139">
        <v>94020.945309999996</v>
      </c>
      <c r="Q785" s="141">
        <v>7800</v>
      </c>
      <c r="R785" s="139">
        <v>89542.7</v>
      </c>
      <c r="S785" s="141">
        <v>15268.2</v>
      </c>
      <c r="T785" s="139">
        <v>92917.7</v>
      </c>
      <c r="U785" s="141">
        <v>301.05650000000003</v>
      </c>
      <c r="V785" s="139">
        <v>93718.7</v>
      </c>
      <c r="W785" s="141">
        <v>301.02600000000001</v>
      </c>
      <c r="X785" s="142">
        <v>92259.1</v>
      </c>
      <c r="Y785" s="141">
        <v>7364</v>
      </c>
      <c r="Z785" s="74" t="str">
        <f t="shared" si="36"/>
        <v/>
      </c>
      <c r="AA785" s="48">
        <f t="shared" si="37"/>
        <v>89542.7</v>
      </c>
      <c r="AB78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MIN(G785,J785,M785),"")</f>
        <v/>
      </c>
      <c r="AC785" s="49" t="str">
        <f>IF(OR(DataBase2[[#This Row],[sKS]] = "", DataBase2[[#This Row],[BSOpt]]=""), "", (DataBase2[[#This Row],[sKS]]-DataBase2[[#This Row],[BSOpt]])/DataBase2[[#This Row],[BSOpt]])</f>
        <v/>
      </c>
      <c r="AD785" s="49" t="str">
        <f t="shared" si="38"/>
        <v/>
      </c>
      <c r="AE785" s="49" t="str">
        <f>IF(OR(DataBase2[[#This Row],[sKS]] = "", DataBase2[[#This Row],[BESTUB]]=""), "", (DataBase2[[#This Row],[sKS]]-DataBase2[[#This Row],[BESTUB]])/DataBase2[[#This Row],[BESTUB]])</f>
        <v/>
      </c>
      <c r="AF785" s="75" t="str">
        <f>IF(OR(DataBase2[[#This Row],[sLB]] = "", DataBase2[[#This Row],[BestSol]]=""), "", (DataBase2[[#This Row],[sLB]]-DataBase2[[#This Row],[BestSol]])/DataBase2[[#This Row],[BestSol]])</f>
        <v/>
      </c>
      <c r="AG785" s="76" t="str">
        <f>IF(OR(DataBase2[[#This Row],[sCL]] = "", DataBase2[[#This Row],[BestSol]]=""), "", (DataBase2[[#This Row],[sCL]] -DataBase2[[#This Row],[BestSol]])/DataBase2[[#This Row],[BestSol]])</f>
        <v/>
      </c>
      <c r="AH785" s="76" t="str">
        <f>IF(OR(DataBase2[[#This Row],[sDRC]]= "", DataBase2[[#This Row],[BestSol]]=""), "", (DataBase2[[#This Row],[sDRC]]-DataBase2[[#This Row],[BestSol]])/DataBase2[[#This Row],[BestSol]])</f>
        <v/>
      </c>
      <c r="AI785" s="76" t="str">
        <f>IF(OR(DataBase2[[#This Row],[sABS]]= "", DataBase2[[#This Row],[BestSol]]=""), "", (DataBase2[[#This Row],[sABS]]-DataBase2[[#This Row],[BestSol]])/DataBase2[[#This Row],[BestSol]])</f>
        <v/>
      </c>
      <c r="AJ785" s="76" t="str">
        <f>IF(OR(DataBase2[[#This Row],[sCCJ]]= "", DataBase2[[#This Row],[BestSol]]=""), "", (DataBase2[[#This Row],[sCCJ]]-DataBase2[[#This Row],[BestSol]])/DataBase2[[#This Row],[BestSol]])</f>
        <v/>
      </c>
      <c r="AK785" s="76" t="str">
        <f>IF(OR(DataBase2[[#This Row],[sILS]] = "", DataBase2[[#This Row],[BestSol]]=""), "", (DataBase2[[#This Row],[sILS]]-DataBase2[[#This Row],[BestSol]])/DataBase2[[#This Row],[BestSol]])</f>
        <v/>
      </c>
      <c r="AL785" s="76" t="str">
        <f>IF(OR(DataBase2[[#This Row],[sSA]] = "", DataBase2[[#This Row],[BestSol]]=""), "", (DataBase2[[#This Row],[sSA]]-DataBase2[[#This Row],[BestSol]])/DataBase2[[#This Row],[BestSol]])</f>
        <v/>
      </c>
      <c r="AM785" s="76" t="str">
        <f>IF(OR(DataBase2[[#This Row],[sKS]] = "", DataBase2[[#This Row],[BestSol]]=""), "", (DataBase2[[#This Row],[sKS]]-DataBase2[[#This Row],[BestSol]])/DataBase2[[#This Row],[BestSol]])</f>
        <v/>
      </c>
      <c r="AN785" s="75" t="str">
        <f>IF(OR(DataBase2[[#This Row],[sLB]] = "", DataBase2[[#This Row],[BSHeu]]=""), "", (DataBase2[[#This Row],[sLB]]-DataBase2[[#This Row],[BSHeu]])/DataBase2[[#This Row],[BSHeu]])</f>
        <v/>
      </c>
      <c r="AO785" s="76" t="str">
        <f>IF(OR(DataBase2[[#This Row],[sCL]] = "",  DataBase2[[#This Row],[BSHeu]]=""), "", (DataBase2[[#This Row],[sCL]] - DataBase2[[#This Row],[BSHeu]])/ DataBase2[[#This Row],[BSHeu]])</f>
        <v/>
      </c>
      <c r="AP785" s="76" t="str">
        <f>IF(OR(DataBase2[[#This Row],[sDRC]]= "",  DataBase2[[#This Row],[BSHeu]]=""), "", (DataBase2[[#This Row],[sDRC]]- DataBase2[[#This Row],[BSHeu]])/ DataBase2[[#This Row],[BSHeu]])</f>
        <v/>
      </c>
      <c r="AQ785" s="76">
        <f>IF(OR(DataBase2[[#This Row],[sABS]]= "",  DataBase2[[#This Row],[BSHeu]]=""), "", (DataBase2[[#This Row],[sABS]]- DataBase2[[#This Row],[BSHeu]])/ DataBase2[[#This Row],[BSHeu]])</f>
        <v>5.0012399782450145E-2</v>
      </c>
      <c r="AR785" s="76">
        <f>IF(OR(DataBase2[[#This Row],[sCCJ]]= "",  DataBase2[[#This Row],[BSHeu]]=""), "", (DataBase2[[#This Row],[sCCJ]]- DataBase2[[#This Row],[BSHeu]])/ DataBase2[[#This Row],[BSHeu]])</f>
        <v>0</v>
      </c>
      <c r="AS785" s="76">
        <f>IF(OR(DataBase2[[#This Row],[sILS]] = "",  DataBase2[[#This Row],[BSHeu]]=""), "", (DataBase2[[#This Row],[sILS]]- DataBase2[[#This Row],[BSHeu]])/ DataBase2[[#This Row],[BSHeu]])</f>
        <v>3.7691514774515399E-2</v>
      </c>
      <c r="AT785" s="76">
        <f>IF(OR(DataBase2[[#This Row],[sSA]] = "",  DataBase2[[#This Row],[BSHeu]]=""), "", (DataBase2[[#This Row],[sSA]]- DataBase2[[#This Row],[BSHeu]])/ DataBase2[[#This Row],[BSHeu]])</f>
        <v>4.6636967614333724E-2</v>
      </c>
      <c r="AU785" s="77">
        <f>IF(OR(DataBase2[[#This Row],[sKS]]= "",  DataBase2[[#This Row],[BSHeu]]=""), "", (DataBase2[[#This Row],[sKS]]- DataBase2[[#This Row],[BSHeu]])/ DataBase2[[#This Row],[BSHeu]])</f>
        <v>3.0336364661775989E-2</v>
      </c>
      <c r="AV785" s="78" t="str">
        <f>IF(AND(DataBase2[[#This Row],[sLBGB]]&lt;=0.0001, DataBase2[[#This Row],[sLBGB]]&lt;&gt;""), 1,"")</f>
        <v/>
      </c>
      <c r="AW785" s="78" t="str">
        <f>IF(AND(DataBase2[[#This Row],[sCLGB]]&lt;=0.0001,DataBase2[[#This Row],[sCLGB]]&lt;&gt;""), 1,"")</f>
        <v/>
      </c>
      <c r="AX785" s="78" t="str">
        <f>IF(AND(DataBase2[[#This Row],[sDRCGB]]&lt;=0.0001,DataBase2[[#This Row],[sDRCGB]]&lt;&gt;""), 1,"")</f>
        <v/>
      </c>
      <c r="AY785" s="78" t="str">
        <f>IF(AND(DataBase2[[#This Row],[sABSGB]]&lt;=0.0001,DataBase2[[#This Row],[sABSGB]]&lt;&gt;""), 1,"")</f>
        <v/>
      </c>
      <c r="AZ785" s="78" t="str">
        <f>IF(AND(DataBase2[[#This Row],[sCCJGB]]&lt;=0.0001,DataBase2[[#This Row],[sCCJGB]]&lt;&gt;""), 1,"")</f>
        <v/>
      </c>
      <c r="BA785" s="78" t="str">
        <f>IF(AND(DataBase2[[#This Row],[sILSGB]]&lt;=0.0001,DataBase2[[#This Row],[sILSGB]]&lt;&gt;""), 1,"")</f>
        <v/>
      </c>
      <c r="BB785" s="78" t="str">
        <f>IF(AND(DataBase2[[#This Row],[sSAGB]]&lt;=0.0001,DataBase2[[#This Row],[sSAGB]]&lt;&gt;""), 1,"")</f>
        <v/>
      </c>
      <c r="BC785" s="78" t="str">
        <f>IF(AND(DataBase2[[#This Row],[sKSGB]]&lt;=0.0001,DataBase2[[#This Row],[sKSGB]]&lt;&gt;""), 1,"")</f>
        <v/>
      </c>
      <c r="BD785" s="79" t="str">
        <f>IF(AND(DataBase2[[#This Row],[sLBGKS]]&lt;=0.0001, DataBase2[[#This Row],[sLBGKS]]&lt;&gt;""), 1,"")</f>
        <v/>
      </c>
      <c r="BE785" s="78" t="str">
        <f>IF(AND(DataBase2[[#This Row],[sCLGKS]]&lt;=0.0001,DataBase2[[#This Row],[sCLGKS]]&lt;&gt;""), 1,"")</f>
        <v/>
      </c>
      <c r="BF785" s="78" t="str">
        <f>IF(AND(DataBase2[[#This Row],[sDRCGKS]]&lt;=0.0001,DataBase2[[#This Row],[sDRCGKS]]&lt;&gt;""), 1,"")</f>
        <v/>
      </c>
      <c r="BG785" s="78" t="str">
        <f>IF(AND(DataBase2[[#This Row],[sABSGKS]]&lt;=0.0001,DataBase2[[#This Row],[sABSGKS]]&lt;&gt;""), 1,"")</f>
        <v/>
      </c>
      <c r="BH785" s="78">
        <f>IF(AND(DataBase2[[#This Row],[sCCJGKS]]&lt;=0.0001,DataBase2[[#This Row],[sCCJGKS]]&lt;&gt;""), 1,"")</f>
        <v>1</v>
      </c>
      <c r="BI785" s="78" t="str">
        <f>IF(AND(DataBase2[[#This Row],[sILSGKS]]&lt;=0.0001,DataBase2[[#This Row],[sILSGKS]]&lt;&gt;""), 1,"")</f>
        <v/>
      </c>
      <c r="BJ785" s="78" t="str">
        <f>IF(AND(DataBase2[[#This Row],[sSAGKS]]&lt;=0.0001,DataBase2[[#This Row],[sSAGKS]]&lt;&gt;""), 1,"")</f>
        <v/>
      </c>
      <c r="BK785" s="80" t="str">
        <f>IF(AND(DataBase2[[#This Row],[sKSGKS]]&lt;=0.0001,DataBase2[[#This Row],[sKSGKS]]&lt;&gt;""), 1,"")</f>
        <v/>
      </c>
      <c r="BQ785" s="7"/>
      <c r="BR785" s="7"/>
      <c r="BS785" s="7"/>
      <c r="BT785" s="7"/>
      <c r="BU785" s="7"/>
      <c r="CH785" s="7"/>
      <c r="CI785" s="7"/>
      <c r="CJ785" s="7"/>
      <c r="CK785" s="7"/>
      <c r="CQ785" s="7"/>
      <c r="CR785" s="7"/>
      <c r="CS785" s="7"/>
      <c r="CT785" s="7"/>
      <c r="CU785" s="7"/>
      <c r="DH785" s="7"/>
      <c r="DI785" s="7"/>
      <c r="DJ785" s="7"/>
      <c r="DK785" s="7"/>
      <c r="DQ785" s="7"/>
      <c r="DR785" s="7"/>
      <c r="DS785" s="7"/>
      <c r="DT785" s="7"/>
      <c r="DU785" s="7"/>
      <c r="EB785" s="7"/>
      <c r="EC785" s="7"/>
      <c r="ED785" s="7"/>
      <c r="EE785" s="7"/>
      <c r="EK785" s="7"/>
      <c r="EL785" s="7"/>
      <c r="EM785" s="7"/>
      <c r="EN785" s="7"/>
      <c r="EO785" s="7"/>
      <c r="EV785" s="7"/>
      <c r="EW785" s="7"/>
      <c r="EX785" s="7"/>
      <c r="EY785" s="7"/>
    </row>
    <row r="786" spans="1:155" s="8" customFormat="1" x14ac:dyDescent="0.35">
      <c r="A786" s="127" t="s">
        <v>372</v>
      </c>
      <c r="B786" s="128" t="s">
        <v>283</v>
      </c>
      <c r="C786" s="129" t="s">
        <v>81</v>
      </c>
      <c r="D786" s="67">
        <v>6</v>
      </c>
      <c r="E786" s="67">
        <v>200</v>
      </c>
      <c r="F786" s="68">
        <v>2</v>
      </c>
      <c r="G786" s="139"/>
      <c r="H786" s="140">
        <v>84745.3</v>
      </c>
      <c r="I786" s="141"/>
      <c r="J786" s="139"/>
      <c r="K786" s="140"/>
      <c r="L786" s="141"/>
      <c r="M786" s="139"/>
      <c r="N786" s="142"/>
      <c r="O786" s="141"/>
      <c r="P786" s="139">
        <v>91828.820309999996</v>
      </c>
      <c r="Q786" s="141">
        <v>7801</v>
      </c>
      <c r="R786" s="139">
        <v>90341.1</v>
      </c>
      <c r="S786" s="141">
        <v>15026.4</v>
      </c>
      <c r="T786" s="139">
        <v>92594.1</v>
      </c>
      <c r="U786" s="141">
        <v>301.40100000000001</v>
      </c>
      <c r="V786" s="139">
        <v>93548.1</v>
      </c>
      <c r="W786" s="141">
        <v>303.428</v>
      </c>
      <c r="X786" s="142">
        <v>92259.5</v>
      </c>
      <c r="Y786" s="141">
        <v>345</v>
      </c>
      <c r="Z786" s="74" t="str">
        <f t="shared" si="36"/>
        <v/>
      </c>
      <c r="AA786" s="48">
        <f t="shared" si="37"/>
        <v>90341.1</v>
      </c>
      <c r="AB78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MIN(G786,J786,M786),"")</f>
        <v/>
      </c>
      <c r="AC786" s="49" t="str">
        <f>IF(OR(DataBase2[[#This Row],[sKS]] = "", DataBase2[[#This Row],[BSOpt]]=""), "", (DataBase2[[#This Row],[sKS]]-DataBase2[[#This Row],[BSOpt]])/DataBase2[[#This Row],[BSOpt]])</f>
        <v/>
      </c>
      <c r="AD786" s="49" t="str">
        <f t="shared" si="38"/>
        <v/>
      </c>
      <c r="AE786" s="49" t="str">
        <f>IF(OR(DataBase2[[#This Row],[sKS]] = "", DataBase2[[#This Row],[BESTUB]]=""), "", (DataBase2[[#This Row],[sKS]]-DataBase2[[#This Row],[BESTUB]])/DataBase2[[#This Row],[BESTUB]])</f>
        <v/>
      </c>
      <c r="AF786" s="75" t="str">
        <f>IF(OR(DataBase2[[#This Row],[sLB]] = "", DataBase2[[#This Row],[BestSol]]=""), "", (DataBase2[[#This Row],[sLB]]-DataBase2[[#This Row],[BestSol]])/DataBase2[[#This Row],[BestSol]])</f>
        <v/>
      </c>
      <c r="AG786" s="76" t="str">
        <f>IF(OR(DataBase2[[#This Row],[sCL]] = "", DataBase2[[#This Row],[BestSol]]=""), "", (DataBase2[[#This Row],[sCL]] -DataBase2[[#This Row],[BestSol]])/DataBase2[[#This Row],[BestSol]])</f>
        <v/>
      </c>
      <c r="AH786" s="76" t="str">
        <f>IF(OR(DataBase2[[#This Row],[sDRC]]= "", DataBase2[[#This Row],[BestSol]]=""), "", (DataBase2[[#This Row],[sDRC]]-DataBase2[[#This Row],[BestSol]])/DataBase2[[#This Row],[BestSol]])</f>
        <v/>
      </c>
      <c r="AI786" s="76" t="str">
        <f>IF(OR(DataBase2[[#This Row],[sABS]]= "", DataBase2[[#This Row],[BestSol]]=""), "", (DataBase2[[#This Row],[sABS]]-DataBase2[[#This Row],[BestSol]])/DataBase2[[#This Row],[BestSol]])</f>
        <v/>
      </c>
      <c r="AJ786" s="76" t="str">
        <f>IF(OR(DataBase2[[#This Row],[sCCJ]]= "", DataBase2[[#This Row],[BestSol]]=""), "", (DataBase2[[#This Row],[sCCJ]]-DataBase2[[#This Row],[BestSol]])/DataBase2[[#This Row],[BestSol]])</f>
        <v/>
      </c>
      <c r="AK786" s="76" t="str">
        <f>IF(OR(DataBase2[[#This Row],[sILS]] = "", DataBase2[[#This Row],[BestSol]]=""), "", (DataBase2[[#This Row],[sILS]]-DataBase2[[#This Row],[BestSol]])/DataBase2[[#This Row],[BestSol]])</f>
        <v/>
      </c>
      <c r="AL786" s="76" t="str">
        <f>IF(OR(DataBase2[[#This Row],[sSA]] = "", DataBase2[[#This Row],[BestSol]]=""), "", (DataBase2[[#This Row],[sSA]]-DataBase2[[#This Row],[BestSol]])/DataBase2[[#This Row],[BestSol]])</f>
        <v/>
      </c>
      <c r="AM786" s="76" t="str">
        <f>IF(OR(DataBase2[[#This Row],[sKS]] = "", DataBase2[[#This Row],[BestSol]]=""), "", (DataBase2[[#This Row],[sKS]]-DataBase2[[#This Row],[BestSol]])/DataBase2[[#This Row],[BestSol]])</f>
        <v/>
      </c>
      <c r="AN786" s="75" t="str">
        <f>IF(OR(DataBase2[[#This Row],[sLB]] = "", DataBase2[[#This Row],[BSHeu]]=""), "", (DataBase2[[#This Row],[sLB]]-DataBase2[[#This Row],[BSHeu]])/DataBase2[[#This Row],[BSHeu]])</f>
        <v/>
      </c>
      <c r="AO786" s="76" t="str">
        <f>IF(OR(DataBase2[[#This Row],[sCL]] = "",  DataBase2[[#This Row],[BSHeu]]=""), "", (DataBase2[[#This Row],[sCL]] - DataBase2[[#This Row],[BSHeu]])/ DataBase2[[#This Row],[BSHeu]])</f>
        <v/>
      </c>
      <c r="AP786" s="76" t="str">
        <f>IF(OR(DataBase2[[#This Row],[sDRC]]= "",  DataBase2[[#This Row],[BSHeu]]=""), "", (DataBase2[[#This Row],[sDRC]]- DataBase2[[#This Row],[BSHeu]])/ DataBase2[[#This Row],[BSHeu]])</f>
        <v/>
      </c>
      <c r="AQ786" s="76">
        <f>IF(OR(DataBase2[[#This Row],[sABS]]= "",  DataBase2[[#This Row],[BSHeu]]=""), "", (DataBase2[[#This Row],[sABS]]- DataBase2[[#This Row],[BSHeu]])/ DataBase2[[#This Row],[BSHeu]])</f>
        <v>1.6467812656697667E-2</v>
      </c>
      <c r="AR786" s="76">
        <f>IF(OR(DataBase2[[#This Row],[sCCJ]]= "",  DataBase2[[#This Row],[BSHeu]]=""), "", (DataBase2[[#This Row],[sCCJ]]- DataBase2[[#This Row],[BSHeu]])/ DataBase2[[#This Row],[BSHeu]])</f>
        <v>0</v>
      </c>
      <c r="AS786" s="76">
        <f>IF(OR(DataBase2[[#This Row],[sILS]] = "",  DataBase2[[#This Row],[BSHeu]]=""), "", (DataBase2[[#This Row],[sILS]]- DataBase2[[#This Row],[BSHeu]])/ DataBase2[[#This Row],[BSHeu]])</f>
        <v>2.4938815223635752E-2</v>
      </c>
      <c r="AT786" s="76">
        <f>IF(OR(DataBase2[[#This Row],[sSA]] = "",  DataBase2[[#This Row],[BSHeu]]=""), "", (DataBase2[[#This Row],[sSA]]- DataBase2[[#This Row],[BSHeu]])/ DataBase2[[#This Row],[BSHeu]])</f>
        <v>3.5498792908211209E-2</v>
      </c>
      <c r="AU786" s="77">
        <f>IF(OR(DataBase2[[#This Row],[sKS]]= "",  DataBase2[[#This Row],[BSHeu]]=""), "", (DataBase2[[#This Row],[sKS]]- DataBase2[[#This Row],[BSHeu]])/ DataBase2[[#This Row],[BSHeu]])</f>
        <v>2.1235074622735321E-2</v>
      </c>
      <c r="AV786" s="78" t="str">
        <f>IF(AND(DataBase2[[#This Row],[sLBGB]]&lt;=0.0001, DataBase2[[#This Row],[sLBGB]]&lt;&gt;""), 1,"")</f>
        <v/>
      </c>
      <c r="AW786" s="78" t="str">
        <f>IF(AND(DataBase2[[#This Row],[sCLGB]]&lt;=0.0001,DataBase2[[#This Row],[sCLGB]]&lt;&gt;""), 1,"")</f>
        <v/>
      </c>
      <c r="AX786" s="78" t="str">
        <f>IF(AND(DataBase2[[#This Row],[sDRCGB]]&lt;=0.0001,DataBase2[[#This Row],[sDRCGB]]&lt;&gt;""), 1,"")</f>
        <v/>
      </c>
      <c r="AY786" s="78" t="str">
        <f>IF(AND(DataBase2[[#This Row],[sABSGB]]&lt;=0.0001,DataBase2[[#This Row],[sABSGB]]&lt;&gt;""), 1,"")</f>
        <v/>
      </c>
      <c r="AZ786" s="78" t="str">
        <f>IF(AND(DataBase2[[#This Row],[sCCJGB]]&lt;=0.0001,DataBase2[[#This Row],[sCCJGB]]&lt;&gt;""), 1,"")</f>
        <v/>
      </c>
      <c r="BA786" s="78" t="str">
        <f>IF(AND(DataBase2[[#This Row],[sILSGB]]&lt;=0.0001,DataBase2[[#This Row],[sILSGB]]&lt;&gt;""), 1,"")</f>
        <v/>
      </c>
      <c r="BB786" s="78" t="str">
        <f>IF(AND(DataBase2[[#This Row],[sSAGB]]&lt;=0.0001,DataBase2[[#This Row],[sSAGB]]&lt;&gt;""), 1,"")</f>
        <v/>
      </c>
      <c r="BC786" s="78" t="str">
        <f>IF(AND(DataBase2[[#This Row],[sKSGB]]&lt;=0.0001,DataBase2[[#This Row],[sKSGB]]&lt;&gt;""), 1,"")</f>
        <v/>
      </c>
      <c r="BD786" s="79" t="str">
        <f>IF(AND(DataBase2[[#This Row],[sLBGKS]]&lt;=0.0001, DataBase2[[#This Row],[sLBGKS]]&lt;&gt;""), 1,"")</f>
        <v/>
      </c>
      <c r="BE786" s="78" t="str">
        <f>IF(AND(DataBase2[[#This Row],[sCLGKS]]&lt;=0.0001,DataBase2[[#This Row],[sCLGKS]]&lt;&gt;""), 1,"")</f>
        <v/>
      </c>
      <c r="BF786" s="78" t="str">
        <f>IF(AND(DataBase2[[#This Row],[sDRCGKS]]&lt;=0.0001,DataBase2[[#This Row],[sDRCGKS]]&lt;&gt;""), 1,"")</f>
        <v/>
      </c>
      <c r="BG786" s="78" t="str">
        <f>IF(AND(DataBase2[[#This Row],[sABSGKS]]&lt;=0.0001,DataBase2[[#This Row],[sABSGKS]]&lt;&gt;""), 1,"")</f>
        <v/>
      </c>
      <c r="BH786" s="78">
        <f>IF(AND(DataBase2[[#This Row],[sCCJGKS]]&lt;=0.0001,DataBase2[[#This Row],[sCCJGKS]]&lt;&gt;""), 1,"")</f>
        <v>1</v>
      </c>
      <c r="BI786" s="78" t="str">
        <f>IF(AND(DataBase2[[#This Row],[sILSGKS]]&lt;=0.0001,DataBase2[[#This Row],[sILSGKS]]&lt;&gt;""), 1,"")</f>
        <v/>
      </c>
      <c r="BJ786" s="78" t="str">
        <f>IF(AND(DataBase2[[#This Row],[sSAGKS]]&lt;=0.0001,DataBase2[[#This Row],[sSAGKS]]&lt;&gt;""), 1,"")</f>
        <v/>
      </c>
      <c r="BK786" s="80" t="str">
        <f>IF(AND(DataBase2[[#This Row],[sKSGKS]]&lt;=0.0001,DataBase2[[#This Row],[sKSGKS]]&lt;&gt;""), 1,"")</f>
        <v/>
      </c>
      <c r="BQ786" s="7"/>
      <c r="BR786" s="7"/>
      <c r="BS786" s="7"/>
      <c r="BT786" s="7"/>
      <c r="BU786" s="7"/>
      <c r="CH786" s="7"/>
      <c r="CI786" s="7"/>
      <c r="CJ786" s="7"/>
      <c r="CK786" s="7"/>
      <c r="CQ786" s="7"/>
      <c r="CR786" s="7"/>
      <c r="CS786" s="7"/>
      <c r="CT786" s="7"/>
      <c r="CU786" s="7"/>
      <c r="DH786" s="7"/>
      <c r="DI786" s="7"/>
      <c r="DJ786" s="7"/>
      <c r="DK786" s="7"/>
      <c r="DQ786" s="7"/>
      <c r="DR786" s="7"/>
      <c r="DS786" s="7"/>
      <c r="DT786" s="7"/>
      <c r="DU786" s="7"/>
      <c r="EB786" s="7"/>
      <c r="EC786" s="7"/>
      <c r="ED786" s="7"/>
      <c r="EE786" s="7"/>
      <c r="EK786" s="7"/>
      <c r="EL786" s="7"/>
      <c r="EM786" s="7"/>
      <c r="EN786" s="7"/>
      <c r="EO786" s="7"/>
      <c r="EV786" s="7"/>
      <c r="EW786" s="7"/>
      <c r="EX786" s="7"/>
      <c r="EY786" s="7"/>
    </row>
    <row r="787" spans="1:155" s="8" customFormat="1" x14ac:dyDescent="0.35">
      <c r="A787" s="127" t="s">
        <v>373</v>
      </c>
      <c r="B787" s="128" t="s">
        <v>283</v>
      </c>
      <c r="C787" s="129" t="s">
        <v>81</v>
      </c>
      <c r="D787" s="67">
        <v>6</v>
      </c>
      <c r="E787" s="67">
        <v>200</v>
      </c>
      <c r="F787" s="68">
        <v>3</v>
      </c>
      <c r="G787" s="139"/>
      <c r="H787" s="140">
        <v>85641.3</v>
      </c>
      <c r="I787" s="141"/>
      <c r="J787" s="139"/>
      <c r="K787" s="140"/>
      <c r="L787" s="141"/>
      <c r="M787" s="139"/>
      <c r="N787" s="142"/>
      <c r="O787" s="141"/>
      <c r="P787" s="139">
        <v>94589.40625</v>
      </c>
      <c r="Q787" s="141">
        <v>7801</v>
      </c>
      <c r="R787" s="139">
        <v>90804.1</v>
      </c>
      <c r="S787" s="141">
        <v>14927.9</v>
      </c>
      <c r="T787" s="139">
        <v>92793.1</v>
      </c>
      <c r="U787" s="141">
        <v>300.4425</v>
      </c>
      <c r="V787" s="139">
        <v>93627.1</v>
      </c>
      <c r="W787" s="141">
        <v>303.87099999999998</v>
      </c>
      <c r="X787" s="142">
        <v>94486</v>
      </c>
      <c r="Y787" s="141">
        <v>241</v>
      </c>
      <c r="Z787" s="74" t="str">
        <f t="shared" si="36"/>
        <v/>
      </c>
      <c r="AA787" s="48">
        <f t="shared" si="37"/>
        <v>90804.1</v>
      </c>
      <c r="AB78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MIN(G787,J787,M787),"")</f>
        <v/>
      </c>
      <c r="AC787" s="49" t="str">
        <f>IF(OR(DataBase2[[#This Row],[sKS]] = "", DataBase2[[#This Row],[BSOpt]]=""), "", (DataBase2[[#This Row],[sKS]]-DataBase2[[#This Row],[BSOpt]])/DataBase2[[#This Row],[BSOpt]])</f>
        <v/>
      </c>
      <c r="AD787" s="49" t="str">
        <f t="shared" si="38"/>
        <v/>
      </c>
      <c r="AE787" s="49" t="str">
        <f>IF(OR(DataBase2[[#This Row],[sKS]] = "", DataBase2[[#This Row],[BESTUB]]=""), "", (DataBase2[[#This Row],[sKS]]-DataBase2[[#This Row],[BESTUB]])/DataBase2[[#This Row],[BESTUB]])</f>
        <v/>
      </c>
      <c r="AF787" s="75" t="str">
        <f>IF(OR(DataBase2[[#This Row],[sLB]] = "", DataBase2[[#This Row],[BestSol]]=""), "", (DataBase2[[#This Row],[sLB]]-DataBase2[[#This Row],[BestSol]])/DataBase2[[#This Row],[BestSol]])</f>
        <v/>
      </c>
      <c r="AG787" s="76" t="str">
        <f>IF(OR(DataBase2[[#This Row],[sCL]] = "", DataBase2[[#This Row],[BestSol]]=""), "", (DataBase2[[#This Row],[sCL]] -DataBase2[[#This Row],[BestSol]])/DataBase2[[#This Row],[BestSol]])</f>
        <v/>
      </c>
      <c r="AH787" s="76" t="str">
        <f>IF(OR(DataBase2[[#This Row],[sDRC]]= "", DataBase2[[#This Row],[BestSol]]=""), "", (DataBase2[[#This Row],[sDRC]]-DataBase2[[#This Row],[BestSol]])/DataBase2[[#This Row],[BestSol]])</f>
        <v/>
      </c>
      <c r="AI787" s="76" t="str">
        <f>IF(OR(DataBase2[[#This Row],[sABS]]= "", DataBase2[[#This Row],[BestSol]]=""), "", (DataBase2[[#This Row],[sABS]]-DataBase2[[#This Row],[BestSol]])/DataBase2[[#This Row],[BestSol]])</f>
        <v/>
      </c>
      <c r="AJ787" s="76" t="str">
        <f>IF(OR(DataBase2[[#This Row],[sCCJ]]= "", DataBase2[[#This Row],[BestSol]]=""), "", (DataBase2[[#This Row],[sCCJ]]-DataBase2[[#This Row],[BestSol]])/DataBase2[[#This Row],[BestSol]])</f>
        <v/>
      </c>
      <c r="AK787" s="76" t="str">
        <f>IF(OR(DataBase2[[#This Row],[sILS]] = "", DataBase2[[#This Row],[BestSol]]=""), "", (DataBase2[[#This Row],[sILS]]-DataBase2[[#This Row],[BestSol]])/DataBase2[[#This Row],[BestSol]])</f>
        <v/>
      </c>
      <c r="AL787" s="76" t="str">
        <f>IF(OR(DataBase2[[#This Row],[sSA]] = "", DataBase2[[#This Row],[BestSol]]=""), "", (DataBase2[[#This Row],[sSA]]-DataBase2[[#This Row],[BestSol]])/DataBase2[[#This Row],[BestSol]])</f>
        <v/>
      </c>
      <c r="AM787" s="76" t="str">
        <f>IF(OR(DataBase2[[#This Row],[sKS]] = "", DataBase2[[#This Row],[BestSol]]=""), "", (DataBase2[[#This Row],[sKS]]-DataBase2[[#This Row],[BestSol]])/DataBase2[[#This Row],[BestSol]])</f>
        <v/>
      </c>
      <c r="AN787" s="75" t="str">
        <f>IF(OR(DataBase2[[#This Row],[sLB]] = "", DataBase2[[#This Row],[BSHeu]]=""), "", (DataBase2[[#This Row],[sLB]]-DataBase2[[#This Row],[BSHeu]])/DataBase2[[#This Row],[BSHeu]])</f>
        <v/>
      </c>
      <c r="AO787" s="76" t="str">
        <f>IF(OR(DataBase2[[#This Row],[sCL]] = "",  DataBase2[[#This Row],[BSHeu]]=""), "", (DataBase2[[#This Row],[sCL]] - DataBase2[[#This Row],[BSHeu]])/ DataBase2[[#This Row],[BSHeu]])</f>
        <v/>
      </c>
      <c r="AP787" s="76" t="str">
        <f>IF(OR(DataBase2[[#This Row],[sDRC]]= "",  DataBase2[[#This Row],[BSHeu]]=""), "", (DataBase2[[#This Row],[sDRC]]- DataBase2[[#This Row],[BSHeu]])/ DataBase2[[#This Row],[BSHeu]])</f>
        <v/>
      </c>
      <c r="AQ787" s="76">
        <f>IF(OR(DataBase2[[#This Row],[sABS]]= "",  DataBase2[[#This Row],[BSHeu]]=""), "", (DataBase2[[#This Row],[sABS]]- DataBase2[[#This Row],[BSHeu]])/ DataBase2[[#This Row],[BSHeu]])</f>
        <v>4.1686512503289981E-2</v>
      </c>
      <c r="AR787" s="76">
        <f>IF(OR(DataBase2[[#This Row],[sCCJ]]= "",  DataBase2[[#This Row],[BSHeu]]=""), "", (DataBase2[[#This Row],[sCCJ]]- DataBase2[[#This Row],[BSHeu]])/ DataBase2[[#This Row],[BSHeu]])</f>
        <v>0</v>
      </c>
      <c r="AS787" s="76">
        <f>IF(OR(DataBase2[[#This Row],[sILS]] = "",  DataBase2[[#This Row],[BSHeu]]=""), "", (DataBase2[[#This Row],[sILS]]- DataBase2[[#This Row],[BSHeu]])/ DataBase2[[#This Row],[BSHeu]])</f>
        <v>2.1904297272920495E-2</v>
      </c>
      <c r="AT787" s="76">
        <f>IF(OR(DataBase2[[#This Row],[sSA]] = "",  DataBase2[[#This Row],[BSHeu]]=""), "", (DataBase2[[#This Row],[sSA]]- DataBase2[[#This Row],[BSHeu]])/ DataBase2[[#This Row],[BSHeu]])</f>
        <v>3.1088904575894701E-2</v>
      </c>
      <c r="AU787" s="77">
        <f>IF(OR(DataBase2[[#This Row],[sKS]]= "",  DataBase2[[#This Row],[BSHeu]]=""), "", (DataBase2[[#This Row],[sKS]]- DataBase2[[#This Row],[BSHeu]])/ DataBase2[[#This Row],[BSHeu]])</f>
        <v>4.0547728571727421E-2</v>
      </c>
      <c r="AV787" s="78" t="str">
        <f>IF(AND(DataBase2[[#This Row],[sLBGB]]&lt;=0.0001, DataBase2[[#This Row],[sLBGB]]&lt;&gt;""), 1,"")</f>
        <v/>
      </c>
      <c r="AW787" s="78" t="str">
        <f>IF(AND(DataBase2[[#This Row],[sCLGB]]&lt;=0.0001,DataBase2[[#This Row],[sCLGB]]&lt;&gt;""), 1,"")</f>
        <v/>
      </c>
      <c r="AX787" s="78" t="str">
        <f>IF(AND(DataBase2[[#This Row],[sDRCGB]]&lt;=0.0001,DataBase2[[#This Row],[sDRCGB]]&lt;&gt;""), 1,"")</f>
        <v/>
      </c>
      <c r="AY787" s="78" t="str">
        <f>IF(AND(DataBase2[[#This Row],[sABSGB]]&lt;=0.0001,DataBase2[[#This Row],[sABSGB]]&lt;&gt;""), 1,"")</f>
        <v/>
      </c>
      <c r="AZ787" s="78" t="str">
        <f>IF(AND(DataBase2[[#This Row],[sCCJGB]]&lt;=0.0001,DataBase2[[#This Row],[sCCJGB]]&lt;&gt;""), 1,"")</f>
        <v/>
      </c>
      <c r="BA787" s="78" t="str">
        <f>IF(AND(DataBase2[[#This Row],[sILSGB]]&lt;=0.0001,DataBase2[[#This Row],[sILSGB]]&lt;&gt;""), 1,"")</f>
        <v/>
      </c>
      <c r="BB787" s="78" t="str">
        <f>IF(AND(DataBase2[[#This Row],[sSAGB]]&lt;=0.0001,DataBase2[[#This Row],[sSAGB]]&lt;&gt;""), 1,"")</f>
        <v/>
      </c>
      <c r="BC787" s="78" t="str">
        <f>IF(AND(DataBase2[[#This Row],[sKSGB]]&lt;=0.0001,DataBase2[[#This Row],[sKSGB]]&lt;&gt;""), 1,"")</f>
        <v/>
      </c>
      <c r="BD787" s="79" t="str">
        <f>IF(AND(DataBase2[[#This Row],[sLBGKS]]&lt;=0.0001, DataBase2[[#This Row],[sLBGKS]]&lt;&gt;""), 1,"")</f>
        <v/>
      </c>
      <c r="BE787" s="78" t="str">
        <f>IF(AND(DataBase2[[#This Row],[sCLGKS]]&lt;=0.0001,DataBase2[[#This Row],[sCLGKS]]&lt;&gt;""), 1,"")</f>
        <v/>
      </c>
      <c r="BF787" s="78" t="str">
        <f>IF(AND(DataBase2[[#This Row],[sDRCGKS]]&lt;=0.0001,DataBase2[[#This Row],[sDRCGKS]]&lt;&gt;""), 1,"")</f>
        <v/>
      </c>
      <c r="BG787" s="78" t="str">
        <f>IF(AND(DataBase2[[#This Row],[sABSGKS]]&lt;=0.0001,DataBase2[[#This Row],[sABSGKS]]&lt;&gt;""), 1,"")</f>
        <v/>
      </c>
      <c r="BH787" s="78">
        <f>IF(AND(DataBase2[[#This Row],[sCCJGKS]]&lt;=0.0001,DataBase2[[#This Row],[sCCJGKS]]&lt;&gt;""), 1,"")</f>
        <v>1</v>
      </c>
      <c r="BI787" s="78" t="str">
        <f>IF(AND(DataBase2[[#This Row],[sILSGKS]]&lt;=0.0001,DataBase2[[#This Row],[sILSGKS]]&lt;&gt;""), 1,"")</f>
        <v/>
      </c>
      <c r="BJ787" s="78" t="str">
        <f>IF(AND(DataBase2[[#This Row],[sSAGKS]]&lt;=0.0001,DataBase2[[#This Row],[sSAGKS]]&lt;&gt;""), 1,"")</f>
        <v/>
      </c>
      <c r="BK787" s="80" t="str">
        <f>IF(AND(DataBase2[[#This Row],[sKSGKS]]&lt;=0.0001,DataBase2[[#This Row],[sKSGKS]]&lt;&gt;""), 1,"")</f>
        <v/>
      </c>
      <c r="BQ787" s="7"/>
      <c r="BR787" s="7"/>
      <c r="BS787" s="7"/>
      <c r="BT787" s="7"/>
      <c r="BU787" s="7"/>
      <c r="CH787" s="7"/>
      <c r="CI787" s="7"/>
      <c r="CJ787" s="7"/>
      <c r="CK787" s="7"/>
      <c r="CQ787" s="7"/>
      <c r="CR787" s="7"/>
      <c r="CS787" s="7"/>
      <c r="CT787" s="7"/>
      <c r="CU787" s="7"/>
      <c r="DH787" s="7"/>
      <c r="DI787" s="7"/>
      <c r="DJ787" s="7"/>
      <c r="DK787" s="7"/>
      <c r="DQ787" s="7"/>
      <c r="DR787" s="7"/>
      <c r="DS787" s="7"/>
      <c r="DT787" s="7"/>
      <c r="DU787" s="7"/>
      <c r="EB787" s="7"/>
      <c r="EC787" s="7"/>
      <c r="ED787" s="7"/>
      <c r="EE787" s="7"/>
      <c r="EK787" s="7"/>
      <c r="EL787" s="7"/>
      <c r="EM787" s="7"/>
      <c r="EN787" s="7"/>
      <c r="EO787" s="7"/>
      <c r="EV787" s="7"/>
      <c r="EW787" s="7"/>
      <c r="EX787" s="7"/>
      <c r="EY787" s="7"/>
    </row>
    <row r="788" spans="1:155" s="8" customFormat="1" x14ac:dyDescent="0.35">
      <c r="A788" s="127" t="s">
        <v>374</v>
      </c>
      <c r="B788" s="128" t="s">
        <v>283</v>
      </c>
      <c r="C788" s="129" t="s">
        <v>81</v>
      </c>
      <c r="D788" s="67">
        <v>6</v>
      </c>
      <c r="E788" s="67">
        <v>200</v>
      </c>
      <c r="F788" s="68">
        <v>4</v>
      </c>
      <c r="G788" s="139"/>
      <c r="H788" s="140">
        <v>86614.3</v>
      </c>
      <c r="I788" s="141"/>
      <c r="J788" s="139"/>
      <c r="K788" s="140"/>
      <c r="L788" s="141"/>
      <c r="M788" s="139"/>
      <c r="N788" s="142"/>
      <c r="O788" s="141"/>
      <c r="P788" s="139">
        <v>95361.320309999996</v>
      </c>
      <c r="Q788" s="141">
        <v>7800</v>
      </c>
      <c r="R788" s="139">
        <v>91466.1</v>
      </c>
      <c r="S788" s="141">
        <v>15753</v>
      </c>
      <c r="T788" s="139">
        <v>94405.1</v>
      </c>
      <c r="U788" s="141">
        <v>300.65449999999998</v>
      </c>
      <c r="V788" s="139">
        <v>95213.1</v>
      </c>
      <c r="W788" s="141">
        <v>308.05700000000002</v>
      </c>
      <c r="X788" s="142">
        <v>96775.6</v>
      </c>
      <c r="Y788" s="141">
        <v>500</v>
      </c>
      <c r="Z788" s="74" t="str">
        <f t="shared" si="36"/>
        <v/>
      </c>
      <c r="AA788" s="48">
        <f t="shared" si="37"/>
        <v>91466.1</v>
      </c>
      <c r="AB78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MIN(G788,J788,M788),"")</f>
        <v/>
      </c>
      <c r="AC788" s="49" t="str">
        <f>IF(OR(DataBase2[[#This Row],[sKS]] = "", DataBase2[[#This Row],[BSOpt]]=""), "", (DataBase2[[#This Row],[sKS]]-DataBase2[[#This Row],[BSOpt]])/DataBase2[[#This Row],[BSOpt]])</f>
        <v/>
      </c>
      <c r="AD788" s="49" t="str">
        <f t="shared" si="38"/>
        <v/>
      </c>
      <c r="AE788" s="49" t="str">
        <f>IF(OR(DataBase2[[#This Row],[sKS]] = "", DataBase2[[#This Row],[BESTUB]]=""), "", (DataBase2[[#This Row],[sKS]]-DataBase2[[#This Row],[BESTUB]])/DataBase2[[#This Row],[BESTUB]])</f>
        <v/>
      </c>
      <c r="AF788" s="75" t="str">
        <f>IF(OR(DataBase2[[#This Row],[sLB]] = "", DataBase2[[#This Row],[BestSol]]=""), "", (DataBase2[[#This Row],[sLB]]-DataBase2[[#This Row],[BestSol]])/DataBase2[[#This Row],[BestSol]])</f>
        <v/>
      </c>
      <c r="AG788" s="76" t="str">
        <f>IF(OR(DataBase2[[#This Row],[sCL]] = "", DataBase2[[#This Row],[BestSol]]=""), "", (DataBase2[[#This Row],[sCL]] -DataBase2[[#This Row],[BestSol]])/DataBase2[[#This Row],[BestSol]])</f>
        <v/>
      </c>
      <c r="AH788" s="76" t="str">
        <f>IF(OR(DataBase2[[#This Row],[sDRC]]= "", DataBase2[[#This Row],[BestSol]]=""), "", (DataBase2[[#This Row],[sDRC]]-DataBase2[[#This Row],[BestSol]])/DataBase2[[#This Row],[BestSol]])</f>
        <v/>
      </c>
      <c r="AI788" s="76" t="str">
        <f>IF(OR(DataBase2[[#This Row],[sABS]]= "", DataBase2[[#This Row],[BestSol]]=""), "", (DataBase2[[#This Row],[sABS]]-DataBase2[[#This Row],[BestSol]])/DataBase2[[#This Row],[BestSol]])</f>
        <v/>
      </c>
      <c r="AJ788" s="76" t="str">
        <f>IF(OR(DataBase2[[#This Row],[sCCJ]]= "", DataBase2[[#This Row],[BestSol]]=""), "", (DataBase2[[#This Row],[sCCJ]]-DataBase2[[#This Row],[BestSol]])/DataBase2[[#This Row],[BestSol]])</f>
        <v/>
      </c>
      <c r="AK788" s="76" t="str">
        <f>IF(OR(DataBase2[[#This Row],[sILS]] = "", DataBase2[[#This Row],[BestSol]]=""), "", (DataBase2[[#This Row],[sILS]]-DataBase2[[#This Row],[BestSol]])/DataBase2[[#This Row],[BestSol]])</f>
        <v/>
      </c>
      <c r="AL788" s="76" t="str">
        <f>IF(OR(DataBase2[[#This Row],[sSA]] = "", DataBase2[[#This Row],[BestSol]]=""), "", (DataBase2[[#This Row],[sSA]]-DataBase2[[#This Row],[BestSol]])/DataBase2[[#This Row],[BestSol]])</f>
        <v/>
      </c>
      <c r="AM788" s="76" t="str">
        <f>IF(OR(DataBase2[[#This Row],[sKS]] = "", DataBase2[[#This Row],[BestSol]]=""), "", (DataBase2[[#This Row],[sKS]]-DataBase2[[#This Row],[BestSol]])/DataBase2[[#This Row],[BestSol]])</f>
        <v/>
      </c>
      <c r="AN788" s="75" t="str">
        <f>IF(OR(DataBase2[[#This Row],[sLB]] = "", DataBase2[[#This Row],[BSHeu]]=""), "", (DataBase2[[#This Row],[sLB]]-DataBase2[[#This Row],[BSHeu]])/DataBase2[[#This Row],[BSHeu]])</f>
        <v/>
      </c>
      <c r="AO788" s="76" t="str">
        <f>IF(OR(DataBase2[[#This Row],[sCL]] = "",  DataBase2[[#This Row],[BSHeu]]=""), "", (DataBase2[[#This Row],[sCL]] - DataBase2[[#This Row],[BSHeu]])/ DataBase2[[#This Row],[BSHeu]])</f>
        <v/>
      </c>
      <c r="AP788" s="76" t="str">
        <f>IF(OR(DataBase2[[#This Row],[sDRC]]= "",  DataBase2[[#This Row],[BSHeu]]=""), "", (DataBase2[[#This Row],[sDRC]]- DataBase2[[#This Row],[BSHeu]])/ DataBase2[[#This Row],[BSHeu]])</f>
        <v/>
      </c>
      <c r="AQ788" s="76">
        <f>IF(OR(DataBase2[[#This Row],[sABS]]= "",  DataBase2[[#This Row],[BSHeu]]=""), "", (DataBase2[[#This Row],[sABS]]- DataBase2[[#This Row],[BSHeu]])/ DataBase2[[#This Row],[BSHeu]])</f>
        <v>4.2586491716603087E-2</v>
      </c>
      <c r="AR788" s="76">
        <f>IF(OR(DataBase2[[#This Row],[sCCJ]]= "",  DataBase2[[#This Row],[BSHeu]]=""), "", (DataBase2[[#This Row],[sCCJ]]- DataBase2[[#This Row],[BSHeu]])/ DataBase2[[#This Row],[BSHeu]])</f>
        <v>0</v>
      </c>
      <c r="AS788" s="76">
        <f>IF(OR(DataBase2[[#This Row],[sILS]] = "",  DataBase2[[#This Row],[BSHeu]]=""), "", (DataBase2[[#This Row],[sILS]]- DataBase2[[#This Row],[BSHeu]])/ DataBase2[[#This Row],[BSHeu]])</f>
        <v>3.2132123267527533E-2</v>
      </c>
      <c r="AT788" s="76">
        <f>IF(OR(DataBase2[[#This Row],[sSA]] = "",  DataBase2[[#This Row],[BSHeu]]=""), "", (DataBase2[[#This Row],[sSA]]- DataBase2[[#This Row],[BSHeu]])/ DataBase2[[#This Row],[BSHeu]])</f>
        <v>4.0965997238321082E-2</v>
      </c>
      <c r="AU788" s="77">
        <f>IF(OR(DataBase2[[#This Row],[sKS]]= "",  DataBase2[[#This Row],[BSHeu]]=""), "", (DataBase2[[#This Row],[sKS]]- DataBase2[[#This Row],[BSHeu]])/ DataBase2[[#This Row],[BSHeu]])</f>
        <v>5.8048829019713311E-2</v>
      </c>
      <c r="AV788" s="78" t="str">
        <f>IF(AND(DataBase2[[#This Row],[sLBGB]]&lt;=0.0001, DataBase2[[#This Row],[sLBGB]]&lt;&gt;""), 1,"")</f>
        <v/>
      </c>
      <c r="AW788" s="78" t="str">
        <f>IF(AND(DataBase2[[#This Row],[sCLGB]]&lt;=0.0001,DataBase2[[#This Row],[sCLGB]]&lt;&gt;""), 1,"")</f>
        <v/>
      </c>
      <c r="AX788" s="78" t="str">
        <f>IF(AND(DataBase2[[#This Row],[sDRCGB]]&lt;=0.0001,DataBase2[[#This Row],[sDRCGB]]&lt;&gt;""), 1,"")</f>
        <v/>
      </c>
      <c r="AY788" s="78" t="str">
        <f>IF(AND(DataBase2[[#This Row],[sABSGB]]&lt;=0.0001,DataBase2[[#This Row],[sABSGB]]&lt;&gt;""), 1,"")</f>
        <v/>
      </c>
      <c r="AZ788" s="78" t="str">
        <f>IF(AND(DataBase2[[#This Row],[sCCJGB]]&lt;=0.0001,DataBase2[[#This Row],[sCCJGB]]&lt;&gt;""), 1,"")</f>
        <v/>
      </c>
      <c r="BA788" s="78" t="str">
        <f>IF(AND(DataBase2[[#This Row],[sILSGB]]&lt;=0.0001,DataBase2[[#This Row],[sILSGB]]&lt;&gt;""), 1,"")</f>
        <v/>
      </c>
      <c r="BB788" s="78" t="str">
        <f>IF(AND(DataBase2[[#This Row],[sSAGB]]&lt;=0.0001,DataBase2[[#This Row],[sSAGB]]&lt;&gt;""), 1,"")</f>
        <v/>
      </c>
      <c r="BC788" s="78" t="str">
        <f>IF(AND(DataBase2[[#This Row],[sKSGB]]&lt;=0.0001,DataBase2[[#This Row],[sKSGB]]&lt;&gt;""), 1,"")</f>
        <v/>
      </c>
      <c r="BD788" s="79" t="str">
        <f>IF(AND(DataBase2[[#This Row],[sLBGKS]]&lt;=0.0001, DataBase2[[#This Row],[sLBGKS]]&lt;&gt;""), 1,"")</f>
        <v/>
      </c>
      <c r="BE788" s="78" t="str">
        <f>IF(AND(DataBase2[[#This Row],[sCLGKS]]&lt;=0.0001,DataBase2[[#This Row],[sCLGKS]]&lt;&gt;""), 1,"")</f>
        <v/>
      </c>
      <c r="BF788" s="78" t="str">
        <f>IF(AND(DataBase2[[#This Row],[sDRCGKS]]&lt;=0.0001,DataBase2[[#This Row],[sDRCGKS]]&lt;&gt;""), 1,"")</f>
        <v/>
      </c>
      <c r="BG788" s="78" t="str">
        <f>IF(AND(DataBase2[[#This Row],[sABSGKS]]&lt;=0.0001,DataBase2[[#This Row],[sABSGKS]]&lt;&gt;""), 1,"")</f>
        <v/>
      </c>
      <c r="BH788" s="78">
        <f>IF(AND(DataBase2[[#This Row],[sCCJGKS]]&lt;=0.0001,DataBase2[[#This Row],[sCCJGKS]]&lt;&gt;""), 1,"")</f>
        <v>1</v>
      </c>
      <c r="BI788" s="78" t="str">
        <f>IF(AND(DataBase2[[#This Row],[sILSGKS]]&lt;=0.0001,DataBase2[[#This Row],[sILSGKS]]&lt;&gt;""), 1,"")</f>
        <v/>
      </c>
      <c r="BJ788" s="78" t="str">
        <f>IF(AND(DataBase2[[#This Row],[sSAGKS]]&lt;=0.0001,DataBase2[[#This Row],[sSAGKS]]&lt;&gt;""), 1,"")</f>
        <v/>
      </c>
      <c r="BK788" s="80" t="str">
        <f>IF(AND(DataBase2[[#This Row],[sKSGKS]]&lt;=0.0001,DataBase2[[#This Row],[sKSGKS]]&lt;&gt;""), 1,"")</f>
        <v/>
      </c>
      <c r="BQ788" s="7"/>
      <c r="BR788" s="7"/>
      <c r="BS788" s="7"/>
      <c r="BT788" s="7"/>
      <c r="BU788" s="7"/>
      <c r="CH788" s="7"/>
      <c r="CI788" s="7"/>
      <c r="CJ788" s="7"/>
      <c r="CK788" s="7"/>
      <c r="CQ788" s="7"/>
      <c r="CR788" s="7"/>
      <c r="CS788" s="7"/>
      <c r="CT788" s="7"/>
      <c r="CU788" s="7"/>
      <c r="DH788" s="7"/>
      <c r="DI788" s="7"/>
      <c r="DJ788" s="7"/>
      <c r="DK788" s="7"/>
      <c r="DQ788" s="7"/>
      <c r="DR788" s="7"/>
      <c r="DS788" s="7"/>
      <c r="DT788" s="7"/>
      <c r="DU788" s="7"/>
      <c r="EB788" s="7"/>
      <c r="EC788" s="7"/>
      <c r="ED788" s="7"/>
      <c r="EE788" s="7"/>
      <c r="EK788" s="7"/>
      <c r="EL788" s="7"/>
      <c r="EM788" s="7"/>
      <c r="EN788" s="7"/>
      <c r="EO788" s="7"/>
      <c r="EV788" s="7"/>
      <c r="EW788" s="7"/>
      <c r="EX788" s="7"/>
      <c r="EY788" s="7"/>
    </row>
    <row r="789" spans="1:155" s="8" customFormat="1" x14ac:dyDescent="0.35">
      <c r="A789" s="127" t="s">
        <v>375</v>
      </c>
      <c r="B789" s="128" t="s">
        <v>283</v>
      </c>
      <c r="C789" s="129" t="s">
        <v>81</v>
      </c>
      <c r="D789" s="67">
        <v>6</v>
      </c>
      <c r="E789" s="67">
        <v>200</v>
      </c>
      <c r="F789" s="68">
        <v>5</v>
      </c>
      <c r="G789" s="139"/>
      <c r="H789" s="140">
        <v>85533.5</v>
      </c>
      <c r="I789" s="141"/>
      <c r="J789" s="139"/>
      <c r="K789" s="140"/>
      <c r="L789" s="141"/>
      <c r="M789" s="139"/>
      <c r="N789" s="142"/>
      <c r="O789" s="141"/>
      <c r="P789" s="139">
        <v>97587.289059999996</v>
      </c>
      <c r="Q789" s="141">
        <v>7800</v>
      </c>
      <c r="R789" s="139">
        <v>92483.1</v>
      </c>
      <c r="S789" s="141">
        <v>16177.7</v>
      </c>
      <c r="T789" s="139">
        <v>96141.1</v>
      </c>
      <c r="U789" s="141">
        <v>300.34750000000003</v>
      </c>
      <c r="V789" s="139">
        <v>97215.1</v>
      </c>
      <c r="W789" s="141">
        <v>301.54450000000003</v>
      </c>
      <c r="X789" s="142">
        <v>95652.5</v>
      </c>
      <c r="Y789" s="141">
        <v>7375</v>
      </c>
      <c r="Z789" s="74" t="str">
        <f t="shared" si="36"/>
        <v/>
      </c>
      <c r="AA789" s="48">
        <f t="shared" si="37"/>
        <v>92483.1</v>
      </c>
      <c r="AB78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MIN(G789,J789,M789),"")</f>
        <v/>
      </c>
      <c r="AC789" s="49" t="str">
        <f>IF(OR(DataBase2[[#This Row],[sKS]] = "", DataBase2[[#This Row],[BSOpt]]=""), "", (DataBase2[[#This Row],[sKS]]-DataBase2[[#This Row],[BSOpt]])/DataBase2[[#This Row],[BSOpt]])</f>
        <v/>
      </c>
      <c r="AD789" s="49" t="str">
        <f t="shared" si="38"/>
        <v/>
      </c>
      <c r="AE789" s="49" t="str">
        <f>IF(OR(DataBase2[[#This Row],[sKS]] = "", DataBase2[[#This Row],[BESTUB]]=""), "", (DataBase2[[#This Row],[sKS]]-DataBase2[[#This Row],[BESTUB]])/DataBase2[[#This Row],[BESTUB]])</f>
        <v/>
      </c>
      <c r="AF789" s="75" t="str">
        <f>IF(OR(DataBase2[[#This Row],[sLB]] = "", DataBase2[[#This Row],[BestSol]]=""), "", (DataBase2[[#This Row],[sLB]]-DataBase2[[#This Row],[BestSol]])/DataBase2[[#This Row],[BestSol]])</f>
        <v/>
      </c>
      <c r="AG789" s="76" t="str">
        <f>IF(OR(DataBase2[[#This Row],[sCL]] = "", DataBase2[[#This Row],[BestSol]]=""), "", (DataBase2[[#This Row],[sCL]] -DataBase2[[#This Row],[BestSol]])/DataBase2[[#This Row],[BestSol]])</f>
        <v/>
      </c>
      <c r="AH789" s="76" t="str">
        <f>IF(OR(DataBase2[[#This Row],[sDRC]]= "", DataBase2[[#This Row],[BestSol]]=""), "", (DataBase2[[#This Row],[sDRC]]-DataBase2[[#This Row],[BestSol]])/DataBase2[[#This Row],[BestSol]])</f>
        <v/>
      </c>
      <c r="AI789" s="76" t="str">
        <f>IF(OR(DataBase2[[#This Row],[sABS]]= "", DataBase2[[#This Row],[BestSol]]=""), "", (DataBase2[[#This Row],[sABS]]-DataBase2[[#This Row],[BestSol]])/DataBase2[[#This Row],[BestSol]])</f>
        <v/>
      </c>
      <c r="AJ789" s="76" t="str">
        <f>IF(OR(DataBase2[[#This Row],[sCCJ]]= "", DataBase2[[#This Row],[BestSol]]=""), "", (DataBase2[[#This Row],[sCCJ]]-DataBase2[[#This Row],[BestSol]])/DataBase2[[#This Row],[BestSol]])</f>
        <v/>
      </c>
      <c r="AK789" s="76" t="str">
        <f>IF(OR(DataBase2[[#This Row],[sILS]] = "", DataBase2[[#This Row],[BestSol]]=""), "", (DataBase2[[#This Row],[sILS]]-DataBase2[[#This Row],[BestSol]])/DataBase2[[#This Row],[BestSol]])</f>
        <v/>
      </c>
      <c r="AL789" s="76" t="str">
        <f>IF(OR(DataBase2[[#This Row],[sSA]] = "", DataBase2[[#This Row],[BestSol]]=""), "", (DataBase2[[#This Row],[sSA]]-DataBase2[[#This Row],[BestSol]])/DataBase2[[#This Row],[BestSol]])</f>
        <v/>
      </c>
      <c r="AM789" s="76" t="str">
        <f>IF(OR(DataBase2[[#This Row],[sKS]] = "", DataBase2[[#This Row],[BestSol]]=""), "", (DataBase2[[#This Row],[sKS]]-DataBase2[[#This Row],[BestSol]])/DataBase2[[#This Row],[BestSol]])</f>
        <v/>
      </c>
      <c r="AN789" s="75" t="str">
        <f>IF(OR(DataBase2[[#This Row],[sLB]] = "", DataBase2[[#This Row],[BSHeu]]=""), "", (DataBase2[[#This Row],[sLB]]-DataBase2[[#This Row],[BSHeu]])/DataBase2[[#This Row],[BSHeu]])</f>
        <v/>
      </c>
      <c r="AO789" s="76" t="str">
        <f>IF(OR(DataBase2[[#This Row],[sCL]] = "",  DataBase2[[#This Row],[BSHeu]]=""), "", (DataBase2[[#This Row],[sCL]] - DataBase2[[#This Row],[BSHeu]])/ DataBase2[[#This Row],[BSHeu]])</f>
        <v/>
      </c>
      <c r="AP789" s="76" t="str">
        <f>IF(OR(DataBase2[[#This Row],[sDRC]]= "",  DataBase2[[#This Row],[BSHeu]]=""), "", (DataBase2[[#This Row],[sDRC]]- DataBase2[[#This Row],[BSHeu]])/ DataBase2[[#This Row],[BSHeu]])</f>
        <v/>
      </c>
      <c r="AQ789" s="76">
        <f>IF(OR(DataBase2[[#This Row],[sABS]]= "",  DataBase2[[#This Row],[BSHeu]]=""), "", (DataBase2[[#This Row],[sABS]]- DataBase2[[#This Row],[BSHeu]])/ DataBase2[[#This Row],[BSHeu]])</f>
        <v>5.5190505724829614E-2</v>
      </c>
      <c r="AR789" s="76">
        <f>IF(OR(DataBase2[[#This Row],[sCCJ]]= "",  DataBase2[[#This Row],[BSHeu]]=""), "", (DataBase2[[#This Row],[sCCJ]]- DataBase2[[#This Row],[BSHeu]])/ DataBase2[[#This Row],[BSHeu]])</f>
        <v>0</v>
      </c>
      <c r="AS789" s="76">
        <f>IF(OR(DataBase2[[#This Row],[sILS]] = "",  DataBase2[[#This Row],[BSHeu]]=""), "", (DataBase2[[#This Row],[sILS]]- DataBase2[[#This Row],[BSHeu]])/ DataBase2[[#This Row],[BSHeu]])</f>
        <v>3.9553172417447074E-2</v>
      </c>
      <c r="AT789" s="76">
        <f>IF(OR(DataBase2[[#This Row],[sSA]] = "",  DataBase2[[#This Row],[BSHeu]]=""), "", (DataBase2[[#This Row],[sSA]]- DataBase2[[#This Row],[BSHeu]])/ DataBase2[[#This Row],[BSHeu]])</f>
        <v>5.1166104942416503E-2</v>
      </c>
      <c r="AU789" s="77">
        <f>IF(OR(DataBase2[[#This Row],[sKS]]= "",  DataBase2[[#This Row],[BSHeu]]=""), "", (DataBase2[[#This Row],[sKS]]- DataBase2[[#This Row],[BSHeu]])/ DataBase2[[#This Row],[BSHeu]])</f>
        <v>3.4270045013629451E-2</v>
      </c>
      <c r="AV789" s="78" t="str">
        <f>IF(AND(DataBase2[[#This Row],[sLBGB]]&lt;=0.0001, DataBase2[[#This Row],[sLBGB]]&lt;&gt;""), 1,"")</f>
        <v/>
      </c>
      <c r="AW789" s="78" t="str">
        <f>IF(AND(DataBase2[[#This Row],[sCLGB]]&lt;=0.0001,DataBase2[[#This Row],[sCLGB]]&lt;&gt;""), 1,"")</f>
        <v/>
      </c>
      <c r="AX789" s="78" t="str">
        <f>IF(AND(DataBase2[[#This Row],[sDRCGB]]&lt;=0.0001,DataBase2[[#This Row],[sDRCGB]]&lt;&gt;""), 1,"")</f>
        <v/>
      </c>
      <c r="AY789" s="78" t="str">
        <f>IF(AND(DataBase2[[#This Row],[sABSGB]]&lt;=0.0001,DataBase2[[#This Row],[sABSGB]]&lt;&gt;""), 1,"")</f>
        <v/>
      </c>
      <c r="AZ789" s="78" t="str">
        <f>IF(AND(DataBase2[[#This Row],[sCCJGB]]&lt;=0.0001,DataBase2[[#This Row],[sCCJGB]]&lt;&gt;""), 1,"")</f>
        <v/>
      </c>
      <c r="BA789" s="78" t="str">
        <f>IF(AND(DataBase2[[#This Row],[sILSGB]]&lt;=0.0001,DataBase2[[#This Row],[sILSGB]]&lt;&gt;""), 1,"")</f>
        <v/>
      </c>
      <c r="BB789" s="78" t="str">
        <f>IF(AND(DataBase2[[#This Row],[sSAGB]]&lt;=0.0001,DataBase2[[#This Row],[sSAGB]]&lt;&gt;""), 1,"")</f>
        <v/>
      </c>
      <c r="BC789" s="78" t="str">
        <f>IF(AND(DataBase2[[#This Row],[sKSGB]]&lt;=0.0001,DataBase2[[#This Row],[sKSGB]]&lt;&gt;""), 1,"")</f>
        <v/>
      </c>
      <c r="BD789" s="79" t="str">
        <f>IF(AND(DataBase2[[#This Row],[sLBGKS]]&lt;=0.0001, DataBase2[[#This Row],[sLBGKS]]&lt;&gt;""), 1,"")</f>
        <v/>
      </c>
      <c r="BE789" s="78" t="str">
        <f>IF(AND(DataBase2[[#This Row],[sCLGKS]]&lt;=0.0001,DataBase2[[#This Row],[sCLGKS]]&lt;&gt;""), 1,"")</f>
        <v/>
      </c>
      <c r="BF789" s="78" t="str">
        <f>IF(AND(DataBase2[[#This Row],[sDRCGKS]]&lt;=0.0001,DataBase2[[#This Row],[sDRCGKS]]&lt;&gt;""), 1,"")</f>
        <v/>
      </c>
      <c r="BG789" s="78" t="str">
        <f>IF(AND(DataBase2[[#This Row],[sABSGKS]]&lt;=0.0001,DataBase2[[#This Row],[sABSGKS]]&lt;&gt;""), 1,"")</f>
        <v/>
      </c>
      <c r="BH789" s="78">
        <f>IF(AND(DataBase2[[#This Row],[sCCJGKS]]&lt;=0.0001,DataBase2[[#This Row],[sCCJGKS]]&lt;&gt;""), 1,"")</f>
        <v>1</v>
      </c>
      <c r="BI789" s="78" t="str">
        <f>IF(AND(DataBase2[[#This Row],[sILSGKS]]&lt;=0.0001,DataBase2[[#This Row],[sILSGKS]]&lt;&gt;""), 1,"")</f>
        <v/>
      </c>
      <c r="BJ789" s="78" t="str">
        <f>IF(AND(DataBase2[[#This Row],[sSAGKS]]&lt;=0.0001,DataBase2[[#This Row],[sSAGKS]]&lt;&gt;""), 1,"")</f>
        <v/>
      </c>
      <c r="BK789" s="80" t="str">
        <f>IF(AND(DataBase2[[#This Row],[sKSGKS]]&lt;=0.0001,DataBase2[[#This Row],[sKSGKS]]&lt;&gt;""), 1,"")</f>
        <v/>
      </c>
      <c r="BQ789" s="7"/>
      <c r="BR789" s="7"/>
      <c r="BS789" s="7"/>
      <c r="BT789" s="7"/>
      <c r="BU789" s="7"/>
      <c r="CH789" s="7"/>
      <c r="CI789" s="7"/>
      <c r="CJ789" s="7"/>
      <c r="CK789" s="7"/>
      <c r="CQ789" s="7"/>
      <c r="CR789" s="7"/>
      <c r="CS789" s="7"/>
      <c r="CT789" s="7"/>
      <c r="CU789" s="7"/>
      <c r="DH789" s="7"/>
      <c r="DI789" s="7"/>
      <c r="DJ789" s="7"/>
      <c r="DK789" s="7"/>
      <c r="DQ789" s="7"/>
      <c r="DR789" s="7"/>
      <c r="DS789" s="7"/>
      <c r="DT789" s="7"/>
      <c r="DU789" s="7"/>
      <c r="EB789" s="7"/>
      <c r="EC789" s="7"/>
      <c r="ED789" s="7"/>
      <c r="EE789" s="7"/>
      <c r="EK789" s="7"/>
      <c r="EL789" s="7"/>
      <c r="EM789" s="7"/>
      <c r="EN789" s="7"/>
      <c r="EO789" s="7"/>
      <c r="EV789" s="7"/>
      <c r="EW789" s="7"/>
      <c r="EX789" s="7"/>
      <c r="EY789" s="7"/>
    </row>
    <row r="790" spans="1:155" s="8" customFormat="1" x14ac:dyDescent="0.35">
      <c r="A790" s="127" t="s">
        <v>376</v>
      </c>
      <c r="B790" s="128" t="s">
        <v>283</v>
      </c>
      <c r="C790" s="129" t="s">
        <v>81</v>
      </c>
      <c r="D790" s="67">
        <v>6</v>
      </c>
      <c r="E790" s="67">
        <v>200</v>
      </c>
      <c r="F790" s="68">
        <v>2</v>
      </c>
      <c r="G790" s="139"/>
      <c r="H790" s="140">
        <v>88341.2</v>
      </c>
      <c r="I790" s="141"/>
      <c r="J790" s="139"/>
      <c r="K790" s="140"/>
      <c r="L790" s="141"/>
      <c r="M790" s="139"/>
      <c r="N790" s="142"/>
      <c r="O790" s="141"/>
      <c r="P790" s="139">
        <v>94842.78125</v>
      </c>
      <c r="Q790" s="141">
        <v>7801</v>
      </c>
      <c r="R790" s="139">
        <v>92895.1</v>
      </c>
      <c r="S790" s="141">
        <v>14517.3</v>
      </c>
      <c r="T790" s="139">
        <v>94570.1</v>
      </c>
      <c r="U790" s="141">
        <v>300.45600000000002</v>
      </c>
      <c r="V790" s="139">
        <v>95918.1</v>
      </c>
      <c r="W790" s="141">
        <v>308.64150000000001</v>
      </c>
      <c r="X790" s="142">
        <v>94820</v>
      </c>
      <c r="Y790" s="141">
        <v>405</v>
      </c>
      <c r="Z790" s="74" t="str">
        <f t="shared" si="36"/>
        <v/>
      </c>
      <c r="AA790" s="48">
        <f t="shared" si="37"/>
        <v>92895.1</v>
      </c>
      <c r="AB79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MIN(G790,J790,M790),"")</f>
        <v/>
      </c>
      <c r="AC790" s="49" t="str">
        <f>IF(OR(DataBase2[[#This Row],[sKS]] = "", DataBase2[[#This Row],[BSOpt]]=""), "", (DataBase2[[#This Row],[sKS]]-DataBase2[[#This Row],[BSOpt]])/DataBase2[[#This Row],[BSOpt]])</f>
        <v/>
      </c>
      <c r="AD790" s="49" t="str">
        <f t="shared" si="38"/>
        <v/>
      </c>
      <c r="AE790" s="49" t="str">
        <f>IF(OR(DataBase2[[#This Row],[sKS]] = "", DataBase2[[#This Row],[BESTUB]]=""), "", (DataBase2[[#This Row],[sKS]]-DataBase2[[#This Row],[BESTUB]])/DataBase2[[#This Row],[BESTUB]])</f>
        <v/>
      </c>
      <c r="AF790" s="75" t="str">
        <f>IF(OR(DataBase2[[#This Row],[sLB]] = "", DataBase2[[#This Row],[BestSol]]=""), "", (DataBase2[[#This Row],[sLB]]-DataBase2[[#This Row],[BestSol]])/DataBase2[[#This Row],[BestSol]])</f>
        <v/>
      </c>
      <c r="AG790" s="76" t="str">
        <f>IF(OR(DataBase2[[#This Row],[sCL]] = "", DataBase2[[#This Row],[BestSol]]=""), "", (DataBase2[[#This Row],[sCL]] -DataBase2[[#This Row],[BestSol]])/DataBase2[[#This Row],[BestSol]])</f>
        <v/>
      </c>
      <c r="AH790" s="76" t="str">
        <f>IF(OR(DataBase2[[#This Row],[sDRC]]= "", DataBase2[[#This Row],[BestSol]]=""), "", (DataBase2[[#This Row],[sDRC]]-DataBase2[[#This Row],[BestSol]])/DataBase2[[#This Row],[BestSol]])</f>
        <v/>
      </c>
      <c r="AI790" s="76" t="str">
        <f>IF(OR(DataBase2[[#This Row],[sABS]]= "", DataBase2[[#This Row],[BestSol]]=""), "", (DataBase2[[#This Row],[sABS]]-DataBase2[[#This Row],[BestSol]])/DataBase2[[#This Row],[BestSol]])</f>
        <v/>
      </c>
      <c r="AJ790" s="76" t="str">
        <f>IF(OR(DataBase2[[#This Row],[sCCJ]]= "", DataBase2[[#This Row],[BestSol]]=""), "", (DataBase2[[#This Row],[sCCJ]]-DataBase2[[#This Row],[BestSol]])/DataBase2[[#This Row],[BestSol]])</f>
        <v/>
      </c>
      <c r="AK790" s="76" t="str">
        <f>IF(OR(DataBase2[[#This Row],[sILS]] = "", DataBase2[[#This Row],[BestSol]]=""), "", (DataBase2[[#This Row],[sILS]]-DataBase2[[#This Row],[BestSol]])/DataBase2[[#This Row],[BestSol]])</f>
        <v/>
      </c>
      <c r="AL790" s="76" t="str">
        <f>IF(OR(DataBase2[[#This Row],[sSA]] = "", DataBase2[[#This Row],[BestSol]]=""), "", (DataBase2[[#This Row],[sSA]]-DataBase2[[#This Row],[BestSol]])/DataBase2[[#This Row],[BestSol]])</f>
        <v/>
      </c>
      <c r="AM790" s="76" t="str">
        <f>IF(OR(DataBase2[[#This Row],[sKS]] = "", DataBase2[[#This Row],[BestSol]]=""), "", (DataBase2[[#This Row],[sKS]]-DataBase2[[#This Row],[BestSol]])/DataBase2[[#This Row],[BestSol]])</f>
        <v/>
      </c>
      <c r="AN790" s="75" t="str">
        <f>IF(OR(DataBase2[[#This Row],[sLB]] = "", DataBase2[[#This Row],[BSHeu]]=""), "", (DataBase2[[#This Row],[sLB]]-DataBase2[[#This Row],[BSHeu]])/DataBase2[[#This Row],[BSHeu]])</f>
        <v/>
      </c>
      <c r="AO790" s="76" t="str">
        <f>IF(OR(DataBase2[[#This Row],[sCL]] = "",  DataBase2[[#This Row],[BSHeu]]=""), "", (DataBase2[[#This Row],[sCL]] - DataBase2[[#This Row],[BSHeu]])/ DataBase2[[#This Row],[BSHeu]])</f>
        <v/>
      </c>
      <c r="AP790" s="76" t="str">
        <f>IF(OR(DataBase2[[#This Row],[sDRC]]= "",  DataBase2[[#This Row],[BSHeu]]=""), "", (DataBase2[[#This Row],[sDRC]]- DataBase2[[#This Row],[BSHeu]])/ DataBase2[[#This Row],[BSHeu]])</f>
        <v/>
      </c>
      <c r="AQ790" s="76">
        <f>IF(OR(DataBase2[[#This Row],[sABS]]= "",  DataBase2[[#This Row],[BSHeu]]=""), "", (DataBase2[[#This Row],[sABS]]- DataBase2[[#This Row],[BSHeu]])/ DataBase2[[#This Row],[BSHeu]])</f>
        <v>2.0966458403080399E-2</v>
      </c>
      <c r="AR790" s="76">
        <f>IF(OR(DataBase2[[#This Row],[sCCJ]]= "",  DataBase2[[#This Row],[BSHeu]]=""), "", (DataBase2[[#This Row],[sCCJ]]- DataBase2[[#This Row],[BSHeu]])/ DataBase2[[#This Row],[BSHeu]])</f>
        <v>0</v>
      </c>
      <c r="AS790" s="76">
        <f>IF(OR(DataBase2[[#This Row],[sILS]] = "",  DataBase2[[#This Row],[BSHeu]]=""), "", (DataBase2[[#This Row],[sILS]]- DataBase2[[#This Row],[BSHeu]])/ DataBase2[[#This Row],[BSHeu]])</f>
        <v>1.8031090983270374E-2</v>
      </c>
      <c r="AT790" s="76">
        <f>IF(OR(DataBase2[[#This Row],[sSA]] = "",  DataBase2[[#This Row],[BSHeu]]=""), "", (DataBase2[[#This Row],[sSA]]- DataBase2[[#This Row],[BSHeu]])/ DataBase2[[#This Row],[BSHeu]])</f>
        <v>3.2542082413388865E-2</v>
      </c>
      <c r="AU790" s="77">
        <f>IF(OR(DataBase2[[#This Row],[sKS]]= "",  DataBase2[[#This Row],[BSHeu]]=""), "", (DataBase2[[#This Row],[sKS]]- DataBase2[[#This Row],[BSHeu]])/ DataBase2[[#This Row],[BSHeu]])</f>
        <v>2.0721222109669875E-2</v>
      </c>
      <c r="AV790" s="78" t="str">
        <f>IF(AND(DataBase2[[#This Row],[sLBGB]]&lt;=0.0001, DataBase2[[#This Row],[sLBGB]]&lt;&gt;""), 1,"")</f>
        <v/>
      </c>
      <c r="AW790" s="78" t="str">
        <f>IF(AND(DataBase2[[#This Row],[sCLGB]]&lt;=0.0001,DataBase2[[#This Row],[sCLGB]]&lt;&gt;""), 1,"")</f>
        <v/>
      </c>
      <c r="AX790" s="78" t="str">
        <f>IF(AND(DataBase2[[#This Row],[sDRCGB]]&lt;=0.0001,DataBase2[[#This Row],[sDRCGB]]&lt;&gt;""), 1,"")</f>
        <v/>
      </c>
      <c r="AY790" s="78" t="str">
        <f>IF(AND(DataBase2[[#This Row],[sABSGB]]&lt;=0.0001,DataBase2[[#This Row],[sABSGB]]&lt;&gt;""), 1,"")</f>
        <v/>
      </c>
      <c r="AZ790" s="78" t="str">
        <f>IF(AND(DataBase2[[#This Row],[sCCJGB]]&lt;=0.0001,DataBase2[[#This Row],[sCCJGB]]&lt;&gt;""), 1,"")</f>
        <v/>
      </c>
      <c r="BA790" s="78" t="str">
        <f>IF(AND(DataBase2[[#This Row],[sILSGB]]&lt;=0.0001,DataBase2[[#This Row],[sILSGB]]&lt;&gt;""), 1,"")</f>
        <v/>
      </c>
      <c r="BB790" s="78" t="str">
        <f>IF(AND(DataBase2[[#This Row],[sSAGB]]&lt;=0.0001,DataBase2[[#This Row],[sSAGB]]&lt;&gt;""), 1,"")</f>
        <v/>
      </c>
      <c r="BC790" s="78" t="str">
        <f>IF(AND(DataBase2[[#This Row],[sKSGB]]&lt;=0.0001,DataBase2[[#This Row],[sKSGB]]&lt;&gt;""), 1,"")</f>
        <v/>
      </c>
      <c r="BD790" s="79" t="str">
        <f>IF(AND(DataBase2[[#This Row],[sLBGKS]]&lt;=0.0001, DataBase2[[#This Row],[sLBGKS]]&lt;&gt;""), 1,"")</f>
        <v/>
      </c>
      <c r="BE790" s="78" t="str">
        <f>IF(AND(DataBase2[[#This Row],[sCLGKS]]&lt;=0.0001,DataBase2[[#This Row],[sCLGKS]]&lt;&gt;""), 1,"")</f>
        <v/>
      </c>
      <c r="BF790" s="78" t="str">
        <f>IF(AND(DataBase2[[#This Row],[sDRCGKS]]&lt;=0.0001,DataBase2[[#This Row],[sDRCGKS]]&lt;&gt;""), 1,"")</f>
        <v/>
      </c>
      <c r="BG790" s="78" t="str">
        <f>IF(AND(DataBase2[[#This Row],[sABSGKS]]&lt;=0.0001,DataBase2[[#This Row],[sABSGKS]]&lt;&gt;""), 1,"")</f>
        <v/>
      </c>
      <c r="BH790" s="78">
        <f>IF(AND(DataBase2[[#This Row],[sCCJGKS]]&lt;=0.0001,DataBase2[[#This Row],[sCCJGKS]]&lt;&gt;""), 1,"")</f>
        <v>1</v>
      </c>
      <c r="BI790" s="78" t="str">
        <f>IF(AND(DataBase2[[#This Row],[sILSGKS]]&lt;=0.0001,DataBase2[[#This Row],[sILSGKS]]&lt;&gt;""), 1,"")</f>
        <v/>
      </c>
      <c r="BJ790" s="78" t="str">
        <f>IF(AND(DataBase2[[#This Row],[sSAGKS]]&lt;=0.0001,DataBase2[[#This Row],[sSAGKS]]&lt;&gt;""), 1,"")</f>
        <v/>
      </c>
      <c r="BK790" s="80" t="str">
        <f>IF(AND(DataBase2[[#This Row],[sKSGKS]]&lt;=0.0001,DataBase2[[#This Row],[sKSGKS]]&lt;&gt;""), 1,"")</f>
        <v/>
      </c>
      <c r="BQ790" s="7"/>
      <c r="BR790" s="7"/>
      <c r="BS790" s="7"/>
      <c r="BT790" s="7"/>
      <c r="BU790" s="7"/>
      <c r="CH790" s="7"/>
      <c r="CI790" s="7"/>
      <c r="CJ790" s="7"/>
      <c r="CK790" s="7"/>
      <c r="CQ790" s="7"/>
      <c r="CR790" s="7"/>
      <c r="CS790" s="7"/>
      <c r="CT790" s="7"/>
      <c r="CU790" s="7"/>
      <c r="DH790" s="7"/>
      <c r="DI790" s="7"/>
      <c r="DJ790" s="7"/>
      <c r="DK790" s="7"/>
      <c r="DQ790" s="7"/>
      <c r="DR790" s="7"/>
      <c r="DS790" s="7"/>
      <c r="DT790" s="7"/>
      <c r="DU790" s="7"/>
      <c r="EB790" s="7"/>
      <c r="EC790" s="7"/>
      <c r="ED790" s="7"/>
      <c r="EE790" s="7"/>
      <c r="EK790" s="7"/>
      <c r="EL790" s="7"/>
      <c r="EM790" s="7"/>
      <c r="EN790" s="7"/>
      <c r="EO790" s="7"/>
      <c r="EV790" s="7"/>
      <c r="EW790" s="7"/>
      <c r="EX790" s="7"/>
      <c r="EY790" s="7"/>
    </row>
    <row r="791" spans="1:155" s="8" customFormat="1" x14ac:dyDescent="0.35">
      <c r="A791" s="127" t="s">
        <v>377</v>
      </c>
      <c r="B791" s="128" t="s">
        <v>283</v>
      </c>
      <c r="C791" s="129" t="s">
        <v>81</v>
      </c>
      <c r="D791" s="67">
        <v>6</v>
      </c>
      <c r="E791" s="67">
        <v>200</v>
      </c>
      <c r="F791" s="68">
        <v>3</v>
      </c>
      <c r="G791" s="139"/>
      <c r="H791" s="140">
        <v>88204.9</v>
      </c>
      <c r="I791" s="141"/>
      <c r="J791" s="139"/>
      <c r="K791" s="140"/>
      <c r="L791" s="141"/>
      <c r="M791" s="139"/>
      <c r="N791" s="142"/>
      <c r="O791" s="141"/>
      <c r="P791" s="139">
        <v>96308.085940000004</v>
      </c>
      <c r="Q791" s="141">
        <v>7801</v>
      </c>
      <c r="R791" s="139">
        <v>93757.1</v>
      </c>
      <c r="S791" s="141">
        <v>8824.7999999999993</v>
      </c>
      <c r="T791" s="139">
        <v>95697.1</v>
      </c>
      <c r="U791" s="141">
        <v>302.0865</v>
      </c>
      <c r="V791" s="139">
        <v>96745.1</v>
      </c>
      <c r="W791" s="141">
        <v>308.93650000000002</v>
      </c>
      <c r="X791" s="142">
        <v>97610.6</v>
      </c>
      <c r="Y791" s="141">
        <v>330</v>
      </c>
      <c r="Z791" s="74" t="str">
        <f t="shared" si="36"/>
        <v/>
      </c>
      <c r="AA791" s="48">
        <f t="shared" si="37"/>
        <v>93757.1</v>
      </c>
      <c r="AB79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MIN(G791,J791,M791),"")</f>
        <v/>
      </c>
      <c r="AC791" s="49" t="str">
        <f>IF(OR(DataBase2[[#This Row],[sKS]] = "", DataBase2[[#This Row],[BSOpt]]=""), "", (DataBase2[[#This Row],[sKS]]-DataBase2[[#This Row],[BSOpt]])/DataBase2[[#This Row],[BSOpt]])</f>
        <v/>
      </c>
      <c r="AD791" s="49" t="str">
        <f t="shared" si="38"/>
        <v/>
      </c>
      <c r="AE791" s="49" t="str">
        <f>IF(OR(DataBase2[[#This Row],[sKS]] = "", DataBase2[[#This Row],[BESTUB]]=""), "", (DataBase2[[#This Row],[sKS]]-DataBase2[[#This Row],[BESTUB]])/DataBase2[[#This Row],[BESTUB]])</f>
        <v/>
      </c>
      <c r="AF791" s="75" t="str">
        <f>IF(OR(DataBase2[[#This Row],[sLB]] = "", DataBase2[[#This Row],[BestSol]]=""), "", (DataBase2[[#This Row],[sLB]]-DataBase2[[#This Row],[BestSol]])/DataBase2[[#This Row],[BestSol]])</f>
        <v/>
      </c>
      <c r="AG791" s="76" t="str">
        <f>IF(OR(DataBase2[[#This Row],[sCL]] = "", DataBase2[[#This Row],[BestSol]]=""), "", (DataBase2[[#This Row],[sCL]] -DataBase2[[#This Row],[BestSol]])/DataBase2[[#This Row],[BestSol]])</f>
        <v/>
      </c>
      <c r="AH791" s="76" t="str">
        <f>IF(OR(DataBase2[[#This Row],[sDRC]]= "", DataBase2[[#This Row],[BestSol]]=""), "", (DataBase2[[#This Row],[sDRC]]-DataBase2[[#This Row],[BestSol]])/DataBase2[[#This Row],[BestSol]])</f>
        <v/>
      </c>
      <c r="AI791" s="76" t="str">
        <f>IF(OR(DataBase2[[#This Row],[sABS]]= "", DataBase2[[#This Row],[BestSol]]=""), "", (DataBase2[[#This Row],[sABS]]-DataBase2[[#This Row],[BestSol]])/DataBase2[[#This Row],[BestSol]])</f>
        <v/>
      </c>
      <c r="AJ791" s="76" t="str">
        <f>IF(OR(DataBase2[[#This Row],[sCCJ]]= "", DataBase2[[#This Row],[BestSol]]=""), "", (DataBase2[[#This Row],[sCCJ]]-DataBase2[[#This Row],[BestSol]])/DataBase2[[#This Row],[BestSol]])</f>
        <v/>
      </c>
      <c r="AK791" s="76" t="str">
        <f>IF(OR(DataBase2[[#This Row],[sILS]] = "", DataBase2[[#This Row],[BestSol]]=""), "", (DataBase2[[#This Row],[sILS]]-DataBase2[[#This Row],[BestSol]])/DataBase2[[#This Row],[BestSol]])</f>
        <v/>
      </c>
      <c r="AL791" s="76" t="str">
        <f>IF(OR(DataBase2[[#This Row],[sSA]] = "", DataBase2[[#This Row],[BestSol]]=""), "", (DataBase2[[#This Row],[sSA]]-DataBase2[[#This Row],[BestSol]])/DataBase2[[#This Row],[BestSol]])</f>
        <v/>
      </c>
      <c r="AM791" s="76" t="str">
        <f>IF(OR(DataBase2[[#This Row],[sKS]] = "", DataBase2[[#This Row],[BestSol]]=""), "", (DataBase2[[#This Row],[sKS]]-DataBase2[[#This Row],[BestSol]])/DataBase2[[#This Row],[BestSol]])</f>
        <v/>
      </c>
      <c r="AN791" s="75" t="str">
        <f>IF(OR(DataBase2[[#This Row],[sLB]] = "", DataBase2[[#This Row],[BSHeu]]=""), "", (DataBase2[[#This Row],[sLB]]-DataBase2[[#This Row],[BSHeu]])/DataBase2[[#This Row],[BSHeu]])</f>
        <v/>
      </c>
      <c r="AO791" s="76" t="str">
        <f>IF(OR(DataBase2[[#This Row],[sCL]] = "",  DataBase2[[#This Row],[BSHeu]]=""), "", (DataBase2[[#This Row],[sCL]] - DataBase2[[#This Row],[BSHeu]])/ DataBase2[[#This Row],[BSHeu]])</f>
        <v/>
      </c>
      <c r="AP791" s="76" t="str">
        <f>IF(OR(DataBase2[[#This Row],[sDRC]]= "",  DataBase2[[#This Row],[BSHeu]]=""), "", (DataBase2[[#This Row],[sDRC]]- DataBase2[[#This Row],[BSHeu]])/ DataBase2[[#This Row],[BSHeu]])</f>
        <v/>
      </c>
      <c r="AQ791" s="76">
        <f>IF(OR(DataBase2[[#This Row],[sABS]]= "",  DataBase2[[#This Row],[BSHeu]]=""), "", (DataBase2[[#This Row],[sABS]]- DataBase2[[#This Row],[BSHeu]])/ DataBase2[[#This Row],[BSHeu]])</f>
        <v>2.7208456106257536E-2</v>
      </c>
      <c r="AR791" s="76">
        <f>IF(OR(DataBase2[[#This Row],[sCCJ]]= "",  DataBase2[[#This Row],[BSHeu]]=""), "", (DataBase2[[#This Row],[sCCJ]]- DataBase2[[#This Row],[BSHeu]])/ DataBase2[[#This Row],[BSHeu]])</f>
        <v>0</v>
      </c>
      <c r="AS791" s="76">
        <f>IF(OR(DataBase2[[#This Row],[sILS]] = "",  DataBase2[[#This Row],[BSHeu]]=""), "", (DataBase2[[#This Row],[sILS]]- DataBase2[[#This Row],[BSHeu]])/ DataBase2[[#This Row],[BSHeu]])</f>
        <v>2.0691766276900628E-2</v>
      </c>
      <c r="AT791" s="76">
        <f>IF(OR(DataBase2[[#This Row],[sSA]] = "",  DataBase2[[#This Row],[BSHeu]]=""), "", (DataBase2[[#This Row],[sSA]]- DataBase2[[#This Row],[BSHeu]])/ DataBase2[[#This Row],[BSHeu]])</f>
        <v>3.1869586409989215E-2</v>
      </c>
      <c r="AU791" s="77">
        <f>IF(OR(DataBase2[[#This Row],[sKS]]= "",  DataBase2[[#This Row],[BSHeu]]=""), "", (DataBase2[[#This Row],[sKS]]- DataBase2[[#This Row],[BSHeu]])/ DataBase2[[#This Row],[BSHeu]])</f>
        <v>4.1100887292802354E-2</v>
      </c>
      <c r="AV791" s="78" t="str">
        <f>IF(AND(DataBase2[[#This Row],[sLBGB]]&lt;=0.0001, DataBase2[[#This Row],[sLBGB]]&lt;&gt;""), 1,"")</f>
        <v/>
      </c>
      <c r="AW791" s="78" t="str">
        <f>IF(AND(DataBase2[[#This Row],[sCLGB]]&lt;=0.0001,DataBase2[[#This Row],[sCLGB]]&lt;&gt;""), 1,"")</f>
        <v/>
      </c>
      <c r="AX791" s="78" t="str">
        <f>IF(AND(DataBase2[[#This Row],[sDRCGB]]&lt;=0.0001,DataBase2[[#This Row],[sDRCGB]]&lt;&gt;""), 1,"")</f>
        <v/>
      </c>
      <c r="AY791" s="78" t="str">
        <f>IF(AND(DataBase2[[#This Row],[sABSGB]]&lt;=0.0001,DataBase2[[#This Row],[sABSGB]]&lt;&gt;""), 1,"")</f>
        <v/>
      </c>
      <c r="AZ791" s="78" t="str">
        <f>IF(AND(DataBase2[[#This Row],[sCCJGB]]&lt;=0.0001,DataBase2[[#This Row],[sCCJGB]]&lt;&gt;""), 1,"")</f>
        <v/>
      </c>
      <c r="BA791" s="78" t="str">
        <f>IF(AND(DataBase2[[#This Row],[sILSGB]]&lt;=0.0001,DataBase2[[#This Row],[sILSGB]]&lt;&gt;""), 1,"")</f>
        <v/>
      </c>
      <c r="BB791" s="78" t="str">
        <f>IF(AND(DataBase2[[#This Row],[sSAGB]]&lt;=0.0001,DataBase2[[#This Row],[sSAGB]]&lt;&gt;""), 1,"")</f>
        <v/>
      </c>
      <c r="BC791" s="78" t="str">
        <f>IF(AND(DataBase2[[#This Row],[sKSGB]]&lt;=0.0001,DataBase2[[#This Row],[sKSGB]]&lt;&gt;""), 1,"")</f>
        <v/>
      </c>
      <c r="BD791" s="79" t="str">
        <f>IF(AND(DataBase2[[#This Row],[sLBGKS]]&lt;=0.0001, DataBase2[[#This Row],[sLBGKS]]&lt;&gt;""), 1,"")</f>
        <v/>
      </c>
      <c r="BE791" s="78" t="str">
        <f>IF(AND(DataBase2[[#This Row],[sCLGKS]]&lt;=0.0001,DataBase2[[#This Row],[sCLGKS]]&lt;&gt;""), 1,"")</f>
        <v/>
      </c>
      <c r="BF791" s="78" t="str">
        <f>IF(AND(DataBase2[[#This Row],[sDRCGKS]]&lt;=0.0001,DataBase2[[#This Row],[sDRCGKS]]&lt;&gt;""), 1,"")</f>
        <v/>
      </c>
      <c r="BG791" s="78" t="str">
        <f>IF(AND(DataBase2[[#This Row],[sABSGKS]]&lt;=0.0001,DataBase2[[#This Row],[sABSGKS]]&lt;&gt;""), 1,"")</f>
        <v/>
      </c>
      <c r="BH791" s="78">
        <f>IF(AND(DataBase2[[#This Row],[sCCJGKS]]&lt;=0.0001,DataBase2[[#This Row],[sCCJGKS]]&lt;&gt;""), 1,"")</f>
        <v>1</v>
      </c>
      <c r="BI791" s="78" t="str">
        <f>IF(AND(DataBase2[[#This Row],[sILSGKS]]&lt;=0.0001,DataBase2[[#This Row],[sILSGKS]]&lt;&gt;""), 1,"")</f>
        <v/>
      </c>
      <c r="BJ791" s="78" t="str">
        <f>IF(AND(DataBase2[[#This Row],[sSAGKS]]&lt;=0.0001,DataBase2[[#This Row],[sSAGKS]]&lt;&gt;""), 1,"")</f>
        <v/>
      </c>
      <c r="BK791" s="80" t="str">
        <f>IF(AND(DataBase2[[#This Row],[sKSGKS]]&lt;=0.0001,DataBase2[[#This Row],[sKSGKS]]&lt;&gt;""), 1,"")</f>
        <v/>
      </c>
      <c r="BQ791" s="7"/>
      <c r="BR791" s="7"/>
      <c r="BS791" s="7"/>
      <c r="BT791" s="7"/>
      <c r="BU791" s="7"/>
      <c r="CH791" s="7"/>
      <c r="CI791" s="7"/>
      <c r="CJ791" s="7"/>
      <c r="CK791" s="7"/>
      <c r="CQ791" s="7"/>
      <c r="CR791" s="7"/>
      <c r="CS791" s="7"/>
      <c r="CT791" s="7"/>
      <c r="CU791" s="7"/>
      <c r="DH791" s="7"/>
      <c r="DI791" s="7"/>
      <c r="DJ791" s="7"/>
      <c r="DK791" s="7"/>
      <c r="DQ791" s="7"/>
      <c r="DR791" s="7"/>
      <c r="DS791" s="7"/>
      <c r="DT791" s="7"/>
      <c r="DU791" s="7"/>
      <c r="EB791" s="7"/>
      <c r="EC791" s="7"/>
      <c r="ED791" s="7"/>
      <c r="EE791" s="7"/>
      <c r="EK791" s="7"/>
      <c r="EL791" s="7"/>
      <c r="EM791" s="7"/>
      <c r="EN791" s="7"/>
      <c r="EO791" s="7"/>
      <c r="EV791" s="7"/>
      <c r="EW791" s="7"/>
      <c r="EX791" s="7"/>
      <c r="EY791" s="7"/>
    </row>
    <row r="792" spans="1:155" s="8" customFormat="1" x14ac:dyDescent="0.35">
      <c r="A792" s="127" t="s">
        <v>378</v>
      </c>
      <c r="B792" s="128" t="s">
        <v>283</v>
      </c>
      <c r="C792" s="129" t="s">
        <v>81</v>
      </c>
      <c r="D792" s="67">
        <v>6</v>
      </c>
      <c r="E792" s="67">
        <v>200</v>
      </c>
      <c r="F792" s="68">
        <v>4</v>
      </c>
      <c r="G792" s="139"/>
      <c r="H792" s="140">
        <v>89653.4</v>
      </c>
      <c r="I792" s="141"/>
      <c r="J792" s="139"/>
      <c r="K792" s="140"/>
      <c r="L792" s="141"/>
      <c r="M792" s="139"/>
      <c r="N792" s="142"/>
      <c r="O792" s="141"/>
      <c r="P792" s="139">
        <v>101084.20312999999</v>
      </c>
      <c r="Q792" s="141">
        <v>7802</v>
      </c>
      <c r="R792" s="139">
        <v>94581.1</v>
      </c>
      <c r="S792" s="141">
        <v>22758.400000000001</v>
      </c>
      <c r="T792" s="139">
        <v>97377.1</v>
      </c>
      <c r="U792" s="141">
        <v>300.08300000000003</v>
      </c>
      <c r="V792" s="139">
        <v>98340.1</v>
      </c>
      <c r="W792" s="141">
        <v>305.29399999999998</v>
      </c>
      <c r="X792" s="142">
        <v>98475.7</v>
      </c>
      <c r="Y792" s="141">
        <v>671</v>
      </c>
      <c r="Z792" s="74" t="str">
        <f t="shared" si="36"/>
        <v/>
      </c>
      <c r="AA792" s="48">
        <f t="shared" si="37"/>
        <v>94581.1</v>
      </c>
      <c r="AB79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MIN(G792,J792,M792),"")</f>
        <v/>
      </c>
      <c r="AC792" s="49" t="str">
        <f>IF(OR(DataBase2[[#This Row],[sKS]] = "", DataBase2[[#This Row],[BSOpt]]=""), "", (DataBase2[[#This Row],[sKS]]-DataBase2[[#This Row],[BSOpt]])/DataBase2[[#This Row],[BSOpt]])</f>
        <v/>
      </c>
      <c r="AD792" s="49" t="str">
        <f t="shared" si="38"/>
        <v/>
      </c>
      <c r="AE792" s="49" t="str">
        <f>IF(OR(DataBase2[[#This Row],[sKS]] = "", DataBase2[[#This Row],[BESTUB]]=""), "", (DataBase2[[#This Row],[sKS]]-DataBase2[[#This Row],[BESTUB]])/DataBase2[[#This Row],[BESTUB]])</f>
        <v/>
      </c>
      <c r="AF792" s="75" t="str">
        <f>IF(OR(DataBase2[[#This Row],[sLB]] = "", DataBase2[[#This Row],[BestSol]]=""), "", (DataBase2[[#This Row],[sLB]]-DataBase2[[#This Row],[BestSol]])/DataBase2[[#This Row],[BestSol]])</f>
        <v/>
      </c>
      <c r="AG792" s="76" t="str">
        <f>IF(OR(DataBase2[[#This Row],[sCL]] = "", DataBase2[[#This Row],[BestSol]]=""), "", (DataBase2[[#This Row],[sCL]] -DataBase2[[#This Row],[BestSol]])/DataBase2[[#This Row],[BestSol]])</f>
        <v/>
      </c>
      <c r="AH792" s="76" t="str">
        <f>IF(OR(DataBase2[[#This Row],[sDRC]]= "", DataBase2[[#This Row],[BestSol]]=""), "", (DataBase2[[#This Row],[sDRC]]-DataBase2[[#This Row],[BestSol]])/DataBase2[[#This Row],[BestSol]])</f>
        <v/>
      </c>
      <c r="AI792" s="76" t="str">
        <f>IF(OR(DataBase2[[#This Row],[sABS]]= "", DataBase2[[#This Row],[BestSol]]=""), "", (DataBase2[[#This Row],[sABS]]-DataBase2[[#This Row],[BestSol]])/DataBase2[[#This Row],[BestSol]])</f>
        <v/>
      </c>
      <c r="AJ792" s="76" t="str">
        <f>IF(OR(DataBase2[[#This Row],[sCCJ]]= "", DataBase2[[#This Row],[BestSol]]=""), "", (DataBase2[[#This Row],[sCCJ]]-DataBase2[[#This Row],[BestSol]])/DataBase2[[#This Row],[BestSol]])</f>
        <v/>
      </c>
      <c r="AK792" s="76" t="str">
        <f>IF(OR(DataBase2[[#This Row],[sILS]] = "", DataBase2[[#This Row],[BestSol]]=""), "", (DataBase2[[#This Row],[sILS]]-DataBase2[[#This Row],[BestSol]])/DataBase2[[#This Row],[BestSol]])</f>
        <v/>
      </c>
      <c r="AL792" s="76" t="str">
        <f>IF(OR(DataBase2[[#This Row],[sSA]] = "", DataBase2[[#This Row],[BestSol]]=""), "", (DataBase2[[#This Row],[sSA]]-DataBase2[[#This Row],[BestSol]])/DataBase2[[#This Row],[BestSol]])</f>
        <v/>
      </c>
      <c r="AM792" s="76" t="str">
        <f>IF(OR(DataBase2[[#This Row],[sKS]] = "", DataBase2[[#This Row],[BestSol]]=""), "", (DataBase2[[#This Row],[sKS]]-DataBase2[[#This Row],[BestSol]])/DataBase2[[#This Row],[BestSol]])</f>
        <v/>
      </c>
      <c r="AN792" s="75" t="str">
        <f>IF(OR(DataBase2[[#This Row],[sLB]] = "", DataBase2[[#This Row],[BSHeu]]=""), "", (DataBase2[[#This Row],[sLB]]-DataBase2[[#This Row],[BSHeu]])/DataBase2[[#This Row],[BSHeu]])</f>
        <v/>
      </c>
      <c r="AO792" s="76" t="str">
        <f>IF(OR(DataBase2[[#This Row],[sCL]] = "",  DataBase2[[#This Row],[BSHeu]]=""), "", (DataBase2[[#This Row],[sCL]] - DataBase2[[#This Row],[BSHeu]])/ DataBase2[[#This Row],[BSHeu]])</f>
        <v/>
      </c>
      <c r="AP792" s="76" t="str">
        <f>IF(OR(DataBase2[[#This Row],[sDRC]]= "",  DataBase2[[#This Row],[BSHeu]]=""), "", (DataBase2[[#This Row],[sDRC]]- DataBase2[[#This Row],[BSHeu]])/ DataBase2[[#This Row],[BSHeu]])</f>
        <v/>
      </c>
      <c r="AQ792" s="76">
        <f>IF(OR(DataBase2[[#This Row],[sABS]]= "",  DataBase2[[#This Row],[BSHeu]]=""), "", (DataBase2[[#This Row],[sABS]]- DataBase2[[#This Row],[BSHeu]])/ DataBase2[[#This Row],[BSHeu]])</f>
        <v>6.875689889417641E-2</v>
      </c>
      <c r="AR792" s="76">
        <f>IF(OR(DataBase2[[#This Row],[sCCJ]]= "",  DataBase2[[#This Row],[BSHeu]]=""), "", (DataBase2[[#This Row],[sCCJ]]- DataBase2[[#This Row],[BSHeu]])/ DataBase2[[#This Row],[BSHeu]])</f>
        <v>0</v>
      </c>
      <c r="AS792" s="76">
        <f>IF(OR(DataBase2[[#This Row],[sILS]] = "",  DataBase2[[#This Row],[BSHeu]]=""), "", (DataBase2[[#This Row],[sILS]]- DataBase2[[#This Row],[BSHeu]])/ DataBase2[[#This Row],[BSHeu]])</f>
        <v>2.9561931506400324E-2</v>
      </c>
      <c r="AT792" s="76">
        <f>IF(OR(DataBase2[[#This Row],[sSA]] = "",  DataBase2[[#This Row],[BSHeu]]=""), "", (DataBase2[[#This Row],[sSA]]- DataBase2[[#This Row],[BSHeu]])/ DataBase2[[#This Row],[BSHeu]])</f>
        <v>3.9743669718368679E-2</v>
      </c>
      <c r="AU792" s="77">
        <f>IF(OR(DataBase2[[#This Row],[sKS]]= "",  DataBase2[[#This Row],[BSHeu]]=""), "", (DataBase2[[#This Row],[sKS]]- DataBase2[[#This Row],[BSHeu]])/ DataBase2[[#This Row],[BSHeu]])</f>
        <v>4.1177359958807745E-2</v>
      </c>
      <c r="AV792" s="78" t="str">
        <f>IF(AND(DataBase2[[#This Row],[sLBGB]]&lt;=0.0001, DataBase2[[#This Row],[sLBGB]]&lt;&gt;""), 1,"")</f>
        <v/>
      </c>
      <c r="AW792" s="78" t="str">
        <f>IF(AND(DataBase2[[#This Row],[sCLGB]]&lt;=0.0001,DataBase2[[#This Row],[sCLGB]]&lt;&gt;""), 1,"")</f>
        <v/>
      </c>
      <c r="AX792" s="78" t="str">
        <f>IF(AND(DataBase2[[#This Row],[sDRCGB]]&lt;=0.0001,DataBase2[[#This Row],[sDRCGB]]&lt;&gt;""), 1,"")</f>
        <v/>
      </c>
      <c r="AY792" s="78" t="str">
        <f>IF(AND(DataBase2[[#This Row],[sABSGB]]&lt;=0.0001,DataBase2[[#This Row],[sABSGB]]&lt;&gt;""), 1,"")</f>
        <v/>
      </c>
      <c r="AZ792" s="78" t="str">
        <f>IF(AND(DataBase2[[#This Row],[sCCJGB]]&lt;=0.0001,DataBase2[[#This Row],[sCCJGB]]&lt;&gt;""), 1,"")</f>
        <v/>
      </c>
      <c r="BA792" s="78" t="str">
        <f>IF(AND(DataBase2[[#This Row],[sILSGB]]&lt;=0.0001,DataBase2[[#This Row],[sILSGB]]&lt;&gt;""), 1,"")</f>
        <v/>
      </c>
      <c r="BB792" s="78" t="str">
        <f>IF(AND(DataBase2[[#This Row],[sSAGB]]&lt;=0.0001,DataBase2[[#This Row],[sSAGB]]&lt;&gt;""), 1,"")</f>
        <v/>
      </c>
      <c r="BC792" s="78" t="str">
        <f>IF(AND(DataBase2[[#This Row],[sKSGB]]&lt;=0.0001,DataBase2[[#This Row],[sKSGB]]&lt;&gt;""), 1,"")</f>
        <v/>
      </c>
      <c r="BD792" s="79" t="str">
        <f>IF(AND(DataBase2[[#This Row],[sLBGKS]]&lt;=0.0001, DataBase2[[#This Row],[sLBGKS]]&lt;&gt;""), 1,"")</f>
        <v/>
      </c>
      <c r="BE792" s="78" t="str">
        <f>IF(AND(DataBase2[[#This Row],[sCLGKS]]&lt;=0.0001,DataBase2[[#This Row],[sCLGKS]]&lt;&gt;""), 1,"")</f>
        <v/>
      </c>
      <c r="BF792" s="78" t="str">
        <f>IF(AND(DataBase2[[#This Row],[sDRCGKS]]&lt;=0.0001,DataBase2[[#This Row],[sDRCGKS]]&lt;&gt;""), 1,"")</f>
        <v/>
      </c>
      <c r="BG792" s="78" t="str">
        <f>IF(AND(DataBase2[[#This Row],[sABSGKS]]&lt;=0.0001,DataBase2[[#This Row],[sABSGKS]]&lt;&gt;""), 1,"")</f>
        <v/>
      </c>
      <c r="BH792" s="78">
        <f>IF(AND(DataBase2[[#This Row],[sCCJGKS]]&lt;=0.0001,DataBase2[[#This Row],[sCCJGKS]]&lt;&gt;""), 1,"")</f>
        <v>1</v>
      </c>
      <c r="BI792" s="78" t="str">
        <f>IF(AND(DataBase2[[#This Row],[sILSGKS]]&lt;=0.0001,DataBase2[[#This Row],[sILSGKS]]&lt;&gt;""), 1,"")</f>
        <v/>
      </c>
      <c r="BJ792" s="78" t="str">
        <f>IF(AND(DataBase2[[#This Row],[sSAGKS]]&lt;=0.0001,DataBase2[[#This Row],[sSAGKS]]&lt;&gt;""), 1,"")</f>
        <v/>
      </c>
      <c r="BK792" s="80" t="str">
        <f>IF(AND(DataBase2[[#This Row],[sKSGKS]]&lt;=0.0001,DataBase2[[#This Row],[sKSGKS]]&lt;&gt;""), 1,"")</f>
        <v/>
      </c>
      <c r="BQ792" s="7"/>
      <c r="BR792" s="7"/>
      <c r="BS792" s="7"/>
      <c r="BT792" s="7"/>
      <c r="BU792" s="7"/>
      <c r="CH792" s="7"/>
      <c r="CI792" s="7"/>
      <c r="CJ792" s="7"/>
      <c r="CK792" s="7"/>
      <c r="CQ792" s="7"/>
      <c r="CR792" s="7"/>
      <c r="CS792" s="7"/>
      <c r="CT792" s="7"/>
      <c r="CU792" s="7"/>
      <c r="DH792" s="7"/>
      <c r="DI792" s="7"/>
      <c r="DJ792" s="7"/>
      <c r="DK792" s="7"/>
      <c r="DQ792" s="7"/>
      <c r="DR792" s="7"/>
      <c r="DS792" s="7"/>
      <c r="DT792" s="7"/>
      <c r="DU792" s="7"/>
      <c r="EB792" s="7"/>
      <c r="EC792" s="7"/>
      <c r="ED792" s="7"/>
      <c r="EE792" s="7"/>
      <c r="EK792" s="7"/>
      <c r="EL792" s="7"/>
      <c r="EM792" s="7"/>
      <c r="EN792" s="7"/>
      <c r="EO792" s="7"/>
      <c r="EV792" s="7"/>
      <c r="EW792" s="7"/>
      <c r="EX792" s="7"/>
      <c r="EY792" s="7"/>
    </row>
    <row r="793" spans="1:155" s="8" customFormat="1" x14ac:dyDescent="0.35">
      <c r="A793" s="127" t="s">
        <v>379</v>
      </c>
      <c r="B793" s="128" t="s">
        <v>283</v>
      </c>
      <c r="C793" s="129" t="s">
        <v>81</v>
      </c>
      <c r="D793" s="67">
        <v>6</v>
      </c>
      <c r="E793" s="67">
        <v>200</v>
      </c>
      <c r="F793" s="68">
        <v>5</v>
      </c>
      <c r="G793" s="139"/>
      <c r="H793" s="140">
        <v>92927.7</v>
      </c>
      <c r="I793" s="141"/>
      <c r="J793" s="139"/>
      <c r="K793" s="140"/>
      <c r="L793" s="141"/>
      <c r="M793" s="139"/>
      <c r="N793" s="142"/>
      <c r="O793" s="141"/>
      <c r="P793" s="139">
        <v>101202.64062999999</v>
      </c>
      <c r="Q793" s="141">
        <v>7800</v>
      </c>
      <c r="R793" s="139">
        <v>95905.1</v>
      </c>
      <c r="S793" s="141">
        <v>20722.599999999999</v>
      </c>
      <c r="T793" s="139">
        <v>99649.1</v>
      </c>
      <c r="U793" s="141">
        <v>301.03699999999998</v>
      </c>
      <c r="V793" s="139">
        <v>100264.1</v>
      </c>
      <c r="W793" s="141">
        <v>300.19450000000001</v>
      </c>
      <c r="X793" s="142">
        <v>99972.7</v>
      </c>
      <c r="Y793" s="141">
        <v>4805</v>
      </c>
      <c r="Z793" s="74" t="str">
        <f t="shared" si="36"/>
        <v/>
      </c>
      <c r="AA793" s="48">
        <f t="shared" si="37"/>
        <v>95905.1</v>
      </c>
      <c r="AB79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MIN(G793,J793,M793),"")</f>
        <v/>
      </c>
      <c r="AC793" s="49" t="str">
        <f>IF(OR(DataBase2[[#This Row],[sKS]] = "", DataBase2[[#This Row],[BSOpt]]=""), "", (DataBase2[[#This Row],[sKS]]-DataBase2[[#This Row],[BSOpt]])/DataBase2[[#This Row],[BSOpt]])</f>
        <v/>
      </c>
      <c r="AD793" s="49" t="str">
        <f t="shared" si="38"/>
        <v/>
      </c>
      <c r="AE793" s="49" t="str">
        <f>IF(OR(DataBase2[[#This Row],[sKS]] = "", DataBase2[[#This Row],[BESTUB]]=""), "", (DataBase2[[#This Row],[sKS]]-DataBase2[[#This Row],[BESTUB]])/DataBase2[[#This Row],[BESTUB]])</f>
        <v/>
      </c>
      <c r="AF793" s="75" t="str">
        <f>IF(OR(DataBase2[[#This Row],[sLB]] = "", DataBase2[[#This Row],[BestSol]]=""), "", (DataBase2[[#This Row],[sLB]]-DataBase2[[#This Row],[BestSol]])/DataBase2[[#This Row],[BestSol]])</f>
        <v/>
      </c>
      <c r="AG793" s="76" t="str">
        <f>IF(OR(DataBase2[[#This Row],[sCL]] = "", DataBase2[[#This Row],[BestSol]]=""), "", (DataBase2[[#This Row],[sCL]] -DataBase2[[#This Row],[BestSol]])/DataBase2[[#This Row],[BestSol]])</f>
        <v/>
      </c>
      <c r="AH793" s="76" t="str">
        <f>IF(OR(DataBase2[[#This Row],[sDRC]]= "", DataBase2[[#This Row],[BestSol]]=""), "", (DataBase2[[#This Row],[sDRC]]-DataBase2[[#This Row],[BestSol]])/DataBase2[[#This Row],[BestSol]])</f>
        <v/>
      </c>
      <c r="AI793" s="76" t="str">
        <f>IF(OR(DataBase2[[#This Row],[sABS]]= "", DataBase2[[#This Row],[BestSol]]=""), "", (DataBase2[[#This Row],[sABS]]-DataBase2[[#This Row],[BestSol]])/DataBase2[[#This Row],[BestSol]])</f>
        <v/>
      </c>
      <c r="AJ793" s="76" t="str">
        <f>IF(OR(DataBase2[[#This Row],[sCCJ]]= "", DataBase2[[#This Row],[BestSol]]=""), "", (DataBase2[[#This Row],[sCCJ]]-DataBase2[[#This Row],[BestSol]])/DataBase2[[#This Row],[BestSol]])</f>
        <v/>
      </c>
      <c r="AK793" s="76" t="str">
        <f>IF(OR(DataBase2[[#This Row],[sILS]] = "", DataBase2[[#This Row],[BestSol]]=""), "", (DataBase2[[#This Row],[sILS]]-DataBase2[[#This Row],[BestSol]])/DataBase2[[#This Row],[BestSol]])</f>
        <v/>
      </c>
      <c r="AL793" s="76" t="str">
        <f>IF(OR(DataBase2[[#This Row],[sSA]] = "", DataBase2[[#This Row],[BestSol]]=""), "", (DataBase2[[#This Row],[sSA]]-DataBase2[[#This Row],[BestSol]])/DataBase2[[#This Row],[BestSol]])</f>
        <v/>
      </c>
      <c r="AM793" s="76" t="str">
        <f>IF(OR(DataBase2[[#This Row],[sKS]] = "", DataBase2[[#This Row],[BestSol]]=""), "", (DataBase2[[#This Row],[sKS]]-DataBase2[[#This Row],[BestSol]])/DataBase2[[#This Row],[BestSol]])</f>
        <v/>
      </c>
      <c r="AN793" s="75" t="str">
        <f>IF(OR(DataBase2[[#This Row],[sLB]] = "", DataBase2[[#This Row],[BSHeu]]=""), "", (DataBase2[[#This Row],[sLB]]-DataBase2[[#This Row],[BSHeu]])/DataBase2[[#This Row],[BSHeu]])</f>
        <v/>
      </c>
      <c r="AO793" s="76" t="str">
        <f>IF(OR(DataBase2[[#This Row],[sCL]] = "",  DataBase2[[#This Row],[BSHeu]]=""), "", (DataBase2[[#This Row],[sCL]] - DataBase2[[#This Row],[BSHeu]])/ DataBase2[[#This Row],[BSHeu]])</f>
        <v/>
      </c>
      <c r="AP793" s="76" t="str">
        <f>IF(OR(DataBase2[[#This Row],[sDRC]]= "",  DataBase2[[#This Row],[BSHeu]]=""), "", (DataBase2[[#This Row],[sDRC]]- DataBase2[[#This Row],[BSHeu]])/ DataBase2[[#This Row],[BSHeu]])</f>
        <v/>
      </c>
      <c r="AQ793" s="76">
        <f>IF(OR(DataBase2[[#This Row],[sABS]]= "",  DataBase2[[#This Row],[BSHeu]]=""), "", (DataBase2[[#This Row],[sABS]]- DataBase2[[#This Row],[BSHeu]])/ DataBase2[[#This Row],[BSHeu]])</f>
        <v>5.5237319287503882E-2</v>
      </c>
      <c r="AR793" s="76">
        <f>IF(OR(DataBase2[[#This Row],[sCCJ]]= "",  DataBase2[[#This Row],[BSHeu]]=""), "", (DataBase2[[#This Row],[sCCJ]]- DataBase2[[#This Row],[BSHeu]])/ DataBase2[[#This Row],[BSHeu]])</f>
        <v>0</v>
      </c>
      <c r="AS793" s="76">
        <f>IF(OR(DataBase2[[#This Row],[sILS]] = "",  DataBase2[[#This Row],[BSHeu]]=""), "", (DataBase2[[#This Row],[sILS]]- DataBase2[[#This Row],[BSHeu]])/ DataBase2[[#This Row],[BSHeu]])</f>
        <v>3.90385912740824E-2</v>
      </c>
      <c r="AT793" s="76">
        <f>IF(OR(DataBase2[[#This Row],[sSA]] = "",  DataBase2[[#This Row],[BSHeu]]=""), "", (DataBase2[[#This Row],[sSA]]- DataBase2[[#This Row],[BSHeu]])/ DataBase2[[#This Row],[BSHeu]])</f>
        <v>4.5451180385610357E-2</v>
      </c>
      <c r="AU793" s="77">
        <f>IF(OR(DataBase2[[#This Row],[sKS]]= "",  DataBase2[[#This Row],[BSHeu]]=""), "", (DataBase2[[#This Row],[sKS]]- DataBase2[[#This Row],[BSHeu]])/ DataBase2[[#This Row],[BSHeu]])</f>
        <v>4.2412760113904172E-2</v>
      </c>
      <c r="AV793" s="78" t="str">
        <f>IF(AND(DataBase2[[#This Row],[sLBGB]]&lt;=0.0001, DataBase2[[#This Row],[sLBGB]]&lt;&gt;""), 1,"")</f>
        <v/>
      </c>
      <c r="AW793" s="78" t="str">
        <f>IF(AND(DataBase2[[#This Row],[sCLGB]]&lt;=0.0001,DataBase2[[#This Row],[sCLGB]]&lt;&gt;""), 1,"")</f>
        <v/>
      </c>
      <c r="AX793" s="78" t="str">
        <f>IF(AND(DataBase2[[#This Row],[sDRCGB]]&lt;=0.0001,DataBase2[[#This Row],[sDRCGB]]&lt;&gt;""), 1,"")</f>
        <v/>
      </c>
      <c r="AY793" s="78" t="str">
        <f>IF(AND(DataBase2[[#This Row],[sABSGB]]&lt;=0.0001,DataBase2[[#This Row],[sABSGB]]&lt;&gt;""), 1,"")</f>
        <v/>
      </c>
      <c r="AZ793" s="78" t="str">
        <f>IF(AND(DataBase2[[#This Row],[sCCJGB]]&lt;=0.0001,DataBase2[[#This Row],[sCCJGB]]&lt;&gt;""), 1,"")</f>
        <v/>
      </c>
      <c r="BA793" s="78" t="str">
        <f>IF(AND(DataBase2[[#This Row],[sILSGB]]&lt;=0.0001,DataBase2[[#This Row],[sILSGB]]&lt;&gt;""), 1,"")</f>
        <v/>
      </c>
      <c r="BB793" s="78" t="str">
        <f>IF(AND(DataBase2[[#This Row],[sSAGB]]&lt;=0.0001,DataBase2[[#This Row],[sSAGB]]&lt;&gt;""), 1,"")</f>
        <v/>
      </c>
      <c r="BC793" s="78" t="str">
        <f>IF(AND(DataBase2[[#This Row],[sKSGB]]&lt;=0.0001,DataBase2[[#This Row],[sKSGB]]&lt;&gt;""), 1,"")</f>
        <v/>
      </c>
      <c r="BD793" s="79" t="str">
        <f>IF(AND(DataBase2[[#This Row],[sLBGKS]]&lt;=0.0001, DataBase2[[#This Row],[sLBGKS]]&lt;&gt;""), 1,"")</f>
        <v/>
      </c>
      <c r="BE793" s="78" t="str">
        <f>IF(AND(DataBase2[[#This Row],[sCLGKS]]&lt;=0.0001,DataBase2[[#This Row],[sCLGKS]]&lt;&gt;""), 1,"")</f>
        <v/>
      </c>
      <c r="BF793" s="78" t="str">
        <f>IF(AND(DataBase2[[#This Row],[sDRCGKS]]&lt;=0.0001,DataBase2[[#This Row],[sDRCGKS]]&lt;&gt;""), 1,"")</f>
        <v/>
      </c>
      <c r="BG793" s="78" t="str">
        <f>IF(AND(DataBase2[[#This Row],[sABSGKS]]&lt;=0.0001,DataBase2[[#This Row],[sABSGKS]]&lt;&gt;""), 1,"")</f>
        <v/>
      </c>
      <c r="BH793" s="78">
        <f>IF(AND(DataBase2[[#This Row],[sCCJGKS]]&lt;=0.0001,DataBase2[[#This Row],[sCCJGKS]]&lt;&gt;""), 1,"")</f>
        <v>1</v>
      </c>
      <c r="BI793" s="78" t="str">
        <f>IF(AND(DataBase2[[#This Row],[sILSGKS]]&lt;=0.0001,DataBase2[[#This Row],[sILSGKS]]&lt;&gt;""), 1,"")</f>
        <v/>
      </c>
      <c r="BJ793" s="78" t="str">
        <f>IF(AND(DataBase2[[#This Row],[sSAGKS]]&lt;=0.0001,DataBase2[[#This Row],[sSAGKS]]&lt;&gt;""), 1,"")</f>
        <v/>
      </c>
      <c r="BK793" s="80" t="str">
        <f>IF(AND(DataBase2[[#This Row],[sKSGKS]]&lt;=0.0001,DataBase2[[#This Row],[sKSGKS]]&lt;&gt;""), 1,"")</f>
        <v/>
      </c>
      <c r="BQ793" s="7"/>
      <c r="BR793" s="7"/>
      <c r="BS793" s="7"/>
      <c r="BT793" s="7"/>
      <c r="BU793" s="7"/>
      <c r="CH793" s="7"/>
      <c r="CI793" s="7"/>
      <c r="CJ793" s="7"/>
      <c r="CK793" s="7"/>
      <c r="CQ793" s="7"/>
      <c r="CR793" s="7"/>
      <c r="CS793" s="7"/>
      <c r="CT793" s="7"/>
      <c r="CU793" s="7"/>
      <c r="DH793" s="7"/>
      <c r="DI793" s="7"/>
      <c r="DJ793" s="7"/>
      <c r="DK793" s="7"/>
      <c r="DQ793" s="7"/>
      <c r="DR793" s="7"/>
      <c r="DS793" s="7"/>
      <c r="DT793" s="7"/>
      <c r="DU793" s="7"/>
      <c r="EB793" s="7"/>
      <c r="EC793" s="7"/>
      <c r="ED793" s="7"/>
      <c r="EE793" s="7"/>
      <c r="EK793" s="7"/>
      <c r="EL793" s="7"/>
      <c r="EM793" s="7"/>
      <c r="EN793" s="7"/>
      <c r="EO793" s="7"/>
      <c r="EV793" s="7"/>
      <c r="EW793" s="7"/>
      <c r="EX793" s="7"/>
      <c r="EY793" s="7"/>
    </row>
    <row r="794" spans="1:155" s="8" customFormat="1" x14ac:dyDescent="0.35">
      <c r="A794" s="127" t="s">
        <v>380</v>
      </c>
      <c r="B794" s="128" t="s">
        <v>283</v>
      </c>
      <c r="C794" s="129" t="s">
        <v>81</v>
      </c>
      <c r="D794" s="67">
        <v>6</v>
      </c>
      <c r="E794" s="67">
        <v>200</v>
      </c>
      <c r="F794" s="68">
        <v>2</v>
      </c>
      <c r="G794" s="139"/>
      <c r="H794" s="140">
        <v>93789</v>
      </c>
      <c r="I794" s="141"/>
      <c r="J794" s="139"/>
      <c r="K794" s="140"/>
      <c r="L794" s="141"/>
      <c r="M794" s="139"/>
      <c r="N794" s="142"/>
      <c r="O794" s="141"/>
      <c r="P794" s="139">
        <v>97326.320309999996</v>
      </c>
      <c r="Q794" s="141">
        <v>7801</v>
      </c>
      <c r="R794" s="139">
        <v>96589.7</v>
      </c>
      <c r="S794" s="141">
        <v>17342</v>
      </c>
      <c r="T794" s="139">
        <v>98230.7</v>
      </c>
      <c r="U794" s="141">
        <v>300.3005</v>
      </c>
      <c r="V794" s="139">
        <v>99096.7</v>
      </c>
      <c r="W794" s="141">
        <v>307.21899999999999</v>
      </c>
      <c r="X794" s="142">
        <v>99494.8</v>
      </c>
      <c r="Y794" s="141">
        <v>199</v>
      </c>
      <c r="Z794" s="74" t="str">
        <f t="shared" si="36"/>
        <v/>
      </c>
      <c r="AA794" s="48">
        <f t="shared" si="37"/>
        <v>96589.7</v>
      </c>
      <c r="AB79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MIN(G794,J794,M794),"")</f>
        <v/>
      </c>
      <c r="AC794" s="49" t="str">
        <f>IF(OR(DataBase2[[#This Row],[sKS]] = "", DataBase2[[#This Row],[BSOpt]]=""), "", (DataBase2[[#This Row],[sKS]]-DataBase2[[#This Row],[BSOpt]])/DataBase2[[#This Row],[BSOpt]])</f>
        <v/>
      </c>
      <c r="AD794" s="49" t="str">
        <f t="shared" si="38"/>
        <v/>
      </c>
      <c r="AE794" s="49" t="str">
        <f>IF(OR(DataBase2[[#This Row],[sKS]] = "", DataBase2[[#This Row],[BESTUB]]=""), "", (DataBase2[[#This Row],[sKS]]-DataBase2[[#This Row],[BESTUB]])/DataBase2[[#This Row],[BESTUB]])</f>
        <v/>
      </c>
      <c r="AF794" s="75" t="str">
        <f>IF(OR(DataBase2[[#This Row],[sLB]] = "", DataBase2[[#This Row],[BestSol]]=""), "", (DataBase2[[#This Row],[sLB]]-DataBase2[[#This Row],[BestSol]])/DataBase2[[#This Row],[BestSol]])</f>
        <v/>
      </c>
      <c r="AG794" s="76" t="str">
        <f>IF(OR(DataBase2[[#This Row],[sCL]] = "", DataBase2[[#This Row],[BestSol]]=""), "", (DataBase2[[#This Row],[sCL]] -DataBase2[[#This Row],[BestSol]])/DataBase2[[#This Row],[BestSol]])</f>
        <v/>
      </c>
      <c r="AH794" s="76" t="str">
        <f>IF(OR(DataBase2[[#This Row],[sDRC]]= "", DataBase2[[#This Row],[BestSol]]=""), "", (DataBase2[[#This Row],[sDRC]]-DataBase2[[#This Row],[BestSol]])/DataBase2[[#This Row],[BestSol]])</f>
        <v/>
      </c>
      <c r="AI794" s="76" t="str">
        <f>IF(OR(DataBase2[[#This Row],[sABS]]= "", DataBase2[[#This Row],[BestSol]]=""), "", (DataBase2[[#This Row],[sABS]]-DataBase2[[#This Row],[BestSol]])/DataBase2[[#This Row],[BestSol]])</f>
        <v/>
      </c>
      <c r="AJ794" s="76" t="str">
        <f>IF(OR(DataBase2[[#This Row],[sCCJ]]= "", DataBase2[[#This Row],[BestSol]]=""), "", (DataBase2[[#This Row],[sCCJ]]-DataBase2[[#This Row],[BestSol]])/DataBase2[[#This Row],[BestSol]])</f>
        <v/>
      </c>
      <c r="AK794" s="76" t="str">
        <f>IF(OR(DataBase2[[#This Row],[sILS]] = "", DataBase2[[#This Row],[BestSol]]=""), "", (DataBase2[[#This Row],[sILS]]-DataBase2[[#This Row],[BestSol]])/DataBase2[[#This Row],[BestSol]])</f>
        <v/>
      </c>
      <c r="AL794" s="76" t="str">
        <f>IF(OR(DataBase2[[#This Row],[sSA]] = "", DataBase2[[#This Row],[BestSol]]=""), "", (DataBase2[[#This Row],[sSA]]-DataBase2[[#This Row],[BestSol]])/DataBase2[[#This Row],[BestSol]])</f>
        <v/>
      </c>
      <c r="AM794" s="76" t="str">
        <f>IF(OR(DataBase2[[#This Row],[sKS]] = "", DataBase2[[#This Row],[BestSol]]=""), "", (DataBase2[[#This Row],[sKS]]-DataBase2[[#This Row],[BestSol]])/DataBase2[[#This Row],[BestSol]])</f>
        <v/>
      </c>
      <c r="AN794" s="75" t="str">
        <f>IF(OR(DataBase2[[#This Row],[sLB]] = "", DataBase2[[#This Row],[BSHeu]]=""), "", (DataBase2[[#This Row],[sLB]]-DataBase2[[#This Row],[BSHeu]])/DataBase2[[#This Row],[BSHeu]])</f>
        <v/>
      </c>
      <c r="AO794" s="76" t="str">
        <f>IF(OR(DataBase2[[#This Row],[sCL]] = "",  DataBase2[[#This Row],[BSHeu]]=""), "", (DataBase2[[#This Row],[sCL]] - DataBase2[[#This Row],[BSHeu]])/ DataBase2[[#This Row],[BSHeu]])</f>
        <v/>
      </c>
      <c r="AP794" s="76" t="str">
        <f>IF(OR(DataBase2[[#This Row],[sDRC]]= "",  DataBase2[[#This Row],[BSHeu]]=""), "", (DataBase2[[#This Row],[sDRC]]- DataBase2[[#This Row],[BSHeu]])/ DataBase2[[#This Row],[BSHeu]])</f>
        <v/>
      </c>
      <c r="AQ794" s="76">
        <f>IF(OR(DataBase2[[#This Row],[sABS]]= "",  DataBase2[[#This Row],[BSHeu]]=""), "", (DataBase2[[#This Row],[sABS]]- DataBase2[[#This Row],[BSHeu]])/ DataBase2[[#This Row],[BSHeu]])</f>
        <v>7.6262822019324879E-3</v>
      </c>
      <c r="AR794" s="76">
        <f>IF(OR(DataBase2[[#This Row],[sCCJ]]= "",  DataBase2[[#This Row],[BSHeu]]=""), "", (DataBase2[[#This Row],[sCCJ]]- DataBase2[[#This Row],[BSHeu]])/ DataBase2[[#This Row],[BSHeu]])</f>
        <v>0</v>
      </c>
      <c r="AS794" s="76">
        <f>IF(OR(DataBase2[[#This Row],[sILS]] = "",  DataBase2[[#This Row],[BSHeu]]=""), "", (DataBase2[[#This Row],[sILS]]- DataBase2[[#This Row],[BSHeu]])/ DataBase2[[#This Row],[BSHeu]])</f>
        <v>1.6989389137765206E-2</v>
      </c>
      <c r="AT794" s="76">
        <f>IF(OR(DataBase2[[#This Row],[sSA]] = "",  DataBase2[[#This Row],[BSHeu]]=""), "", (DataBase2[[#This Row],[sSA]]- DataBase2[[#This Row],[BSHeu]])/ DataBase2[[#This Row],[BSHeu]])</f>
        <v>2.5955148426799132E-2</v>
      </c>
      <c r="AU794" s="77">
        <f>IF(OR(DataBase2[[#This Row],[sKS]]= "",  DataBase2[[#This Row],[BSHeu]]=""), "", (DataBase2[[#This Row],[sKS]]- DataBase2[[#This Row],[BSHeu]])/ DataBase2[[#This Row],[BSHeu]])</f>
        <v>3.0076705901353931E-2</v>
      </c>
      <c r="AV794" s="78" t="str">
        <f>IF(AND(DataBase2[[#This Row],[sLBGB]]&lt;=0.0001, DataBase2[[#This Row],[sLBGB]]&lt;&gt;""), 1,"")</f>
        <v/>
      </c>
      <c r="AW794" s="78" t="str">
        <f>IF(AND(DataBase2[[#This Row],[sCLGB]]&lt;=0.0001,DataBase2[[#This Row],[sCLGB]]&lt;&gt;""), 1,"")</f>
        <v/>
      </c>
      <c r="AX794" s="78" t="str">
        <f>IF(AND(DataBase2[[#This Row],[sDRCGB]]&lt;=0.0001,DataBase2[[#This Row],[sDRCGB]]&lt;&gt;""), 1,"")</f>
        <v/>
      </c>
      <c r="AY794" s="78" t="str">
        <f>IF(AND(DataBase2[[#This Row],[sABSGB]]&lt;=0.0001,DataBase2[[#This Row],[sABSGB]]&lt;&gt;""), 1,"")</f>
        <v/>
      </c>
      <c r="AZ794" s="78" t="str">
        <f>IF(AND(DataBase2[[#This Row],[sCCJGB]]&lt;=0.0001,DataBase2[[#This Row],[sCCJGB]]&lt;&gt;""), 1,"")</f>
        <v/>
      </c>
      <c r="BA794" s="78" t="str">
        <f>IF(AND(DataBase2[[#This Row],[sILSGB]]&lt;=0.0001,DataBase2[[#This Row],[sILSGB]]&lt;&gt;""), 1,"")</f>
        <v/>
      </c>
      <c r="BB794" s="78" t="str">
        <f>IF(AND(DataBase2[[#This Row],[sSAGB]]&lt;=0.0001,DataBase2[[#This Row],[sSAGB]]&lt;&gt;""), 1,"")</f>
        <v/>
      </c>
      <c r="BC794" s="78" t="str">
        <f>IF(AND(DataBase2[[#This Row],[sKSGB]]&lt;=0.0001,DataBase2[[#This Row],[sKSGB]]&lt;&gt;""), 1,"")</f>
        <v/>
      </c>
      <c r="BD794" s="79" t="str">
        <f>IF(AND(DataBase2[[#This Row],[sLBGKS]]&lt;=0.0001, DataBase2[[#This Row],[sLBGKS]]&lt;&gt;""), 1,"")</f>
        <v/>
      </c>
      <c r="BE794" s="78" t="str">
        <f>IF(AND(DataBase2[[#This Row],[sCLGKS]]&lt;=0.0001,DataBase2[[#This Row],[sCLGKS]]&lt;&gt;""), 1,"")</f>
        <v/>
      </c>
      <c r="BF794" s="78" t="str">
        <f>IF(AND(DataBase2[[#This Row],[sDRCGKS]]&lt;=0.0001,DataBase2[[#This Row],[sDRCGKS]]&lt;&gt;""), 1,"")</f>
        <v/>
      </c>
      <c r="BG794" s="78" t="str">
        <f>IF(AND(DataBase2[[#This Row],[sABSGKS]]&lt;=0.0001,DataBase2[[#This Row],[sABSGKS]]&lt;&gt;""), 1,"")</f>
        <v/>
      </c>
      <c r="BH794" s="78">
        <f>IF(AND(DataBase2[[#This Row],[sCCJGKS]]&lt;=0.0001,DataBase2[[#This Row],[sCCJGKS]]&lt;&gt;""), 1,"")</f>
        <v>1</v>
      </c>
      <c r="BI794" s="78" t="str">
        <f>IF(AND(DataBase2[[#This Row],[sILSGKS]]&lt;=0.0001,DataBase2[[#This Row],[sILSGKS]]&lt;&gt;""), 1,"")</f>
        <v/>
      </c>
      <c r="BJ794" s="78" t="str">
        <f>IF(AND(DataBase2[[#This Row],[sSAGKS]]&lt;=0.0001,DataBase2[[#This Row],[sSAGKS]]&lt;&gt;""), 1,"")</f>
        <v/>
      </c>
      <c r="BK794" s="80" t="str">
        <f>IF(AND(DataBase2[[#This Row],[sKSGKS]]&lt;=0.0001,DataBase2[[#This Row],[sKSGKS]]&lt;&gt;""), 1,"")</f>
        <v/>
      </c>
      <c r="BQ794" s="7"/>
      <c r="BR794" s="7"/>
      <c r="BS794" s="7"/>
      <c r="BT794" s="7"/>
      <c r="BU794" s="7"/>
      <c r="CH794" s="7"/>
      <c r="CI794" s="7"/>
      <c r="CJ794" s="7"/>
      <c r="CK794" s="7"/>
      <c r="CQ794" s="7"/>
      <c r="CR794" s="7"/>
      <c r="CS794" s="7"/>
      <c r="CT794" s="7"/>
      <c r="CU794" s="7"/>
      <c r="DH794" s="7"/>
      <c r="DI794" s="7"/>
      <c r="DJ794" s="7"/>
      <c r="DK794" s="7"/>
      <c r="DQ794" s="7"/>
      <c r="DR794" s="7"/>
      <c r="DS794" s="7"/>
      <c r="DT794" s="7"/>
      <c r="DU794" s="7"/>
      <c r="EB794" s="7"/>
      <c r="EC794" s="7"/>
      <c r="ED794" s="7"/>
      <c r="EE794" s="7"/>
      <c r="EK794" s="7"/>
      <c r="EL794" s="7"/>
      <c r="EM794" s="7"/>
      <c r="EN794" s="7"/>
      <c r="EO794" s="7"/>
      <c r="EV794" s="7"/>
      <c r="EW794" s="7"/>
      <c r="EX794" s="7"/>
      <c r="EY794" s="7"/>
    </row>
    <row r="795" spans="1:155" s="8" customFormat="1" x14ac:dyDescent="0.35">
      <c r="A795" s="127" t="s">
        <v>381</v>
      </c>
      <c r="B795" s="128" t="s">
        <v>283</v>
      </c>
      <c r="C795" s="129" t="s">
        <v>81</v>
      </c>
      <c r="D795" s="67">
        <v>6</v>
      </c>
      <c r="E795" s="67">
        <v>200</v>
      </c>
      <c r="F795" s="68">
        <v>3</v>
      </c>
      <c r="G795" s="139"/>
      <c r="H795" s="140">
        <v>94869.6</v>
      </c>
      <c r="I795" s="141"/>
      <c r="J795" s="139"/>
      <c r="K795" s="140"/>
      <c r="L795" s="141"/>
      <c r="M795" s="139"/>
      <c r="N795" s="142"/>
      <c r="O795" s="141"/>
      <c r="P795" s="139">
        <v>99624.554690000004</v>
      </c>
      <c r="Q795" s="141">
        <v>7801</v>
      </c>
      <c r="R795" s="139">
        <v>97713.7</v>
      </c>
      <c r="S795" s="141">
        <v>10874.8</v>
      </c>
      <c r="T795" s="139">
        <v>99722.7</v>
      </c>
      <c r="U795" s="141">
        <v>302.96600000000001</v>
      </c>
      <c r="V795" s="139">
        <v>100325.7</v>
      </c>
      <c r="W795" s="141">
        <v>309.72250000000003</v>
      </c>
      <c r="X795" s="142">
        <v>99986.7</v>
      </c>
      <c r="Y795" s="141">
        <v>609</v>
      </c>
      <c r="Z795" s="74" t="str">
        <f t="shared" si="36"/>
        <v/>
      </c>
      <c r="AA795" s="48">
        <f t="shared" si="37"/>
        <v>97713.7</v>
      </c>
      <c r="AB79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MIN(G795,J795,M795),"")</f>
        <v/>
      </c>
      <c r="AC795" s="49" t="str">
        <f>IF(OR(DataBase2[[#This Row],[sKS]] = "", DataBase2[[#This Row],[BSOpt]]=""), "", (DataBase2[[#This Row],[sKS]]-DataBase2[[#This Row],[BSOpt]])/DataBase2[[#This Row],[BSOpt]])</f>
        <v/>
      </c>
      <c r="AD795" s="49" t="str">
        <f t="shared" si="38"/>
        <v/>
      </c>
      <c r="AE795" s="49" t="str">
        <f>IF(OR(DataBase2[[#This Row],[sKS]] = "", DataBase2[[#This Row],[BESTUB]]=""), "", (DataBase2[[#This Row],[sKS]]-DataBase2[[#This Row],[BESTUB]])/DataBase2[[#This Row],[BESTUB]])</f>
        <v/>
      </c>
      <c r="AF795" s="75" t="str">
        <f>IF(OR(DataBase2[[#This Row],[sLB]] = "", DataBase2[[#This Row],[BestSol]]=""), "", (DataBase2[[#This Row],[sLB]]-DataBase2[[#This Row],[BestSol]])/DataBase2[[#This Row],[BestSol]])</f>
        <v/>
      </c>
      <c r="AG795" s="76" t="str">
        <f>IF(OR(DataBase2[[#This Row],[sCL]] = "", DataBase2[[#This Row],[BestSol]]=""), "", (DataBase2[[#This Row],[sCL]] -DataBase2[[#This Row],[BestSol]])/DataBase2[[#This Row],[BestSol]])</f>
        <v/>
      </c>
      <c r="AH795" s="76" t="str">
        <f>IF(OR(DataBase2[[#This Row],[sDRC]]= "", DataBase2[[#This Row],[BestSol]]=""), "", (DataBase2[[#This Row],[sDRC]]-DataBase2[[#This Row],[BestSol]])/DataBase2[[#This Row],[BestSol]])</f>
        <v/>
      </c>
      <c r="AI795" s="76" t="str">
        <f>IF(OR(DataBase2[[#This Row],[sABS]]= "", DataBase2[[#This Row],[BestSol]]=""), "", (DataBase2[[#This Row],[sABS]]-DataBase2[[#This Row],[BestSol]])/DataBase2[[#This Row],[BestSol]])</f>
        <v/>
      </c>
      <c r="AJ795" s="76" t="str">
        <f>IF(OR(DataBase2[[#This Row],[sCCJ]]= "", DataBase2[[#This Row],[BestSol]]=""), "", (DataBase2[[#This Row],[sCCJ]]-DataBase2[[#This Row],[BestSol]])/DataBase2[[#This Row],[BestSol]])</f>
        <v/>
      </c>
      <c r="AK795" s="76" t="str">
        <f>IF(OR(DataBase2[[#This Row],[sILS]] = "", DataBase2[[#This Row],[BestSol]]=""), "", (DataBase2[[#This Row],[sILS]]-DataBase2[[#This Row],[BestSol]])/DataBase2[[#This Row],[BestSol]])</f>
        <v/>
      </c>
      <c r="AL795" s="76" t="str">
        <f>IF(OR(DataBase2[[#This Row],[sSA]] = "", DataBase2[[#This Row],[BestSol]]=""), "", (DataBase2[[#This Row],[sSA]]-DataBase2[[#This Row],[BestSol]])/DataBase2[[#This Row],[BestSol]])</f>
        <v/>
      </c>
      <c r="AM795" s="76" t="str">
        <f>IF(OR(DataBase2[[#This Row],[sKS]] = "", DataBase2[[#This Row],[BestSol]]=""), "", (DataBase2[[#This Row],[sKS]]-DataBase2[[#This Row],[BestSol]])/DataBase2[[#This Row],[BestSol]])</f>
        <v/>
      </c>
      <c r="AN795" s="75" t="str">
        <f>IF(OR(DataBase2[[#This Row],[sLB]] = "", DataBase2[[#This Row],[BSHeu]]=""), "", (DataBase2[[#This Row],[sLB]]-DataBase2[[#This Row],[BSHeu]])/DataBase2[[#This Row],[BSHeu]])</f>
        <v/>
      </c>
      <c r="AO795" s="76" t="str">
        <f>IF(OR(DataBase2[[#This Row],[sCL]] = "",  DataBase2[[#This Row],[BSHeu]]=""), "", (DataBase2[[#This Row],[sCL]] - DataBase2[[#This Row],[BSHeu]])/ DataBase2[[#This Row],[BSHeu]])</f>
        <v/>
      </c>
      <c r="AP795" s="76" t="str">
        <f>IF(OR(DataBase2[[#This Row],[sDRC]]= "",  DataBase2[[#This Row],[BSHeu]]=""), "", (DataBase2[[#This Row],[sDRC]]- DataBase2[[#This Row],[BSHeu]])/ DataBase2[[#This Row],[BSHeu]])</f>
        <v/>
      </c>
      <c r="AQ795" s="76">
        <f>IF(OR(DataBase2[[#This Row],[sABS]]= "",  DataBase2[[#This Row],[BSHeu]]=""), "", (DataBase2[[#This Row],[sABS]]- DataBase2[[#This Row],[BSHeu]])/ DataBase2[[#This Row],[BSHeu]])</f>
        <v>1.9555647672741976E-2</v>
      </c>
      <c r="AR795" s="76">
        <f>IF(OR(DataBase2[[#This Row],[sCCJ]]= "",  DataBase2[[#This Row],[BSHeu]]=""), "", (DataBase2[[#This Row],[sCCJ]]- DataBase2[[#This Row],[BSHeu]])/ DataBase2[[#This Row],[BSHeu]])</f>
        <v>0</v>
      </c>
      <c r="AS795" s="76">
        <f>IF(OR(DataBase2[[#This Row],[sILS]] = "",  DataBase2[[#This Row],[BSHeu]]=""), "", (DataBase2[[#This Row],[sILS]]- DataBase2[[#This Row],[BSHeu]])/ DataBase2[[#This Row],[BSHeu]])</f>
        <v>2.0560064760622103E-2</v>
      </c>
      <c r="AT795" s="76">
        <f>IF(OR(DataBase2[[#This Row],[sSA]] = "",  DataBase2[[#This Row],[BSHeu]]=""), "", (DataBase2[[#This Row],[sSA]]- DataBase2[[#This Row],[BSHeu]])/ DataBase2[[#This Row],[BSHeu]])</f>
        <v>2.673115438265054E-2</v>
      </c>
      <c r="AU795" s="77">
        <f>IF(OR(DataBase2[[#This Row],[sKS]]= "",  DataBase2[[#This Row],[BSHeu]]=""), "", (DataBase2[[#This Row],[sKS]]- DataBase2[[#This Row],[BSHeu]])/ DataBase2[[#This Row],[BSHeu]])</f>
        <v>2.3261835341410672E-2</v>
      </c>
      <c r="AV795" s="78" t="str">
        <f>IF(AND(DataBase2[[#This Row],[sLBGB]]&lt;=0.0001, DataBase2[[#This Row],[sLBGB]]&lt;&gt;""), 1,"")</f>
        <v/>
      </c>
      <c r="AW795" s="78" t="str">
        <f>IF(AND(DataBase2[[#This Row],[sCLGB]]&lt;=0.0001,DataBase2[[#This Row],[sCLGB]]&lt;&gt;""), 1,"")</f>
        <v/>
      </c>
      <c r="AX795" s="78" t="str">
        <f>IF(AND(DataBase2[[#This Row],[sDRCGB]]&lt;=0.0001,DataBase2[[#This Row],[sDRCGB]]&lt;&gt;""), 1,"")</f>
        <v/>
      </c>
      <c r="AY795" s="78" t="str">
        <f>IF(AND(DataBase2[[#This Row],[sABSGB]]&lt;=0.0001,DataBase2[[#This Row],[sABSGB]]&lt;&gt;""), 1,"")</f>
        <v/>
      </c>
      <c r="AZ795" s="78" t="str">
        <f>IF(AND(DataBase2[[#This Row],[sCCJGB]]&lt;=0.0001,DataBase2[[#This Row],[sCCJGB]]&lt;&gt;""), 1,"")</f>
        <v/>
      </c>
      <c r="BA795" s="78" t="str">
        <f>IF(AND(DataBase2[[#This Row],[sILSGB]]&lt;=0.0001,DataBase2[[#This Row],[sILSGB]]&lt;&gt;""), 1,"")</f>
        <v/>
      </c>
      <c r="BB795" s="78" t="str">
        <f>IF(AND(DataBase2[[#This Row],[sSAGB]]&lt;=0.0001,DataBase2[[#This Row],[sSAGB]]&lt;&gt;""), 1,"")</f>
        <v/>
      </c>
      <c r="BC795" s="78" t="str">
        <f>IF(AND(DataBase2[[#This Row],[sKSGB]]&lt;=0.0001,DataBase2[[#This Row],[sKSGB]]&lt;&gt;""), 1,"")</f>
        <v/>
      </c>
      <c r="BD795" s="79" t="str">
        <f>IF(AND(DataBase2[[#This Row],[sLBGKS]]&lt;=0.0001, DataBase2[[#This Row],[sLBGKS]]&lt;&gt;""), 1,"")</f>
        <v/>
      </c>
      <c r="BE795" s="78" t="str">
        <f>IF(AND(DataBase2[[#This Row],[sCLGKS]]&lt;=0.0001,DataBase2[[#This Row],[sCLGKS]]&lt;&gt;""), 1,"")</f>
        <v/>
      </c>
      <c r="BF795" s="78" t="str">
        <f>IF(AND(DataBase2[[#This Row],[sDRCGKS]]&lt;=0.0001,DataBase2[[#This Row],[sDRCGKS]]&lt;&gt;""), 1,"")</f>
        <v/>
      </c>
      <c r="BG795" s="78" t="str">
        <f>IF(AND(DataBase2[[#This Row],[sABSGKS]]&lt;=0.0001,DataBase2[[#This Row],[sABSGKS]]&lt;&gt;""), 1,"")</f>
        <v/>
      </c>
      <c r="BH795" s="78">
        <f>IF(AND(DataBase2[[#This Row],[sCCJGKS]]&lt;=0.0001,DataBase2[[#This Row],[sCCJGKS]]&lt;&gt;""), 1,"")</f>
        <v>1</v>
      </c>
      <c r="BI795" s="78" t="str">
        <f>IF(AND(DataBase2[[#This Row],[sILSGKS]]&lt;=0.0001,DataBase2[[#This Row],[sILSGKS]]&lt;&gt;""), 1,"")</f>
        <v/>
      </c>
      <c r="BJ795" s="78" t="str">
        <f>IF(AND(DataBase2[[#This Row],[sSAGKS]]&lt;=0.0001,DataBase2[[#This Row],[sSAGKS]]&lt;&gt;""), 1,"")</f>
        <v/>
      </c>
      <c r="BK795" s="80" t="str">
        <f>IF(AND(DataBase2[[#This Row],[sKSGKS]]&lt;=0.0001,DataBase2[[#This Row],[sKSGKS]]&lt;&gt;""), 1,"")</f>
        <v/>
      </c>
      <c r="BQ795" s="7"/>
      <c r="BR795" s="7"/>
      <c r="BS795" s="7"/>
      <c r="BT795" s="7"/>
      <c r="BU795" s="7"/>
      <c r="CH795" s="7"/>
      <c r="CI795" s="7"/>
      <c r="CJ795" s="7"/>
      <c r="CK795" s="7"/>
      <c r="CQ795" s="7"/>
      <c r="CR795" s="7"/>
      <c r="CS795" s="7"/>
      <c r="CT795" s="7"/>
      <c r="CU795" s="7"/>
      <c r="DH795" s="7"/>
      <c r="DI795" s="7"/>
      <c r="DJ795" s="7"/>
      <c r="DK795" s="7"/>
      <c r="DQ795" s="7"/>
      <c r="DR795" s="7"/>
      <c r="DS795" s="7"/>
      <c r="DT795" s="7"/>
      <c r="DU795" s="7"/>
      <c r="EB795" s="7"/>
      <c r="EC795" s="7"/>
      <c r="ED795" s="7"/>
      <c r="EE795" s="7"/>
      <c r="EK795" s="7"/>
      <c r="EL795" s="7"/>
      <c r="EM795" s="7"/>
      <c r="EN795" s="7"/>
      <c r="EO795" s="7"/>
      <c r="EV795" s="7"/>
      <c r="EW795" s="7"/>
      <c r="EX795" s="7"/>
      <c r="EY795" s="7"/>
    </row>
    <row r="796" spans="1:155" s="8" customFormat="1" x14ac:dyDescent="0.35">
      <c r="A796" s="127" t="s">
        <v>382</v>
      </c>
      <c r="B796" s="128" t="s">
        <v>283</v>
      </c>
      <c r="C796" s="129" t="s">
        <v>81</v>
      </c>
      <c r="D796" s="67">
        <v>6</v>
      </c>
      <c r="E796" s="67">
        <v>200</v>
      </c>
      <c r="F796" s="68">
        <v>4</v>
      </c>
      <c r="G796" s="139"/>
      <c r="H796" s="140">
        <v>96209.5</v>
      </c>
      <c r="I796" s="141"/>
      <c r="J796" s="139"/>
      <c r="K796" s="140"/>
      <c r="L796" s="141"/>
      <c r="M796" s="139"/>
      <c r="N796" s="142"/>
      <c r="O796" s="141"/>
      <c r="P796" s="139">
        <v>104121.08594</v>
      </c>
      <c r="Q796" s="141">
        <v>7801</v>
      </c>
      <c r="R796" s="139">
        <v>98435.7</v>
      </c>
      <c r="S796" s="141">
        <v>17198.2</v>
      </c>
      <c r="T796" s="139">
        <v>101210.7</v>
      </c>
      <c r="U796" s="141">
        <v>301.28300000000002</v>
      </c>
      <c r="V796" s="139">
        <v>101727.7</v>
      </c>
      <c r="W796" s="141">
        <v>302.28300000000002</v>
      </c>
      <c r="X796" s="142">
        <v>101455</v>
      </c>
      <c r="Y796" s="141">
        <v>620</v>
      </c>
      <c r="Z796" s="74" t="str">
        <f t="shared" si="36"/>
        <v/>
      </c>
      <c r="AA796" s="48">
        <f t="shared" si="37"/>
        <v>98435.7</v>
      </c>
      <c r="AB79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MIN(G796,J796,M796),"")</f>
        <v/>
      </c>
      <c r="AC796" s="49" t="str">
        <f>IF(OR(DataBase2[[#This Row],[sKS]] = "", DataBase2[[#This Row],[BSOpt]]=""), "", (DataBase2[[#This Row],[sKS]]-DataBase2[[#This Row],[BSOpt]])/DataBase2[[#This Row],[BSOpt]])</f>
        <v/>
      </c>
      <c r="AD796" s="49" t="str">
        <f t="shared" si="38"/>
        <v/>
      </c>
      <c r="AE796" s="49" t="str">
        <f>IF(OR(DataBase2[[#This Row],[sKS]] = "", DataBase2[[#This Row],[BESTUB]]=""), "", (DataBase2[[#This Row],[sKS]]-DataBase2[[#This Row],[BESTUB]])/DataBase2[[#This Row],[BESTUB]])</f>
        <v/>
      </c>
      <c r="AF796" s="75" t="str">
        <f>IF(OR(DataBase2[[#This Row],[sLB]] = "", DataBase2[[#This Row],[BestSol]]=""), "", (DataBase2[[#This Row],[sLB]]-DataBase2[[#This Row],[BestSol]])/DataBase2[[#This Row],[BestSol]])</f>
        <v/>
      </c>
      <c r="AG796" s="76" t="str">
        <f>IF(OR(DataBase2[[#This Row],[sCL]] = "", DataBase2[[#This Row],[BestSol]]=""), "", (DataBase2[[#This Row],[sCL]] -DataBase2[[#This Row],[BestSol]])/DataBase2[[#This Row],[BestSol]])</f>
        <v/>
      </c>
      <c r="AH796" s="76" t="str">
        <f>IF(OR(DataBase2[[#This Row],[sDRC]]= "", DataBase2[[#This Row],[BestSol]]=""), "", (DataBase2[[#This Row],[sDRC]]-DataBase2[[#This Row],[BestSol]])/DataBase2[[#This Row],[BestSol]])</f>
        <v/>
      </c>
      <c r="AI796" s="76" t="str">
        <f>IF(OR(DataBase2[[#This Row],[sABS]]= "", DataBase2[[#This Row],[BestSol]]=""), "", (DataBase2[[#This Row],[sABS]]-DataBase2[[#This Row],[BestSol]])/DataBase2[[#This Row],[BestSol]])</f>
        <v/>
      </c>
      <c r="AJ796" s="76" t="str">
        <f>IF(OR(DataBase2[[#This Row],[sCCJ]]= "", DataBase2[[#This Row],[BestSol]]=""), "", (DataBase2[[#This Row],[sCCJ]]-DataBase2[[#This Row],[BestSol]])/DataBase2[[#This Row],[BestSol]])</f>
        <v/>
      </c>
      <c r="AK796" s="76" t="str">
        <f>IF(OR(DataBase2[[#This Row],[sILS]] = "", DataBase2[[#This Row],[BestSol]]=""), "", (DataBase2[[#This Row],[sILS]]-DataBase2[[#This Row],[BestSol]])/DataBase2[[#This Row],[BestSol]])</f>
        <v/>
      </c>
      <c r="AL796" s="76" t="str">
        <f>IF(OR(DataBase2[[#This Row],[sSA]] = "", DataBase2[[#This Row],[BestSol]]=""), "", (DataBase2[[#This Row],[sSA]]-DataBase2[[#This Row],[BestSol]])/DataBase2[[#This Row],[BestSol]])</f>
        <v/>
      </c>
      <c r="AM796" s="76" t="str">
        <f>IF(OR(DataBase2[[#This Row],[sKS]] = "", DataBase2[[#This Row],[BestSol]]=""), "", (DataBase2[[#This Row],[sKS]]-DataBase2[[#This Row],[BestSol]])/DataBase2[[#This Row],[BestSol]])</f>
        <v/>
      </c>
      <c r="AN796" s="75" t="str">
        <f>IF(OR(DataBase2[[#This Row],[sLB]] = "", DataBase2[[#This Row],[BSHeu]]=""), "", (DataBase2[[#This Row],[sLB]]-DataBase2[[#This Row],[BSHeu]])/DataBase2[[#This Row],[BSHeu]])</f>
        <v/>
      </c>
      <c r="AO796" s="76" t="str">
        <f>IF(OR(DataBase2[[#This Row],[sCL]] = "",  DataBase2[[#This Row],[BSHeu]]=""), "", (DataBase2[[#This Row],[sCL]] - DataBase2[[#This Row],[BSHeu]])/ DataBase2[[#This Row],[BSHeu]])</f>
        <v/>
      </c>
      <c r="AP796" s="76" t="str">
        <f>IF(OR(DataBase2[[#This Row],[sDRC]]= "",  DataBase2[[#This Row],[BSHeu]]=""), "", (DataBase2[[#This Row],[sDRC]]- DataBase2[[#This Row],[BSHeu]])/ DataBase2[[#This Row],[BSHeu]])</f>
        <v/>
      </c>
      <c r="AQ796" s="76">
        <f>IF(OR(DataBase2[[#This Row],[sABS]]= "",  DataBase2[[#This Row],[BSHeu]]=""), "", (DataBase2[[#This Row],[sABS]]- DataBase2[[#This Row],[BSHeu]])/ DataBase2[[#This Row],[BSHeu]])</f>
        <v>5.7757357747240154E-2</v>
      </c>
      <c r="AR796" s="76">
        <f>IF(OR(DataBase2[[#This Row],[sCCJ]]= "",  DataBase2[[#This Row],[BSHeu]]=""), "", (DataBase2[[#This Row],[sCCJ]]- DataBase2[[#This Row],[BSHeu]])/ DataBase2[[#This Row],[BSHeu]])</f>
        <v>0</v>
      </c>
      <c r="AS796" s="76">
        <f>IF(OR(DataBase2[[#This Row],[sILS]] = "",  DataBase2[[#This Row],[BSHeu]]=""), "", (DataBase2[[#This Row],[sILS]]- DataBase2[[#This Row],[BSHeu]])/ DataBase2[[#This Row],[BSHeu]])</f>
        <v>2.8190991682895537E-2</v>
      </c>
      <c r="AT796" s="76">
        <f>IF(OR(DataBase2[[#This Row],[sSA]] = "",  DataBase2[[#This Row],[BSHeu]]=""), "", (DataBase2[[#This Row],[sSA]]- DataBase2[[#This Row],[BSHeu]])/ DataBase2[[#This Row],[BSHeu]])</f>
        <v>3.3443151214447603E-2</v>
      </c>
      <c r="AU796" s="77">
        <f>IF(OR(DataBase2[[#This Row],[sKS]]= "",  DataBase2[[#This Row],[BSHeu]]=""), "", (DataBase2[[#This Row],[sKS]]- DataBase2[[#This Row],[BSHeu]])/ DataBase2[[#This Row],[BSHeu]])</f>
        <v>3.0672814842582549E-2</v>
      </c>
      <c r="AV796" s="78" t="str">
        <f>IF(AND(DataBase2[[#This Row],[sLBGB]]&lt;=0.0001, DataBase2[[#This Row],[sLBGB]]&lt;&gt;""), 1,"")</f>
        <v/>
      </c>
      <c r="AW796" s="78" t="str">
        <f>IF(AND(DataBase2[[#This Row],[sCLGB]]&lt;=0.0001,DataBase2[[#This Row],[sCLGB]]&lt;&gt;""), 1,"")</f>
        <v/>
      </c>
      <c r="AX796" s="78" t="str">
        <f>IF(AND(DataBase2[[#This Row],[sDRCGB]]&lt;=0.0001,DataBase2[[#This Row],[sDRCGB]]&lt;&gt;""), 1,"")</f>
        <v/>
      </c>
      <c r="AY796" s="78" t="str">
        <f>IF(AND(DataBase2[[#This Row],[sABSGB]]&lt;=0.0001,DataBase2[[#This Row],[sABSGB]]&lt;&gt;""), 1,"")</f>
        <v/>
      </c>
      <c r="AZ796" s="78" t="str">
        <f>IF(AND(DataBase2[[#This Row],[sCCJGB]]&lt;=0.0001,DataBase2[[#This Row],[sCCJGB]]&lt;&gt;""), 1,"")</f>
        <v/>
      </c>
      <c r="BA796" s="78" t="str">
        <f>IF(AND(DataBase2[[#This Row],[sILSGB]]&lt;=0.0001,DataBase2[[#This Row],[sILSGB]]&lt;&gt;""), 1,"")</f>
        <v/>
      </c>
      <c r="BB796" s="78" t="str">
        <f>IF(AND(DataBase2[[#This Row],[sSAGB]]&lt;=0.0001,DataBase2[[#This Row],[sSAGB]]&lt;&gt;""), 1,"")</f>
        <v/>
      </c>
      <c r="BC796" s="78" t="str">
        <f>IF(AND(DataBase2[[#This Row],[sKSGB]]&lt;=0.0001,DataBase2[[#This Row],[sKSGB]]&lt;&gt;""), 1,"")</f>
        <v/>
      </c>
      <c r="BD796" s="79" t="str">
        <f>IF(AND(DataBase2[[#This Row],[sLBGKS]]&lt;=0.0001, DataBase2[[#This Row],[sLBGKS]]&lt;&gt;""), 1,"")</f>
        <v/>
      </c>
      <c r="BE796" s="78" t="str">
        <f>IF(AND(DataBase2[[#This Row],[sCLGKS]]&lt;=0.0001,DataBase2[[#This Row],[sCLGKS]]&lt;&gt;""), 1,"")</f>
        <v/>
      </c>
      <c r="BF796" s="78" t="str">
        <f>IF(AND(DataBase2[[#This Row],[sDRCGKS]]&lt;=0.0001,DataBase2[[#This Row],[sDRCGKS]]&lt;&gt;""), 1,"")</f>
        <v/>
      </c>
      <c r="BG796" s="78" t="str">
        <f>IF(AND(DataBase2[[#This Row],[sABSGKS]]&lt;=0.0001,DataBase2[[#This Row],[sABSGKS]]&lt;&gt;""), 1,"")</f>
        <v/>
      </c>
      <c r="BH796" s="78">
        <f>IF(AND(DataBase2[[#This Row],[sCCJGKS]]&lt;=0.0001,DataBase2[[#This Row],[sCCJGKS]]&lt;&gt;""), 1,"")</f>
        <v>1</v>
      </c>
      <c r="BI796" s="78" t="str">
        <f>IF(AND(DataBase2[[#This Row],[sILSGKS]]&lt;=0.0001,DataBase2[[#This Row],[sILSGKS]]&lt;&gt;""), 1,"")</f>
        <v/>
      </c>
      <c r="BJ796" s="78" t="str">
        <f>IF(AND(DataBase2[[#This Row],[sSAGKS]]&lt;=0.0001,DataBase2[[#This Row],[sSAGKS]]&lt;&gt;""), 1,"")</f>
        <v/>
      </c>
      <c r="BK796" s="80" t="str">
        <f>IF(AND(DataBase2[[#This Row],[sKSGKS]]&lt;=0.0001,DataBase2[[#This Row],[sKSGKS]]&lt;&gt;""), 1,"")</f>
        <v/>
      </c>
      <c r="BQ796" s="7"/>
      <c r="BR796" s="7"/>
      <c r="BS796" s="7"/>
      <c r="BT796" s="7"/>
      <c r="BU796" s="7"/>
      <c r="CH796" s="7"/>
      <c r="CI796" s="7"/>
      <c r="CJ796" s="7"/>
      <c r="CK796" s="7"/>
      <c r="CQ796" s="7"/>
      <c r="CR796" s="7"/>
      <c r="CS796" s="7"/>
      <c r="CT796" s="7"/>
      <c r="CU796" s="7"/>
      <c r="DH796" s="7"/>
      <c r="DI796" s="7"/>
      <c r="DJ796" s="7"/>
      <c r="DK796" s="7"/>
      <c r="DQ796" s="7"/>
      <c r="DR796" s="7"/>
      <c r="DS796" s="7"/>
      <c r="DT796" s="7"/>
      <c r="DU796" s="7"/>
      <c r="EB796" s="7"/>
      <c r="EC796" s="7"/>
      <c r="ED796" s="7"/>
      <c r="EE796" s="7"/>
      <c r="EK796" s="7"/>
      <c r="EL796" s="7"/>
      <c r="EM796" s="7"/>
      <c r="EN796" s="7"/>
      <c r="EO796" s="7"/>
      <c r="EV796" s="7"/>
      <c r="EW796" s="7"/>
      <c r="EX796" s="7"/>
      <c r="EY796" s="7"/>
    </row>
    <row r="797" spans="1:155" s="8" customFormat="1" x14ac:dyDescent="0.35">
      <c r="A797" s="127" t="s">
        <v>383</v>
      </c>
      <c r="B797" s="128" t="s">
        <v>283</v>
      </c>
      <c r="C797" s="129" t="s">
        <v>81</v>
      </c>
      <c r="D797" s="67">
        <v>6</v>
      </c>
      <c r="E797" s="67">
        <v>200</v>
      </c>
      <c r="F797" s="68">
        <v>5</v>
      </c>
      <c r="G797" s="139"/>
      <c r="H797" s="140"/>
      <c r="I797" s="141"/>
      <c r="J797" s="139"/>
      <c r="K797" s="140"/>
      <c r="L797" s="141"/>
      <c r="M797" s="139"/>
      <c r="N797" s="142"/>
      <c r="O797" s="141"/>
      <c r="P797" s="139">
        <v>106568.3125</v>
      </c>
      <c r="Q797" s="141">
        <v>7800</v>
      </c>
      <c r="R797" s="139">
        <v>99887.7</v>
      </c>
      <c r="S797" s="141">
        <v>21226.7</v>
      </c>
      <c r="T797" s="139">
        <v>103466.7</v>
      </c>
      <c r="U797" s="141">
        <v>304.26799999999997</v>
      </c>
      <c r="V797" s="139">
        <v>103643.7</v>
      </c>
      <c r="W797" s="141">
        <v>302.1755</v>
      </c>
      <c r="X797" s="142">
        <v>105266</v>
      </c>
      <c r="Y797" s="141">
        <v>393</v>
      </c>
      <c r="Z797" s="74" t="str">
        <f t="shared" si="36"/>
        <v/>
      </c>
      <c r="AA797" s="48">
        <f t="shared" si="37"/>
        <v>99887.7</v>
      </c>
      <c r="AB79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MIN(G797,J797,M797),"")</f>
        <v/>
      </c>
      <c r="AC797" s="49" t="str">
        <f>IF(OR(DataBase2[[#This Row],[sKS]] = "", DataBase2[[#This Row],[BSOpt]]=""), "", (DataBase2[[#This Row],[sKS]]-DataBase2[[#This Row],[BSOpt]])/DataBase2[[#This Row],[BSOpt]])</f>
        <v/>
      </c>
      <c r="AD797" s="49" t="str">
        <f t="shared" si="38"/>
        <v/>
      </c>
      <c r="AE797" s="49" t="str">
        <f>IF(OR(DataBase2[[#This Row],[sKS]] = "", DataBase2[[#This Row],[BESTUB]]=""), "", (DataBase2[[#This Row],[sKS]]-DataBase2[[#This Row],[BESTUB]])/DataBase2[[#This Row],[BESTUB]])</f>
        <v/>
      </c>
      <c r="AF797" s="75" t="str">
        <f>IF(OR(DataBase2[[#This Row],[sLB]] = "", DataBase2[[#This Row],[BestSol]]=""), "", (DataBase2[[#This Row],[sLB]]-DataBase2[[#This Row],[BestSol]])/DataBase2[[#This Row],[BestSol]])</f>
        <v/>
      </c>
      <c r="AG797" s="76" t="str">
        <f>IF(OR(DataBase2[[#This Row],[sCL]] = "", DataBase2[[#This Row],[BestSol]]=""), "", (DataBase2[[#This Row],[sCL]] -DataBase2[[#This Row],[BestSol]])/DataBase2[[#This Row],[BestSol]])</f>
        <v/>
      </c>
      <c r="AH797" s="76" t="str">
        <f>IF(OR(DataBase2[[#This Row],[sDRC]]= "", DataBase2[[#This Row],[BestSol]]=""), "", (DataBase2[[#This Row],[sDRC]]-DataBase2[[#This Row],[BestSol]])/DataBase2[[#This Row],[BestSol]])</f>
        <v/>
      </c>
      <c r="AI797" s="76" t="str">
        <f>IF(OR(DataBase2[[#This Row],[sABS]]= "", DataBase2[[#This Row],[BestSol]]=""), "", (DataBase2[[#This Row],[sABS]]-DataBase2[[#This Row],[BestSol]])/DataBase2[[#This Row],[BestSol]])</f>
        <v/>
      </c>
      <c r="AJ797" s="76" t="str">
        <f>IF(OR(DataBase2[[#This Row],[sCCJ]]= "", DataBase2[[#This Row],[BestSol]]=""), "", (DataBase2[[#This Row],[sCCJ]]-DataBase2[[#This Row],[BestSol]])/DataBase2[[#This Row],[BestSol]])</f>
        <v/>
      </c>
      <c r="AK797" s="76" t="str">
        <f>IF(OR(DataBase2[[#This Row],[sILS]] = "", DataBase2[[#This Row],[BestSol]]=""), "", (DataBase2[[#This Row],[sILS]]-DataBase2[[#This Row],[BestSol]])/DataBase2[[#This Row],[BestSol]])</f>
        <v/>
      </c>
      <c r="AL797" s="76" t="str">
        <f>IF(OR(DataBase2[[#This Row],[sSA]] = "", DataBase2[[#This Row],[BestSol]]=""), "", (DataBase2[[#This Row],[sSA]]-DataBase2[[#This Row],[BestSol]])/DataBase2[[#This Row],[BestSol]])</f>
        <v/>
      </c>
      <c r="AM797" s="76" t="str">
        <f>IF(OR(DataBase2[[#This Row],[sKS]] = "", DataBase2[[#This Row],[BestSol]]=""), "", (DataBase2[[#This Row],[sKS]]-DataBase2[[#This Row],[BestSol]])/DataBase2[[#This Row],[BestSol]])</f>
        <v/>
      </c>
      <c r="AN797" s="75" t="str">
        <f>IF(OR(DataBase2[[#This Row],[sLB]] = "", DataBase2[[#This Row],[BSHeu]]=""), "", (DataBase2[[#This Row],[sLB]]-DataBase2[[#This Row],[BSHeu]])/DataBase2[[#This Row],[BSHeu]])</f>
        <v/>
      </c>
      <c r="AO797" s="76" t="str">
        <f>IF(OR(DataBase2[[#This Row],[sCL]] = "",  DataBase2[[#This Row],[BSHeu]]=""), "", (DataBase2[[#This Row],[sCL]] - DataBase2[[#This Row],[BSHeu]])/ DataBase2[[#This Row],[BSHeu]])</f>
        <v/>
      </c>
      <c r="AP797" s="76" t="str">
        <f>IF(OR(DataBase2[[#This Row],[sDRC]]= "",  DataBase2[[#This Row],[BSHeu]]=""), "", (DataBase2[[#This Row],[sDRC]]- DataBase2[[#This Row],[BSHeu]])/ DataBase2[[#This Row],[BSHeu]])</f>
        <v/>
      </c>
      <c r="AQ797" s="76">
        <f>IF(OR(DataBase2[[#This Row],[sABS]]= "",  DataBase2[[#This Row],[BSHeu]]=""), "", (DataBase2[[#This Row],[sABS]]- DataBase2[[#This Row],[BSHeu]])/ DataBase2[[#This Row],[BSHeu]])</f>
        <v>6.688123262423705E-2</v>
      </c>
      <c r="AR797" s="76">
        <f>IF(OR(DataBase2[[#This Row],[sCCJ]]= "",  DataBase2[[#This Row],[BSHeu]]=""), "", (DataBase2[[#This Row],[sCCJ]]- DataBase2[[#This Row],[BSHeu]])/ DataBase2[[#This Row],[BSHeu]])</f>
        <v>0</v>
      </c>
      <c r="AS797" s="76">
        <f>IF(OR(DataBase2[[#This Row],[sILS]] = "",  DataBase2[[#This Row],[BSHeu]]=""), "", (DataBase2[[#This Row],[sILS]]- DataBase2[[#This Row],[BSHeu]])/ DataBase2[[#This Row],[BSHeu]])</f>
        <v>3.5830237356551407E-2</v>
      </c>
      <c r="AT797" s="76">
        <f>IF(OR(DataBase2[[#This Row],[sSA]] = "",  DataBase2[[#This Row],[BSHeu]]=""), "", (DataBase2[[#This Row],[sSA]]- DataBase2[[#This Row],[BSHeu]])/ DataBase2[[#This Row],[BSHeu]])</f>
        <v>3.7602227301259318E-2</v>
      </c>
      <c r="AU797" s="77">
        <f>IF(OR(DataBase2[[#This Row],[sKS]]= "",  DataBase2[[#This Row],[BSHeu]]=""), "", (DataBase2[[#This Row],[sKS]]- DataBase2[[#This Row],[BSHeu]])/ DataBase2[[#This Row],[BSHeu]])</f>
        <v>5.3843466212556729E-2</v>
      </c>
      <c r="AV797" s="78" t="str">
        <f>IF(AND(DataBase2[[#This Row],[sLBGB]]&lt;=0.0001, DataBase2[[#This Row],[sLBGB]]&lt;&gt;""), 1,"")</f>
        <v/>
      </c>
      <c r="AW797" s="78" t="str">
        <f>IF(AND(DataBase2[[#This Row],[sCLGB]]&lt;=0.0001,DataBase2[[#This Row],[sCLGB]]&lt;&gt;""), 1,"")</f>
        <v/>
      </c>
      <c r="AX797" s="78" t="str">
        <f>IF(AND(DataBase2[[#This Row],[sDRCGB]]&lt;=0.0001,DataBase2[[#This Row],[sDRCGB]]&lt;&gt;""), 1,"")</f>
        <v/>
      </c>
      <c r="AY797" s="78" t="str">
        <f>IF(AND(DataBase2[[#This Row],[sABSGB]]&lt;=0.0001,DataBase2[[#This Row],[sABSGB]]&lt;&gt;""), 1,"")</f>
        <v/>
      </c>
      <c r="AZ797" s="78" t="str">
        <f>IF(AND(DataBase2[[#This Row],[sCCJGB]]&lt;=0.0001,DataBase2[[#This Row],[sCCJGB]]&lt;&gt;""), 1,"")</f>
        <v/>
      </c>
      <c r="BA797" s="78" t="str">
        <f>IF(AND(DataBase2[[#This Row],[sILSGB]]&lt;=0.0001,DataBase2[[#This Row],[sILSGB]]&lt;&gt;""), 1,"")</f>
        <v/>
      </c>
      <c r="BB797" s="78" t="str">
        <f>IF(AND(DataBase2[[#This Row],[sSAGB]]&lt;=0.0001,DataBase2[[#This Row],[sSAGB]]&lt;&gt;""), 1,"")</f>
        <v/>
      </c>
      <c r="BC797" s="78" t="str">
        <f>IF(AND(DataBase2[[#This Row],[sKSGB]]&lt;=0.0001,DataBase2[[#This Row],[sKSGB]]&lt;&gt;""), 1,"")</f>
        <v/>
      </c>
      <c r="BD797" s="79" t="str">
        <f>IF(AND(DataBase2[[#This Row],[sLBGKS]]&lt;=0.0001, DataBase2[[#This Row],[sLBGKS]]&lt;&gt;""), 1,"")</f>
        <v/>
      </c>
      <c r="BE797" s="78" t="str">
        <f>IF(AND(DataBase2[[#This Row],[sCLGKS]]&lt;=0.0001,DataBase2[[#This Row],[sCLGKS]]&lt;&gt;""), 1,"")</f>
        <v/>
      </c>
      <c r="BF797" s="78" t="str">
        <f>IF(AND(DataBase2[[#This Row],[sDRCGKS]]&lt;=0.0001,DataBase2[[#This Row],[sDRCGKS]]&lt;&gt;""), 1,"")</f>
        <v/>
      </c>
      <c r="BG797" s="78" t="str">
        <f>IF(AND(DataBase2[[#This Row],[sABSGKS]]&lt;=0.0001,DataBase2[[#This Row],[sABSGKS]]&lt;&gt;""), 1,"")</f>
        <v/>
      </c>
      <c r="BH797" s="78">
        <f>IF(AND(DataBase2[[#This Row],[sCCJGKS]]&lt;=0.0001,DataBase2[[#This Row],[sCCJGKS]]&lt;&gt;""), 1,"")</f>
        <v>1</v>
      </c>
      <c r="BI797" s="78" t="str">
        <f>IF(AND(DataBase2[[#This Row],[sILSGKS]]&lt;=0.0001,DataBase2[[#This Row],[sILSGKS]]&lt;&gt;""), 1,"")</f>
        <v/>
      </c>
      <c r="BJ797" s="78" t="str">
        <f>IF(AND(DataBase2[[#This Row],[sSAGKS]]&lt;=0.0001,DataBase2[[#This Row],[sSAGKS]]&lt;&gt;""), 1,"")</f>
        <v/>
      </c>
      <c r="BK797" s="80" t="str">
        <f>IF(AND(DataBase2[[#This Row],[sKSGKS]]&lt;=0.0001,DataBase2[[#This Row],[sKSGKS]]&lt;&gt;""), 1,"")</f>
        <v/>
      </c>
      <c r="BQ797" s="7"/>
      <c r="BR797" s="7"/>
      <c r="BS797" s="7"/>
      <c r="BT797" s="7"/>
      <c r="BU797" s="7"/>
      <c r="CH797" s="7"/>
      <c r="CI797" s="7"/>
      <c r="CJ797" s="7"/>
      <c r="CK797" s="7"/>
      <c r="CQ797" s="7"/>
      <c r="CR797" s="7"/>
      <c r="CS797" s="7"/>
      <c r="CT797" s="7"/>
      <c r="CU797" s="7"/>
      <c r="DH797" s="7"/>
      <c r="DI797" s="7"/>
      <c r="DJ797" s="7"/>
      <c r="DK797" s="7"/>
      <c r="DQ797" s="7"/>
      <c r="DR797" s="7"/>
      <c r="DS797" s="7"/>
      <c r="DT797" s="7"/>
      <c r="DU797" s="7"/>
      <c r="EB797" s="7"/>
      <c r="EC797" s="7"/>
      <c r="ED797" s="7"/>
      <c r="EE797" s="7"/>
      <c r="EK797" s="7"/>
      <c r="EL797" s="7"/>
      <c r="EM797" s="7"/>
      <c r="EN797" s="7"/>
      <c r="EO797" s="7"/>
      <c r="EV797" s="7"/>
      <c r="EW797" s="7"/>
      <c r="EX797" s="7"/>
      <c r="EY797" s="7"/>
    </row>
    <row r="798" spans="1:155" s="8" customFormat="1" x14ac:dyDescent="0.35">
      <c r="A798" s="153"/>
      <c r="B798" s="154"/>
      <c r="C798" s="155"/>
      <c r="D798" s="67"/>
      <c r="E798" s="67"/>
      <c r="F798" s="68"/>
      <c r="G798" s="156"/>
      <c r="H798" s="157"/>
      <c r="I798" s="158"/>
      <c r="J798" s="156"/>
      <c r="K798" s="157"/>
      <c r="L798" s="158"/>
      <c r="M798" s="156"/>
      <c r="N798" s="124"/>
      <c r="O798" s="158"/>
      <c r="P798" s="156"/>
      <c r="Q798" s="158"/>
      <c r="R798" s="156" t="s">
        <v>101</v>
      </c>
      <c r="S798" s="158"/>
      <c r="T798" s="156"/>
      <c r="U798" s="158"/>
      <c r="V798" s="156"/>
      <c r="W798" s="159"/>
      <c r="X798" s="124"/>
      <c r="Y798" s="158"/>
      <c r="Z798" s="160" t="str">
        <f t="shared" si="36"/>
        <v/>
      </c>
      <c r="AA798" s="161" t="str">
        <f t="shared" si="37"/>
        <v/>
      </c>
      <c r="AB798" s="162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MIN(G798,J798,M798),"")</f>
        <v/>
      </c>
      <c r="AC798" s="162" t="str">
        <f>IF(OR(DataBase2[[#This Row],[sKS]] = "", DataBase2[[#This Row],[BSOpt]]=""), "", (DataBase2[[#This Row],[sKS]]-DataBase2[[#This Row],[BSOpt]])/DataBase2[[#This Row],[BSOpt]])</f>
        <v/>
      </c>
      <c r="AD798" s="162" t="str">
        <f t="shared" si="38"/>
        <v/>
      </c>
      <c r="AE798" s="162" t="str">
        <f>IF(OR(DataBase2[[#This Row],[sKS]] = "", DataBase2[[#This Row],[BESTUB]]=""), "", (DataBase2[[#This Row],[sKS]]-DataBase2[[#This Row],[BESTUB]])/DataBase2[[#This Row],[BESTUB]])</f>
        <v/>
      </c>
      <c r="AF798" s="89" t="str">
        <f>IF(OR(DataBase2[[#This Row],[sLB]] = "", DataBase2[[#This Row],[BestSol]]=""), "", (DataBase2[[#This Row],[sLB]]-DataBase2[[#This Row],[BestSol]])/DataBase2[[#This Row],[BestSol]])</f>
        <v/>
      </c>
      <c r="AG798" s="52" t="str">
        <f>IF(OR(DataBase2[[#This Row],[sCL]] = "", DataBase2[[#This Row],[BestSol]]=""), "", (DataBase2[[#This Row],[sCL]] -DataBase2[[#This Row],[BestSol]])/DataBase2[[#This Row],[BestSol]])</f>
        <v/>
      </c>
      <c r="AH798" s="52" t="str">
        <f>IF(OR(DataBase2[[#This Row],[sDRC]]= "", DataBase2[[#This Row],[BestSol]]=""), "", (DataBase2[[#This Row],[sDRC]]-DataBase2[[#This Row],[BestSol]])/DataBase2[[#This Row],[BestSol]])</f>
        <v/>
      </c>
      <c r="AI798" s="52" t="str">
        <f>IF(OR(DataBase2[[#This Row],[sABS]]= "", DataBase2[[#This Row],[BestSol]]=""), "", (DataBase2[[#This Row],[sABS]]-DataBase2[[#This Row],[BestSol]])/DataBase2[[#This Row],[BestSol]])</f>
        <v/>
      </c>
      <c r="AJ798" s="52" t="str">
        <f>IF(OR(DataBase2[[#This Row],[sCCJ]]= "", DataBase2[[#This Row],[BestSol]]=""), "", (DataBase2[[#This Row],[sCCJ]]-DataBase2[[#This Row],[BestSol]])/DataBase2[[#This Row],[BestSol]])</f>
        <v/>
      </c>
      <c r="AK798" s="51" t="str">
        <f>IF(OR(DataBase2[[#This Row],[sILS]] = "", DataBase2[[#This Row],[BestSol]]=""), "", (DataBase2[[#This Row],[sILS]]-DataBase2[[#This Row],[BestSol]])/DataBase2[[#This Row],[BestSol]])</f>
        <v/>
      </c>
      <c r="AL798" s="51" t="str">
        <f>IF(OR(DataBase2[[#This Row],[sSA]] = "", DataBase2[[#This Row],[BestSol]]=""), "", (DataBase2[[#This Row],[sSA]]-DataBase2[[#This Row],[BestSol]])/DataBase2[[#This Row],[BestSol]])</f>
        <v/>
      </c>
      <c r="AM798" s="53" t="str">
        <f>IF(OR(DataBase2[[#This Row],[sKS]] = "", DataBase2[[#This Row],[BestSol]]=""), "", (DataBase2[[#This Row],[sKS]]-DataBase2[[#This Row],[BestSol]])/DataBase2[[#This Row],[BestSol]])</f>
        <v/>
      </c>
      <c r="AN798" s="89" t="str">
        <f>IF(OR(DataBase2[[#This Row],[sLB]] = "", DataBase2[[#This Row],[BSHeu]]=""), "", (DataBase2[[#This Row],[sLB]]-DataBase2[[#This Row],[BSHeu]])/DataBase2[[#This Row],[BSHeu]])</f>
        <v/>
      </c>
      <c r="AO798" s="81" t="str">
        <f>IF(OR(DataBase2[[#This Row],[sCL]] = "",  DataBase2[[#This Row],[BSHeu]]=""), "", (DataBase2[[#This Row],[sCL]] - DataBase2[[#This Row],[BSHeu]])/ DataBase2[[#This Row],[BSHeu]])</f>
        <v/>
      </c>
      <c r="AP798" s="81" t="str">
        <f>IF(OR(DataBase2[[#This Row],[sDRC]]= "",  DataBase2[[#This Row],[BSHeu]]=""), "", (DataBase2[[#This Row],[sDRC]]- DataBase2[[#This Row],[BSHeu]])/ DataBase2[[#This Row],[BSHeu]])</f>
        <v/>
      </c>
      <c r="AQ798" s="81" t="str">
        <f>IF(OR(DataBase2[[#This Row],[sABS]]= "",  DataBase2[[#This Row],[BSHeu]]=""), "", (DataBase2[[#This Row],[sABS]]- DataBase2[[#This Row],[BSHeu]])/ DataBase2[[#This Row],[BSHeu]])</f>
        <v/>
      </c>
      <c r="AR798" s="81" t="str">
        <f>IF(OR(DataBase2[[#This Row],[sCCJ]]= "",  DataBase2[[#This Row],[BSHeu]]=""), "", (DataBase2[[#This Row],[sCCJ]]- DataBase2[[#This Row],[BSHeu]])/ DataBase2[[#This Row],[BSHeu]])</f>
        <v/>
      </c>
      <c r="AS798" s="53" t="str">
        <f>IF(OR(DataBase2[[#This Row],[sILS]] = "",  DataBase2[[#This Row],[BSHeu]]=""), "", (DataBase2[[#This Row],[sILS]]- DataBase2[[#This Row],[BSHeu]])/ DataBase2[[#This Row],[BSHeu]])</f>
        <v/>
      </c>
      <c r="AT798" s="53" t="str">
        <f>IF(OR(DataBase2[[#This Row],[sSA]] = "",  DataBase2[[#This Row],[BSHeu]]=""), "", (DataBase2[[#This Row],[sSA]]- DataBase2[[#This Row],[BSHeu]])/ DataBase2[[#This Row],[BSHeu]])</f>
        <v/>
      </c>
      <c r="AU798" s="126" t="str">
        <f>IF(OR(DataBase2[[#This Row],[sKS]]= "",  DataBase2[[#This Row],[BSHeu]]=""), "", (DataBase2[[#This Row],[sKS]]- DataBase2[[#This Row],[BSHeu]])/ DataBase2[[#This Row],[BSHeu]])</f>
        <v/>
      </c>
      <c r="AV798" s="84" t="str">
        <f>IF(AND(DataBase2[[#This Row],[sLBGB]]&lt;=0.0001, DataBase2[[#This Row],[sLBGB]]&lt;&gt;""), 1,"")</f>
        <v/>
      </c>
      <c r="AW798" s="60" t="str">
        <f>IF(AND(DataBase2[[#This Row],[sCLGB]]&lt;=0.0001,DataBase2[[#This Row],[sCLGB]]&lt;&gt;""), 1,"")</f>
        <v/>
      </c>
      <c r="AX798" s="60" t="str">
        <f>IF(AND(DataBase2[[#This Row],[sDRCGB]]&lt;=0.0001,DataBase2[[#This Row],[sDRCGB]]&lt;&gt;""), 1,"")</f>
        <v/>
      </c>
      <c r="AY798" s="60" t="str">
        <f>IF(AND(DataBase2[[#This Row],[sABSGB]]&lt;=0.0001,DataBase2[[#This Row],[sABSGB]]&lt;&gt;""), 1,"")</f>
        <v/>
      </c>
      <c r="AZ798" s="60" t="str">
        <f>IF(AND(DataBase2[[#This Row],[sCCJGB]]&lt;=0.0001,DataBase2[[#This Row],[sCCJGB]]&lt;&gt;""), 1,"")</f>
        <v/>
      </c>
      <c r="BA798" s="59" t="str">
        <f>IF(AND(DataBase2[[#This Row],[sILSGB]]&lt;=0.0001,DataBase2[[#This Row],[sILSGB]]&lt;&gt;""), 1,"")</f>
        <v/>
      </c>
      <c r="BB798" s="59" t="str">
        <f>IF(AND(DataBase2[[#This Row],[sSAGB]]&lt;=0.0001,DataBase2[[#This Row],[sSAGB]]&lt;&gt;""), 1,"")</f>
        <v/>
      </c>
      <c r="BC798" s="58" t="str">
        <f>IF(AND(DataBase2[[#This Row],[sKSGB]]&lt;=0.0001,DataBase2[[#This Row],[sKSGB]]&lt;&gt;""), 1,"")</f>
        <v/>
      </c>
      <c r="BD798" s="138" t="str">
        <f>IF(AND(DataBase2[[#This Row],[sLBGKS]]&lt;=0.0001, DataBase2[[#This Row],[sLBGKS]]&lt;&gt;""), 1,"")</f>
        <v/>
      </c>
      <c r="BE798" s="84" t="str">
        <f>IF(AND(DataBase2[[#This Row],[sCLGKS]]&lt;=0.0001,DataBase2[[#This Row],[sCLGKS]]&lt;&gt;""), 1,"")</f>
        <v/>
      </c>
      <c r="BF798" s="84" t="str">
        <f>IF(AND(DataBase2[[#This Row],[sDRCGKS]]&lt;=0.0001,DataBase2[[#This Row],[sDRCGKS]]&lt;&gt;""), 1,"")</f>
        <v/>
      </c>
      <c r="BG798" s="84" t="str">
        <f>IF(AND(DataBase2[[#This Row],[sABSGKS]]&lt;=0.0001,DataBase2[[#This Row],[sABSGKS]]&lt;&gt;""), 1,"")</f>
        <v/>
      </c>
      <c r="BH798" s="84" t="str">
        <f>IF(AND(DataBase2[[#This Row],[sCCJGKS]]&lt;=0.0001,DataBase2[[#This Row],[sCCJGKS]]&lt;&gt;""), 1,"")</f>
        <v/>
      </c>
      <c r="BI798" s="58" t="str">
        <f>IF(AND(DataBase2[[#This Row],[sILSGKS]]&lt;=0.0001,DataBase2[[#This Row],[sILSGKS]]&lt;&gt;""), 1,"")</f>
        <v/>
      </c>
      <c r="BJ798" s="58" t="str">
        <f>IF(AND(DataBase2[[#This Row],[sSAGKS]]&lt;=0.0001,DataBase2[[#This Row],[sSAGKS]]&lt;&gt;""), 1,"")</f>
        <v/>
      </c>
      <c r="BK798" s="80" t="str">
        <f>IF(AND(DataBase2[[#This Row],[sKSGKS]]&lt;=0.0001,DataBase2[[#This Row],[sKSGKS]]&lt;&gt;""), 1,"")</f>
        <v/>
      </c>
      <c r="BQ798" s="7"/>
      <c r="BR798" s="7"/>
      <c r="BS798" s="7"/>
      <c r="BT798" s="7"/>
      <c r="BU798" s="7"/>
      <c r="CH798" s="7"/>
      <c r="CI798" s="7"/>
      <c r="CJ798" s="7"/>
      <c r="CK798" s="7"/>
      <c r="CQ798" s="7"/>
      <c r="CR798" s="7"/>
      <c r="CS798" s="7"/>
      <c r="CT798" s="7"/>
      <c r="CU798" s="7"/>
      <c r="DH798" s="7"/>
      <c r="DI798" s="7"/>
      <c r="DJ798" s="7"/>
      <c r="DK798" s="7"/>
      <c r="DQ798" s="7"/>
      <c r="DR798" s="7"/>
      <c r="DS798" s="7"/>
      <c r="DT798" s="7"/>
      <c r="DU798" s="7"/>
      <c r="EB798" s="7"/>
      <c r="EC798" s="7"/>
      <c r="ED798" s="7"/>
      <c r="EE798" s="7"/>
      <c r="EK798" s="7"/>
      <c r="EL798" s="7"/>
      <c r="EM798" s="7"/>
      <c r="EN798" s="7"/>
      <c r="EO798" s="7"/>
      <c r="EV798" s="7"/>
      <c r="EW798" s="7"/>
      <c r="EX798" s="7"/>
      <c r="EY798" s="7"/>
    </row>
    <row r="799" spans="1:155" s="8" customFormat="1" x14ac:dyDescent="0.35">
      <c r="A799" s="127" t="s">
        <v>262</v>
      </c>
      <c r="B799" s="128" t="s">
        <v>283</v>
      </c>
      <c r="C799" s="129" t="s">
        <v>282</v>
      </c>
      <c r="D799" s="67">
        <v>6</v>
      </c>
      <c r="E799" s="67">
        <v>50</v>
      </c>
      <c r="F799" s="68">
        <v>2</v>
      </c>
      <c r="G799" s="130">
        <v>16348.2</v>
      </c>
      <c r="H799" s="163">
        <v>10393.700000000001</v>
      </c>
      <c r="I799" s="132">
        <v>7200</v>
      </c>
      <c r="J799" s="130"/>
      <c r="K799" s="163"/>
      <c r="L799" s="132"/>
      <c r="M799" s="130"/>
      <c r="N799" s="131"/>
      <c r="O799" s="132"/>
      <c r="P799" s="130">
        <v>11488.76953</v>
      </c>
      <c r="Q799" s="132">
        <v>11401</v>
      </c>
      <c r="R799" s="130">
        <v>11849.65</v>
      </c>
      <c r="S799" s="132">
        <v>392.55</v>
      </c>
      <c r="T799" s="130">
        <v>11498.15</v>
      </c>
      <c r="U799" s="132">
        <v>300.07100000000003</v>
      </c>
      <c r="V799" s="130">
        <v>11526.65</v>
      </c>
      <c r="W799" s="132">
        <v>300.00900000000001</v>
      </c>
      <c r="X799" s="131">
        <v>11858.4</v>
      </c>
      <c r="Y799" s="132">
        <v>54</v>
      </c>
      <c r="Z799" s="74">
        <f t="shared" si="36"/>
        <v>16348.2</v>
      </c>
      <c r="AA799" s="48">
        <f t="shared" si="37"/>
        <v>11488.76953</v>
      </c>
      <c r="AB79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MIN(G799,J799,M799),"")</f>
        <v/>
      </c>
      <c r="AC799" s="49" t="str">
        <f>IF(OR(DataBase2[[#This Row],[sKS]] = "", DataBase2[[#This Row],[BSOpt]]=""), "", (DataBase2[[#This Row],[sKS]]-DataBase2[[#This Row],[BSOpt]])/DataBase2[[#This Row],[BSOpt]])</f>
        <v/>
      </c>
      <c r="AD799" s="49">
        <f t="shared" si="38"/>
        <v>16348.2</v>
      </c>
      <c r="AE799" s="49">
        <f>IF(OR(DataBase2[[#This Row],[sKS]] = "", DataBase2[[#This Row],[BESTUB]]=""), "", (DataBase2[[#This Row],[sKS]]-DataBase2[[#This Row],[BESTUB]])/DataBase2[[#This Row],[BESTUB]])</f>
        <v>-0.27463573971446403</v>
      </c>
      <c r="AF799" s="75">
        <f>IF(OR(DataBase2[[#This Row],[sLB]] = "", DataBase2[[#This Row],[BestSol]]=""), "", (DataBase2[[#This Row],[sLB]]-DataBase2[[#This Row],[BestSol]])/DataBase2[[#This Row],[BestSol]])</f>
        <v>0</v>
      </c>
      <c r="AG799" s="76" t="str">
        <f>IF(OR(DataBase2[[#This Row],[sCL]] = "", DataBase2[[#This Row],[BestSol]]=""), "", (DataBase2[[#This Row],[sCL]] -DataBase2[[#This Row],[BestSol]])/DataBase2[[#This Row],[BestSol]])</f>
        <v/>
      </c>
      <c r="AH799" s="76" t="str">
        <f>IF(OR(DataBase2[[#This Row],[sDRC]]= "", DataBase2[[#This Row],[BestSol]]=""), "", (DataBase2[[#This Row],[sDRC]]-DataBase2[[#This Row],[BestSol]])/DataBase2[[#This Row],[BestSol]])</f>
        <v/>
      </c>
      <c r="AI799" s="76">
        <f>IF(OR(DataBase2[[#This Row],[sABS]]= "", DataBase2[[#This Row],[BestSol]]=""), "", (DataBase2[[#This Row],[sABS]]-DataBase2[[#This Row],[BestSol]])/DataBase2[[#This Row],[BestSol]])</f>
        <v>-0.2972455970687905</v>
      </c>
      <c r="AJ799" s="76">
        <f>IF(OR(DataBase2[[#This Row],[sCCJ]]= "", DataBase2[[#This Row],[BestSol]]=""), "", (DataBase2[[#This Row],[sCCJ]]-DataBase2[[#This Row],[BestSol]])/DataBase2[[#This Row],[BestSol]])</f>
        <v>-0.27517096683426928</v>
      </c>
      <c r="AK799" s="76">
        <f>IF(OR(DataBase2[[#This Row],[sILS]] = "", DataBase2[[#This Row],[BestSol]]=""), "", (DataBase2[[#This Row],[sILS]]-DataBase2[[#This Row],[BestSol]])/DataBase2[[#This Row],[BestSol]])</f>
        <v>-0.29667180484701683</v>
      </c>
      <c r="AL799" s="76">
        <f>IF(OR(DataBase2[[#This Row],[sSA]] = "", DataBase2[[#This Row],[BestSol]]=""), "", (DataBase2[[#This Row],[sSA]]-DataBase2[[#This Row],[BestSol]])/DataBase2[[#This Row],[BestSol]])</f>
        <v>-0.29492849365679408</v>
      </c>
      <c r="AM799" s="76">
        <f>IF(OR(DataBase2[[#This Row],[sKS]] = "", DataBase2[[#This Row],[BestSol]]=""), "", (DataBase2[[#This Row],[sKS]]-DataBase2[[#This Row],[BestSol]])/DataBase2[[#This Row],[BestSol]])</f>
        <v>-0.27463573971446403</v>
      </c>
      <c r="AN799" s="75">
        <f>IF(OR(DataBase2[[#This Row],[sLB]] = "", DataBase2[[#This Row],[BSHeu]]=""), "", (DataBase2[[#This Row],[sLB]]-DataBase2[[#This Row],[BSHeu]])/DataBase2[[#This Row],[BSHeu]])</f>
        <v>0.42297223016884744</v>
      </c>
      <c r="AO799" s="76" t="str">
        <f>IF(OR(DataBase2[[#This Row],[sCL]] = "",  DataBase2[[#This Row],[BSHeu]]=""), "", (DataBase2[[#This Row],[sCL]] - DataBase2[[#This Row],[BSHeu]])/ DataBase2[[#This Row],[BSHeu]])</f>
        <v/>
      </c>
      <c r="AP799" s="76" t="str">
        <f>IF(OR(DataBase2[[#This Row],[sDRC]]= "",  DataBase2[[#This Row],[BSHeu]]=""), "", (DataBase2[[#This Row],[sDRC]]- DataBase2[[#This Row],[BSHeu]])/ DataBase2[[#This Row],[BSHeu]])</f>
        <v/>
      </c>
      <c r="AQ799" s="76">
        <f>IF(OR(DataBase2[[#This Row],[sABS]]= "",  DataBase2[[#This Row],[BSHeu]]=""), "", (DataBase2[[#This Row],[sABS]]- DataBase2[[#This Row],[BSHeu]])/ DataBase2[[#This Row],[BSHeu]])</f>
        <v>0</v>
      </c>
      <c r="AR799" s="76">
        <f>IF(OR(DataBase2[[#This Row],[sCCJ]]= "",  DataBase2[[#This Row],[BSHeu]]=""), "", (DataBase2[[#This Row],[sCCJ]]- DataBase2[[#This Row],[BSHeu]])/ DataBase2[[#This Row],[BSHeu]])</f>
        <v>3.1411585814969348E-2</v>
      </c>
      <c r="AS799" s="76">
        <f>IF(OR(DataBase2[[#This Row],[sILS]] = "",  DataBase2[[#This Row],[BSHeu]]=""), "", (DataBase2[[#This Row],[sILS]]- DataBase2[[#This Row],[BSHeu]])/ DataBase2[[#This Row],[BSHeu]])</f>
        <v>8.1649039747079511E-4</v>
      </c>
      <c r="AT799" s="76">
        <f>IF(OR(DataBase2[[#This Row],[sSA]] = "",  DataBase2[[#This Row],[BSHeu]]=""), "", (DataBase2[[#This Row],[sSA]]- DataBase2[[#This Row],[BSHeu]])/ DataBase2[[#This Row],[BSHeu]])</f>
        <v>3.2971738097004074E-3</v>
      </c>
      <c r="AU799" s="77">
        <f>IF(OR(DataBase2[[#This Row],[sKS]]= "",  DataBase2[[#This Row],[BSHeu]]=""), "", (DataBase2[[#This Row],[sKS]]- DataBase2[[#This Row],[BSHeu]])/ DataBase2[[#This Row],[BSHeu]])</f>
        <v>3.2173199143285459E-2</v>
      </c>
      <c r="AV799" s="78">
        <f>IF(AND(DataBase2[[#This Row],[sLBGB]]&lt;=0.0001, DataBase2[[#This Row],[sLBGB]]&lt;&gt;""), 1,"")</f>
        <v>1</v>
      </c>
      <c r="AW799" s="78" t="str">
        <f>IF(AND(DataBase2[[#This Row],[sCLGB]]&lt;=0.0001,DataBase2[[#This Row],[sCLGB]]&lt;&gt;""), 1,"")</f>
        <v/>
      </c>
      <c r="AX799" s="78" t="str">
        <f>IF(AND(DataBase2[[#This Row],[sDRCGB]]&lt;=0.0001,DataBase2[[#This Row],[sDRCGB]]&lt;&gt;""), 1,"")</f>
        <v/>
      </c>
      <c r="AY799" s="78">
        <f>IF(AND(DataBase2[[#This Row],[sABSGB]]&lt;=0.0001,DataBase2[[#This Row],[sABSGB]]&lt;&gt;""), 1,"")</f>
        <v>1</v>
      </c>
      <c r="AZ799" s="78">
        <f>IF(AND(DataBase2[[#This Row],[sCCJGB]]&lt;=0.0001,DataBase2[[#This Row],[sCCJGB]]&lt;&gt;""), 1,"")</f>
        <v>1</v>
      </c>
      <c r="BA799" s="78">
        <f>IF(AND(DataBase2[[#This Row],[sILSGB]]&lt;=0.0001,DataBase2[[#This Row],[sILSGB]]&lt;&gt;""), 1,"")</f>
        <v>1</v>
      </c>
      <c r="BB799" s="78">
        <f>IF(AND(DataBase2[[#This Row],[sSAGB]]&lt;=0.0001,DataBase2[[#This Row],[sSAGB]]&lt;&gt;""), 1,"")</f>
        <v>1</v>
      </c>
      <c r="BC799" s="78">
        <f>IF(AND(DataBase2[[#This Row],[sKSGB]]&lt;=0.0001,DataBase2[[#This Row],[sKSGB]]&lt;&gt;""), 1,"")</f>
        <v>1</v>
      </c>
      <c r="BD799" s="79" t="str">
        <f>IF(AND(DataBase2[[#This Row],[sLBGKS]]&lt;=0.0001, DataBase2[[#This Row],[sLBGKS]]&lt;&gt;""), 1,"")</f>
        <v/>
      </c>
      <c r="BE799" s="78" t="str">
        <f>IF(AND(DataBase2[[#This Row],[sCLGKS]]&lt;=0.0001,DataBase2[[#This Row],[sCLGKS]]&lt;&gt;""), 1,"")</f>
        <v/>
      </c>
      <c r="BF799" s="78" t="str">
        <f>IF(AND(DataBase2[[#This Row],[sDRCGKS]]&lt;=0.0001,DataBase2[[#This Row],[sDRCGKS]]&lt;&gt;""), 1,"")</f>
        <v/>
      </c>
      <c r="BG799" s="78">
        <f>IF(AND(DataBase2[[#This Row],[sABSGKS]]&lt;=0.0001,DataBase2[[#This Row],[sABSGKS]]&lt;&gt;""), 1,"")</f>
        <v>1</v>
      </c>
      <c r="BH799" s="78" t="str">
        <f>IF(AND(DataBase2[[#This Row],[sCCJGKS]]&lt;=0.0001,DataBase2[[#This Row],[sCCJGKS]]&lt;&gt;""), 1,"")</f>
        <v/>
      </c>
      <c r="BI799" s="78" t="str">
        <f>IF(AND(DataBase2[[#This Row],[sILSGKS]]&lt;=0.0001,DataBase2[[#This Row],[sILSGKS]]&lt;&gt;""), 1,"")</f>
        <v/>
      </c>
      <c r="BJ799" s="78" t="str">
        <f>IF(AND(DataBase2[[#This Row],[sSAGKS]]&lt;=0.0001,DataBase2[[#This Row],[sSAGKS]]&lt;&gt;""), 1,"")</f>
        <v/>
      </c>
      <c r="BK799" s="80" t="str">
        <f>IF(AND(DataBase2[[#This Row],[sKSGKS]]&lt;=0.0001,DataBase2[[#This Row],[sKSGKS]]&lt;&gt;""), 1,"")</f>
        <v/>
      </c>
      <c r="BQ799" s="7"/>
      <c r="BR799" s="7"/>
      <c r="BS799" s="7"/>
      <c r="BT799" s="7"/>
      <c r="BU799" s="7"/>
      <c r="CH799" s="7"/>
      <c r="CI799" s="7"/>
      <c r="CJ799" s="7"/>
      <c r="CK799" s="7"/>
      <c r="CQ799" s="7"/>
      <c r="CR799" s="7"/>
      <c r="CS799" s="7"/>
      <c r="CT799" s="7"/>
      <c r="CU799" s="7"/>
      <c r="DH799" s="7"/>
      <c r="DI799" s="7"/>
      <c r="DJ799" s="7"/>
      <c r="DK799" s="7"/>
      <c r="DQ799" s="7"/>
      <c r="DR799" s="7"/>
      <c r="DS799" s="7"/>
      <c r="DT799" s="7"/>
      <c r="DU799" s="7"/>
      <c r="EB799" s="7"/>
      <c r="EC799" s="7"/>
      <c r="ED799" s="7"/>
      <c r="EE799" s="7"/>
      <c r="EK799" s="7"/>
      <c r="EL799" s="7"/>
      <c r="EM799" s="7"/>
      <c r="EN799" s="7"/>
      <c r="EO799" s="7"/>
      <c r="EV799" s="7"/>
      <c r="EW799" s="7"/>
      <c r="EX799" s="7"/>
      <c r="EY799" s="7"/>
    </row>
    <row r="800" spans="1:155" s="8" customFormat="1" x14ac:dyDescent="0.35">
      <c r="A800" s="127" t="s">
        <v>263</v>
      </c>
      <c r="B800" s="128" t="s">
        <v>283</v>
      </c>
      <c r="C800" s="129" t="s">
        <v>282</v>
      </c>
      <c r="D800" s="67">
        <v>6</v>
      </c>
      <c r="E800" s="67">
        <v>50</v>
      </c>
      <c r="F800" s="68">
        <v>3</v>
      </c>
      <c r="G800" s="130">
        <v>18842.599999999999</v>
      </c>
      <c r="H800" s="163">
        <v>12002.5</v>
      </c>
      <c r="I800" s="132">
        <v>7200</v>
      </c>
      <c r="J800" s="130"/>
      <c r="K800" s="163"/>
      <c r="L800" s="132"/>
      <c r="M800" s="130"/>
      <c r="N800" s="131"/>
      <c r="O800" s="132"/>
      <c r="P800" s="130">
        <v>13021.990229999999</v>
      </c>
      <c r="Q800" s="132">
        <v>11402</v>
      </c>
      <c r="R800" s="130">
        <v>13270.15</v>
      </c>
      <c r="S800" s="132">
        <v>322.7</v>
      </c>
      <c r="T800" s="130">
        <v>13276.15</v>
      </c>
      <c r="U800" s="132">
        <v>300.04649999999998</v>
      </c>
      <c r="V800" s="130">
        <v>13586.65</v>
      </c>
      <c r="W800" s="132">
        <v>300.053</v>
      </c>
      <c r="X800" s="131">
        <v>13246.7</v>
      </c>
      <c r="Y800" s="132">
        <v>3089</v>
      </c>
      <c r="Z800" s="74">
        <f t="shared" si="36"/>
        <v>18842.599999999999</v>
      </c>
      <c r="AA800" s="48">
        <f t="shared" si="37"/>
        <v>13021.990229999999</v>
      </c>
      <c r="AB80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MIN(G800,J800,M800),"")</f>
        <v/>
      </c>
      <c r="AC800" s="49" t="str">
        <f>IF(OR(DataBase2[[#This Row],[sKS]] = "", DataBase2[[#This Row],[BSOpt]]=""), "", (DataBase2[[#This Row],[sKS]]-DataBase2[[#This Row],[BSOpt]])/DataBase2[[#This Row],[BSOpt]])</f>
        <v/>
      </c>
      <c r="AD800" s="49">
        <f t="shared" si="38"/>
        <v>18842.599999999999</v>
      </c>
      <c r="AE800" s="49">
        <f>IF(OR(DataBase2[[#This Row],[sKS]] = "", DataBase2[[#This Row],[BESTUB]]=""), "", (DataBase2[[#This Row],[sKS]]-DataBase2[[#This Row],[BESTUB]])/DataBase2[[#This Row],[BESTUB]])</f>
        <v>-0.2969813083120163</v>
      </c>
      <c r="AF800" s="75">
        <f>IF(OR(DataBase2[[#This Row],[sLB]] = "", DataBase2[[#This Row],[BestSol]]=""), "", (DataBase2[[#This Row],[sLB]]-DataBase2[[#This Row],[BestSol]])/DataBase2[[#This Row],[BestSol]])</f>
        <v>0</v>
      </c>
      <c r="AG800" s="76" t="str">
        <f>IF(OR(DataBase2[[#This Row],[sCL]] = "", DataBase2[[#This Row],[BestSol]]=""), "", (DataBase2[[#This Row],[sCL]] -DataBase2[[#This Row],[BestSol]])/DataBase2[[#This Row],[BestSol]])</f>
        <v/>
      </c>
      <c r="AH800" s="76" t="str">
        <f>IF(OR(DataBase2[[#This Row],[sDRC]]= "", DataBase2[[#This Row],[BestSol]]=""), "", (DataBase2[[#This Row],[sDRC]]-DataBase2[[#This Row],[BestSol]])/DataBase2[[#This Row],[BestSol]])</f>
        <v/>
      </c>
      <c r="AI800" s="76">
        <f>IF(OR(DataBase2[[#This Row],[sABS]]= "", DataBase2[[#This Row],[BestSol]]=""), "", (DataBase2[[#This Row],[sABS]]-DataBase2[[#This Row],[BestSol]])/DataBase2[[#This Row],[BestSol]])</f>
        <v>-0.30890693269506331</v>
      </c>
      <c r="AJ800" s="76">
        <f>IF(OR(DataBase2[[#This Row],[sCCJ]]= "", DataBase2[[#This Row],[BestSol]]=""), "", (DataBase2[[#This Row],[sCCJ]]-DataBase2[[#This Row],[BestSol]])/DataBase2[[#This Row],[BestSol]])</f>
        <v>-0.29573678791674179</v>
      </c>
      <c r="AK800" s="76">
        <f>IF(OR(DataBase2[[#This Row],[sILS]] = "", DataBase2[[#This Row],[BestSol]]=""), "", (DataBase2[[#This Row],[sILS]]-DataBase2[[#This Row],[BestSol]])/DataBase2[[#This Row],[BestSol]])</f>
        <v>-0.29541836052349457</v>
      </c>
      <c r="AL800" s="76">
        <f>IF(OR(DataBase2[[#This Row],[sSA]] = "", DataBase2[[#This Row],[BestSol]]=""), "", (DataBase2[[#This Row],[sSA]]-DataBase2[[#This Row],[BestSol]])/DataBase2[[#This Row],[BestSol]])</f>
        <v>-0.27893974292295115</v>
      </c>
      <c r="AM800" s="76">
        <f>IF(OR(DataBase2[[#This Row],[sKS]] = "", DataBase2[[#This Row],[BestSol]]=""), "", (DataBase2[[#This Row],[sKS]]-DataBase2[[#This Row],[BestSol]])/DataBase2[[#This Row],[BestSol]])</f>
        <v>-0.2969813083120163</v>
      </c>
      <c r="AN800" s="75">
        <f>IF(OR(DataBase2[[#This Row],[sLB]] = "", DataBase2[[#This Row],[BSHeu]]=""), "", (DataBase2[[#This Row],[sLB]]-DataBase2[[#This Row],[BSHeu]])/DataBase2[[#This Row],[BSHeu]])</f>
        <v>0.44698311603632646</v>
      </c>
      <c r="AO800" s="76" t="str">
        <f>IF(OR(DataBase2[[#This Row],[sCL]] = "",  DataBase2[[#This Row],[BSHeu]]=""), "", (DataBase2[[#This Row],[sCL]] - DataBase2[[#This Row],[BSHeu]])/ DataBase2[[#This Row],[BSHeu]])</f>
        <v/>
      </c>
      <c r="AP800" s="76" t="str">
        <f>IF(OR(DataBase2[[#This Row],[sDRC]]= "",  DataBase2[[#This Row],[BSHeu]]=""), "", (DataBase2[[#This Row],[sDRC]]- DataBase2[[#This Row],[BSHeu]])/ DataBase2[[#This Row],[BSHeu]])</f>
        <v/>
      </c>
      <c r="AQ800" s="76">
        <f>IF(OR(DataBase2[[#This Row],[sABS]]= "",  DataBase2[[#This Row],[BSHeu]]=""), "", (DataBase2[[#This Row],[sABS]]- DataBase2[[#This Row],[BSHeu]])/ DataBase2[[#This Row],[BSHeu]])</f>
        <v>0</v>
      </c>
      <c r="AR800" s="76">
        <f>IF(OR(DataBase2[[#This Row],[sCCJ]]= "",  DataBase2[[#This Row],[BSHeu]]=""), "", (DataBase2[[#This Row],[sCCJ]]- DataBase2[[#This Row],[BSHeu]])/ DataBase2[[#This Row],[BSHeu]])</f>
        <v>1.9056977129985161E-2</v>
      </c>
      <c r="AS800" s="76">
        <f>IF(OR(DataBase2[[#This Row],[sILS]] = "",  DataBase2[[#This Row],[BSHeu]]=""), "", (DataBase2[[#This Row],[sILS]]- DataBase2[[#This Row],[BSHeu]])/ DataBase2[[#This Row],[BSHeu]])</f>
        <v>1.9517736191697343E-2</v>
      </c>
      <c r="AT800" s="76">
        <f>IF(OR(DataBase2[[#This Row],[sSA]] = "",  DataBase2[[#This Row],[BSHeu]]=""), "", (DataBase2[[#This Row],[sSA]]- DataBase2[[#This Row],[BSHeu]])/ DataBase2[[#This Row],[BSHeu]])</f>
        <v>4.3362017635302758E-2</v>
      </c>
      <c r="AU800" s="77">
        <f>IF(OR(DataBase2[[#This Row],[sKS]]= "",  DataBase2[[#This Row],[BSHeu]]=""), "", (DataBase2[[#This Row],[sKS]]- DataBase2[[#This Row],[BSHeu]])/ DataBase2[[#This Row],[BSHeu]])</f>
        <v>1.7256177130460133E-2</v>
      </c>
      <c r="AV800" s="78">
        <f>IF(AND(DataBase2[[#This Row],[sLBGB]]&lt;=0.0001, DataBase2[[#This Row],[sLBGB]]&lt;&gt;""), 1,"")</f>
        <v>1</v>
      </c>
      <c r="AW800" s="78" t="str">
        <f>IF(AND(DataBase2[[#This Row],[sCLGB]]&lt;=0.0001,DataBase2[[#This Row],[sCLGB]]&lt;&gt;""), 1,"")</f>
        <v/>
      </c>
      <c r="AX800" s="78" t="str">
        <f>IF(AND(DataBase2[[#This Row],[sDRCGB]]&lt;=0.0001,DataBase2[[#This Row],[sDRCGB]]&lt;&gt;""), 1,"")</f>
        <v/>
      </c>
      <c r="AY800" s="78">
        <f>IF(AND(DataBase2[[#This Row],[sABSGB]]&lt;=0.0001,DataBase2[[#This Row],[sABSGB]]&lt;&gt;""), 1,"")</f>
        <v>1</v>
      </c>
      <c r="AZ800" s="78">
        <f>IF(AND(DataBase2[[#This Row],[sCCJGB]]&lt;=0.0001,DataBase2[[#This Row],[sCCJGB]]&lt;&gt;""), 1,"")</f>
        <v>1</v>
      </c>
      <c r="BA800" s="78">
        <f>IF(AND(DataBase2[[#This Row],[sILSGB]]&lt;=0.0001,DataBase2[[#This Row],[sILSGB]]&lt;&gt;""), 1,"")</f>
        <v>1</v>
      </c>
      <c r="BB800" s="78">
        <f>IF(AND(DataBase2[[#This Row],[sSAGB]]&lt;=0.0001,DataBase2[[#This Row],[sSAGB]]&lt;&gt;""), 1,"")</f>
        <v>1</v>
      </c>
      <c r="BC800" s="78">
        <f>IF(AND(DataBase2[[#This Row],[sKSGB]]&lt;=0.0001,DataBase2[[#This Row],[sKSGB]]&lt;&gt;""), 1,"")</f>
        <v>1</v>
      </c>
      <c r="BD800" s="79" t="str">
        <f>IF(AND(DataBase2[[#This Row],[sLBGKS]]&lt;=0.0001, DataBase2[[#This Row],[sLBGKS]]&lt;&gt;""), 1,"")</f>
        <v/>
      </c>
      <c r="BE800" s="78" t="str">
        <f>IF(AND(DataBase2[[#This Row],[sCLGKS]]&lt;=0.0001,DataBase2[[#This Row],[sCLGKS]]&lt;&gt;""), 1,"")</f>
        <v/>
      </c>
      <c r="BF800" s="78" t="str">
        <f>IF(AND(DataBase2[[#This Row],[sDRCGKS]]&lt;=0.0001,DataBase2[[#This Row],[sDRCGKS]]&lt;&gt;""), 1,"")</f>
        <v/>
      </c>
      <c r="BG800" s="78">
        <f>IF(AND(DataBase2[[#This Row],[sABSGKS]]&lt;=0.0001,DataBase2[[#This Row],[sABSGKS]]&lt;&gt;""), 1,"")</f>
        <v>1</v>
      </c>
      <c r="BH800" s="78" t="str">
        <f>IF(AND(DataBase2[[#This Row],[sCCJGKS]]&lt;=0.0001,DataBase2[[#This Row],[sCCJGKS]]&lt;&gt;""), 1,"")</f>
        <v/>
      </c>
      <c r="BI800" s="78" t="str">
        <f>IF(AND(DataBase2[[#This Row],[sILSGKS]]&lt;=0.0001,DataBase2[[#This Row],[sILSGKS]]&lt;&gt;""), 1,"")</f>
        <v/>
      </c>
      <c r="BJ800" s="78" t="str">
        <f>IF(AND(DataBase2[[#This Row],[sSAGKS]]&lt;=0.0001,DataBase2[[#This Row],[sSAGKS]]&lt;&gt;""), 1,"")</f>
        <v/>
      </c>
      <c r="BK800" s="80" t="str">
        <f>IF(AND(DataBase2[[#This Row],[sKSGKS]]&lt;=0.0001,DataBase2[[#This Row],[sKSGKS]]&lt;&gt;""), 1,"")</f>
        <v/>
      </c>
      <c r="BQ800" s="7"/>
      <c r="BR800" s="7"/>
      <c r="BS800" s="7"/>
      <c r="BT800" s="7"/>
      <c r="BU800" s="7"/>
      <c r="CH800" s="7"/>
      <c r="CI800" s="7"/>
      <c r="CJ800" s="7"/>
      <c r="CK800" s="7"/>
      <c r="CQ800" s="7"/>
      <c r="CR800" s="7"/>
      <c r="CS800" s="7"/>
      <c r="CT800" s="7"/>
      <c r="CU800" s="7"/>
      <c r="DH800" s="7"/>
      <c r="DI800" s="7"/>
      <c r="DJ800" s="7"/>
      <c r="DK800" s="7"/>
      <c r="DQ800" s="7"/>
      <c r="DR800" s="7"/>
      <c r="DS800" s="7"/>
      <c r="DT800" s="7"/>
      <c r="DU800" s="7"/>
      <c r="EB800" s="7"/>
      <c r="EC800" s="7"/>
      <c r="ED800" s="7"/>
      <c r="EE800" s="7"/>
      <c r="EK800" s="7"/>
      <c r="EL800" s="7"/>
      <c r="EM800" s="7"/>
      <c r="EN800" s="7"/>
      <c r="EO800" s="7"/>
      <c r="EV800" s="7"/>
      <c r="EW800" s="7"/>
      <c r="EX800" s="7"/>
      <c r="EY800" s="7"/>
    </row>
    <row r="801" spans="1:155" s="8" customFormat="1" x14ac:dyDescent="0.35">
      <c r="A801" s="127" t="s">
        <v>264</v>
      </c>
      <c r="B801" s="128" t="s">
        <v>283</v>
      </c>
      <c r="C801" s="129" t="s">
        <v>282</v>
      </c>
      <c r="D801" s="67">
        <v>6</v>
      </c>
      <c r="E801" s="67">
        <v>50</v>
      </c>
      <c r="F801" s="68">
        <v>4</v>
      </c>
      <c r="G801" s="130">
        <v>17915.8</v>
      </c>
      <c r="H801" s="163">
        <v>13757.8</v>
      </c>
      <c r="I801" s="132">
        <v>7200</v>
      </c>
      <c r="J801" s="130"/>
      <c r="K801" s="163"/>
      <c r="L801" s="132"/>
      <c r="M801" s="130"/>
      <c r="N801" s="131"/>
      <c r="O801" s="132"/>
      <c r="P801" s="130">
        <v>15603.62988</v>
      </c>
      <c r="Q801" s="132">
        <v>11403</v>
      </c>
      <c r="R801" s="130">
        <v>15224.05</v>
      </c>
      <c r="S801" s="132">
        <v>331.49</v>
      </c>
      <c r="T801" s="130">
        <v>15382.85</v>
      </c>
      <c r="U801" s="132">
        <v>300.19600000000003</v>
      </c>
      <c r="V801" s="130">
        <v>15355.95</v>
      </c>
      <c r="W801" s="132">
        <v>300.09949999999998</v>
      </c>
      <c r="X801" s="131">
        <v>15477.9</v>
      </c>
      <c r="Y801" s="132">
        <v>2625</v>
      </c>
      <c r="Z801" s="74">
        <f t="shared" si="36"/>
        <v>17915.8</v>
      </c>
      <c r="AA801" s="48">
        <f t="shared" si="37"/>
        <v>15224.05</v>
      </c>
      <c r="AB80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MIN(G801,J801,M801),"")</f>
        <v/>
      </c>
      <c r="AC801" s="49" t="str">
        <f>IF(OR(DataBase2[[#This Row],[sKS]] = "", DataBase2[[#This Row],[BSOpt]]=""), "", (DataBase2[[#This Row],[sKS]]-DataBase2[[#This Row],[BSOpt]])/DataBase2[[#This Row],[BSOpt]])</f>
        <v/>
      </c>
      <c r="AD801" s="49">
        <f t="shared" si="38"/>
        <v>17915.8</v>
      </c>
      <c r="AE801" s="49">
        <f>IF(OR(DataBase2[[#This Row],[sKS]] = "", DataBase2[[#This Row],[BESTUB]]=""), "", (DataBase2[[#This Row],[sKS]]-DataBase2[[#This Row],[BESTUB]])/DataBase2[[#This Row],[BESTUB]])</f>
        <v>-0.13607541946215071</v>
      </c>
      <c r="AF801" s="75">
        <f>IF(OR(DataBase2[[#This Row],[sLB]] = "", DataBase2[[#This Row],[BestSol]]=""), "", (DataBase2[[#This Row],[sLB]]-DataBase2[[#This Row],[BestSol]])/DataBase2[[#This Row],[BestSol]])</f>
        <v>0</v>
      </c>
      <c r="AG801" s="76" t="str">
        <f>IF(OR(DataBase2[[#This Row],[sCL]] = "", DataBase2[[#This Row],[BestSol]]=""), "", (DataBase2[[#This Row],[sCL]] -DataBase2[[#This Row],[BestSol]])/DataBase2[[#This Row],[BestSol]])</f>
        <v/>
      </c>
      <c r="AH801" s="76" t="str">
        <f>IF(OR(DataBase2[[#This Row],[sDRC]]= "", DataBase2[[#This Row],[BestSol]]=""), "", (DataBase2[[#This Row],[sDRC]]-DataBase2[[#This Row],[BestSol]])/DataBase2[[#This Row],[BestSol]])</f>
        <v/>
      </c>
      <c r="AI801" s="76">
        <f>IF(OR(DataBase2[[#This Row],[sABS]]= "", DataBase2[[#This Row],[BestSol]]=""), "", (DataBase2[[#This Row],[sABS]]-DataBase2[[#This Row],[BestSol]])/DataBase2[[#This Row],[BestSol]])</f>
        <v>-0.129057598321035</v>
      </c>
      <c r="AJ801" s="76">
        <f>IF(OR(DataBase2[[#This Row],[sCCJ]]= "", DataBase2[[#This Row],[BestSol]]=""), "", (DataBase2[[#This Row],[sCCJ]]-DataBase2[[#This Row],[BestSol]])/DataBase2[[#This Row],[BestSol]])</f>
        <v>-0.15024447694214046</v>
      </c>
      <c r="AK801" s="76">
        <f>IF(OR(DataBase2[[#This Row],[sILS]] = "", DataBase2[[#This Row],[BestSol]]=""), "", (DataBase2[[#This Row],[sILS]]-DataBase2[[#This Row],[BestSol]])/DataBase2[[#This Row],[BestSol]])</f>
        <v>-0.14138079237321241</v>
      </c>
      <c r="AL801" s="76">
        <f>IF(OR(DataBase2[[#This Row],[sSA]] = "", DataBase2[[#This Row],[BestSol]]=""), "", (DataBase2[[#This Row],[sSA]]-DataBase2[[#This Row],[BestSol]])/DataBase2[[#This Row],[BestSol]])</f>
        <v>-0.1428822603511983</v>
      </c>
      <c r="AM801" s="76">
        <f>IF(OR(DataBase2[[#This Row],[sKS]] = "", DataBase2[[#This Row],[BestSol]]=""), "", (DataBase2[[#This Row],[sKS]]-DataBase2[[#This Row],[BestSol]])/DataBase2[[#This Row],[BestSol]])</f>
        <v>-0.13607541946215071</v>
      </c>
      <c r="AN801" s="75">
        <f>IF(OR(DataBase2[[#This Row],[sLB]] = "", DataBase2[[#This Row],[BSHeu]]=""), "", (DataBase2[[#This Row],[sLB]]-DataBase2[[#This Row],[BSHeu]])/DataBase2[[#This Row],[BSHeu]])</f>
        <v>0.17680906197759466</v>
      </c>
      <c r="AO801" s="76" t="str">
        <f>IF(OR(DataBase2[[#This Row],[sCL]] = "",  DataBase2[[#This Row],[BSHeu]]=""), "", (DataBase2[[#This Row],[sCL]] - DataBase2[[#This Row],[BSHeu]])/ DataBase2[[#This Row],[BSHeu]])</f>
        <v/>
      </c>
      <c r="AP801" s="76" t="str">
        <f>IF(OR(DataBase2[[#This Row],[sDRC]]= "",  DataBase2[[#This Row],[BSHeu]]=""), "", (DataBase2[[#This Row],[sDRC]]- DataBase2[[#This Row],[BSHeu]])/ DataBase2[[#This Row],[BSHeu]])</f>
        <v/>
      </c>
      <c r="AQ801" s="76">
        <f>IF(OR(DataBase2[[#This Row],[sABS]]= "",  DataBase2[[#This Row],[BSHeu]]=""), "", (DataBase2[[#This Row],[sABS]]- DataBase2[[#This Row],[BSHeu]])/ DataBase2[[#This Row],[BSHeu]])</f>
        <v>2.4932910756336267E-2</v>
      </c>
      <c r="AR801" s="76">
        <f>IF(OR(DataBase2[[#This Row],[sCCJ]]= "",  DataBase2[[#This Row],[BSHeu]]=""), "", (DataBase2[[#This Row],[sCCJ]]- DataBase2[[#This Row],[BSHeu]])/ DataBase2[[#This Row],[BSHeu]])</f>
        <v>0</v>
      </c>
      <c r="AS801" s="76">
        <f>IF(OR(DataBase2[[#This Row],[sILS]] = "",  DataBase2[[#This Row],[BSHeu]]=""), "", (DataBase2[[#This Row],[sILS]]- DataBase2[[#This Row],[BSHeu]])/ DataBase2[[#This Row],[BSHeu]])</f>
        <v>1.0430864323225495E-2</v>
      </c>
      <c r="AT801" s="76">
        <f>IF(OR(DataBase2[[#This Row],[sSA]] = "",  DataBase2[[#This Row],[BSHeu]]=""), "", (DataBase2[[#This Row],[sSA]]- DataBase2[[#This Row],[BSHeu]])/ DataBase2[[#This Row],[BSHeu]])</f>
        <v>8.663923200462522E-3</v>
      </c>
      <c r="AU801" s="77">
        <f>IF(OR(DataBase2[[#This Row],[sKS]]= "",  DataBase2[[#This Row],[BSHeu]]=""), "", (DataBase2[[#This Row],[sKS]]- DataBase2[[#This Row],[BSHeu]])/ DataBase2[[#This Row],[BSHeu]])</f>
        <v>1.6674275242133361E-2</v>
      </c>
      <c r="AV801" s="78">
        <f>IF(AND(DataBase2[[#This Row],[sLBGB]]&lt;=0.0001, DataBase2[[#This Row],[sLBGB]]&lt;&gt;""), 1,"")</f>
        <v>1</v>
      </c>
      <c r="AW801" s="78" t="str">
        <f>IF(AND(DataBase2[[#This Row],[sCLGB]]&lt;=0.0001,DataBase2[[#This Row],[sCLGB]]&lt;&gt;""), 1,"")</f>
        <v/>
      </c>
      <c r="AX801" s="78" t="str">
        <f>IF(AND(DataBase2[[#This Row],[sDRCGB]]&lt;=0.0001,DataBase2[[#This Row],[sDRCGB]]&lt;&gt;""), 1,"")</f>
        <v/>
      </c>
      <c r="AY801" s="78">
        <f>IF(AND(DataBase2[[#This Row],[sABSGB]]&lt;=0.0001,DataBase2[[#This Row],[sABSGB]]&lt;&gt;""), 1,"")</f>
        <v>1</v>
      </c>
      <c r="AZ801" s="78">
        <f>IF(AND(DataBase2[[#This Row],[sCCJGB]]&lt;=0.0001,DataBase2[[#This Row],[sCCJGB]]&lt;&gt;""), 1,"")</f>
        <v>1</v>
      </c>
      <c r="BA801" s="78">
        <f>IF(AND(DataBase2[[#This Row],[sILSGB]]&lt;=0.0001,DataBase2[[#This Row],[sILSGB]]&lt;&gt;""), 1,"")</f>
        <v>1</v>
      </c>
      <c r="BB801" s="78">
        <f>IF(AND(DataBase2[[#This Row],[sSAGB]]&lt;=0.0001,DataBase2[[#This Row],[sSAGB]]&lt;&gt;""), 1,"")</f>
        <v>1</v>
      </c>
      <c r="BC801" s="78">
        <f>IF(AND(DataBase2[[#This Row],[sKSGB]]&lt;=0.0001,DataBase2[[#This Row],[sKSGB]]&lt;&gt;""), 1,"")</f>
        <v>1</v>
      </c>
      <c r="BD801" s="79" t="str">
        <f>IF(AND(DataBase2[[#This Row],[sLBGKS]]&lt;=0.0001, DataBase2[[#This Row],[sLBGKS]]&lt;&gt;""), 1,"")</f>
        <v/>
      </c>
      <c r="BE801" s="78" t="str">
        <f>IF(AND(DataBase2[[#This Row],[sCLGKS]]&lt;=0.0001,DataBase2[[#This Row],[sCLGKS]]&lt;&gt;""), 1,"")</f>
        <v/>
      </c>
      <c r="BF801" s="78" t="str">
        <f>IF(AND(DataBase2[[#This Row],[sDRCGKS]]&lt;=0.0001,DataBase2[[#This Row],[sDRCGKS]]&lt;&gt;""), 1,"")</f>
        <v/>
      </c>
      <c r="BG801" s="78" t="str">
        <f>IF(AND(DataBase2[[#This Row],[sABSGKS]]&lt;=0.0001,DataBase2[[#This Row],[sABSGKS]]&lt;&gt;""), 1,"")</f>
        <v/>
      </c>
      <c r="BH801" s="78">
        <f>IF(AND(DataBase2[[#This Row],[sCCJGKS]]&lt;=0.0001,DataBase2[[#This Row],[sCCJGKS]]&lt;&gt;""), 1,"")</f>
        <v>1</v>
      </c>
      <c r="BI801" s="78" t="str">
        <f>IF(AND(DataBase2[[#This Row],[sILSGKS]]&lt;=0.0001,DataBase2[[#This Row],[sILSGKS]]&lt;&gt;""), 1,"")</f>
        <v/>
      </c>
      <c r="BJ801" s="78" t="str">
        <f>IF(AND(DataBase2[[#This Row],[sSAGKS]]&lt;=0.0001,DataBase2[[#This Row],[sSAGKS]]&lt;&gt;""), 1,"")</f>
        <v/>
      </c>
      <c r="BK801" s="80" t="str">
        <f>IF(AND(DataBase2[[#This Row],[sKSGKS]]&lt;=0.0001,DataBase2[[#This Row],[sKSGKS]]&lt;&gt;""), 1,"")</f>
        <v/>
      </c>
      <c r="BQ801" s="7"/>
      <c r="BR801" s="7"/>
      <c r="BS801" s="7"/>
      <c r="BT801" s="7"/>
      <c r="BU801" s="7"/>
      <c r="CH801" s="7"/>
      <c r="CI801" s="7"/>
      <c r="CJ801" s="7"/>
      <c r="CK801" s="7"/>
      <c r="CQ801" s="7"/>
      <c r="CR801" s="7"/>
      <c r="CS801" s="7"/>
      <c r="CT801" s="7"/>
      <c r="CU801" s="7"/>
      <c r="DH801" s="7"/>
      <c r="DI801" s="7"/>
      <c r="DJ801" s="7"/>
      <c r="DK801" s="7"/>
      <c r="DQ801" s="7"/>
      <c r="DR801" s="7"/>
      <c r="DS801" s="7"/>
      <c r="DT801" s="7"/>
      <c r="DU801" s="7"/>
      <c r="EB801" s="7"/>
      <c r="EC801" s="7"/>
      <c r="ED801" s="7"/>
      <c r="EE801" s="7"/>
      <c r="EK801" s="7"/>
      <c r="EL801" s="7"/>
      <c r="EM801" s="7"/>
      <c r="EN801" s="7"/>
      <c r="EO801" s="7"/>
      <c r="EV801" s="7"/>
      <c r="EW801" s="7"/>
      <c r="EX801" s="7"/>
      <c r="EY801" s="7"/>
    </row>
    <row r="802" spans="1:155" s="8" customFormat="1" x14ac:dyDescent="0.35">
      <c r="A802" s="127" t="s">
        <v>265</v>
      </c>
      <c r="B802" s="128" t="s">
        <v>283</v>
      </c>
      <c r="C802" s="129" t="s">
        <v>282</v>
      </c>
      <c r="D802" s="67">
        <v>6</v>
      </c>
      <c r="E802" s="67">
        <v>50</v>
      </c>
      <c r="F802" s="68">
        <v>5</v>
      </c>
      <c r="G802" s="130">
        <v>28174.7</v>
      </c>
      <c r="H802" s="163">
        <v>15685</v>
      </c>
      <c r="I802" s="132">
        <v>7200</v>
      </c>
      <c r="J802" s="130"/>
      <c r="K802" s="163"/>
      <c r="L802" s="132"/>
      <c r="M802" s="130"/>
      <c r="N802" s="131"/>
      <c r="O802" s="132"/>
      <c r="P802" s="130">
        <v>17978.390630000002</v>
      </c>
      <c r="Q802" s="132">
        <v>11409</v>
      </c>
      <c r="R802" s="130">
        <v>18443.150000000001</v>
      </c>
      <c r="S802" s="132">
        <v>433.35</v>
      </c>
      <c r="T802" s="130">
        <v>17712.150000000001</v>
      </c>
      <c r="U802" s="132">
        <v>300.12200000000001</v>
      </c>
      <c r="V802" s="130">
        <v>17598.849999999999</v>
      </c>
      <c r="W802" s="132">
        <v>300.25</v>
      </c>
      <c r="X802" s="131">
        <v>18578.8</v>
      </c>
      <c r="Y802" s="132">
        <v>1311</v>
      </c>
      <c r="Z802" s="74">
        <f t="shared" si="36"/>
        <v>28174.7</v>
      </c>
      <c r="AA802" s="48">
        <f t="shared" si="37"/>
        <v>17598.849999999999</v>
      </c>
      <c r="AB8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MIN(G802,J802,M802),"")</f>
        <v/>
      </c>
      <c r="AC802" s="49" t="str">
        <f>IF(OR(DataBase2[[#This Row],[sKS]] = "", DataBase2[[#This Row],[BSOpt]]=""), "", (DataBase2[[#This Row],[sKS]]-DataBase2[[#This Row],[BSOpt]])/DataBase2[[#This Row],[BSOpt]])</f>
        <v/>
      </c>
      <c r="AD802" s="49">
        <f t="shared" si="38"/>
        <v>28174.7</v>
      </c>
      <c r="AE802" s="49">
        <f>IF(OR(DataBase2[[#This Row],[sKS]] = "", DataBase2[[#This Row],[BESTUB]]=""), "", (DataBase2[[#This Row],[sKS]]-DataBase2[[#This Row],[BESTUB]])/DataBase2[[#This Row],[BESTUB]])</f>
        <v>-0.34058570277589473</v>
      </c>
      <c r="AF802" s="75">
        <f>IF(OR(DataBase2[[#This Row],[sLB]] = "", DataBase2[[#This Row],[BestSol]]=""), "", (DataBase2[[#This Row],[sLB]]-DataBase2[[#This Row],[BestSol]])/DataBase2[[#This Row],[BestSol]])</f>
        <v>0</v>
      </c>
      <c r="AG802" s="76" t="str">
        <f>IF(OR(DataBase2[[#This Row],[sCL]] = "", DataBase2[[#This Row],[BestSol]]=""), "", (DataBase2[[#This Row],[sCL]] -DataBase2[[#This Row],[BestSol]])/DataBase2[[#This Row],[BestSol]])</f>
        <v/>
      </c>
      <c r="AH802" s="76" t="str">
        <f>IF(OR(DataBase2[[#This Row],[sDRC]]= "", DataBase2[[#This Row],[BestSol]]=""), "", (DataBase2[[#This Row],[sDRC]]-DataBase2[[#This Row],[BestSol]])/DataBase2[[#This Row],[BestSol]])</f>
        <v/>
      </c>
      <c r="AI802" s="76">
        <f>IF(OR(DataBase2[[#This Row],[sABS]]= "", DataBase2[[#This Row],[BestSol]]=""), "", (DataBase2[[#This Row],[sABS]]-DataBase2[[#This Row],[BestSol]])/DataBase2[[#This Row],[BestSol]])</f>
        <v>-0.36189593394073399</v>
      </c>
      <c r="AJ802" s="76">
        <f>IF(OR(DataBase2[[#This Row],[sCCJ]]= "", DataBase2[[#This Row],[BestSol]]=""), "", (DataBase2[[#This Row],[sCCJ]]-DataBase2[[#This Row],[BestSol]])/DataBase2[[#This Row],[BestSol]])</f>
        <v>-0.34540030594824433</v>
      </c>
      <c r="AK802" s="76">
        <f>IF(OR(DataBase2[[#This Row],[sILS]] = "", DataBase2[[#This Row],[BestSol]]=""), "", (DataBase2[[#This Row],[sILS]]-DataBase2[[#This Row],[BestSol]])/DataBase2[[#This Row],[BestSol]])</f>
        <v>-0.37134556889691811</v>
      </c>
      <c r="AL802" s="76">
        <f>IF(OR(DataBase2[[#This Row],[sSA]] = "", DataBase2[[#This Row],[BestSol]]=""), "", (DataBase2[[#This Row],[sSA]]-DataBase2[[#This Row],[BestSol]])/DataBase2[[#This Row],[BestSol]])</f>
        <v>-0.37536690718978383</v>
      </c>
      <c r="AM802" s="76">
        <f>IF(OR(DataBase2[[#This Row],[sKS]] = "", DataBase2[[#This Row],[BestSol]]=""), "", (DataBase2[[#This Row],[sKS]]-DataBase2[[#This Row],[BestSol]])/DataBase2[[#This Row],[BestSol]])</f>
        <v>-0.34058570277589473</v>
      </c>
      <c r="AN802" s="75">
        <f>IF(OR(DataBase2[[#This Row],[sLB]] = "", DataBase2[[#This Row],[BSHeu]]=""), "", (DataBase2[[#This Row],[sLB]]-DataBase2[[#This Row],[BSHeu]])/DataBase2[[#This Row],[BSHeu]])</f>
        <v>0.60093983413688978</v>
      </c>
      <c r="AO802" s="76" t="str">
        <f>IF(OR(DataBase2[[#This Row],[sCL]] = "",  DataBase2[[#This Row],[BSHeu]]=""), "", (DataBase2[[#This Row],[sCL]] - DataBase2[[#This Row],[BSHeu]])/ DataBase2[[#This Row],[BSHeu]])</f>
        <v/>
      </c>
      <c r="AP802" s="76" t="str">
        <f>IF(OR(DataBase2[[#This Row],[sDRC]]= "",  DataBase2[[#This Row],[BSHeu]]=""), "", (DataBase2[[#This Row],[sDRC]]- DataBase2[[#This Row],[BSHeu]])/ DataBase2[[#This Row],[BSHeu]])</f>
        <v/>
      </c>
      <c r="AQ802" s="76">
        <f>IF(OR(DataBase2[[#This Row],[sABS]]= "",  DataBase2[[#This Row],[BSHeu]]=""), "", (DataBase2[[#This Row],[sABS]]- DataBase2[[#This Row],[BSHeu]])/ DataBase2[[#This Row],[BSHeu]])</f>
        <v>2.156621767899625E-2</v>
      </c>
      <c r="AR802" s="76">
        <f>IF(OR(DataBase2[[#This Row],[sCCJ]]= "",  DataBase2[[#This Row],[BSHeu]]=""), "", (DataBase2[[#This Row],[sCCJ]]- DataBase2[[#This Row],[BSHeu]])/ DataBase2[[#This Row],[BSHeu]])</f>
        <v>4.7974725621276561E-2</v>
      </c>
      <c r="AS802" s="76">
        <f>IF(OR(DataBase2[[#This Row],[sILS]] = "",  DataBase2[[#This Row],[BSHeu]]=""), "", (DataBase2[[#This Row],[sILS]]- DataBase2[[#This Row],[BSHeu]])/ DataBase2[[#This Row],[BSHeu]])</f>
        <v>6.4379206595887185E-3</v>
      </c>
      <c r="AT802" s="76">
        <f>IF(OR(DataBase2[[#This Row],[sSA]] = "",  DataBase2[[#This Row],[BSHeu]]=""), "", (DataBase2[[#This Row],[sSA]]- DataBase2[[#This Row],[BSHeu]])/ DataBase2[[#This Row],[BSHeu]])</f>
        <v>0</v>
      </c>
      <c r="AU802" s="77">
        <f>IF(OR(DataBase2[[#This Row],[sKS]]= "",  DataBase2[[#This Row],[BSHeu]]=""), "", (DataBase2[[#This Row],[sKS]]- DataBase2[[#This Row],[BSHeu]])/ DataBase2[[#This Row],[BSHeu]])</f>
        <v>5.5682615625452847E-2</v>
      </c>
      <c r="AV802" s="78">
        <f>IF(AND(DataBase2[[#This Row],[sLBGB]]&lt;=0.0001, DataBase2[[#This Row],[sLBGB]]&lt;&gt;""), 1,"")</f>
        <v>1</v>
      </c>
      <c r="AW802" s="78" t="str">
        <f>IF(AND(DataBase2[[#This Row],[sCLGB]]&lt;=0.0001,DataBase2[[#This Row],[sCLGB]]&lt;&gt;""), 1,"")</f>
        <v/>
      </c>
      <c r="AX802" s="78" t="str">
        <f>IF(AND(DataBase2[[#This Row],[sDRCGB]]&lt;=0.0001,DataBase2[[#This Row],[sDRCGB]]&lt;&gt;""), 1,"")</f>
        <v/>
      </c>
      <c r="AY802" s="78">
        <f>IF(AND(DataBase2[[#This Row],[sABSGB]]&lt;=0.0001,DataBase2[[#This Row],[sABSGB]]&lt;&gt;""), 1,"")</f>
        <v>1</v>
      </c>
      <c r="AZ802" s="78">
        <f>IF(AND(DataBase2[[#This Row],[sCCJGB]]&lt;=0.0001,DataBase2[[#This Row],[sCCJGB]]&lt;&gt;""), 1,"")</f>
        <v>1</v>
      </c>
      <c r="BA802" s="78">
        <f>IF(AND(DataBase2[[#This Row],[sILSGB]]&lt;=0.0001,DataBase2[[#This Row],[sILSGB]]&lt;&gt;""), 1,"")</f>
        <v>1</v>
      </c>
      <c r="BB802" s="78">
        <f>IF(AND(DataBase2[[#This Row],[sSAGB]]&lt;=0.0001,DataBase2[[#This Row],[sSAGB]]&lt;&gt;""), 1,"")</f>
        <v>1</v>
      </c>
      <c r="BC802" s="78">
        <f>IF(AND(DataBase2[[#This Row],[sKSGB]]&lt;=0.0001,DataBase2[[#This Row],[sKSGB]]&lt;&gt;""), 1,"")</f>
        <v>1</v>
      </c>
      <c r="BD802" s="79" t="str">
        <f>IF(AND(DataBase2[[#This Row],[sLBGKS]]&lt;=0.0001, DataBase2[[#This Row],[sLBGKS]]&lt;&gt;""), 1,"")</f>
        <v/>
      </c>
      <c r="BE802" s="78" t="str">
        <f>IF(AND(DataBase2[[#This Row],[sCLGKS]]&lt;=0.0001,DataBase2[[#This Row],[sCLGKS]]&lt;&gt;""), 1,"")</f>
        <v/>
      </c>
      <c r="BF802" s="78" t="str">
        <f>IF(AND(DataBase2[[#This Row],[sDRCGKS]]&lt;=0.0001,DataBase2[[#This Row],[sDRCGKS]]&lt;&gt;""), 1,"")</f>
        <v/>
      </c>
      <c r="BG802" s="78" t="str">
        <f>IF(AND(DataBase2[[#This Row],[sABSGKS]]&lt;=0.0001,DataBase2[[#This Row],[sABSGKS]]&lt;&gt;""), 1,"")</f>
        <v/>
      </c>
      <c r="BH802" s="78" t="str">
        <f>IF(AND(DataBase2[[#This Row],[sCCJGKS]]&lt;=0.0001,DataBase2[[#This Row],[sCCJGKS]]&lt;&gt;""), 1,"")</f>
        <v/>
      </c>
      <c r="BI802" s="78" t="str">
        <f>IF(AND(DataBase2[[#This Row],[sILSGKS]]&lt;=0.0001,DataBase2[[#This Row],[sILSGKS]]&lt;&gt;""), 1,"")</f>
        <v/>
      </c>
      <c r="BJ802" s="78">
        <f>IF(AND(DataBase2[[#This Row],[sSAGKS]]&lt;=0.0001,DataBase2[[#This Row],[sSAGKS]]&lt;&gt;""), 1,"")</f>
        <v>1</v>
      </c>
      <c r="BK802" s="80" t="str">
        <f>IF(AND(DataBase2[[#This Row],[sKSGKS]]&lt;=0.0001,DataBase2[[#This Row],[sKSGKS]]&lt;&gt;""), 1,"")</f>
        <v/>
      </c>
      <c r="BQ802" s="7"/>
      <c r="BR802" s="7"/>
      <c r="BS802" s="7"/>
      <c r="BT802" s="7"/>
      <c r="BU802" s="7"/>
      <c r="CH802" s="7"/>
      <c r="CI802" s="7"/>
      <c r="CJ802" s="7"/>
      <c r="CK802" s="7"/>
      <c r="CQ802" s="7"/>
      <c r="CR802" s="7"/>
      <c r="CS802" s="7"/>
      <c r="CT802" s="7"/>
      <c r="CU802" s="7"/>
      <c r="DH802" s="7"/>
      <c r="DI802" s="7"/>
      <c r="DJ802" s="7"/>
      <c r="DK802" s="7"/>
      <c r="DQ802" s="7"/>
      <c r="DR802" s="7"/>
      <c r="DS802" s="7"/>
      <c r="DT802" s="7"/>
      <c r="DU802" s="7"/>
      <c r="EB802" s="7"/>
      <c r="EC802" s="7"/>
      <c r="ED802" s="7"/>
      <c r="EE802" s="7"/>
      <c r="EK802" s="7"/>
      <c r="EL802" s="7"/>
      <c r="EM802" s="7"/>
      <c r="EN802" s="7"/>
      <c r="EO802" s="7"/>
      <c r="EV802" s="7"/>
      <c r="EW802" s="7"/>
      <c r="EX802" s="7"/>
      <c r="EY802" s="7"/>
    </row>
    <row r="803" spans="1:155" s="8" customFormat="1" x14ac:dyDescent="0.35">
      <c r="A803" s="127" t="s">
        <v>266</v>
      </c>
      <c r="B803" s="128" t="s">
        <v>283</v>
      </c>
      <c r="C803" s="129" t="s">
        <v>282</v>
      </c>
      <c r="D803" s="67">
        <v>6</v>
      </c>
      <c r="E803" s="67">
        <v>50</v>
      </c>
      <c r="F803" s="68">
        <v>2</v>
      </c>
      <c r="G803" s="130">
        <v>13241.4</v>
      </c>
      <c r="H803" s="163">
        <v>10764.7</v>
      </c>
      <c r="I803" s="132">
        <v>7200</v>
      </c>
      <c r="J803" s="130"/>
      <c r="K803" s="163"/>
      <c r="L803" s="132"/>
      <c r="M803" s="130"/>
      <c r="N803" s="131"/>
      <c r="O803" s="132"/>
      <c r="P803" s="130">
        <v>11704.049800000001</v>
      </c>
      <c r="Q803" s="132">
        <v>10852</v>
      </c>
      <c r="R803" s="130">
        <v>12020.95</v>
      </c>
      <c r="S803" s="132">
        <v>397.74</v>
      </c>
      <c r="T803" s="130">
        <v>11838.45</v>
      </c>
      <c r="U803" s="132">
        <v>300.06150000000002</v>
      </c>
      <c r="V803" s="130">
        <v>11894.45</v>
      </c>
      <c r="W803" s="132">
        <v>300.04050000000001</v>
      </c>
      <c r="X803" s="131">
        <v>11848.1</v>
      </c>
      <c r="Y803" s="132">
        <v>171</v>
      </c>
      <c r="Z803" s="74">
        <f t="shared" si="36"/>
        <v>13241.4</v>
      </c>
      <c r="AA803" s="48">
        <f t="shared" si="37"/>
        <v>11704.049800000001</v>
      </c>
      <c r="AB80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MIN(G803,J803,M803),"")</f>
        <v/>
      </c>
      <c r="AC803" s="49" t="str">
        <f>IF(OR(DataBase2[[#This Row],[sKS]] = "", DataBase2[[#This Row],[BSOpt]]=""), "", (DataBase2[[#This Row],[sKS]]-DataBase2[[#This Row],[BSOpt]])/DataBase2[[#This Row],[BSOpt]])</f>
        <v/>
      </c>
      <c r="AD803" s="49">
        <f t="shared" si="38"/>
        <v>13241.4</v>
      </c>
      <c r="AE803" s="49">
        <f>IF(OR(DataBase2[[#This Row],[sKS]] = "", DataBase2[[#This Row],[BESTUB]]=""), "", (DataBase2[[#This Row],[sKS]]-DataBase2[[#This Row],[BESTUB]])/DataBase2[[#This Row],[BESTUB]])</f>
        <v>-0.10522301267237598</v>
      </c>
      <c r="AF803" s="75">
        <f>IF(OR(DataBase2[[#This Row],[sLB]] = "", DataBase2[[#This Row],[BestSol]]=""), "", (DataBase2[[#This Row],[sLB]]-DataBase2[[#This Row],[BestSol]])/DataBase2[[#This Row],[BestSol]])</f>
        <v>0</v>
      </c>
      <c r="AG803" s="76" t="str">
        <f>IF(OR(DataBase2[[#This Row],[sCL]] = "", DataBase2[[#This Row],[BestSol]]=""), "", (DataBase2[[#This Row],[sCL]] -DataBase2[[#This Row],[BestSol]])/DataBase2[[#This Row],[BestSol]])</f>
        <v/>
      </c>
      <c r="AH803" s="76" t="str">
        <f>IF(OR(DataBase2[[#This Row],[sDRC]]= "", DataBase2[[#This Row],[BestSol]]=""), "", (DataBase2[[#This Row],[sDRC]]-DataBase2[[#This Row],[BestSol]])/DataBase2[[#This Row],[BestSol]])</f>
        <v/>
      </c>
      <c r="AI803" s="76">
        <f>IF(OR(DataBase2[[#This Row],[sABS]]= "", DataBase2[[#This Row],[BestSol]]=""), "", (DataBase2[[#This Row],[sABS]]-DataBase2[[#This Row],[BestSol]])/DataBase2[[#This Row],[BestSol]])</f>
        <v>-0.11610178682012469</v>
      </c>
      <c r="AJ803" s="76">
        <f>IF(OR(DataBase2[[#This Row],[sCCJ]]= "", DataBase2[[#This Row],[BestSol]]=""), "", (DataBase2[[#This Row],[sCCJ]]-DataBase2[[#This Row],[BestSol]])/DataBase2[[#This Row],[BestSol]])</f>
        <v>-9.2169257027202481E-2</v>
      </c>
      <c r="AK803" s="76">
        <f>IF(OR(DataBase2[[#This Row],[sILS]] = "", DataBase2[[#This Row],[BestSol]]=""), "", (DataBase2[[#This Row],[sILS]]-DataBase2[[#This Row],[BestSol]])/DataBase2[[#This Row],[BestSol]])</f>
        <v>-0.10595178757533183</v>
      </c>
      <c r="AL803" s="76">
        <f>IF(OR(DataBase2[[#This Row],[sSA]] = "", DataBase2[[#This Row],[BestSol]]=""), "", (DataBase2[[#This Row],[sSA]]-DataBase2[[#This Row],[BestSol]])/DataBase2[[#This Row],[BestSol]])</f>
        <v>-0.10172262751672775</v>
      </c>
      <c r="AM803" s="76">
        <f>IF(OR(DataBase2[[#This Row],[sKS]] = "", DataBase2[[#This Row],[BestSol]]=""), "", (DataBase2[[#This Row],[sKS]]-DataBase2[[#This Row],[BestSol]])/DataBase2[[#This Row],[BestSol]])</f>
        <v>-0.10522301267237598</v>
      </c>
      <c r="AN803" s="75">
        <f>IF(OR(DataBase2[[#This Row],[sLB]] = "", DataBase2[[#This Row],[BSHeu]]=""), "", (DataBase2[[#This Row],[sLB]]-DataBase2[[#This Row],[BSHeu]])/DataBase2[[#This Row],[BSHeu]])</f>
        <v>0.13135198724120251</v>
      </c>
      <c r="AO803" s="76" t="str">
        <f>IF(OR(DataBase2[[#This Row],[sCL]] = "",  DataBase2[[#This Row],[BSHeu]]=""), "", (DataBase2[[#This Row],[sCL]] - DataBase2[[#This Row],[BSHeu]])/ DataBase2[[#This Row],[BSHeu]])</f>
        <v/>
      </c>
      <c r="AP803" s="76" t="str">
        <f>IF(OR(DataBase2[[#This Row],[sDRC]]= "",  DataBase2[[#This Row],[BSHeu]]=""), "", (DataBase2[[#This Row],[sDRC]]- DataBase2[[#This Row],[BSHeu]])/ DataBase2[[#This Row],[BSHeu]])</f>
        <v/>
      </c>
      <c r="AQ803" s="76">
        <f>IF(OR(DataBase2[[#This Row],[sABS]]= "",  DataBase2[[#This Row],[BSHeu]]=""), "", (DataBase2[[#This Row],[sABS]]- DataBase2[[#This Row],[BSHeu]])/ DataBase2[[#This Row],[BSHeu]])</f>
        <v>0</v>
      </c>
      <c r="AR803" s="76">
        <f>IF(OR(DataBase2[[#This Row],[sCCJ]]= "",  DataBase2[[#This Row],[BSHeu]]=""), "", (DataBase2[[#This Row],[sCCJ]]- DataBase2[[#This Row],[BSHeu]])/ DataBase2[[#This Row],[BSHeu]])</f>
        <v>2.707611514093182E-2</v>
      </c>
      <c r="AS803" s="76">
        <f>IF(OR(DataBase2[[#This Row],[sILS]] = "",  DataBase2[[#This Row],[BSHeu]]=""), "", (DataBase2[[#This Row],[sILS]]- DataBase2[[#This Row],[BSHeu]])/ DataBase2[[#This Row],[BSHeu]])</f>
        <v>1.1483221816093096E-2</v>
      </c>
      <c r="AT803" s="76">
        <f>IF(OR(DataBase2[[#This Row],[sSA]] = "",  DataBase2[[#This Row],[BSHeu]]=""), "", (DataBase2[[#This Row],[sSA]]- DataBase2[[#This Row],[BSHeu]])/ DataBase2[[#This Row],[BSHeu]])</f>
        <v>1.6267890452755937E-2</v>
      </c>
      <c r="AU803" s="77">
        <f>IF(OR(DataBase2[[#This Row],[sKS]]= "",  DataBase2[[#This Row],[BSHeu]]=""), "", (DataBase2[[#This Row],[sKS]]- DataBase2[[#This Row],[BSHeu]])/ DataBase2[[#This Row],[BSHeu]])</f>
        <v>1.2307722750803714E-2</v>
      </c>
      <c r="AV803" s="78">
        <f>IF(AND(DataBase2[[#This Row],[sLBGB]]&lt;=0.0001, DataBase2[[#This Row],[sLBGB]]&lt;&gt;""), 1,"")</f>
        <v>1</v>
      </c>
      <c r="AW803" s="78" t="str">
        <f>IF(AND(DataBase2[[#This Row],[sCLGB]]&lt;=0.0001,DataBase2[[#This Row],[sCLGB]]&lt;&gt;""), 1,"")</f>
        <v/>
      </c>
      <c r="AX803" s="78" t="str">
        <f>IF(AND(DataBase2[[#This Row],[sDRCGB]]&lt;=0.0001,DataBase2[[#This Row],[sDRCGB]]&lt;&gt;""), 1,"")</f>
        <v/>
      </c>
      <c r="AY803" s="78">
        <f>IF(AND(DataBase2[[#This Row],[sABSGB]]&lt;=0.0001,DataBase2[[#This Row],[sABSGB]]&lt;&gt;""), 1,"")</f>
        <v>1</v>
      </c>
      <c r="AZ803" s="78">
        <f>IF(AND(DataBase2[[#This Row],[sCCJGB]]&lt;=0.0001,DataBase2[[#This Row],[sCCJGB]]&lt;&gt;""), 1,"")</f>
        <v>1</v>
      </c>
      <c r="BA803" s="78">
        <f>IF(AND(DataBase2[[#This Row],[sILSGB]]&lt;=0.0001,DataBase2[[#This Row],[sILSGB]]&lt;&gt;""), 1,"")</f>
        <v>1</v>
      </c>
      <c r="BB803" s="78">
        <f>IF(AND(DataBase2[[#This Row],[sSAGB]]&lt;=0.0001,DataBase2[[#This Row],[sSAGB]]&lt;&gt;""), 1,"")</f>
        <v>1</v>
      </c>
      <c r="BC803" s="78">
        <f>IF(AND(DataBase2[[#This Row],[sKSGB]]&lt;=0.0001,DataBase2[[#This Row],[sKSGB]]&lt;&gt;""), 1,"")</f>
        <v>1</v>
      </c>
      <c r="BD803" s="79" t="str">
        <f>IF(AND(DataBase2[[#This Row],[sLBGKS]]&lt;=0.0001, DataBase2[[#This Row],[sLBGKS]]&lt;&gt;""), 1,"")</f>
        <v/>
      </c>
      <c r="BE803" s="78" t="str">
        <f>IF(AND(DataBase2[[#This Row],[sCLGKS]]&lt;=0.0001,DataBase2[[#This Row],[sCLGKS]]&lt;&gt;""), 1,"")</f>
        <v/>
      </c>
      <c r="BF803" s="78" t="str">
        <f>IF(AND(DataBase2[[#This Row],[sDRCGKS]]&lt;=0.0001,DataBase2[[#This Row],[sDRCGKS]]&lt;&gt;""), 1,"")</f>
        <v/>
      </c>
      <c r="BG803" s="78">
        <f>IF(AND(DataBase2[[#This Row],[sABSGKS]]&lt;=0.0001,DataBase2[[#This Row],[sABSGKS]]&lt;&gt;""), 1,"")</f>
        <v>1</v>
      </c>
      <c r="BH803" s="78" t="str">
        <f>IF(AND(DataBase2[[#This Row],[sCCJGKS]]&lt;=0.0001,DataBase2[[#This Row],[sCCJGKS]]&lt;&gt;""), 1,"")</f>
        <v/>
      </c>
      <c r="BI803" s="78" t="str">
        <f>IF(AND(DataBase2[[#This Row],[sILSGKS]]&lt;=0.0001,DataBase2[[#This Row],[sILSGKS]]&lt;&gt;""), 1,"")</f>
        <v/>
      </c>
      <c r="BJ803" s="78" t="str">
        <f>IF(AND(DataBase2[[#This Row],[sSAGKS]]&lt;=0.0001,DataBase2[[#This Row],[sSAGKS]]&lt;&gt;""), 1,"")</f>
        <v/>
      </c>
      <c r="BK803" s="80" t="str">
        <f>IF(AND(DataBase2[[#This Row],[sKSGKS]]&lt;=0.0001,DataBase2[[#This Row],[sKSGKS]]&lt;&gt;""), 1,"")</f>
        <v/>
      </c>
      <c r="BQ803" s="7"/>
      <c r="BR803" s="7"/>
      <c r="BS803" s="7"/>
      <c r="BT803" s="7"/>
      <c r="BU803" s="7"/>
      <c r="CH803" s="7"/>
      <c r="CI803" s="7"/>
      <c r="CJ803" s="7"/>
      <c r="CK803" s="7"/>
      <c r="CQ803" s="7"/>
      <c r="CR803" s="7"/>
      <c r="CS803" s="7"/>
      <c r="CT803" s="7"/>
      <c r="CU803" s="7"/>
      <c r="DH803" s="7"/>
      <c r="DI803" s="7"/>
      <c r="DJ803" s="7"/>
      <c r="DK803" s="7"/>
      <c r="DQ803" s="7"/>
      <c r="DR803" s="7"/>
      <c r="DS803" s="7"/>
      <c r="DT803" s="7"/>
      <c r="DU803" s="7"/>
      <c r="EB803" s="7"/>
      <c r="EC803" s="7"/>
      <c r="ED803" s="7"/>
      <c r="EE803" s="7"/>
      <c r="EK803" s="7"/>
      <c r="EL803" s="7"/>
      <c r="EM803" s="7"/>
      <c r="EN803" s="7"/>
      <c r="EO803" s="7"/>
      <c r="EV803" s="7"/>
      <c r="EW803" s="7"/>
      <c r="EX803" s="7"/>
      <c r="EY803" s="7"/>
    </row>
    <row r="804" spans="1:155" s="8" customFormat="1" x14ac:dyDescent="0.35">
      <c r="A804" s="127" t="s">
        <v>267</v>
      </c>
      <c r="B804" s="128" t="s">
        <v>283</v>
      </c>
      <c r="C804" s="129" t="s">
        <v>282</v>
      </c>
      <c r="D804" s="67">
        <v>6</v>
      </c>
      <c r="E804" s="67">
        <v>50</v>
      </c>
      <c r="F804" s="68">
        <v>3</v>
      </c>
      <c r="G804" s="130">
        <v>18153.099999999999</v>
      </c>
      <c r="H804" s="163">
        <v>12107.6</v>
      </c>
      <c r="I804" s="132">
        <v>7200</v>
      </c>
      <c r="J804" s="130"/>
      <c r="K804" s="163"/>
      <c r="L804" s="132"/>
      <c r="M804" s="130"/>
      <c r="N804" s="131"/>
      <c r="O804" s="132"/>
      <c r="P804" s="130">
        <v>13746.320309999999</v>
      </c>
      <c r="Q804" s="132">
        <v>11403</v>
      </c>
      <c r="R804" s="130">
        <v>14081.75</v>
      </c>
      <c r="S804" s="132">
        <v>424.96</v>
      </c>
      <c r="T804" s="130">
        <v>13878.45</v>
      </c>
      <c r="U804" s="132">
        <v>300.11099999999999</v>
      </c>
      <c r="V804" s="130">
        <v>13889.05</v>
      </c>
      <c r="W804" s="132">
        <v>300.04050000000001</v>
      </c>
      <c r="X804" s="131">
        <v>13856.2</v>
      </c>
      <c r="Y804" s="132">
        <v>2621</v>
      </c>
      <c r="Z804" s="74">
        <f t="shared" si="36"/>
        <v>18153.099999999999</v>
      </c>
      <c r="AA804" s="48">
        <f t="shared" si="37"/>
        <v>13746.320309999999</v>
      </c>
      <c r="AB80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MIN(G804,J804,M804),"")</f>
        <v/>
      </c>
      <c r="AC804" s="49" t="str">
        <f>IF(OR(DataBase2[[#This Row],[sKS]] = "", DataBase2[[#This Row],[BSOpt]]=""), "", (DataBase2[[#This Row],[sKS]]-DataBase2[[#This Row],[BSOpt]])/DataBase2[[#This Row],[BSOpt]])</f>
        <v/>
      </c>
      <c r="AD804" s="49">
        <f t="shared" si="38"/>
        <v>18153.099999999999</v>
      </c>
      <c r="AE804" s="49">
        <f>IF(OR(DataBase2[[#This Row],[sKS]] = "", DataBase2[[#This Row],[BESTUB]]=""), "", (DataBase2[[#This Row],[sKS]]-DataBase2[[#This Row],[BESTUB]])/DataBase2[[#This Row],[BESTUB]])</f>
        <v>-0.23670337297761804</v>
      </c>
      <c r="AF804" s="75">
        <f>IF(OR(DataBase2[[#This Row],[sLB]] = "", DataBase2[[#This Row],[BestSol]]=""), "", (DataBase2[[#This Row],[sLB]]-DataBase2[[#This Row],[BestSol]])/DataBase2[[#This Row],[BestSol]])</f>
        <v>0</v>
      </c>
      <c r="AG804" s="76" t="str">
        <f>IF(OR(DataBase2[[#This Row],[sCL]] = "", DataBase2[[#This Row],[BestSol]]=""), "", (DataBase2[[#This Row],[sCL]] -DataBase2[[#This Row],[BestSol]])/DataBase2[[#This Row],[BestSol]])</f>
        <v/>
      </c>
      <c r="AH804" s="76" t="str">
        <f>IF(OR(DataBase2[[#This Row],[sDRC]]= "", DataBase2[[#This Row],[BestSol]]=""), "", (DataBase2[[#This Row],[sDRC]]-DataBase2[[#This Row],[BestSol]])/DataBase2[[#This Row],[BestSol]])</f>
        <v/>
      </c>
      <c r="AI804" s="76">
        <f>IF(OR(DataBase2[[#This Row],[sABS]]= "", DataBase2[[#This Row],[BestSol]]=""), "", (DataBase2[[#This Row],[sABS]]-DataBase2[[#This Row],[BestSol]])/DataBase2[[#This Row],[BestSol]])</f>
        <v>-0.24275631655199387</v>
      </c>
      <c r="AJ804" s="76">
        <f>IF(OR(DataBase2[[#This Row],[sCCJ]]= "", DataBase2[[#This Row],[BestSol]]=""), "", (DataBase2[[#This Row],[sCCJ]]-DataBase2[[#This Row],[BestSol]])/DataBase2[[#This Row],[BestSol]])</f>
        <v>-0.22427849788741311</v>
      </c>
      <c r="AK804" s="76">
        <f>IF(OR(DataBase2[[#This Row],[sILS]] = "", DataBase2[[#This Row],[BestSol]]=""), "", (DataBase2[[#This Row],[sILS]]-DataBase2[[#This Row],[BestSol]])/DataBase2[[#This Row],[BestSol]])</f>
        <v>-0.23547768700662686</v>
      </c>
      <c r="AL804" s="76">
        <f>IF(OR(DataBase2[[#This Row],[sSA]] = "", DataBase2[[#This Row],[BestSol]]=""), "", (DataBase2[[#This Row],[sSA]]-DataBase2[[#This Row],[BestSol]])/DataBase2[[#This Row],[BestSol]])</f>
        <v>-0.23489376470134576</v>
      </c>
      <c r="AM804" s="76">
        <f>IF(OR(DataBase2[[#This Row],[sKS]] = "", DataBase2[[#This Row],[BestSol]]=""), "", (DataBase2[[#This Row],[sKS]]-DataBase2[[#This Row],[BestSol]])/DataBase2[[#This Row],[BestSol]])</f>
        <v>-0.23670337297761804</v>
      </c>
      <c r="AN804" s="75">
        <f>IF(OR(DataBase2[[#This Row],[sLB]] = "", DataBase2[[#This Row],[BSHeu]]=""), "", (DataBase2[[#This Row],[sLB]]-DataBase2[[#This Row],[BSHeu]])/DataBase2[[#This Row],[BSHeu]])</f>
        <v>0.32057885969630806</v>
      </c>
      <c r="AO804" s="76" t="str">
        <f>IF(OR(DataBase2[[#This Row],[sCL]] = "",  DataBase2[[#This Row],[BSHeu]]=""), "", (DataBase2[[#This Row],[sCL]] - DataBase2[[#This Row],[BSHeu]])/ DataBase2[[#This Row],[BSHeu]])</f>
        <v/>
      </c>
      <c r="AP804" s="76" t="str">
        <f>IF(OR(DataBase2[[#This Row],[sDRC]]= "",  DataBase2[[#This Row],[BSHeu]]=""), "", (DataBase2[[#This Row],[sDRC]]- DataBase2[[#This Row],[BSHeu]])/ DataBase2[[#This Row],[BSHeu]])</f>
        <v/>
      </c>
      <c r="AQ804" s="76">
        <f>IF(OR(DataBase2[[#This Row],[sABS]]= "",  DataBase2[[#This Row],[BSHeu]]=""), "", (DataBase2[[#This Row],[sABS]]- DataBase2[[#This Row],[BSHeu]])/ DataBase2[[#This Row],[BSHeu]])</f>
        <v>0</v>
      </c>
      <c r="AR804" s="76">
        <f>IF(OR(DataBase2[[#This Row],[sCCJ]]= "",  DataBase2[[#This Row],[BSHeu]]=""), "", (DataBase2[[#This Row],[sCCJ]]- DataBase2[[#This Row],[BSHeu]])/ DataBase2[[#This Row],[BSHeu]])</f>
        <v>2.4401416701747208E-2</v>
      </c>
      <c r="AS804" s="76">
        <f>IF(OR(DataBase2[[#This Row],[sILS]] = "",  DataBase2[[#This Row],[BSHeu]]=""), "", (DataBase2[[#This Row],[sILS]]- DataBase2[[#This Row],[BSHeu]])/ DataBase2[[#This Row],[BSHeu]])</f>
        <v>9.6120043051726028E-3</v>
      </c>
      <c r="AT804" s="76">
        <f>IF(OR(DataBase2[[#This Row],[sSA]] = "",  DataBase2[[#This Row],[BSHeu]]=""), "", (DataBase2[[#This Row],[sSA]]- DataBase2[[#This Row],[BSHeu]])/ DataBase2[[#This Row],[BSHeu]])</f>
        <v>1.0383119757231971E-2</v>
      </c>
      <c r="AU804" s="77">
        <f>IF(OR(DataBase2[[#This Row],[sKS]]= "",  DataBase2[[#This Row],[BSHeu]]=""), "", (DataBase2[[#This Row],[sKS]]- DataBase2[[#This Row],[BSHeu]])/ DataBase2[[#This Row],[BSHeu]])</f>
        <v>7.9933893232553063E-3</v>
      </c>
      <c r="AV804" s="78">
        <f>IF(AND(DataBase2[[#This Row],[sLBGB]]&lt;=0.0001, DataBase2[[#This Row],[sLBGB]]&lt;&gt;""), 1,"")</f>
        <v>1</v>
      </c>
      <c r="AW804" s="78" t="str">
        <f>IF(AND(DataBase2[[#This Row],[sCLGB]]&lt;=0.0001,DataBase2[[#This Row],[sCLGB]]&lt;&gt;""), 1,"")</f>
        <v/>
      </c>
      <c r="AX804" s="78" t="str">
        <f>IF(AND(DataBase2[[#This Row],[sDRCGB]]&lt;=0.0001,DataBase2[[#This Row],[sDRCGB]]&lt;&gt;""), 1,"")</f>
        <v/>
      </c>
      <c r="AY804" s="78">
        <f>IF(AND(DataBase2[[#This Row],[sABSGB]]&lt;=0.0001,DataBase2[[#This Row],[sABSGB]]&lt;&gt;""), 1,"")</f>
        <v>1</v>
      </c>
      <c r="AZ804" s="78">
        <f>IF(AND(DataBase2[[#This Row],[sCCJGB]]&lt;=0.0001,DataBase2[[#This Row],[sCCJGB]]&lt;&gt;""), 1,"")</f>
        <v>1</v>
      </c>
      <c r="BA804" s="78">
        <f>IF(AND(DataBase2[[#This Row],[sILSGB]]&lt;=0.0001,DataBase2[[#This Row],[sILSGB]]&lt;&gt;""), 1,"")</f>
        <v>1</v>
      </c>
      <c r="BB804" s="78">
        <f>IF(AND(DataBase2[[#This Row],[sSAGB]]&lt;=0.0001,DataBase2[[#This Row],[sSAGB]]&lt;&gt;""), 1,"")</f>
        <v>1</v>
      </c>
      <c r="BC804" s="78">
        <f>IF(AND(DataBase2[[#This Row],[sKSGB]]&lt;=0.0001,DataBase2[[#This Row],[sKSGB]]&lt;&gt;""), 1,"")</f>
        <v>1</v>
      </c>
      <c r="BD804" s="79" t="str">
        <f>IF(AND(DataBase2[[#This Row],[sLBGKS]]&lt;=0.0001, DataBase2[[#This Row],[sLBGKS]]&lt;&gt;""), 1,"")</f>
        <v/>
      </c>
      <c r="BE804" s="78" t="str">
        <f>IF(AND(DataBase2[[#This Row],[sCLGKS]]&lt;=0.0001,DataBase2[[#This Row],[sCLGKS]]&lt;&gt;""), 1,"")</f>
        <v/>
      </c>
      <c r="BF804" s="78" t="str">
        <f>IF(AND(DataBase2[[#This Row],[sDRCGKS]]&lt;=0.0001,DataBase2[[#This Row],[sDRCGKS]]&lt;&gt;""), 1,"")</f>
        <v/>
      </c>
      <c r="BG804" s="78">
        <f>IF(AND(DataBase2[[#This Row],[sABSGKS]]&lt;=0.0001,DataBase2[[#This Row],[sABSGKS]]&lt;&gt;""), 1,"")</f>
        <v>1</v>
      </c>
      <c r="BH804" s="78" t="str">
        <f>IF(AND(DataBase2[[#This Row],[sCCJGKS]]&lt;=0.0001,DataBase2[[#This Row],[sCCJGKS]]&lt;&gt;""), 1,"")</f>
        <v/>
      </c>
      <c r="BI804" s="78" t="str">
        <f>IF(AND(DataBase2[[#This Row],[sILSGKS]]&lt;=0.0001,DataBase2[[#This Row],[sILSGKS]]&lt;&gt;""), 1,"")</f>
        <v/>
      </c>
      <c r="BJ804" s="78" t="str">
        <f>IF(AND(DataBase2[[#This Row],[sSAGKS]]&lt;=0.0001,DataBase2[[#This Row],[sSAGKS]]&lt;&gt;""), 1,"")</f>
        <v/>
      </c>
      <c r="BK804" s="80" t="str">
        <f>IF(AND(DataBase2[[#This Row],[sKSGKS]]&lt;=0.0001,DataBase2[[#This Row],[sKSGKS]]&lt;&gt;""), 1,"")</f>
        <v/>
      </c>
      <c r="BQ804" s="7"/>
      <c r="BR804" s="7"/>
      <c r="BS804" s="7"/>
      <c r="BT804" s="7"/>
      <c r="BU804" s="7"/>
      <c r="CH804" s="7"/>
      <c r="CI804" s="7"/>
      <c r="CJ804" s="7"/>
      <c r="CK804" s="7"/>
      <c r="CQ804" s="7"/>
      <c r="CR804" s="7"/>
      <c r="CS804" s="7"/>
      <c r="CT804" s="7"/>
      <c r="CU804" s="7"/>
      <c r="DH804" s="7"/>
      <c r="DI804" s="7"/>
      <c r="DJ804" s="7"/>
      <c r="DK804" s="7"/>
      <c r="DQ804" s="7"/>
      <c r="DR804" s="7"/>
      <c r="DS804" s="7"/>
      <c r="DT804" s="7"/>
      <c r="DU804" s="7"/>
      <c r="EB804" s="7"/>
      <c r="EC804" s="7"/>
      <c r="ED804" s="7"/>
      <c r="EE804" s="7"/>
      <c r="EK804" s="7"/>
      <c r="EL804" s="7"/>
      <c r="EM804" s="7"/>
      <c r="EN804" s="7"/>
      <c r="EO804" s="7"/>
      <c r="EV804" s="7"/>
      <c r="EW804" s="7"/>
      <c r="EX804" s="7"/>
      <c r="EY804" s="7"/>
    </row>
    <row r="805" spans="1:155" s="8" customFormat="1" x14ac:dyDescent="0.35">
      <c r="A805" s="127" t="s">
        <v>268</v>
      </c>
      <c r="B805" s="128" t="s">
        <v>283</v>
      </c>
      <c r="C805" s="129" t="s">
        <v>282</v>
      </c>
      <c r="D805" s="67">
        <v>6</v>
      </c>
      <c r="E805" s="67">
        <v>50</v>
      </c>
      <c r="F805" s="68">
        <v>4</v>
      </c>
      <c r="G805" s="130">
        <v>21388</v>
      </c>
      <c r="H805" s="163">
        <v>13847.7</v>
      </c>
      <c r="I805" s="132">
        <v>7200</v>
      </c>
      <c r="J805" s="130"/>
      <c r="K805" s="163"/>
      <c r="L805" s="132"/>
      <c r="M805" s="130"/>
      <c r="N805" s="131"/>
      <c r="O805" s="132"/>
      <c r="P805" s="130">
        <v>15532.610350000001</v>
      </c>
      <c r="Q805" s="132">
        <v>11402</v>
      </c>
      <c r="R805" s="130">
        <v>15724.95</v>
      </c>
      <c r="S805" s="132">
        <v>401.19</v>
      </c>
      <c r="T805" s="130">
        <v>15675.55</v>
      </c>
      <c r="U805" s="132">
        <v>300.13049999999998</v>
      </c>
      <c r="V805" s="130">
        <v>16004.85</v>
      </c>
      <c r="W805" s="132">
        <v>300.22449999999998</v>
      </c>
      <c r="X805" s="131">
        <v>15654.2</v>
      </c>
      <c r="Y805" s="132">
        <v>4164</v>
      </c>
      <c r="Z805" s="74">
        <f t="shared" si="36"/>
        <v>21388</v>
      </c>
      <c r="AA805" s="48">
        <f t="shared" si="37"/>
        <v>15532.610350000001</v>
      </c>
      <c r="AB80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MIN(G805,J805,M805),"")</f>
        <v/>
      </c>
      <c r="AC805" s="49" t="str">
        <f>IF(OR(DataBase2[[#This Row],[sKS]] = "", DataBase2[[#This Row],[BSOpt]]=""), "", (DataBase2[[#This Row],[sKS]]-DataBase2[[#This Row],[BSOpt]])/DataBase2[[#This Row],[BSOpt]])</f>
        <v/>
      </c>
      <c r="AD805" s="49">
        <f t="shared" si="38"/>
        <v>21388</v>
      </c>
      <c r="AE805" s="49">
        <f>IF(OR(DataBase2[[#This Row],[sKS]] = "", DataBase2[[#This Row],[BESTUB]]=""), "", (DataBase2[[#This Row],[sKS]]-DataBase2[[#This Row],[BESTUB]])/DataBase2[[#This Row],[BESTUB]])</f>
        <v>-0.26808490742472413</v>
      </c>
      <c r="AF805" s="75">
        <f>IF(OR(DataBase2[[#This Row],[sLB]] = "", DataBase2[[#This Row],[BestSol]]=""), "", (DataBase2[[#This Row],[sLB]]-DataBase2[[#This Row],[BestSol]])/DataBase2[[#This Row],[BestSol]])</f>
        <v>0</v>
      </c>
      <c r="AG805" s="76" t="str">
        <f>IF(OR(DataBase2[[#This Row],[sCL]] = "", DataBase2[[#This Row],[BestSol]]=""), "", (DataBase2[[#This Row],[sCL]] -DataBase2[[#This Row],[BestSol]])/DataBase2[[#This Row],[BestSol]])</f>
        <v/>
      </c>
      <c r="AH805" s="76" t="str">
        <f>IF(OR(DataBase2[[#This Row],[sDRC]]= "", DataBase2[[#This Row],[BestSol]]=""), "", (DataBase2[[#This Row],[sDRC]]-DataBase2[[#This Row],[BestSol]])/DataBase2[[#This Row],[BestSol]])</f>
        <v/>
      </c>
      <c r="AI805" s="76">
        <f>IF(OR(DataBase2[[#This Row],[sABS]]= "", DataBase2[[#This Row],[BestSol]]=""), "", (DataBase2[[#This Row],[sABS]]-DataBase2[[#This Row],[BestSol]])/DataBase2[[#This Row],[BestSol]])</f>
        <v>-0.27376985459135961</v>
      </c>
      <c r="AJ805" s="76">
        <f>IF(OR(DataBase2[[#This Row],[sCCJ]]= "", DataBase2[[#This Row],[BestSol]]=""), "", (DataBase2[[#This Row],[sCCJ]]-DataBase2[[#This Row],[BestSol]])/DataBase2[[#This Row],[BestSol]])</f>
        <v>-0.26477697774452963</v>
      </c>
      <c r="AK805" s="76">
        <f>IF(OR(DataBase2[[#This Row],[sILS]] = "", DataBase2[[#This Row],[BestSol]]=""), "", (DataBase2[[#This Row],[sILS]]-DataBase2[[#This Row],[BestSol]])/DataBase2[[#This Row],[BestSol]])</f>
        <v>-0.26708668412193759</v>
      </c>
      <c r="AL805" s="76">
        <f>IF(OR(DataBase2[[#This Row],[sSA]] = "", DataBase2[[#This Row],[BestSol]]=""), "", (DataBase2[[#This Row],[sSA]]-DataBase2[[#This Row],[BestSol]])/DataBase2[[#This Row],[BestSol]])</f>
        <v>-0.25169020011221244</v>
      </c>
      <c r="AM805" s="76">
        <f>IF(OR(DataBase2[[#This Row],[sKS]] = "", DataBase2[[#This Row],[BestSol]]=""), "", (DataBase2[[#This Row],[sKS]]-DataBase2[[#This Row],[BestSol]])/DataBase2[[#This Row],[BestSol]])</f>
        <v>-0.26808490742472413</v>
      </c>
      <c r="AN805" s="75">
        <f>IF(OR(DataBase2[[#This Row],[sLB]] = "", DataBase2[[#This Row],[BSHeu]]=""), "", (DataBase2[[#This Row],[sLB]]-DataBase2[[#This Row],[BSHeu]])/DataBase2[[#This Row],[BSHeu]])</f>
        <v>0.37697396110886144</v>
      </c>
      <c r="AO805" s="76" t="str">
        <f>IF(OR(DataBase2[[#This Row],[sCL]] = "",  DataBase2[[#This Row],[BSHeu]]=""), "", (DataBase2[[#This Row],[sCL]] - DataBase2[[#This Row],[BSHeu]])/ DataBase2[[#This Row],[BSHeu]])</f>
        <v/>
      </c>
      <c r="AP805" s="76" t="str">
        <f>IF(OR(DataBase2[[#This Row],[sDRC]]= "",  DataBase2[[#This Row],[BSHeu]]=""), "", (DataBase2[[#This Row],[sDRC]]- DataBase2[[#This Row],[BSHeu]])/ DataBase2[[#This Row],[BSHeu]])</f>
        <v/>
      </c>
      <c r="AQ805" s="76">
        <f>IF(OR(DataBase2[[#This Row],[sABS]]= "",  DataBase2[[#This Row],[BSHeu]]=""), "", (DataBase2[[#This Row],[sABS]]- DataBase2[[#This Row],[BSHeu]])/ DataBase2[[#This Row],[BSHeu]])</f>
        <v>0</v>
      </c>
      <c r="AR805" s="76">
        <f>IF(OR(DataBase2[[#This Row],[sCCJ]]= "",  DataBase2[[#This Row],[BSHeu]]=""), "", (DataBase2[[#This Row],[sCCJ]]- DataBase2[[#This Row],[BSHeu]])/ DataBase2[[#This Row],[BSHeu]])</f>
        <v>1.2382957253543663E-2</v>
      </c>
      <c r="AS805" s="76">
        <f>IF(OR(DataBase2[[#This Row],[sILS]] = "",  DataBase2[[#This Row],[BSHeu]]=""), "", (DataBase2[[#This Row],[sILS]]- DataBase2[[#This Row],[BSHeu]])/ DataBase2[[#This Row],[BSHeu]])</f>
        <v>9.2025517140458257E-3</v>
      </c>
      <c r="AT805" s="76">
        <f>IF(OR(DataBase2[[#This Row],[sSA]] = "",  DataBase2[[#This Row],[BSHeu]]=""), "", (DataBase2[[#This Row],[sSA]]- DataBase2[[#This Row],[BSHeu]])/ DataBase2[[#This Row],[BSHeu]])</f>
        <v>3.0403109288066284E-2</v>
      </c>
      <c r="AU805" s="77">
        <f>IF(OR(DataBase2[[#This Row],[sKS]]= "",  DataBase2[[#This Row],[BSHeu]]=""), "", (DataBase2[[#This Row],[sKS]]- DataBase2[[#This Row],[BSHeu]])/ DataBase2[[#This Row],[BSHeu]])</f>
        <v>7.8280242187366705E-3</v>
      </c>
      <c r="AV805" s="78">
        <f>IF(AND(DataBase2[[#This Row],[sLBGB]]&lt;=0.0001, DataBase2[[#This Row],[sLBGB]]&lt;&gt;""), 1,"")</f>
        <v>1</v>
      </c>
      <c r="AW805" s="78" t="str">
        <f>IF(AND(DataBase2[[#This Row],[sCLGB]]&lt;=0.0001,DataBase2[[#This Row],[sCLGB]]&lt;&gt;""), 1,"")</f>
        <v/>
      </c>
      <c r="AX805" s="78" t="str">
        <f>IF(AND(DataBase2[[#This Row],[sDRCGB]]&lt;=0.0001,DataBase2[[#This Row],[sDRCGB]]&lt;&gt;""), 1,"")</f>
        <v/>
      </c>
      <c r="AY805" s="78">
        <f>IF(AND(DataBase2[[#This Row],[sABSGB]]&lt;=0.0001,DataBase2[[#This Row],[sABSGB]]&lt;&gt;""), 1,"")</f>
        <v>1</v>
      </c>
      <c r="AZ805" s="78">
        <f>IF(AND(DataBase2[[#This Row],[sCCJGB]]&lt;=0.0001,DataBase2[[#This Row],[sCCJGB]]&lt;&gt;""), 1,"")</f>
        <v>1</v>
      </c>
      <c r="BA805" s="78">
        <f>IF(AND(DataBase2[[#This Row],[sILSGB]]&lt;=0.0001,DataBase2[[#This Row],[sILSGB]]&lt;&gt;""), 1,"")</f>
        <v>1</v>
      </c>
      <c r="BB805" s="78">
        <f>IF(AND(DataBase2[[#This Row],[sSAGB]]&lt;=0.0001,DataBase2[[#This Row],[sSAGB]]&lt;&gt;""), 1,"")</f>
        <v>1</v>
      </c>
      <c r="BC805" s="78">
        <f>IF(AND(DataBase2[[#This Row],[sKSGB]]&lt;=0.0001,DataBase2[[#This Row],[sKSGB]]&lt;&gt;""), 1,"")</f>
        <v>1</v>
      </c>
      <c r="BD805" s="79" t="str">
        <f>IF(AND(DataBase2[[#This Row],[sLBGKS]]&lt;=0.0001, DataBase2[[#This Row],[sLBGKS]]&lt;&gt;""), 1,"")</f>
        <v/>
      </c>
      <c r="BE805" s="78" t="str">
        <f>IF(AND(DataBase2[[#This Row],[sCLGKS]]&lt;=0.0001,DataBase2[[#This Row],[sCLGKS]]&lt;&gt;""), 1,"")</f>
        <v/>
      </c>
      <c r="BF805" s="78" t="str">
        <f>IF(AND(DataBase2[[#This Row],[sDRCGKS]]&lt;=0.0001,DataBase2[[#This Row],[sDRCGKS]]&lt;&gt;""), 1,"")</f>
        <v/>
      </c>
      <c r="BG805" s="78">
        <f>IF(AND(DataBase2[[#This Row],[sABSGKS]]&lt;=0.0001,DataBase2[[#This Row],[sABSGKS]]&lt;&gt;""), 1,"")</f>
        <v>1</v>
      </c>
      <c r="BH805" s="78" t="str">
        <f>IF(AND(DataBase2[[#This Row],[sCCJGKS]]&lt;=0.0001,DataBase2[[#This Row],[sCCJGKS]]&lt;&gt;""), 1,"")</f>
        <v/>
      </c>
      <c r="BI805" s="78" t="str">
        <f>IF(AND(DataBase2[[#This Row],[sILSGKS]]&lt;=0.0001,DataBase2[[#This Row],[sILSGKS]]&lt;&gt;""), 1,"")</f>
        <v/>
      </c>
      <c r="BJ805" s="78" t="str">
        <f>IF(AND(DataBase2[[#This Row],[sSAGKS]]&lt;=0.0001,DataBase2[[#This Row],[sSAGKS]]&lt;&gt;""), 1,"")</f>
        <v/>
      </c>
      <c r="BK805" s="80" t="str">
        <f>IF(AND(DataBase2[[#This Row],[sKSGKS]]&lt;=0.0001,DataBase2[[#This Row],[sKSGKS]]&lt;&gt;""), 1,"")</f>
        <v/>
      </c>
      <c r="BQ805" s="7"/>
      <c r="BR805" s="7"/>
      <c r="BS805" s="7"/>
      <c r="BT805" s="7"/>
      <c r="BU805" s="7"/>
      <c r="CH805" s="7"/>
      <c r="CI805" s="7"/>
      <c r="CJ805" s="7"/>
      <c r="CK805" s="7"/>
      <c r="CQ805" s="7"/>
      <c r="CR805" s="7"/>
      <c r="CS805" s="7"/>
      <c r="CT805" s="7"/>
      <c r="CU805" s="7"/>
      <c r="DH805" s="7"/>
      <c r="DI805" s="7"/>
      <c r="DJ805" s="7"/>
      <c r="DK805" s="7"/>
      <c r="DQ805" s="7"/>
      <c r="DR805" s="7"/>
      <c r="DS805" s="7"/>
      <c r="DT805" s="7"/>
      <c r="DU805" s="7"/>
      <c r="EB805" s="7"/>
      <c r="EC805" s="7"/>
      <c r="ED805" s="7"/>
      <c r="EE805" s="7"/>
      <c r="EK805" s="7"/>
      <c r="EL805" s="7"/>
      <c r="EM805" s="7"/>
      <c r="EN805" s="7"/>
      <c r="EO805" s="7"/>
      <c r="EV805" s="7"/>
      <c r="EW805" s="7"/>
      <c r="EX805" s="7"/>
      <c r="EY805" s="7"/>
    </row>
    <row r="806" spans="1:155" s="8" customFormat="1" x14ac:dyDescent="0.35">
      <c r="A806" s="127" t="s">
        <v>269</v>
      </c>
      <c r="B806" s="128" t="s">
        <v>283</v>
      </c>
      <c r="C806" s="129" t="s">
        <v>282</v>
      </c>
      <c r="D806" s="67">
        <v>6</v>
      </c>
      <c r="E806" s="67">
        <v>50</v>
      </c>
      <c r="F806" s="68">
        <v>5</v>
      </c>
      <c r="G806" s="130">
        <v>92023.7</v>
      </c>
      <c r="H806" s="163">
        <v>15786.2</v>
      </c>
      <c r="I806" s="132">
        <v>7200</v>
      </c>
      <c r="J806" s="130"/>
      <c r="K806" s="163"/>
      <c r="L806" s="132"/>
      <c r="M806" s="130"/>
      <c r="N806" s="131"/>
      <c r="O806" s="132"/>
      <c r="P806" s="130">
        <v>18240.58008</v>
      </c>
      <c r="Q806" s="132">
        <v>11422</v>
      </c>
      <c r="R806" s="130">
        <v>17883.650000000001</v>
      </c>
      <c r="S806" s="132">
        <v>346.93</v>
      </c>
      <c r="T806" s="130">
        <v>18283.05</v>
      </c>
      <c r="U806" s="132">
        <v>300.072</v>
      </c>
      <c r="V806" s="130">
        <v>17801.95</v>
      </c>
      <c r="W806" s="132">
        <v>300.05700000000002</v>
      </c>
      <c r="X806" s="131">
        <v>17789</v>
      </c>
      <c r="Y806" s="132">
        <v>2301</v>
      </c>
      <c r="Z806" s="74">
        <f t="shared" si="36"/>
        <v>92023.7</v>
      </c>
      <c r="AA806" s="48">
        <f t="shared" si="37"/>
        <v>17789</v>
      </c>
      <c r="AB8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MIN(G806,J806,M806),"")</f>
        <v/>
      </c>
      <c r="AC806" s="49" t="str">
        <f>IF(OR(DataBase2[[#This Row],[sKS]] = "", DataBase2[[#This Row],[BSOpt]]=""), "", (DataBase2[[#This Row],[sKS]]-DataBase2[[#This Row],[BSOpt]])/DataBase2[[#This Row],[BSOpt]])</f>
        <v/>
      </c>
      <c r="AD806" s="49">
        <f t="shared" si="38"/>
        <v>92023.7</v>
      </c>
      <c r="AE806" s="49">
        <f>IF(OR(DataBase2[[#This Row],[sKS]] = "", DataBase2[[#This Row],[BESTUB]]=""), "", (DataBase2[[#This Row],[sKS]]-DataBase2[[#This Row],[BESTUB]])/DataBase2[[#This Row],[BESTUB]])</f>
        <v>-0.80669110240079456</v>
      </c>
      <c r="AF806" s="75">
        <f>IF(OR(DataBase2[[#This Row],[sLB]] = "", DataBase2[[#This Row],[BestSol]]=""), "", (DataBase2[[#This Row],[sLB]]-DataBase2[[#This Row],[BestSol]])/DataBase2[[#This Row],[BestSol]])</f>
        <v>0</v>
      </c>
      <c r="AG806" s="76" t="str">
        <f>IF(OR(DataBase2[[#This Row],[sCL]] = "", DataBase2[[#This Row],[BestSol]]=""), "", (DataBase2[[#This Row],[sCL]] -DataBase2[[#This Row],[BestSol]])/DataBase2[[#This Row],[BestSol]])</f>
        <v/>
      </c>
      <c r="AH806" s="76" t="str">
        <f>IF(OR(DataBase2[[#This Row],[sDRC]]= "", DataBase2[[#This Row],[BestSol]]=""), "", (DataBase2[[#This Row],[sDRC]]-DataBase2[[#This Row],[BestSol]])/DataBase2[[#This Row],[BestSol]])</f>
        <v/>
      </c>
      <c r="AI806" s="76">
        <f>IF(OR(DataBase2[[#This Row],[sABS]]= "", DataBase2[[#This Row],[BestSol]]=""), "", (DataBase2[[#This Row],[sABS]]-DataBase2[[#This Row],[BestSol]])/DataBase2[[#This Row],[BestSol]])</f>
        <v>-0.80178388741161244</v>
      </c>
      <c r="AJ806" s="76">
        <f>IF(OR(DataBase2[[#This Row],[sCCJ]]= "", DataBase2[[#This Row],[BestSol]]=""), "", (DataBase2[[#This Row],[sCCJ]]-DataBase2[[#This Row],[BestSol]])/DataBase2[[#This Row],[BestSol]])</f>
        <v>-0.80566256301365835</v>
      </c>
      <c r="AK806" s="76">
        <f>IF(OR(DataBase2[[#This Row],[sILS]] = "", DataBase2[[#This Row],[BestSol]]=""), "", (DataBase2[[#This Row],[sILS]]-DataBase2[[#This Row],[BestSol]])/DataBase2[[#This Row],[BestSol]])</f>
        <v>-0.80132237673555828</v>
      </c>
      <c r="AL806" s="76">
        <f>IF(OR(DataBase2[[#This Row],[sSA]] = "", DataBase2[[#This Row],[BestSol]]=""), "", (DataBase2[[#This Row],[sSA]]-DataBase2[[#This Row],[BestSol]])/DataBase2[[#This Row],[BestSol]])</f>
        <v>-0.80655037778311456</v>
      </c>
      <c r="AM806" s="76">
        <f>IF(OR(DataBase2[[#This Row],[sKS]] = "", DataBase2[[#This Row],[BestSol]]=""), "", (DataBase2[[#This Row],[sKS]]-DataBase2[[#This Row],[BestSol]])/DataBase2[[#This Row],[BestSol]])</f>
        <v>-0.80669110240079456</v>
      </c>
      <c r="AN806" s="75">
        <f>IF(OR(DataBase2[[#This Row],[sLB]] = "", DataBase2[[#This Row],[BSHeu]]=""), "", (DataBase2[[#This Row],[sLB]]-DataBase2[[#This Row],[BSHeu]])/DataBase2[[#This Row],[BSHeu]])</f>
        <v>4.1730676260610489</v>
      </c>
      <c r="AO806" s="76" t="str">
        <f>IF(OR(DataBase2[[#This Row],[sCL]] = "",  DataBase2[[#This Row],[BSHeu]]=""), "", (DataBase2[[#This Row],[sCL]] - DataBase2[[#This Row],[BSHeu]])/ DataBase2[[#This Row],[BSHeu]])</f>
        <v/>
      </c>
      <c r="AP806" s="76" t="str">
        <f>IF(OR(DataBase2[[#This Row],[sDRC]]= "",  DataBase2[[#This Row],[BSHeu]]=""), "", (DataBase2[[#This Row],[sDRC]]- DataBase2[[#This Row],[BSHeu]])/ DataBase2[[#This Row],[BSHeu]])</f>
        <v/>
      </c>
      <c r="AQ806" s="76">
        <f>IF(OR(DataBase2[[#This Row],[sABS]]= "",  DataBase2[[#This Row],[BSHeu]]=""), "", (DataBase2[[#This Row],[sABS]]- DataBase2[[#This Row],[BSHeu]])/ DataBase2[[#This Row],[BSHeu]])</f>
        <v>2.5385354994659607E-2</v>
      </c>
      <c r="AR806" s="76">
        <f>IF(OR(DataBase2[[#This Row],[sCCJ]]= "",  DataBase2[[#This Row],[BSHeu]]=""), "", (DataBase2[[#This Row],[sCCJ]]- DataBase2[[#This Row],[BSHeu]])/ DataBase2[[#This Row],[BSHeu]])</f>
        <v>5.320703805722719E-3</v>
      </c>
      <c r="AS806" s="76">
        <f>IF(OR(DataBase2[[#This Row],[sILS]] = "",  DataBase2[[#This Row],[BSHeu]]=""), "", (DataBase2[[#This Row],[sILS]]- DataBase2[[#This Row],[BSHeu]])/ DataBase2[[#This Row],[BSHeu]])</f>
        <v>2.7772780932036611E-2</v>
      </c>
      <c r="AT806" s="76">
        <f>IF(OR(DataBase2[[#This Row],[sSA]] = "",  DataBase2[[#This Row],[BSHeu]]=""), "", (DataBase2[[#This Row],[sSA]]- DataBase2[[#This Row],[BSHeu]])/ DataBase2[[#This Row],[BSHeu]])</f>
        <v>7.2797796391032253E-4</v>
      </c>
      <c r="AU806" s="77">
        <f>IF(OR(DataBase2[[#This Row],[sKS]]= "",  DataBase2[[#This Row],[BSHeu]]=""), "", (DataBase2[[#This Row],[sKS]]- DataBase2[[#This Row],[BSHeu]])/ DataBase2[[#This Row],[BSHeu]])</f>
        <v>0</v>
      </c>
      <c r="AV806" s="78">
        <f>IF(AND(DataBase2[[#This Row],[sLBGB]]&lt;=0.0001, DataBase2[[#This Row],[sLBGB]]&lt;&gt;""), 1,"")</f>
        <v>1</v>
      </c>
      <c r="AW806" s="78" t="str">
        <f>IF(AND(DataBase2[[#This Row],[sCLGB]]&lt;=0.0001,DataBase2[[#This Row],[sCLGB]]&lt;&gt;""), 1,"")</f>
        <v/>
      </c>
      <c r="AX806" s="78" t="str">
        <f>IF(AND(DataBase2[[#This Row],[sDRCGB]]&lt;=0.0001,DataBase2[[#This Row],[sDRCGB]]&lt;&gt;""), 1,"")</f>
        <v/>
      </c>
      <c r="AY806" s="78">
        <f>IF(AND(DataBase2[[#This Row],[sABSGB]]&lt;=0.0001,DataBase2[[#This Row],[sABSGB]]&lt;&gt;""), 1,"")</f>
        <v>1</v>
      </c>
      <c r="AZ806" s="78">
        <f>IF(AND(DataBase2[[#This Row],[sCCJGB]]&lt;=0.0001,DataBase2[[#This Row],[sCCJGB]]&lt;&gt;""), 1,"")</f>
        <v>1</v>
      </c>
      <c r="BA806" s="78">
        <f>IF(AND(DataBase2[[#This Row],[sILSGB]]&lt;=0.0001,DataBase2[[#This Row],[sILSGB]]&lt;&gt;""), 1,"")</f>
        <v>1</v>
      </c>
      <c r="BB806" s="78">
        <f>IF(AND(DataBase2[[#This Row],[sSAGB]]&lt;=0.0001,DataBase2[[#This Row],[sSAGB]]&lt;&gt;""), 1,"")</f>
        <v>1</v>
      </c>
      <c r="BC806" s="78">
        <f>IF(AND(DataBase2[[#This Row],[sKSGB]]&lt;=0.0001,DataBase2[[#This Row],[sKSGB]]&lt;&gt;""), 1,"")</f>
        <v>1</v>
      </c>
      <c r="BD806" s="79" t="str">
        <f>IF(AND(DataBase2[[#This Row],[sLBGKS]]&lt;=0.0001, DataBase2[[#This Row],[sLBGKS]]&lt;&gt;""), 1,"")</f>
        <v/>
      </c>
      <c r="BE806" s="78" t="str">
        <f>IF(AND(DataBase2[[#This Row],[sCLGKS]]&lt;=0.0001,DataBase2[[#This Row],[sCLGKS]]&lt;&gt;""), 1,"")</f>
        <v/>
      </c>
      <c r="BF806" s="78" t="str">
        <f>IF(AND(DataBase2[[#This Row],[sDRCGKS]]&lt;=0.0001,DataBase2[[#This Row],[sDRCGKS]]&lt;&gt;""), 1,"")</f>
        <v/>
      </c>
      <c r="BG806" s="78" t="str">
        <f>IF(AND(DataBase2[[#This Row],[sABSGKS]]&lt;=0.0001,DataBase2[[#This Row],[sABSGKS]]&lt;&gt;""), 1,"")</f>
        <v/>
      </c>
      <c r="BH806" s="78" t="str">
        <f>IF(AND(DataBase2[[#This Row],[sCCJGKS]]&lt;=0.0001,DataBase2[[#This Row],[sCCJGKS]]&lt;&gt;""), 1,"")</f>
        <v/>
      </c>
      <c r="BI806" s="78" t="str">
        <f>IF(AND(DataBase2[[#This Row],[sILSGKS]]&lt;=0.0001,DataBase2[[#This Row],[sILSGKS]]&lt;&gt;""), 1,"")</f>
        <v/>
      </c>
      <c r="BJ806" s="78" t="str">
        <f>IF(AND(DataBase2[[#This Row],[sSAGKS]]&lt;=0.0001,DataBase2[[#This Row],[sSAGKS]]&lt;&gt;""), 1,"")</f>
        <v/>
      </c>
      <c r="BK806" s="80">
        <f>IF(AND(DataBase2[[#This Row],[sKSGKS]]&lt;=0.0001,DataBase2[[#This Row],[sKSGKS]]&lt;&gt;""), 1,"")</f>
        <v>1</v>
      </c>
      <c r="BQ806" s="7"/>
      <c r="BR806" s="7"/>
      <c r="BS806" s="7"/>
      <c r="BT806" s="7"/>
      <c r="BU806" s="7"/>
      <c r="CH806" s="7"/>
      <c r="CI806" s="7"/>
      <c r="CJ806" s="7"/>
      <c r="CK806" s="7"/>
      <c r="CQ806" s="7"/>
      <c r="CR806" s="7"/>
      <c r="CS806" s="7"/>
      <c r="CT806" s="7"/>
      <c r="CU806" s="7"/>
      <c r="DH806" s="7"/>
      <c r="DI806" s="7"/>
      <c r="DJ806" s="7"/>
      <c r="DK806" s="7"/>
      <c r="DQ806" s="7"/>
      <c r="DR806" s="7"/>
      <c r="DS806" s="7"/>
      <c r="DT806" s="7"/>
      <c r="DU806" s="7"/>
      <c r="EB806" s="7"/>
      <c r="EC806" s="7"/>
      <c r="ED806" s="7"/>
      <c r="EE806" s="7"/>
      <c r="EK806" s="7"/>
      <c r="EL806" s="7"/>
      <c r="EM806" s="7"/>
      <c r="EN806" s="7"/>
      <c r="EO806" s="7"/>
      <c r="EV806" s="7"/>
      <c r="EW806" s="7"/>
      <c r="EX806" s="7"/>
      <c r="EY806" s="7"/>
    </row>
    <row r="807" spans="1:155" s="8" customFormat="1" x14ac:dyDescent="0.35">
      <c r="A807" s="127" t="s">
        <v>270</v>
      </c>
      <c r="B807" s="128" t="s">
        <v>283</v>
      </c>
      <c r="C807" s="129" t="s">
        <v>282</v>
      </c>
      <c r="D807" s="67">
        <v>6</v>
      </c>
      <c r="E807" s="67">
        <v>50</v>
      </c>
      <c r="F807" s="68">
        <v>2</v>
      </c>
      <c r="G807" s="130">
        <v>31744.400000000001</v>
      </c>
      <c r="H807" s="163">
        <v>10419.4</v>
      </c>
      <c r="I807" s="132">
        <v>7200</v>
      </c>
      <c r="J807" s="130"/>
      <c r="K807" s="163"/>
      <c r="L807" s="132"/>
      <c r="M807" s="130"/>
      <c r="N807" s="131"/>
      <c r="O807" s="132"/>
      <c r="P807" s="130">
        <v>11087.240229999999</v>
      </c>
      <c r="Q807" s="132">
        <v>10810</v>
      </c>
      <c r="R807" s="130">
        <v>11112.6</v>
      </c>
      <c r="S807" s="132">
        <v>369.62</v>
      </c>
      <c r="T807" s="130">
        <v>11158.9</v>
      </c>
      <c r="U807" s="132">
        <v>300.03800000000001</v>
      </c>
      <c r="V807" s="130">
        <v>11249.5</v>
      </c>
      <c r="W807" s="132">
        <v>300.161</v>
      </c>
      <c r="X807" s="131">
        <v>11401.5</v>
      </c>
      <c r="Y807" s="132">
        <v>41</v>
      </c>
      <c r="Z807" s="74">
        <f t="shared" si="36"/>
        <v>31744.400000000001</v>
      </c>
      <c r="AA807" s="48">
        <f t="shared" si="37"/>
        <v>11087.240229999999</v>
      </c>
      <c r="AB80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MIN(G807,J807,M807),"")</f>
        <v/>
      </c>
      <c r="AC807" s="49" t="str">
        <f>IF(OR(DataBase2[[#This Row],[sKS]] = "", DataBase2[[#This Row],[BSOpt]]=""), "", (DataBase2[[#This Row],[sKS]]-DataBase2[[#This Row],[BSOpt]])/DataBase2[[#This Row],[BSOpt]])</f>
        <v/>
      </c>
      <c r="AD807" s="49">
        <f t="shared" si="38"/>
        <v>31744.400000000001</v>
      </c>
      <c r="AE807" s="49">
        <f>IF(OR(DataBase2[[#This Row],[sKS]] = "", DataBase2[[#This Row],[BESTUB]]=""), "", (DataBase2[[#This Row],[sKS]]-DataBase2[[#This Row],[BESTUB]])/DataBase2[[#This Row],[BESTUB]])</f>
        <v>-0.64083428888244853</v>
      </c>
      <c r="AF807" s="75">
        <f>IF(OR(DataBase2[[#This Row],[sLB]] = "", DataBase2[[#This Row],[BestSol]]=""), "", (DataBase2[[#This Row],[sLB]]-DataBase2[[#This Row],[BestSol]])/DataBase2[[#This Row],[BestSol]])</f>
        <v>0</v>
      </c>
      <c r="AG807" s="76" t="str">
        <f>IF(OR(DataBase2[[#This Row],[sCL]] = "", DataBase2[[#This Row],[BestSol]]=""), "", (DataBase2[[#This Row],[sCL]] -DataBase2[[#This Row],[BestSol]])/DataBase2[[#This Row],[BestSol]])</f>
        <v/>
      </c>
      <c r="AH807" s="76" t="str">
        <f>IF(OR(DataBase2[[#This Row],[sDRC]]= "", DataBase2[[#This Row],[BestSol]]=""), "", (DataBase2[[#This Row],[sDRC]]-DataBase2[[#This Row],[BestSol]])/DataBase2[[#This Row],[BestSol]])</f>
        <v/>
      </c>
      <c r="AI807" s="76">
        <f>IF(OR(DataBase2[[#This Row],[sABS]]= "", DataBase2[[#This Row],[BestSol]]=""), "", (DataBase2[[#This Row],[sABS]]-DataBase2[[#This Row],[BestSol]])/DataBase2[[#This Row],[BestSol]])</f>
        <v>-0.65073398048159681</v>
      </c>
      <c r="AJ807" s="76">
        <f>IF(OR(DataBase2[[#This Row],[sCCJ]]= "", DataBase2[[#This Row],[BestSol]]=""), "", (DataBase2[[#This Row],[sCCJ]]-DataBase2[[#This Row],[BestSol]])/DataBase2[[#This Row],[BestSol]])</f>
        <v>-0.64993510666448262</v>
      </c>
      <c r="AK807" s="76">
        <f>IF(OR(DataBase2[[#This Row],[sILS]] = "", DataBase2[[#This Row],[BestSol]]=""), "", (DataBase2[[#This Row],[sILS]]-DataBase2[[#This Row],[BestSol]])/DataBase2[[#This Row],[BestSol]])</f>
        <v>-0.64847658169629918</v>
      </c>
      <c r="AL807" s="76">
        <f>IF(OR(DataBase2[[#This Row],[sSA]] = "", DataBase2[[#This Row],[BestSol]]=""), "", (DataBase2[[#This Row],[sSA]]-DataBase2[[#This Row],[BestSol]])/DataBase2[[#This Row],[BestSol]])</f>
        <v>-0.64562253499829891</v>
      </c>
      <c r="AM807" s="76">
        <f>IF(OR(DataBase2[[#This Row],[sKS]] = "", DataBase2[[#This Row],[BestSol]]=""), "", (DataBase2[[#This Row],[sKS]]-DataBase2[[#This Row],[BestSol]])/DataBase2[[#This Row],[BestSol]])</f>
        <v>-0.64083428888244853</v>
      </c>
      <c r="AN807" s="75">
        <f>IF(OR(DataBase2[[#This Row],[sLB]] = "", DataBase2[[#This Row],[BSHeu]]=""), "", (DataBase2[[#This Row],[sLB]]-DataBase2[[#This Row],[BSHeu]])/DataBase2[[#This Row],[BSHeu]])</f>
        <v>1.8631471260183927</v>
      </c>
      <c r="AO807" s="76" t="str">
        <f>IF(OR(DataBase2[[#This Row],[sCL]] = "",  DataBase2[[#This Row],[BSHeu]]=""), "", (DataBase2[[#This Row],[sCL]] - DataBase2[[#This Row],[BSHeu]])/ DataBase2[[#This Row],[BSHeu]])</f>
        <v/>
      </c>
      <c r="AP807" s="76" t="str">
        <f>IF(OR(DataBase2[[#This Row],[sDRC]]= "",  DataBase2[[#This Row],[BSHeu]]=""), "", (DataBase2[[#This Row],[sDRC]]- DataBase2[[#This Row],[BSHeu]])/ DataBase2[[#This Row],[BSHeu]])</f>
        <v/>
      </c>
      <c r="AQ807" s="76">
        <f>IF(OR(DataBase2[[#This Row],[sABS]]= "",  DataBase2[[#This Row],[BSHeu]]=""), "", (DataBase2[[#This Row],[sABS]]- DataBase2[[#This Row],[BSHeu]])/ DataBase2[[#This Row],[BSHeu]])</f>
        <v>0</v>
      </c>
      <c r="AR807" s="76">
        <f>IF(OR(DataBase2[[#This Row],[sCCJ]]= "",  DataBase2[[#This Row],[BSHeu]]=""), "", (DataBase2[[#This Row],[sCCJ]]- DataBase2[[#This Row],[BSHeu]])/ DataBase2[[#This Row],[BSHeu]])</f>
        <v>2.2872932735219483E-3</v>
      </c>
      <c r="AS807" s="76">
        <f>IF(OR(DataBase2[[#This Row],[sILS]] = "",  DataBase2[[#This Row],[BSHeu]]=""), "", (DataBase2[[#This Row],[sILS]]- DataBase2[[#This Row],[BSHeu]])/ DataBase2[[#This Row],[BSHeu]])</f>
        <v>6.4632648444021504E-3</v>
      </c>
      <c r="AT807" s="76">
        <f>IF(OR(DataBase2[[#This Row],[sSA]] = "",  DataBase2[[#This Row],[BSHeu]]=""), "", (DataBase2[[#This Row],[sSA]]- DataBase2[[#This Row],[BSHeu]])/ DataBase2[[#This Row],[BSHeu]])</f>
        <v>1.463482044530396E-2</v>
      </c>
      <c r="AU807" s="77">
        <f>IF(OR(DataBase2[[#This Row],[sKS]]= "",  DataBase2[[#This Row],[BSHeu]]=""), "", (DataBase2[[#This Row],[sKS]]- DataBase2[[#This Row],[BSHeu]])/ DataBase2[[#This Row],[BSHeu]])</f>
        <v>2.8344273550569635E-2</v>
      </c>
      <c r="AV807" s="78">
        <f>IF(AND(DataBase2[[#This Row],[sLBGB]]&lt;=0.0001, DataBase2[[#This Row],[sLBGB]]&lt;&gt;""), 1,"")</f>
        <v>1</v>
      </c>
      <c r="AW807" s="78" t="str">
        <f>IF(AND(DataBase2[[#This Row],[sCLGB]]&lt;=0.0001,DataBase2[[#This Row],[sCLGB]]&lt;&gt;""), 1,"")</f>
        <v/>
      </c>
      <c r="AX807" s="78" t="str">
        <f>IF(AND(DataBase2[[#This Row],[sDRCGB]]&lt;=0.0001,DataBase2[[#This Row],[sDRCGB]]&lt;&gt;""), 1,"")</f>
        <v/>
      </c>
      <c r="AY807" s="78">
        <f>IF(AND(DataBase2[[#This Row],[sABSGB]]&lt;=0.0001,DataBase2[[#This Row],[sABSGB]]&lt;&gt;""), 1,"")</f>
        <v>1</v>
      </c>
      <c r="AZ807" s="78">
        <f>IF(AND(DataBase2[[#This Row],[sCCJGB]]&lt;=0.0001,DataBase2[[#This Row],[sCCJGB]]&lt;&gt;""), 1,"")</f>
        <v>1</v>
      </c>
      <c r="BA807" s="78">
        <f>IF(AND(DataBase2[[#This Row],[sILSGB]]&lt;=0.0001,DataBase2[[#This Row],[sILSGB]]&lt;&gt;""), 1,"")</f>
        <v>1</v>
      </c>
      <c r="BB807" s="78">
        <f>IF(AND(DataBase2[[#This Row],[sSAGB]]&lt;=0.0001,DataBase2[[#This Row],[sSAGB]]&lt;&gt;""), 1,"")</f>
        <v>1</v>
      </c>
      <c r="BC807" s="78">
        <f>IF(AND(DataBase2[[#This Row],[sKSGB]]&lt;=0.0001,DataBase2[[#This Row],[sKSGB]]&lt;&gt;""), 1,"")</f>
        <v>1</v>
      </c>
      <c r="BD807" s="79" t="str">
        <f>IF(AND(DataBase2[[#This Row],[sLBGKS]]&lt;=0.0001, DataBase2[[#This Row],[sLBGKS]]&lt;&gt;""), 1,"")</f>
        <v/>
      </c>
      <c r="BE807" s="78" t="str">
        <f>IF(AND(DataBase2[[#This Row],[sCLGKS]]&lt;=0.0001,DataBase2[[#This Row],[sCLGKS]]&lt;&gt;""), 1,"")</f>
        <v/>
      </c>
      <c r="BF807" s="78" t="str">
        <f>IF(AND(DataBase2[[#This Row],[sDRCGKS]]&lt;=0.0001,DataBase2[[#This Row],[sDRCGKS]]&lt;&gt;""), 1,"")</f>
        <v/>
      </c>
      <c r="BG807" s="78">
        <f>IF(AND(DataBase2[[#This Row],[sABSGKS]]&lt;=0.0001,DataBase2[[#This Row],[sABSGKS]]&lt;&gt;""), 1,"")</f>
        <v>1</v>
      </c>
      <c r="BH807" s="78" t="str">
        <f>IF(AND(DataBase2[[#This Row],[sCCJGKS]]&lt;=0.0001,DataBase2[[#This Row],[sCCJGKS]]&lt;&gt;""), 1,"")</f>
        <v/>
      </c>
      <c r="BI807" s="78" t="str">
        <f>IF(AND(DataBase2[[#This Row],[sILSGKS]]&lt;=0.0001,DataBase2[[#This Row],[sILSGKS]]&lt;&gt;""), 1,"")</f>
        <v/>
      </c>
      <c r="BJ807" s="78" t="str">
        <f>IF(AND(DataBase2[[#This Row],[sSAGKS]]&lt;=0.0001,DataBase2[[#This Row],[sSAGKS]]&lt;&gt;""), 1,"")</f>
        <v/>
      </c>
      <c r="BK807" s="80" t="str">
        <f>IF(AND(DataBase2[[#This Row],[sKSGKS]]&lt;=0.0001,DataBase2[[#This Row],[sKSGKS]]&lt;&gt;""), 1,"")</f>
        <v/>
      </c>
      <c r="BQ807" s="7"/>
      <c r="BR807" s="7"/>
      <c r="BS807" s="7"/>
      <c r="BT807" s="7"/>
      <c r="BU807" s="7"/>
      <c r="CH807" s="7"/>
      <c r="CI807" s="7"/>
      <c r="CJ807" s="7"/>
      <c r="CK807" s="7"/>
      <c r="CQ807" s="7"/>
      <c r="CR807" s="7"/>
      <c r="CS807" s="7"/>
      <c r="CT807" s="7"/>
      <c r="CU807" s="7"/>
      <c r="DH807" s="7"/>
      <c r="DI807" s="7"/>
      <c r="DJ807" s="7"/>
      <c r="DK807" s="7"/>
      <c r="DQ807" s="7"/>
      <c r="DR807" s="7"/>
      <c r="DS807" s="7"/>
      <c r="DT807" s="7"/>
      <c r="DU807" s="7"/>
      <c r="EB807" s="7"/>
      <c r="EC807" s="7"/>
      <c r="ED807" s="7"/>
      <c r="EE807" s="7"/>
      <c r="EK807" s="7"/>
      <c r="EL807" s="7"/>
      <c r="EM807" s="7"/>
      <c r="EN807" s="7"/>
      <c r="EO807" s="7"/>
      <c r="EV807" s="7"/>
      <c r="EW807" s="7"/>
      <c r="EX807" s="7"/>
      <c r="EY807" s="7"/>
    </row>
    <row r="808" spans="1:155" s="8" customFormat="1" x14ac:dyDescent="0.35">
      <c r="A808" s="127" t="s">
        <v>271</v>
      </c>
      <c r="B808" s="128" t="s">
        <v>283</v>
      </c>
      <c r="C808" s="129" t="s">
        <v>282</v>
      </c>
      <c r="D808" s="67">
        <v>6</v>
      </c>
      <c r="E808" s="67">
        <v>50</v>
      </c>
      <c r="F808" s="68">
        <v>3</v>
      </c>
      <c r="G808" s="130">
        <v>14057.6</v>
      </c>
      <c r="H808" s="163">
        <v>11266</v>
      </c>
      <c r="I808" s="132">
        <v>7200</v>
      </c>
      <c r="J808" s="130"/>
      <c r="K808" s="163"/>
      <c r="L808" s="132"/>
      <c r="M808" s="130"/>
      <c r="N808" s="131"/>
      <c r="O808" s="132"/>
      <c r="P808" s="130">
        <v>12365.589840000001</v>
      </c>
      <c r="Q808" s="132">
        <v>10913</v>
      </c>
      <c r="R808" s="130">
        <v>12340.2</v>
      </c>
      <c r="S808" s="132">
        <v>453.56</v>
      </c>
      <c r="T808" s="130">
        <v>12264</v>
      </c>
      <c r="U808" s="132">
        <v>300.03199999999998</v>
      </c>
      <c r="V808" s="130">
        <v>12514.7</v>
      </c>
      <c r="W808" s="132">
        <v>300.15249999999997</v>
      </c>
      <c r="X808" s="131">
        <v>12806.9</v>
      </c>
      <c r="Y808" s="132">
        <v>4369</v>
      </c>
      <c r="Z808" s="74">
        <f t="shared" si="36"/>
        <v>14057.6</v>
      </c>
      <c r="AA808" s="48">
        <f t="shared" si="37"/>
        <v>12264</v>
      </c>
      <c r="AB80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MIN(G808,J808,M808),"")</f>
        <v/>
      </c>
      <c r="AC808" s="49" t="str">
        <f>IF(OR(DataBase2[[#This Row],[sKS]] = "", DataBase2[[#This Row],[BSOpt]]=""), "", (DataBase2[[#This Row],[sKS]]-DataBase2[[#This Row],[BSOpt]])/DataBase2[[#This Row],[BSOpt]])</f>
        <v/>
      </c>
      <c r="AD808" s="49">
        <f t="shared" si="38"/>
        <v>14057.6</v>
      </c>
      <c r="AE808" s="49">
        <f>IF(OR(DataBase2[[#This Row],[sKS]] = "", DataBase2[[#This Row],[BESTUB]]=""), "", (DataBase2[[#This Row],[sKS]]-DataBase2[[#This Row],[BESTUB]])/DataBase2[[#This Row],[BESTUB]])</f>
        <v>-8.8969667653084505E-2</v>
      </c>
      <c r="AF808" s="75">
        <f>IF(OR(DataBase2[[#This Row],[sLB]] = "", DataBase2[[#This Row],[BestSol]]=""), "", (DataBase2[[#This Row],[sLB]]-DataBase2[[#This Row],[BestSol]])/DataBase2[[#This Row],[BestSol]])</f>
        <v>0</v>
      </c>
      <c r="AG808" s="76" t="str">
        <f>IF(OR(DataBase2[[#This Row],[sCL]] = "", DataBase2[[#This Row],[BestSol]]=""), "", (DataBase2[[#This Row],[sCL]] -DataBase2[[#This Row],[BestSol]])/DataBase2[[#This Row],[BestSol]])</f>
        <v/>
      </c>
      <c r="AH808" s="76" t="str">
        <f>IF(OR(DataBase2[[#This Row],[sDRC]]= "", DataBase2[[#This Row],[BestSol]]=""), "", (DataBase2[[#This Row],[sDRC]]-DataBase2[[#This Row],[BestSol]])/DataBase2[[#This Row],[BestSol]])</f>
        <v/>
      </c>
      <c r="AI808" s="76">
        <f>IF(OR(DataBase2[[#This Row],[sABS]]= "", DataBase2[[#This Row],[BestSol]]=""), "", (DataBase2[[#This Row],[sABS]]-DataBase2[[#This Row],[BestSol]])/DataBase2[[#This Row],[BestSol]])</f>
        <v>-0.12036266218984747</v>
      </c>
      <c r="AJ808" s="76">
        <f>IF(OR(DataBase2[[#This Row],[sCCJ]]= "", DataBase2[[#This Row],[BestSol]]=""), "", (DataBase2[[#This Row],[sCCJ]]-DataBase2[[#This Row],[BestSol]])/DataBase2[[#This Row],[BestSol]])</f>
        <v>-0.12216879125882082</v>
      </c>
      <c r="AK808" s="76">
        <f>IF(OR(DataBase2[[#This Row],[sILS]] = "", DataBase2[[#This Row],[BestSol]]=""), "", (DataBase2[[#This Row],[sILS]]-DataBase2[[#This Row],[BestSol]])/DataBase2[[#This Row],[BestSol]])</f>
        <v>-0.12758934668791261</v>
      </c>
      <c r="AL808" s="76">
        <f>IF(OR(DataBase2[[#This Row],[sSA]] = "", DataBase2[[#This Row],[BestSol]]=""), "", (DataBase2[[#This Row],[sSA]]-DataBase2[[#This Row],[BestSol]])/DataBase2[[#This Row],[BestSol]])</f>
        <v>-0.10975557705440471</v>
      </c>
      <c r="AM808" s="76">
        <f>IF(OR(DataBase2[[#This Row],[sKS]] = "", DataBase2[[#This Row],[BestSol]]=""), "", (DataBase2[[#This Row],[sKS]]-DataBase2[[#This Row],[BestSol]])/DataBase2[[#This Row],[BestSol]])</f>
        <v>-8.8969667653084505E-2</v>
      </c>
      <c r="AN808" s="75">
        <f>IF(OR(DataBase2[[#This Row],[sLB]] = "", DataBase2[[#This Row],[BSHeu]]=""), "", (DataBase2[[#This Row],[sLB]]-DataBase2[[#This Row],[BSHeu]])/DataBase2[[#This Row],[BSHeu]])</f>
        <v>0.14624918460534903</v>
      </c>
      <c r="AO808" s="76" t="str">
        <f>IF(OR(DataBase2[[#This Row],[sCL]] = "",  DataBase2[[#This Row],[BSHeu]]=""), "", (DataBase2[[#This Row],[sCL]] - DataBase2[[#This Row],[BSHeu]])/ DataBase2[[#This Row],[BSHeu]])</f>
        <v/>
      </c>
      <c r="AP808" s="76" t="str">
        <f>IF(OR(DataBase2[[#This Row],[sDRC]]= "",  DataBase2[[#This Row],[BSHeu]]=""), "", (DataBase2[[#This Row],[sDRC]]- DataBase2[[#This Row],[BSHeu]])/ DataBase2[[#This Row],[BSHeu]])</f>
        <v/>
      </c>
      <c r="AQ808" s="76">
        <f>IF(OR(DataBase2[[#This Row],[sABS]]= "",  DataBase2[[#This Row],[BSHeu]]=""), "", (DataBase2[[#This Row],[sABS]]- DataBase2[[#This Row],[BSHeu]])/ DataBase2[[#This Row],[BSHeu]])</f>
        <v>8.283581213307285E-3</v>
      </c>
      <c r="AR808" s="76">
        <f>IF(OR(DataBase2[[#This Row],[sCCJ]]= "",  DataBase2[[#This Row],[BSHeu]]=""), "", (DataBase2[[#This Row],[sCCJ]]- DataBase2[[#This Row],[BSHeu]])/ DataBase2[[#This Row],[BSHeu]])</f>
        <v>6.21330724070456E-3</v>
      </c>
      <c r="AS808" s="76">
        <f>IF(OR(DataBase2[[#This Row],[sILS]] = "",  DataBase2[[#This Row],[BSHeu]]=""), "", (DataBase2[[#This Row],[sILS]]- DataBase2[[#This Row],[BSHeu]])/ DataBase2[[#This Row],[BSHeu]])</f>
        <v>0</v>
      </c>
      <c r="AT808" s="76">
        <f>IF(OR(DataBase2[[#This Row],[sSA]] = "",  DataBase2[[#This Row],[BSHeu]]=""), "", (DataBase2[[#This Row],[sSA]]- DataBase2[[#This Row],[BSHeu]])/ DataBase2[[#This Row],[BSHeu]])</f>
        <v>2.044194390084807E-2</v>
      </c>
      <c r="AU808" s="77">
        <f>IF(OR(DataBase2[[#This Row],[sKS]]= "",  DataBase2[[#This Row],[BSHeu]]=""), "", (DataBase2[[#This Row],[sKS]]- DataBase2[[#This Row],[BSHeu]])/ DataBase2[[#This Row],[BSHeu]])</f>
        <v>4.4267775603392012E-2</v>
      </c>
      <c r="AV808" s="78">
        <f>IF(AND(DataBase2[[#This Row],[sLBGB]]&lt;=0.0001, DataBase2[[#This Row],[sLBGB]]&lt;&gt;""), 1,"")</f>
        <v>1</v>
      </c>
      <c r="AW808" s="78" t="str">
        <f>IF(AND(DataBase2[[#This Row],[sCLGB]]&lt;=0.0001,DataBase2[[#This Row],[sCLGB]]&lt;&gt;""), 1,"")</f>
        <v/>
      </c>
      <c r="AX808" s="78" t="str">
        <f>IF(AND(DataBase2[[#This Row],[sDRCGB]]&lt;=0.0001,DataBase2[[#This Row],[sDRCGB]]&lt;&gt;""), 1,"")</f>
        <v/>
      </c>
      <c r="AY808" s="78">
        <f>IF(AND(DataBase2[[#This Row],[sABSGB]]&lt;=0.0001,DataBase2[[#This Row],[sABSGB]]&lt;&gt;""), 1,"")</f>
        <v>1</v>
      </c>
      <c r="AZ808" s="78">
        <f>IF(AND(DataBase2[[#This Row],[sCCJGB]]&lt;=0.0001,DataBase2[[#This Row],[sCCJGB]]&lt;&gt;""), 1,"")</f>
        <v>1</v>
      </c>
      <c r="BA808" s="78">
        <f>IF(AND(DataBase2[[#This Row],[sILSGB]]&lt;=0.0001,DataBase2[[#This Row],[sILSGB]]&lt;&gt;""), 1,"")</f>
        <v>1</v>
      </c>
      <c r="BB808" s="78">
        <f>IF(AND(DataBase2[[#This Row],[sSAGB]]&lt;=0.0001,DataBase2[[#This Row],[sSAGB]]&lt;&gt;""), 1,"")</f>
        <v>1</v>
      </c>
      <c r="BC808" s="78">
        <f>IF(AND(DataBase2[[#This Row],[sKSGB]]&lt;=0.0001,DataBase2[[#This Row],[sKSGB]]&lt;&gt;""), 1,"")</f>
        <v>1</v>
      </c>
      <c r="BD808" s="79" t="str">
        <f>IF(AND(DataBase2[[#This Row],[sLBGKS]]&lt;=0.0001, DataBase2[[#This Row],[sLBGKS]]&lt;&gt;""), 1,"")</f>
        <v/>
      </c>
      <c r="BE808" s="78" t="str">
        <f>IF(AND(DataBase2[[#This Row],[sCLGKS]]&lt;=0.0001,DataBase2[[#This Row],[sCLGKS]]&lt;&gt;""), 1,"")</f>
        <v/>
      </c>
      <c r="BF808" s="78" t="str">
        <f>IF(AND(DataBase2[[#This Row],[sDRCGKS]]&lt;=0.0001,DataBase2[[#This Row],[sDRCGKS]]&lt;&gt;""), 1,"")</f>
        <v/>
      </c>
      <c r="BG808" s="78" t="str">
        <f>IF(AND(DataBase2[[#This Row],[sABSGKS]]&lt;=0.0001,DataBase2[[#This Row],[sABSGKS]]&lt;&gt;""), 1,"")</f>
        <v/>
      </c>
      <c r="BH808" s="78" t="str">
        <f>IF(AND(DataBase2[[#This Row],[sCCJGKS]]&lt;=0.0001,DataBase2[[#This Row],[sCCJGKS]]&lt;&gt;""), 1,"")</f>
        <v/>
      </c>
      <c r="BI808" s="78">
        <f>IF(AND(DataBase2[[#This Row],[sILSGKS]]&lt;=0.0001,DataBase2[[#This Row],[sILSGKS]]&lt;&gt;""), 1,"")</f>
        <v>1</v>
      </c>
      <c r="BJ808" s="78" t="str">
        <f>IF(AND(DataBase2[[#This Row],[sSAGKS]]&lt;=0.0001,DataBase2[[#This Row],[sSAGKS]]&lt;&gt;""), 1,"")</f>
        <v/>
      </c>
      <c r="BK808" s="80" t="str">
        <f>IF(AND(DataBase2[[#This Row],[sKSGKS]]&lt;=0.0001,DataBase2[[#This Row],[sKSGKS]]&lt;&gt;""), 1,"")</f>
        <v/>
      </c>
      <c r="BQ808" s="7"/>
      <c r="BR808" s="7"/>
      <c r="BS808" s="7"/>
      <c r="BT808" s="7"/>
      <c r="BU808" s="7"/>
      <c r="CH808" s="7"/>
      <c r="CI808" s="7"/>
      <c r="CJ808" s="7"/>
      <c r="CK808" s="7"/>
      <c r="CQ808" s="7"/>
      <c r="CR808" s="7"/>
      <c r="CS808" s="7"/>
      <c r="CT808" s="7"/>
      <c r="CU808" s="7"/>
      <c r="DH808" s="7"/>
      <c r="DI808" s="7"/>
      <c r="DJ808" s="7"/>
      <c r="DK808" s="7"/>
      <c r="DQ808" s="7"/>
      <c r="DR808" s="7"/>
      <c r="DS808" s="7"/>
      <c r="DT808" s="7"/>
      <c r="DU808" s="7"/>
      <c r="EB808" s="7"/>
      <c r="EC808" s="7"/>
      <c r="ED808" s="7"/>
      <c r="EE808" s="7"/>
      <c r="EK808" s="7"/>
      <c r="EL808" s="7"/>
      <c r="EM808" s="7"/>
      <c r="EN808" s="7"/>
      <c r="EO808" s="7"/>
      <c r="EV808" s="7"/>
      <c r="EW808" s="7"/>
      <c r="EX808" s="7"/>
      <c r="EY808" s="7"/>
    </row>
    <row r="809" spans="1:155" s="8" customFormat="1" x14ac:dyDescent="0.35">
      <c r="A809" s="127" t="s">
        <v>272</v>
      </c>
      <c r="B809" s="128" t="s">
        <v>283</v>
      </c>
      <c r="C809" s="129" t="s">
        <v>282</v>
      </c>
      <c r="D809" s="67">
        <v>6</v>
      </c>
      <c r="E809" s="67">
        <v>50</v>
      </c>
      <c r="F809" s="68">
        <v>4</v>
      </c>
      <c r="G809" s="130">
        <v>15041.8</v>
      </c>
      <c r="H809" s="163">
        <v>12424.8</v>
      </c>
      <c r="I809" s="132">
        <v>7200</v>
      </c>
      <c r="J809" s="130"/>
      <c r="K809" s="163"/>
      <c r="L809" s="132"/>
      <c r="M809" s="130"/>
      <c r="N809" s="131"/>
      <c r="O809" s="132"/>
      <c r="P809" s="130">
        <v>13661.969730000001</v>
      </c>
      <c r="Q809" s="132">
        <v>11405</v>
      </c>
      <c r="R809" s="130">
        <v>13565.1</v>
      </c>
      <c r="S809" s="132">
        <v>422.5</v>
      </c>
      <c r="T809" s="130">
        <v>13716.8</v>
      </c>
      <c r="U809" s="132">
        <v>300.0675</v>
      </c>
      <c r="V809" s="130">
        <v>13946.1</v>
      </c>
      <c r="W809" s="132">
        <v>300.23649999999998</v>
      </c>
      <c r="X809" s="131">
        <v>14418.6</v>
      </c>
      <c r="Y809" s="132">
        <v>2644</v>
      </c>
      <c r="Z809" s="74">
        <f t="shared" si="36"/>
        <v>15041.8</v>
      </c>
      <c r="AA809" s="48">
        <f t="shared" si="37"/>
        <v>13565.1</v>
      </c>
      <c r="AB80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MIN(G809,J809,M809),"")</f>
        <v/>
      </c>
      <c r="AC809" s="49" t="str">
        <f>IF(OR(DataBase2[[#This Row],[sKS]] = "", DataBase2[[#This Row],[BSOpt]]=""), "", (DataBase2[[#This Row],[sKS]]-DataBase2[[#This Row],[BSOpt]])/DataBase2[[#This Row],[BSOpt]])</f>
        <v/>
      </c>
      <c r="AD809" s="49">
        <f t="shared" si="38"/>
        <v>15041.8</v>
      </c>
      <c r="AE809" s="49">
        <f>IF(OR(DataBase2[[#This Row],[sKS]] = "", DataBase2[[#This Row],[BESTUB]]=""), "", (DataBase2[[#This Row],[sKS]]-DataBase2[[#This Row],[BESTUB]])/DataBase2[[#This Row],[BESTUB]])</f>
        <v>-4.143121169009021E-2</v>
      </c>
      <c r="AF809" s="75">
        <f>IF(OR(DataBase2[[#This Row],[sLB]] = "", DataBase2[[#This Row],[BestSol]]=""), "", (DataBase2[[#This Row],[sLB]]-DataBase2[[#This Row],[BestSol]])/DataBase2[[#This Row],[BestSol]])</f>
        <v>0</v>
      </c>
      <c r="AG809" s="76" t="str">
        <f>IF(OR(DataBase2[[#This Row],[sCL]] = "", DataBase2[[#This Row],[BestSol]]=""), "", (DataBase2[[#This Row],[sCL]] -DataBase2[[#This Row],[BestSol]])/DataBase2[[#This Row],[BestSol]])</f>
        <v/>
      </c>
      <c r="AH809" s="76" t="str">
        <f>IF(OR(DataBase2[[#This Row],[sDRC]]= "", DataBase2[[#This Row],[BestSol]]=""), "", (DataBase2[[#This Row],[sDRC]]-DataBase2[[#This Row],[BestSol]])/DataBase2[[#This Row],[BestSol]])</f>
        <v/>
      </c>
      <c r="AI809" s="76">
        <f>IF(OR(DataBase2[[#This Row],[sABS]]= "", DataBase2[[#This Row],[BestSol]]=""), "", (DataBase2[[#This Row],[sABS]]-DataBase2[[#This Row],[BestSol]])/DataBase2[[#This Row],[BestSol]])</f>
        <v>-9.1733055219455031E-2</v>
      </c>
      <c r="AJ809" s="76">
        <f>IF(OR(DataBase2[[#This Row],[sCCJ]]= "", DataBase2[[#This Row],[BestSol]]=""), "", (DataBase2[[#This Row],[sCCJ]]-DataBase2[[#This Row],[BestSol]])/DataBase2[[#This Row],[BestSol]])</f>
        <v>-9.8173090986451023E-2</v>
      </c>
      <c r="AK809" s="76">
        <f>IF(OR(DataBase2[[#This Row],[sILS]] = "", DataBase2[[#This Row],[BestSol]]=""), "", (DataBase2[[#This Row],[sILS]]-DataBase2[[#This Row],[BestSol]])/DataBase2[[#This Row],[BestSol]])</f>
        <v>-8.8087861825047534E-2</v>
      </c>
      <c r="AL809" s="76">
        <f>IF(OR(DataBase2[[#This Row],[sSA]] = "", DataBase2[[#This Row],[BestSol]]=""), "", (DataBase2[[#This Row],[sSA]]-DataBase2[[#This Row],[BestSol]])/DataBase2[[#This Row],[BestSol]])</f>
        <v>-7.284367562392792E-2</v>
      </c>
      <c r="AM809" s="76">
        <f>IF(OR(DataBase2[[#This Row],[sKS]] = "", DataBase2[[#This Row],[BestSol]]=""), "", (DataBase2[[#This Row],[sKS]]-DataBase2[[#This Row],[BestSol]])/DataBase2[[#This Row],[BestSol]])</f>
        <v>-4.143121169009021E-2</v>
      </c>
      <c r="AN809" s="75">
        <f>IF(OR(DataBase2[[#This Row],[sLB]] = "", DataBase2[[#This Row],[BSHeu]]=""), "", (DataBase2[[#This Row],[sLB]]-DataBase2[[#This Row],[BSHeu]])/DataBase2[[#This Row],[BSHeu]])</f>
        <v>0.10886023693153747</v>
      </c>
      <c r="AO809" s="76" t="str">
        <f>IF(OR(DataBase2[[#This Row],[sCL]] = "",  DataBase2[[#This Row],[BSHeu]]=""), "", (DataBase2[[#This Row],[sCL]] - DataBase2[[#This Row],[BSHeu]])/ DataBase2[[#This Row],[BSHeu]])</f>
        <v/>
      </c>
      <c r="AP809" s="76" t="str">
        <f>IF(OR(DataBase2[[#This Row],[sDRC]]= "",  DataBase2[[#This Row],[BSHeu]]=""), "", (DataBase2[[#This Row],[sDRC]]- DataBase2[[#This Row],[BSHeu]])/ DataBase2[[#This Row],[BSHeu]])</f>
        <v/>
      </c>
      <c r="AQ809" s="76">
        <f>IF(OR(DataBase2[[#This Row],[sABS]]= "",  DataBase2[[#This Row],[BSHeu]]=""), "", (DataBase2[[#This Row],[sABS]]- DataBase2[[#This Row],[BSHeu]])/ DataBase2[[#This Row],[BSHeu]])</f>
        <v>7.141099586438754E-3</v>
      </c>
      <c r="AR809" s="76">
        <f>IF(OR(DataBase2[[#This Row],[sCCJ]]= "",  DataBase2[[#This Row],[BSHeu]]=""), "", (DataBase2[[#This Row],[sCCJ]]- DataBase2[[#This Row],[BSHeu]])/ DataBase2[[#This Row],[BSHeu]])</f>
        <v>0</v>
      </c>
      <c r="AS809" s="76">
        <f>IF(OR(DataBase2[[#This Row],[sILS]] = "",  DataBase2[[#This Row],[BSHeu]]=""), "", (DataBase2[[#This Row],[sILS]]- DataBase2[[#This Row],[BSHeu]])/ DataBase2[[#This Row],[BSHeu]])</f>
        <v>1.1183109597422717E-2</v>
      </c>
      <c r="AT809" s="76">
        <f>IF(OR(DataBase2[[#This Row],[sSA]] = "",  DataBase2[[#This Row],[BSHeu]]=""), "", (DataBase2[[#This Row],[sSA]]- DataBase2[[#This Row],[BSHeu]])/ DataBase2[[#This Row],[BSHeu]])</f>
        <v>2.8086781520224695E-2</v>
      </c>
      <c r="AU809" s="77">
        <f>IF(OR(DataBase2[[#This Row],[sKS]]= "",  DataBase2[[#This Row],[BSHeu]]=""), "", (DataBase2[[#This Row],[sKS]]- DataBase2[[#This Row],[BSHeu]])/ DataBase2[[#This Row],[BSHeu]])</f>
        <v>6.2918813720503355E-2</v>
      </c>
      <c r="AV809" s="78">
        <f>IF(AND(DataBase2[[#This Row],[sLBGB]]&lt;=0.0001, DataBase2[[#This Row],[sLBGB]]&lt;&gt;""), 1,"")</f>
        <v>1</v>
      </c>
      <c r="AW809" s="78" t="str">
        <f>IF(AND(DataBase2[[#This Row],[sCLGB]]&lt;=0.0001,DataBase2[[#This Row],[sCLGB]]&lt;&gt;""), 1,"")</f>
        <v/>
      </c>
      <c r="AX809" s="78" t="str">
        <f>IF(AND(DataBase2[[#This Row],[sDRCGB]]&lt;=0.0001,DataBase2[[#This Row],[sDRCGB]]&lt;&gt;""), 1,"")</f>
        <v/>
      </c>
      <c r="AY809" s="78">
        <f>IF(AND(DataBase2[[#This Row],[sABSGB]]&lt;=0.0001,DataBase2[[#This Row],[sABSGB]]&lt;&gt;""), 1,"")</f>
        <v>1</v>
      </c>
      <c r="AZ809" s="78">
        <f>IF(AND(DataBase2[[#This Row],[sCCJGB]]&lt;=0.0001,DataBase2[[#This Row],[sCCJGB]]&lt;&gt;""), 1,"")</f>
        <v>1</v>
      </c>
      <c r="BA809" s="78">
        <f>IF(AND(DataBase2[[#This Row],[sILSGB]]&lt;=0.0001,DataBase2[[#This Row],[sILSGB]]&lt;&gt;""), 1,"")</f>
        <v>1</v>
      </c>
      <c r="BB809" s="78">
        <f>IF(AND(DataBase2[[#This Row],[sSAGB]]&lt;=0.0001,DataBase2[[#This Row],[sSAGB]]&lt;&gt;""), 1,"")</f>
        <v>1</v>
      </c>
      <c r="BC809" s="78">
        <f>IF(AND(DataBase2[[#This Row],[sKSGB]]&lt;=0.0001,DataBase2[[#This Row],[sKSGB]]&lt;&gt;""), 1,"")</f>
        <v>1</v>
      </c>
      <c r="BD809" s="79" t="str">
        <f>IF(AND(DataBase2[[#This Row],[sLBGKS]]&lt;=0.0001, DataBase2[[#This Row],[sLBGKS]]&lt;&gt;""), 1,"")</f>
        <v/>
      </c>
      <c r="BE809" s="78" t="str">
        <f>IF(AND(DataBase2[[#This Row],[sCLGKS]]&lt;=0.0001,DataBase2[[#This Row],[sCLGKS]]&lt;&gt;""), 1,"")</f>
        <v/>
      </c>
      <c r="BF809" s="78" t="str">
        <f>IF(AND(DataBase2[[#This Row],[sDRCGKS]]&lt;=0.0001,DataBase2[[#This Row],[sDRCGKS]]&lt;&gt;""), 1,"")</f>
        <v/>
      </c>
      <c r="BG809" s="78" t="str">
        <f>IF(AND(DataBase2[[#This Row],[sABSGKS]]&lt;=0.0001,DataBase2[[#This Row],[sABSGKS]]&lt;&gt;""), 1,"")</f>
        <v/>
      </c>
      <c r="BH809" s="78">
        <f>IF(AND(DataBase2[[#This Row],[sCCJGKS]]&lt;=0.0001,DataBase2[[#This Row],[sCCJGKS]]&lt;&gt;""), 1,"")</f>
        <v>1</v>
      </c>
      <c r="BI809" s="78" t="str">
        <f>IF(AND(DataBase2[[#This Row],[sILSGKS]]&lt;=0.0001,DataBase2[[#This Row],[sILSGKS]]&lt;&gt;""), 1,"")</f>
        <v/>
      </c>
      <c r="BJ809" s="78" t="str">
        <f>IF(AND(DataBase2[[#This Row],[sSAGKS]]&lt;=0.0001,DataBase2[[#This Row],[sSAGKS]]&lt;&gt;""), 1,"")</f>
        <v/>
      </c>
      <c r="BK809" s="80" t="str">
        <f>IF(AND(DataBase2[[#This Row],[sKSGKS]]&lt;=0.0001,DataBase2[[#This Row],[sKSGKS]]&lt;&gt;""), 1,"")</f>
        <v/>
      </c>
      <c r="BQ809" s="7"/>
      <c r="BR809" s="7"/>
      <c r="BS809" s="7"/>
      <c r="BT809" s="7"/>
      <c r="BU809" s="7"/>
      <c r="CH809" s="7"/>
      <c r="CI809" s="7"/>
      <c r="CJ809" s="7"/>
      <c r="CK809" s="7"/>
      <c r="CQ809" s="7"/>
      <c r="CR809" s="7"/>
      <c r="CS809" s="7"/>
      <c r="CT809" s="7"/>
      <c r="CU809" s="7"/>
      <c r="DH809" s="7"/>
      <c r="DI809" s="7"/>
      <c r="DJ809" s="7"/>
      <c r="DK809" s="7"/>
      <c r="DQ809" s="7"/>
      <c r="DR809" s="7"/>
      <c r="DS809" s="7"/>
      <c r="DT809" s="7"/>
      <c r="DU809" s="7"/>
      <c r="EB809" s="7"/>
      <c r="EC809" s="7"/>
      <c r="ED809" s="7"/>
      <c r="EE809" s="7"/>
      <c r="EK809" s="7"/>
      <c r="EL809" s="7"/>
      <c r="EM809" s="7"/>
      <c r="EN809" s="7"/>
      <c r="EO809" s="7"/>
      <c r="EV809" s="7"/>
      <c r="EW809" s="7"/>
      <c r="EX809" s="7"/>
      <c r="EY809" s="7"/>
    </row>
    <row r="810" spans="1:155" s="8" customFormat="1" x14ac:dyDescent="0.35">
      <c r="A810" s="127" t="s">
        <v>273</v>
      </c>
      <c r="B810" s="128" t="s">
        <v>283</v>
      </c>
      <c r="C810" s="129" t="s">
        <v>282</v>
      </c>
      <c r="D810" s="67">
        <v>6</v>
      </c>
      <c r="E810" s="67">
        <v>50</v>
      </c>
      <c r="F810" s="68">
        <v>5</v>
      </c>
      <c r="G810" s="130">
        <v>24853.9</v>
      </c>
      <c r="H810" s="163">
        <v>13636.5</v>
      </c>
      <c r="I810" s="132">
        <v>7200</v>
      </c>
      <c r="J810" s="130"/>
      <c r="K810" s="163"/>
      <c r="L810" s="132"/>
      <c r="M810" s="130"/>
      <c r="N810" s="131"/>
      <c r="O810" s="132"/>
      <c r="P810" s="130">
        <v>15654.049800000001</v>
      </c>
      <c r="Q810" s="132">
        <v>11422</v>
      </c>
      <c r="R810" s="130">
        <v>15202.4</v>
      </c>
      <c r="S810" s="132">
        <v>683.34</v>
      </c>
      <c r="T810" s="130">
        <v>15408.2</v>
      </c>
      <c r="U810" s="132">
        <v>300.005</v>
      </c>
      <c r="V810" s="130">
        <v>15297.1</v>
      </c>
      <c r="W810" s="132">
        <v>300.15800000000002</v>
      </c>
      <c r="X810" s="131">
        <v>15298.1</v>
      </c>
      <c r="Y810" s="132">
        <v>4493</v>
      </c>
      <c r="Z810" s="74">
        <f t="shared" si="36"/>
        <v>24853.9</v>
      </c>
      <c r="AA810" s="48">
        <f t="shared" si="37"/>
        <v>15202.4</v>
      </c>
      <c r="AB8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MIN(G810,J810,M810),"")</f>
        <v/>
      </c>
      <c r="AC810" s="49" t="str">
        <f>IF(OR(DataBase2[[#This Row],[sKS]] = "", DataBase2[[#This Row],[BSOpt]]=""), "", (DataBase2[[#This Row],[sKS]]-DataBase2[[#This Row],[BSOpt]])/DataBase2[[#This Row],[BSOpt]])</f>
        <v/>
      </c>
      <c r="AD810" s="49">
        <f t="shared" si="38"/>
        <v>24853.9</v>
      </c>
      <c r="AE810" s="49">
        <f>IF(OR(DataBase2[[#This Row],[sKS]] = "", DataBase2[[#This Row],[BESTUB]]=""), "", (DataBase2[[#This Row],[sKS]]-DataBase2[[#This Row],[BESTUB]])/DataBase2[[#This Row],[BESTUB]])</f>
        <v>-0.38447889466039536</v>
      </c>
      <c r="AF810" s="75">
        <f>IF(OR(DataBase2[[#This Row],[sLB]] = "", DataBase2[[#This Row],[BestSol]]=""), "", (DataBase2[[#This Row],[sLB]]-DataBase2[[#This Row],[BestSol]])/DataBase2[[#This Row],[BestSol]])</f>
        <v>0</v>
      </c>
      <c r="AG810" s="76" t="str">
        <f>IF(OR(DataBase2[[#This Row],[sCL]] = "", DataBase2[[#This Row],[BestSol]]=""), "", (DataBase2[[#This Row],[sCL]] -DataBase2[[#This Row],[BestSol]])/DataBase2[[#This Row],[BestSol]])</f>
        <v/>
      </c>
      <c r="AH810" s="76" t="str">
        <f>IF(OR(DataBase2[[#This Row],[sDRC]]= "", DataBase2[[#This Row],[BestSol]]=""), "", (DataBase2[[#This Row],[sDRC]]-DataBase2[[#This Row],[BestSol]])/DataBase2[[#This Row],[BestSol]])</f>
        <v/>
      </c>
      <c r="AI810" s="76">
        <f>IF(OR(DataBase2[[#This Row],[sABS]]= "", DataBase2[[#This Row],[BestSol]]=""), "", (DataBase2[[#This Row],[sABS]]-DataBase2[[#This Row],[BestSol]])/DataBase2[[#This Row],[BestSol]])</f>
        <v>-0.37015720671604857</v>
      </c>
      <c r="AJ810" s="76">
        <f>IF(OR(DataBase2[[#This Row],[sCCJ]]= "", DataBase2[[#This Row],[BestSol]]=""), "", (DataBase2[[#This Row],[sCCJ]]-DataBase2[[#This Row],[BestSol]])/DataBase2[[#This Row],[BestSol]])</f>
        <v>-0.38832939699604496</v>
      </c>
      <c r="AK810" s="76">
        <f>IF(OR(DataBase2[[#This Row],[sILS]] = "", DataBase2[[#This Row],[BestSol]]=""), "", (DataBase2[[#This Row],[sILS]]-DataBase2[[#This Row],[BestSol]])/DataBase2[[#This Row],[BestSol]])</f>
        <v>-0.38004900639336281</v>
      </c>
      <c r="AL810" s="76">
        <f>IF(OR(DataBase2[[#This Row],[sSA]] = "", DataBase2[[#This Row],[BestSol]]=""), "", (DataBase2[[#This Row],[sSA]]-DataBase2[[#This Row],[BestSol]])/DataBase2[[#This Row],[BestSol]])</f>
        <v>-0.38451912979451919</v>
      </c>
      <c r="AM810" s="76">
        <f>IF(OR(DataBase2[[#This Row],[sKS]] = "", DataBase2[[#This Row],[BestSol]]=""), "", (DataBase2[[#This Row],[sKS]]-DataBase2[[#This Row],[BestSol]])/DataBase2[[#This Row],[BestSol]])</f>
        <v>-0.38447889466039536</v>
      </c>
      <c r="AN810" s="75">
        <f>IF(OR(DataBase2[[#This Row],[sLB]] = "", DataBase2[[#This Row],[BSHeu]]=""), "", (DataBase2[[#This Row],[sLB]]-DataBase2[[#This Row],[BSHeu]])/DataBase2[[#This Row],[BSHeu]])</f>
        <v>0.63486686312687479</v>
      </c>
      <c r="AO810" s="76" t="str">
        <f>IF(OR(DataBase2[[#This Row],[sCL]] = "",  DataBase2[[#This Row],[BSHeu]]=""), "", (DataBase2[[#This Row],[sCL]] - DataBase2[[#This Row],[BSHeu]])/ DataBase2[[#This Row],[BSHeu]])</f>
        <v/>
      </c>
      <c r="AP810" s="76" t="str">
        <f>IF(OR(DataBase2[[#This Row],[sDRC]]= "",  DataBase2[[#This Row],[BSHeu]]=""), "", (DataBase2[[#This Row],[sDRC]]- DataBase2[[#This Row],[BSHeu]])/ DataBase2[[#This Row],[BSHeu]])</f>
        <v/>
      </c>
      <c r="AQ810" s="76">
        <f>IF(OR(DataBase2[[#This Row],[sABS]]= "",  DataBase2[[#This Row],[BSHeu]]=""), "", (DataBase2[[#This Row],[sABS]]- DataBase2[[#This Row],[BSHeu]])/ DataBase2[[#This Row],[BSHeu]])</f>
        <v>2.9709111719202302E-2</v>
      </c>
      <c r="AR810" s="76">
        <f>IF(OR(DataBase2[[#This Row],[sCCJ]]= "",  DataBase2[[#This Row],[BSHeu]]=""), "", (DataBase2[[#This Row],[sCCJ]]- DataBase2[[#This Row],[BSHeu]])/ DataBase2[[#This Row],[BSHeu]])</f>
        <v>0</v>
      </c>
      <c r="AS810" s="76">
        <f>IF(OR(DataBase2[[#This Row],[sILS]] = "",  DataBase2[[#This Row],[BSHeu]]=""), "", (DataBase2[[#This Row],[sILS]]- DataBase2[[#This Row],[BSHeu]])/ DataBase2[[#This Row],[BSHeu]])</f>
        <v>1.3537336210072167E-2</v>
      </c>
      <c r="AT810" s="76">
        <f>IF(OR(DataBase2[[#This Row],[sSA]] = "",  DataBase2[[#This Row],[BSHeu]]=""), "", (DataBase2[[#This Row],[sSA]]- DataBase2[[#This Row],[BSHeu]])/ DataBase2[[#This Row],[BSHeu]])</f>
        <v>6.2292795874336112E-3</v>
      </c>
      <c r="AU810" s="77">
        <f>IF(OR(DataBase2[[#This Row],[sKS]]= "",  DataBase2[[#This Row],[BSHeu]]=""), "", (DataBase2[[#This Row],[sKS]]- DataBase2[[#This Row],[BSHeu]])/ DataBase2[[#This Row],[BSHeu]])</f>
        <v>6.2950586749461095E-3</v>
      </c>
      <c r="AV810" s="78">
        <f>IF(AND(DataBase2[[#This Row],[sLBGB]]&lt;=0.0001, DataBase2[[#This Row],[sLBGB]]&lt;&gt;""), 1,"")</f>
        <v>1</v>
      </c>
      <c r="AW810" s="78" t="str">
        <f>IF(AND(DataBase2[[#This Row],[sCLGB]]&lt;=0.0001,DataBase2[[#This Row],[sCLGB]]&lt;&gt;""), 1,"")</f>
        <v/>
      </c>
      <c r="AX810" s="78" t="str">
        <f>IF(AND(DataBase2[[#This Row],[sDRCGB]]&lt;=0.0001,DataBase2[[#This Row],[sDRCGB]]&lt;&gt;""), 1,"")</f>
        <v/>
      </c>
      <c r="AY810" s="78">
        <f>IF(AND(DataBase2[[#This Row],[sABSGB]]&lt;=0.0001,DataBase2[[#This Row],[sABSGB]]&lt;&gt;""), 1,"")</f>
        <v>1</v>
      </c>
      <c r="AZ810" s="78">
        <f>IF(AND(DataBase2[[#This Row],[sCCJGB]]&lt;=0.0001,DataBase2[[#This Row],[sCCJGB]]&lt;&gt;""), 1,"")</f>
        <v>1</v>
      </c>
      <c r="BA810" s="78">
        <f>IF(AND(DataBase2[[#This Row],[sILSGB]]&lt;=0.0001,DataBase2[[#This Row],[sILSGB]]&lt;&gt;""), 1,"")</f>
        <v>1</v>
      </c>
      <c r="BB810" s="78">
        <f>IF(AND(DataBase2[[#This Row],[sSAGB]]&lt;=0.0001,DataBase2[[#This Row],[sSAGB]]&lt;&gt;""), 1,"")</f>
        <v>1</v>
      </c>
      <c r="BC810" s="78">
        <f>IF(AND(DataBase2[[#This Row],[sKSGB]]&lt;=0.0001,DataBase2[[#This Row],[sKSGB]]&lt;&gt;""), 1,"")</f>
        <v>1</v>
      </c>
      <c r="BD810" s="79" t="str">
        <f>IF(AND(DataBase2[[#This Row],[sLBGKS]]&lt;=0.0001, DataBase2[[#This Row],[sLBGKS]]&lt;&gt;""), 1,"")</f>
        <v/>
      </c>
      <c r="BE810" s="78" t="str">
        <f>IF(AND(DataBase2[[#This Row],[sCLGKS]]&lt;=0.0001,DataBase2[[#This Row],[sCLGKS]]&lt;&gt;""), 1,"")</f>
        <v/>
      </c>
      <c r="BF810" s="78" t="str">
        <f>IF(AND(DataBase2[[#This Row],[sDRCGKS]]&lt;=0.0001,DataBase2[[#This Row],[sDRCGKS]]&lt;&gt;""), 1,"")</f>
        <v/>
      </c>
      <c r="BG810" s="78" t="str">
        <f>IF(AND(DataBase2[[#This Row],[sABSGKS]]&lt;=0.0001,DataBase2[[#This Row],[sABSGKS]]&lt;&gt;""), 1,"")</f>
        <v/>
      </c>
      <c r="BH810" s="78">
        <f>IF(AND(DataBase2[[#This Row],[sCCJGKS]]&lt;=0.0001,DataBase2[[#This Row],[sCCJGKS]]&lt;&gt;""), 1,"")</f>
        <v>1</v>
      </c>
      <c r="BI810" s="78" t="str">
        <f>IF(AND(DataBase2[[#This Row],[sILSGKS]]&lt;=0.0001,DataBase2[[#This Row],[sILSGKS]]&lt;&gt;""), 1,"")</f>
        <v/>
      </c>
      <c r="BJ810" s="78" t="str">
        <f>IF(AND(DataBase2[[#This Row],[sSAGKS]]&lt;=0.0001,DataBase2[[#This Row],[sSAGKS]]&lt;&gt;""), 1,"")</f>
        <v/>
      </c>
      <c r="BK810" s="80" t="str">
        <f>IF(AND(DataBase2[[#This Row],[sKSGKS]]&lt;=0.0001,DataBase2[[#This Row],[sKSGKS]]&lt;&gt;""), 1,"")</f>
        <v/>
      </c>
      <c r="BQ810" s="7"/>
      <c r="BR810" s="7"/>
      <c r="BS810" s="7"/>
      <c r="BT810" s="7"/>
      <c r="BU810" s="7"/>
      <c r="CH810" s="7"/>
      <c r="CI810" s="7"/>
      <c r="CJ810" s="7"/>
      <c r="CK810" s="7"/>
      <c r="CQ810" s="7"/>
      <c r="CR810" s="7"/>
      <c r="CS810" s="7"/>
      <c r="CT810" s="7"/>
      <c r="CU810" s="7"/>
      <c r="DH810" s="7"/>
      <c r="DI810" s="7"/>
      <c r="DJ810" s="7"/>
      <c r="DK810" s="7"/>
      <c r="DQ810" s="7"/>
      <c r="DR810" s="7"/>
      <c r="DS810" s="7"/>
      <c r="DT810" s="7"/>
      <c r="DU810" s="7"/>
      <c r="EB810" s="7"/>
      <c r="EC810" s="7"/>
      <c r="ED810" s="7"/>
      <c r="EE810" s="7"/>
      <c r="EK810" s="7"/>
      <c r="EL810" s="7"/>
      <c r="EM810" s="7"/>
      <c r="EN810" s="7"/>
      <c r="EO810" s="7"/>
      <c r="EV810" s="7"/>
      <c r="EW810" s="7"/>
      <c r="EX810" s="7"/>
      <c r="EY810" s="7"/>
    </row>
    <row r="811" spans="1:155" s="8" customFormat="1" x14ac:dyDescent="0.35">
      <c r="A811" s="127" t="s">
        <v>274</v>
      </c>
      <c r="B811" s="128" t="s">
        <v>283</v>
      </c>
      <c r="C811" s="129" t="s">
        <v>282</v>
      </c>
      <c r="D811" s="67">
        <v>6</v>
      </c>
      <c r="E811" s="67">
        <v>50</v>
      </c>
      <c r="F811" s="68">
        <v>2</v>
      </c>
      <c r="G811" s="130">
        <v>11812.9</v>
      </c>
      <c r="H811" s="163">
        <v>10512</v>
      </c>
      <c r="I811" s="132">
        <v>7200</v>
      </c>
      <c r="J811" s="130"/>
      <c r="K811" s="163"/>
      <c r="L811" s="132"/>
      <c r="M811" s="130"/>
      <c r="N811" s="131"/>
      <c r="O811" s="132"/>
      <c r="P811" s="130">
        <v>11043.410159999999</v>
      </c>
      <c r="Q811" s="132">
        <v>10814</v>
      </c>
      <c r="R811" s="130">
        <v>11373.49</v>
      </c>
      <c r="S811" s="132">
        <v>305.10000000000002</v>
      </c>
      <c r="T811" s="130">
        <v>11555.89</v>
      </c>
      <c r="U811" s="132">
        <v>300.07799999999997</v>
      </c>
      <c r="V811" s="130">
        <v>11519.29</v>
      </c>
      <c r="W811" s="132">
        <v>300.16050000000001</v>
      </c>
      <c r="X811" s="131">
        <v>10926.9</v>
      </c>
      <c r="Y811" s="132">
        <v>170</v>
      </c>
      <c r="Z811" s="74">
        <f t="shared" si="36"/>
        <v>11812.9</v>
      </c>
      <c r="AA811" s="48">
        <f t="shared" si="37"/>
        <v>10926.9</v>
      </c>
      <c r="AB81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MIN(G811,J811,M811),"")</f>
        <v/>
      </c>
      <c r="AC811" s="49" t="str">
        <f>IF(OR(DataBase2[[#This Row],[sKS]] = "", DataBase2[[#This Row],[BSOpt]]=""), "", (DataBase2[[#This Row],[sKS]]-DataBase2[[#This Row],[BSOpt]])/DataBase2[[#This Row],[BSOpt]])</f>
        <v/>
      </c>
      <c r="AD811" s="49">
        <f t="shared" si="38"/>
        <v>11812.9</v>
      </c>
      <c r="AE811" s="49">
        <f>IF(OR(DataBase2[[#This Row],[sKS]] = "", DataBase2[[#This Row],[BESTUB]]=""), "", (DataBase2[[#This Row],[sKS]]-DataBase2[[#This Row],[BESTUB]])/DataBase2[[#This Row],[BESTUB]])</f>
        <v>-7.5002751229587994E-2</v>
      </c>
      <c r="AF811" s="75">
        <f>IF(OR(DataBase2[[#This Row],[sLB]] = "", DataBase2[[#This Row],[BestSol]]=""), "", (DataBase2[[#This Row],[sLB]]-DataBase2[[#This Row],[BestSol]])/DataBase2[[#This Row],[BestSol]])</f>
        <v>0</v>
      </c>
      <c r="AG811" s="76" t="str">
        <f>IF(OR(DataBase2[[#This Row],[sCL]] = "", DataBase2[[#This Row],[BestSol]]=""), "", (DataBase2[[#This Row],[sCL]] -DataBase2[[#This Row],[BestSol]])/DataBase2[[#This Row],[BestSol]])</f>
        <v/>
      </c>
      <c r="AH811" s="76" t="str">
        <f>IF(OR(DataBase2[[#This Row],[sDRC]]= "", DataBase2[[#This Row],[BestSol]]=""), "", (DataBase2[[#This Row],[sDRC]]-DataBase2[[#This Row],[BestSol]])/DataBase2[[#This Row],[BestSol]])</f>
        <v/>
      </c>
      <c r="AI811" s="76">
        <f>IF(OR(DataBase2[[#This Row],[sABS]]= "", DataBase2[[#This Row],[BestSol]]=""), "", (DataBase2[[#This Row],[sABS]]-DataBase2[[#This Row],[BestSol]])/DataBase2[[#This Row],[BestSol]])</f>
        <v>-6.5139791245164197E-2</v>
      </c>
      <c r="AJ811" s="76">
        <f>IF(OR(DataBase2[[#This Row],[sCCJ]]= "", DataBase2[[#This Row],[BestSol]]=""), "", (DataBase2[[#This Row],[sCCJ]]-DataBase2[[#This Row],[BestSol]])/DataBase2[[#This Row],[BestSol]])</f>
        <v>-3.7197470561843395E-2</v>
      </c>
      <c r="AK811" s="76">
        <f>IF(OR(DataBase2[[#This Row],[sILS]] = "", DataBase2[[#This Row],[BestSol]]=""), "", (DataBase2[[#This Row],[sILS]]-DataBase2[[#This Row],[BestSol]])/DataBase2[[#This Row],[BestSol]])</f>
        <v>-2.1756723581846982E-2</v>
      </c>
      <c r="AL811" s="76">
        <f>IF(OR(DataBase2[[#This Row],[sSA]] = "", DataBase2[[#This Row],[BestSol]]=""), "", (DataBase2[[#This Row],[sSA]]-DataBase2[[#This Row],[BestSol]])/DataBase2[[#This Row],[BestSol]])</f>
        <v>-2.4855031364017198E-2</v>
      </c>
      <c r="AM811" s="76">
        <f>IF(OR(DataBase2[[#This Row],[sKS]] = "", DataBase2[[#This Row],[BestSol]]=""), "", (DataBase2[[#This Row],[sKS]]-DataBase2[[#This Row],[BestSol]])/DataBase2[[#This Row],[BestSol]])</f>
        <v>-7.5002751229587994E-2</v>
      </c>
      <c r="AN811" s="75">
        <f>IF(OR(DataBase2[[#This Row],[sLB]] = "", DataBase2[[#This Row],[BSHeu]]=""), "", (DataBase2[[#This Row],[sLB]]-DataBase2[[#This Row],[BSHeu]])/DataBase2[[#This Row],[BSHeu]])</f>
        <v>8.1084296552544635E-2</v>
      </c>
      <c r="AO811" s="76" t="str">
        <f>IF(OR(DataBase2[[#This Row],[sCL]] = "",  DataBase2[[#This Row],[BSHeu]]=""), "", (DataBase2[[#This Row],[sCL]] - DataBase2[[#This Row],[BSHeu]])/ DataBase2[[#This Row],[BSHeu]])</f>
        <v/>
      </c>
      <c r="AP811" s="76" t="str">
        <f>IF(OR(DataBase2[[#This Row],[sDRC]]= "",  DataBase2[[#This Row],[BSHeu]]=""), "", (DataBase2[[#This Row],[sDRC]]- DataBase2[[#This Row],[BSHeu]])/ DataBase2[[#This Row],[BSHeu]])</f>
        <v/>
      </c>
      <c r="AQ811" s="76">
        <f>IF(OR(DataBase2[[#This Row],[sABS]]= "",  DataBase2[[#This Row],[BSHeu]]=""), "", (DataBase2[[#This Row],[sABS]]- DataBase2[[#This Row],[BSHeu]])/ DataBase2[[#This Row],[BSHeu]])</f>
        <v>1.0662691156686692E-2</v>
      </c>
      <c r="AR811" s="76">
        <f>IF(OR(DataBase2[[#This Row],[sCCJ]]= "",  DataBase2[[#This Row],[BSHeu]]=""), "", (DataBase2[[#This Row],[sCCJ]]- DataBase2[[#This Row],[BSHeu]])/ DataBase2[[#This Row],[BSHeu]])</f>
        <v>4.0870695256660185E-2</v>
      </c>
      <c r="AS811" s="76">
        <f>IF(OR(DataBase2[[#This Row],[sILS]] = "",  DataBase2[[#This Row],[BSHeu]]=""), "", (DataBase2[[#This Row],[sILS]]- DataBase2[[#This Row],[BSHeu]])/ DataBase2[[#This Row],[BSHeu]])</f>
        <v>5.7563444343775437E-2</v>
      </c>
      <c r="AT811" s="76">
        <f>IF(OR(DataBase2[[#This Row],[sSA]] = "",  DataBase2[[#This Row],[BSHeu]]=""), "", (DataBase2[[#This Row],[sSA]]- DataBase2[[#This Row],[BSHeu]])/ DataBase2[[#This Row],[BSHeu]])</f>
        <v>5.4213912454584672E-2</v>
      </c>
      <c r="AU811" s="77">
        <f>IF(OR(DataBase2[[#This Row],[sKS]]= "",  DataBase2[[#This Row],[BSHeu]]=""), "", (DataBase2[[#This Row],[sKS]]- DataBase2[[#This Row],[BSHeu]])/ DataBase2[[#This Row],[BSHeu]])</f>
        <v>0</v>
      </c>
      <c r="AV811" s="78">
        <f>IF(AND(DataBase2[[#This Row],[sLBGB]]&lt;=0.0001, DataBase2[[#This Row],[sLBGB]]&lt;&gt;""), 1,"")</f>
        <v>1</v>
      </c>
      <c r="AW811" s="78" t="str">
        <f>IF(AND(DataBase2[[#This Row],[sCLGB]]&lt;=0.0001,DataBase2[[#This Row],[sCLGB]]&lt;&gt;""), 1,"")</f>
        <v/>
      </c>
      <c r="AX811" s="78" t="str">
        <f>IF(AND(DataBase2[[#This Row],[sDRCGB]]&lt;=0.0001,DataBase2[[#This Row],[sDRCGB]]&lt;&gt;""), 1,"")</f>
        <v/>
      </c>
      <c r="AY811" s="78">
        <f>IF(AND(DataBase2[[#This Row],[sABSGB]]&lt;=0.0001,DataBase2[[#This Row],[sABSGB]]&lt;&gt;""), 1,"")</f>
        <v>1</v>
      </c>
      <c r="AZ811" s="78">
        <f>IF(AND(DataBase2[[#This Row],[sCCJGB]]&lt;=0.0001,DataBase2[[#This Row],[sCCJGB]]&lt;&gt;""), 1,"")</f>
        <v>1</v>
      </c>
      <c r="BA811" s="78">
        <f>IF(AND(DataBase2[[#This Row],[sILSGB]]&lt;=0.0001,DataBase2[[#This Row],[sILSGB]]&lt;&gt;""), 1,"")</f>
        <v>1</v>
      </c>
      <c r="BB811" s="78">
        <f>IF(AND(DataBase2[[#This Row],[sSAGB]]&lt;=0.0001,DataBase2[[#This Row],[sSAGB]]&lt;&gt;""), 1,"")</f>
        <v>1</v>
      </c>
      <c r="BC811" s="78">
        <f>IF(AND(DataBase2[[#This Row],[sKSGB]]&lt;=0.0001,DataBase2[[#This Row],[sKSGB]]&lt;&gt;""), 1,"")</f>
        <v>1</v>
      </c>
      <c r="BD811" s="79" t="str">
        <f>IF(AND(DataBase2[[#This Row],[sLBGKS]]&lt;=0.0001, DataBase2[[#This Row],[sLBGKS]]&lt;&gt;""), 1,"")</f>
        <v/>
      </c>
      <c r="BE811" s="78" t="str">
        <f>IF(AND(DataBase2[[#This Row],[sCLGKS]]&lt;=0.0001,DataBase2[[#This Row],[sCLGKS]]&lt;&gt;""), 1,"")</f>
        <v/>
      </c>
      <c r="BF811" s="78" t="str">
        <f>IF(AND(DataBase2[[#This Row],[sDRCGKS]]&lt;=0.0001,DataBase2[[#This Row],[sDRCGKS]]&lt;&gt;""), 1,"")</f>
        <v/>
      </c>
      <c r="BG811" s="78" t="str">
        <f>IF(AND(DataBase2[[#This Row],[sABSGKS]]&lt;=0.0001,DataBase2[[#This Row],[sABSGKS]]&lt;&gt;""), 1,"")</f>
        <v/>
      </c>
      <c r="BH811" s="78" t="str">
        <f>IF(AND(DataBase2[[#This Row],[sCCJGKS]]&lt;=0.0001,DataBase2[[#This Row],[sCCJGKS]]&lt;&gt;""), 1,"")</f>
        <v/>
      </c>
      <c r="BI811" s="78" t="str">
        <f>IF(AND(DataBase2[[#This Row],[sILSGKS]]&lt;=0.0001,DataBase2[[#This Row],[sILSGKS]]&lt;&gt;""), 1,"")</f>
        <v/>
      </c>
      <c r="BJ811" s="78" t="str">
        <f>IF(AND(DataBase2[[#This Row],[sSAGKS]]&lt;=0.0001,DataBase2[[#This Row],[sSAGKS]]&lt;&gt;""), 1,"")</f>
        <v/>
      </c>
      <c r="BK811" s="80">
        <f>IF(AND(DataBase2[[#This Row],[sKSGKS]]&lt;=0.0001,DataBase2[[#This Row],[sKSGKS]]&lt;&gt;""), 1,"")</f>
        <v>1</v>
      </c>
      <c r="BQ811" s="7"/>
      <c r="BR811" s="7"/>
      <c r="BS811" s="7"/>
      <c r="BT811" s="7"/>
      <c r="BU811" s="7"/>
      <c r="CH811" s="7"/>
      <c r="CI811" s="7"/>
      <c r="CJ811" s="7"/>
      <c r="CK811" s="7"/>
      <c r="CQ811" s="7"/>
      <c r="CR811" s="7"/>
      <c r="CS811" s="7"/>
      <c r="CT811" s="7"/>
      <c r="CU811" s="7"/>
      <c r="DH811" s="7"/>
      <c r="DI811" s="7"/>
      <c r="DJ811" s="7"/>
      <c r="DK811" s="7"/>
      <c r="DQ811" s="7"/>
      <c r="DR811" s="7"/>
      <c r="DS811" s="7"/>
      <c r="DT811" s="7"/>
      <c r="DU811" s="7"/>
      <c r="EB811" s="7"/>
      <c r="EC811" s="7"/>
      <c r="ED811" s="7"/>
      <c r="EE811" s="7"/>
      <c r="EK811" s="7"/>
      <c r="EL811" s="7"/>
      <c r="EM811" s="7"/>
      <c r="EN811" s="7"/>
      <c r="EO811" s="7"/>
      <c r="EV811" s="7"/>
      <c r="EW811" s="7"/>
      <c r="EX811" s="7"/>
      <c r="EY811" s="7"/>
    </row>
    <row r="812" spans="1:155" s="8" customFormat="1" x14ac:dyDescent="0.35">
      <c r="A812" s="127" t="s">
        <v>275</v>
      </c>
      <c r="B812" s="128" t="s">
        <v>283</v>
      </c>
      <c r="C812" s="129" t="s">
        <v>282</v>
      </c>
      <c r="D812" s="67">
        <v>6</v>
      </c>
      <c r="E812" s="67">
        <v>50</v>
      </c>
      <c r="F812" s="68">
        <v>3</v>
      </c>
      <c r="G812" s="130">
        <v>16238.8</v>
      </c>
      <c r="H812" s="163">
        <v>11938.5</v>
      </c>
      <c r="I812" s="132">
        <v>7200</v>
      </c>
      <c r="J812" s="130"/>
      <c r="K812" s="163"/>
      <c r="L812" s="132"/>
      <c r="M812" s="130"/>
      <c r="N812" s="131"/>
      <c r="O812" s="132"/>
      <c r="P812" s="130">
        <v>12943.37988</v>
      </c>
      <c r="Q812" s="132">
        <v>11402</v>
      </c>
      <c r="R812" s="130">
        <v>13381.29</v>
      </c>
      <c r="S812" s="132">
        <v>402.39</v>
      </c>
      <c r="T812" s="130">
        <v>13249.79</v>
      </c>
      <c r="U812" s="132">
        <v>300.05250000000001</v>
      </c>
      <c r="V812" s="130">
        <v>13112.49</v>
      </c>
      <c r="W812" s="132">
        <v>300.02999999999997</v>
      </c>
      <c r="X812" s="131">
        <v>13085.9</v>
      </c>
      <c r="Y812" s="132">
        <v>6886</v>
      </c>
      <c r="Z812" s="74">
        <f t="shared" si="36"/>
        <v>16238.8</v>
      </c>
      <c r="AA812" s="48">
        <f t="shared" si="37"/>
        <v>12943.37988</v>
      </c>
      <c r="AB81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MIN(G812,J812,M812),"")</f>
        <v/>
      </c>
      <c r="AC812" s="49" t="str">
        <f>IF(OR(DataBase2[[#This Row],[sKS]] = "", DataBase2[[#This Row],[BSOpt]]=""), "", (DataBase2[[#This Row],[sKS]]-DataBase2[[#This Row],[BSOpt]])/DataBase2[[#This Row],[BSOpt]])</f>
        <v/>
      </c>
      <c r="AD812" s="49">
        <f t="shared" si="38"/>
        <v>16238.8</v>
      </c>
      <c r="AE812" s="49">
        <f>IF(OR(DataBase2[[#This Row],[sKS]] = "", DataBase2[[#This Row],[BESTUB]]=""), "", (DataBase2[[#This Row],[sKS]]-DataBase2[[#This Row],[BESTUB]])/DataBase2[[#This Row],[BESTUB]])</f>
        <v>-0.19415843535236593</v>
      </c>
      <c r="AF812" s="75">
        <f>IF(OR(DataBase2[[#This Row],[sLB]] = "", DataBase2[[#This Row],[BestSol]]=""), "", (DataBase2[[#This Row],[sLB]]-DataBase2[[#This Row],[BestSol]])/DataBase2[[#This Row],[BestSol]])</f>
        <v>0</v>
      </c>
      <c r="AG812" s="76" t="str">
        <f>IF(OR(DataBase2[[#This Row],[sCL]] = "", DataBase2[[#This Row],[BestSol]]=""), "", (DataBase2[[#This Row],[sCL]] -DataBase2[[#This Row],[BestSol]])/DataBase2[[#This Row],[BestSol]])</f>
        <v/>
      </c>
      <c r="AH812" s="76" t="str">
        <f>IF(OR(DataBase2[[#This Row],[sDRC]]= "", DataBase2[[#This Row],[BestSol]]=""), "", (DataBase2[[#This Row],[sDRC]]-DataBase2[[#This Row],[BestSol]])/DataBase2[[#This Row],[BestSol]])</f>
        <v/>
      </c>
      <c r="AI812" s="76">
        <f>IF(OR(DataBase2[[#This Row],[sABS]]= "", DataBase2[[#This Row],[BestSol]]=""), "", (DataBase2[[#This Row],[sABS]]-DataBase2[[#This Row],[BestSol]])/DataBase2[[#This Row],[BestSol]])</f>
        <v>-0.20293495332167397</v>
      </c>
      <c r="AJ812" s="76">
        <f>IF(OR(DataBase2[[#This Row],[sCCJ]]= "", DataBase2[[#This Row],[BestSol]]=""), "", (DataBase2[[#This Row],[sCCJ]]-DataBase2[[#This Row],[BestSol]])/DataBase2[[#This Row],[BestSol]])</f>
        <v>-0.17596805182648956</v>
      </c>
      <c r="AK812" s="76">
        <f>IF(OR(DataBase2[[#This Row],[sILS]] = "", DataBase2[[#This Row],[BestSol]]=""), "", (DataBase2[[#This Row],[sILS]]-DataBase2[[#This Row],[BestSol]])/DataBase2[[#This Row],[BestSol]])</f>
        <v>-0.1840659408330664</v>
      </c>
      <c r="AL812" s="76">
        <f>IF(OR(DataBase2[[#This Row],[sSA]] = "", DataBase2[[#This Row],[BestSol]]=""), "", (DataBase2[[#This Row],[sSA]]-DataBase2[[#This Row],[BestSol]])/DataBase2[[#This Row],[BestSol]])</f>
        <v>-0.1925209990886026</v>
      </c>
      <c r="AM812" s="76">
        <f>IF(OR(DataBase2[[#This Row],[sKS]] = "", DataBase2[[#This Row],[BestSol]]=""), "", (DataBase2[[#This Row],[sKS]]-DataBase2[[#This Row],[BestSol]])/DataBase2[[#This Row],[BestSol]])</f>
        <v>-0.19415843535236593</v>
      </c>
      <c r="AN812" s="75">
        <f>IF(OR(DataBase2[[#This Row],[sLB]] = "", DataBase2[[#This Row],[BSHeu]]=""), "", (DataBase2[[#This Row],[sLB]]-DataBase2[[#This Row],[BSHeu]])/DataBase2[[#This Row],[BSHeu]])</f>
        <v>0.25460275063795768</v>
      </c>
      <c r="AO812" s="76" t="str">
        <f>IF(OR(DataBase2[[#This Row],[sCL]] = "",  DataBase2[[#This Row],[BSHeu]]=""), "", (DataBase2[[#This Row],[sCL]] - DataBase2[[#This Row],[BSHeu]])/ DataBase2[[#This Row],[BSHeu]])</f>
        <v/>
      </c>
      <c r="AP812" s="76" t="str">
        <f>IF(OR(DataBase2[[#This Row],[sDRC]]= "",  DataBase2[[#This Row],[BSHeu]]=""), "", (DataBase2[[#This Row],[sDRC]]- DataBase2[[#This Row],[BSHeu]])/ DataBase2[[#This Row],[BSHeu]])</f>
        <v/>
      </c>
      <c r="AQ812" s="76">
        <f>IF(OR(DataBase2[[#This Row],[sABS]]= "",  DataBase2[[#This Row],[BSHeu]]=""), "", (DataBase2[[#This Row],[sABS]]- DataBase2[[#This Row],[BSHeu]])/ DataBase2[[#This Row],[BSHeu]])</f>
        <v>0</v>
      </c>
      <c r="AR812" s="76">
        <f>IF(OR(DataBase2[[#This Row],[sCCJ]]= "",  DataBase2[[#This Row],[BSHeu]]=""), "", (DataBase2[[#This Row],[sCCJ]]- DataBase2[[#This Row],[BSHeu]])/ DataBase2[[#This Row],[BSHeu]])</f>
        <v>3.3832748792041206E-2</v>
      </c>
      <c r="AS812" s="76">
        <f>IF(OR(DataBase2[[#This Row],[sILS]] = "",  DataBase2[[#This Row],[BSHeu]]=""), "", (DataBase2[[#This Row],[sILS]]- DataBase2[[#This Row],[BSHeu]])/ DataBase2[[#This Row],[BSHeu]])</f>
        <v>2.3673114970029021E-2</v>
      </c>
      <c r="AT812" s="76">
        <f>IF(OR(DataBase2[[#This Row],[sSA]] = "",  DataBase2[[#This Row],[BSHeu]]=""), "", (DataBase2[[#This Row],[sSA]]- DataBase2[[#This Row],[BSHeu]])/ DataBase2[[#This Row],[BSHeu]])</f>
        <v>1.3065375625829144E-2</v>
      </c>
      <c r="AU812" s="77">
        <f>IF(OR(DataBase2[[#This Row],[sKS]]= "",  DataBase2[[#This Row],[BSHeu]]=""), "", (DataBase2[[#This Row],[sKS]]- DataBase2[[#This Row],[BSHeu]])/ DataBase2[[#This Row],[BSHeu]])</f>
        <v>1.1011043585317317E-2</v>
      </c>
      <c r="AV812" s="78">
        <f>IF(AND(DataBase2[[#This Row],[sLBGB]]&lt;=0.0001, DataBase2[[#This Row],[sLBGB]]&lt;&gt;""), 1,"")</f>
        <v>1</v>
      </c>
      <c r="AW812" s="78" t="str">
        <f>IF(AND(DataBase2[[#This Row],[sCLGB]]&lt;=0.0001,DataBase2[[#This Row],[sCLGB]]&lt;&gt;""), 1,"")</f>
        <v/>
      </c>
      <c r="AX812" s="78" t="str">
        <f>IF(AND(DataBase2[[#This Row],[sDRCGB]]&lt;=0.0001,DataBase2[[#This Row],[sDRCGB]]&lt;&gt;""), 1,"")</f>
        <v/>
      </c>
      <c r="AY812" s="78">
        <f>IF(AND(DataBase2[[#This Row],[sABSGB]]&lt;=0.0001,DataBase2[[#This Row],[sABSGB]]&lt;&gt;""), 1,"")</f>
        <v>1</v>
      </c>
      <c r="AZ812" s="78">
        <f>IF(AND(DataBase2[[#This Row],[sCCJGB]]&lt;=0.0001,DataBase2[[#This Row],[sCCJGB]]&lt;&gt;""), 1,"")</f>
        <v>1</v>
      </c>
      <c r="BA812" s="78">
        <f>IF(AND(DataBase2[[#This Row],[sILSGB]]&lt;=0.0001,DataBase2[[#This Row],[sILSGB]]&lt;&gt;""), 1,"")</f>
        <v>1</v>
      </c>
      <c r="BB812" s="78">
        <f>IF(AND(DataBase2[[#This Row],[sSAGB]]&lt;=0.0001,DataBase2[[#This Row],[sSAGB]]&lt;&gt;""), 1,"")</f>
        <v>1</v>
      </c>
      <c r="BC812" s="78">
        <f>IF(AND(DataBase2[[#This Row],[sKSGB]]&lt;=0.0001,DataBase2[[#This Row],[sKSGB]]&lt;&gt;""), 1,"")</f>
        <v>1</v>
      </c>
      <c r="BD812" s="79" t="str">
        <f>IF(AND(DataBase2[[#This Row],[sLBGKS]]&lt;=0.0001, DataBase2[[#This Row],[sLBGKS]]&lt;&gt;""), 1,"")</f>
        <v/>
      </c>
      <c r="BE812" s="78" t="str">
        <f>IF(AND(DataBase2[[#This Row],[sCLGKS]]&lt;=0.0001,DataBase2[[#This Row],[sCLGKS]]&lt;&gt;""), 1,"")</f>
        <v/>
      </c>
      <c r="BF812" s="78" t="str">
        <f>IF(AND(DataBase2[[#This Row],[sDRCGKS]]&lt;=0.0001,DataBase2[[#This Row],[sDRCGKS]]&lt;&gt;""), 1,"")</f>
        <v/>
      </c>
      <c r="BG812" s="78">
        <f>IF(AND(DataBase2[[#This Row],[sABSGKS]]&lt;=0.0001,DataBase2[[#This Row],[sABSGKS]]&lt;&gt;""), 1,"")</f>
        <v>1</v>
      </c>
      <c r="BH812" s="78" t="str">
        <f>IF(AND(DataBase2[[#This Row],[sCCJGKS]]&lt;=0.0001,DataBase2[[#This Row],[sCCJGKS]]&lt;&gt;""), 1,"")</f>
        <v/>
      </c>
      <c r="BI812" s="78" t="str">
        <f>IF(AND(DataBase2[[#This Row],[sILSGKS]]&lt;=0.0001,DataBase2[[#This Row],[sILSGKS]]&lt;&gt;""), 1,"")</f>
        <v/>
      </c>
      <c r="BJ812" s="78" t="str">
        <f>IF(AND(DataBase2[[#This Row],[sSAGKS]]&lt;=0.0001,DataBase2[[#This Row],[sSAGKS]]&lt;&gt;""), 1,"")</f>
        <v/>
      </c>
      <c r="BK812" s="80" t="str">
        <f>IF(AND(DataBase2[[#This Row],[sKSGKS]]&lt;=0.0001,DataBase2[[#This Row],[sKSGKS]]&lt;&gt;""), 1,"")</f>
        <v/>
      </c>
      <c r="BQ812" s="7"/>
      <c r="BR812" s="7"/>
      <c r="BS812" s="7"/>
      <c r="BT812" s="7"/>
      <c r="BU812" s="7"/>
      <c r="CH812" s="7"/>
      <c r="CI812" s="7"/>
      <c r="CJ812" s="7"/>
      <c r="CK812" s="7"/>
      <c r="CQ812" s="7"/>
      <c r="CR812" s="7"/>
      <c r="CS812" s="7"/>
      <c r="CT812" s="7"/>
      <c r="CU812" s="7"/>
      <c r="DH812" s="7"/>
      <c r="DI812" s="7"/>
      <c r="DJ812" s="7"/>
      <c r="DK812" s="7"/>
      <c r="DQ812" s="7"/>
      <c r="DR812" s="7"/>
      <c r="DS812" s="7"/>
      <c r="DT812" s="7"/>
      <c r="DU812" s="7"/>
      <c r="EB812" s="7"/>
      <c r="EC812" s="7"/>
      <c r="ED812" s="7"/>
      <c r="EE812" s="7"/>
      <c r="EK812" s="7"/>
      <c r="EL812" s="7"/>
      <c r="EM812" s="7"/>
      <c r="EN812" s="7"/>
      <c r="EO812" s="7"/>
      <c r="EV812" s="7"/>
      <c r="EW812" s="7"/>
      <c r="EX812" s="7"/>
      <c r="EY812" s="7"/>
    </row>
    <row r="813" spans="1:155" s="8" customFormat="1" x14ac:dyDescent="0.35">
      <c r="A813" s="127" t="s">
        <v>276</v>
      </c>
      <c r="B813" s="128" t="s">
        <v>283</v>
      </c>
      <c r="C813" s="129" t="s">
        <v>282</v>
      </c>
      <c r="D813" s="67">
        <v>6</v>
      </c>
      <c r="E813" s="67">
        <v>50</v>
      </c>
      <c r="F813" s="68">
        <v>4</v>
      </c>
      <c r="G813" s="130">
        <v>19522.099999999999</v>
      </c>
      <c r="H813" s="163">
        <v>13574.5</v>
      </c>
      <c r="I813" s="132">
        <v>7200</v>
      </c>
      <c r="J813" s="130"/>
      <c r="K813" s="163"/>
      <c r="L813" s="132"/>
      <c r="M813" s="130"/>
      <c r="N813" s="131"/>
      <c r="O813" s="132"/>
      <c r="P813" s="130">
        <v>15371.97949</v>
      </c>
      <c r="Q813" s="132">
        <v>11403</v>
      </c>
      <c r="R813" s="130">
        <v>15412.39</v>
      </c>
      <c r="S813" s="132">
        <v>326.08999999999997</v>
      </c>
      <c r="T813" s="130">
        <v>15508.59</v>
      </c>
      <c r="U813" s="132">
        <v>300.0265</v>
      </c>
      <c r="V813" s="130">
        <v>15519.29</v>
      </c>
      <c r="W813" s="132">
        <v>300.20249999999999</v>
      </c>
      <c r="X813" s="131">
        <v>15603.1</v>
      </c>
      <c r="Y813" s="132">
        <v>4788</v>
      </c>
      <c r="Z813" s="74">
        <f t="shared" si="36"/>
        <v>19522.099999999999</v>
      </c>
      <c r="AA813" s="48">
        <f t="shared" si="37"/>
        <v>15371.97949</v>
      </c>
      <c r="AB81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MIN(G813,J813,M813),"")</f>
        <v/>
      </c>
      <c r="AC813" s="49" t="str">
        <f>IF(OR(DataBase2[[#This Row],[sKS]] = "", DataBase2[[#This Row],[BSOpt]]=""), "", (DataBase2[[#This Row],[sKS]]-DataBase2[[#This Row],[BSOpt]])/DataBase2[[#This Row],[BSOpt]])</f>
        <v/>
      </c>
      <c r="AD813" s="49">
        <f t="shared" si="38"/>
        <v>19522.099999999999</v>
      </c>
      <c r="AE813" s="49">
        <f>IF(OR(DataBase2[[#This Row],[sKS]] = "", DataBase2[[#This Row],[BESTUB]]=""), "", (DataBase2[[#This Row],[sKS]]-DataBase2[[#This Row],[BESTUB]])/DataBase2[[#This Row],[BESTUB]])</f>
        <v>-0.20074684588235889</v>
      </c>
      <c r="AF813" s="75">
        <f>IF(OR(DataBase2[[#This Row],[sLB]] = "", DataBase2[[#This Row],[BestSol]]=""), "", (DataBase2[[#This Row],[sLB]]-DataBase2[[#This Row],[BestSol]])/DataBase2[[#This Row],[BestSol]])</f>
        <v>0</v>
      </c>
      <c r="AG813" s="76" t="str">
        <f>IF(OR(DataBase2[[#This Row],[sCL]] = "", DataBase2[[#This Row],[BestSol]]=""), "", (DataBase2[[#This Row],[sCL]] -DataBase2[[#This Row],[BestSol]])/DataBase2[[#This Row],[BestSol]])</f>
        <v/>
      </c>
      <c r="AH813" s="76" t="str">
        <f>IF(OR(DataBase2[[#This Row],[sDRC]]= "", DataBase2[[#This Row],[BestSol]]=""), "", (DataBase2[[#This Row],[sDRC]]-DataBase2[[#This Row],[BestSol]])/DataBase2[[#This Row],[BestSol]])</f>
        <v/>
      </c>
      <c r="AI813" s="76">
        <f>IF(OR(DataBase2[[#This Row],[sABS]]= "", DataBase2[[#This Row],[BestSol]]=""), "", (DataBase2[[#This Row],[sABS]]-DataBase2[[#This Row],[BestSol]])/DataBase2[[#This Row],[BestSol]])</f>
        <v>-0.21258576228991755</v>
      </c>
      <c r="AJ813" s="76">
        <f>IF(OR(DataBase2[[#This Row],[sCCJ]]= "", DataBase2[[#This Row],[BestSol]]=""), "", (DataBase2[[#This Row],[sCCJ]]-DataBase2[[#This Row],[BestSol]])/DataBase2[[#This Row],[BestSol]])</f>
        <v>-0.21051577443000494</v>
      </c>
      <c r="AK813" s="76">
        <f>IF(OR(DataBase2[[#This Row],[sILS]] = "", DataBase2[[#This Row],[BestSol]]=""), "", (DataBase2[[#This Row],[sILS]]-DataBase2[[#This Row],[BestSol]])/DataBase2[[#This Row],[BestSol]])</f>
        <v>-0.20558802587836342</v>
      </c>
      <c r="AL813" s="76">
        <f>IF(OR(DataBase2[[#This Row],[sSA]] = "", DataBase2[[#This Row],[BestSol]]=""), "", (DataBase2[[#This Row],[sSA]]-DataBase2[[#This Row],[BestSol]])/DataBase2[[#This Row],[BestSol]])</f>
        <v>-0.20503992910598748</v>
      </c>
      <c r="AM813" s="76">
        <f>IF(OR(DataBase2[[#This Row],[sKS]] = "", DataBase2[[#This Row],[BestSol]]=""), "", (DataBase2[[#This Row],[sKS]]-DataBase2[[#This Row],[BestSol]])/DataBase2[[#This Row],[BestSol]])</f>
        <v>-0.20074684588235889</v>
      </c>
      <c r="AN813" s="75">
        <f>IF(OR(DataBase2[[#This Row],[sLB]] = "", DataBase2[[#This Row],[BSHeu]]=""), "", (DataBase2[[#This Row],[sLB]]-DataBase2[[#This Row],[BSHeu]])/DataBase2[[#This Row],[BSHeu]])</f>
        <v>0.26997957632585934</v>
      </c>
      <c r="AO813" s="76" t="str">
        <f>IF(OR(DataBase2[[#This Row],[sCL]] = "",  DataBase2[[#This Row],[BSHeu]]=""), "", (DataBase2[[#This Row],[sCL]] - DataBase2[[#This Row],[BSHeu]])/ DataBase2[[#This Row],[BSHeu]])</f>
        <v/>
      </c>
      <c r="AP813" s="76" t="str">
        <f>IF(OR(DataBase2[[#This Row],[sDRC]]= "",  DataBase2[[#This Row],[BSHeu]]=""), "", (DataBase2[[#This Row],[sDRC]]- DataBase2[[#This Row],[BSHeu]])/ DataBase2[[#This Row],[BSHeu]])</f>
        <v/>
      </c>
      <c r="AQ813" s="76">
        <f>IF(OR(DataBase2[[#This Row],[sABS]]= "",  DataBase2[[#This Row],[BSHeu]]=""), "", (DataBase2[[#This Row],[sABS]]- DataBase2[[#This Row],[BSHeu]])/ DataBase2[[#This Row],[BSHeu]])</f>
        <v>0</v>
      </c>
      <c r="AR813" s="76">
        <f>IF(OR(DataBase2[[#This Row],[sCCJ]]= "",  DataBase2[[#This Row],[BSHeu]]=""), "", (DataBase2[[#This Row],[sCCJ]]- DataBase2[[#This Row],[BSHeu]])/ DataBase2[[#This Row],[BSHeu]])</f>
        <v>2.6288423053314721E-3</v>
      </c>
      <c r="AS813" s="76">
        <f>IF(OR(DataBase2[[#This Row],[sILS]] = "",  DataBase2[[#This Row],[BSHeu]]=""), "", (DataBase2[[#This Row],[sILS]]- DataBase2[[#This Row],[BSHeu]])/ DataBase2[[#This Row],[BSHeu]])</f>
        <v>8.8869823231855251E-3</v>
      </c>
      <c r="AT813" s="76">
        <f>IF(OR(DataBase2[[#This Row],[sSA]] = "",  DataBase2[[#This Row],[BSHeu]]=""), "", (DataBase2[[#This Row],[sSA]]- DataBase2[[#This Row],[BSHeu]])/ DataBase2[[#This Row],[BSHeu]])</f>
        <v>9.5830540299531169E-3</v>
      </c>
      <c r="AU813" s="77">
        <f>IF(OR(DataBase2[[#This Row],[sKS]]= "",  DataBase2[[#This Row],[BSHeu]]=""), "", (DataBase2[[#This Row],[sKS]]- DataBase2[[#This Row],[BSHeu]])/ DataBase2[[#This Row],[BSHeu]])</f>
        <v>1.5035182043428595E-2</v>
      </c>
      <c r="AV813" s="78">
        <f>IF(AND(DataBase2[[#This Row],[sLBGB]]&lt;=0.0001, DataBase2[[#This Row],[sLBGB]]&lt;&gt;""), 1,"")</f>
        <v>1</v>
      </c>
      <c r="AW813" s="78" t="str">
        <f>IF(AND(DataBase2[[#This Row],[sCLGB]]&lt;=0.0001,DataBase2[[#This Row],[sCLGB]]&lt;&gt;""), 1,"")</f>
        <v/>
      </c>
      <c r="AX813" s="78" t="str">
        <f>IF(AND(DataBase2[[#This Row],[sDRCGB]]&lt;=0.0001,DataBase2[[#This Row],[sDRCGB]]&lt;&gt;""), 1,"")</f>
        <v/>
      </c>
      <c r="AY813" s="78">
        <f>IF(AND(DataBase2[[#This Row],[sABSGB]]&lt;=0.0001,DataBase2[[#This Row],[sABSGB]]&lt;&gt;""), 1,"")</f>
        <v>1</v>
      </c>
      <c r="AZ813" s="78">
        <f>IF(AND(DataBase2[[#This Row],[sCCJGB]]&lt;=0.0001,DataBase2[[#This Row],[sCCJGB]]&lt;&gt;""), 1,"")</f>
        <v>1</v>
      </c>
      <c r="BA813" s="78">
        <f>IF(AND(DataBase2[[#This Row],[sILSGB]]&lt;=0.0001,DataBase2[[#This Row],[sILSGB]]&lt;&gt;""), 1,"")</f>
        <v>1</v>
      </c>
      <c r="BB813" s="78">
        <f>IF(AND(DataBase2[[#This Row],[sSAGB]]&lt;=0.0001,DataBase2[[#This Row],[sSAGB]]&lt;&gt;""), 1,"")</f>
        <v>1</v>
      </c>
      <c r="BC813" s="78">
        <f>IF(AND(DataBase2[[#This Row],[sKSGB]]&lt;=0.0001,DataBase2[[#This Row],[sKSGB]]&lt;&gt;""), 1,"")</f>
        <v>1</v>
      </c>
      <c r="BD813" s="79" t="str">
        <f>IF(AND(DataBase2[[#This Row],[sLBGKS]]&lt;=0.0001, DataBase2[[#This Row],[sLBGKS]]&lt;&gt;""), 1,"")</f>
        <v/>
      </c>
      <c r="BE813" s="78" t="str">
        <f>IF(AND(DataBase2[[#This Row],[sCLGKS]]&lt;=0.0001,DataBase2[[#This Row],[sCLGKS]]&lt;&gt;""), 1,"")</f>
        <v/>
      </c>
      <c r="BF813" s="78" t="str">
        <f>IF(AND(DataBase2[[#This Row],[sDRCGKS]]&lt;=0.0001,DataBase2[[#This Row],[sDRCGKS]]&lt;&gt;""), 1,"")</f>
        <v/>
      </c>
      <c r="BG813" s="78">
        <f>IF(AND(DataBase2[[#This Row],[sABSGKS]]&lt;=0.0001,DataBase2[[#This Row],[sABSGKS]]&lt;&gt;""), 1,"")</f>
        <v>1</v>
      </c>
      <c r="BH813" s="78" t="str">
        <f>IF(AND(DataBase2[[#This Row],[sCCJGKS]]&lt;=0.0001,DataBase2[[#This Row],[sCCJGKS]]&lt;&gt;""), 1,"")</f>
        <v/>
      </c>
      <c r="BI813" s="78" t="str">
        <f>IF(AND(DataBase2[[#This Row],[sILSGKS]]&lt;=0.0001,DataBase2[[#This Row],[sILSGKS]]&lt;&gt;""), 1,"")</f>
        <v/>
      </c>
      <c r="BJ813" s="78" t="str">
        <f>IF(AND(DataBase2[[#This Row],[sSAGKS]]&lt;=0.0001,DataBase2[[#This Row],[sSAGKS]]&lt;&gt;""), 1,"")</f>
        <v/>
      </c>
      <c r="BK813" s="80" t="str">
        <f>IF(AND(DataBase2[[#This Row],[sKSGKS]]&lt;=0.0001,DataBase2[[#This Row],[sKSGKS]]&lt;&gt;""), 1,"")</f>
        <v/>
      </c>
      <c r="BQ813" s="7"/>
      <c r="BR813" s="7"/>
      <c r="BS813" s="7"/>
      <c r="BT813" s="7"/>
      <c r="BU813" s="7"/>
      <c r="CH813" s="7"/>
      <c r="CI813" s="7"/>
      <c r="CJ813" s="7"/>
      <c r="CK813" s="7"/>
      <c r="CQ813" s="7"/>
      <c r="CR813" s="7"/>
      <c r="CS813" s="7"/>
      <c r="CT813" s="7"/>
      <c r="CU813" s="7"/>
      <c r="DH813" s="7"/>
      <c r="DI813" s="7"/>
      <c r="DJ813" s="7"/>
      <c r="DK813" s="7"/>
      <c r="DQ813" s="7"/>
      <c r="DR813" s="7"/>
      <c r="DS813" s="7"/>
      <c r="DT813" s="7"/>
      <c r="DU813" s="7"/>
      <c r="EB813" s="7"/>
      <c r="EC813" s="7"/>
      <c r="ED813" s="7"/>
      <c r="EE813" s="7"/>
      <c r="EK813" s="7"/>
      <c r="EL813" s="7"/>
      <c r="EM813" s="7"/>
      <c r="EN813" s="7"/>
      <c r="EO813" s="7"/>
      <c r="EV813" s="7"/>
      <c r="EW813" s="7"/>
      <c r="EX813" s="7"/>
      <c r="EY813" s="7"/>
    </row>
    <row r="814" spans="1:155" s="8" customFormat="1" x14ac:dyDescent="0.35">
      <c r="A814" s="127" t="s">
        <v>277</v>
      </c>
      <c r="B814" s="128" t="s">
        <v>283</v>
      </c>
      <c r="C814" s="129" t="s">
        <v>282</v>
      </c>
      <c r="D814" s="67">
        <v>6</v>
      </c>
      <c r="E814" s="67">
        <v>50</v>
      </c>
      <c r="F814" s="68">
        <v>5</v>
      </c>
      <c r="G814" s="130">
        <v>19777.599999999999</v>
      </c>
      <c r="H814" s="163">
        <v>15392.5</v>
      </c>
      <c r="I814" s="132">
        <v>7200</v>
      </c>
      <c r="J814" s="130"/>
      <c r="K814" s="163"/>
      <c r="L814" s="132"/>
      <c r="M814" s="130"/>
      <c r="N814" s="131"/>
      <c r="O814" s="132"/>
      <c r="P814" s="130">
        <v>17632.599610000001</v>
      </c>
      <c r="Q814" s="132">
        <v>11405</v>
      </c>
      <c r="R814" s="130">
        <v>17500.89</v>
      </c>
      <c r="S814" s="132">
        <v>339.94</v>
      </c>
      <c r="T814" s="130">
        <v>17600.89</v>
      </c>
      <c r="U814" s="132">
        <v>300.04950000000002</v>
      </c>
      <c r="V814" s="130">
        <v>17772.59</v>
      </c>
      <c r="W814" s="132">
        <v>300.18799999999999</v>
      </c>
      <c r="X814" s="131">
        <v>17857.7</v>
      </c>
      <c r="Y814" s="132">
        <v>5438</v>
      </c>
      <c r="Z814" s="74">
        <f t="shared" si="36"/>
        <v>19777.599999999999</v>
      </c>
      <c r="AA814" s="48">
        <f t="shared" si="37"/>
        <v>17500.89</v>
      </c>
      <c r="AB81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MIN(G814,J814,M814),"")</f>
        <v/>
      </c>
      <c r="AC814" s="49" t="str">
        <f>IF(OR(DataBase2[[#This Row],[sKS]] = "", DataBase2[[#This Row],[BSOpt]]=""), "", (DataBase2[[#This Row],[sKS]]-DataBase2[[#This Row],[BSOpt]])/DataBase2[[#This Row],[BSOpt]])</f>
        <v/>
      </c>
      <c r="AD814" s="49">
        <f t="shared" si="38"/>
        <v>19777.599999999999</v>
      </c>
      <c r="AE814" s="49">
        <f>IF(OR(DataBase2[[#This Row],[sKS]] = "", DataBase2[[#This Row],[BESTUB]]=""), "", (DataBase2[[#This Row],[sKS]]-DataBase2[[#This Row],[BESTUB]])/DataBase2[[#This Row],[BESTUB]])</f>
        <v>-9.707446808510628E-2</v>
      </c>
      <c r="AF814" s="75">
        <f>IF(OR(DataBase2[[#This Row],[sLB]] = "", DataBase2[[#This Row],[BestSol]]=""), "", (DataBase2[[#This Row],[sLB]]-DataBase2[[#This Row],[BestSol]])/DataBase2[[#This Row],[BestSol]])</f>
        <v>0</v>
      </c>
      <c r="AG814" s="76" t="str">
        <f>IF(OR(DataBase2[[#This Row],[sCL]] = "", DataBase2[[#This Row],[BestSol]]=""), "", (DataBase2[[#This Row],[sCL]] -DataBase2[[#This Row],[BestSol]])/DataBase2[[#This Row],[BestSol]])</f>
        <v/>
      </c>
      <c r="AH814" s="76" t="str">
        <f>IF(OR(DataBase2[[#This Row],[sDRC]]= "", DataBase2[[#This Row],[BestSol]]=""), "", (DataBase2[[#This Row],[sDRC]]-DataBase2[[#This Row],[BestSol]])/DataBase2[[#This Row],[BestSol]])</f>
        <v/>
      </c>
      <c r="AI814" s="76">
        <f>IF(OR(DataBase2[[#This Row],[sABS]]= "", DataBase2[[#This Row],[BestSol]]=""), "", (DataBase2[[#This Row],[sABS]]-DataBase2[[#This Row],[BestSol]])/DataBase2[[#This Row],[BestSol]])</f>
        <v>-0.10845605078472603</v>
      </c>
      <c r="AJ814" s="76">
        <f>IF(OR(DataBase2[[#This Row],[sCCJ]]= "", DataBase2[[#This Row],[BestSol]]=""), "", (DataBase2[[#This Row],[sCCJ]]-DataBase2[[#This Row],[BestSol]])/DataBase2[[#This Row],[BestSol]])</f>
        <v>-0.11511558530863195</v>
      </c>
      <c r="AK814" s="76">
        <f>IF(OR(DataBase2[[#This Row],[sILS]] = "", DataBase2[[#This Row],[BestSol]]=""), "", (DataBase2[[#This Row],[sILS]]-DataBase2[[#This Row],[BestSol]])/DataBase2[[#This Row],[BestSol]])</f>
        <v>-0.11005936008413555</v>
      </c>
      <c r="AL814" s="76">
        <f>IF(OR(DataBase2[[#This Row],[sSA]] = "", DataBase2[[#This Row],[BestSol]]=""), "", (DataBase2[[#This Row],[sSA]]-DataBase2[[#This Row],[BestSol]])/DataBase2[[#This Row],[BestSol]])</f>
        <v>-0.10137782137367519</v>
      </c>
      <c r="AM814" s="76">
        <f>IF(OR(DataBase2[[#This Row],[sKS]] = "", DataBase2[[#This Row],[BestSol]]=""), "", (DataBase2[[#This Row],[sKS]]-DataBase2[[#This Row],[BestSol]])/DataBase2[[#This Row],[BestSol]])</f>
        <v>-9.707446808510628E-2</v>
      </c>
      <c r="AN814" s="75">
        <f>IF(OR(DataBase2[[#This Row],[sLB]] = "", DataBase2[[#This Row],[BSHeu]]=""), "", (DataBase2[[#This Row],[sLB]]-DataBase2[[#This Row],[BSHeu]])/DataBase2[[#This Row],[BSHeu]])</f>
        <v>0.13009109822414741</v>
      </c>
      <c r="AO814" s="76" t="str">
        <f>IF(OR(DataBase2[[#This Row],[sCL]] = "",  DataBase2[[#This Row],[BSHeu]]=""), "", (DataBase2[[#This Row],[sCL]] - DataBase2[[#This Row],[BSHeu]])/ DataBase2[[#This Row],[BSHeu]])</f>
        <v/>
      </c>
      <c r="AP814" s="76" t="str">
        <f>IF(OR(DataBase2[[#This Row],[sDRC]]= "",  DataBase2[[#This Row],[BSHeu]]=""), "", (DataBase2[[#This Row],[sDRC]]- DataBase2[[#This Row],[BSHeu]])/ DataBase2[[#This Row],[BSHeu]])</f>
        <v/>
      </c>
      <c r="AQ814" s="76">
        <f>IF(OR(DataBase2[[#This Row],[sABS]]= "",  DataBase2[[#This Row],[BSHeu]]=""), "", (DataBase2[[#This Row],[sABS]]- DataBase2[[#This Row],[BSHeu]])/ DataBase2[[#This Row],[BSHeu]])</f>
        <v>7.5258806837824651E-3</v>
      </c>
      <c r="AR814" s="76">
        <f>IF(OR(DataBase2[[#This Row],[sCCJ]]= "",  DataBase2[[#This Row],[BSHeu]]=""), "", (DataBase2[[#This Row],[sCCJ]]- DataBase2[[#This Row],[BSHeu]])/ DataBase2[[#This Row],[BSHeu]])</f>
        <v>0</v>
      </c>
      <c r="AS814" s="76">
        <f>IF(OR(DataBase2[[#This Row],[sILS]] = "",  DataBase2[[#This Row],[BSHeu]]=""), "", (DataBase2[[#This Row],[sILS]]- DataBase2[[#This Row],[BSHeu]])/ DataBase2[[#This Row],[BSHeu]])</f>
        <v>5.713995116819773E-3</v>
      </c>
      <c r="AT814" s="76">
        <f>IF(OR(DataBase2[[#This Row],[sSA]] = "",  DataBase2[[#This Row],[BSHeu]]=""), "", (DataBase2[[#This Row],[sSA]]- DataBase2[[#This Row],[BSHeu]])/ DataBase2[[#This Row],[BSHeu]])</f>
        <v>1.5524924732399366E-2</v>
      </c>
      <c r="AU814" s="77">
        <f>IF(OR(DataBase2[[#This Row],[sKS]]= "",  DataBase2[[#This Row],[BSHeu]]=""), "", (DataBase2[[#This Row],[sKS]]- DataBase2[[#This Row],[BSHeu]])/ DataBase2[[#This Row],[BSHeu]])</f>
        <v>2.0388105976324709E-2</v>
      </c>
      <c r="AV814" s="78">
        <f>IF(AND(DataBase2[[#This Row],[sLBGB]]&lt;=0.0001, DataBase2[[#This Row],[sLBGB]]&lt;&gt;""), 1,"")</f>
        <v>1</v>
      </c>
      <c r="AW814" s="78" t="str">
        <f>IF(AND(DataBase2[[#This Row],[sCLGB]]&lt;=0.0001,DataBase2[[#This Row],[sCLGB]]&lt;&gt;""), 1,"")</f>
        <v/>
      </c>
      <c r="AX814" s="78" t="str">
        <f>IF(AND(DataBase2[[#This Row],[sDRCGB]]&lt;=0.0001,DataBase2[[#This Row],[sDRCGB]]&lt;&gt;""), 1,"")</f>
        <v/>
      </c>
      <c r="AY814" s="78">
        <f>IF(AND(DataBase2[[#This Row],[sABSGB]]&lt;=0.0001,DataBase2[[#This Row],[sABSGB]]&lt;&gt;""), 1,"")</f>
        <v>1</v>
      </c>
      <c r="AZ814" s="78">
        <f>IF(AND(DataBase2[[#This Row],[sCCJGB]]&lt;=0.0001,DataBase2[[#This Row],[sCCJGB]]&lt;&gt;""), 1,"")</f>
        <v>1</v>
      </c>
      <c r="BA814" s="78">
        <f>IF(AND(DataBase2[[#This Row],[sILSGB]]&lt;=0.0001,DataBase2[[#This Row],[sILSGB]]&lt;&gt;""), 1,"")</f>
        <v>1</v>
      </c>
      <c r="BB814" s="78">
        <f>IF(AND(DataBase2[[#This Row],[sSAGB]]&lt;=0.0001,DataBase2[[#This Row],[sSAGB]]&lt;&gt;""), 1,"")</f>
        <v>1</v>
      </c>
      <c r="BC814" s="78">
        <f>IF(AND(DataBase2[[#This Row],[sKSGB]]&lt;=0.0001,DataBase2[[#This Row],[sKSGB]]&lt;&gt;""), 1,"")</f>
        <v>1</v>
      </c>
      <c r="BD814" s="79" t="str">
        <f>IF(AND(DataBase2[[#This Row],[sLBGKS]]&lt;=0.0001, DataBase2[[#This Row],[sLBGKS]]&lt;&gt;""), 1,"")</f>
        <v/>
      </c>
      <c r="BE814" s="78" t="str">
        <f>IF(AND(DataBase2[[#This Row],[sCLGKS]]&lt;=0.0001,DataBase2[[#This Row],[sCLGKS]]&lt;&gt;""), 1,"")</f>
        <v/>
      </c>
      <c r="BF814" s="78" t="str">
        <f>IF(AND(DataBase2[[#This Row],[sDRCGKS]]&lt;=0.0001,DataBase2[[#This Row],[sDRCGKS]]&lt;&gt;""), 1,"")</f>
        <v/>
      </c>
      <c r="BG814" s="78" t="str">
        <f>IF(AND(DataBase2[[#This Row],[sABSGKS]]&lt;=0.0001,DataBase2[[#This Row],[sABSGKS]]&lt;&gt;""), 1,"")</f>
        <v/>
      </c>
      <c r="BH814" s="78">
        <f>IF(AND(DataBase2[[#This Row],[sCCJGKS]]&lt;=0.0001,DataBase2[[#This Row],[sCCJGKS]]&lt;&gt;""), 1,"")</f>
        <v>1</v>
      </c>
      <c r="BI814" s="78" t="str">
        <f>IF(AND(DataBase2[[#This Row],[sILSGKS]]&lt;=0.0001,DataBase2[[#This Row],[sILSGKS]]&lt;&gt;""), 1,"")</f>
        <v/>
      </c>
      <c r="BJ814" s="78" t="str">
        <f>IF(AND(DataBase2[[#This Row],[sSAGKS]]&lt;=0.0001,DataBase2[[#This Row],[sSAGKS]]&lt;&gt;""), 1,"")</f>
        <v/>
      </c>
      <c r="BK814" s="80" t="str">
        <f>IF(AND(DataBase2[[#This Row],[sKSGKS]]&lt;=0.0001,DataBase2[[#This Row],[sKSGKS]]&lt;&gt;""), 1,"")</f>
        <v/>
      </c>
      <c r="BQ814" s="7"/>
      <c r="BR814" s="7"/>
      <c r="BS814" s="7"/>
      <c r="BT814" s="7"/>
      <c r="BU814" s="7"/>
      <c r="CH814" s="7"/>
      <c r="CI814" s="7"/>
      <c r="CJ814" s="7"/>
      <c r="CK814" s="7"/>
      <c r="CQ814" s="7"/>
      <c r="CR814" s="7"/>
      <c r="CS814" s="7"/>
      <c r="CT814" s="7"/>
      <c r="CU814" s="7"/>
      <c r="DH814" s="7"/>
      <c r="DI814" s="7"/>
      <c r="DJ814" s="7"/>
      <c r="DK814" s="7"/>
      <c r="DQ814" s="7"/>
      <c r="DR814" s="7"/>
      <c r="DS814" s="7"/>
      <c r="DT814" s="7"/>
      <c r="DU814" s="7"/>
      <c r="EB814" s="7"/>
      <c r="EC814" s="7"/>
      <c r="ED814" s="7"/>
      <c r="EE814" s="7"/>
      <c r="EK814" s="7"/>
      <c r="EL814" s="7"/>
      <c r="EM814" s="7"/>
      <c r="EN814" s="7"/>
      <c r="EO814" s="7"/>
      <c r="EV814" s="7"/>
      <c r="EW814" s="7"/>
      <c r="EX814" s="7"/>
      <c r="EY814" s="7"/>
    </row>
    <row r="815" spans="1:155" s="8" customFormat="1" x14ac:dyDescent="0.35">
      <c r="A815" s="127" t="s">
        <v>278</v>
      </c>
      <c r="B815" s="128" t="s">
        <v>283</v>
      </c>
      <c r="C815" s="129" t="s">
        <v>282</v>
      </c>
      <c r="D815" s="67">
        <v>6</v>
      </c>
      <c r="E815" s="67">
        <v>50</v>
      </c>
      <c r="F815" s="68">
        <v>2</v>
      </c>
      <c r="G815" s="130">
        <v>14169</v>
      </c>
      <c r="H815" s="163">
        <v>10311.799999999999</v>
      </c>
      <c r="I815" s="132">
        <v>7200</v>
      </c>
      <c r="J815" s="130"/>
      <c r="K815" s="163"/>
      <c r="L815" s="132"/>
      <c r="M815" s="130"/>
      <c r="N815" s="131"/>
      <c r="O815" s="132"/>
      <c r="P815" s="130">
        <v>10693.01953</v>
      </c>
      <c r="Q815" s="132">
        <v>11076</v>
      </c>
      <c r="R815" s="130">
        <v>11238.5</v>
      </c>
      <c r="S815" s="132">
        <v>339.21</v>
      </c>
      <c r="T815" s="130">
        <v>11032.7</v>
      </c>
      <c r="U815" s="132">
        <v>300.017</v>
      </c>
      <c r="V815" s="130">
        <v>11308.9</v>
      </c>
      <c r="W815" s="132">
        <v>300.113</v>
      </c>
      <c r="X815" s="131">
        <v>10778.7</v>
      </c>
      <c r="Y815" s="132">
        <v>56</v>
      </c>
      <c r="Z815" s="74">
        <f t="shared" si="36"/>
        <v>14169</v>
      </c>
      <c r="AA815" s="48">
        <f t="shared" si="37"/>
        <v>10693.01953</v>
      </c>
      <c r="AB81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MIN(G815,J815,M815),"")</f>
        <v/>
      </c>
      <c r="AC815" s="49" t="str">
        <f>IF(OR(DataBase2[[#This Row],[sKS]] = "", DataBase2[[#This Row],[BSOpt]]=""), "", (DataBase2[[#This Row],[sKS]]-DataBase2[[#This Row],[BSOpt]])/DataBase2[[#This Row],[BSOpt]])</f>
        <v/>
      </c>
      <c r="AD815" s="49">
        <f t="shared" si="38"/>
        <v>14169</v>
      </c>
      <c r="AE815" s="49">
        <f>IF(OR(DataBase2[[#This Row],[sKS]] = "", DataBase2[[#This Row],[BESTUB]]=""), "", (DataBase2[[#This Row],[sKS]]-DataBase2[[#This Row],[BESTUB]])/DataBase2[[#This Row],[BESTUB]])</f>
        <v>-0.2392758839720516</v>
      </c>
      <c r="AF815" s="75">
        <f>IF(OR(DataBase2[[#This Row],[sLB]] = "", DataBase2[[#This Row],[BestSol]]=""), "", (DataBase2[[#This Row],[sLB]]-DataBase2[[#This Row],[BestSol]])/DataBase2[[#This Row],[BestSol]])</f>
        <v>0</v>
      </c>
      <c r="AG815" s="76" t="str">
        <f>IF(OR(DataBase2[[#This Row],[sCL]] = "", DataBase2[[#This Row],[BestSol]]=""), "", (DataBase2[[#This Row],[sCL]] -DataBase2[[#This Row],[BestSol]])/DataBase2[[#This Row],[BestSol]])</f>
        <v/>
      </c>
      <c r="AH815" s="76" t="str">
        <f>IF(OR(DataBase2[[#This Row],[sDRC]]= "", DataBase2[[#This Row],[BestSol]]=""), "", (DataBase2[[#This Row],[sDRC]]-DataBase2[[#This Row],[BestSol]])/DataBase2[[#This Row],[BestSol]])</f>
        <v/>
      </c>
      <c r="AI815" s="76">
        <f>IF(OR(DataBase2[[#This Row],[sABS]]= "", DataBase2[[#This Row],[BestSol]]=""), "", (DataBase2[[#This Row],[sABS]]-DataBase2[[#This Row],[BestSol]])/DataBase2[[#This Row],[BestSol]])</f>
        <v>-0.24532292116592563</v>
      </c>
      <c r="AJ815" s="76">
        <f>IF(OR(DataBase2[[#This Row],[sCCJ]]= "", DataBase2[[#This Row],[BestSol]]=""), "", (DataBase2[[#This Row],[sCCJ]]-DataBase2[[#This Row],[BestSol]])/DataBase2[[#This Row],[BestSol]])</f>
        <v>-0.20682475827510763</v>
      </c>
      <c r="AK815" s="76">
        <f>IF(OR(DataBase2[[#This Row],[sILS]] = "", DataBase2[[#This Row],[BestSol]]=""), "", (DataBase2[[#This Row],[sILS]]-DataBase2[[#This Row],[BestSol]])/DataBase2[[#This Row],[BestSol]])</f>
        <v>-0.22134942480062103</v>
      </c>
      <c r="AL815" s="76">
        <f>IF(OR(DataBase2[[#This Row],[sSA]] = "", DataBase2[[#This Row],[BestSol]]=""), "", (DataBase2[[#This Row],[sSA]]-DataBase2[[#This Row],[BestSol]])/DataBase2[[#This Row],[BestSol]])</f>
        <v>-0.20185616486696312</v>
      </c>
      <c r="AM815" s="76">
        <f>IF(OR(DataBase2[[#This Row],[sKS]] = "", DataBase2[[#This Row],[BestSol]]=""), "", (DataBase2[[#This Row],[sKS]]-DataBase2[[#This Row],[BestSol]])/DataBase2[[#This Row],[BestSol]])</f>
        <v>-0.2392758839720516</v>
      </c>
      <c r="AN815" s="75">
        <f>IF(OR(DataBase2[[#This Row],[sLB]] = "", DataBase2[[#This Row],[BSHeu]]=""), "", (DataBase2[[#This Row],[sLB]]-DataBase2[[#This Row],[BSHeu]])/DataBase2[[#This Row],[BSHeu]])</f>
        <v>0.32507005717588927</v>
      </c>
      <c r="AO815" s="76" t="str">
        <f>IF(OR(DataBase2[[#This Row],[sCL]] = "",  DataBase2[[#This Row],[BSHeu]]=""), "", (DataBase2[[#This Row],[sCL]] - DataBase2[[#This Row],[BSHeu]])/ DataBase2[[#This Row],[BSHeu]])</f>
        <v/>
      </c>
      <c r="AP815" s="76" t="str">
        <f>IF(OR(DataBase2[[#This Row],[sDRC]]= "",  DataBase2[[#This Row],[BSHeu]]=""), "", (DataBase2[[#This Row],[sDRC]]- DataBase2[[#This Row],[BSHeu]])/ DataBase2[[#This Row],[BSHeu]])</f>
        <v/>
      </c>
      <c r="AQ815" s="76">
        <f>IF(OR(DataBase2[[#This Row],[sABS]]= "",  DataBase2[[#This Row],[BSHeu]]=""), "", (DataBase2[[#This Row],[sABS]]- DataBase2[[#This Row],[BSHeu]])/ DataBase2[[#This Row],[BSHeu]])</f>
        <v>0</v>
      </c>
      <c r="AR815" s="76">
        <f>IF(OR(DataBase2[[#This Row],[sCCJ]]= "",  DataBase2[[#This Row],[BSHeu]]=""), "", (DataBase2[[#This Row],[sCCJ]]- DataBase2[[#This Row],[BSHeu]])/ DataBase2[[#This Row],[BSHeu]])</f>
        <v>5.1012762902902922E-2</v>
      </c>
      <c r="AS815" s="76">
        <f>IF(OR(DataBase2[[#This Row],[sILS]] = "",  DataBase2[[#This Row],[BSHeu]]=""), "", (DataBase2[[#This Row],[sILS]]- DataBase2[[#This Row],[BSHeu]])/ DataBase2[[#This Row],[BSHeu]])</f>
        <v>3.1766562199480167E-2</v>
      </c>
      <c r="AT815" s="76">
        <f>IF(OR(DataBase2[[#This Row],[sSA]] = "",  DataBase2[[#This Row],[BSHeu]]=""), "", (DataBase2[[#This Row],[sSA]]- DataBase2[[#This Row],[BSHeu]])/ DataBase2[[#This Row],[BSHeu]])</f>
        <v>5.7596497254316724E-2</v>
      </c>
      <c r="AU815" s="77">
        <f>IF(OR(DataBase2[[#This Row],[sKS]]= "",  DataBase2[[#This Row],[BSHeu]]=""), "", (DataBase2[[#This Row],[sKS]]- DataBase2[[#This Row],[BSHeu]])/ DataBase2[[#This Row],[BSHeu]])</f>
        <v>8.0127479202313917E-3</v>
      </c>
      <c r="AV815" s="78">
        <f>IF(AND(DataBase2[[#This Row],[sLBGB]]&lt;=0.0001, DataBase2[[#This Row],[sLBGB]]&lt;&gt;""), 1,"")</f>
        <v>1</v>
      </c>
      <c r="AW815" s="78" t="str">
        <f>IF(AND(DataBase2[[#This Row],[sCLGB]]&lt;=0.0001,DataBase2[[#This Row],[sCLGB]]&lt;&gt;""), 1,"")</f>
        <v/>
      </c>
      <c r="AX815" s="78" t="str">
        <f>IF(AND(DataBase2[[#This Row],[sDRCGB]]&lt;=0.0001,DataBase2[[#This Row],[sDRCGB]]&lt;&gt;""), 1,"")</f>
        <v/>
      </c>
      <c r="AY815" s="78">
        <f>IF(AND(DataBase2[[#This Row],[sABSGB]]&lt;=0.0001,DataBase2[[#This Row],[sABSGB]]&lt;&gt;""), 1,"")</f>
        <v>1</v>
      </c>
      <c r="AZ815" s="78">
        <f>IF(AND(DataBase2[[#This Row],[sCCJGB]]&lt;=0.0001,DataBase2[[#This Row],[sCCJGB]]&lt;&gt;""), 1,"")</f>
        <v>1</v>
      </c>
      <c r="BA815" s="78">
        <f>IF(AND(DataBase2[[#This Row],[sILSGB]]&lt;=0.0001,DataBase2[[#This Row],[sILSGB]]&lt;&gt;""), 1,"")</f>
        <v>1</v>
      </c>
      <c r="BB815" s="78">
        <f>IF(AND(DataBase2[[#This Row],[sSAGB]]&lt;=0.0001,DataBase2[[#This Row],[sSAGB]]&lt;&gt;""), 1,"")</f>
        <v>1</v>
      </c>
      <c r="BC815" s="78">
        <f>IF(AND(DataBase2[[#This Row],[sKSGB]]&lt;=0.0001,DataBase2[[#This Row],[sKSGB]]&lt;&gt;""), 1,"")</f>
        <v>1</v>
      </c>
      <c r="BD815" s="79" t="str">
        <f>IF(AND(DataBase2[[#This Row],[sLBGKS]]&lt;=0.0001, DataBase2[[#This Row],[sLBGKS]]&lt;&gt;""), 1,"")</f>
        <v/>
      </c>
      <c r="BE815" s="78" t="str">
        <f>IF(AND(DataBase2[[#This Row],[sCLGKS]]&lt;=0.0001,DataBase2[[#This Row],[sCLGKS]]&lt;&gt;""), 1,"")</f>
        <v/>
      </c>
      <c r="BF815" s="78" t="str">
        <f>IF(AND(DataBase2[[#This Row],[sDRCGKS]]&lt;=0.0001,DataBase2[[#This Row],[sDRCGKS]]&lt;&gt;""), 1,"")</f>
        <v/>
      </c>
      <c r="BG815" s="78">
        <f>IF(AND(DataBase2[[#This Row],[sABSGKS]]&lt;=0.0001,DataBase2[[#This Row],[sABSGKS]]&lt;&gt;""), 1,"")</f>
        <v>1</v>
      </c>
      <c r="BH815" s="78" t="str">
        <f>IF(AND(DataBase2[[#This Row],[sCCJGKS]]&lt;=0.0001,DataBase2[[#This Row],[sCCJGKS]]&lt;&gt;""), 1,"")</f>
        <v/>
      </c>
      <c r="BI815" s="78" t="str">
        <f>IF(AND(DataBase2[[#This Row],[sILSGKS]]&lt;=0.0001,DataBase2[[#This Row],[sILSGKS]]&lt;&gt;""), 1,"")</f>
        <v/>
      </c>
      <c r="BJ815" s="78" t="str">
        <f>IF(AND(DataBase2[[#This Row],[sSAGKS]]&lt;=0.0001,DataBase2[[#This Row],[sSAGKS]]&lt;&gt;""), 1,"")</f>
        <v/>
      </c>
      <c r="BK815" s="80" t="str">
        <f>IF(AND(DataBase2[[#This Row],[sKSGKS]]&lt;=0.0001,DataBase2[[#This Row],[sKSGKS]]&lt;&gt;""), 1,"")</f>
        <v/>
      </c>
      <c r="BQ815" s="7"/>
      <c r="BR815" s="7"/>
      <c r="BS815" s="7"/>
      <c r="BT815" s="7"/>
      <c r="BU815" s="7"/>
      <c r="CH815" s="7"/>
      <c r="CI815" s="7"/>
      <c r="CJ815" s="7"/>
      <c r="CK815" s="7"/>
      <c r="CQ815" s="7"/>
      <c r="CR815" s="7"/>
      <c r="CS815" s="7"/>
      <c r="CT815" s="7"/>
      <c r="CU815" s="7"/>
      <c r="DH815" s="7"/>
      <c r="DI815" s="7"/>
      <c r="DJ815" s="7"/>
      <c r="DK815" s="7"/>
      <c r="DQ815" s="7"/>
      <c r="DR815" s="7"/>
      <c r="DS815" s="7"/>
      <c r="DT815" s="7"/>
      <c r="DU815" s="7"/>
      <c r="EB815" s="7"/>
      <c r="EC815" s="7"/>
      <c r="ED815" s="7"/>
      <c r="EE815" s="7"/>
      <c r="EK815" s="7"/>
      <c r="EL815" s="7"/>
      <c r="EM815" s="7"/>
      <c r="EN815" s="7"/>
      <c r="EO815" s="7"/>
      <c r="EV815" s="7"/>
      <c r="EW815" s="7"/>
      <c r="EX815" s="7"/>
      <c r="EY815" s="7"/>
    </row>
    <row r="816" spans="1:155" s="8" customFormat="1" x14ac:dyDescent="0.35">
      <c r="A816" s="127" t="s">
        <v>279</v>
      </c>
      <c r="B816" s="128" t="s">
        <v>283</v>
      </c>
      <c r="C816" s="129" t="s">
        <v>282</v>
      </c>
      <c r="D816" s="67">
        <v>6</v>
      </c>
      <c r="E816" s="67">
        <v>50</v>
      </c>
      <c r="F816" s="68">
        <v>3</v>
      </c>
      <c r="G816" s="130">
        <v>19755.099999999999</v>
      </c>
      <c r="H816" s="163">
        <v>11577.5</v>
      </c>
      <c r="I816" s="132">
        <v>7200</v>
      </c>
      <c r="J816" s="130"/>
      <c r="K816" s="163"/>
      <c r="L816" s="132"/>
      <c r="M816" s="130"/>
      <c r="N816" s="131"/>
      <c r="O816" s="132"/>
      <c r="P816" s="130">
        <v>12644.110350000001</v>
      </c>
      <c r="Q816" s="132">
        <v>10921</v>
      </c>
      <c r="R816" s="130">
        <v>12581.5</v>
      </c>
      <c r="S816" s="132">
        <v>275.56</v>
      </c>
      <c r="T816" s="130">
        <v>12779.8</v>
      </c>
      <c r="U816" s="132">
        <v>300.05399999999997</v>
      </c>
      <c r="V816" s="130">
        <v>12862.3</v>
      </c>
      <c r="W816" s="132">
        <v>300.13749999999999</v>
      </c>
      <c r="X816" s="131">
        <v>12804.1</v>
      </c>
      <c r="Y816" s="132">
        <v>2580</v>
      </c>
      <c r="Z816" s="74">
        <f t="shared" si="36"/>
        <v>19755.099999999999</v>
      </c>
      <c r="AA816" s="48">
        <f t="shared" si="37"/>
        <v>12581.5</v>
      </c>
      <c r="AB81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MIN(G816,J816,M816),"")</f>
        <v/>
      </c>
      <c r="AC816" s="49" t="str">
        <f>IF(OR(DataBase2[[#This Row],[sKS]] = "", DataBase2[[#This Row],[BSOpt]]=""), "", (DataBase2[[#This Row],[sKS]]-DataBase2[[#This Row],[BSOpt]])/DataBase2[[#This Row],[BSOpt]])</f>
        <v/>
      </c>
      <c r="AD816" s="49">
        <f t="shared" si="38"/>
        <v>19755.099999999999</v>
      </c>
      <c r="AE816" s="49">
        <f>IF(OR(DataBase2[[#This Row],[sKS]] = "", DataBase2[[#This Row],[BESTUB]]=""), "", (DataBase2[[#This Row],[sKS]]-DataBase2[[#This Row],[BESTUB]])/DataBase2[[#This Row],[BESTUB]])</f>
        <v>-0.35185850742339947</v>
      </c>
      <c r="AF816" s="75">
        <f>IF(OR(DataBase2[[#This Row],[sLB]] = "", DataBase2[[#This Row],[BestSol]]=""), "", (DataBase2[[#This Row],[sLB]]-DataBase2[[#This Row],[BestSol]])/DataBase2[[#This Row],[BestSol]])</f>
        <v>0</v>
      </c>
      <c r="AG816" s="76" t="str">
        <f>IF(OR(DataBase2[[#This Row],[sCL]] = "", DataBase2[[#This Row],[BestSol]]=""), "", (DataBase2[[#This Row],[sCL]] -DataBase2[[#This Row],[BestSol]])/DataBase2[[#This Row],[BestSol]])</f>
        <v/>
      </c>
      <c r="AH816" s="76" t="str">
        <f>IF(OR(DataBase2[[#This Row],[sDRC]]= "", DataBase2[[#This Row],[BestSol]]=""), "", (DataBase2[[#This Row],[sDRC]]-DataBase2[[#This Row],[BestSol]])/DataBase2[[#This Row],[BestSol]])</f>
        <v/>
      </c>
      <c r="AI816" s="76">
        <f>IF(OR(DataBase2[[#This Row],[sABS]]= "", DataBase2[[#This Row],[BestSol]]=""), "", (DataBase2[[#This Row],[sABS]]-DataBase2[[#This Row],[BestSol]])/DataBase2[[#This Row],[BestSol]])</f>
        <v>-0.35995715789846666</v>
      </c>
      <c r="AJ816" s="76">
        <f>IF(OR(DataBase2[[#This Row],[sCCJ]]= "", DataBase2[[#This Row],[BestSol]]=""), "", (DataBase2[[#This Row],[sCCJ]]-DataBase2[[#This Row],[BestSol]])/DataBase2[[#This Row],[BestSol]])</f>
        <v>-0.36312648379405821</v>
      </c>
      <c r="AK816" s="76">
        <f>IF(OR(DataBase2[[#This Row],[sILS]] = "", DataBase2[[#This Row],[BestSol]]=""), "", (DataBase2[[#This Row],[sILS]]-DataBase2[[#This Row],[BestSol]])/DataBase2[[#This Row],[BestSol]])</f>
        <v>-0.35308856953394313</v>
      </c>
      <c r="AL816" s="76">
        <f>IF(OR(DataBase2[[#This Row],[sSA]] = "", DataBase2[[#This Row],[BestSol]]=""), "", (DataBase2[[#This Row],[sSA]]-DataBase2[[#This Row],[BestSol]])/DataBase2[[#This Row],[BestSol]])</f>
        <v>-0.34891243273888767</v>
      </c>
      <c r="AM816" s="76">
        <f>IF(OR(DataBase2[[#This Row],[sKS]] = "", DataBase2[[#This Row],[BestSol]]=""), "", (DataBase2[[#This Row],[sKS]]-DataBase2[[#This Row],[BestSol]])/DataBase2[[#This Row],[BestSol]])</f>
        <v>-0.35185850742339947</v>
      </c>
      <c r="AN816" s="75">
        <f>IF(OR(DataBase2[[#This Row],[sLB]] = "", DataBase2[[#This Row],[BSHeu]]=""), "", (DataBase2[[#This Row],[sLB]]-DataBase2[[#This Row],[BSHeu]])/DataBase2[[#This Row],[BSHeu]])</f>
        <v>0.57017048841553064</v>
      </c>
      <c r="AO816" s="76" t="str">
        <f>IF(OR(DataBase2[[#This Row],[sCL]] = "",  DataBase2[[#This Row],[BSHeu]]=""), "", (DataBase2[[#This Row],[sCL]] - DataBase2[[#This Row],[BSHeu]])/ DataBase2[[#This Row],[BSHeu]])</f>
        <v/>
      </c>
      <c r="AP816" s="76" t="str">
        <f>IF(OR(DataBase2[[#This Row],[sDRC]]= "",  DataBase2[[#This Row],[BSHeu]]=""), "", (DataBase2[[#This Row],[sDRC]]- DataBase2[[#This Row],[BSHeu]])/ DataBase2[[#This Row],[BSHeu]])</f>
        <v/>
      </c>
      <c r="AQ816" s="76">
        <f>IF(OR(DataBase2[[#This Row],[sABS]]= "",  DataBase2[[#This Row],[BSHeu]]=""), "", (DataBase2[[#This Row],[sABS]]- DataBase2[[#This Row],[BSHeu]])/ DataBase2[[#This Row],[BSHeu]])</f>
        <v>4.9763819894289895E-3</v>
      </c>
      <c r="AR816" s="76">
        <f>IF(OR(DataBase2[[#This Row],[sCCJ]]= "",  DataBase2[[#This Row],[BSHeu]]=""), "", (DataBase2[[#This Row],[sCCJ]]- DataBase2[[#This Row],[BSHeu]])/ DataBase2[[#This Row],[BSHeu]])</f>
        <v>0</v>
      </c>
      <c r="AS816" s="76">
        <f>IF(OR(DataBase2[[#This Row],[sILS]] = "",  DataBase2[[#This Row],[BSHeu]]=""), "", (DataBase2[[#This Row],[sILS]]- DataBase2[[#This Row],[BSHeu]])/ DataBase2[[#This Row],[BSHeu]])</f>
        <v>1.5761236736478106E-2</v>
      </c>
      <c r="AT816" s="76">
        <f>IF(OR(DataBase2[[#This Row],[sSA]] = "",  DataBase2[[#This Row],[BSHeu]]=""), "", (DataBase2[[#This Row],[sSA]]- DataBase2[[#This Row],[BSHeu]])/ DataBase2[[#This Row],[BSHeu]])</f>
        <v>2.2318483487660395E-2</v>
      </c>
      <c r="AU816" s="77">
        <f>IF(OR(DataBase2[[#This Row],[sKS]]= "",  DataBase2[[#This Row],[BSHeu]]=""), "", (DataBase2[[#This Row],[sKS]]- DataBase2[[#This Row],[BSHeu]])/ DataBase2[[#This Row],[BSHeu]])</f>
        <v>1.7692643961371886E-2</v>
      </c>
      <c r="AV816" s="78">
        <f>IF(AND(DataBase2[[#This Row],[sLBGB]]&lt;=0.0001, DataBase2[[#This Row],[sLBGB]]&lt;&gt;""), 1,"")</f>
        <v>1</v>
      </c>
      <c r="AW816" s="78" t="str">
        <f>IF(AND(DataBase2[[#This Row],[sCLGB]]&lt;=0.0001,DataBase2[[#This Row],[sCLGB]]&lt;&gt;""), 1,"")</f>
        <v/>
      </c>
      <c r="AX816" s="78" t="str">
        <f>IF(AND(DataBase2[[#This Row],[sDRCGB]]&lt;=0.0001,DataBase2[[#This Row],[sDRCGB]]&lt;&gt;""), 1,"")</f>
        <v/>
      </c>
      <c r="AY816" s="78">
        <f>IF(AND(DataBase2[[#This Row],[sABSGB]]&lt;=0.0001,DataBase2[[#This Row],[sABSGB]]&lt;&gt;""), 1,"")</f>
        <v>1</v>
      </c>
      <c r="AZ816" s="78">
        <f>IF(AND(DataBase2[[#This Row],[sCCJGB]]&lt;=0.0001,DataBase2[[#This Row],[sCCJGB]]&lt;&gt;""), 1,"")</f>
        <v>1</v>
      </c>
      <c r="BA816" s="78">
        <f>IF(AND(DataBase2[[#This Row],[sILSGB]]&lt;=0.0001,DataBase2[[#This Row],[sILSGB]]&lt;&gt;""), 1,"")</f>
        <v>1</v>
      </c>
      <c r="BB816" s="78">
        <f>IF(AND(DataBase2[[#This Row],[sSAGB]]&lt;=0.0001,DataBase2[[#This Row],[sSAGB]]&lt;&gt;""), 1,"")</f>
        <v>1</v>
      </c>
      <c r="BC816" s="78">
        <f>IF(AND(DataBase2[[#This Row],[sKSGB]]&lt;=0.0001,DataBase2[[#This Row],[sKSGB]]&lt;&gt;""), 1,"")</f>
        <v>1</v>
      </c>
      <c r="BD816" s="79" t="str">
        <f>IF(AND(DataBase2[[#This Row],[sLBGKS]]&lt;=0.0001, DataBase2[[#This Row],[sLBGKS]]&lt;&gt;""), 1,"")</f>
        <v/>
      </c>
      <c r="BE816" s="78" t="str">
        <f>IF(AND(DataBase2[[#This Row],[sCLGKS]]&lt;=0.0001,DataBase2[[#This Row],[sCLGKS]]&lt;&gt;""), 1,"")</f>
        <v/>
      </c>
      <c r="BF816" s="78" t="str">
        <f>IF(AND(DataBase2[[#This Row],[sDRCGKS]]&lt;=0.0001,DataBase2[[#This Row],[sDRCGKS]]&lt;&gt;""), 1,"")</f>
        <v/>
      </c>
      <c r="BG816" s="78" t="str">
        <f>IF(AND(DataBase2[[#This Row],[sABSGKS]]&lt;=0.0001,DataBase2[[#This Row],[sABSGKS]]&lt;&gt;""), 1,"")</f>
        <v/>
      </c>
      <c r="BH816" s="78">
        <f>IF(AND(DataBase2[[#This Row],[sCCJGKS]]&lt;=0.0001,DataBase2[[#This Row],[sCCJGKS]]&lt;&gt;""), 1,"")</f>
        <v>1</v>
      </c>
      <c r="BI816" s="78" t="str">
        <f>IF(AND(DataBase2[[#This Row],[sILSGKS]]&lt;=0.0001,DataBase2[[#This Row],[sILSGKS]]&lt;&gt;""), 1,"")</f>
        <v/>
      </c>
      <c r="BJ816" s="78" t="str">
        <f>IF(AND(DataBase2[[#This Row],[sSAGKS]]&lt;=0.0001,DataBase2[[#This Row],[sSAGKS]]&lt;&gt;""), 1,"")</f>
        <v/>
      </c>
      <c r="BK816" s="80" t="str">
        <f>IF(AND(DataBase2[[#This Row],[sKSGKS]]&lt;=0.0001,DataBase2[[#This Row],[sKSGKS]]&lt;&gt;""), 1,"")</f>
        <v/>
      </c>
      <c r="BQ816" s="7"/>
      <c r="BR816" s="7"/>
      <c r="BS816" s="7"/>
      <c r="BT816" s="7"/>
      <c r="BU816" s="7"/>
      <c r="CH816" s="7"/>
      <c r="CI816" s="7"/>
      <c r="CJ816" s="7"/>
      <c r="CK816" s="7"/>
      <c r="CQ816" s="7"/>
      <c r="CR816" s="7"/>
      <c r="CS816" s="7"/>
      <c r="CT816" s="7"/>
      <c r="CU816" s="7"/>
      <c r="DH816" s="7"/>
      <c r="DI816" s="7"/>
      <c r="DJ816" s="7"/>
      <c r="DK816" s="7"/>
      <c r="DQ816" s="7"/>
      <c r="DR816" s="7"/>
      <c r="DS816" s="7"/>
      <c r="DT816" s="7"/>
      <c r="DU816" s="7"/>
      <c r="EB816" s="7"/>
      <c r="EC816" s="7"/>
      <c r="ED816" s="7"/>
      <c r="EE816" s="7"/>
      <c r="EK816" s="7"/>
      <c r="EL816" s="7"/>
      <c r="EM816" s="7"/>
      <c r="EN816" s="7"/>
      <c r="EO816" s="7"/>
      <c r="EV816" s="7"/>
      <c r="EW816" s="7"/>
      <c r="EX816" s="7"/>
      <c r="EY816" s="7"/>
    </row>
    <row r="817" spans="1:155" s="8" customFormat="1" x14ac:dyDescent="0.35">
      <c r="A817" s="127" t="s">
        <v>280</v>
      </c>
      <c r="B817" s="128" t="s">
        <v>283</v>
      </c>
      <c r="C817" s="129" t="s">
        <v>282</v>
      </c>
      <c r="D817" s="67">
        <v>6</v>
      </c>
      <c r="E817" s="67">
        <v>50</v>
      </c>
      <c r="F817" s="68">
        <v>4</v>
      </c>
      <c r="G817" s="130">
        <v>24674.7</v>
      </c>
      <c r="H817" s="163">
        <v>12985.2</v>
      </c>
      <c r="I817" s="132">
        <v>7200</v>
      </c>
      <c r="J817" s="130"/>
      <c r="K817" s="163"/>
      <c r="L817" s="132"/>
      <c r="M817" s="130"/>
      <c r="N817" s="131"/>
      <c r="O817" s="132"/>
      <c r="P817" s="130">
        <v>14447.47949</v>
      </c>
      <c r="Q817" s="132">
        <v>11405</v>
      </c>
      <c r="R817" s="130">
        <v>14485.6</v>
      </c>
      <c r="S817" s="132">
        <v>338.45</v>
      </c>
      <c r="T817" s="130">
        <v>14831.9</v>
      </c>
      <c r="U817" s="132">
        <v>300.05950000000001</v>
      </c>
      <c r="V817" s="130">
        <v>14900.5</v>
      </c>
      <c r="W817" s="132">
        <v>300.02550000000002</v>
      </c>
      <c r="X817" s="131">
        <v>14984.7</v>
      </c>
      <c r="Y817" s="132">
        <v>2398</v>
      </c>
      <c r="Z817" s="74">
        <f t="shared" si="36"/>
        <v>24674.7</v>
      </c>
      <c r="AA817" s="48">
        <f t="shared" si="37"/>
        <v>14447.47949</v>
      </c>
      <c r="AB81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MIN(G817,J817,M817),"")</f>
        <v/>
      </c>
      <c r="AC817" s="49" t="str">
        <f>IF(OR(DataBase2[[#This Row],[sKS]] = "", DataBase2[[#This Row],[BSOpt]]=""), "", (DataBase2[[#This Row],[sKS]]-DataBase2[[#This Row],[BSOpt]])/DataBase2[[#This Row],[BSOpt]])</f>
        <v/>
      </c>
      <c r="AD817" s="49">
        <f t="shared" si="38"/>
        <v>24674.7</v>
      </c>
      <c r="AE817" s="49">
        <f>IF(OR(DataBase2[[#This Row],[sKS]] = "", DataBase2[[#This Row],[BESTUB]]=""), "", (DataBase2[[#This Row],[sKS]]-DataBase2[[#This Row],[BESTUB]])/DataBase2[[#This Row],[BESTUB]])</f>
        <v>-0.39270994176220986</v>
      </c>
      <c r="AF817" s="75">
        <f>IF(OR(DataBase2[[#This Row],[sLB]] = "", DataBase2[[#This Row],[BestSol]]=""), "", (DataBase2[[#This Row],[sLB]]-DataBase2[[#This Row],[BestSol]])/DataBase2[[#This Row],[BestSol]])</f>
        <v>0</v>
      </c>
      <c r="AG817" s="76" t="str">
        <f>IF(OR(DataBase2[[#This Row],[sCL]] = "", DataBase2[[#This Row],[BestSol]]=""), "", (DataBase2[[#This Row],[sCL]] -DataBase2[[#This Row],[BestSol]])/DataBase2[[#This Row],[BestSol]])</f>
        <v/>
      </c>
      <c r="AH817" s="76" t="str">
        <f>IF(OR(DataBase2[[#This Row],[sDRC]]= "", DataBase2[[#This Row],[BestSol]]=""), "", (DataBase2[[#This Row],[sDRC]]-DataBase2[[#This Row],[BestSol]])/DataBase2[[#This Row],[BestSol]])</f>
        <v/>
      </c>
      <c r="AI817" s="76">
        <f>IF(OR(DataBase2[[#This Row],[sABS]]= "", DataBase2[[#This Row],[BestSol]]=""), "", (DataBase2[[#This Row],[sABS]]-DataBase2[[#This Row],[BestSol]])/DataBase2[[#This Row],[BestSol]])</f>
        <v>-0.41448206097743845</v>
      </c>
      <c r="AJ817" s="76">
        <f>IF(OR(DataBase2[[#This Row],[sCCJ]]= "", DataBase2[[#This Row],[BestSol]]=""), "", (DataBase2[[#This Row],[sCCJ]]-DataBase2[[#This Row],[BestSol]])/DataBase2[[#This Row],[BestSol]])</f>
        <v>-0.41293713804017879</v>
      </c>
      <c r="AK817" s="76">
        <f>IF(OR(DataBase2[[#This Row],[sILS]] = "", DataBase2[[#This Row],[BestSol]]=""), "", (DataBase2[[#This Row],[sILS]]-DataBase2[[#This Row],[BestSol]])/DataBase2[[#This Row],[BestSol]])</f>
        <v>-0.39890251958483797</v>
      </c>
      <c r="AL817" s="76">
        <f>IF(OR(DataBase2[[#This Row],[sSA]] = "", DataBase2[[#This Row],[BestSol]]=""), "", (DataBase2[[#This Row],[sSA]]-DataBase2[[#This Row],[BestSol]])/DataBase2[[#This Row],[BestSol]])</f>
        <v>-0.39612234393933871</v>
      </c>
      <c r="AM817" s="76">
        <f>IF(OR(DataBase2[[#This Row],[sKS]] = "", DataBase2[[#This Row],[BestSol]]=""), "", (DataBase2[[#This Row],[sKS]]-DataBase2[[#This Row],[BestSol]])/DataBase2[[#This Row],[BestSol]])</f>
        <v>-0.39270994176220986</v>
      </c>
      <c r="AN817" s="75">
        <f>IF(OR(DataBase2[[#This Row],[sLB]] = "", DataBase2[[#This Row],[BSHeu]]=""), "", (DataBase2[[#This Row],[sLB]]-DataBase2[[#This Row],[BSHeu]])/DataBase2[[#This Row],[BSHeu]])</f>
        <v>0.70788960227137865</v>
      </c>
      <c r="AO817" s="76" t="str">
        <f>IF(OR(DataBase2[[#This Row],[sCL]] = "",  DataBase2[[#This Row],[BSHeu]]=""), "", (DataBase2[[#This Row],[sCL]] - DataBase2[[#This Row],[BSHeu]])/ DataBase2[[#This Row],[BSHeu]])</f>
        <v/>
      </c>
      <c r="AP817" s="76" t="str">
        <f>IF(OR(DataBase2[[#This Row],[sDRC]]= "",  DataBase2[[#This Row],[BSHeu]]=""), "", (DataBase2[[#This Row],[sDRC]]- DataBase2[[#This Row],[BSHeu]])/ DataBase2[[#This Row],[BSHeu]])</f>
        <v/>
      </c>
      <c r="AQ817" s="76">
        <f>IF(OR(DataBase2[[#This Row],[sABS]]= "",  DataBase2[[#This Row],[BSHeu]]=""), "", (DataBase2[[#This Row],[sABS]]- DataBase2[[#This Row],[BSHeu]])/ DataBase2[[#This Row],[BSHeu]])</f>
        <v>0</v>
      </c>
      <c r="AR817" s="76">
        <f>IF(OR(DataBase2[[#This Row],[sCCJ]]= "",  DataBase2[[#This Row],[BSHeu]]=""), "", (DataBase2[[#This Row],[sCCJ]]- DataBase2[[#This Row],[BSHeu]])/ DataBase2[[#This Row],[BSHeu]])</f>
        <v>2.638557820856311E-3</v>
      </c>
      <c r="AS817" s="76">
        <f>IF(OR(DataBase2[[#This Row],[sILS]] = "",  DataBase2[[#This Row],[BSHeu]]=""), "", (DataBase2[[#This Row],[sILS]]- DataBase2[[#This Row],[BSHeu]])/ DataBase2[[#This Row],[BSHeu]])</f>
        <v>2.6608136752578972E-2</v>
      </c>
      <c r="AT817" s="76">
        <f>IF(OR(DataBase2[[#This Row],[sSA]] = "",  DataBase2[[#This Row],[BSHeu]]=""), "", (DataBase2[[#This Row],[sSA]]- DataBase2[[#This Row],[BSHeu]])/ DataBase2[[#This Row],[BSHeu]])</f>
        <v>3.135636983001526E-2</v>
      </c>
      <c r="AU817" s="77">
        <f>IF(OR(DataBase2[[#This Row],[sKS]]= "",  DataBase2[[#This Row],[BSHeu]]=""), "", (DataBase2[[#This Row],[sKS]]- DataBase2[[#This Row],[BSHeu]])/ DataBase2[[#This Row],[BSHeu]])</f>
        <v>3.7184376027101805E-2</v>
      </c>
      <c r="AV817" s="78">
        <f>IF(AND(DataBase2[[#This Row],[sLBGB]]&lt;=0.0001, DataBase2[[#This Row],[sLBGB]]&lt;&gt;""), 1,"")</f>
        <v>1</v>
      </c>
      <c r="AW817" s="78" t="str">
        <f>IF(AND(DataBase2[[#This Row],[sCLGB]]&lt;=0.0001,DataBase2[[#This Row],[sCLGB]]&lt;&gt;""), 1,"")</f>
        <v/>
      </c>
      <c r="AX817" s="78" t="str">
        <f>IF(AND(DataBase2[[#This Row],[sDRCGB]]&lt;=0.0001,DataBase2[[#This Row],[sDRCGB]]&lt;&gt;""), 1,"")</f>
        <v/>
      </c>
      <c r="AY817" s="78">
        <f>IF(AND(DataBase2[[#This Row],[sABSGB]]&lt;=0.0001,DataBase2[[#This Row],[sABSGB]]&lt;&gt;""), 1,"")</f>
        <v>1</v>
      </c>
      <c r="AZ817" s="78">
        <f>IF(AND(DataBase2[[#This Row],[sCCJGB]]&lt;=0.0001,DataBase2[[#This Row],[sCCJGB]]&lt;&gt;""), 1,"")</f>
        <v>1</v>
      </c>
      <c r="BA817" s="78">
        <f>IF(AND(DataBase2[[#This Row],[sILSGB]]&lt;=0.0001,DataBase2[[#This Row],[sILSGB]]&lt;&gt;""), 1,"")</f>
        <v>1</v>
      </c>
      <c r="BB817" s="78">
        <f>IF(AND(DataBase2[[#This Row],[sSAGB]]&lt;=0.0001,DataBase2[[#This Row],[sSAGB]]&lt;&gt;""), 1,"")</f>
        <v>1</v>
      </c>
      <c r="BC817" s="78">
        <f>IF(AND(DataBase2[[#This Row],[sKSGB]]&lt;=0.0001,DataBase2[[#This Row],[sKSGB]]&lt;&gt;""), 1,"")</f>
        <v>1</v>
      </c>
      <c r="BD817" s="79" t="str">
        <f>IF(AND(DataBase2[[#This Row],[sLBGKS]]&lt;=0.0001, DataBase2[[#This Row],[sLBGKS]]&lt;&gt;""), 1,"")</f>
        <v/>
      </c>
      <c r="BE817" s="78" t="str">
        <f>IF(AND(DataBase2[[#This Row],[sCLGKS]]&lt;=0.0001,DataBase2[[#This Row],[sCLGKS]]&lt;&gt;""), 1,"")</f>
        <v/>
      </c>
      <c r="BF817" s="78" t="str">
        <f>IF(AND(DataBase2[[#This Row],[sDRCGKS]]&lt;=0.0001,DataBase2[[#This Row],[sDRCGKS]]&lt;&gt;""), 1,"")</f>
        <v/>
      </c>
      <c r="BG817" s="78">
        <f>IF(AND(DataBase2[[#This Row],[sABSGKS]]&lt;=0.0001,DataBase2[[#This Row],[sABSGKS]]&lt;&gt;""), 1,"")</f>
        <v>1</v>
      </c>
      <c r="BH817" s="78" t="str">
        <f>IF(AND(DataBase2[[#This Row],[sCCJGKS]]&lt;=0.0001,DataBase2[[#This Row],[sCCJGKS]]&lt;&gt;""), 1,"")</f>
        <v/>
      </c>
      <c r="BI817" s="78" t="str">
        <f>IF(AND(DataBase2[[#This Row],[sILSGKS]]&lt;=0.0001,DataBase2[[#This Row],[sILSGKS]]&lt;&gt;""), 1,"")</f>
        <v/>
      </c>
      <c r="BJ817" s="78" t="str">
        <f>IF(AND(DataBase2[[#This Row],[sSAGKS]]&lt;=0.0001,DataBase2[[#This Row],[sSAGKS]]&lt;&gt;""), 1,"")</f>
        <v/>
      </c>
      <c r="BK817" s="80" t="str">
        <f>IF(AND(DataBase2[[#This Row],[sKSGKS]]&lt;=0.0001,DataBase2[[#This Row],[sKSGKS]]&lt;&gt;""), 1,"")</f>
        <v/>
      </c>
      <c r="BQ817" s="7"/>
      <c r="BR817" s="7"/>
      <c r="BS817" s="7"/>
      <c r="BT817" s="7"/>
      <c r="BU817" s="7"/>
      <c r="CH817" s="7"/>
      <c r="CI817" s="7"/>
      <c r="CJ817" s="7"/>
      <c r="CK817" s="7"/>
      <c r="CQ817" s="7"/>
      <c r="CR817" s="7"/>
      <c r="CS817" s="7"/>
      <c r="CT817" s="7"/>
      <c r="CU817" s="7"/>
      <c r="DH817" s="7"/>
      <c r="DI817" s="7"/>
      <c r="DJ817" s="7"/>
      <c r="DK817" s="7"/>
      <c r="DQ817" s="7"/>
      <c r="DR817" s="7"/>
      <c r="DS817" s="7"/>
      <c r="DT817" s="7"/>
      <c r="DU817" s="7"/>
      <c r="EB817" s="7"/>
      <c r="EC817" s="7"/>
      <c r="ED817" s="7"/>
      <c r="EE817" s="7"/>
      <c r="EK817" s="7"/>
      <c r="EL817" s="7"/>
      <c r="EM817" s="7"/>
      <c r="EN817" s="7"/>
      <c r="EO817" s="7"/>
      <c r="EV817" s="7"/>
      <c r="EW817" s="7"/>
      <c r="EX817" s="7"/>
      <c r="EY817" s="7"/>
    </row>
    <row r="818" spans="1:155" s="8" customFormat="1" x14ac:dyDescent="0.35">
      <c r="A818" s="127" t="s">
        <v>281</v>
      </c>
      <c r="B818" s="128" t="s">
        <v>283</v>
      </c>
      <c r="C818" s="129" t="s">
        <v>282</v>
      </c>
      <c r="D818" s="67">
        <v>6</v>
      </c>
      <c r="E818" s="67">
        <v>50</v>
      </c>
      <c r="F818" s="68">
        <v>5</v>
      </c>
      <c r="G818" s="130">
        <v>19499.099999999999</v>
      </c>
      <c r="H818" s="163">
        <v>14518.2</v>
      </c>
      <c r="I818" s="132">
        <v>7200</v>
      </c>
      <c r="J818" s="130"/>
      <c r="K818" s="163"/>
      <c r="L818" s="132"/>
      <c r="M818" s="130"/>
      <c r="N818" s="131"/>
      <c r="O818" s="132"/>
      <c r="P818" s="130">
        <v>16862.990229999999</v>
      </c>
      <c r="Q818" s="132">
        <v>11425</v>
      </c>
      <c r="R818" s="130">
        <v>16111.4</v>
      </c>
      <c r="S818" s="132">
        <v>533.14</v>
      </c>
      <c r="T818" s="130">
        <v>16625.099999999999</v>
      </c>
      <c r="U818" s="132">
        <v>300.08350000000002</v>
      </c>
      <c r="V818" s="130">
        <v>16542.8</v>
      </c>
      <c r="W818" s="132">
        <v>300.19749999999999</v>
      </c>
      <c r="X818" s="131">
        <v>16035.8</v>
      </c>
      <c r="Y818" s="132">
        <v>4901</v>
      </c>
      <c r="Z818" s="74">
        <f t="shared" si="36"/>
        <v>19499.099999999999</v>
      </c>
      <c r="AA818" s="48">
        <f t="shared" si="37"/>
        <v>16035.8</v>
      </c>
      <c r="AB81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MIN(G818,J818,M818),"")</f>
        <v/>
      </c>
      <c r="AC818" s="49" t="str">
        <f>IF(OR(DataBase2[[#This Row],[sKS]] = "", DataBase2[[#This Row],[BSOpt]]=""), "", (DataBase2[[#This Row],[sKS]]-DataBase2[[#This Row],[BSOpt]])/DataBase2[[#This Row],[BSOpt]])</f>
        <v/>
      </c>
      <c r="AD818" s="49">
        <f t="shared" si="38"/>
        <v>19499.099999999999</v>
      </c>
      <c r="AE818" s="49">
        <f>IF(OR(DataBase2[[#This Row],[sKS]] = "", DataBase2[[#This Row],[BESTUB]]=""), "", (DataBase2[[#This Row],[sKS]]-DataBase2[[#This Row],[BESTUB]])/DataBase2[[#This Row],[BESTUB]])</f>
        <v>-0.1776133257432394</v>
      </c>
      <c r="AF818" s="75">
        <f>IF(OR(DataBase2[[#This Row],[sLB]] = "", DataBase2[[#This Row],[BestSol]]=""), "", (DataBase2[[#This Row],[sLB]]-DataBase2[[#This Row],[BestSol]])/DataBase2[[#This Row],[BestSol]])</f>
        <v>0</v>
      </c>
      <c r="AG818" s="76" t="str">
        <f>IF(OR(DataBase2[[#This Row],[sCL]] = "", DataBase2[[#This Row],[BestSol]]=""), "", (DataBase2[[#This Row],[sCL]] -DataBase2[[#This Row],[BestSol]])/DataBase2[[#This Row],[BestSol]])</f>
        <v/>
      </c>
      <c r="AH818" s="76" t="str">
        <f>IF(OR(DataBase2[[#This Row],[sDRC]]= "", DataBase2[[#This Row],[BestSol]]=""), "", (DataBase2[[#This Row],[sDRC]]-DataBase2[[#This Row],[BestSol]])/DataBase2[[#This Row],[BestSol]])</f>
        <v/>
      </c>
      <c r="AI818" s="76">
        <f>IF(OR(DataBase2[[#This Row],[sABS]]= "", DataBase2[[#This Row],[BestSol]]=""), "", (DataBase2[[#This Row],[sABS]]-DataBase2[[#This Row],[BestSol]])/DataBase2[[#This Row],[BestSol]])</f>
        <v>-0.13519135601130305</v>
      </c>
      <c r="AJ818" s="76">
        <f>IF(OR(DataBase2[[#This Row],[sCCJ]]= "", DataBase2[[#This Row],[BestSol]]=""), "", (DataBase2[[#This Row],[sCCJ]]-DataBase2[[#This Row],[BestSol]])/DataBase2[[#This Row],[BestSol]])</f>
        <v>-0.17373622372314615</v>
      </c>
      <c r="AK818" s="76">
        <f>IF(OR(DataBase2[[#This Row],[sILS]] = "", DataBase2[[#This Row],[BestSol]]=""), "", (DataBase2[[#This Row],[sILS]]-DataBase2[[#This Row],[BestSol]])/DataBase2[[#This Row],[BestSol]])</f>
        <v>-0.1473914180654492</v>
      </c>
      <c r="AL818" s="76">
        <f>IF(OR(DataBase2[[#This Row],[sSA]] = "", DataBase2[[#This Row],[BestSol]]=""), "", (DataBase2[[#This Row],[sSA]]-DataBase2[[#This Row],[BestSol]])/DataBase2[[#This Row],[BestSol]])</f>
        <v>-0.15161212568785223</v>
      </c>
      <c r="AM818" s="76">
        <f>IF(OR(DataBase2[[#This Row],[sKS]] = "", DataBase2[[#This Row],[BestSol]]=""), "", (DataBase2[[#This Row],[sKS]]-DataBase2[[#This Row],[BestSol]])/DataBase2[[#This Row],[BestSol]])</f>
        <v>-0.1776133257432394</v>
      </c>
      <c r="AN818" s="75">
        <f>IF(OR(DataBase2[[#This Row],[sLB]] = "", DataBase2[[#This Row],[BSHeu]]=""), "", (DataBase2[[#This Row],[sLB]]-DataBase2[[#This Row],[BSHeu]])/DataBase2[[#This Row],[BSHeu]])</f>
        <v>0.21597301038925401</v>
      </c>
      <c r="AO818" s="76" t="str">
        <f>IF(OR(DataBase2[[#This Row],[sCL]] = "",  DataBase2[[#This Row],[BSHeu]]=""), "", (DataBase2[[#This Row],[sCL]] - DataBase2[[#This Row],[BSHeu]])/ DataBase2[[#This Row],[BSHeu]])</f>
        <v/>
      </c>
      <c r="AP818" s="76" t="str">
        <f>IF(OR(DataBase2[[#This Row],[sDRC]]= "",  DataBase2[[#This Row],[BSHeu]]=""), "", (DataBase2[[#This Row],[sDRC]]- DataBase2[[#This Row],[BSHeu]])/ DataBase2[[#This Row],[BSHeu]])</f>
        <v/>
      </c>
      <c r="AQ818" s="76">
        <f>IF(OR(DataBase2[[#This Row],[sABS]]= "",  DataBase2[[#This Row],[BSHeu]]=""), "", (DataBase2[[#This Row],[sABS]]- DataBase2[[#This Row],[BSHeu]])/ DataBase2[[#This Row],[BSHeu]])</f>
        <v>5.1583970241584468E-2</v>
      </c>
      <c r="AR818" s="76">
        <f>IF(OR(DataBase2[[#This Row],[sCCJ]]= "",  DataBase2[[#This Row],[BSHeu]]=""), "", (DataBase2[[#This Row],[sCCJ]]- DataBase2[[#This Row],[BSHeu]])/ DataBase2[[#This Row],[BSHeu]])</f>
        <v>4.7144514149590521E-3</v>
      </c>
      <c r="AS818" s="76">
        <f>IF(OR(DataBase2[[#This Row],[sILS]] = "",  DataBase2[[#This Row],[BSHeu]]=""), "", (DataBase2[[#This Row],[sILS]]- DataBase2[[#This Row],[BSHeu]])/ DataBase2[[#This Row],[BSHeu]])</f>
        <v>3.6749024058668686E-2</v>
      </c>
      <c r="AT818" s="76">
        <f>IF(OR(DataBase2[[#This Row],[sSA]] = "",  DataBase2[[#This Row],[BSHeu]]=""), "", (DataBase2[[#This Row],[sSA]]- DataBase2[[#This Row],[BSHeu]])/ DataBase2[[#This Row],[BSHeu]])</f>
        <v>3.1616757505082381E-2</v>
      </c>
      <c r="AU818" s="77">
        <f>IF(OR(DataBase2[[#This Row],[sKS]]= "",  DataBase2[[#This Row],[BSHeu]]=""), "", (DataBase2[[#This Row],[sKS]]- DataBase2[[#This Row],[BSHeu]])/ DataBase2[[#This Row],[BSHeu]])</f>
        <v>0</v>
      </c>
      <c r="AV818" s="78">
        <f>IF(AND(DataBase2[[#This Row],[sLBGB]]&lt;=0.0001, DataBase2[[#This Row],[sLBGB]]&lt;&gt;""), 1,"")</f>
        <v>1</v>
      </c>
      <c r="AW818" s="78" t="str">
        <f>IF(AND(DataBase2[[#This Row],[sCLGB]]&lt;=0.0001,DataBase2[[#This Row],[sCLGB]]&lt;&gt;""), 1,"")</f>
        <v/>
      </c>
      <c r="AX818" s="78" t="str">
        <f>IF(AND(DataBase2[[#This Row],[sDRCGB]]&lt;=0.0001,DataBase2[[#This Row],[sDRCGB]]&lt;&gt;""), 1,"")</f>
        <v/>
      </c>
      <c r="AY818" s="78">
        <f>IF(AND(DataBase2[[#This Row],[sABSGB]]&lt;=0.0001,DataBase2[[#This Row],[sABSGB]]&lt;&gt;""), 1,"")</f>
        <v>1</v>
      </c>
      <c r="AZ818" s="78">
        <f>IF(AND(DataBase2[[#This Row],[sCCJGB]]&lt;=0.0001,DataBase2[[#This Row],[sCCJGB]]&lt;&gt;""), 1,"")</f>
        <v>1</v>
      </c>
      <c r="BA818" s="78">
        <f>IF(AND(DataBase2[[#This Row],[sILSGB]]&lt;=0.0001,DataBase2[[#This Row],[sILSGB]]&lt;&gt;""), 1,"")</f>
        <v>1</v>
      </c>
      <c r="BB818" s="78">
        <f>IF(AND(DataBase2[[#This Row],[sSAGB]]&lt;=0.0001,DataBase2[[#This Row],[sSAGB]]&lt;&gt;""), 1,"")</f>
        <v>1</v>
      </c>
      <c r="BC818" s="78">
        <f>IF(AND(DataBase2[[#This Row],[sKSGB]]&lt;=0.0001,DataBase2[[#This Row],[sKSGB]]&lt;&gt;""), 1,"")</f>
        <v>1</v>
      </c>
      <c r="BD818" s="79" t="str">
        <f>IF(AND(DataBase2[[#This Row],[sLBGKS]]&lt;=0.0001, DataBase2[[#This Row],[sLBGKS]]&lt;&gt;""), 1,"")</f>
        <v/>
      </c>
      <c r="BE818" s="78" t="str">
        <f>IF(AND(DataBase2[[#This Row],[sCLGKS]]&lt;=0.0001,DataBase2[[#This Row],[sCLGKS]]&lt;&gt;""), 1,"")</f>
        <v/>
      </c>
      <c r="BF818" s="78" t="str">
        <f>IF(AND(DataBase2[[#This Row],[sDRCGKS]]&lt;=0.0001,DataBase2[[#This Row],[sDRCGKS]]&lt;&gt;""), 1,"")</f>
        <v/>
      </c>
      <c r="BG818" s="78" t="str">
        <f>IF(AND(DataBase2[[#This Row],[sABSGKS]]&lt;=0.0001,DataBase2[[#This Row],[sABSGKS]]&lt;&gt;""), 1,"")</f>
        <v/>
      </c>
      <c r="BH818" s="78" t="str">
        <f>IF(AND(DataBase2[[#This Row],[sCCJGKS]]&lt;=0.0001,DataBase2[[#This Row],[sCCJGKS]]&lt;&gt;""), 1,"")</f>
        <v/>
      </c>
      <c r="BI818" s="78" t="str">
        <f>IF(AND(DataBase2[[#This Row],[sILSGKS]]&lt;=0.0001,DataBase2[[#This Row],[sILSGKS]]&lt;&gt;""), 1,"")</f>
        <v/>
      </c>
      <c r="BJ818" s="78" t="str">
        <f>IF(AND(DataBase2[[#This Row],[sSAGKS]]&lt;=0.0001,DataBase2[[#This Row],[sSAGKS]]&lt;&gt;""), 1,"")</f>
        <v/>
      </c>
      <c r="BK818" s="80">
        <f>IF(AND(DataBase2[[#This Row],[sKSGKS]]&lt;=0.0001,DataBase2[[#This Row],[sKSGKS]]&lt;&gt;""), 1,"")</f>
        <v>1</v>
      </c>
      <c r="BQ818" s="7"/>
      <c r="BR818" s="7"/>
      <c r="BS818" s="7"/>
      <c r="BT818" s="7"/>
      <c r="BU818" s="7"/>
      <c r="CH818" s="7"/>
      <c r="CI818" s="7"/>
      <c r="CJ818" s="7"/>
      <c r="CK818" s="7"/>
      <c r="CQ818" s="7"/>
      <c r="CR818" s="7"/>
      <c r="CS818" s="7"/>
      <c r="CT818" s="7"/>
      <c r="CU818" s="7"/>
      <c r="DH818" s="7"/>
      <c r="DI818" s="7"/>
      <c r="DJ818" s="7"/>
      <c r="DK818" s="7"/>
      <c r="DQ818" s="7"/>
      <c r="DR818" s="7"/>
      <c r="DS818" s="7"/>
      <c r="DT818" s="7"/>
      <c r="DU818" s="7"/>
      <c r="EB818" s="7"/>
      <c r="EC818" s="7"/>
      <c r="ED818" s="7"/>
      <c r="EE818" s="7"/>
      <c r="EK818" s="7"/>
      <c r="EL818" s="7"/>
      <c r="EM818" s="7"/>
      <c r="EN818" s="7"/>
      <c r="EO818" s="7"/>
      <c r="EV818" s="7"/>
      <c r="EW818" s="7"/>
      <c r="EX818" s="7"/>
      <c r="EY818" s="7"/>
    </row>
    <row r="819" spans="1:155" s="8" customFormat="1" x14ac:dyDescent="0.35">
      <c r="A819" s="127" t="s">
        <v>284</v>
      </c>
      <c r="B819" s="128" t="s">
        <v>283</v>
      </c>
      <c r="C819" s="129" t="s">
        <v>282</v>
      </c>
      <c r="D819" s="67">
        <v>6</v>
      </c>
      <c r="E819" s="67">
        <v>50</v>
      </c>
      <c r="F819" s="68">
        <v>2</v>
      </c>
      <c r="G819" s="130">
        <v>14025.9</v>
      </c>
      <c r="H819" s="163">
        <v>10317.4</v>
      </c>
      <c r="I819" s="132">
        <v>7200</v>
      </c>
      <c r="J819" s="130"/>
      <c r="K819" s="163"/>
      <c r="L819" s="132"/>
      <c r="M819" s="130"/>
      <c r="N819" s="131"/>
      <c r="O819" s="132"/>
      <c r="P819" s="130">
        <v>11268.08008</v>
      </c>
      <c r="Q819" s="132">
        <v>10830</v>
      </c>
      <c r="R819" s="130">
        <v>11714.55</v>
      </c>
      <c r="S819" s="132">
        <v>369.62</v>
      </c>
      <c r="T819" s="130">
        <v>11500.45</v>
      </c>
      <c r="U819" s="132">
        <v>300.02699999999999</v>
      </c>
      <c r="V819" s="130">
        <v>11557.85</v>
      </c>
      <c r="W819" s="132">
        <v>300.20800000000003</v>
      </c>
      <c r="X819" s="131">
        <v>11849.1</v>
      </c>
      <c r="Y819" s="132">
        <v>33</v>
      </c>
      <c r="Z819" s="74">
        <f t="shared" si="36"/>
        <v>14025.9</v>
      </c>
      <c r="AA819" s="48">
        <f t="shared" si="37"/>
        <v>11268.08008</v>
      </c>
      <c r="AB81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MIN(G819,J819,M819),"")</f>
        <v/>
      </c>
      <c r="AC819" s="49" t="str">
        <f>IF(OR(DataBase2[[#This Row],[sKS]] = "", DataBase2[[#This Row],[BSOpt]]=""), "", (DataBase2[[#This Row],[sKS]]-DataBase2[[#This Row],[BSOpt]])/DataBase2[[#This Row],[BSOpt]])</f>
        <v/>
      </c>
      <c r="AD819" s="49">
        <f t="shared" si="38"/>
        <v>14025.9</v>
      </c>
      <c r="AE819" s="49">
        <f>IF(OR(DataBase2[[#This Row],[sKS]] = "", DataBase2[[#This Row],[BESTUB]]=""), "", (DataBase2[[#This Row],[sKS]]-DataBase2[[#This Row],[BESTUB]])/DataBase2[[#This Row],[BESTUB]])</f>
        <v>-0.15519859688148349</v>
      </c>
      <c r="AF819" s="75">
        <f>IF(OR(DataBase2[[#This Row],[sLB]] = "", DataBase2[[#This Row],[BestSol]]=""), "", (DataBase2[[#This Row],[sLB]]-DataBase2[[#This Row],[BestSol]])/DataBase2[[#This Row],[BestSol]])</f>
        <v>0</v>
      </c>
      <c r="AG819" s="76" t="str">
        <f>IF(OR(DataBase2[[#This Row],[sCL]] = "", DataBase2[[#This Row],[BestSol]]=""), "", (DataBase2[[#This Row],[sCL]] -DataBase2[[#This Row],[BestSol]])/DataBase2[[#This Row],[BestSol]])</f>
        <v/>
      </c>
      <c r="AH819" s="76" t="str">
        <f>IF(OR(DataBase2[[#This Row],[sDRC]]= "", DataBase2[[#This Row],[BestSol]]=""), "", (DataBase2[[#This Row],[sDRC]]-DataBase2[[#This Row],[BestSol]])/DataBase2[[#This Row],[BestSol]])</f>
        <v/>
      </c>
      <c r="AI819" s="76">
        <f>IF(OR(DataBase2[[#This Row],[sABS]]= "", DataBase2[[#This Row],[BestSol]]=""), "", (DataBase2[[#This Row],[sABS]]-DataBase2[[#This Row],[BestSol]])/DataBase2[[#This Row],[BestSol]])</f>
        <v>-0.1966233838826742</v>
      </c>
      <c r="AJ819" s="76">
        <f>IF(OR(DataBase2[[#This Row],[sCCJ]]= "", DataBase2[[#This Row],[BestSol]]=""), "", (DataBase2[[#This Row],[sCCJ]]-DataBase2[[#This Row],[BestSol]])/DataBase2[[#This Row],[BestSol]])</f>
        <v>-0.16479156417769986</v>
      </c>
      <c r="AK819" s="76">
        <f>IF(OR(DataBase2[[#This Row],[sILS]] = "", DataBase2[[#This Row],[BestSol]]=""), "", (DataBase2[[#This Row],[sILS]]-DataBase2[[#This Row],[BestSol]])/DataBase2[[#This Row],[BestSol]])</f>
        <v>-0.18005618177799634</v>
      </c>
      <c r="AL819" s="76">
        <f>IF(OR(DataBase2[[#This Row],[sSA]] = "", DataBase2[[#This Row],[BestSol]]=""), "", (DataBase2[[#This Row],[sSA]]-DataBase2[[#This Row],[BestSol]])/DataBase2[[#This Row],[BestSol]])</f>
        <v>-0.1759637527716581</v>
      </c>
      <c r="AM819" s="76">
        <f>IF(OR(DataBase2[[#This Row],[sKS]] = "", DataBase2[[#This Row],[BestSol]]=""), "", (DataBase2[[#This Row],[sKS]]-DataBase2[[#This Row],[BestSol]])/DataBase2[[#This Row],[BestSol]])</f>
        <v>-0.15519859688148349</v>
      </c>
      <c r="AN819" s="75">
        <f>IF(OR(DataBase2[[#This Row],[sLB]] = "", DataBase2[[#This Row],[BSHeu]]=""), "", (DataBase2[[#This Row],[sLB]]-DataBase2[[#This Row],[BSHeu]])/DataBase2[[#This Row],[BSHeu]])</f>
        <v>0.24474621234676208</v>
      </c>
      <c r="AO819" s="76" t="str">
        <f>IF(OR(DataBase2[[#This Row],[sCL]] = "",  DataBase2[[#This Row],[BSHeu]]=""), "", (DataBase2[[#This Row],[sCL]] - DataBase2[[#This Row],[BSHeu]])/ DataBase2[[#This Row],[BSHeu]])</f>
        <v/>
      </c>
      <c r="AP819" s="76" t="str">
        <f>IF(OR(DataBase2[[#This Row],[sDRC]]= "",  DataBase2[[#This Row],[BSHeu]]=""), "", (DataBase2[[#This Row],[sDRC]]- DataBase2[[#This Row],[BSHeu]])/ DataBase2[[#This Row],[BSHeu]])</f>
        <v/>
      </c>
      <c r="AQ819" s="76">
        <f>IF(OR(DataBase2[[#This Row],[sABS]]= "",  DataBase2[[#This Row],[BSHeu]]=""), "", (DataBase2[[#This Row],[sABS]]- DataBase2[[#This Row],[BSHeu]])/ DataBase2[[#This Row],[BSHeu]])</f>
        <v>0</v>
      </c>
      <c r="AR819" s="76">
        <f>IF(OR(DataBase2[[#This Row],[sCCJ]]= "",  DataBase2[[#This Row],[BSHeu]]=""), "", (DataBase2[[#This Row],[sCCJ]]- DataBase2[[#This Row],[BSHeu]])/ DataBase2[[#This Row],[BSHeu]])</f>
        <v>3.9622537009871832E-2</v>
      </c>
      <c r="AS819" s="76">
        <f>IF(OR(DataBase2[[#This Row],[sILS]] = "",  DataBase2[[#This Row],[BSHeu]]=""), "", (DataBase2[[#This Row],[sILS]]- DataBase2[[#This Row],[BSHeu]])/ DataBase2[[#This Row],[BSHeu]])</f>
        <v>2.0621962068981054E-2</v>
      </c>
      <c r="AT819" s="76">
        <f>IF(OR(DataBase2[[#This Row],[sSA]] = "",  DataBase2[[#This Row],[BSHeu]]=""), "", (DataBase2[[#This Row],[sSA]]- DataBase2[[#This Row],[BSHeu]])/ DataBase2[[#This Row],[BSHeu]])</f>
        <v>2.5715997573918611E-2</v>
      </c>
      <c r="AU819" s="77">
        <f>IF(OR(DataBase2[[#This Row],[sKS]]= "",  DataBase2[[#This Row],[BSHeu]]=""), "", (DataBase2[[#This Row],[sKS]]- DataBase2[[#This Row],[BSHeu]])/ DataBase2[[#This Row],[BSHeu]])</f>
        <v>5.1563346717003508E-2</v>
      </c>
      <c r="AV819" s="78">
        <f>IF(AND(DataBase2[[#This Row],[sLBGB]]&lt;=0.0001, DataBase2[[#This Row],[sLBGB]]&lt;&gt;""), 1,"")</f>
        <v>1</v>
      </c>
      <c r="AW819" s="78" t="str">
        <f>IF(AND(DataBase2[[#This Row],[sCLGB]]&lt;=0.0001,DataBase2[[#This Row],[sCLGB]]&lt;&gt;""), 1,"")</f>
        <v/>
      </c>
      <c r="AX819" s="78" t="str">
        <f>IF(AND(DataBase2[[#This Row],[sDRCGB]]&lt;=0.0001,DataBase2[[#This Row],[sDRCGB]]&lt;&gt;""), 1,"")</f>
        <v/>
      </c>
      <c r="AY819" s="78">
        <f>IF(AND(DataBase2[[#This Row],[sABSGB]]&lt;=0.0001,DataBase2[[#This Row],[sABSGB]]&lt;&gt;""), 1,"")</f>
        <v>1</v>
      </c>
      <c r="AZ819" s="78">
        <f>IF(AND(DataBase2[[#This Row],[sCCJGB]]&lt;=0.0001,DataBase2[[#This Row],[sCCJGB]]&lt;&gt;""), 1,"")</f>
        <v>1</v>
      </c>
      <c r="BA819" s="78">
        <f>IF(AND(DataBase2[[#This Row],[sILSGB]]&lt;=0.0001,DataBase2[[#This Row],[sILSGB]]&lt;&gt;""), 1,"")</f>
        <v>1</v>
      </c>
      <c r="BB819" s="78">
        <f>IF(AND(DataBase2[[#This Row],[sSAGB]]&lt;=0.0001,DataBase2[[#This Row],[sSAGB]]&lt;&gt;""), 1,"")</f>
        <v>1</v>
      </c>
      <c r="BC819" s="78">
        <f>IF(AND(DataBase2[[#This Row],[sKSGB]]&lt;=0.0001,DataBase2[[#This Row],[sKSGB]]&lt;&gt;""), 1,"")</f>
        <v>1</v>
      </c>
      <c r="BD819" s="79" t="str">
        <f>IF(AND(DataBase2[[#This Row],[sLBGKS]]&lt;=0.0001, DataBase2[[#This Row],[sLBGKS]]&lt;&gt;""), 1,"")</f>
        <v/>
      </c>
      <c r="BE819" s="78" t="str">
        <f>IF(AND(DataBase2[[#This Row],[sCLGKS]]&lt;=0.0001,DataBase2[[#This Row],[sCLGKS]]&lt;&gt;""), 1,"")</f>
        <v/>
      </c>
      <c r="BF819" s="78" t="str">
        <f>IF(AND(DataBase2[[#This Row],[sDRCGKS]]&lt;=0.0001,DataBase2[[#This Row],[sDRCGKS]]&lt;&gt;""), 1,"")</f>
        <v/>
      </c>
      <c r="BG819" s="78">
        <f>IF(AND(DataBase2[[#This Row],[sABSGKS]]&lt;=0.0001,DataBase2[[#This Row],[sABSGKS]]&lt;&gt;""), 1,"")</f>
        <v>1</v>
      </c>
      <c r="BH819" s="78" t="str">
        <f>IF(AND(DataBase2[[#This Row],[sCCJGKS]]&lt;=0.0001,DataBase2[[#This Row],[sCCJGKS]]&lt;&gt;""), 1,"")</f>
        <v/>
      </c>
      <c r="BI819" s="78" t="str">
        <f>IF(AND(DataBase2[[#This Row],[sILSGKS]]&lt;=0.0001,DataBase2[[#This Row],[sILSGKS]]&lt;&gt;""), 1,"")</f>
        <v/>
      </c>
      <c r="BJ819" s="78" t="str">
        <f>IF(AND(DataBase2[[#This Row],[sSAGKS]]&lt;=0.0001,DataBase2[[#This Row],[sSAGKS]]&lt;&gt;""), 1,"")</f>
        <v/>
      </c>
      <c r="BK819" s="80" t="str">
        <f>IF(AND(DataBase2[[#This Row],[sKSGKS]]&lt;=0.0001,DataBase2[[#This Row],[sKSGKS]]&lt;&gt;""), 1,"")</f>
        <v/>
      </c>
      <c r="BQ819" s="7"/>
      <c r="BR819" s="7"/>
      <c r="BS819" s="7"/>
      <c r="BT819" s="7"/>
      <c r="BU819" s="7"/>
      <c r="CH819" s="7"/>
      <c r="CI819" s="7"/>
      <c r="CJ819" s="7"/>
      <c r="CK819" s="7"/>
      <c r="CQ819" s="7"/>
      <c r="CR819" s="7"/>
      <c r="CS819" s="7"/>
      <c r="CT819" s="7"/>
      <c r="CU819" s="7"/>
      <c r="DH819" s="7"/>
      <c r="DI819" s="7"/>
      <c r="DJ819" s="7"/>
      <c r="DK819" s="7"/>
      <c r="DQ819" s="7"/>
      <c r="DR819" s="7"/>
      <c r="DS819" s="7"/>
      <c r="DT819" s="7"/>
      <c r="DU819" s="7"/>
      <c r="EB819" s="7"/>
      <c r="EC819" s="7"/>
      <c r="ED819" s="7"/>
      <c r="EE819" s="7"/>
      <c r="EK819" s="7"/>
      <c r="EL819" s="7"/>
      <c r="EM819" s="7"/>
      <c r="EN819" s="7"/>
      <c r="EO819" s="7"/>
      <c r="EV819" s="7"/>
      <c r="EW819" s="7"/>
      <c r="EX819" s="7"/>
      <c r="EY819" s="7"/>
    </row>
    <row r="820" spans="1:155" s="8" customFormat="1" x14ac:dyDescent="0.35">
      <c r="A820" s="127" t="s">
        <v>285</v>
      </c>
      <c r="B820" s="128" t="s">
        <v>283</v>
      </c>
      <c r="C820" s="129" t="s">
        <v>282</v>
      </c>
      <c r="D820" s="67">
        <v>6</v>
      </c>
      <c r="E820" s="67">
        <v>50</v>
      </c>
      <c r="F820" s="68">
        <v>3</v>
      </c>
      <c r="G820" s="130">
        <v>16902.400000000001</v>
      </c>
      <c r="H820" s="163">
        <v>11817.2</v>
      </c>
      <c r="I820" s="132">
        <v>7200</v>
      </c>
      <c r="J820" s="130"/>
      <c r="K820" s="163"/>
      <c r="L820" s="132"/>
      <c r="M820" s="130"/>
      <c r="N820" s="131"/>
      <c r="O820" s="132"/>
      <c r="P820" s="130">
        <v>13689.759770000001</v>
      </c>
      <c r="Q820" s="132">
        <v>10934</v>
      </c>
      <c r="R820" s="130">
        <v>13528.85</v>
      </c>
      <c r="S820" s="132">
        <v>331.27</v>
      </c>
      <c r="T820" s="130">
        <v>13537.25</v>
      </c>
      <c r="U820" s="132">
        <v>300.08550000000002</v>
      </c>
      <c r="V820" s="130">
        <v>13657.55</v>
      </c>
      <c r="W820" s="132">
        <v>300.13499999999999</v>
      </c>
      <c r="X820" s="131">
        <v>13473.6</v>
      </c>
      <c r="Y820" s="132">
        <v>265</v>
      </c>
      <c r="Z820" s="74">
        <f t="shared" si="36"/>
        <v>16902.400000000001</v>
      </c>
      <c r="AA820" s="48">
        <f t="shared" si="37"/>
        <v>13473.6</v>
      </c>
      <c r="AB82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MIN(G820,J820,M820),"")</f>
        <v/>
      </c>
      <c r="AC820" s="49" t="str">
        <f>IF(OR(DataBase2[[#This Row],[sKS]] = "", DataBase2[[#This Row],[BSOpt]]=""), "", (DataBase2[[#This Row],[sKS]]-DataBase2[[#This Row],[BSOpt]])/DataBase2[[#This Row],[BSOpt]])</f>
        <v/>
      </c>
      <c r="AD820" s="49">
        <f t="shared" si="38"/>
        <v>16902.400000000001</v>
      </c>
      <c r="AE820" s="49">
        <f>IF(OR(DataBase2[[#This Row],[sKS]] = "", DataBase2[[#This Row],[BESTUB]]=""), "", (DataBase2[[#This Row],[sKS]]-DataBase2[[#This Row],[BESTUB]])/DataBase2[[#This Row],[BESTUB]])</f>
        <v>-0.20285876561908373</v>
      </c>
      <c r="AF820" s="75">
        <f>IF(OR(DataBase2[[#This Row],[sLB]] = "", DataBase2[[#This Row],[BestSol]]=""), "", (DataBase2[[#This Row],[sLB]]-DataBase2[[#This Row],[BestSol]])/DataBase2[[#This Row],[BestSol]])</f>
        <v>0</v>
      </c>
      <c r="AG820" s="76" t="str">
        <f>IF(OR(DataBase2[[#This Row],[sCL]] = "", DataBase2[[#This Row],[BestSol]]=""), "", (DataBase2[[#This Row],[sCL]] -DataBase2[[#This Row],[BestSol]])/DataBase2[[#This Row],[BestSol]])</f>
        <v/>
      </c>
      <c r="AH820" s="76" t="str">
        <f>IF(OR(DataBase2[[#This Row],[sDRC]]= "", DataBase2[[#This Row],[BestSol]]=""), "", (DataBase2[[#This Row],[sDRC]]-DataBase2[[#This Row],[BestSol]])/DataBase2[[#This Row],[BestSol]])</f>
        <v/>
      </c>
      <c r="AI820" s="76">
        <f>IF(OR(DataBase2[[#This Row],[sABS]]= "", DataBase2[[#This Row],[BestSol]]=""), "", (DataBase2[[#This Row],[sABS]]-DataBase2[[#This Row],[BestSol]])/DataBase2[[#This Row],[BestSol]])</f>
        <v>-0.19007006283131392</v>
      </c>
      <c r="AJ820" s="76">
        <f>IF(OR(DataBase2[[#This Row],[sCCJ]]= "", DataBase2[[#This Row],[BestSol]]=""), "", (DataBase2[[#This Row],[sCCJ]]-DataBase2[[#This Row],[BestSol]])/DataBase2[[#This Row],[BestSol]])</f>
        <v>-0.19958999905338892</v>
      </c>
      <c r="AK820" s="76">
        <f>IF(OR(DataBase2[[#This Row],[sILS]] = "", DataBase2[[#This Row],[BestSol]]=""), "", (DataBase2[[#This Row],[sILS]]-DataBase2[[#This Row],[BestSol]])/DataBase2[[#This Row],[BestSol]])</f>
        <v>-0.19909302820901181</v>
      </c>
      <c r="AL820" s="76">
        <f>IF(OR(DataBase2[[#This Row],[sSA]] = "", DataBase2[[#This Row],[BestSol]]=""), "", (DataBase2[[#This Row],[sSA]]-DataBase2[[#This Row],[BestSol]])/DataBase2[[#This Row],[BestSol]])</f>
        <v>-0.19197569575918225</v>
      </c>
      <c r="AM820" s="76">
        <f>IF(OR(DataBase2[[#This Row],[sKS]] = "", DataBase2[[#This Row],[BestSol]]=""), "", (DataBase2[[#This Row],[sKS]]-DataBase2[[#This Row],[BestSol]])/DataBase2[[#This Row],[BestSol]])</f>
        <v>-0.20285876561908373</v>
      </c>
      <c r="AN820" s="75">
        <f>IF(OR(DataBase2[[#This Row],[sLB]] = "", DataBase2[[#This Row],[BSHeu]]=""), "", (DataBase2[[#This Row],[sLB]]-DataBase2[[#This Row],[BSHeu]])/DataBase2[[#This Row],[BSHeu]])</f>
        <v>0.25448284051775333</v>
      </c>
      <c r="AO820" s="76" t="str">
        <f>IF(OR(DataBase2[[#This Row],[sCL]] = "",  DataBase2[[#This Row],[BSHeu]]=""), "", (DataBase2[[#This Row],[sCL]] - DataBase2[[#This Row],[BSHeu]])/ DataBase2[[#This Row],[BSHeu]])</f>
        <v/>
      </c>
      <c r="AP820" s="76" t="str">
        <f>IF(OR(DataBase2[[#This Row],[sDRC]]= "",  DataBase2[[#This Row],[BSHeu]]=""), "", (DataBase2[[#This Row],[sDRC]]- DataBase2[[#This Row],[BSHeu]])/ DataBase2[[#This Row],[BSHeu]])</f>
        <v/>
      </c>
      <c r="AQ820" s="76">
        <f>IF(OR(DataBase2[[#This Row],[sABS]]= "",  DataBase2[[#This Row],[BSHeu]]=""), "", (DataBase2[[#This Row],[sABS]]- DataBase2[[#This Row],[BSHeu]])/ DataBase2[[#This Row],[BSHeu]])</f>
        <v>1.6043208199738763E-2</v>
      </c>
      <c r="AR820" s="76">
        <f>IF(OR(DataBase2[[#This Row],[sCCJ]]= "",  DataBase2[[#This Row],[BSHeu]]=""), "", (DataBase2[[#This Row],[sCCJ]]- DataBase2[[#This Row],[BSHeu]])/ DataBase2[[#This Row],[BSHeu]])</f>
        <v>4.1006115663222891E-3</v>
      </c>
      <c r="AS820" s="76">
        <f>IF(OR(DataBase2[[#This Row],[sILS]] = "",  DataBase2[[#This Row],[BSHeu]]=""), "", (DataBase2[[#This Row],[sILS]]- DataBase2[[#This Row],[BSHeu]])/ DataBase2[[#This Row],[BSHeu]])</f>
        <v>4.7240529628309906E-3</v>
      </c>
      <c r="AT820" s="76">
        <f>IF(OR(DataBase2[[#This Row],[sSA]] = "",  DataBase2[[#This Row],[BSHeu]]=""), "", (DataBase2[[#This Row],[sSA]]- DataBase2[[#This Row],[BSHeu]])/ DataBase2[[#This Row],[BSHeu]])</f>
        <v>1.3652624391402366E-2</v>
      </c>
      <c r="AU820" s="77">
        <f>IF(OR(DataBase2[[#This Row],[sKS]]= "",  DataBase2[[#This Row],[BSHeu]]=""), "", (DataBase2[[#This Row],[sKS]]- DataBase2[[#This Row],[BSHeu]])/ DataBase2[[#This Row],[BSHeu]])</f>
        <v>0</v>
      </c>
      <c r="AV820" s="78">
        <f>IF(AND(DataBase2[[#This Row],[sLBGB]]&lt;=0.0001, DataBase2[[#This Row],[sLBGB]]&lt;&gt;""), 1,"")</f>
        <v>1</v>
      </c>
      <c r="AW820" s="78" t="str">
        <f>IF(AND(DataBase2[[#This Row],[sCLGB]]&lt;=0.0001,DataBase2[[#This Row],[sCLGB]]&lt;&gt;""), 1,"")</f>
        <v/>
      </c>
      <c r="AX820" s="78" t="str">
        <f>IF(AND(DataBase2[[#This Row],[sDRCGB]]&lt;=0.0001,DataBase2[[#This Row],[sDRCGB]]&lt;&gt;""), 1,"")</f>
        <v/>
      </c>
      <c r="AY820" s="78">
        <f>IF(AND(DataBase2[[#This Row],[sABSGB]]&lt;=0.0001,DataBase2[[#This Row],[sABSGB]]&lt;&gt;""), 1,"")</f>
        <v>1</v>
      </c>
      <c r="AZ820" s="78">
        <f>IF(AND(DataBase2[[#This Row],[sCCJGB]]&lt;=0.0001,DataBase2[[#This Row],[sCCJGB]]&lt;&gt;""), 1,"")</f>
        <v>1</v>
      </c>
      <c r="BA820" s="78">
        <f>IF(AND(DataBase2[[#This Row],[sILSGB]]&lt;=0.0001,DataBase2[[#This Row],[sILSGB]]&lt;&gt;""), 1,"")</f>
        <v>1</v>
      </c>
      <c r="BB820" s="78">
        <f>IF(AND(DataBase2[[#This Row],[sSAGB]]&lt;=0.0001,DataBase2[[#This Row],[sSAGB]]&lt;&gt;""), 1,"")</f>
        <v>1</v>
      </c>
      <c r="BC820" s="78">
        <f>IF(AND(DataBase2[[#This Row],[sKSGB]]&lt;=0.0001,DataBase2[[#This Row],[sKSGB]]&lt;&gt;""), 1,"")</f>
        <v>1</v>
      </c>
      <c r="BD820" s="79" t="str">
        <f>IF(AND(DataBase2[[#This Row],[sLBGKS]]&lt;=0.0001, DataBase2[[#This Row],[sLBGKS]]&lt;&gt;""), 1,"")</f>
        <v/>
      </c>
      <c r="BE820" s="78" t="str">
        <f>IF(AND(DataBase2[[#This Row],[sCLGKS]]&lt;=0.0001,DataBase2[[#This Row],[sCLGKS]]&lt;&gt;""), 1,"")</f>
        <v/>
      </c>
      <c r="BF820" s="78" t="str">
        <f>IF(AND(DataBase2[[#This Row],[sDRCGKS]]&lt;=0.0001,DataBase2[[#This Row],[sDRCGKS]]&lt;&gt;""), 1,"")</f>
        <v/>
      </c>
      <c r="BG820" s="78" t="str">
        <f>IF(AND(DataBase2[[#This Row],[sABSGKS]]&lt;=0.0001,DataBase2[[#This Row],[sABSGKS]]&lt;&gt;""), 1,"")</f>
        <v/>
      </c>
      <c r="BH820" s="78" t="str">
        <f>IF(AND(DataBase2[[#This Row],[sCCJGKS]]&lt;=0.0001,DataBase2[[#This Row],[sCCJGKS]]&lt;&gt;""), 1,"")</f>
        <v/>
      </c>
      <c r="BI820" s="78" t="str">
        <f>IF(AND(DataBase2[[#This Row],[sILSGKS]]&lt;=0.0001,DataBase2[[#This Row],[sILSGKS]]&lt;&gt;""), 1,"")</f>
        <v/>
      </c>
      <c r="BJ820" s="78" t="str">
        <f>IF(AND(DataBase2[[#This Row],[sSAGKS]]&lt;=0.0001,DataBase2[[#This Row],[sSAGKS]]&lt;&gt;""), 1,"")</f>
        <v/>
      </c>
      <c r="BK820" s="80">
        <f>IF(AND(DataBase2[[#This Row],[sKSGKS]]&lt;=0.0001,DataBase2[[#This Row],[sKSGKS]]&lt;&gt;""), 1,"")</f>
        <v>1</v>
      </c>
      <c r="BQ820" s="7"/>
      <c r="BR820" s="7"/>
      <c r="BS820" s="7"/>
      <c r="BT820" s="7"/>
      <c r="BU820" s="7"/>
      <c r="CH820" s="7"/>
      <c r="CI820" s="7"/>
      <c r="CJ820" s="7"/>
      <c r="CK820" s="7"/>
      <c r="CQ820" s="7"/>
      <c r="CR820" s="7"/>
      <c r="CS820" s="7"/>
      <c r="CT820" s="7"/>
      <c r="CU820" s="7"/>
      <c r="DH820" s="7"/>
      <c r="DI820" s="7"/>
      <c r="DJ820" s="7"/>
      <c r="DK820" s="7"/>
      <c r="DQ820" s="7"/>
      <c r="DR820" s="7"/>
      <c r="DS820" s="7"/>
      <c r="DT820" s="7"/>
      <c r="DU820" s="7"/>
      <c r="EB820" s="7"/>
      <c r="EC820" s="7"/>
      <c r="ED820" s="7"/>
      <c r="EE820" s="7"/>
      <c r="EK820" s="7"/>
      <c r="EL820" s="7"/>
      <c r="EM820" s="7"/>
      <c r="EN820" s="7"/>
      <c r="EO820" s="7"/>
      <c r="EV820" s="7"/>
      <c r="EW820" s="7"/>
      <c r="EX820" s="7"/>
      <c r="EY820" s="7"/>
    </row>
    <row r="821" spans="1:155" s="8" customFormat="1" x14ac:dyDescent="0.35">
      <c r="A821" s="127" t="s">
        <v>286</v>
      </c>
      <c r="B821" s="128" t="s">
        <v>283</v>
      </c>
      <c r="C821" s="129" t="s">
        <v>282</v>
      </c>
      <c r="D821" s="67">
        <v>6</v>
      </c>
      <c r="E821" s="67">
        <v>50</v>
      </c>
      <c r="F821" s="68">
        <v>4</v>
      </c>
      <c r="G821" s="130">
        <v>19551.900000000001</v>
      </c>
      <c r="H821" s="163">
        <v>13566.8</v>
      </c>
      <c r="I821" s="132">
        <v>7200</v>
      </c>
      <c r="J821" s="130"/>
      <c r="K821" s="163"/>
      <c r="L821" s="132"/>
      <c r="M821" s="130"/>
      <c r="N821" s="131"/>
      <c r="O821" s="132"/>
      <c r="P821" s="130">
        <v>16006.190430000001</v>
      </c>
      <c r="Q821" s="132">
        <v>10885</v>
      </c>
      <c r="R821" s="130">
        <v>15654.85</v>
      </c>
      <c r="S821" s="132">
        <v>395.9</v>
      </c>
      <c r="T821" s="130">
        <v>15704.25</v>
      </c>
      <c r="U821" s="132">
        <v>300.03949999999998</v>
      </c>
      <c r="V821" s="130">
        <v>15362.55</v>
      </c>
      <c r="W821" s="132">
        <v>300.2715</v>
      </c>
      <c r="X821" s="131">
        <v>16039.4</v>
      </c>
      <c r="Y821" s="132">
        <v>1061</v>
      </c>
      <c r="Z821" s="74">
        <f t="shared" si="36"/>
        <v>19551.900000000001</v>
      </c>
      <c r="AA821" s="48">
        <f t="shared" si="37"/>
        <v>15362.55</v>
      </c>
      <c r="AB82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MIN(G821,J821,M821),"")</f>
        <v/>
      </c>
      <c r="AC821" s="49" t="str">
        <f>IF(OR(DataBase2[[#This Row],[sKS]] = "", DataBase2[[#This Row],[BSOpt]]=""), "", (DataBase2[[#This Row],[sKS]]-DataBase2[[#This Row],[BSOpt]])/DataBase2[[#This Row],[BSOpt]])</f>
        <v/>
      </c>
      <c r="AD821" s="49">
        <f t="shared" si="38"/>
        <v>19551.900000000001</v>
      </c>
      <c r="AE821" s="49">
        <f>IF(OR(DataBase2[[#This Row],[sKS]] = "", DataBase2[[#This Row],[BESTUB]]=""), "", (DataBase2[[#This Row],[sKS]]-DataBase2[[#This Row],[BESTUB]])/DataBase2[[#This Row],[BESTUB]])</f>
        <v>-0.17965005958500205</v>
      </c>
      <c r="AF821" s="75">
        <f>IF(OR(DataBase2[[#This Row],[sLB]] = "", DataBase2[[#This Row],[BestSol]]=""), "", (DataBase2[[#This Row],[sLB]]-DataBase2[[#This Row],[BestSol]])/DataBase2[[#This Row],[BestSol]])</f>
        <v>0</v>
      </c>
      <c r="AG821" s="76" t="str">
        <f>IF(OR(DataBase2[[#This Row],[sCL]] = "", DataBase2[[#This Row],[BestSol]]=""), "", (DataBase2[[#This Row],[sCL]] -DataBase2[[#This Row],[BestSol]])/DataBase2[[#This Row],[BestSol]])</f>
        <v/>
      </c>
      <c r="AH821" s="76" t="str">
        <f>IF(OR(DataBase2[[#This Row],[sDRC]]= "", DataBase2[[#This Row],[BestSol]]=""), "", (DataBase2[[#This Row],[sDRC]]-DataBase2[[#This Row],[BestSol]])/DataBase2[[#This Row],[BestSol]])</f>
        <v/>
      </c>
      <c r="AI821" s="76">
        <f>IF(OR(DataBase2[[#This Row],[sABS]]= "", DataBase2[[#This Row],[BestSol]]=""), "", (DataBase2[[#This Row],[sABS]]-DataBase2[[#This Row],[BestSol]])/DataBase2[[#This Row],[BestSol]])</f>
        <v>-0.18134859374280762</v>
      </c>
      <c r="AJ821" s="76">
        <f>IF(OR(DataBase2[[#This Row],[sCCJ]]= "", DataBase2[[#This Row],[BestSol]]=""), "", (DataBase2[[#This Row],[sCCJ]]-DataBase2[[#This Row],[BestSol]])/DataBase2[[#This Row],[BestSol]])</f>
        <v>-0.19931822482725467</v>
      </c>
      <c r="AK821" s="76">
        <f>IF(OR(DataBase2[[#This Row],[sILS]] = "", DataBase2[[#This Row],[BestSol]]=""), "", (DataBase2[[#This Row],[sILS]]-DataBase2[[#This Row],[BestSol]])/DataBase2[[#This Row],[BestSol]])</f>
        <v>-0.19679161616006635</v>
      </c>
      <c r="AL821" s="76">
        <f>IF(OR(DataBase2[[#This Row],[sSA]] = "", DataBase2[[#This Row],[BestSol]]=""), "", (DataBase2[[#This Row],[sSA]]-DataBase2[[#This Row],[BestSol]])/DataBase2[[#This Row],[BestSol]])</f>
        <v>-0.21426817854019312</v>
      </c>
      <c r="AM821" s="76">
        <f>IF(OR(DataBase2[[#This Row],[sKS]] = "", DataBase2[[#This Row],[BestSol]]=""), "", (DataBase2[[#This Row],[sKS]]-DataBase2[[#This Row],[BestSol]])/DataBase2[[#This Row],[BestSol]])</f>
        <v>-0.17965005958500205</v>
      </c>
      <c r="AN821" s="75">
        <f>IF(OR(DataBase2[[#This Row],[sLB]] = "", DataBase2[[#This Row],[BSHeu]]=""), "", (DataBase2[[#This Row],[sLB]]-DataBase2[[#This Row],[BSHeu]])/DataBase2[[#This Row],[BSHeu]])</f>
        <v>0.27269886835193391</v>
      </c>
      <c r="AO821" s="76" t="str">
        <f>IF(OR(DataBase2[[#This Row],[sCL]] = "",  DataBase2[[#This Row],[BSHeu]]=""), "", (DataBase2[[#This Row],[sCL]] - DataBase2[[#This Row],[BSHeu]])/ DataBase2[[#This Row],[BSHeu]])</f>
        <v/>
      </c>
      <c r="AP821" s="76" t="str">
        <f>IF(OR(DataBase2[[#This Row],[sDRC]]= "",  DataBase2[[#This Row],[BSHeu]]=""), "", (DataBase2[[#This Row],[sDRC]]- DataBase2[[#This Row],[BSHeu]])/ DataBase2[[#This Row],[BSHeu]])</f>
        <v/>
      </c>
      <c r="AQ821" s="76">
        <f>IF(OR(DataBase2[[#This Row],[sABS]]= "",  DataBase2[[#This Row],[BSHeu]]=""), "", (DataBase2[[#This Row],[sABS]]- DataBase2[[#This Row],[BSHeu]])/ DataBase2[[#This Row],[BSHeu]])</f>
        <v>4.1896718318248032E-2</v>
      </c>
      <c r="AR821" s="76">
        <f>IF(OR(DataBase2[[#This Row],[sCCJ]]= "",  DataBase2[[#This Row],[BSHeu]]=""), "", (DataBase2[[#This Row],[sCCJ]]- DataBase2[[#This Row],[BSHeu]])/ DataBase2[[#This Row],[BSHeu]])</f>
        <v>1.9026789172370544E-2</v>
      </c>
      <c r="AS821" s="76">
        <f>IF(OR(DataBase2[[#This Row],[sILS]] = "",  DataBase2[[#This Row],[BSHeu]]=""), "", (DataBase2[[#This Row],[sILS]]- DataBase2[[#This Row],[BSHeu]])/ DataBase2[[#This Row],[BSHeu]])</f>
        <v>2.2242401163869326E-2</v>
      </c>
      <c r="AT821" s="76">
        <f>IF(OR(DataBase2[[#This Row],[sSA]] = "",  DataBase2[[#This Row],[BSHeu]]=""), "", (DataBase2[[#This Row],[sSA]]- DataBase2[[#This Row],[BSHeu]])/ DataBase2[[#This Row],[BSHeu]])</f>
        <v>0</v>
      </c>
      <c r="AU821" s="77">
        <f>IF(OR(DataBase2[[#This Row],[sKS]]= "",  DataBase2[[#This Row],[BSHeu]]=""), "", (DataBase2[[#This Row],[sKS]]- DataBase2[[#This Row],[BSHeu]])/ DataBase2[[#This Row],[BSHeu]])</f>
        <v>4.4058440818744313E-2</v>
      </c>
      <c r="AV821" s="78">
        <f>IF(AND(DataBase2[[#This Row],[sLBGB]]&lt;=0.0001, DataBase2[[#This Row],[sLBGB]]&lt;&gt;""), 1,"")</f>
        <v>1</v>
      </c>
      <c r="AW821" s="78" t="str">
        <f>IF(AND(DataBase2[[#This Row],[sCLGB]]&lt;=0.0001,DataBase2[[#This Row],[sCLGB]]&lt;&gt;""), 1,"")</f>
        <v/>
      </c>
      <c r="AX821" s="78" t="str">
        <f>IF(AND(DataBase2[[#This Row],[sDRCGB]]&lt;=0.0001,DataBase2[[#This Row],[sDRCGB]]&lt;&gt;""), 1,"")</f>
        <v/>
      </c>
      <c r="AY821" s="78">
        <f>IF(AND(DataBase2[[#This Row],[sABSGB]]&lt;=0.0001,DataBase2[[#This Row],[sABSGB]]&lt;&gt;""), 1,"")</f>
        <v>1</v>
      </c>
      <c r="AZ821" s="78">
        <f>IF(AND(DataBase2[[#This Row],[sCCJGB]]&lt;=0.0001,DataBase2[[#This Row],[sCCJGB]]&lt;&gt;""), 1,"")</f>
        <v>1</v>
      </c>
      <c r="BA821" s="78">
        <f>IF(AND(DataBase2[[#This Row],[sILSGB]]&lt;=0.0001,DataBase2[[#This Row],[sILSGB]]&lt;&gt;""), 1,"")</f>
        <v>1</v>
      </c>
      <c r="BB821" s="78">
        <f>IF(AND(DataBase2[[#This Row],[sSAGB]]&lt;=0.0001,DataBase2[[#This Row],[sSAGB]]&lt;&gt;""), 1,"")</f>
        <v>1</v>
      </c>
      <c r="BC821" s="78">
        <f>IF(AND(DataBase2[[#This Row],[sKSGB]]&lt;=0.0001,DataBase2[[#This Row],[sKSGB]]&lt;&gt;""), 1,"")</f>
        <v>1</v>
      </c>
      <c r="BD821" s="79" t="str">
        <f>IF(AND(DataBase2[[#This Row],[sLBGKS]]&lt;=0.0001, DataBase2[[#This Row],[sLBGKS]]&lt;&gt;""), 1,"")</f>
        <v/>
      </c>
      <c r="BE821" s="78" t="str">
        <f>IF(AND(DataBase2[[#This Row],[sCLGKS]]&lt;=0.0001,DataBase2[[#This Row],[sCLGKS]]&lt;&gt;""), 1,"")</f>
        <v/>
      </c>
      <c r="BF821" s="78" t="str">
        <f>IF(AND(DataBase2[[#This Row],[sDRCGKS]]&lt;=0.0001,DataBase2[[#This Row],[sDRCGKS]]&lt;&gt;""), 1,"")</f>
        <v/>
      </c>
      <c r="BG821" s="78" t="str">
        <f>IF(AND(DataBase2[[#This Row],[sABSGKS]]&lt;=0.0001,DataBase2[[#This Row],[sABSGKS]]&lt;&gt;""), 1,"")</f>
        <v/>
      </c>
      <c r="BH821" s="78" t="str">
        <f>IF(AND(DataBase2[[#This Row],[sCCJGKS]]&lt;=0.0001,DataBase2[[#This Row],[sCCJGKS]]&lt;&gt;""), 1,"")</f>
        <v/>
      </c>
      <c r="BI821" s="78" t="str">
        <f>IF(AND(DataBase2[[#This Row],[sILSGKS]]&lt;=0.0001,DataBase2[[#This Row],[sILSGKS]]&lt;&gt;""), 1,"")</f>
        <v/>
      </c>
      <c r="BJ821" s="78">
        <f>IF(AND(DataBase2[[#This Row],[sSAGKS]]&lt;=0.0001,DataBase2[[#This Row],[sSAGKS]]&lt;&gt;""), 1,"")</f>
        <v>1</v>
      </c>
      <c r="BK821" s="80" t="str">
        <f>IF(AND(DataBase2[[#This Row],[sKSGKS]]&lt;=0.0001,DataBase2[[#This Row],[sKSGKS]]&lt;&gt;""), 1,"")</f>
        <v/>
      </c>
      <c r="BQ821" s="7"/>
      <c r="BR821" s="7"/>
      <c r="BS821" s="7"/>
      <c r="BT821" s="7"/>
      <c r="BU821" s="7"/>
      <c r="CH821" s="7"/>
      <c r="CI821" s="7"/>
      <c r="CJ821" s="7"/>
      <c r="CK821" s="7"/>
      <c r="CQ821" s="7"/>
      <c r="CR821" s="7"/>
      <c r="CS821" s="7"/>
      <c r="CT821" s="7"/>
      <c r="CU821" s="7"/>
      <c r="DH821" s="7"/>
      <c r="DI821" s="7"/>
      <c r="DJ821" s="7"/>
      <c r="DK821" s="7"/>
      <c r="DQ821" s="7"/>
      <c r="DR821" s="7"/>
      <c r="DS821" s="7"/>
      <c r="DT821" s="7"/>
      <c r="DU821" s="7"/>
      <c r="EB821" s="7"/>
      <c r="EC821" s="7"/>
      <c r="ED821" s="7"/>
      <c r="EE821" s="7"/>
      <c r="EK821" s="7"/>
      <c r="EL821" s="7"/>
      <c r="EM821" s="7"/>
      <c r="EN821" s="7"/>
      <c r="EO821" s="7"/>
      <c r="EV821" s="7"/>
      <c r="EW821" s="7"/>
      <c r="EX821" s="7"/>
      <c r="EY821" s="7"/>
    </row>
    <row r="822" spans="1:155" s="8" customFormat="1" x14ac:dyDescent="0.35">
      <c r="A822" s="127" t="s">
        <v>287</v>
      </c>
      <c r="B822" s="128" t="s">
        <v>283</v>
      </c>
      <c r="C822" s="129" t="s">
        <v>282</v>
      </c>
      <c r="D822" s="67">
        <v>6</v>
      </c>
      <c r="E822" s="67">
        <v>50</v>
      </c>
      <c r="F822" s="68">
        <v>5</v>
      </c>
      <c r="G822" s="130">
        <v>21354.2</v>
      </c>
      <c r="H822" s="163">
        <v>15424.6</v>
      </c>
      <c r="I822" s="132">
        <v>7200</v>
      </c>
      <c r="J822" s="130"/>
      <c r="K822" s="163"/>
      <c r="L822" s="132"/>
      <c r="M822" s="130"/>
      <c r="N822" s="131"/>
      <c r="O822" s="132"/>
      <c r="P822" s="130">
        <v>17921.119139999999</v>
      </c>
      <c r="Q822" s="132">
        <v>11409</v>
      </c>
      <c r="R822" s="130">
        <v>17716.55</v>
      </c>
      <c r="S822" s="132">
        <v>524.87</v>
      </c>
      <c r="T822" s="130">
        <v>18000.45</v>
      </c>
      <c r="U822" s="132">
        <v>300.02999999999997</v>
      </c>
      <c r="V822" s="130">
        <v>17985.05</v>
      </c>
      <c r="W822" s="132">
        <v>300.22699999999998</v>
      </c>
      <c r="X822" s="131">
        <v>18010.8</v>
      </c>
      <c r="Y822" s="132">
        <v>2472</v>
      </c>
      <c r="Z822" s="74">
        <f t="shared" si="36"/>
        <v>21354.2</v>
      </c>
      <c r="AA822" s="48">
        <f t="shared" si="37"/>
        <v>17716.55</v>
      </c>
      <c r="AB82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MIN(G822,J822,M822),"")</f>
        <v/>
      </c>
      <c r="AC822" s="49" t="str">
        <f>IF(OR(DataBase2[[#This Row],[sKS]] = "", DataBase2[[#This Row],[BSOpt]]=""), "", (DataBase2[[#This Row],[sKS]]-DataBase2[[#This Row],[BSOpt]])/DataBase2[[#This Row],[BSOpt]])</f>
        <v/>
      </c>
      <c r="AD822" s="49">
        <f t="shared" si="38"/>
        <v>21354.2</v>
      </c>
      <c r="AE822" s="49">
        <f>IF(OR(DataBase2[[#This Row],[sKS]] = "", DataBase2[[#This Row],[BESTUB]]=""), "", (DataBase2[[#This Row],[sKS]]-DataBase2[[#This Row],[BESTUB]])/DataBase2[[#This Row],[BESTUB]])</f>
        <v>-0.15656873120978548</v>
      </c>
      <c r="AF822" s="75">
        <f>IF(OR(DataBase2[[#This Row],[sLB]] = "", DataBase2[[#This Row],[BestSol]]=""), "", (DataBase2[[#This Row],[sLB]]-DataBase2[[#This Row],[BestSol]])/DataBase2[[#This Row],[BestSol]])</f>
        <v>0</v>
      </c>
      <c r="AG822" s="76" t="str">
        <f>IF(OR(DataBase2[[#This Row],[sCL]] = "", DataBase2[[#This Row],[BestSol]]=""), "", (DataBase2[[#This Row],[sCL]] -DataBase2[[#This Row],[BestSol]])/DataBase2[[#This Row],[BestSol]])</f>
        <v/>
      </c>
      <c r="AH822" s="76" t="str">
        <f>IF(OR(DataBase2[[#This Row],[sDRC]]= "", DataBase2[[#This Row],[BestSol]]=""), "", (DataBase2[[#This Row],[sDRC]]-DataBase2[[#This Row],[BestSol]])/DataBase2[[#This Row],[BestSol]])</f>
        <v/>
      </c>
      <c r="AI822" s="76">
        <f>IF(OR(DataBase2[[#This Row],[sABS]]= "", DataBase2[[#This Row],[BestSol]]=""), "", (DataBase2[[#This Row],[sABS]]-DataBase2[[#This Row],[BestSol]])/DataBase2[[#This Row],[BestSol]])</f>
        <v>-0.16076841370784209</v>
      </c>
      <c r="AJ822" s="76">
        <f>IF(OR(DataBase2[[#This Row],[sCCJ]]= "", DataBase2[[#This Row],[BestSol]]=""), "", (DataBase2[[#This Row],[sCCJ]]-DataBase2[[#This Row],[BestSol]])/DataBase2[[#This Row],[BestSol]])</f>
        <v>-0.17034822189545856</v>
      </c>
      <c r="AK822" s="76">
        <f>IF(OR(DataBase2[[#This Row],[sILS]] = "", DataBase2[[#This Row],[BestSol]]=""), "", (DataBase2[[#This Row],[sILS]]-DataBase2[[#This Row],[BestSol]])/DataBase2[[#This Row],[BestSol]])</f>
        <v>-0.15705341338003764</v>
      </c>
      <c r="AL822" s="76">
        <f>IF(OR(DataBase2[[#This Row],[sSA]] = "", DataBase2[[#This Row],[BestSol]]=""), "", (DataBase2[[#This Row],[sSA]]-DataBase2[[#This Row],[BestSol]])/DataBase2[[#This Row],[BestSol]])</f>
        <v>-0.15777458298601688</v>
      </c>
      <c r="AM822" s="76">
        <f>IF(OR(DataBase2[[#This Row],[sKS]] = "", DataBase2[[#This Row],[BestSol]]=""), "", (DataBase2[[#This Row],[sKS]]-DataBase2[[#This Row],[BestSol]])/DataBase2[[#This Row],[BestSol]])</f>
        <v>-0.15656873120978548</v>
      </c>
      <c r="AN822" s="75">
        <f>IF(OR(DataBase2[[#This Row],[sLB]] = "", DataBase2[[#This Row],[BSHeu]]=""), "", (DataBase2[[#This Row],[sLB]]-DataBase2[[#This Row],[BSHeu]])/DataBase2[[#This Row],[BSHeu]])</f>
        <v>0.20532496451058482</v>
      </c>
      <c r="AO822" s="76" t="str">
        <f>IF(OR(DataBase2[[#This Row],[sCL]] = "",  DataBase2[[#This Row],[BSHeu]]=""), "", (DataBase2[[#This Row],[sCL]] - DataBase2[[#This Row],[BSHeu]])/ DataBase2[[#This Row],[BSHeu]])</f>
        <v/>
      </c>
      <c r="AP822" s="76" t="str">
        <f>IF(OR(DataBase2[[#This Row],[sDRC]]= "",  DataBase2[[#This Row],[BSHeu]]=""), "", (DataBase2[[#This Row],[sDRC]]- DataBase2[[#This Row],[BSHeu]])/ DataBase2[[#This Row],[BSHeu]])</f>
        <v/>
      </c>
      <c r="AQ822" s="76">
        <f>IF(OR(DataBase2[[#This Row],[sABS]]= "",  DataBase2[[#This Row],[BSHeu]]=""), "", (DataBase2[[#This Row],[sABS]]- DataBase2[[#This Row],[BSHeu]])/ DataBase2[[#This Row],[BSHeu]])</f>
        <v>1.154678196375703E-2</v>
      </c>
      <c r="AR822" s="76">
        <f>IF(OR(DataBase2[[#This Row],[sCCJ]]= "",  DataBase2[[#This Row],[BSHeu]]=""), "", (DataBase2[[#This Row],[sCCJ]]- DataBase2[[#This Row],[BSHeu]])/ DataBase2[[#This Row],[BSHeu]])</f>
        <v>0</v>
      </c>
      <c r="AS822" s="76">
        <f>IF(OR(DataBase2[[#This Row],[sILS]] = "",  DataBase2[[#This Row],[BSHeu]]=""), "", (DataBase2[[#This Row],[sILS]]- DataBase2[[#This Row],[BSHeu]])/ DataBase2[[#This Row],[BSHeu]])</f>
        <v>1.6024564602024744E-2</v>
      </c>
      <c r="AT822" s="76">
        <f>IF(OR(DataBase2[[#This Row],[sSA]] = "",  DataBase2[[#This Row],[BSHeu]]=""), "", (DataBase2[[#This Row],[sSA]]- DataBase2[[#This Row],[BSHeu]])/ DataBase2[[#This Row],[BSHeu]])</f>
        <v>1.5155320872291728E-2</v>
      </c>
      <c r="AU822" s="77">
        <f>IF(OR(DataBase2[[#This Row],[sKS]]= "",  DataBase2[[#This Row],[BSHeu]]=""), "", (DataBase2[[#This Row],[sKS]]- DataBase2[[#This Row],[BSHeu]])/ DataBase2[[#This Row],[BSHeu]])</f>
        <v>1.6608764121682836E-2</v>
      </c>
      <c r="AV822" s="78">
        <f>IF(AND(DataBase2[[#This Row],[sLBGB]]&lt;=0.0001, DataBase2[[#This Row],[sLBGB]]&lt;&gt;""), 1,"")</f>
        <v>1</v>
      </c>
      <c r="AW822" s="78" t="str">
        <f>IF(AND(DataBase2[[#This Row],[sCLGB]]&lt;=0.0001,DataBase2[[#This Row],[sCLGB]]&lt;&gt;""), 1,"")</f>
        <v/>
      </c>
      <c r="AX822" s="78" t="str">
        <f>IF(AND(DataBase2[[#This Row],[sDRCGB]]&lt;=0.0001,DataBase2[[#This Row],[sDRCGB]]&lt;&gt;""), 1,"")</f>
        <v/>
      </c>
      <c r="AY822" s="78">
        <f>IF(AND(DataBase2[[#This Row],[sABSGB]]&lt;=0.0001,DataBase2[[#This Row],[sABSGB]]&lt;&gt;""), 1,"")</f>
        <v>1</v>
      </c>
      <c r="AZ822" s="78">
        <f>IF(AND(DataBase2[[#This Row],[sCCJGB]]&lt;=0.0001,DataBase2[[#This Row],[sCCJGB]]&lt;&gt;""), 1,"")</f>
        <v>1</v>
      </c>
      <c r="BA822" s="78">
        <f>IF(AND(DataBase2[[#This Row],[sILSGB]]&lt;=0.0001,DataBase2[[#This Row],[sILSGB]]&lt;&gt;""), 1,"")</f>
        <v>1</v>
      </c>
      <c r="BB822" s="78">
        <f>IF(AND(DataBase2[[#This Row],[sSAGB]]&lt;=0.0001,DataBase2[[#This Row],[sSAGB]]&lt;&gt;""), 1,"")</f>
        <v>1</v>
      </c>
      <c r="BC822" s="78">
        <f>IF(AND(DataBase2[[#This Row],[sKSGB]]&lt;=0.0001,DataBase2[[#This Row],[sKSGB]]&lt;&gt;""), 1,"")</f>
        <v>1</v>
      </c>
      <c r="BD822" s="79" t="str">
        <f>IF(AND(DataBase2[[#This Row],[sLBGKS]]&lt;=0.0001, DataBase2[[#This Row],[sLBGKS]]&lt;&gt;""), 1,"")</f>
        <v/>
      </c>
      <c r="BE822" s="78" t="str">
        <f>IF(AND(DataBase2[[#This Row],[sCLGKS]]&lt;=0.0001,DataBase2[[#This Row],[sCLGKS]]&lt;&gt;""), 1,"")</f>
        <v/>
      </c>
      <c r="BF822" s="78" t="str">
        <f>IF(AND(DataBase2[[#This Row],[sDRCGKS]]&lt;=0.0001,DataBase2[[#This Row],[sDRCGKS]]&lt;&gt;""), 1,"")</f>
        <v/>
      </c>
      <c r="BG822" s="78" t="str">
        <f>IF(AND(DataBase2[[#This Row],[sABSGKS]]&lt;=0.0001,DataBase2[[#This Row],[sABSGKS]]&lt;&gt;""), 1,"")</f>
        <v/>
      </c>
      <c r="BH822" s="78">
        <f>IF(AND(DataBase2[[#This Row],[sCCJGKS]]&lt;=0.0001,DataBase2[[#This Row],[sCCJGKS]]&lt;&gt;""), 1,"")</f>
        <v>1</v>
      </c>
      <c r="BI822" s="78" t="str">
        <f>IF(AND(DataBase2[[#This Row],[sILSGKS]]&lt;=0.0001,DataBase2[[#This Row],[sILSGKS]]&lt;&gt;""), 1,"")</f>
        <v/>
      </c>
      <c r="BJ822" s="78" t="str">
        <f>IF(AND(DataBase2[[#This Row],[sSAGKS]]&lt;=0.0001,DataBase2[[#This Row],[sSAGKS]]&lt;&gt;""), 1,"")</f>
        <v/>
      </c>
      <c r="BK822" s="80" t="str">
        <f>IF(AND(DataBase2[[#This Row],[sKSGKS]]&lt;=0.0001,DataBase2[[#This Row],[sKSGKS]]&lt;&gt;""), 1,"")</f>
        <v/>
      </c>
      <c r="BQ822" s="7"/>
      <c r="BR822" s="7"/>
      <c r="BS822" s="7"/>
      <c r="BT822" s="7"/>
      <c r="BU822" s="7"/>
      <c r="CH822" s="7"/>
      <c r="CI822" s="7"/>
      <c r="CJ822" s="7"/>
      <c r="CK822" s="7"/>
      <c r="CQ822" s="7"/>
      <c r="CR822" s="7"/>
      <c r="CS822" s="7"/>
      <c r="CT822" s="7"/>
      <c r="CU822" s="7"/>
      <c r="DH822" s="7"/>
      <c r="DI822" s="7"/>
      <c r="DJ822" s="7"/>
      <c r="DK822" s="7"/>
      <c r="DQ822" s="7"/>
      <c r="DR822" s="7"/>
      <c r="DS822" s="7"/>
      <c r="DT822" s="7"/>
      <c r="DU822" s="7"/>
      <c r="EB822" s="7"/>
      <c r="EC822" s="7"/>
      <c r="ED822" s="7"/>
      <c r="EE822" s="7"/>
      <c r="EK822" s="7"/>
      <c r="EL822" s="7"/>
      <c r="EM822" s="7"/>
      <c r="EN822" s="7"/>
      <c r="EO822" s="7"/>
      <c r="EV822" s="7"/>
      <c r="EW822" s="7"/>
      <c r="EX822" s="7"/>
      <c r="EY822" s="7"/>
    </row>
    <row r="823" spans="1:155" s="8" customFormat="1" x14ac:dyDescent="0.35">
      <c r="A823" s="127" t="s">
        <v>288</v>
      </c>
      <c r="B823" s="128" t="s">
        <v>283</v>
      </c>
      <c r="C823" s="129" t="s">
        <v>282</v>
      </c>
      <c r="D823" s="67">
        <v>6</v>
      </c>
      <c r="E823" s="67">
        <v>50</v>
      </c>
      <c r="F823" s="68">
        <v>2</v>
      </c>
      <c r="G823" s="130">
        <v>13077.6</v>
      </c>
      <c r="H823" s="163">
        <v>10488.1</v>
      </c>
      <c r="I823" s="132">
        <v>7200</v>
      </c>
      <c r="J823" s="130"/>
      <c r="K823" s="163"/>
      <c r="L823" s="132"/>
      <c r="M823" s="130"/>
      <c r="N823" s="131"/>
      <c r="O823" s="132"/>
      <c r="P823" s="130">
        <v>11347.83008</v>
      </c>
      <c r="Q823" s="132">
        <v>10989</v>
      </c>
      <c r="R823" s="130">
        <v>11703.8</v>
      </c>
      <c r="S823" s="132">
        <v>336.95</v>
      </c>
      <c r="T823" s="130">
        <v>11676.4</v>
      </c>
      <c r="U823" s="132">
        <v>300.03449999999998</v>
      </c>
      <c r="V823" s="130">
        <v>11547.5</v>
      </c>
      <c r="W823" s="132">
        <v>300.089</v>
      </c>
      <c r="X823" s="131">
        <v>11861</v>
      </c>
      <c r="Y823" s="132">
        <v>141</v>
      </c>
      <c r="Z823" s="74">
        <f t="shared" si="36"/>
        <v>13077.6</v>
      </c>
      <c r="AA823" s="48">
        <f t="shared" si="37"/>
        <v>11347.83008</v>
      </c>
      <c r="AB82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MIN(G823,J823,M823),"")</f>
        <v/>
      </c>
      <c r="AC823" s="49" t="str">
        <f>IF(OR(DataBase2[[#This Row],[sKS]] = "", DataBase2[[#This Row],[BSOpt]]=""), "", (DataBase2[[#This Row],[sKS]]-DataBase2[[#This Row],[BSOpt]])/DataBase2[[#This Row],[BSOpt]])</f>
        <v/>
      </c>
      <c r="AD823" s="49">
        <f t="shared" si="38"/>
        <v>13077.6</v>
      </c>
      <c r="AE823" s="49">
        <f>IF(OR(DataBase2[[#This Row],[sKS]] = "", DataBase2[[#This Row],[BESTUB]]=""), "", (DataBase2[[#This Row],[sKS]]-DataBase2[[#This Row],[BESTUB]])/DataBase2[[#This Row],[BESTUB]])</f>
        <v>-9.3029302012601719E-2</v>
      </c>
      <c r="AF823" s="75">
        <f>IF(OR(DataBase2[[#This Row],[sLB]] = "", DataBase2[[#This Row],[BestSol]]=""), "", (DataBase2[[#This Row],[sLB]]-DataBase2[[#This Row],[BestSol]])/DataBase2[[#This Row],[BestSol]])</f>
        <v>0</v>
      </c>
      <c r="AG823" s="76" t="str">
        <f>IF(OR(DataBase2[[#This Row],[sCL]] = "", DataBase2[[#This Row],[BestSol]]=""), "", (DataBase2[[#This Row],[sCL]] -DataBase2[[#This Row],[BestSol]])/DataBase2[[#This Row],[BestSol]])</f>
        <v/>
      </c>
      <c r="AH823" s="76" t="str">
        <f>IF(OR(DataBase2[[#This Row],[sDRC]]= "", DataBase2[[#This Row],[BestSol]]=""), "", (DataBase2[[#This Row],[sDRC]]-DataBase2[[#This Row],[BestSol]])/DataBase2[[#This Row],[BestSol]])</f>
        <v/>
      </c>
      <c r="AI823" s="76">
        <f>IF(OR(DataBase2[[#This Row],[sABS]]= "", DataBase2[[#This Row],[BestSol]]=""), "", (DataBase2[[#This Row],[sABS]]-DataBase2[[#This Row],[BestSol]])/DataBase2[[#This Row],[BestSol]])</f>
        <v>-0.13226967639322204</v>
      </c>
      <c r="AJ823" s="76">
        <f>IF(OR(DataBase2[[#This Row],[sCCJ]]= "", DataBase2[[#This Row],[BestSol]]=""), "", (DataBase2[[#This Row],[sCCJ]]-DataBase2[[#This Row],[BestSol]])/DataBase2[[#This Row],[BestSol]])</f>
        <v>-0.10504985624273575</v>
      </c>
      <c r="AK823" s="76">
        <f>IF(OR(DataBase2[[#This Row],[sILS]] = "", DataBase2[[#This Row],[BestSol]]=""), "", (DataBase2[[#This Row],[sILS]]-DataBase2[[#This Row],[BestSol]])/DataBase2[[#This Row],[BestSol]])</f>
        <v>-0.10714504190371327</v>
      </c>
      <c r="AL823" s="76">
        <f>IF(OR(DataBase2[[#This Row],[sSA]] = "", DataBase2[[#This Row],[BestSol]]=""), "", (DataBase2[[#This Row],[sSA]]-DataBase2[[#This Row],[BestSol]])/DataBase2[[#This Row],[BestSol]])</f>
        <v>-0.11700159050590325</v>
      </c>
      <c r="AM823" s="76">
        <f>IF(OR(DataBase2[[#This Row],[sKS]] = "", DataBase2[[#This Row],[BestSol]]=""), "", (DataBase2[[#This Row],[sKS]]-DataBase2[[#This Row],[BestSol]])/DataBase2[[#This Row],[BestSol]])</f>
        <v>-9.3029302012601719E-2</v>
      </c>
      <c r="AN823" s="75">
        <f>IF(OR(DataBase2[[#This Row],[sLB]] = "", DataBase2[[#This Row],[BSHeu]]=""), "", (DataBase2[[#This Row],[sLB]]-DataBase2[[#This Row],[BSHeu]])/DataBase2[[#This Row],[BSHeu]])</f>
        <v>0.15243177839335437</v>
      </c>
      <c r="AO823" s="76" t="str">
        <f>IF(OR(DataBase2[[#This Row],[sCL]] = "",  DataBase2[[#This Row],[BSHeu]]=""), "", (DataBase2[[#This Row],[sCL]] - DataBase2[[#This Row],[BSHeu]])/ DataBase2[[#This Row],[BSHeu]])</f>
        <v/>
      </c>
      <c r="AP823" s="76" t="str">
        <f>IF(OR(DataBase2[[#This Row],[sDRC]]= "",  DataBase2[[#This Row],[BSHeu]]=""), "", (DataBase2[[#This Row],[sDRC]]- DataBase2[[#This Row],[BSHeu]])/ DataBase2[[#This Row],[BSHeu]])</f>
        <v/>
      </c>
      <c r="AQ823" s="76">
        <f>IF(OR(DataBase2[[#This Row],[sABS]]= "",  DataBase2[[#This Row],[BSHeu]]=""), "", (DataBase2[[#This Row],[sABS]]- DataBase2[[#This Row],[BSHeu]])/ DataBase2[[#This Row],[BSHeu]])</f>
        <v>0</v>
      </c>
      <c r="AR823" s="76">
        <f>IF(OR(DataBase2[[#This Row],[sCCJ]]= "",  DataBase2[[#This Row],[BSHeu]]=""), "", (DataBase2[[#This Row],[sCCJ]]- DataBase2[[#This Row],[BSHeu]])/ DataBase2[[#This Row],[BSHeu]])</f>
        <v>3.1368985743572178E-2</v>
      </c>
      <c r="AS823" s="76">
        <f>IF(OR(DataBase2[[#This Row],[sILS]] = "",  DataBase2[[#This Row],[BSHeu]]=""), "", (DataBase2[[#This Row],[sILS]]- DataBase2[[#This Row],[BSHeu]])/ DataBase2[[#This Row],[BSHeu]])</f>
        <v>2.8954427206227599E-2</v>
      </c>
      <c r="AT823" s="76">
        <f>IF(OR(DataBase2[[#This Row],[sSA]] = "",  DataBase2[[#This Row],[BSHeu]]=""), "", (DataBase2[[#This Row],[sSA]]- DataBase2[[#This Row],[BSHeu]])/ DataBase2[[#This Row],[BSHeu]])</f>
        <v>1.7595427371785273E-2</v>
      </c>
      <c r="AU823" s="77">
        <f>IF(OR(DataBase2[[#This Row],[sKS]]= "",  DataBase2[[#This Row],[BSHeu]]=""), "", (DataBase2[[#This Row],[sKS]]- DataBase2[[#This Row],[BSHeu]])/ DataBase2[[#This Row],[BSHeu]])</f>
        <v>4.5221854432279295E-2</v>
      </c>
      <c r="AV823" s="78">
        <f>IF(AND(DataBase2[[#This Row],[sLBGB]]&lt;=0.0001, DataBase2[[#This Row],[sLBGB]]&lt;&gt;""), 1,"")</f>
        <v>1</v>
      </c>
      <c r="AW823" s="78" t="str">
        <f>IF(AND(DataBase2[[#This Row],[sCLGB]]&lt;=0.0001,DataBase2[[#This Row],[sCLGB]]&lt;&gt;""), 1,"")</f>
        <v/>
      </c>
      <c r="AX823" s="78" t="str">
        <f>IF(AND(DataBase2[[#This Row],[sDRCGB]]&lt;=0.0001,DataBase2[[#This Row],[sDRCGB]]&lt;&gt;""), 1,"")</f>
        <v/>
      </c>
      <c r="AY823" s="78">
        <f>IF(AND(DataBase2[[#This Row],[sABSGB]]&lt;=0.0001,DataBase2[[#This Row],[sABSGB]]&lt;&gt;""), 1,"")</f>
        <v>1</v>
      </c>
      <c r="AZ823" s="78">
        <f>IF(AND(DataBase2[[#This Row],[sCCJGB]]&lt;=0.0001,DataBase2[[#This Row],[sCCJGB]]&lt;&gt;""), 1,"")</f>
        <v>1</v>
      </c>
      <c r="BA823" s="78">
        <f>IF(AND(DataBase2[[#This Row],[sILSGB]]&lt;=0.0001,DataBase2[[#This Row],[sILSGB]]&lt;&gt;""), 1,"")</f>
        <v>1</v>
      </c>
      <c r="BB823" s="78">
        <f>IF(AND(DataBase2[[#This Row],[sSAGB]]&lt;=0.0001,DataBase2[[#This Row],[sSAGB]]&lt;&gt;""), 1,"")</f>
        <v>1</v>
      </c>
      <c r="BC823" s="78">
        <f>IF(AND(DataBase2[[#This Row],[sKSGB]]&lt;=0.0001,DataBase2[[#This Row],[sKSGB]]&lt;&gt;""), 1,"")</f>
        <v>1</v>
      </c>
      <c r="BD823" s="79" t="str">
        <f>IF(AND(DataBase2[[#This Row],[sLBGKS]]&lt;=0.0001, DataBase2[[#This Row],[sLBGKS]]&lt;&gt;""), 1,"")</f>
        <v/>
      </c>
      <c r="BE823" s="78" t="str">
        <f>IF(AND(DataBase2[[#This Row],[sCLGKS]]&lt;=0.0001,DataBase2[[#This Row],[sCLGKS]]&lt;&gt;""), 1,"")</f>
        <v/>
      </c>
      <c r="BF823" s="78" t="str">
        <f>IF(AND(DataBase2[[#This Row],[sDRCGKS]]&lt;=0.0001,DataBase2[[#This Row],[sDRCGKS]]&lt;&gt;""), 1,"")</f>
        <v/>
      </c>
      <c r="BG823" s="78">
        <f>IF(AND(DataBase2[[#This Row],[sABSGKS]]&lt;=0.0001,DataBase2[[#This Row],[sABSGKS]]&lt;&gt;""), 1,"")</f>
        <v>1</v>
      </c>
      <c r="BH823" s="78" t="str">
        <f>IF(AND(DataBase2[[#This Row],[sCCJGKS]]&lt;=0.0001,DataBase2[[#This Row],[sCCJGKS]]&lt;&gt;""), 1,"")</f>
        <v/>
      </c>
      <c r="BI823" s="78" t="str">
        <f>IF(AND(DataBase2[[#This Row],[sILSGKS]]&lt;=0.0001,DataBase2[[#This Row],[sILSGKS]]&lt;&gt;""), 1,"")</f>
        <v/>
      </c>
      <c r="BJ823" s="78" t="str">
        <f>IF(AND(DataBase2[[#This Row],[sSAGKS]]&lt;=0.0001,DataBase2[[#This Row],[sSAGKS]]&lt;&gt;""), 1,"")</f>
        <v/>
      </c>
      <c r="BK823" s="80" t="str">
        <f>IF(AND(DataBase2[[#This Row],[sKSGKS]]&lt;=0.0001,DataBase2[[#This Row],[sKSGKS]]&lt;&gt;""), 1,"")</f>
        <v/>
      </c>
      <c r="BQ823" s="7"/>
      <c r="BR823" s="7"/>
      <c r="BS823" s="7"/>
      <c r="BT823" s="7"/>
      <c r="BU823" s="7"/>
      <c r="CH823" s="7"/>
      <c r="CI823" s="7"/>
      <c r="CJ823" s="7"/>
      <c r="CK823" s="7"/>
      <c r="CQ823" s="7"/>
      <c r="CR823" s="7"/>
      <c r="CS823" s="7"/>
      <c r="CT823" s="7"/>
      <c r="CU823" s="7"/>
      <c r="DH823" s="7"/>
      <c r="DI823" s="7"/>
      <c r="DJ823" s="7"/>
      <c r="DK823" s="7"/>
      <c r="DQ823" s="7"/>
      <c r="DR823" s="7"/>
      <c r="DS823" s="7"/>
      <c r="DT823" s="7"/>
      <c r="DU823" s="7"/>
      <c r="EB823" s="7"/>
      <c r="EC823" s="7"/>
      <c r="ED823" s="7"/>
      <c r="EE823" s="7"/>
      <c r="EK823" s="7"/>
      <c r="EL823" s="7"/>
      <c r="EM823" s="7"/>
      <c r="EN823" s="7"/>
      <c r="EO823" s="7"/>
      <c r="EV823" s="7"/>
      <c r="EW823" s="7"/>
      <c r="EX823" s="7"/>
      <c r="EY823" s="7"/>
    </row>
    <row r="824" spans="1:155" s="8" customFormat="1" x14ac:dyDescent="0.35">
      <c r="A824" s="127" t="s">
        <v>289</v>
      </c>
      <c r="B824" s="128" t="s">
        <v>283</v>
      </c>
      <c r="C824" s="129" t="s">
        <v>282</v>
      </c>
      <c r="D824" s="67">
        <v>6</v>
      </c>
      <c r="E824" s="67">
        <v>50</v>
      </c>
      <c r="F824" s="68">
        <v>3</v>
      </c>
      <c r="G824" s="130">
        <v>19088.599999999999</v>
      </c>
      <c r="H824" s="163">
        <v>12054.5</v>
      </c>
      <c r="I824" s="132">
        <v>7200</v>
      </c>
      <c r="J824" s="130"/>
      <c r="K824" s="163"/>
      <c r="L824" s="132"/>
      <c r="M824" s="130"/>
      <c r="N824" s="131"/>
      <c r="O824" s="132"/>
      <c r="P824" s="130">
        <v>13841.150390000001</v>
      </c>
      <c r="Q824" s="132">
        <v>11402</v>
      </c>
      <c r="R824" s="130">
        <v>13744.2</v>
      </c>
      <c r="S824" s="132">
        <v>509.65</v>
      </c>
      <c r="T824" s="130">
        <v>13711.5</v>
      </c>
      <c r="U824" s="132">
        <v>300.02350000000001</v>
      </c>
      <c r="V824" s="130">
        <v>13640</v>
      </c>
      <c r="W824" s="132">
        <v>300.13400000000001</v>
      </c>
      <c r="X824" s="131">
        <v>13340.6</v>
      </c>
      <c r="Y824" s="132">
        <v>4862</v>
      </c>
      <c r="Z824" s="74">
        <f t="shared" si="36"/>
        <v>19088.599999999999</v>
      </c>
      <c r="AA824" s="48">
        <f t="shared" si="37"/>
        <v>13340.6</v>
      </c>
      <c r="AB82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MIN(G824,J824,M824),"")</f>
        <v/>
      </c>
      <c r="AC824" s="49" t="str">
        <f>IF(OR(DataBase2[[#This Row],[sKS]] = "", DataBase2[[#This Row],[BSOpt]]=""), "", (DataBase2[[#This Row],[sKS]]-DataBase2[[#This Row],[BSOpt]])/DataBase2[[#This Row],[BSOpt]])</f>
        <v/>
      </c>
      <c r="AD824" s="49">
        <f t="shared" si="38"/>
        <v>19088.599999999999</v>
      </c>
      <c r="AE824" s="49">
        <f>IF(OR(DataBase2[[#This Row],[sKS]] = "", DataBase2[[#This Row],[BESTUB]]=""), "", (DataBase2[[#This Row],[sKS]]-DataBase2[[#This Row],[BESTUB]])/DataBase2[[#This Row],[BESTUB]])</f>
        <v>-0.30112213572498764</v>
      </c>
      <c r="AF824" s="75">
        <f>IF(OR(DataBase2[[#This Row],[sLB]] = "", DataBase2[[#This Row],[BestSol]]=""), "", (DataBase2[[#This Row],[sLB]]-DataBase2[[#This Row],[BestSol]])/DataBase2[[#This Row],[BestSol]])</f>
        <v>0</v>
      </c>
      <c r="AG824" s="76" t="str">
        <f>IF(OR(DataBase2[[#This Row],[sCL]] = "", DataBase2[[#This Row],[BestSol]]=""), "", (DataBase2[[#This Row],[sCL]] -DataBase2[[#This Row],[BestSol]])/DataBase2[[#This Row],[BestSol]])</f>
        <v/>
      </c>
      <c r="AH824" s="76" t="str">
        <f>IF(OR(DataBase2[[#This Row],[sDRC]]= "", DataBase2[[#This Row],[BestSol]]=""), "", (DataBase2[[#This Row],[sDRC]]-DataBase2[[#This Row],[BestSol]])/DataBase2[[#This Row],[BestSol]])</f>
        <v/>
      </c>
      <c r="AI824" s="76">
        <f>IF(OR(DataBase2[[#This Row],[sABS]]= "", DataBase2[[#This Row],[BestSol]]=""), "", (DataBase2[[#This Row],[sABS]]-DataBase2[[#This Row],[BestSol]])/DataBase2[[#This Row],[BestSol]])</f>
        <v>-0.2748996579110044</v>
      </c>
      <c r="AJ824" s="76">
        <f>IF(OR(DataBase2[[#This Row],[sCCJ]]= "", DataBase2[[#This Row],[BestSol]]=""), "", (DataBase2[[#This Row],[sCCJ]]-DataBase2[[#This Row],[BestSol]])/DataBase2[[#This Row],[BestSol]])</f>
        <v>-0.27997862598619061</v>
      </c>
      <c r="AK824" s="76">
        <f>IF(OR(DataBase2[[#This Row],[sILS]] = "", DataBase2[[#This Row],[BestSol]]=""), "", (DataBase2[[#This Row],[sILS]]-DataBase2[[#This Row],[BestSol]])/DataBase2[[#This Row],[BestSol]])</f>
        <v>-0.28169169032825869</v>
      </c>
      <c r="AL824" s="76">
        <f>IF(OR(DataBase2[[#This Row],[sSA]] = "", DataBase2[[#This Row],[BestSol]]=""), "", (DataBase2[[#This Row],[sSA]]-DataBase2[[#This Row],[BestSol]])/DataBase2[[#This Row],[BestSol]])</f>
        <v>-0.28543738147375913</v>
      </c>
      <c r="AM824" s="76">
        <f>IF(OR(DataBase2[[#This Row],[sKS]] = "", DataBase2[[#This Row],[BestSol]]=""), "", (DataBase2[[#This Row],[sKS]]-DataBase2[[#This Row],[BestSol]])/DataBase2[[#This Row],[BestSol]])</f>
        <v>-0.30112213572498764</v>
      </c>
      <c r="AN824" s="75">
        <f>IF(OR(DataBase2[[#This Row],[sLB]] = "", DataBase2[[#This Row],[BSHeu]]=""), "", (DataBase2[[#This Row],[sLB]]-DataBase2[[#This Row],[BSHeu]])/DataBase2[[#This Row],[BSHeu]])</f>
        <v>0.43086517847772948</v>
      </c>
      <c r="AO824" s="76" t="str">
        <f>IF(OR(DataBase2[[#This Row],[sCL]] = "",  DataBase2[[#This Row],[BSHeu]]=""), "", (DataBase2[[#This Row],[sCL]] - DataBase2[[#This Row],[BSHeu]])/ DataBase2[[#This Row],[BSHeu]])</f>
        <v/>
      </c>
      <c r="AP824" s="76" t="str">
        <f>IF(OR(DataBase2[[#This Row],[sDRC]]= "",  DataBase2[[#This Row],[BSHeu]]=""), "", (DataBase2[[#This Row],[sDRC]]- DataBase2[[#This Row],[BSHeu]])/ DataBase2[[#This Row],[BSHeu]])</f>
        <v/>
      </c>
      <c r="AQ824" s="76">
        <f>IF(OR(DataBase2[[#This Row],[sABS]]= "",  DataBase2[[#This Row],[BSHeu]]=""), "", (DataBase2[[#This Row],[sABS]]- DataBase2[[#This Row],[BSHeu]])/ DataBase2[[#This Row],[BSHeu]])</f>
        <v>3.7520830397433425E-2</v>
      </c>
      <c r="AR824" s="76">
        <f>IF(OR(DataBase2[[#This Row],[sCCJ]]= "",  DataBase2[[#This Row],[BSHeu]]=""), "", (DataBase2[[#This Row],[sCCJ]]- DataBase2[[#This Row],[BSHeu]])/ DataBase2[[#This Row],[BSHeu]])</f>
        <v>3.0253511836049379E-2</v>
      </c>
      <c r="AS824" s="76">
        <f>IF(OR(DataBase2[[#This Row],[sILS]] = "",  DataBase2[[#This Row],[BSHeu]]=""), "", (DataBase2[[#This Row],[sILS]]- DataBase2[[#This Row],[BSHeu]])/ DataBase2[[#This Row],[BSHeu]])</f>
        <v>2.7802347720492303E-2</v>
      </c>
      <c r="AT824" s="76">
        <f>IF(OR(DataBase2[[#This Row],[sSA]] = "",  DataBase2[[#This Row],[BSHeu]]=""), "", (DataBase2[[#This Row],[sSA]]- DataBase2[[#This Row],[BSHeu]])/ DataBase2[[#This Row],[BSHeu]])</f>
        <v>2.2442768691063344E-2</v>
      </c>
      <c r="AU824" s="77">
        <f>IF(OR(DataBase2[[#This Row],[sKS]]= "",  DataBase2[[#This Row],[BSHeu]]=""), "", (DataBase2[[#This Row],[sKS]]- DataBase2[[#This Row],[BSHeu]])/ DataBase2[[#This Row],[BSHeu]])</f>
        <v>0</v>
      </c>
      <c r="AV824" s="78">
        <f>IF(AND(DataBase2[[#This Row],[sLBGB]]&lt;=0.0001, DataBase2[[#This Row],[sLBGB]]&lt;&gt;""), 1,"")</f>
        <v>1</v>
      </c>
      <c r="AW824" s="78" t="str">
        <f>IF(AND(DataBase2[[#This Row],[sCLGB]]&lt;=0.0001,DataBase2[[#This Row],[sCLGB]]&lt;&gt;""), 1,"")</f>
        <v/>
      </c>
      <c r="AX824" s="78" t="str">
        <f>IF(AND(DataBase2[[#This Row],[sDRCGB]]&lt;=0.0001,DataBase2[[#This Row],[sDRCGB]]&lt;&gt;""), 1,"")</f>
        <v/>
      </c>
      <c r="AY824" s="78">
        <f>IF(AND(DataBase2[[#This Row],[sABSGB]]&lt;=0.0001,DataBase2[[#This Row],[sABSGB]]&lt;&gt;""), 1,"")</f>
        <v>1</v>
      </c>
      <c r="AZ824" s="78">
        <f>IF(AND(DataBase2[[#This Row],[sCCJGB]]&lt;=0.0001,DataBase2[[#This Row],[sCCJGB]]&lt;&gt;""), 1,"")</f>
        <v>1</v>
      </c>
      <c r="BA824" s="78">
        <f>IF(AND(DataBase2[[#This Row],[sILSGB]]&lt;=0.0001,DataBase2[[#This Row],[sILSGB]]&lt;&gt;""), 1,"")</f>
        <v>1</v>
      </c>
      <c r="BB824" s="78">
        <f>IF(AND(DataBase2[[#This Row],[sSAGB]]&lt;=0.0001,DataBase2[[#This Row],[sSAGB]]&lt;&gt;""), 1,"")</f>
        <v>1</v>
      </c>
      <c r="BC824" s="78">
        <f>IF(AND(DataBase2[[#This Row],[sKSGB]]&lt;=0.0001,DataBase2[[#This Row],[sKSGB]]&lt;&gt;""), 1,"")</f>
        <v>1</v>
      </c>
      <c r="BD824" s="79" t="str">
        <f>IF(AND(DataBase2[[#This Row],[sLBGKS]]&lt;=0.0001, DataBase2[[#This Row],[sLBGKS]]&lt;&gt;""), 1,"")</f>
        <v/>
      </c>
      <c r="BE824" s="78" t="str">
        <f>IF(AND(DataBase2[[#This Row],[sCLGKS]]&lt;=0.0001,DataBase2[[#This Row],[sCLGKS]]&lt;&gt;""), 1,"")</f>
        <v/>
      </c>
      <c r="BF824" s="78" t="str">
        <f>IF(AND(DataBase2[[#This Row],[sDRCGKS]]&lt;=0.0001,DataBase2[[#This Row],[sDRCGKS]]&lt;&gt;""), 1,"")</f>
        <v/>
      </c>
      <c r="BG824" s="78" t="str">
        <f>IF(AND(DataBase2[[#This Row],[sABSGKS]]&lt;=0.0001,DataBase2[[#This Row],[sABSGKS]]&lt;&gt;""), 1,"")</f>
        <v/>
      </c>
      <c r="BH824" s="78" t="str">
        <f>IF(AND(DataBase2[[#This Row],[sCCJGKS]]&lt;=0.0001,DataBase2[[#This Row],[sCCJGKS]]&lt;&gt;""), 1,"")</f>
        <v/>
      </c>
      <c r="BI824" s="78" t="str">
        <f>IF(AND(DataBase2[[#This Row],[sILSGKS]]&lt;=0.0001,DataBase2[[#This Row],[sILSGKS]]&lt;&gt;""), 1,"")</f>
        <v/>
      </c>
      <c r="BJ824" s="78" t="str">
        <f>IF(AND(DataBase2[[#This Row],[sSAGKS]]&lt;=0.0001,DataBase2[[#This Row],[sSAGKS]]&lt;&gt;""), 1,"")</f>
        <v/>
      </c>
      <c r="BK824" s="80">
        <f>IF(AND(DataBase2[[#This Row],[sKSGKS]]&lt;=0.0001,DataBase2[[#This Row],[sKSGKS]]&lt;&gt;""), 1,"")</f>
        <v>1</v>
      </c>
      <c r="BQ824" s="7"/>
      <c r="BR824" s="7"/>
      <c r="BS824" s="7"/>
      <c r="BT824" s="7"/>
      <c r="BU824" s="7"/>
      <c r="CH824" s="7"/>
      <c r="CI824" s="7"/>
      <c r="CJ824" s="7"/>
      <c r="CK824" s="7"/>
      <c r="CQ824" s="7"/>
      <c r="CR824" s="7"/>
      <c r="CS824" s="7"/>
      <c r="CT824" s="7"/>
      <c r="CU824" s="7"/>
      <c r="DH824" s="7"/>
      <c r="DI824" s="7"/>
      <c r="DJ824" s="7"/>
      <c r="DK824" s="7"/>
      <c r="DQ824" s="7"/>
      <c r="DR824" s="7"/>
      <c r="DS824" s="7"/>
      <c r="DT824" s="7"/>
      <c r="DU824" s="7"/>
      <c r="EB824" s="7"/>
      <c r="EC824" s="7"/>
      <c r="ED824" s="7"/>
      <c r="EE824" s="7"/>
      <c r="EK824" s="7"/>
      <c r="EL824" s="7"/>
      <c r="EM824" s="7"/>
      <c r="EN824" s="7"/>
      <c r="EO824" s="7"/>
      <c r="EV824" s="7"/>
      <c r="EW824" s="7"/>
      <c r="EX824" s="7"/>
      <c r="EY824" s="7"/>
    </row>
    <row r="825" spans="1:155" s="8" customFormat="1" x14ac:dyDescent="0.35">
      <c r="A825" s="127" t="s">
        <v>290</v>
      </c>
      <c r="B825" s="128" t="s">
        <v>283</v>
      </c>
      <c r="C825" s="129" t="s">
        <v>282</v>
      </c>
      <c r="D825" s="67">
        <v>6</v>
      </c>
      <c r="E825" s="67">
        <v>50</v>
      </c>
      <c r="F825" s="68">
        <v>4</v>
      </c>
      <c r="G825" s="130">
        <v>19730.900000000001</v>
      </c>
      <c r="H825" s="163">
        <v>13747.4</v>
      </c>
      <c r="I825" s="132">
        <v>7200</v>
      </c>
      <c r="J825" s="130"/>
      <c r="K825" s="163"/>
      <c r="L825" s="132"/>
      <c r="M825" s="130"/>
      <c r="N825" s="131"/>
      <c r="O825" s="132"/>
      <c r="P825" s="130">
        <v>15485.41992</v>
      </c>
      <c r="Q825" s="132">
        <v>11404</v>
      </c>
      <c r="R825" s="130">
        <v>15586.6</v>
      </c>
      <c r="S825" s="132">
        <v>421.72</v>
      </c>
      <c r="T825" s="130">
        <v>15817.6</v>
      </c>
      <c r="U825" s="132">
        <v>300.01549999999997</v>
      </c>
      <c r="V825" s="130">
        <v>15921.6</v>
      </c>
      <c r="W825" s="132">
        <v>300.13350000000003</v>
      </c>
      <c r="X825" s="131">
        <v>15761</v>
      </c>
      <c r="Y825" s="132">
        <v>4843</v>
      </c>
      <c r="Z825" s="74">
        <f t="shared" si="36"/>
        <v>19730.900000000001</v>
      </c>
      <c r="AA825" s="48">
        <f t="shared" si="37"/>
        <v>15485.41992</v>
      </c>
      <c r="AB82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MIN(G825,J825,M825),"")</f>
        <v/>
      </c>
      <c r="AC825" s="49" t="str">
        <f>IF(OR(DataBase2[[#This Row],[sKS]] = "", DataBase2[[#This Row],[BSOpt]]=""), "", (DataBase2[[#This Row],[sKS]]-DataBase2[[#This Row],[BSOpt]])/DataBase2[[#This Row],[BSOpt]])</f>
        <v/>
      </c>
      <c r="AD825" s="49">
        <f t="shared" si="38"/>
        <v>19730.900000000001</v>
      </c>
      <c r="AE825" s="49">
        <f>IF(OR(DataBase2[[#This Row],[sKS]] = "", DataBase2[[#This Row],[BESTUB]]=""), "", (DataBase2[[#This Row],[sKS]]-DataBase2[[#This Row],[BESTUB]])/DataBase2[[#This Row],[BESTUB]])</f>
        <v>-0.20120217526823414</v>
      </c>
      <c r="AF825" s="75">
        <f>IF(OR(DataBase2[[#This Row],[sLB]] = "", DataBase2[[#This Row],[BestSol]]=""), "", (DataBase2[[#This Row],[sLB]]-DataBase2[[#This Row],[BestSol]])/DataBase2[[#This Row],[BestSol]])</f>
        <v>0</v>
      </c>
      <c r="AG825" s="76" t="str">
        <f>IF(OR(DataBase2[[#This Row],[sCL]] = "", DataBase2[[#This Row],[BestSol]]=""), "", (DataBase2[[#This Row],[sCL]] -DataBase2[[#This Row],[BestSol]])/DataBase2[[#This Row],[BestSol]])</f>
        <v/>
      </c>
      <c r="AH825" s="76" t="str">
        <f>IF(OR(DataBase2[[#This Row],[sDRC]]= "", DataBase2[[#This Row],[BestSol]]=""), "", (DataBase2[[#This Row],[sDRC]]-DataBase2[[#This Row],[BestSol]])/DataBase2[[#This Row],[BestSol]])</f>
        <v/>
      </c>
      <c r="AI825" s="76">
        <f>IF(OR(DataBase2[[#This Row],[sABS]]= "", DataBase2[[#This Row],[BestSol]]=""), "", (DataBase2[[#This Row],[sABS]]-DataBase2[[#This Row],[BestSol]])/DataBase2[[#This Row],[BestSol]])</f>
        <v>-0.21516910429833414</v>
      </c>
      <c r="AJ825" s="76">
        <f>IF(OR(DataBase2[[#This Row],[sCCJ]]= "", DataBase2[[#This Row],[BestSol]]=""), "", (DataBase2[[#This Row],[sCCJ]]-DataBase2[[#This Row],[BestSol]])/DataBase2[[#This Row],[BestSol]])</f>
        <v>-0.21004110304142237</v>
      </c>
      <c r="AK825" s="76">
        <f>IF(OR(DataBase2[[#This Row],[sILS]] = "", DataBase2[[#This Row],[BestSol]]=""), "", (DataBase2[[#This Row],[sILS]]-DataBase2[[#This Row],[BestSol]])/DataBase2[[#This Row],[BestSol]])</f>
        <v>-0.19833357829597234</v>
      </c>
      <c r="AL825" s="76">
        <f>IF(OR(DataBase2[[#This Row],[sSA]] = "", DataBase2[[#This Row],[BestSol]]=""), "", (DataBase2[[#This Row],[sSA]]-DataBase2[[#This Row],[BestSol]])/DataBase2[[#This Row],[BestSol]])</f>
        <v>-0.1930626580642546</v>
      </c>
      <c r="AM825" s="76">
        <f>IF(OR(DataBase2[[#This Row],[sKS]] = "", DataBase2[[#This Row],[BestSol]]=""), "", (DataBase2[[#This Row],[sKS]]-DataBase2[[#This Row],[BestSol]])/DataBase2[[#This Row],[BestSol]])</f>
        <v>-0.20120217526823414</v>
      </c>
      <c r="AN825" s="75">
        <f>IF(OR(DataBase2[[#This Row],[sLB]] = "", DataBase2[[#This Row],[BSHeu]]=""), "", (DataBase2[[#This Row],[sLB]]-DataBase2[[#This Row],[BSHeu]])/DataBase2[[#This Row],[BSHeu]])</f>
        <v>0.27415982917691528</v>
      </c>
      <c r="AO825" s="76" t="str">
        <f>IF(OR(DataBase2[[#This Row],[sCL]] = "",  DataBase2[[#This Row],[BSHeu]]=""), "", (DataBase2[[#This Row],[sCL]] - DataBase2[[#This Row],[BSHeu]])/ DataBase2[[#This Row],[BSHeu]])</f>
        <v/>
      </c>
      <c r="AP825" s="76" t="str">
        <f>IF(OR(DataBase2[[#This Row],[sDRC]]= "",  DataBase2[[#This Row],[BSHeu]]=""), "", (DataBase2[[#This Row],[sDRC]]- DataBase2[[#This Row],[BSHeu]])/ DataBase2[[#This Row],[BSHeu]])</f>
        <v/>
      </c>
      <c r="AQ825" s="76">
        <f>IF(OR(DataBase2[[#This Row],[sABS]]= "",  DataBase2[[#This Row],[BSHeu]]=""), "", (DataBase2[[#This Row],[sABS]]- DataBase2[[#This Row],[BSHeu]])/ DataBase2[[#This Row],[BSHeu]])</f>
        <v>0</v>
      </c>
      <c r="AR825" s="76">
        <f>IF(OR(DataBase2[[#This Row],[sCCJ]]= "",  DataBase2[[#This Row],[BSHeu]]=""), "", (DataBase2[[#This Row],[sCCJ]]- DataBase2[[#This Row],[BSHeu]])/ DataBase2[[#This Row],[BSHeu]])</f>
        <v>6.5338932055256848E-3</v>
      </c>
      <c r="AS825" s="76">
        <f>IF(OR(DataBase2[[#This Row],[sILS]] = "",  DataBase2[[#This Row],[BSHeu]]=""), "", (DataBase2[[#This Row],[sILS]]- DataBase2[[#This Row],[BSHeu]])/ DataBase2[[#This Row],[BSHeu]])</f>
        <v>2.1451150935272802E-2</v>
      </c>
      <c r="AT825" s="76">
        <f>IF(OR(DataBase2[[#This Row],[sSA]] = "",  DataBase2[[#This Row],[BSHeu]]=""), "", (DataBase2[[#This Row],[sSA]]- DataBase2[[#This Row],[BSHeu]])/ DataBase2[[#This Row],[BSHeu]])</f>
        <v>2.8167145757323452E-2</v>
      </c>
      <c r="AU825" s="77">
        <f>IF(OR(DataBase2[[#This Row],[sKS]]= "",  DataBase2[[#This Row],[BSHeu]]=""), "", (DataBase2[[#This Row],[sKS]]- DataBase2[[#This Row],[BSHeu]])/ DataBase2[[#This Row],[BSHeu]])</f>
        <v>1.7796099907118289E-2</v>
      </c>
      <c r="AV825" s="78">
        <f>IF(AND(DataBase2[[#This Row],[sLBGB]]&lt;=0.0001, DataBase2[[#This Row],[sLBGB]]&lt;&gt;""), 1,"")</f>
        <v>1</v>
      </c>
      <c r="AW825" s="78" t="str">
        <f>IF(AND(DataBase2[[#This Row],[sCLGB]]&lt;=0.0001,DataBase2[[#This Row],[sCLGB]]&lt;&gt;""), 1,"")</f>
        <v/>
      </c>
      <c r="AX825" s="78" t="str">
        <f>IF(AND(DataBase2[[#This Row],[sDRCGB]]&lt;=0.0001,DataBase2[[#This Row],[sDRCGB]]&lt;&gt;""), 1,"")</f>
        <v/>
      </c>
      <c r="AY825" s="78">
        <f>IF(AND(DataBase2[[#This Row],[sABSGB]]&lt;=0.0001,DataBase2[[#This Row],[sABSGB]]&lt;&gt;""), 1,"")</f>
        <v>1</v>
      </c>
      <c r="AZ825" s="78">
        <f>IF(AND(DataBase2[[#This Row],[sCCJGB]]&lt;=0.0001,DataBase2[[#This Row],[sCCJGB]]&lt;&gt;""), 1,"")</f>
        <v>1</v>
      </c>
      <c r="BA825" s="78">
        <f>IF(AND(DataBase2[[#This Row],[sILSGB]]&lt;=0.0001,DataBase2[[#This Row],[sILSGB]]&lt;&gt;""), 1,"")</f>
        <v>1</v>
      </c>
      <c r="BB825" s="78">
        <f>IF(AND(DataBase2[[#This Row],[sSAGB]]&lt;=0.0001,DataBase2[[#This Row],[sSAGB]]&lt;&gt;""), 1,"")</f>
        <v>1</v>
      </c>
      <c r="BC825" s="78">
        <f>IF(AND(DataBase2[[#This Row],[sKSGB]]&lt;=0.0001,DataBase2[[#This Row],[sKSGB]]&lt;&gt;""), 1,"")</f>
        <v>1</v>
      </c>
      <c r="BD825" s="79" t="str">
        <f>IF(AND(DataBase2[[#This Row],[sLBGKS]]&lt;=0.0001, DataBase2[[#This Row],[sLBGKS]]&lt;&gt;""), 1,"")</f>
        <v/>
      </c>
      <c r="BE825" s="78" t="str">
        <f>IF(AND(DataBase2[[#This Row],[sCLGKS]]&lt;=0.0001,DataBase2[[#This Row],[sCLGKS]]&lt;&gt;""), 1,"")</f>
        <v/>
      </c>
      <c r="BF825" s="78" t="str">
        <f>IF(AND(DataBase2[[#This Row],[sDRCGKS]]&lt;=0.0001,DataBase2[[#This Row],[sDRCGKS]]&lt;&gt;""), 1,"")</f>
        <v/>
      </c>
      <c r="BG825" s="78">
        <f>IF(AND(DataBase2[[#This Row],[sABSGKS]]&lt;=0.0001,DataBase2[[#This Row],[sABSGKS]]&lt;&gt;""), 1,"")</f>
        <v>1</v>
      </c>
      <c r="BH825" s="78" t="str">
        <f>IF(AND(DataBase2[[#This Row],[sCCJGKS]]&lt;=0.0001,DataBase2[[#This Row],[sCCJGKS]]&lt;&gt;""), 1,"")</f>
        <v/>
      </c>
      <c r="BI825" s="78" t="str">
        <f>IF(AND(DataBase2[[#This Row],[sILSGKS]]&lt;=0.0001,DataBase2[[#This Row],[sILSGKS]]&lt;&gt;""), 1,"")</f>
        <v/>
      </c>
      <c r="BJ825" s="78" t="str">
        <f>IF(AND(DataBase2[[#This Row],[sSAGKS]]&lt;=0.0001,DataBase2[[#This Row],[sSAGKS]]&lt;&gt;""), 1,"")</f>
        <v/>
      </c>
      <c r="BK825" s="80" t="str">
        <f>IF(AND(DataBase2[[#This Row],[sKSGKS]]&lt;=0.0001,DataBase2[[#This Row],[sKSGKS]]&lt;&gt;""), 1,"")</f>
        <v/>
      </c>
      <c r="BQ825" s="7"/>
      <c r="BR825" s="7"/>
      <c r="BS825" s="7"/>
      <c r="BT825" s="7"/>
      <c r="BU825" s="7"/>
      <c r="CH825" s="7"/>
      <c r="CI825" s="7"/>
      <c r="CJ825" s="7"/>
      <c r="CK825" s="7"/>
      <c r="CQ825" s="7"/>
      <c r="CR825" s="7"/>
      <c r="CS825" s="7"/>
      <c r="CT825" s="7"/>
      <c r="CU825" s="7"/>
      <c r="DH825" s="7"/>
      <c r="DI825" s="7"/>
      <c r="DJ825" s="7"/>
      <c r="DK825" s="7"/>
      <c r="DQ825" s="7"/>
      <c r="DR825" s="7"/>
      <c r="DS825" s="7"/>
      <c r="DT825" s="7"/>
      <c r="DU825" s="7"/>
      <c r="EB825" s="7"/>
      <c r="EC825" s="7"/>
      <c r="ED825" s="7"/>
      <c r="EE825" s="7"/>
      <c r="EK825" s="7"/>
      <c r="EL825" s="7"/>
      <c r="EM825" s="7"/>
      <c r="EN825" s="7"/>
      <c r="EO825" s="7"/>
      <c r="EV825" s="7"/>
      <c r="EW825" s="7"/>
      <c r="EX825" s="7"/>
      <c r="EY825" s="7"/>
    </row>
    <row r="826" spans="1:155" s="8" customFormat="1" x14ac:dyDescent="0.35">
      <c r="A826" s="127" t="s">
        <v>291</v>
      </c>
      <c r="B826" s="128" t="s">
        <v>283</v>
      </c>
      <c r="C826" s="129" t="s">
        <v>282</v>
      </c>
      <c r="D826" s="67">
        <v>6</v>
      </c>
      <c r="E826" s="67">
        <v>50</v>
      </c>
      <c r="F826" s="68">
        <v>5</v>
      </c>
      <c r="G826" s="130">
        <v>54509</v>
      </c>
      <c r="H826" s="163">
        <v>15584.4</v>
      </c>
      <c r="I826" s="132">
        <v>7200</v>
      </c>
      <c r="J826" s="130"/>
      <c r="K826" s="163"/>
      <c r="L826" s="132"/>
      <c r="M826" s="130"/>
      <c r="N826" s="131"/>
      <c r="O826" s="132"/>
      <c r="P826" s="130">
        <v>18291.439450000002</v>
      </c>
      <c r="Q826" s="132">
        <v>11413</v>
      </c>
      <c r="R826" s="130">
        <v>17456.8</v>
      </c>
      <c r="S826" s="132">
        <v>303.64999999999998</v>
      </c>
      <c r="T826" s="130">
        <v>18305.400000000001</v>
      </c>
      <c r="U826" s="132">
        <v>300.04950000000002</v>
      </c>
      <c r="V826" s="130">
        <v>18208.3</v>
      </c>
      <c r="W826" s="132">
        <v>300.00400000000002</v>
      </c>
      <c r="X826" s="131">
        <v>18017.2</v>
      </c>
      <c r="Y826" s="132">
        <v>7223</v>
      </c>
      <c r="Z826" s="74">
        <f t="shared" si="36"/>
        <v>54509</v>
      </c>
      <c r="AA826" s="48">
        <f t="shared" si="37"/>
        <v>17456.8</v>
      </c>
      <c r="AB82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MIN(G826,J826,M826),"")</f>
        <v/>
      </c>
      <c r="AC826" s="49" t="str">
        <f>IF(OR(DataBase2[[#This Row],[sKS]] = "", DataBase2[[#This Row],[BSOpt]]=""), "", (DataBase2[[#This Row],[sKS]]-DataBase2[[#This Row],[BSOpt]])/DataBase2[[#This Row],[BSOpt]])</f>
        <v/>
      </c>
      <c r="AD826" s="49">
        <f t="shared" si="38"/>
        <v>54509</v>
      </c>
      <c r="AE826" s="49">
        <f>IF(OR(DataBase2[[#This Row],[sKS]] = "", DataBase2[[#This Row],[BESTUB]]=""), "", (DataBase2[[#This Row],[sKS]]-DataBase2[[#This Row],[BESTUB]])/DataBase2[[#This Row],[BESTUB]])</f>
        <v>-0.66946375827844951</v>
      </c>
      <c r="AF826" s="75">
        <f>IF(OR(DataBase2[[#This Row],[sLB]] = "", DataBase2[[#This Row],[BestSol]]=""), "", (DataBase2[[#This Row],[sLB]]-DataBase2[[#This Row],[BestSol]])/DataBase2[[#This Row],[BestSol]])</f>
        <v>0</v>
      </c>
      <c r="AG826" s="76" t="str">
        <f>IF(OR(DataBase2[[#This Row],[sCL]] = "", DataBase2[[#This Row],[BestSol]]=""), "", (DataBase2[[#This Row],[sCL]] -DataBase2[[#This Row],[BestSol]])/DataBase2[[#This Row],[BestSol]])</f>
        <v/>
      </c>
      <c r="AH826" s="76" t="str">
        <f>IF(OR(DataBase2[[#This Row],[sDRC]]= "", DataBase2[[#This Row],[BestSol]]=""), "", (DataBase2[[#This Row],[sDRC]]-DataBase2[[#This Row],[BestSol]])/DataBase2[[#This Row],[BestSol]])</f>
        <v/>
      </c>
      <c r="AI826" s="76">
        <f>IF(OR(DataBase2[[#This Row],[sABS]]= "", DataBase2[[#This Row],[BestSol]]=""), "", (DataBase2[[#This Row],[sABS]]-DataBase2[[#This Row],[BestSol]])/DataBase2[[#This Row],[BestSol]])</f>
        <v>-0.66443267258617833</v>
      </c>
      <c r="AJ826" s="76">
        <f>IF(OR(DataBase2[[#This Row],[sCCJ]]= "", DataBase2[[#This Row],[BestSol]]=""), "", (DataBase2[[#This Row],[sCCJ]]-DataBase2[[#This Row],[BestSol]])/DataBase2[[#This Row],[BestSol]])</f>
        <v>-0.67974462932726698</v>
      </c>
      <c r="AK826" s="76">
        <f>IF(OR(DataBase2[[#This Row],[sILS]] = "", DataBase2[[#This Row],[BestSol]]=""), "", (DataBase2[[#This Row],[sILS]]-DataBase2[[#This Row],[BestSol]])/DataBase2[[#This Row],[BestSol]])</f>
        <v>-0.66417655799959641</v>
      </c>
      <c r="AL826" s="76">
        <f>IF(OR(DataBase2[[#This Row],[sSA]] = "", DataBase2[[#This Row],[BestSol]]=""), "", (DataBase2[[#This Row],[sSA]]-DataBase2[[#This Row],[BestSol]])/DataBase2[[#This Row],[BestSol]])</f>
        <v>-0.66595791520666303</v>
      </c>
      <c r="AM826" s="76">
        <f>IF(OR(DataBase2[[#This Row],[sKS]] = "", DataBase2[[#This Row],[BestSol]]=""), "", (DataBase2[[#This Row],[sKS]]-DataBase2[[#This Row],[BestSol]])/DataBase2[[#This Row],[BestSol]])</f>
        <v>-0.66946375827844951</v>
      </c>
      <c r="AN826" s="75">
        <f>IF(OR(DataBase2[[#This Row],[sLB]] = "", DataBase2[[#This Row],[BSHeu]]=""), "", (DataBase2[[#This Row],[sLB]]-DataBase2[[#This Row],[BSHeu]])/DataBase2[[#This Row],[BSHeu]])</f>
        <v>2.1225081343659777</v>
      </c>
      <c r="AO826" s="76" t="str">
        <f>IF(OR(DataBase2[[#This Row],[sCL]] = "",  DataBase2[[#This Row],[BSHeu]]=""), "", (DataBase2[[#This Row],[sCL]] - DataBase2[[#This Row],[BSHeu]])/ DataBase2[[#This Row],[BSHeu]])</f>
        <v/>
      </c>
      <c r="AP826" s="76" t="str">
        <f>IF(OR(DataBase2[[#This Row],[sDRC]]= "",  DataBase2[[#This Row],[BSHeu]]=""), "", (DataBase2[[#This Row],[sDRC]]- DataBase2[[#This Row],[BSHeu]])/ DataBase2[[#This Row],[BSHeu]])</f>
        <v/>
      </c>
      <c r="AQ826" s="76">
        <f>IF(OR(DataBase2[[#This Row],[sABS]]= "",  DataBase2[[#This Row],[BSHeu]]=""), "", (DataBase2[[#This Row],[sABS]]- DataBase2[[#This Row],[BSHeu]])/ DataBase2[[#This Row],[BSHeu]])</f>
        <v>4.7811709477109346E-2</v>
      </c>
      <c r="AR826" s="76">
        <f>IF(OR(DataBase2[[#This Row],[sCCJ]]= "",  DataBase2[[#This Row],[BSHeu]]=""), "", (DataBase2[[#This Row],[sCCJ]]- DataBase2[[#This Row],[BSHeu]])/ DataBase2[[#This Row],[BSHeu]])</f>
        <v>0</v>
      </c>
      <c r="AS826" s="76">
        <f>IF(OR(DataBase2[[#This Row],[sILS]] = "",  DataBase2[[#This Row],[BSHeu]]=""), "", (DataBase2[[#This Row],[sILS]]- DataBase2[[#This Row],[BSHeu]])/ DataBase2[[#This Row],[BSHeu]])</f>
        <v>4.8611429357041512E-2</v>
      </c>
      <c r="AT826" s="76">
        <f>IF(OR(DataBase2[[#This Row],[sSA]] = "",  DataBase2[[#This Row],[BSHeu]]=""), "", (DataBase2[[#This Row],[sSA]]- DataBase2[[#This Row],[BSHeu]])/ DataBase2[[#This Row],[BSHeu]])</f>
        <v>4.3049126987764079E-2</v>
      </c>
      <c r="AU826" s="77">
        <f>IF(OR(DataBase2[[#This Row],[sKS]]= "",  DataBase2[[#This Row],[BSHeu]]=""), "", (DataBase2[[#This Row],[sKS]]- DataBase2[[#This Row],[BSHeu]])/ DataBase2[[#This Row],[BSHeu]])</f>
        <v>3.2102103478300802E-2</v>
      </c>
      <c r="AV826" s="78">
        <f>IF(AND(DataBase2[[#This Row],[sLBGB]]&lt;=0.0001, DataBase2[[#This Row],[sLBGB]]&lt;&gt;""), 1,"")</f>
        <v>1</v>
      </c>
      <c r="AW826" s="78" t="str">
        <f>IF(AND(DataBase2[[#This Row],[sCLGB]]&lt;=0.0001,DataBase2[[#This Row],[sCLGB]]&lt;&gt;""), 1,"")</f>
        <v/>
      </c>
      <c r="AX826" s="78" t="str">
        <f>IF(AND(DataBase2[[#This Row],[sDRCGB]]&lt;=0.0001,DataBase2[[#This Row],[sDRCGB]]&lt;&gt;""), 1,"")</f>
        <v/>
      </c>
      <c r="AY826" s="78">
        <f>IF(AND(DataBase2[[#This Row],[sABSGB]]&lt;=0.0001,DataBase2[[#This Row],[sABSGB]]&lt;&gt;""), 1,"")</f>
        <v>1</v>
      </c>
      <c r="AZ826" s="78">
        <f>IF(AND(DataBase2[[#This Row],[sCCJGB]]&lt;=0.0001,DataBase2[[#This Row],[sCCJGB]]&lt;&gt;""), 1,"")</f>
        <v>1</v>
      </c>
      <c r="BA826" s="78">
        <f>IF(AND(DataBase2[[#This Row],[sILSGB]]&lt;=0.0001,DataBase2[[#This Row],[sILSGB]]&lt;&gt;""), 1,"")</f>
        <v>1</v>
      </c>
      <c r="BB826" s="78">
        <f>IF(AND(DataBase2[[#This Row],[sSAGB]]&lt;=0.0001,DataBase2[[#This Row],[sSAGB]]&lt;&gt;""), 1,"")</f>
        <v>1</v>
      </c>
      <c r="BC826" s="78">
        <f>IF(AND(DataBase2[[#This Row],[sKSGB]]&lt;=0.0001,DataBase2[[#This Row],[sKSGB]]&lt;&gt;""), 1,"")</f>
        <v>1</v>
      </c>
      <c r="BD826" s="79" t="str">
        <f>IF(AND(DataBase2[[#This Row],[sLBGKS]]&lt;=0.0001, DataBase2[[#This Row],[sLBGKS]]&lt;&gt;""), 1,"")</f>
        <v/>
      </c>
      <c r="BE826" s="78" t="str">
        <f>IF(AND(DataBase2[[#This Row],[sCLGKS]]&lt;=0.0001,DataBase2[[#This Row],[sCLGKS]]&lt;&gt;""), 1,"")</f>
        <v/>
      </c>
      <c r="BF826" s="78" t="str">
        <f>IF(AND(DataBase2[[#This Row],[sDRCGKS]]&lt;=0.0001,DataBase2[[#This Row],[sDRCGKS]]&lt;&gt;""), 1,"")</f>
        <v/>
      </c>
      <c r="BG826" s="78" t="str">
        <f>IF(AND(DataBase2[[#This Row],[sABSGKS]]&lt;=0.0001,DataBase2[[#This Row],[sABSGKS]]&lt;&gt;""), 1,"")</f>
        <v/>
      </c>
      <c r="BH826" s="78">
        <f>IF(AND(DataBase2[[#This Row],[sCCJGKS]]&lt;=0.0001,DataBase2[[#This Row],[sCCJGKS]]&lt;&gt;""), 1,"")</f>
        <v>1</v>
      </c>
      <c r="BI826" s="78" t="str">
        <f>IF(AND(DataBase2[[#This Row],[sILSGKS]]&lt;=0.0001,DataBase2[[#This Row],[sILSGKS]]&lt;&gt;""), 1,"")</f>
        <v/>
      </c>
      <c r="BJ826" s="78" t="str">
        <f>IF(AND(DataBase2[[#This Row],[sSAGKS]]&lt;=0.0001,DataBase2[[#This Row],[sSAGKS]]&lt;&gt;""), 1,"")</f>
        <v/>
      </c>
      <c r="BK826" s="80" t="str">
        <f>IF(AND(DataBase2[[#This Row],[sKSGKS]]&lt;=0.0001,DataBase2[[#This Row],[sKSGKS]]&lt;&gt;""), 1,"")</f>
        <v/>
      </c>
      <c r="BQ826" s="7"/>
      <c r="BR826" s="7"/>
      <c r="BS826" s="7"/>
      <c r="BT826" s="7"/>
      <c r="BU826" s="7"/>
      <c r="CH826" s="7"/>
      <c r="CI826" s="7"/>
      <c r="CJ826" s="7"/>
      <c r="CK826" s="7"/>
      <c r="CQ826" s="7"/>
      <c r="CR826" s="7"/>
      <c r="CS826" s="7"/>
      <c r="CT826" s="7"/>
      <c r="CU826" s="7"/>
      <c r="DH826" s="7"/>
      <c r="DI826" s="7"/>
      <c r="DJ826" s="7"/>
      <c r="DK826" s="7"/>
      <c r="DQ826" s="7"/>
      <c r="DR826" s="7"/>
      <c r="DS826" s="7"/>
      <c r="DT826" s="7"/>
      <c r="DU826" s="7"/>
      <c r="EB826" s="7"/>
      <c r="EC826" s="7"/>
      <c r="ED826" s="7"/>
      <c r="EE826" s="7"/>
      <c r="EK826" s="7"/>
      <c r="EL826" s="7"/>
      <c r="EM826" s="7"/>
      <c r="EN826" s="7"/>
      <c r="EO826" s="7"/>
      <c r="EV826" s="7"/>
      <c r="EW826" s="7"/>
      <c r="EX826" s="7"/>
      <c r="EY826" s="7"/>
    </row>
    <row r="827" spans="1:155" s="8" customFormat="1" x14ac:dyDescent="0.35">
      <c r="A827" s="127" t="s">
        <v>292</v>
      </c>
      <c r="B827" s="128" t="s">
        <v>283</v>
      </c>
      <c r="C827" s="129" t="s">
        <v>282</v>
      </c>
      <c r="D827" s="67">
        <v>6</v>
      </c>
      <c r="E827" s="67">
        <v>50</v>
      </c>
      <c r="F827" s="68">
        <v>2</v>
      </c>
      <c r="G827" s="130">
        <v>18030.400000000001</v>
      </c>
      <c r="H827" s="163">
        <v>11060.5</v>
      </c>
      <c r="I827" s="132">
        <v>7200</v>
      </c>
      <c r="J827" s="130"/>
      <c r="K827" s="163"/>
      <c r="L827" s="132"/>
      <c r="M827" s="130"/>
      <c r="N827" s="131"/>
      <c r="O827" s="132"/>
      <c r="P827" s="130">
        <v>12344.179690000001</v>
      </c>
      <c r="Q827" s="132">
        <v>11099</v>
      </c>
      <c r="R827" s="130">
        <v>12491.39</v>
      </c>
      <c r="S827" s="132">
        <v>422.16</v>
      </c>
      <c r="T827" s="130">
        <v>12370.59</v>
      </c>
      <c r="U827" s="132">
        <v>300.22250000000003</v>
      </c>
      <c r="V827" s="130">
        <v>12495.19</v>
      </c>
      <c r="W827" s="132">
        <v>300.06599999999997</v>
      </c>
      <c r="X827" s="131">
        <v>12954.5</v>
      </c>
      <c r="Y827" s="132">
        <v>33</v>
      </c>
      <c r="Z827" s="74">
        <f t="shared" si="36"/>
        <v>18030.400000000001</v>
      </c>
      <c r="AA827" s="48">
        <f t="shared" si="37"/>
        <v>12344.179690000001</v>
      </c>
      <c r="AB82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MIN(G827,J827,M827),"")</f>
        <v/>
      </c>
      <c r="AC827" s="49" t="str">
        <f>IF(OR(DataBase2[[#This Row],[sKS]] = "", DataBase2[[#This Row],[BSOpt]]=""), "", (DataBase2[[#This Row],[sKS]]-DataBase2[[#This Row],[BSOpt]])/DataBase2[[#This Row],[BSOpt]])</f>
        <v/>
      </c>
      <c r="AD827" s="49">
        <f t="shared" si="38"/>
        <v>18030.400000000001</v>
      </c>
      <c r="AE827" s="49">
        <f>IF(OR(DataBase2[[#This Row],[sKS]] = "", DataBase2[[#This Row],[BESTUB]]=""), "", (DataBase2[[#This Row],[sKS]]-DataBase2[[#This Row],[BESTUB]])/DataBase2[[#This Row],[BESTUB]])</f>
        <v>-0.28151899014996901</v>
      </c>
      <c r="AF827" s="75">
        <f>IF(OR(DataBase2[[#This Row],[sLB]] = "", DataBase2[[#This Row],[BestSol]]=""), "", (DataBase2[[#This Row],[sLB]]-DataBase2[[#This Row],[BestSol]])/DataBase2[[#This Row],[BestSol]])</f>
        <v>0</v>
      </c>
      <c r="AG827" s="76" t="str">
        <f>IF(OR(DataBase2[[#This Row],[sCL]] = "", DataBase2[[#This Row],[BestSol]]=""), "", (DataBase2[[#This Row],[sCL]] -DataBase2[[#This Row],[BestSol]])/DataBase2[[#This Row],[BestSol]])</f>
        <v/>
      </c>
      <c r="AH827" s="76" t="str">
        <f>IF(OR(DataBase2[[#This Row],[sDRC]]= "", DataBase2[[#This Row],[BestSol]]=""), "", (DataBase2[[#This Row],[sDRC]]-DataBase2[[#This Row],[BestSol]])/DataBase2[[#This Row],[BestSol]])</f>
        <v/>
      </c>
      <c r="AI827" s="76">
        <f>IF(OR(DataBase2[[#This Row],[sABS]]= "", DataBase2[[#This Row],[BestSol]]=""), "", (DataBase2[[#This Row],[sABS]]-DataBase2[[#This Row],[BestSol]])/DataBase2[[#This Row],[BestSol]])</f>
        <v>-0.315368505967699</v>
      </c>
      <c r="AJ827" s="76">
        <f>IF(OR(DataBase2[[#This Row],[sCCJ]]= "", DataBase2[[#This Row],[BestSol]]=""), "", (DataBase2[[#This Row],[sCCJ]]-DataBase2[[#This Row],[BestSol]])/DataBase2[[#This Row],[BestSol]])</f>
        <v>-0.30720394444937449</v>
      </c>
      <c r="AK827" s="76">
        <f>IF(OR(DataBase2[[#This Row],[sILS]] = "", DataBase2[[#This Row],[BestSol]]=""), "", (DataBase2[[#This Row],[sILS]]-DataBase2[[#This Row],[BestSol]])/DataBase2[[#This Row],[BestSol]])</f>
        <v>-0.31390374034963175</v>
      </c>
      <c r="AL827" s="76">
        <f>IF(OR(DataBase2[[#This Row],[sSA]] = "", DataBase2[[#This Row],[BestSol]]=""), "", (DataBase2[[#This Row],[sSA]]-DataBase2[[#This Row],[BestSol]])/DataBase2[[#This Row],[BestSol]])</f>
        <v>-0.30699318928032659</v>
      </c>
      <c r="AM827" s="76">
        <f>IF(OR(DataBase2[[#This Row],[sKS]] = "", DataBase2[[#This Row],[BestSol]]=""), "", (DataBase2[[#This Row],[sKS]]-DataBase2[[#This Row],[BestSol]])/DataBase2[[#This Row],[BestSol]])</f>
        <v>-0.28151899014996901</v>
      </c>
      <c r="AN827" s="75">
        <f>IF(OR(DataBase2[[#This Row],[sLB]] = "", DataBase2[[#This Row],[BSHeu]]=""), "", (DataBase2[[#This Row],[sLB]]-DataBase2[[#This Row],[BSHeu]])/DataBase2[[#This Row],[BSHeu]])</f>
        <v>0.46063978755967055</v>
      </c>
      <c r="AO827" s="76" t="str">
        <f>IF(OR(DataBase2[[#This Row],[sCL]] = "",  DataBase2[[#This Row],[BSHeu]]=""), "", (DataBase2[[#This Row],[sCL]] - DataBase2[[#This Row],[BSHeu]])/ DataBase2[[#This Row],[BSHeu]])</f>
        <v/>
      </c>
      <c r="AP827" s="76" t="str">
        <f>IF(OR(DataBase2[[#This Row],[sDRC]]= "",  DataBase2[[#This Row],[BSHeu]]=""), "", (DataBase2[[#This Row],[sDRC]]- DataBase2[[#This Row],[BSHeu]])/ DataBase2[[#This Row],[BSHeu]])</f>
        <v/>
      </c>
      <c r="AQ827" s="76">
        <f>IF(OR(DataBase2[[#This Row],[sABS]]= "",  DataBase2[[#This Row],[BSHeu]]=""), "", (DataBase2[[#This Row],[sABS]]- DataBase2[[#This Row],[BSHeu]])/ DataBase2[[#This Row],[BSHeu]])</f>
        <v>0</v>
      </c>
      <c r="AR827" s="76">
        <f>IF(OR(DataBase2[[#This Row],[sCCJ]]= "",  DataBase2[[#This Row],[BSHeu]]=""), "", (DataBase2[[#This Row],[sCCJ]]- DataBase2[[#This Row],[BSHeu]])/ DataBase2[[#This Row],[BSHeu]])</f>
        <v>1.19254834016434E-2</v>
      </c>
      <c r="AS827" s="76">
        <f>IF(OR(DataBase2[[#This Row],[sILS]] = "",  DataBase2[[#This Row],[BSHeu]]=""), "", (DataBase2[[#This Row],[sILS]]- DataBase2[[#This Row],[BSHeu]])/ DataBase2[[#This Row],[BSHeu]])</f>
        <v>2.1394949411984213E-3</v>
      </c>
      <c r="AT827" s="76">
        <f>IF(OR(DataBase2[[#This Row],[sSA]] = "",  DataBase2[[#This Row],[BSHeu]]=""), "", (DataBase2[[#This Row],[sSA]]- DataBase2[[#This Row],[BSHeu]])/ DataBase2[[#This Row],[BSHeu]])</f>
        <v>1.2233320786988614E-2</v>
      </c>
      <c r="AU827" s="77">
        <f>IF(OR(DataBase2[[#This Row],[sKS]]= "",  DataBase2[[#This Row],[BSHeu]]=""), "", (DataBase2[[#This Row],[sKS]]- DataBase2[[#This Row],[BSHeu]])/ DataBase2[[#This Row],[BSHeu]])</f>
        <v>4.9441949593006865E-2</v>
      </c>
      <c r="AV827" s="78">
        <f>IF(AND(DataBase2[[#This Row],[sLBGB]]&lt;=0.0001, DataBase2[[#This Row],[sLBGB]]&lt;&gt;""), 1,"")</f>
        <v>1</v>
      </c>
      <c r="AW827" s="78" t="str">
        <f>IF(AND(DataBase2[[#This Row],[sCLGB]]&lt;=0.0001,DataBase2[[#This Row],[sCLGB]]&lt;&gt;""), 1,"")</f>
        <v/>
      </c>
      <c r="AX827" s="78" t="str">
        <f>IF(AND(DataBase2[[#This Row],[sDRCGB]]&lt;=0.0001,DataBase2[[#This Row],[sDRCGB]]&lt;&gt;""), 1,"")</f>
        <v/>
      </c>
      <c r="AY827" s="78">
        <f>IF(AND(DataBase2[[#This Row],[sABSGB]]&lt;=0.0001,DataBase2[[#This Row],[sABSGB]]&lt;&gt;""), 1,"")</f>
        <v>1</v>
      </c>
      <c r="AZ827" s="78">
        <f>IF(AND(DataBase2[[#This Row],[sCCJGB]]&lt;=0.0001,DataBase2[[#This Row],[sCCJGB]]&lt;&gt;""), 1,"")</f>
        <v>1</v>
      </c>
      <c r="BA827" s="78">
        <f>IF(AND(DataBase2[[#This Row],[sILSGB]]&lt;=0.0001,DataBase2[[#This Row],[sILSGB]]&lt;&gt;""), 1,"")</f>
        <v>1</v>
      </c>
      <c r="BB827" s="78">
        <f>IF(AND(DataBase2[[#This Row],[sSAGB]]&lt;=0.0001,DataBase2[[#This Row],[sSAGB]]&lt;&gt;""), 1,"")</f>
        <v>1</v>
      </c>
      <c r="BC827" s="78">
        <f>IF(AND(DataBase2[[#This Row],[sKSGB]]&lt;=0.0001,DataBase2[[#This Row],[sKSGB]]&lt;&gt;""), 1,"")</f>
        <v>1</v>
      </c>
      <c r="BD827" s="79" t="str">
        <f>IF(AND(DataBase2[[#This Row],[sLBGKS]]&lt;=0.0001, DataBase2[[#This Row],[sLBGKS]]&lt;&gt;""), 1,"")</f>
        <v/>
      </c>
      <c r="BE827" s="78" t="str">
        <f>IF(AND(DataBase2[[#This Row],[sCLGKS]]&lt;=0.0001,DataBase2[[#This Row],[sCLGKS]]&lt;&gt;""), 1,"")</f>
        <v/>
      </c>
      <c r="BF827" s="78" t="str">
        <f>IF(AND(DataBase2[[#This Row],[sDRCGKS]]&lt;=0.0001,DataBase2[[#This Row],[sDRCGKS]]&lt;&gt;""), 1,"")</f>
        <v/>
      </c>
      <c r="BG827" s="78">
        <f>IF(AND(DataBase2[[#This Row],[sABSGKS]]&lt;=0.0001,DataBase2[[#This Row],[sABSGKS]]&lt;&gt;""), 1,"")</f>
        <v>1</v>
      </c>
      <c r="BH827" s="78" t="str">
        <f>IF(AND(DataBase2[[#This Row],[sCCJGKS]]&lt;=0.0001,DataBase2[[#This Row],[sCCJGKS]]&lt;&gt;""), 1,"")</f>
        <v/>
      </c>
      <c r="BI827" s="78" t="str">
        <f>IF(AND(DataBase2[[#This Row],[sILSGKS]]&lt;=0.0001,DataBase2[[#This Row],[sILSGKS]]&lt;&gt;""), 1,"")</f>
        <v/>
      </c>
      <c r="BJ827" s="78" t="str">
        <f>IF(AND(DataBase2[[#This Row],[sSAGKS]]&lt;=0.0001,DataBase2[[#This Row],[sSAGKS]]&lt;&gt;""), 1,"")</f>
        <v/>
      </c>
      <c r="BK827" s="80" t="str">
        <f>IF(AND(DataBase2[[#This Row],[sKSGKS]]&lt;=0.0001,DataBase2[[#This Row],[sKSGKS]]&lt;&gt;""), 1,"")</f>
        <v/>
      </c>
      <c r="BQ827" s="7"/>
      <c r="BR827" s="7"/>
      <c r="BS827" s="7"/>
      <c r="BT827" s="7"/>
      <c r="BU827" s="7"/>
      <c r="CH827" s="7"/>
      <c r="CI827" s="7"/>
      <c r="CJ827" s="7"/>
      <c r="CK827" s="7"/>
      <c r="CQ827" s="7"/>
      <c r="CR827" s="7"/>
      <c r="CS827" s="7"/>
      <c r="CT827" s="7"/>
      <c r="CU827" s="7"/>
      <c r="DH827" s="7"/>
      <c r="DI827" s="7"/>
      <c r="DJ827" s="7"/>
      <c r="DK827" s="7"/>
      <c r="DQ827" s="7"/>
      <c r="DR827" s="7"/>
      <c r="DS827" s="7"/>
      <c r="DT827" s="7"/>
      <c r="DU827" s="7"/>
      <c r="EB827" s="7"/>
      <c r="EC827" s="7"/>
      <c r="ED827" s="7"/>
      <c r="EE827" s="7"/>
      <c r="EK827" s="7"/>
      <c r="EL827" s="7"/>
      <c r="EM827" s="7"/>
      <c r="EN827" s="7"/>
      <c r="EO827" s="7"/>
      <c r="EV827" s="7"/>
      <c r="EW827" s="7"/>
      <c r="EX827" s="7"/>
      <c r="EY827" s="7"/>
    </row>
    <row r="828" spans="1:155" s="8" customFormat="1" x14ac:dyDescent="0.35">
      <c r="A828" s="127" t="s">
        <v>293</v>
      </c>
      <c r="B828" s="128" t="s">
        <v>283</v>
      </c>
      <c r="C828" s="129" t="s">
        <v>282</v>
      </c>
      <c r="D828" s="67">
        <v>6</v>
      </c>
      <c r="E828" s="67">
        <v>50</v>
      </c>
      <c r="F828" s="68">
        <v>3</v>
      </c>
      <c r="G828" s="130">
        <v>22585.200000000001</v>
      </c>
      <c r="H828" s="163">
        <v>13020.8</v>
      </c>
      <c r="I828" s="132">
        <v>7200</v>
      </c>
      <c r="J828" s="130"/>
      <c r="K828" s="163"/>
      <c r="L828" s="132"/>
      <c r="M828" s="130"/>
      <c r="N828" s="131"/>
      <c r="O828" s="132"/>
      <c r="P828" s="130">
        <v>14608.25</v>
      </c>
      <c r="Q828" s="132">
        <v>11404</v>
      </c>
      <c r="R828" s="130">
        <v>14611.79</v>
      </c>
      <c r="S828" s="132">
        <v>329.27</v>
      </c>
      <c r="T828" s="130">
        <v>14756.79</v>
      </c>
      <c r="U828" s="132">
        <v>300.0095</v>
      </c>
      <c r="V828" s="130">
        <v>14813.19</v>
      </c>
      <c r="W828" s="132">
        <v>300.00900000000001</v>
      </c>
      <c r="X828" s="131">
        <v>15043.4</v>
      </c>
      <c r="Y828" s="132">
        <v>293</v>
      </c>
      <c r="Z828" s="74">
        <f t="shared" si="36"/>
        <v>22585.200000000001</v>
      </c>
      <c r="AA828" s="48">
        <f t="shared" si="37"/>
        <v>14608.25</v>
      </c>
      <c r="AB82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MIN(G828,J828,M828),"")</f>
        <v/>
      </c>
      <c r="AC828" s="49" t="str">
        <f>IF(OR(DataBase2[[#This Row],[sKS]] = "", DataBase2[[#This Row],[BSOpt]]=""), "", (DataBase2[[#This Row],[sKS]]-DataBase2[[#This Row],[BSOpt]])/DataBase2[[#This Row],[BSOpt]])</f>
        <v/>
      </c>
      <c r="AD828" s="49">
        <f t="shared" si="38"/>
        <v>22585.200000000001</v>
      </c>
      <c r="AE828" s="49">
        <f>IF(OR(DataBase2[[#This Row],[sKS]] = "", DataBase2[[#This Row],[BESTUB]]=""), "", (DataBase2[[#This Row],[sKS]]-DataBase2[[#This Row],[BESTUB]])/DataBase2[[#This Row],[BESTUB]])</f>
        <v>-0.33392664222588248</v>
      </c>
      <c r="AF828" s="75">
        <f>IF(OR(DataBase2[[#This Row],[sLB]] = "", DataBase2[[#This Row],[BestSol]]=""), "", (DataBase2[[#This Row],[sLB]]-DataBase2[[#This Row],[BestSol]])/DataBase2[[#This Row],[BestSol]])</f>
        <v>0</v>
      </c>
      <c r="AG828" s="76" t="str">
        <f>IF(OR(DataBase2[[#This Row],[sCL]] = "", DataBase2[[#This Row],[BestSol]]=""), "", (DataBase2[[#This Row],[sCL]] -DataBase2[[#This Row],[BestSol]])/DataBase2[[#This Row],[BestSol]])</f>
        <v/>
      </c>
      <c r="AH828" s="76" t="str">
        <f>IF(OR(DataBase2[[#This Row],[sDRC]]= "", DataBase2[[#This Row],[BestSol]]=""), "", (DataBase2[[#This Row],[sDRC]]-DataBase2[[#This Row],[BestSol]])/DataBase2[[#This Row],[BestSol]])</f>
        <v/>
      </c>
      <c r="AI828" s="76">
        <f>IF(OR(DataBase2[[#This Row],[sABS]]= "", DataBase2[[#This Row],[BestSol]]=""), "", (DataBase2[[#This Row],[sABS]]-DataBase2[[#This Row],[BestSol]])/DataBase2[[#This Row],[BestSol]])</f>
        <v>-0.35319368435966919</v>
      </c>
      <c r="AJ828" s="76">
        <f>IF(OR(DataBase2[[#This Row],[sCCJ]]= "", DataBase2[[#This Row],[BestSol]]=""), "", (DataBase2[[#This Row],[sCCJ]]-DataBase2[[#This Row],[BestSol]])/DataBase2[[#This Row],[BestSol]])</f>
        <v>-0.35303694454775691</v>
      </c>
      <c r="AK828" s="76">
        <f>IF(OR(DataBase2[[#This Row],[sILS]] = "", DataBase2[[#This Row],[BestSol]]=""), "", (DataBase2[[#This Row],[sILS]]-DataBase2[[#This Row],[BestSol]])/DataBase2[[#This Row],[BestSol]])</f>
        <v>-0.34661681100897929</v>
      </c>
      <c r="AL828" s="76">
        <f>IF(OR(DataBase2[[#This Row],[sSA]] = "", DataBase2[[#This Row],[BestSol]]=""), "", (DataBase2[[#This Row],[sSA]]-DataBase2[[#This Row],[BestSol]])/DataBase2[[#This Row],[BestSol]])</f>
        <v>-0.34411960044630996</v>
      </c>
      <c r="AM828" s="76">
        <f>IF(OR(DataBase2[[#This Row],[sKS]] = "", DataBase2[[#This Row],[BestSol]]=""), "", (DataBase2[[#This Row],[sKS]]-DataBase2[[#This Row],[BestSol]])/DataBase2[[#This Row],[BestSol]])</f>
        <v>-0.33392664222588248</v>
      </c>
      <c r="AN828" s="75">
        <f>IF(OR(DataBase2[[#This Row],[sLB]] = "", DataBase2[[#This Row],[BSHeu]]=""), "", (DataBase2[[#This Row],[sLB]]-DataBase2[[#This Row],[BSHeu]])/DataBase2[[#This Row],[BSHeu]])</f>
        <v>0.54605787825372654</v>
      </c>
      <c r="AO828" s="76" t="str">
        <f>IF(OR(DataBase2[[#This Row],[sCL]] = "",  DataBase2[[#This Row],[BSHeu]]=""), "", (DataBase2[[#This Row],[sCL]] - DataBase2[[#This Row],[BSHeu]])/ DataBase2[[#This Row],[BSHeu]])</f>
        <v/>
      </c>
      <c r="AP828" s="76" t="str">
        <f>IF(OR(DataBase2[[#This Row],[sDRC]]= "",  DataBase2[[#This Row],[BSHeu]]=""), "", (DataBase2[[#This Row],[sDRC]]- DataBase2[[#This Row],[BSHeu]])/ DataBase2[[#This Row],[BSHeu]])</f>
        <v/>
      </c>
      <c r="AQ828" s="76">
        <f>IF(OR(DataBase2[[#This Row],[sABS]]= "",  DataBase2[[#This Row],[BSHeu]]=""), "", (DataBase2[[#This Row],[sABS]]- DataBase2[[#This Row],[BSHeu]])/ DataBase2[[#This Row],[BSHeu]])</f>
        <v>0</v>
      </c>
      <c r="AR828" s="76">
        <f>IF(OR(DataBase2[[#This Row],[sCCJ]]= "",  DataBase2[[#This Row],[BSHeu]]=""), "", (DataBase2[[#This Row],[sCCJ]]- DataBase2[[#This Row],[BSHeu]])/ DataBase2[[#This Row],[BSHeu]])</f>
        <v>2.4232882104296361E-4</v>
      </c>
      <c r="AS828" s="76">
        <f>IF(OR(DataBase2[[#This Row],[sILS]] = "",  DataBase2[[#This Row],[BSHeu]]=""), "", (DataBase2[[#This Row],[sILS]]- DataBase2[[#This Row],[BSHeu]])/ DataBase2[[#This Row],[BSHeu]])</f>
        <v>1.0168226858111059E-2</v>
      </c>
      <c r="AT828" s="76">
        <f>IF(OR(DataBase2[[#This Row],[sSA]] = "",  DataBase2[[#This Row],[BSHeu]]=""), "", (DataBase2[[#This Row],[sSA]]- DataBase2[[#This Row],[BSHeu]])/ DataBase2[[#This Row],[BSHeu]])</f>
        <v>1.4029058922184416E-2</v>
      </c>
      <c r="AU828" s="77">
        <f>IF(OR(DataBase2[[#This Row],[sKS]]= "",  DataBase2[[#This Row],[BSHeu]]=""), "", (DataBase2[[#This Row],[sKS]]- DataBase2[[#This Row],[BSHeu]])/ DataBase2[[#This Row],[BSHeu]])</f>
        <v>2.9787962281587435E-2</v>
      </c>
      <c r="AV828" s="78">
        <f>IF(AND(DataBase2[[#This Row],[sLBGB]]&lt;=0.0001, DataBase2[[#This Row],[sLBGB]]&lt;&gt;""), 1,"")</f>
        <v>1</v>
      </c>
      <c r="AW828" s="78" t="str">
        <f>IF(AND(DataBase2[[#This Row],[sCLGB]]&lt;=0.0001,DataBase2[[#This Row],[sCLGB]]&lt;&gt;""), 1,"")</f>
        <v/>
      </c>
      <c r="AX828" s="78" t="str">
        <f>IF(AND(DataBase2[[#This Row],[sDRCGB]]&lt;=0.0001,DataBase2[[#This Row],[sDRCGB]]&lt;&gt;""), 1,"")</f>
        <v/>
      </c>
      <c r="AY828" s="78">
        <f>IF(AND(DataBase2[[#This Row],[sABSGB]]&lt;=0.0001,DataBase2[[#This Row],[sABSGB]]&lt;&gt;""), 1,"")</f>
        <v>1</v>
      </c>
      <c r="AZ828" s="78">
        <f>IF(AND(DataBase2[[#This Row],[sCCJGB]]&lt;=0.0001,DataBase2[[#This Row],[sCCJGB]]&lt;&gt;""), 1,"")</f>
        <v>1</v>
      </c>
      <c r="BA828" s="78">
        <f>IF(AND(DataBase2[[#This Row],[sILSGB]]&lt;=0.0001,DataBase2[[#This Row],[sILSGB]]&lt;&gt;""), 1,"")</f>
        <v>1</v>
      </c>
      <c r="BB828" s="78">
        <f>IF(AND(DataBase2[[#This Row],[sSAGB]]&lt;=0.0001,DataBase2[[#This Row],[sSAGB]]&lt;&gt;""), 1,"")</f>
        <v>1</v>
      </c>
      <c r="BC828" s="78">
        <f>IF(AND(DataBase2[[#This Row],[sKSGB]]&lt;=0.0001,DataBase2[[#This Row],[sKSGB]]&lt;&gt;""), 1,"")</f>
        <v>1</v>
      </c>
      <c r="BD828" s="79" t="str">
        <f>IF(AND(DataBase2[[#This Row],[sLBGKS]]&lt;=0.0001, DataBase2[[#This Row],[sLBGKS]]&lt;&gt;""), 1,"")</f>
        <v/>
      </c>
      <c r="BE828" s="78" t="str">
        <f>IF(AND(DataBase2[[#This Row],[sCLGKS]]&lt;=0.0001,DataBase2[[#This Row],[sCLGKS]]&lt;&gt;""), 1,"")</f>
        <v/>
      </c>
      <c r="BF828" s="78" t="str">
        <f>IF(AND(DataBase2[[#This Row],[sDRCGKS]]&lt;=0.0001,DataBase2[[#This Row],[sDRCGKS]]&lt;&gt;""), 1,"")</f>
        <v/>
      </c>
      <c r="BG828" s="78">
        <f>IF(AND(DataBase2[[#This Row],[sABSGKS]]&lt;=0.0001,DataBase2[[#This Row],[sABSGKS]]&lt;&gt;""), 1,"")</f>
        <v>1</v>
      </c>
      <c r="BH828" s="78" t="str">
        <f>IF(AND(DataBase2[[#This Row],[sCCJGKS]]&lt;=0.0001,DataBase2[[#This Row],[sCCJGKS]]&lt;&gt;""), 1,"")</f>
        <v/>
      </c>
      <c r="BI828" s="78" t="str">
        <f>IF(AND(DataBase2[[#This Row],[sILSGKS]]&lt;=0.0001,DataBase2[[#This Row],[sILSGKS]]&lt;&gt;""), 1,"")</f>
        <v/>
      </c>
      <c r="BJ828" s="78" t="str">
        <f>IF(AND(DataBase2[[#This Row],[sSAGKS]]&lt;=0.0001,DataBase2[[#This Row],[sSAGKS]]&lt;&gt;""), 1,"")</f>
        <v/>
      </c>
      <c r="BK828" s="80" t="str">
        <f>IF(AND(DataBase2[[#This Row],[sKSGKS]]&lt;=0.0001,DataBase2[[#This Row],[sKSGKS]]&lt;&gt;""), 1,"")</f>
        <v/>
      </c>
      <c r="BQ828" s="7"/>
      <c r="BR828" s="7"/>
      <c r="BS828" s="7"/>
      <c r="BT828" s="7"/>
      <c r="BU828" s="7"/>
      <c r="CH828" s="7"/>
      <c r="CI828" s="7"/>
      <c r="CJ828" s="7"/>
      <c r="CK828" s="7"/>
      <c r="CQ828" s="7"/>
      <c r="CR828" s="7"/>
      <c r="CS828" s="7"/>
      <c r="CT828" s="7"/>
      <c r="CU828" s="7"/>
      <c r="DH828" s="7"/>
      <c r="DI828" s="7"/>
      <c r="DJ828" s="7"/>
      <c r="DK828" s="7"/>
      <c r="DQ828" s="7"/>
      <c r="DR828" s="7"/>
      <c r="DS828" s="7"/>
      <c r="DT828" s="7"/>
      <c r="DU828" s="7"/>
      <c r="EB828" s="7"/>
      <c r="EC828" s="7"/>
      <c r="ED828" s="7"/>
      <c r="EE828" s="7"/>
      <c r="EK828" s="7"/>
      <c r="EL828" s="7"/>
      <c r="EM828" s="7"/>
      <c r="EN828" s="7"/>
      <c r="EO828" s="7"/>
      <c r="EV828" s="7"/>
      <c r="EW828" s="7"/>
      <c r="EX828" s="7"/>
      <c r="EY828" s="7"/>
    </row>
    <row r="829" spans="1:155" s="8" customFormat="1" x14ac:dyDescent="0.35">
      <c r="A829" s="127" t="s">
        <v>294</v>
      </c>
      <c r="B829" s="128" t="s">
        <v>283</v>
      </c>
      <c r="C829" s="129" t="s">
        <v>282</v>
      </c>
      <c r="D829" s="67">
        <v>6</v>
      </c>
      <c r="E829" s="67">
        <v>50</v>
      </c>
      <c r="F829" s="68">
        <v>4</v>
      </c>
      <c r="G829" s="130">
        <v>24508.400000000001</v>
      </c>
      <c r="H829" s="163">
        <v>15189.7</v>
      </c>
      <c r="I829" s="132">
        <v>7200</v>
      </c>
      <c r="J829" s="130"/>
      <c r="K829" s="163"/>
      <c r="L829" s="132"/>
      <c r="M829" s="130"/>
      <c r="N829" s="131"/>
      <c r="O829" s="132"/>
      <c r="P829" s="130">
        <v>16935.41992</v>
      </c>
      <c r="Q829" s="132">
        <v>11407</v>
      </c>
      <c r="R829" s="130">
        <v>17082.689999999999</v>
      </c>
      <c r="S829" s="132">
        <v>662.83</v>
      </c>
      <c r="T829" s="130">
        <v>17497.59</v>
      </c>
      <c r="U829" s="132">
        <v>300.0675</v>
      </c>
      <c r="V829" s="130">
        <v>17332.689999999999</v>
      </c>
      <c r="W829" s="132">
        <v>300.3365</v>
      </c>
      <c r="X829" s="131">
        <v>16894.400000000001</v>
      </c>
      <c r="Y829" s="132">
        <v>3667</v>
      </c>
      <c r="Z829" s="74">
        <f t="shared" si="36"/>
        <v>24508.400000000001</v>
      </c>
      <c r="AA829" s="48">
        <f t="shared" si="37"/>
        <v>16894.400000000001</v>
      </c>
      <c r="AB82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MIN(G829,J829,M829),"")</f>
        <v/>
      </c>
      <c r="AC829" s="49" t="str">
        <f>IF(OR(DataBase2[[#This Row],[sKS]] = "", DataBase2[[#This Row],[BSOpt]]=""), "", (DataBase2[[#This Row],[sKS]]-DataBase2[[#This Row],[BSOpt]])/DataBase2[[#This Row],[BSOpt]])</f>
        <v/>
      </c>
      <c r="AD829" s="49">
        <f t="shared" si="38"/>
        <v>24508.400000000001</v>
      </c>
      <c r="AE829" s="49">
        <f>IF(OR(DataBase2[[#This Row],[sKS]] = "", DataBase2[[#This Row],[BESTUB]]=""), "", (DataBase2[[#This Row],[sKS]]-DataBase2[[#This Row],[BESTUB]])/DataBase2[[#This Row],[BESTUB]])</f>
        <v>-0.31066899512004048</v>
      </c>
      <c r="AF829" s="75">
        <f>IF(OR(DataBase2[[#This Row],[sLB]] = "", DataBase2[[#This Row],[BestSol]]=""), "", (DataBase2[[#This Row],[sLB]]-DataBase2[[#This Row],[BestSol]])/DataBase2[[#This Row],[BestSol]])</f>
        <v>0</v>
      </c>
      <c r="AG829" s="76" t="str">
        <f>IF(OR(DataBase2[[#This Row],[sCL]] = "", DataBase2[[#This Row],[BestSol]]=""), "", (DataBase2[[#This Row],[sCL]] -DataBase2[[#This Row],[BestSol]])/DataBase2[[#This Row],[BestSol]])</f>
        <v/>
      </c>
      <c r="AH829" s="76" t="str">
        <f>IF(OR(DataBase2[[#This Row],[sDRC]]= "", DataBase2[[#This Row],[BestSol]]=""), "", (DataBase2[[#This Row],[sDRC]]-DataBase2[[#This Row],[BestSol]])/DataBase2[[#This Row],[BestSol]])</f>
        <v/>
      </c>
      <c r="AI829" s="76">
        <f>IF(OR(DataBase2[[#This Row],[sABS]]= "", DataBase2[[#This Row],[BestSol]]=""), "", (DataBase2[[#This Row],[sABS]]-DataBase2[[#This Row],[BestSol]])/DataBase2[[#This Row],[BestSol]])</f>
        <v>-0.30899528651401154</v>
      </c>
      <c r="AJ829" s="76">
        <f>IF(OR(DataBase2[[#This Row],[sCCJ]]= "", DataBase2[[#This Row],[BestSol]]=""), "", (DataBase2[[#This Row],[sCCJ]]-DataBase2[[#This Row],[BestSol]])/DataBase2[[#This Row],[BestSol]])</f>
        <v>-0.30298632305658479</v>
      </c>
      <c r="AK829" s="76">
        <f>IF(OR(DataBase2[[#This Row],[sILS]] = "", DataBase2[[#This Row],[BestSol]]=""), "", (DataBase2[[#This Row],[sILS]]-DataBase2[[#This Row],[BestSol]])/DataBase2[[#This Row],[BestSol]])</f>
        <v>-0.28605743336978345</v>
      </c>
      <c r="AL829" s="76">
        <f>IF(OR(DataBase2[[#This Row],[sSA]] = "", DataBase2[[#This Row],[BestSol]]=""), "", (DataBase2[[#This Row],[sSA]]-DataBase2[[#This Row],[BestSol]])/DataBase2[[#This Row],[BestSol]])</f>
        <v>-0.29278573876711667</v>
      </c>
      <c r="AM829" s="76">
        <f>IF(OR(DataBase2[[#This Row],[sKS]] = "", DataBase2[[#This Row],[BestSol]]=""), "", (DataBase2[[#This Row],[sKS]]-DataBase2[[#This Row],[BestSol]])/DataBase2[[#This Row],[BestSol]])</f>
        <v>-0.31066899512004048</v>
      </c>
      <c r="AN829" s="75">
        <f>IF(OR(DataBase2[[#This Row],[sLB]] = "", DataBase2[[#This Row],[BSHeu]]=""), "", (DataBase2[[#This Row],[sLB]]-DataBase2[[#This Row],[BSHeu]])/DataBase2[[#This Row],[BSHeu]])</f>
        <v>0.45068188275404863</v>
      </c>
      <c r="AO829" s="76" t="str">
        <f>IF(OR(DataBase2[[#This Row],[sCL]] = "",  DataBase2[[#This Row],[BSHeu]]=""), "", (DataBase2[[#This Row],[sCL]] - DataBase2[[#This Row],[BSHeu]])/ DataBase2[[#This Row],[BSHeu]])</f>
        <v/>
      </c>
      <c r="AP829" s="76" t="str">
        <f>IF(OR(DataBase2[[#This Row],[sDRC]]= "",  DataBase2[[#This Row],[BSHeu]]=""), "", (DataBase2[[#This Row],[sDRC]]- DataBase2[[#This Row],[BSHeu]])/ DataBase2[[#This Row],[BSHeu]])</f>
        <v/>
      </c>
      <c r="AQ829" s="76">
        <f>IF(OR(DataBase2[[#This Row],[sABS]]= "",  DataBase2[[#This Row],[BSHeu]]=""), "", (DataBase2[[#This Row],[sABS]]- DataBase2[[#This Row],[BSHeu]])/ DataBase2[[#This Row],[BSHeu]])</f>
        <v>2.4280187517756661E-3</v>
      </c>
      <c r="AR829" s="76">
        <f>IF(OR(DataBase2[[#This Row],[sCCJ]]= "",  DataBase2[[#This Row],[BSHeu]]=""), "", (DataBase2[[#This Row],[sCCJ]]- DataBase2[[#This Row],[BSHeu]])/ DataBase2[[#This Row],[BSHeu]])</f>
        <v>1.114511317359582E-2</v>
      </c>
      <c r="AS829" s="76">
        <f>IF(OR(DataBase2[[#This Row],[sILS]] = "",  DataBase2[[#This Row],[BSHeu]]=""), "", (DataBase2[[#This Row],[sILS]]- DataBase2[[#This Row],[BSHeu]])/ DataBase2[[#This Row],[BSHeu]])</f>
        <v>3.5703546737380354E-2</v>
      </c>
      <c r="AT829" s="76">
        <f>IF(OR(DataBase2[[#This Row],[sSA]] = "",  DataBase2[[#This Row],[BSHeu]]=""), "", (DataBase2[[#This Row],[sSA]]- DataBase2[[#This Row],[BSHeu]])/ DataBase2[[#This Row],[BSHeu]])</f>
        <v>2.5942915995832774E-2</v>
      </c>
      <c r="AU829" s="77">
        <f>IF(OR(DataBase2[[#This Row],[sKS]]= "",  DataBase2[[#This Row],[BSHeu]]=""), "", (DataBase2[[#This Row],[sKS]]- DataBase2[[#This Row],[BSHeu]])/ DataBase2[[#This Row],[BSHeu]])</f>
        <v>0</v>
      </c>
      <c r="AV829" s="78">
        <f>IF(AND(DataBase2[[#This Row],[sLBGB]]&lt;=0.0001, DataBase2[[#This Row],[sLBGB]]&lt;&gt;""), 1,"")</f>
        <v>1</v>
      </c>
      <c r="AW829" s="78" t="str">
        <f>IF(AND(DataBase2[[#This Row],[sCLGB]]&lt;=0.0001,DataBase2[[#This Row],[sCLGB]]&lt;&gt;""), 1,"")</f>
        <v/>
      </c>
      <c r="AX829" s="78" t="str">
        <f>IF(AND(DataBase2[[#This Row],[sDRCGB]]&lt;=0.0001,DataBase2[[#This Row],[sDRCGB]]&lt;&gt;""), 1,"")</f>
        <v/>
      </c>
      <c r="AY829" s="78">
        <f>IF(AND(DataBase2[[#This Row],[sABSGB]]&lt;=0.0001,DataBase2[[#This Row],[sABSGB]]&lt;&gt;""), 1,"")</f>
        <v>1</v>
      </c>
      <c r="AZ829" s="78">
        <f>IF(AND(DataBase2[[#This Row],[sCCJGB]]&lt;=0.0001,DataBase2[[#This Row],[sCCJGB]]&lt;&gt;""), 1,"")</f>
        <v>1</v>
      </c>
      <c r="BA829" s="78">
        <f>IF(AND(DataBase2[[#This Row],[sILSGB]]&lt;=0.0001,DataBase2[[#This Row],[sILSGB]]&lt;&gt;""), 1,"")</f>
        <v>1</v>
      </c>
      <c r="BB829" s="78">
        <f>IF(AND(DataBase2[[#This Row],[sSAGB]]&lt;=0.0001,DataBase2[[#This Row],[sSAGB]]&lt;&gt;""), 1,"")</f>
        <v>1</v>
      </c>
      <c r="BC829" s="78">
        <f>IF(AND(DataBase2[[#This Row],[sKSGB]]&lt;=0.0001,DataBase2[[#This Row],[sKSGB]]&lt;&gt;""), 1,"")</f>
        <v>1</v>
      </c>
      <c r="BD829" s="79" t="str">
        <f>IF(AND(DataBase2[[#This Row],[sLBGKS]]&lt;=0.0001, DataBase2[[#This Row],[sLBGKS]]&lt;&gt;""), 1,"")</f>
        <v/>
      </c>
      <c r="BE829" s="78" t="str">
        <f>IF(AND(DataBase2[[#This Row],[sCLGKS]]&lt;=0.0001,DataBase2[[#This Row],[sCLGKS]]&lt;&gt;""), 1,"")</f>
        <v/>
      </c>
      <c r="BF829" s="78" t="str">
        <f>IF(AND(DataBase2[[#This Row],[sDRCGKS]]&lt;=0.0001,DataBase2[[#This Row],[sDRCGKS]]&lt;&gt;""), 1,"")</f>
        <v/>
      </c>
      <c r="BG829" s="78" t="str">
        <f>IF(AND(DataBase2[[#This Row],[sABSGKS]]&lt;=0.0001,DataBase2[[#This Row],[sABSGKS]]&lt;&gt;""), 1,"")</f>
        <v/>
      </c>
      <c r="BH829" s="78" t="str">
        <f>IF(AND(DataBase2[[#This Row],[sCCJGKS]]&lt;=0.0001,DataBase2[[#This Row],[sCCJGKS]]&lt;&gt;""), 1,"")</f>
        <v/>
      </c>
      <c r="BI829" s="78" t="str">
        <f>IF(AND(DataBase2[[#This Row],[sILSGKS]]&lt;=0.0001,DataBase2[[#This Row],[sILSGKS]]&lt;&gt;""), 1,"")</f>
        <v/>
      </c>
      <c r="BJ829" s="78" t="str">
        <f>IF(AND(DataBase2[[#This Row],[sSAGKS]]&lt;=0.0001,DataBase2[[#This Row],[sSAGKS]]&lt;&gt;""), 1,"")</f>
        <v/>
      </c>
      <c r="BK829" s="80">
        <f>IF(AND(DataBase2[[#This Row],[sKSGKS]]&lt;=0.0001,DataBase2[[#This Row],[sKSGKS]]&lt;&gt;""), 1,"")</f>
        <v>1</v>
      </c>
      <c r="BQ829" s="7"/>
      <c r="BR829" s="7"/>
      <c r="BS829" s="7"/>
      <c r="BT829" s="7"/>
      <c r="BU829" s="7"/>
      <c r="CH829" s="7"/>
      <c r="CI829" s="7"/>
      <c r="CJ829" s="7"/>
      <c r="CK829" s="7"/>
      <c r="CQ829" s="7"/>
      <c r="CR829" s="7"/>
      <c r="CS829" s="7"/>
      <c r="CT829" s="7"/>
      <c r="CU829" s="7"/>
      <c r="DH829" s="7"/>
      <c r="DI829" s="7"/>
      <c r="DJ829" s="7"/>
      <c r="DK829" s="7"/>
      <c r="DQ829" s="7"/>
      <c r="DR829" s="7"/>
      <c r="DS829" s="7"/>
      <c r="DT829" s="7"/>
      <c r="DU829" s="7"/>
      <c r="EB829" s="7"/>
      <c r="EC829" s="7"/>
      <c r="ED829" s="7"/>
      <c r="EE829" s="7"/>
      <c r="EK829" s="7"/>
      <c r="EL829" s="7"/>
      <c r="EM829" s="7"/>
      <c r="EN829" s="7"/>
      <c r="EO829" s="7"/>
      <c r="EV829" s="7"/>
      <c r="EW829" s="7"/>
      <c r="EX829" s="7"/>
      <c r="EY829" s="7"/>
    </row>
    <row r="830" spans="1:155" s="8" customFormat="1" x14ac:dyDescent="0.35">
      <c r="A830" s="127" t="s">
        <v>295</v>
      </c>
      <c r="B830" s="128" t="s">
        <v>283</v>
      </c>
      <c r="C830" s="129" t="s">
        <v>282</v>
      </c>
      <c r="D830" s="67">
        <v>6</v>
      </c>
      <c r="E830" s="67">
        <v>50</v>
      </c>
      <c r="F830" s="68">
        <v>5</v>
      </c>
      <c r="G830" s="130">
        <v>21674.7</v>
      </c>
      <c r="H830" s="163">
        <v>17394.599999999999</v>
      </c>
      <c r="I830" s="132">
        <v>7200</v>
      </c>
      <c r="J830" s="130"/>
      <c r="K830" s="163"/>
      <c r="L830" s="132"/>
      <c r="M830" s="130"/>
      <c r="N830" s="131"/>
      <c r="O830" s="132"/>
      <c r="P830" s="130">
        <v>20165.859380000002</v>
      </c>
      <c r="Q830" s="132">
        <v>11424</v>
      </c>
      <c r="R830" s="130">
        <v>19605.29</v>
      </c>
      <c r="S830" s="132">
        <v>477.69</v>
      </c>
      <c r="T830" s="130">
        <v>19866.490000000002</v>
      </c>
      <c r="U830" s="132">
        <v>300.12849999999997</v>
      </c>
      <c r="V830" s="130">
        <v>19654.39</v>
      </c>
      <c r="W830" s="132">
        <v>300.245</v>
      </c>
      <c r="X830" s="131">
        <v>19544.099999999999</v>
      </c>
      <c r="Y830" s="132">
        <v>6411</v>
      </c>
      <c r="Z830" s="74">
        <f t="shared" si="36"/>
        <v>21674.7</v>
      </c>
      <c r="AA830" s="48">
        <f t="shared" si="37"/>
        <v>19544.099999999999</v>
      </c>
      <c r="AB83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MIN(G830,J830,M830),"")</f>
        <v/>
      </c>
      <c r="AC830" s="49" t="str">
        <f>IF(OR(DataBase2[[#This Row],[sKS]] = "", DataBase2[[#This Row],[BSOpt]]=""), "", (DataBase2[[#This Row],[sKS]]-DataBase2[[#This Row],[BSOpt]])/DataBase2[[#This Row],[BSOpt]])</f>
        <v/>
      </c>
      <c r="AD830" s="49">
        <f t="shared" si="38"/>
        <v>21674.7</v>
      </c>
      <c r="AE830" s="49">
        <f>IF(OR(DataBase2[[#This Row],[sKS]] = "", DataBase2[[#This Row],[BESTUB]]=""), "", (DataBase2[[#This Row],[sKS]]-DataBase2[[#This Row],[BESTUB]])/DataBase2[[#This Row],[BESTUB]])</f>
        <v>-9.8298938393611077E-2</v>
      </c>
      <c r="AF830" s="75">
        <f>IF(OR(DataBase2[[#This Row],[sLB]] = "", DataBase2[[#This Row],[BestSol]]=""), "", (DataBase2[[#This Row],[sLB]]-DataBase2[[#This Row],[BestSol]])/DataBase2[[#This Row],[BestSol]])</f>
        <v>0</v>
      </c>
      <c r="AG830" s="76" t="str">
        <f>IF(OR(DataBase2[[#This Row],[sCL]] = "", DataBase2[[#This Row],[BestSol]]=""), "", (DataBase2[[#This Row],[sCL]] -DataBase2[[#This Row],[BestSol]])/DataBase2[[#This Row],[BestSol]])</f>
        <v/>
      </c>
      <c r="AH830" s="76" t="str">
        <f>IF(OR(DataBase2[[#This Row],[sDRC]]= "", DataBase2[[#This Row],[BestSol]]=""), "", (DataBase2[[#This Row],[sDRC]]-DataBase2[[#This Row],[BestSol]])/DataBase2[[#This Row],[BestSol]])</f>
        <v/>
      </c>
      <c r="AI830" s="76">
        <f>IF(OR(DataBase2[[#This Row],[sABS]]= "", DataBase2[[#This Row],[BestSol]]=""), "", (DataBase2[[#This Row],[sABS]]-DataBase2[[#This Row],[BestSol]])/DataBase2[[#This Row],[BestSol]])</f>
        <v>-6.961298749232972E-2</v>
      </c>
      <c r="AJ830" s="76">
        <f>IF(OR(DataBase2[[#This Row],[sCCJ]]= "", DataBase2[[#This Row],[BestSol]]=""), "", (DataBase2[[#This Row],[sCCJ]]-DataBase2[[#This Row],[BestSol]])/DataBase2[[#This Row],[BestSol]])</f>
        <v>-9.5475831268714201E-2</v>
      </c>
      <c r="AK830" s="76">
        <f>IF(OR(DataBase2[[#This Row],[sILS]] = "", DataBase2[[#This Row],[BestSol]]=""), "", (DataBase2[[#This Row],[sILS]]-DataBase2[[#This Row],[BestSol]])/DataBase2[[#This Row],[BestSol]])</f>
        <v>-8.3424914762372682E-2</v>
      </c>
      <c r="AL830" s="76">
        <f>IF(OR(DataBase2[[#This Row],[sSA]] = "", DataBase2[[#This Row],[BestSol]]=""), "", (DataBase2[[#This Row],[sSA]]-DataBase2[[#This Row],[BestSol]])/DataBase2[[#This Row],[BestSol]])</f>
        <v>-9.3210517331266465E-2</v>
      </c>
      <c r="AM830" s="76">
        <f>IF(OR(DataBase2[[#This Row],[sKS]] = "", DataBase2[[#This Row],[BestSol]]=""), "", (DataBase2[[#This Row],[sKS]]-DataBase2[[#This Row],[BestSol]])/DataBase2[[#This Row],[BestSol]])</f>
        <v>-9.8298938393611077E-2</v>
      </c>
      <c r="AN830" s="75">
        <f>IF(OR(DataBase2[[#This Row],[sLB]] = "", DataBase2[[#This Row],[BSHeu]]=""), "", (DataBase2[[#This Row],[sLB]]-DataBase2[[#This Row],[BSHeu]])/DataBase2[[#This Row],[BSHeu]])</f>
        <v>0.10901499685327042</v>
      </c>
      <c r="AO830" s="76" t="str">
        <f>IF(OR(DataBase2[[#This Row],[sCL]] = "",  DataBase2[[#This Row],[BSHeu]]=""), "", (DataBase2[[#This Row],[sCL]] - DataBase2[[#This Row],[BSHeu]])/ DataBase2[[#This Row],[BSHeu]])</f>
        <v/>
      </c>
      <c r="AP830" s="76" t="str">
        <f>IF(OR(DataBase2[[#This Row],[sDRC]]= "",  DataBase2[[#This Row],[BSHeu]]=""), "", (DataBase2[[#This Row],[sDRC]]- DataBase2[[#This Row],[BSHeu]])/ DataBase2[[#This Row],[BSHeu]])</f>
        <v/>
      </c>
      <c r="AQ830" s="76">
        <f>IF(OR(DataBase2[[#This Row],[sABS]]= "",  DataBase2[[#This Row],[BSHeu]]=""), "", (DataBase2[[#This Row],[sABS]]- DataBase2[[#This Row],[BSHeu]])/ DataBase2[[#This Row],[BSHeu]])</f>
        <v>3.1813149748517622E-2</v>
      </c>
      <c r="AR830" s="76">
        <f>IF(OR(DataBase2[[#This Row],[sCCJ]]= "",  DataBase2[[#This Row],[BSHeu]]=""), "", (DataBase2[[#This Row],[sCCJ]]- DataBase2[[#This Row],[BSHeu]])/ DataBase2[[#This Row],[BSHeu]])</f>
        <v>3.1308681392339549E-3</v>
      </c>
      <c r="AS830" s="76">
        <f>IF(OR(DataBase2[[#This Row],[sILS]] = "",  DataBase2[[#This Row],[BSHeu]]=""), "", (DataBase2[[#This Row],[sILS]]- DataBase2[[#This Row],[BSHeu]])/ DataBase2[[#This Row],[BSHeu]])</f>
        <v>1.6495515270593328E-2</v>
      </c>
      <c r="AT830" s="76">
        <f>IF(OR(DataBase2[[#This Row],[sSA]] = "",  DataBase2[[#This Row],[BSHeu]]=""), "", (DataBase2[[#This Row],[sSA]]- DataBase2[[#This Row],[BSHeu]])/ DataBase2[[#This Row],[BSHeu]])</f>
        <v>5.64313526844423E-3</v>
      </c>
      <c r="AU830" s="77">
        <f>IF(OR(DataBase2[[#This Row],[sKS]]= "",  DataBase2[[#This Row],[BSHeu]]=""), "", (DataBase2[[#This Row],[sKS]]- DataBase2[[#This Row],[BSHeu]])/ DataBase2[[#This Row],[BSHeu]])</f>
        <v>0</v>
      </c>
      <c r="AV830" s="78">
        <f>IF(AND(DataBase2[[#This Row],[sLBGB]]&lt;=0.0001, DataBase2[[#This Row],[sLBGB]]&lt;&gt;""), 1,"")</f>
        <v>1</v>
      </c>
      <c r="AW830" s="78" t="str">
        <f>IF(AND(DataBase2[[#This Row],[sCLGB]]&lt;=0.0001,DataBase2[[#This Row],[sCLGB]]&lt;&gt;""), 1,"")</f>
        <v/>
      </c>
      <c r="AX830" s="78" t="str">
        <f>IF(AND(DataBase2[[#This Row],[sDRCGB]]&lt;=0.0001,DataBase2[[#This Row],[sDRCGB]]&lt;&gt;""), 1,"")</f>
        <v/>
      </c>
      <c r="AY830" s="78">
        <f>IF(AND(DataBase2[[#This Row],[sABSGB]]&lt;=0.0001,DataBase2[[#This Row],[sABSGB]]&lt;&gt;""), 1,"")</f>
        <v>1</v>
      </c>
      <c r="AZ830" s="78">
        <f>IF(AND(DataBase2[[#This Row],[sCCJGB]]&lt;=0.0001,DataBase2[[#This Row],[sCCJGB]]&lt;&gt;""), 1,"")</f>
        <v>1</v>
      </c>
      <c r="BA830" s="78">
        <f>IF(AND(DataBase2[[#This Row],[sILSGB]]&lt;=0.0001,DataBase2[[#This Row],[sILSGB]]&lt;&gt;""), 1,"")</f>
        <v>1</v>
      </c>
      <c r="BB830" s="78">
        <f>IF(AND(DataBase2[[#This Row],[sSAGB]]&lt;=0.0001,DataBase2[[#This Row],[sSAGB]]&lt;&gt;""), 1,"")</f>
        <v>1</v>
      </c>
      <c r="BC830" s="78">
        <f>IF(AND(DataBase2[[#This Row],[sKSGB]]&lt;=0.0001,DataBase2[[#This Row],[sKSGB]]&lt;&gt;""), 1,"")</f>
        <v>1</v>
      </c>
      <c r="BD830" s="79" t="str">
        <f>IF(AND(DataBase2[[#This Row],[sLBGKS]]&lt;=0.0001, DataBase2[[#This Row],[sLBGKS]]&lt;&gt;""), 1,"")</f>
        <v/>
      </c>
      <c r="BE830" s="78" t="str">
        <f>IF(AND(DataBase2[[#This Row],[sCLGKS]]&lt;=0.0001,DataBase2[[#This Row],[sCLGKS]]&lt;&gt;""), 1,"")</f>
        <v/>
      </c>
      <c r="BF830" s="78" t="str">
        <f>IF(AND(DataBase2[[#This Row],[sDRCGKS]]&lt;=0.0001,DataBase2[[#This Row],[sDRCGKS]]&lt;&gt;""), 1,"")</f>
        <v/>
      </c>
      <c r="BG830" s="78" t="str">
        <f>IF(AND(DataBase2[[#This Row],[sABSGKS]]&lt;=0.0001,DataBase2[[#This Row],[sABSGKS]]&lt;&gt;""), 1,"")</f>
        <v/>
      </c>
      <c r="BH830" s="78" t="str">
        <f>IF(AND(DataBase2[[#This Row],[sCCJGKS]]&lt;=0.0001,DataBase2[[#This Row],[sCCJGKS]]&lt;&gt;""), 1,"")</f>
        <v/>
      </c>
      <c r="BI830" s="78" t="str">
        <f>IF(AND(DataBase2[[#This Row],[sILSGKS]]&lt;=0.0001,DataBase2[[#This Row],[sILSGKS]]&lt;&gt;""), 1,"")</f>
        <v/>
      </c>
      <c r="BJ830" s="78" t="str">
        <f>IF(AND(DataBase2[[#This Row],[sSAGKS]]&lt;=0.0001,DataBase2[[#This Row],[sSAGKS]]&lt;&gt;""), 1,"")</f>
        <v/>
      </c>
      <c r="BK830" s="80">
        <f>IF(AND(DataBase2[[#This Row],[sKSGKS]]&lt;=0.0001,DataBase2[[#This Row],[sKSGKS]]&lt;&gt;""), 1,"")</f>
        <v>1</v>
      </c>
      <c r="BQ830" s="7"/>
      <c r="BR830" s="7"/>
      <c r="BS830" s="7"/>
      <c r="BT830" s="7"/>
      <c r="BU830" s="7"/>
      <c r="CH830" s="7"/>
      <c r="CI830" s="7"/>
      <c r="CJ830" s="7"/>
      <c r="CK830" s="7"/>
      <c r="CQ830" s="7"/>
      <c r="CR830" s="7"/>
      <c r="CS830" s="7"/>
      <c r="CT830" s="7"/>
      <c r="CU830" s="7"/>
      <c r="DH830" s="7"/>
      <c r="DI830" s="7"/>
      <c r="DJ830" s="7"/>
      <c r="DK830" s="7"/>
      <c r="DQ830" s="7"/>
      <c r="DR830" s="7"/>
      <c r="DS830" s="7"/>
      <c r="DT830" s="7"/>
      <c r="DU830" s="7"/>
      <c r="EB830" s="7"/>
      <c r="EC830" s="7"/>
      <c r="ED830" s="7"/>
      <c r="EE830" s="7"/>
      <c r="EK830" s="7"/>
      <c r="EL830" s="7"/>
      <c r="EM830" s="7"/>
      <c r="EN830" s="7"/>
      <c r="EO830" s="7"/>
      <c r="EV830" s="7"/>
      <c r="EW830" s="7"/>
      <c r="EX830" s="7"/>
      <c r="EY830" s="7"/>
    </row>
    <row r="831" spans="1:155" s="8" customFormat="1" x14ac:dyDescent="0.35">
      <c r="A831" s="127" t="s">
        <v>296</v>
      </c>
      <c r="B831" s="128" t="s">
        <v>283</v>
      </c>
      <c r="C831" s="129" t="s">
        <v>282</v>
      </c>
      <c r="D831" s="67">
        <v>6</v>
      </c>
      <c r="E831" s="67">
        <v>50</v>
      </c>
      <c r="F831" s="68">
        <v>2</v>
      </c>
      <c r="G831" s="130">
        <v>14004.8</v>
      </c>
      <c r="H831" s="163">
        <v>10343.200000000001</v>
      </c>
      <c r="I831" s="132">
        <v>7200</v>
      </c>
      <c r="J831" s="130"/>
      <c r="K831" s="163"/>
      <c r="L831" s="132"/>
      <c r="M831" s="130"/>
      <c r="N831" s="131"/>
      <c r="O831" s="132"/>
      <c r="P831" s="130">
        <v>10980.719730000001</v>
      </c>
      <c r="Q831" s="132">
        <v>10877</v>
      </c>
      <c r="R831" s="130">
        <v>11272.79</v>
      </c>
      <c r="S831" s="132">
        <v>289.08999999999997</v>
      </c>
      <c r="T831" s="130">
        <v>11192.99</v>
      </c>
      <c r="U831" s="132">
        <v>300.04899999999998</v>
      </c>
      <c r="V831" s="130">
        <v>11469.39</v>
      </c>
      <c r="W831" s="132">
        <v>300.20150000000001</v>
      </c>
      <c r="X831" s="131">
        <v>11380</v>
      </c>
      <c r="Y831" s="132">
        <v>69</v>
      </c>
      <c r="Z831" s="74">
        <f t="shared" si="36"/>
        <v>14004.8</v>
      </c>
      <c r="AA831" s="48">
        <f t="shared" si="37"/>
        <v>10980.719730000001</v>
      </c>
      <c r="AB83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MIN(G831,J831,M831),"")</f>
        <v/>
      </c>
      <c r="AC831" s="49" t="str">
        <f>IF(OR(DataBase2[[#This Row],[sKS]] = "", DataBase2[[#This Row],[BSOpt]]=""), "", (DataBase2[[#This Row],[sKS]]-DataBase2[[#This Row],[BSOpt]])/DataBase2[[#This Row],[BSOpt]])</f>
        <v/>
      </c>
      <c r="AD831" s="49">
        <f t="shared" si="38"/>
        <v>14004.8</v>
      </c>
      <c r="AE831" s="49">
        <f>IF(OR(DataBase2[[#This Row],[sKS]] = "", DataBase2[[#This Row],[BESTUB]]=""), "", (DataBase2[[#This Row],[sKS]]-DataBase2[[#This Row],[BESTUB]])/DataBase2[[#This Row],[BESTUB]])</f>
        <v>-0.18742145550097106</v>
      </c>
      <c r="AF831" s="75">
        <f>IF(OR(DataBase2[[#This Row],[sLB]] = "", DataBase2[[#This Row],[BestSol]]=""), "", (DataBase2[[#This Row],[sLB]]-DataBase2[[#This Row],[BestSol]])/DataBase2[[#This Row],[BestSol]])</f>
        <v>0</v>
      </c>
      <c r="AG831" s="76" t="str">
        <f>IF(OR(DataBase2[[#This Row],[sCL]] = "", DataBase2[[#This Row],[BestSol]]=""), "", (DataBase2[[#This Row],[sCL]] -DataBase2[[#This Row],[BestSol]])/DataBase2[[#This Row],[BestSol]])</f>
        <v/>
      </c>
      <c r="AH831" s="76" t="str">
        <f>IF(OR(DataBase2[[#This Row],[sDRC]]= "", DataBase2[[#This Row],[BestSol]]=""), "", (DataBase2[[#This Row],[sDRC]]-DataBase2[[#This Row],[BestSol]])/DataBase2[[#This Row],[BestSol]])</f>
        <v/>
      </c>
      <c r="AI831" s="76">
        <f>IF(OR(DataBase2[[#This Row],[sABS]]= "", DataBase2[[#This Row],[BestSol]]=""), "", (DataBase2[[#This Row],[sABS]]-DataBase2[[#This Row],[BestSol]])/DataBase2[[#This Row],[BestSol]])</f>
        <v>-0.21593169984576707</v>
      </c>
      <c r="AJ831" s="76">
        <f>IF(OR(DataBase2[[#This Row],[sCCJ]]= "", DataBase2[[#This Row],[BestSol]]=""), "", (DataBase2[[#This Row],[sCCJ]]-DataBase2[[#This Row],[BestSol]])/DataBase2[[#This Row],[BestSol]])</f>
        <v>-0.19507668799268812</v>
      </c>
      <c r="AK831" s="76">
        <f>IF(OR(DataBase2[[#This Row],[sILS]] = "", DataBase2[[#This Row],[BestSol]]=""), "", (DataBase2[[#This Row],[sILS]]-DataBase2[[#This Row],[BestSol]])/DataBase2[[#This Row],[BestSol]])</f>
        <v>-0.20077473437678509</v>
      </c>
      <c r="AL831" s="76">
        <f>IF(OR(DataBase2[[#This Row],[sSA]] = "", DataBase2[[#This Row],[BestSol]]=""), "", (DataBase2[[#This Row],[sSA]]-DataBase2[[#This Row],[BestSol]])/DataBase2[[#This Row],[BestSol]])</f>
        <v>-0.18103864389352223</v>
      </c>
      <c r="AM831" s="76">
        <f>IF(OR(DataBase2[[#This Row],[sKS]] = "", DataBase2[[#This Row],[BestSol]]=""), "", (DataBase2[[#This Row],[sKS]]-DataBase2[[#This Row],[BestSol]])/DataBase2[[#This Row],[BestSol]])</f>
        <v>-0.18742145550097106</v>
      </c>
      <c r="AN831" s="75">
        <f>IF(OR(DataBase2[[#This Row],[sLB]] = "", DataBase2[[#This Row],[BSHeu]]=""), "", (DataBase2[[#This Row],[sLB]]-DataBase2[[#This Row],[BSHeu]])/DataBase2[[#This Row],[BSHeu]])</f>
        <v>0.27539909444533273</v>
      </c>
      <c r="AO831" s="76" t="str">
        <f>IF(OR(DataBase2[[#This Row],[sCL]] = "",  DataBase2[[#This Row],[BSHeu]]=""), "", (DataBase2[[#This Row],[sCL]] - DataBase2[[#This Row],[BSHeu]])/ DataBase2[[#This Row],[BSHeu]])</f>
        <v/>
      </c>
      <c r="AP831" s="76" t="str">
        <f>IF(OR(DataBase2[[#This Row],[sDRC]]= "",  DataBase2[[#This Row],[BSHeu]]=""), "", (DataBase2[[#This Row],[sDRC]]- DataBase2[[#This Row],[BSHeu]])/ DataBase2[[#This Row],[BSHeu]])</f>
        <v/>
      </c>
      <c r="AQ831" s="76">
        <f>IF(OR(DataBase2[[#This Row],[sABS]]= "",  DataBase2[[#This Row],[BSHeu]]=""), "", (DataBase2[[#This Row],[sABS]]- DataBase2[[#This Row],[BSHeu]])/ DataBase2[[#This Row],[BSHeu]])</f>
        <v>0</v>
      </c>
      <c r="AR831" s="76">
        <f>IF(OR(DataBase2[[#This Row],[sCCJ]]= "",  DataBase2[[#This Row],[BSHeu]]=""), "", (DataBase2[[#This Row],[sCCJ]]- DataBase2[[#This Row],[BSHeu]])/ DataBase2[[#This Row],[BSHeu]])</f>
        <v>2.6598463232063583E-2</v>
      </c>
      <c r="AS831" s="76">
        <f>IF(OR(DataBase2[[#This Row],[sILS]] = "",  DataBase2[[#This Row],[BSHeu]]=""), "", (DataBase2[[#This Row],[sILS]]- DataBase2[[#This Row],[BSHeu]])/ DataBase2[[#This Row],[BSHeu]])</f>
        <v>1.9331180033678817E-2</v>
      </c>
      <c r="AT831" s="76">
        <f>IF(OR(DataBase2[[#This Row],[sSA]] = "",  DataBase2[[#This Row],[BSHeu]]=""), "", (DataBase2[[#This Row],[sSA]]- DataBase2[[#This Row],[BSHeu]])/ DataBase2[[#This Row],[BSHeu]])</f>
        <v>4.4502571963923411E-2</v>
      </c>
      <c r="AU831" s="77">
        <f>IF(OR(DataBase2[[#This Row],[sKS]]= "",  DataBase2[[#This Row],[BSHeu]]=""), "", (DataBase2[[#This Row],[sKS]]- DataBase2[[#This Row],[BSHeu]])/ DataBase2[[#This Row],[BSHeu]])</f>
        <v>3.6361939819768013E-2</v>
      </c>
      <c r="AV831" s="78">
        <f>IF(AND(DataBase2[[#This Row],[sLBGB]]&lt;=0.0001, DataBase2[[#This Row],[sLBGB]]&lt;&gt;""), 1,"")</f>
        <v>1</v>
      </c>
      <c r="AW831" s="78" t="str">
        <f>IF(AND(DataBase2[[#This Row],[sCLGB]]&lt;=0.0001,DataBase2[[#This Row],[sCLGB]]&lt;&gt;""), 1,"")</f>
        <v/>
      </c>
      <c r="AX831" s="78" t="str">
        <f>IF(AND(DataBase2[[#This Row],[sDRCGB]]&lt;=0.0001,DataBase2[[#This Row],[sDRCGB]]&lt;&gt;""), 1,"")</f>
        <v/>
      </c>
      <c r="AY831" s="78">
        <f>IF(AND(DataBase2[[#This Row],[sABSGB]]&lt;=0.0001,DataBase2[[#This Row],[sABSGB]]&lt;&gt;""), 1,"")</f>
        <v>1</v>
      </c>
      <c r="AZ831" s="78">
        <f>IF(AND(DataBase2[[#This Row],[sCCJGB]]&lt;=0.0001,DataBase2[[#This Row],[sCCJGB]]&lt;&gt;""), 1,"")</f>
        <v>1</v>
      </c>
      <c r="BA831" s="78">
        <f>IF(AND(DataBase2[[#This Row],[sILSGB]]&lt;=0.0001,DataBase2[[#This Row],[sILSGB]]&lt;&gt;""), 1,"")</f>
        <v>1</v>
      </c>
      <c r="BB831" s="78">
        <f>IF(AND(DataBase2[[#This Row],[sSAGB]]&lt;=0.0001,DataBase2[[#This Row],[sSAGB]]&lt;&gt;""), 1,"")</f>
        <v>1</v>
      </c>
      <c r="BC831" s="78">
        <f>IF(AND(DataBase2[[#This Row],[sKSGB]]&lt;=0.0001,DataBase2[[#This Row],[sKSGB]]&lt;&gt;""), 1,"")</f>
        <v>1</v>
      </c>
      <c r="BD831" s="79" t="str">
        <f>IF(AND(DataBase2[[#This Row],[sLBGKS]]&lt;=0.0001, DataBase2[[#This Row],[sLBGKS]]&lt;&gt;""), 1,"")</f>
        <v/>
      </c>
      <c r="BE831" s="78" t="str">
        <f>IF(AND(DataBase2[[#This Row],[sCLGKS]]&lt;=0.0001,DataBase2[[#This Row],[sCLGKS]]&lt;&gt;""), 1,"")</f>
        <v/>
      </c>
      <c r="BF831" s="78" t="str">
        <f>IF(AND(DataBase2[[#This Row],[sDRCGKS]]&lt;=0.0001,DataBase2[[#This Row],[sDRCGKS]]&lt;&gt;""), 1,"")</f>
        <v/>
      </c>
      <c r="BG831" s="78">
        <f>IF(AND(DataBase2[[#This Row],[sABSGKS]]&lt;=0.0001,DataBase2[[#This Row],[sABSGKS]]&lt;&gt;""), 1,"")</f>
        <v>1</v>
      </c>
      <c r="BH831" s="78" t="str">
        <f>IF(AND(DataBase2[[#This Row],[sCCJGKS]]&lt;=0.0001,DataBase2[[#This Row],[sCCJGKS]]&lt;&gt;""), 1,"")</f>
        <v/>
      </c>
      <c r="BI831" s="78" t="str">
        <f>IF(AND(DataBase2[[#This Row],[sILSGKS]]&lt;=0.0001,DataBase2[[#This Row],[sILSGKS]]&lt;&gt;""), 1,"")</f>
        <v/>
      </c>
      <c r="BJ831" s="78" t="str">
        <f>IF(AND(DataBase2[[#This Row],[sSAGKS]]&lt;=0.0001,DataBase2[[#This Row],[sSAGKS]]&lt;&gt;""), 1,"")</f>
        <v/>
      </c>
      <c r="BK831" s="80" t="str">
        <f>IF(AND(DataBase2[[#This Row],[sKSGKS]]&lt;=0.0001,DataBase2[[#This Row],[sKSGKS]]&lt;&gt;""), 1,"")</f>
        <v/>
      </c>
      <c r="BQ831" s="7"/>
      <c r="BR831" s="7"/>
      <c r="BS831" s="7"/>
      <c r="BT831" s="7"/>
      <c r="BU831" s="7"/>
      <c r="CH831" s="7"/>
      <c r="CI831" s="7"/>
      <c r="CJ831" s="7"/>
      <c r="CK831" s="7"/>
      <c r="CQ831" s="7"/>
      <c r="CR831" s="7"/>
      <c r="CS831" s="7"/>
      <c r="CT831" s="7"/>
      <c r="CU831" s="7"/>
      <c r="DH831" s="7"/>
      <c r="DI831" s="7"/>
      <c r="DJ831" s="7"/>
      <c r="DK831" s="7"/>
      <c r="DQ831" s="7"/>
      <c r="DR831" s="7"/>
      <c r="DS831" s="7"/>
      <c r="DT831" s="7"/>
      <c r="DU831" s="7"/>
      <c r="EB831" s="7"/>
      <c r="EC831" s="7"/>
      <c r="ED831" s="7"/>
      <c r="EE831" s="7"/>
      <c r="EK831" s="7"/>
      <c r="EL831" s="7"/>
      <c r="EM831" s="7"/>
      <c r="EN831" s="7"/>
      <c r="EO831" s="7"/>
      <c r="EV831" s="7"/>
      <c r="EW831" s="7"/>
      <c r="EX831" s="7"/>
      <c r="EY831" s="7"/>
    </row>
    <row r="832" spans="1:155" s="8" customFormat="1" x14ac:dyDescent="0.35">
      <c r="A832" s="127" t="s">
        <v>297</v>
      </c>
      <c r="B832" s="128" t="s">
        <v>283</v>
      </c>
      <c r="C832" s="129" t="s">
        <v>282</v>
      </c>
      <c r="D832" s="67">
        <v>6</v>
      </c>
      <c r="E832" s="67">
        <v>50</v>
      </c>
      <c r="F832" s="68">
        <v>3</v>
      </c>
      <c r="G832" s="130">
        <v>15824.2</v>
      </c>
      <c r="H832" s="163">
        <v>11505.5</v>
      </c>
      <c r="I832" s="132">
        <v>7200</v>
      </c>
      <c r="J832" s="130"/>
      <c r="K832" s="163"/>
      <c r="L832" s="132"/>
      <c r="M832" s="130"/>
      <c r="N832" s="131"/>
      <c r="O832" s="132"/>
      <c r="P832" s="130">
        <v>12729.41992</v>
      </c>
      <c r="Q832" s="132">
        <v>10859</v>
      </c>
      <c r="R832" s="130">
        <v>12883.59</v>
      </c>
      <c r="S832" s="132">
        <v>299.64</v>
      </c>
      <c r="T832" s="130">
        <v>12697.89</v>
      </c>
      <c r="U832" s="132">
        <v>300.01749999999998</v>
      </c>
      <c r="V832" s="130">
        <v>12765.59</v>
      </c>
      <c r="W832" s="132">
        <v>300.31599999999997</v>
      </c>
      <c r="X832" s="131">
        <v>12904</v>
      </c>
      <c r="Y832" s="132">
        <v>4718</v>
      </c>
      <c r="Z832" s="74">
        <f t="shared" si="36"/>
        <v>15824.2</v>
      </c>
      <c r="AA832" s="48">
        <f t="shared" si="37"/>
        <v>12697.89</v>
      </c>
      <c r="AB83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MIN(G832,J832,M832),"")</f>
        <v/>
      </c>
      <c r="AC832" s="49" t="str">
        <f>IF(OR(DataBase2[[#This Row],[sKS]] = "", DataBase2[[#This Row],[BSOpt]]=""), "", (DataBase2[[#This Row],[sKS]]-DataBase2[[#This Row],[BSOpt]])/DataBase2[[#This Row],[BSOpt]])</f>
        <v/>
      </c>
      <c r="AD832" s="49">
        <f t="shared" si="38"/>
        <v>15824.2</v>
      </c>
      <c r="AE832" s="49">
        <f>IF(OR(DataBase2[[#This Row],[sKS]] = "", DataBase2[[#This Row],[BESTUB]]=""), "", (DataBase2[[#This Row],[sKS]]-DataBase2[[#This Row],[BESTUB]])/DataBase2[[#This Row],[BESTUB]])</f>
        <v>-0.18454013473034975</v>
      </c>
      <c r="AF832" s="75">
        <f>IF(OR(DataBase2[[#This Row],[sLB]] = "", DataBase2[[#This Row],[BestSol]]=""), "", (DataBase2[[#This Row],[sLB]]-DataBase2[[#This Row],[BestSol]])/DataBase2[[#This Row],[BestSol]])</f>
        <v>0</v>
      </c>
      <c r="AG832" s="76" t="str">
        <f>IF(OR(DataBase2[[#This Row],[sCL]] = "", DataBase2[[#This Row],[BestSol]]=""), "", (DataBase2[[#This Row],[sCL]] -DataBase2[[#This Row],[BestSol]])/DataBase2[[#This Row],[BestSol]])</f>
        <v/>
      </c>
      <c r="AH832" s="76" t="str">
        <f>IF(OR(DataBase2[[#This Row],[sDRC]]= "", DataBase2[[#This Row],[BestSol]]=""), "", (DataBase2[[#This Row],[sDRC]]-DataBase2[[#This Row],[BestSol]])/DataBase2[[#This Row],[BestSol]])</f>
        <v/>
      </c>
      <c r="AI832" s="76">
        <f>IF(OR(DataBase2[[#This Row],[sABS]]= "", DataBase2[[#This Row],[BestSol]]=""), "", (DataBase2[[#This Row],[sABS]]-DataBase2[[#This Row],[BestSol]])/DataBase2[[#This Row],[BestSol]])</f>
        <v>-0.19557260904184731</v>
      </c>
      <c r="AJ832" s="76">
        <f>IF(OR(DataBase2[[#This Row],[sCCJ]]= "", DataBase2[[#This Row],[BestSol]]=""), "", (DataBase2[[#This Row],[sCCJ]]-DataBase2[[#This Row],[BestSol]])/DataBase2[[#This Row],[BestSol]])</f>
        <v>-0.1858299313709382</v>
      </c>
      <c r="AK832" s="76">
        <f>IF(OR(DataBase2[[#This Row],[sILS]] = "", DataBase2[[#This Row],[BestSol]]=""), "", (DataBase2[[#This Row],[sILS]]-DataBase2[[#This Row],[BestSol]])/DataBase2[[#This Row],[BestSol]])</f>
        <v>-0.19756512177550847</v>
      </c>
      <c r="AL832" s="76">
        <f>IF(OR(DataBase2[[#This Row],[sSA]] = "", DataBase2[[#This Row],[BestSol]]=""), "", (DataBase2[[#This Row],[sSA]]-DataBase2[[#This Row],[BestSol]])/DataBase2[[#This Row],[BestSol]])</f>
        <v>-0.19328686442284604</v>
      </c>
      <c r="AM832" s="76">
        <f>IF(OR(DataBase2[[#This Row],[sKS]] = "", DataBase2[[#This Row],[BestSol]]=""), "", (DataBase2[[#This Row],[sKS]]-DataBase2[[#This Row],[BestSol]])/DataBase2[[#This Row],[BestSol]])</f>
        <v>-0.18454013473034975</v>
      </c>
      <c r="AN832" s="75">
        <f>IF(OR(DataBase2[[#This Row],[sLB]] = "", DataBase2[[#This Row],[BSHeu]]=""), "", (DataBase2[[#This Row],[sLB]]-DataBase2[[#This Row],[BSHeu]])/DataBase2[[#This Row],[BSHeu]])</f>
        <v>0.24620704699757215</v>
      </c>
      <c r="AO832" s="76" t="str">
        <f>IF(OR(DataBase2[[#This Row],[sCL]] = "",  DataBase2[[#This Row],[BSHeu]]=""), "", (DataBase2[[#This Row],[sCL]] - DataBase2[[#This Row],[BSHeu]])/ DataBase2[[#This Row],[BSHeu]])</f>
        <v/>
      </c>
      <c r="AP832" s="76" t="str">
        <f>IF(OR(DataBase2[[#This Row],[sDRC]]= "",  DataBase2[[#This Row],[BSHeu]]=""), "", (DataBase2[[#This Row],[sDRC]]- DataBase2[[#This Row],[BSHeu]])/ DataBase2[[#This Row],[BSHeu]])</f>
        <v/>
      </c>
      <c r="AQ832" s="76">
        <f>IF(OR(DataBase2[[#This Row],[sABS]]= "",  DataBase2[[#This Row],[BSHeu]]=""), "", (DataBase2[[#This Row],[sABS]]- DataBase2[[#This Row],[BSHeu]])/ DataBase2[[#This Row],[BSHeu]])</f>
        <v>2.4830834099209284E-3</v>
      </c>
      <c r="AR832" s="76">
        <f>IF(OR(DataBase2[[#This Row],[sCCJ]]= "",  DataBase2[[#This Row],[BSHeu]]=""), "", (DataBase2[[#This Row],[sCCJ]]- DataBase2[[#This Row],[BSHeu]])/ DataBase2[[#This Row],[BSHeu]])</f>
        <v>1.4624476980033749E-2</v>
      </c>
      <c r="AS832" s="76">
        <f>IF(OR(DataBase2[[#This Row],[sILS]] = "",  DataBase2[[#This Row],[BSHeu]]=""), "", (DataBase2[[#This Row],[sILS]]- DataBase2[[#This Row],[BSHeu]])/ DataBase2[[#This Row],[BSHeu]])</f>
        <v>0</v>
      </c>
      <c r="AT832" s="76">
        <f>IF(OR(DataBase2[[#This Row],[sSA]] = "",  DataBase2[[#This Row],[BSHeu]]=""), "", (DataBase2[[#This Row],[sSA]]- DataBase2[[#This Row],[BSHeu]])/ DataBase2[[#This Row],[BSHeu]])</f>
        <v>5.3315944617570894E-3</v>
      </c>
      <c r="AU832" s="77">
        <f>IF(OR(DataBase2[[#This Row],[sKS]]= "",  DataBase2[[#This Row],[BSHeu]]=""), "", (DataBase2[[#This Row],[sKS]]- DataBase2[[#This Row],[BSHeu]])/ DataBase2[[#This Row],[BSHeu]])</f>
        <v>1.6231830642728876E-2</v>
      </c>
      <c r="AV832" s="78">
        <f>IF(AND(DataBase2[[#This Row],[sLBGB]]&lt;=0.0001, DataBase2[[#This Row],[sLBGB]]&lt;&gt;""), 1,"")</f>
        <v>1</v>
      </c>
      <c r="AW832" s="78" t="str">
        <f>IF(AND(DataBase2[[#This Row],[sCLGB]]&lt;=0.0001,DataBase2[[#This Row],[sCLGB]]&lt;&gt;""), 1,"")</f>
        <v/>
      </c>
      <c r="AX832" s="78" t="str">
        <f>IF(AND(DataBase2[[#This Row],[sDRCGB]]&lt;=0.0001,DataBase2[[#This Row],[sDRCGB]]&lt;&gt;""), 1,"")</f>
        <v/>
      </c>
      <c r="AY832" s="78">
        <f>IF(AND(DataBase2[[#This Row],[sABSGB]]&lt;=0.0001,DataBase2[[#This Row],[sABSGB]]&lt;&gt;""), 1,"")</f>
        <v>1</v>
      </c>
      <c r="AZ832" s="78">
        <f>IF(AND(DataBase2[[#This Row],[sCCJGB]]&lt;=0.0001,DataBase2[[#This Row],[sCCJGB]]&lt;&gt;""), 1,"")</f>
        <v>1</v>
      </c>
      <c r="BA832" s="78">
        <f>IF(AND(DataBase2[[#This Row],[sILSGB]]&lt;=0.0001,DataBase2[[#This Row],[sILSGB]]&lt;&gt;""), 1,"")</f>
        <v>1</v>
      </c>
      <c r="BB832" s="78">
        <f>IF(AND(DataBase2[[#This Row],[sSAGB]]&lt;=0.0001,DataBase2[[#This Row],[sSAGB]]&lt;&gt;""), 1,"")</f>
        <v>1</v>
      </c>
      <c r="BC832" s="78">
        <f>IF(AND(DataBase2[[#This Row],[sKSGB]]&lt;=0.0001,DataBase2[[#This Row],[sKSGB]]&lt;&gt;""), 1,"")</f>
        <v>1</v>
      </c>
      <c r="BD832" s="79" t="str">
        <f>IF(AND(DataBase2[[#This Row],[sLBGKS]]&lt;=0.0001, DataBase2[[#This Row],[sLBGKS]]&lt;&gt;""), 1,"")</f>
        <v/>
      </c>
      <c r="BE832" s="78" t="str">
        <f>IF(AND(DataBase2[[#This Row],[sCLGKS]]&lt;=0.0001,DataBase2[[#This Row],[sCLGKS]]&lt;&gt;""), 1,"")</f>
        <v/>
      </c>
      <c r="BF832" s="78" t="str">
        <f>IF(AND(DataBase2[[#This Row],[sDRCGKS]]&lt;=0.0001,DataBase2[[#This Row],[sDRCGKS]]&lt;&gt;""), 1,"")</f>
        <v/>
      </c>
      <c r="BG832" s="78" t="str">
        <f>IF(AND(DataBase2[[#This Row],[sABSGKS]]&lt;=0.0001,DataBase2[[#This Row],[sABSGKS]]&lt;&gt;""), 1,"")</f>
        <v/>
      </c>
      <c r="BH832" s="78" t="str">
        <f>IF(AND(DataBase2[[#This Row],[sCCJGKS]]&lt;=0.0001,DataBase2[[#This Row],[sCCJGKS]]&lt;&gt;""), 1,"")</f>
        <v/>
      </c>
      <c r="BI832" s="78">
        <f>IF(AND(DataBase2[[#This Row],[sILSGKS]]&lt;=0.0001,DataBase2[[#This Row],[sILSGKS]]&lt;&gt;""), 1,"")</f>
        <v>1</v>
      </c>
      <c r="BJ832" s="78" t="str">
        <f>IF(AND(DataBase2[[#This Row],[sSAGKS]]&lt;=0.0001,DataBase2[[#This Row],[sSAGKS]]&lt;&gt;""), 1,"")</f>
        <v/>
      </c>
      <c r="BK832" s="80" t="str">
        <f>IF(AND(DataBase2[[#This Row],[sKSGKS]]&lt;=0.0001,DataBase2[[#This Row],[sKSGKS]]&lt;&gt;""), 1,"")</f>
        <v/>
      </c>
      <c r="BQ832" s="7"/>
      <c r="BR832" s="7"/>
      <c r="BS832" s="7"/>
      <c r="BT832" s="7"/>
      <c r="BU832" s="7"/>
      <c r="CH832" s="7"/>
      <c r="CI832" s="7"/>
      <c r="CJ832" s="7"/>
      <c r="CK832" s="7"/>
      <c r="CQ832" s="7"/>
      <c r="CR832" s="7"/>
      <c r="CS832" s="7"/>
      <c r="CT832" s="7"/>
      <c r="CU832" s="7"/>
      <c r="DH832" s="7"/>
      <c r="DI832" s="7"/>
      <c r="DJ832" s="7"/>
      <c r="DK832" s="7"/>
      <c r="DQ832" s="7"/>
      <c r="DR832" s="7"/>
      <c r="DS832" s="7"/>
      <c r="DT832" s="7"/>
      <c r="DU832" s="7"/>
      <c r="EB832" s="7"/>
      <c r="EC832" s="7"/>
      <c r="ED832" s="7"/>
      <c r="EE832" s="7"/>
      <c r="EK832" s="7"/>
      <c r="EL832" s="7"/>
      <c r="EM832" s="7"/>
      <c r="EN832" s="7"/>
      <c r="EO832" s="7"/>
      <c r="EV832" s="7"/>
      <c r="EW832" s="7"/>
      <c r="EX832" s="7"/>
      <c r="EY832" s="7"/>
    </row>
    <row r="833" spans="1:155" s="8" customFormat="1" x14ac:dyDescent="0.35">
      <c r="A833" s="127" t="s">
        <v>298</v>
      </c>
      <c r="B833" s="128" t="s">
        <v>283</v>
      </c>
      <c r="C833" s="129" t="s">
        <v>282</v>
      </c>
      <c r="D833" s="67">
        <v>6</v>
      </c>
      <c r="E833" s="67">
        <v>50</v>
      </c>
      <c r="F833" s="68">
        <v>4</v>
      </c>
      <c r="G833" s="130">
        <v>24058.2</v>
      </c>
      <c r="H833" s="163">
        <v>12901.7</v>
      </c>
      <c r="I833" s="132">
        <v>7200</v>
      </c>
      <c r="J833" s="130"/>
      <c r="K833" s="163"/>
      <c r="L833" s="132"/>
      <c r="M833" s="130"/>
      <c r="N833" s="131"/>
      <c r="O833" s="132"/>
      <c r="P833" s="130">
        <v>14752</v>
      </c>
      <c r="Q833" s="132">
        <v>11410</v>
      </c>
      <c r="R833" s="130">
        <v>14552.79</v>
      </c>
      <c r="S833" s="132">
        <v>396.95</v>
      </c>
      <c r="T833" s="130">
        <v>14721.69</v>
      </c>
      <c r="U833" s="132">
        <v>300.09300000000002</v>
      </c>
      <c r="V833" s="130">
        <v>14674.39</v>
      </c>
      <c r="W833" s="132">
        <v>300.15649999999999</v>
      </c>
      <c r="X833" s="131">
        <v>14559.4</v>
      </c>
      <c r="Y833" s="132">
        <v>1595</v>
      </c>
      <c r="Z833" s="74">
        <f t="shared" si="36"/>
        <v>24058.2</v>
      </c>
      <c r="AA833" s="48">
        <f t="shared" si="37"/>
        <v>14552.79</v>
      </c>
      <c r="AB83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MIN(G833,J833,M833),"")</f>
        <v/>
      </c>
      <c r="AC833" s="49" t="str">
        <f>IF(OR(DataBase2[[#This Row],[sKS]] = "", DataBase2[[#This Row],[BSOpt]]=""), "", (DataBase2[[#This Row],[sKS]]-DataBase2[[#This Row],[BSOpt]])/DataBase2[[#This Row],[BSOpt]])</f>
        <v/>
      </c>
      <c r="AD833" s="49">
        <f t="shared" si="38"/>
        <v>24058.2</v>
      </c>
      <c r="AE833" s="49">
        <f>IF(OR(DataBase2[[#This Row],[sKS]] = "", DataBase2[[#This Row],[BESTUB]]=""), "", (DataBase2[[#This Row],[sKS]]-DataBase2[[#This Row],[BESTUB]])/DataBase2[[#This Row],[BESTUB]])</f>
        <v>-0.39482588057294399</v>
      </c>
      <c r="AF833" s="75">
        <f>IF(OR(DataBase2[[#This Row],[sLB]] = "", DataBase2[[#This Row],[BestSol]]=""), "", (DataBase2[[#This Row],[sLB]]-DataBase2[[#This Row],[BestSol]])/DataBase2[[#This Row],[BestSol]])</f>
        <v>0</v>
      </c>
      <c r="AG833" s="76" t="str">
        <f>IF(OR(DataBase2[[#This Row],[sCL]] = "", DataBase2[[#This Row],[BestSol]]=""), "", (DataBase2[[#This Row],[sCL]] -DataBase2[[#This Row],[BestSol]])/DataBase2[[#This Row],[BestSol]])</f>
        <v/>
      </c>
      <c r="AH833" s="76" t="str">
        <f>IF(OR(DataBase2[[#This Row],[sDRC]]= "", DataBase2[[#This Row],[BestSol]]=""), "", (DataBase2[[#This Row],[sDRC]]-DataBase2[[#This Row],[BestSol]])/DataBase2[[#This Row],[BestSol]])</f>
        <v/>
      </c>
      <c r="AI833" s="76">
        <f>IF(OR(DataBase2[[#This Row],[sABS]]= "", DataBase2[[#This Row],[BestSol]]=""), "", (DataBase2[[#This Row],[sABS]]-DataBase2[[#This Row],[BestSol]])/DataBase2[[#This Row],[BestSol]])</f>
        <v>-0.38682029412009211</v>
      </c>
      <c r="AJ833" s="76">
        <f>IF(OR(DataBase2[[#This Row],[sCCJ]]= "", DataBase2[[#This Row],[BestSol]]=""), "", (DataBase2[[#This Row],[sCCJ]]-DataBase2[[#This Row],[BestSol]])/DataBase2[[#This Row],[BestSol]])</f>
        <v>-0.395100630969898</v>
      </c>
      <c r="AK833" s="76">
        <f>IF(OR(DataBase2[[#This Row],[sILS]] = "", DataBase2[[#This Row],[BestSol]]=""), "", (DataBase2[[#This Row],[sILS]]-DataBase2[[#This Row],[BestSol]])/DataBase2[[#This Row],[BestSol]])</f>
        <v>-0.38808015562261516</v>
      </c>
      <c r="AL833" s="76">
        <f>IF(OR(DataBase2[[#This Row],[sSA]] = "", DataBase2[[#This Row],[BestSol]]=""), "", (DataBase2[[#This Row],[sSA]]-DataBase2[[#This Row],[BestSol]])/DataBase2[[#This Row],[BestSol]])</f>
        <v>-0.39004622124680988</v>
      </c>
      <c r="AM833" s="76">
        <f>IF(OR(DataBase2[[#This Row],[sKS]] = "", DataBase2[[#This Row],[BestSol]]=""), "", (DataBase2[[#This Row],[sKS]]-DataBase2[[#This Row],[BestSol]])/DataBase2[[#This Row],[BestSol]])</f>
        <v>-0.39482588057294399</v>
      </c>
      <c r="AN833" s="75">
        <f>IF(OR(DataBase2[[#This Row],[sLB]] = "", DataBase2[[#This Row],[BSHeu]]=""), "", (DataBase2[[#This Row],[sLB]]-DataBase2[[#This Row],[BSHeu]])/DataBase2[[#This Row],[BSHeu]])</f>
        <v>0.65316753694652363</v>
      </c>
      <c r="AO833" s="76" t="str">
        <f>IF(OR(DataBase2[[#This Row],[sCL]] = "",  DataBase2[[#This Row],[BSHeu]]=""), "", (DataBase2[[#This Row],[sCL]] - DataBase2[[#This Row],[BSHeu]])/ DataBase2[[#This Row],[BSHeu]])</f>
        <v/>
      </c>
      <c r="AP833" s="76" t="str">
        <f>IF(OR(DataBase2[[#This Row],[sDRC]]= "",  DataBase2[[#This Row],[BSHeu]]=""), "", (DataBase2[[#This Row],[sDRC]]- DataBase2[[#This Row],[BSHeu]])/ DataBase2[[#This Row],[BSHeu]])</f>
        <v/>
      </c>
      <c r="AQ833" s="76">
        <f>IF(OR(DataBase2[[#This Row],[sABS]]= "",  DataBase2[[#This Row],[BSHeu]]=""), "", (DataBase2[[#This Row],[sABS]]- DataBase2[[#This Row],[BSHeu]])/ DataBase2[[#This Row],[BSHeu]])</f>
        <v>1.3688784075081074E-2</v>
      </c>
      <c r="AR833" s="76">
        <f>IF(OR(DataBase2[[#This Row],[sCCJ]]= "",  DataBase2[[#This Row],[BSHeu]]=""), "", (DataBase2[[#This Row],[sCCJ]]- DataBase2[[#This Row],[BSHeu]])/ DataBase2[[#This Row],[BSHeu]])</f>
        <v>0</v>
      </c>
      <c r="AS833" s="76">
        <f>IF(OR(DataBase2[[#This Row],[sILS]] = "",  DataBase2[[#This Row],[BSHeu]]=""), "", (DataBase2[[#This Row],[sILS]]- DataBase2[[#This Row],[BSHeu]])/ DataBase2[[#This Row],[BSHeu]])</f>
        <v>1.1606021938061336E-2</v>
      </c>
      <c r="AT833" s="76">
        <f>IF(OR(DataBase2[[#This Row],[sSA]] = "",  DataBase2[[#This Row],[BSHeu]]=""), "", (DataBase2[[#This Row],[sSA]]- DataBase2[[#This Row],[BSHeu]])/ DataBase2[[#This Row],[BSHeu]])</f>
        <v>8.3557860726361424E-3</v>
      </c>
      <c r="AU833" s="77">
        <f>IF(OR(DataBase2[[#This Row],[sKS]]= "",  DataBase2[[#This Row],[BSHeu]]=""), "", (DataBase2[[#This Row],[sKS]]- DataBase2[[#This Row],[BSHeu]])/ DataBase2[[#This Row],[BSHeu]])</f>
        <v>4.5420843700752657E-4</v>
      </c>
      <c r="AV833" s="78">
        <f>IF(AND(DataBase2[[#This Row],[sLBGB]]&lt;=0.0001, DataBase2[[#This Row],[sLBGB]]&lt;&gt;""), 1,"")</f>
        <v>1</v>
      </c>
      <c r="AW833" s="78" t="str">
        <f>IF(AND(DataBase2[[#This Row],[sCLGB]]&lt;=0.0001,DataBase2[[#This Row],[sCLGB]]&lt;&gt;""), 1,"")</f>
        <v/>
      </c>
      <c r="AX833" s="78" t="str">
        <f>IF(AND(DataBase2[[#This Row],[sDRCGB]]&lt;=0.0001,DataBase2[[#This Row],[sDRCGB]]&lt;&gt;""), 1,"")</f>
        <v/>
      </c>
      <c r="AY833" s="78">
        <f>IF(AND(DataBase2[[#This Row],[sABSGB]]&lt;=0.0001,DataBase2[[#This Row],[sABSGB]]&lt;&gt;""), 1,"")</f>
        <v>1</v>
      </c>
      <c r="AZ833" s="78">
        <f>IF(AND(DataBase2[[#This Row],[sCCJGB]]&lt;=0.0001,DataBase2[[#This Row],[sCCJGB]]&lt;&gt;""), 1,"")</f>
        <v>1</v>
      </c>
      <c r="BA833" s="78">
        <f>IF(AND(DataBase2[[#This Row],[sILSGB]]&lt;=0.0001,DataBase2[[#This Row],[sILSGB]]&lt;&gt;""), 1,"")</f>
        <v>1</v>
      </c>
      <c r="BB833" s="78">
        <f>IF(AND(DataBase2[[#This Row],[sSAGB]]&lt;=0.0001,DataBase2[[#This Row],[sSAGB]]&lt;&gt;""), 1,"")</f>
        <v>1</v>
      </c>
      <c r="BC833" s="78">
        <f>IF(AND(DataBase2[[#This Row],[sKSGB]]&lt;=0.0001,DataBase2[[#This Row],[sKSGB]]&lt;&gt;""), 1,"")</f>
        <v>1</v>
      </c>
      <c r="BD833" s="79" t="str">
        <f>IF(AND(DataBase2[[#This Row],[sLBGKS]]&lt;=0.0001, DataBase2[[#This Row],[sLBGKS]]&lt;&gt;""), 1,"")</f>
        <v/>
      </c>
      <c r="BE833" s="78" t="str">
        <f>IF(AND(DataBase2[[#This Row],[sCLGKS]]&lt;=0.0001,DataBase2[[#This Row],[sCLGKS]]&lt;&gt;""), 1,"")</f>
        <v/>
      </c>
      <c r="BF833" s="78" t="str">
        <f>IF(AND(DataBase2[[#This Row],[sDRCGKS]]&lt;=0.0001,DataBase2[[#This Row],[sDRCGKS]]&lt;&gt;""), 1,"")</f>
        <v/>
      </c>
      <c r="BG833" s="78" t="str">
        <f>IF(AND(DataBase2[[#This Row],[sABSGKS]]&lt;=0.0001,DataBase2[[#This Row],[sABSGKS]]&lt;&gt;""), 1,"")</f>
        <v/>
      </c>
      <c r="BH833" s="78">
        <f>IF(AND(DataBase2[[#This Row],[sCCJGKS]]&lt;=0.0001,DataBase2[[#This Row],[sCCJGKS]]&lt;&gt;""), 1,"")</f>
        <v>1</v>
      </c>
      <c r="BI833" s="78" t="str">
        <f>IF(AND(DataBase2[[#This Row],[sILSGKS]]&lt;=0.0001,DataBase2[[#This Row],[sILSGKS]]&lt;&gt;""), 1,"")</f>
        <v/>
      </c>
      <c r="BJ833" s="78" t="str">
        <f>IF(AND(DataBase2[[#This Row],[sSAGKS]]&lt;=0.0001,DataBase2[[#This Row],[sSAGKS]]&lt;&gt;""), 1,"")</f>
        <v/>
      </c>
      <c r="BK833" s="80" t="str">
        <f>IF(AND(DataBase2[[#This Row],[sKSGKS]]&lt;=0.0001,DataBase2[[#This Row],[sKSGKS]]&lt;&gt;""), 1,"")</f>
        <v/>
      </c>
      <c r="BQ833" s="7"/>
      <c r="BR833" s="7"/>
      <c r="BS833" s="7"/>
      <c r="BT833" s="7"/>
      <c r="BU833" s="7"/>
      <c r="CH833" s="7"/>
      <c r="CI833" s="7"/>
      <c r="CJ833" s="7"/>
      <c r="CK833" s="7"/>
      <c r="CQ833" s="7"/>
      <c r="CR833" s="7"/>
      <c r="CS833" s="7"/>
      <c r="CT833" s="7"/>
      <c r="CU833" s="7"/>
      <c r="DH833" s="7"/>
      <c r="DI833" s="7"/>
      <c r="DJ833" s="7"/>
      <c r="DK833" s="7"/>
      <c r="DQ833" s="7"/>
      <c r="DR833" s="7"/>
      <c r="DS833" s="7"/>
      <c r="DT833" s="7"/>
      <c r="DU833" s="7"/>
      <c r="EB833" s="7"/>
      <c r="EC833" s="7"/>
      <c r="ED833" s="7"/>
      <c r="EE833" s="7"/>
      <c r="EK833" s="7"/>
      <c r="EL833" s="7"/>
      <c r="EM833" s="7"/>
      <c r="EN833" s="7"/>
      <c r="EO833" s="7"/>
      <c r="EV833" s="7"/>
      <c r="EW833" s="7"/>
      <c r="EX833" s="7"/>
      <c r="EY833" s="7"/>
    </row>
    <row r="834" spans="1:155" s="8" customFormat="1" x14ac:dyDescent="0.35">
      <c r="A834" s="127" t="s">
        <v>299</v>
      </c>
      <c r="B834" s="128" t="s">
        <v>283</v>
      </c>
      <c r="C834" s="129" t="s">
        <v>282</v>
      </c>
      <c r="D834" s="67">
        <v>6</v>
      </c>
      <c r="E834" s="67">
        <v>50</v>
      </c>
      <c r="F834" s="68">
        <v>5</v>
      </c>
      <c r="G834" s="130">
        <v>20441.3</v>
      </c>
      <c r="H834" s="163">
        <v>14415</v>
      </c>
      <c r="I834" s="132">
        <v>7200</v>
      </c>
      <c r="J834" s="130"/>
      <c r="K834" s="163"/>
      <c r="L834" s="132"/>
      <c r="M834" s="130"/>
      <c r="N834" s="131"/>
      <c r="O834" s="132"/>
      <c r="P834" s="130">
        <v>16642.929690000001</v>
      </c>
      <c r="Q834" s="132">
        <v>10923</v>
      </c>
      <c r="R834" s="130">
        <v>16217.29</v>
      </c>
      <c r="S834" s="132">
        <v>394.53</v>
      </c>
      <c r="T834" s="130">
        <v>16256.89</v>
      </c>
      <c r="U834" s="132">
        <v>300.00549999999998</v>
      </c>
      <c r="V834" s="130">
        <v>16440.689999999999</v>
      </c>
      <c r="W834" s="132">
        <v>300.05099999999999</v>
      </c>
      <c r="X834" s="131">
        <v>16476.7</v>
      </c>
      <c r="Y834" s="132">
        <v>1897</v>
      </c>
      <c r="Z834" s="74">
        <f t="shared" si="36"/>
        <v>20441.3</v>
      </c>
      <c r="AA834" s="48">
        <f t="shared" si="37"/>
        <v>16217.29</v>
      </c>
      <c r="AB83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MIN(G834,J834,M834),"")</f>
        <v/>
      </c>
      <c r="AC834" s="49" t="str">
        <f>IF(OR(DataBase2[[#This Row],[sKS]] = "", DataBase2[[#This Row],[BSOpt]]=""), "", (DataBase2[[#This Row],[sKS]]-DataBase2[[#This Row],[BSOpt]])/DataBase2[[#This Row],[BSOpt]])</f>
        <v/>
      </c>
      <c r="AD834" s="49">
        <f t="shared" si="38"/>
        <v>20441.3</v>
      </c>
      <c r="AE834" s="49">
        <f>IF(OR(DataBase2[[#This Row],[sKS]] = "", DataBase2[[#This Row],[BESTUB]]=""), "", (DataBase2[[#This Row],[sKS]]-DataBase2[[#This Row],[BESTUB]])/DataBase2[[#This Row],[BESTUB]])</f>
        <v>-0.19395048260140005</v>
      </c>
      <c r="AF834" s="75">
        <f>IF(OR(DataBase2[[#This Row],[sLB]] = "", DataBase2[[#This Row],[BestSol]]=""), "", (DataBase2[[#This Row],[sLB]]-DataBase2[[#This Row],[BestSol]])/DataBase2[[#This Row],[BestSol]])</f>
        <v>0</v>
      </c>
      <c r="AG834" s="76" t="str">
        <f>IF(OR(DataBase2[[#This Row],[sCL]] = "", DataBase2[[#This Row],[BestSol]]=""), "", (DataBase2[[#This Row],[sCL]] -DataBase2[[#This Row],[BestSol]])/DataBase2[[#This Row],[BestSol]])</f>
        <v/>
      </c>
      <c r="AH834" s="76" t="str">
        <f>IF(OR(DataBase2[[#This Row],[sDRC]]= "", DataBase2[[#This Row],[BestSol]]=""), "", (DataBase2[[#This Row],[sDRC]]-DataBase2[[#This Row],[BestSol]])/DataBase2[[#This Row],[BestSol]])</f>
        <v/>
      </c>
      <c r="AI834" s="76">
        <f>IF(OR(DataBase2[[#This Row],[sABS]]= "", DataBase2[[#This Row],[BestSol]]=""), "", (DataBase2[[#This Row],[sABS]]-DataBase2[[#This Row],[BestSol]])/DataBase2[[#This Row],[BestSol]])</f>
        <v>-0.18581843180228255</v>
      </c>
      <c r="AJ834" s="76">
        <f>IF(OR(DataBase2[[#This Row],[sCCJ]]= "", DataBase2[[#This Row],[BestSol]]=""), "", (DataBase2[[#This Row],[sCCJ]]-DataBase2[[#This Row],[BestSol]])/DataBase2[[#This Row],[BestSol]])</f>
        <v>-0.20664096706178173</v>
      </c>
      <c r="AK834" s="76">
        <f>IF(OR(DataBase2[[#This Row],[sILS]] = "", DataBase2[[#This Row],[BestSol]]=""), "", (DataBase2[[#This Row],[sILS]]-DataBase2[[#This Row],[BestSol]])/DataBase2[[#This Row],[BestSol]])</f>
        <v>-0.2047037125818808</v>
      </c>
      <c r="AL834" s="76">
        <f>IF(OR(DataBase2[[#This Row],[sSA]] = "", DataBase2[[#This Row],[BestSol]]=""), "", (DataBase2[[#This Row],[sSA]]-DataBase2[[#This Row],[BestSol]])/DataBase2[[#This Row],[BestSol]])</f>
        <v>-0.1957121122433505</v>
      </c>
      <c r="AM834" s="76">
        <f>IF(OR(DataBase2[[#This Row],[sKS]] = "", DataBase2[[#This Row],[BestSol]]=""), "", (DataBase2[[#This Row],[sKS]]-DataBase2[[#This Row],[BestSol]])/DataBase2[[#This Row],[BestSol]])</f>
        <v>-0.19395048260140005</v>
      </c>
      <c r="AN834" s="75">
        <f>IF(OR(DataBase2[[#This Row],[sLB]] = "", DataBase2[[#This Row],[BSHeu]]=""), "", (DataBase2[[#This Row],[sLB]]-DataBase2[[#This Row],[BSHeu]])/DataBase2[[#This Row],[BSHeu]])</f>
        <v>0.26046336965053951</v>
      </c>
      <c r="AO834" s="76" t="str">
        <f>IF(OR(DataBase2[[#This Row],[sCL]] = "",  DataBase2[[#This Row],[BSHeu]]=""), "", (DataBase2[[#This Row],[sCL]] - DataBase2[[#This Row],[BSHeu]])/ DataBase2[[#This Row],[BSHeu]])</f>
        <v/>
      </c>
      <c r="AP834" s="76" t="str">
        <f>IF(OR(DataBase2[[#This Row],[sDRC]]= "",  DataBase2[[#This Row],[BSHeu]]=""), "", (DataBase2[[#This Row],[sDRC]]- DataBase2[[#This Row],[BSHeu]])/ DataBase2[[#This Row],[BSHeu]])</f>
        <v/>
      </c>
      <c r="AQ834" s="76">
        <f>IF(OR(DataBase2[[#This Row],[sABS]]= "",  DataBase2[[#This Row],[BSHeu]]=""), "", (DataBase2[[#This Row],[sABS]]- DataBase2[[#This Row],[BSHeu]])/ DataBase2[[#This Row],[BSHeu]])</f>
        <v>2.6246042957855469E-2</v>
      </c>
      <c r="AR834" s="76">
        <f>IF(OR(DataBase2[[#This Row],[sCCJ]]= "",  DataBase2[[#This Row],[BSHeu]]=""), "", (DataBase2[[#This Row],[sCCJ]]- DataBase2[[#This Row],[BSHeu]])/ DataBase2[[#This Row],[BSHeu]])</f>
        <v>0</v>
      </c>
      <c r="AS834" s="76">
        <f>IF(OR(DataBase2[[#This Row],[sILS]] = "",  DataBase2[[#This Row],[BSHeu]]=""), "", (DataBase2[[#This Row],[sILS]]- DataBase2[[#This Row],[BSHeu]])/ DataBase2[[#This Row],[BSHeu]])</f>
        <v>2.4418383096065088E-3</v>
      </c>
      <c r="AT834" s="76">
        <f>IF(OR(DataBase2[[#This Row],[sSA]] = "",  DataBase2[[#This Row],[BSHeu]]=""), "", (DataBase2[[#This Row],[sSA]]- DataBase2[[#This Row],[BSHeu]])/ DataBase2[[#This Row],[BSHeu]])</f>
        <v>1.3775421170861333E-2</v>
      </c>
      <c r="AU834" s="77">
        <f>IF(OR(DataBase2[[#This Row],[sKS]]= "",  DataBase2[[#This Row],[BSHeu]]=""), "", (DataBase2[[#This Row],[sKS]]- DataBase2[[#This Row],[BSHeu]])/ DataBase2[[#This Row],[BSHeu]])</f>
        <v>1.5995890805430492E-2</v>
      </c>
      <c r="AV834" s="78">
        <f>IF(AND(DataBase2[[#This Row],[sLBGB]]&lt;=0.0001, DataBase2[[#This Row],[sLBGB]]&lt;&gt;""), 1,"")</f>
        <v>1</v>
      </c>
      <c r="AW834" s="78" t="str">
        <f>IF(AND(DataBase2[[#This Row],[sCLGB]]&lt;=0.0001,DataBase2[[#This Row],[sCLGB]]&lt;&gt;""), 1,"")</f>
        <v/>
      </c>
      <c r="AX834" s="78" t="str">
        <f>IF(AND(DataBase2[[#This Row],[sDRCGB]]&lt;=0.0001,DataBase2[[#This Row],[sDRCGB]]&lt;&gt;""), 1,"")</f>
        <v/>
      </c>
      <c r="AY834" s="78">
        <f>IF(AND(DataBase2[[#This Row],[sABSGB]]&lt;=0.0001,DataBase2[[#This Row],[sABSGB]]&lt;&gt;""), 1,"")</f>
        <v>1</v>
      </c>
      <c r="AZ834" s="78">
        <f>IF(AND(DataBase2[[#This Row],[sCCJGB]]&lt;=0.0001,DataBase2[[#This Row],[sCCJGB]]&lt;&gt;""), 1,"")</f>
        <v>1</v>
      </c>
      <c r="BA834" s="78">
        <f>IF(AND(DataBase2[[#This Row],[sILSGB]]&lt;=0.0001,DataBase2[[#This Row],[sILSGB]]&lt;&gt;""), 1,"")</f>
        <v>1</v>
      </c>
      <c r="BB834" s="78">
        <f>IF(AND(DataBase2[[#This Row],[sSAGB]]&lt;=0.0001,DataBase2[[#This Row],[sSAGB]]&lt;&gt;""), 1,"")</f>
        <v>1</v>
      </c>
      <c r="BC834" s="78">
        <f>IF(AND(DataBase2[[#This Row],[sKSGB]]&lt;=0.0001,DataBase2[[#This Row],[sKSGB]]&lt;&gt;""), 1,"")</f>
        <v>1</v>
      </c>
      <c r="BD834" s="79" t="str">
        <f>IF(AND(DataBase2[[#This Row],[sLBGKS]]&lt;=0.0001, DataBase2[[#This Row],[sLBGKS]]&lt;&gt;""), 1,"")</f>
        <v/>
      </c>
      <c r="BE834" s="78" t="str">
        <f>IF(AND(DataBase2[[#This Row],[sCLGKS]]&lt;=0.0001,DataBase2[[#This Row],[sCLGKS]]&lt;&gt;""), 1,"")</f>
        <v/>
      </c>
      <c r="BF834" s="78" t="str">
        <f>IF(AND(DataBase2[[#This Row],[sDRCGKS]]&lt;=0.0001,DataBase2[[#This Row],[sDRCGKS]]&lt;&gt;""), 1,"")</f>
        <v/>
      </c>
      <c r="BG834" s="78" t="str">
        <f>IF(AND(DataBase2[[#This Row],[sABSGKS]]&lt;=0.0001,DataBase2[[#This Row],[sABSGKS]]&lt;&gt;""), 1,"")</f>
        <v/>
      </c>
      <c r="BH834" s="78">
        <f>IF(AND(DataBase2[[#This Row],[sCCJGKS]]&lt;=0.0001,DataBase2[[#This Row],[sCCJGKS]]&lt;&gt;""), 1,"")</f>
        <v>1</v>
      </c>
      <c r="BI834" s="78" t="str">
        <f>IF(AND(DataBase2[[#This Row],[sILSGKS]]&lt;=0.0001,DataBase2[[#This Row],[sILSGKS]]&lt;&gt;""), 1,"")</f>
        <v/>
      </c>
      <c r="BJ834" s="78" t="str">
        <f>IF(AND(DataBase2[[#This Row],[sSAGKS]]&lt;=0.0001,DataBase2[[#This Row],[sSAGKS]]&lt;&gt;""), 1,"")</f>
        <v/>
      </c>
      <c r="BK834" s="80" t="str">
        <f>IF(AND(DataBase2[[#This Row],[sKSGKS]]&lt;=0.0001,DataBase2[[#This Row],[sKSGKS]]&lt;&gt;""), 1,"")</f>
        <v/>
      </c>
      <c r="BQ834" s="7"/>
      <c r="BR834" s="7"/>
      <c r="BS834" s="7"/>
      <c r="BT834" s="7"/>
      <c r="BU834" s="7"/>
      <c r="CH834" s="7"/>
      <c r="CI834" s="7"/>
      <c r="CJ834" s="7"/>
      <c r="CK834" s="7"/>
      <c r="CQ834" s="7"/>
      <c r="CR834" s="7"/>
      <c r="CS834" s="7"/>
      <c r="CT834" s="7"/>
      <c r="CU834" s="7"/>
      <c r="DH834" s="7"/>
      <c r="DI834" s="7"/>
      <c r="DJ834" s="7"/>
      <c r="DK834" s="7"/>
      <c r="DQ834" s="7"/>
      <c r="DR834" s="7"/>
      <c r="DS834" s="7"/>
      <c r="DT834" s="7"/>
      <c r="DU834" s="7"/>
      <c r="EB834" s="7"/>
      <c r="EC834" s="7"/>
      <c r="ED834" s="7"/>
      <c r="EE834" s="7"/>
      <c r="EK834" s="7"/>
      <c r="EL834" s="7"/>
      <c r="EM834" s="7"/>
      <c r="EN834" s="7"/>
      <c r="EO834" s="7"/>
      <c r="EV834" s="7"/>
      <c r="EW834" s="7"/>
      <c r="EX834" s="7"/>
      <c r="EY834" s="7"/>
    </row>
    <row r="835" spans="1:155" s="8" customFormat="1" x14ac:dyDescent="0.35">
      <c r="A835" s="127" t="s">
        <v>300</v>
      </c>
      <c r="B835" s="128" t="s">
        <v>283</v>
      </c>
      <c r="C835" s="129" t="s">
        <v>282</v>
      </c>
      <c r="D835" s="67">
        <v>6</v>
      </c>
      <c r="E835" s="67">
        <v>50</v>
      </c>
      <c r="F835" s="68">
        <v>2</v>
      </c>
      <c r="G835" s="130">
        <v>13010.9</v>
      </c>
      <c r="H835" s="163">
        <v>9903.01</v>
      </c>
      <c r="I835" s="132">
        <v>7200</v>
      </c>
      <c r="J835" s="130"/>
      <c r="K835" s="163"/>
      <c r="L835" s="132"/>
      <c r="M835" s="130"/>
      <c r="N835" s="131"/>
      <c r="O835" s="132"/>
      <c r="P835" s="130">
        <v>10798</v>
      </c>
      <c r="Q835" s="132">
        <v>11387</v>
      </c>
      <c r="R835" s="130">
        <v>11043.79</v>
      </c>
      <c r="S835" s="132">
        <v>302.66000000000003</v>
      </c>
      <c r="T835" s="130">
        <v>10892.89</v>
      </c>
      <c r="U835" s="132">
        <v>300.09350000000001</v>
      </c>
      <c r="V835" s="130">
        <v>11053.79</v>
      </c>
      <c r="W835" s="132">
        <v>300.10899999999998</v>
      </c>
      <c r="X835" s="131">
        <v>11350.7</v>
      </c>
      <c r="Y835" s="132">
        <v>53</v>
      </c>
      <c r="Z835" s="74">
        <f t="shared" ref="Z835:Z898" si="39">IF(MIN(G835,J835,M835)&gt;0, MIN(G835,J835,M835),"")</f>
        <v>13010.9</v>
      </c>
      <c r="AA835" s="48">
        <f t="shared" ref="AA835:AA898" si="40">IF(MIN(P835,R835,T835,V835,X835)&gt;0, MIN(P835,R835,T835,V835,X835),"")</f>
        <v>10798</v>
      </c>
      <c r="AB83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MIN(G835,J835,M835),"")</f>
        <v/>
      </c>
      <c r="AC835" s="49" t="str">
        <f>IF(OR(DataBase2[[#This Row],[sKS]] = "", DataBase2[[#This Row],[BSOpt]]=""), "", (DataBase2[[#This Row],[sKS]]-DataBase2[[#This Row],[BSOpt]])/DataBase2[[#This Row],[BSOpt]])</f>
        <v/>
      </c>
      <c r="AD835" s="49">
        <f t="shared" ref="AD835:AD898" si="41">IF(MIN(G835,J835,M835)&gt;0, MIN(G835,J835,M835),"")</f>
        <v>13010.9</v>
      </c>
      <c r="AE835" s="49">
        <f>IF(OR(DataBase2[[#This Row],[sKS]] = "", DataBase2[[#This Row],[BESTUB]]=""), "", (DataBase2[[#This Row],[sKS]]-DataBase2[[#This Row],[BESTUB]])/DataBase2[[#This Row],[BESTUB]])</f>
        <v>-0.12760070402508658</v>
      </c>
      <c r="AF835" s="75">
        <f>IF(OR(DataBase2[[#This Row],[sLB]] = "", DataBase2[[#This Row],[BestSol]]=""), "", (DataBase2[[#This Row],[sLB]]-DataBase2[[#This Row],[BestSol]])/DataBase2[[#This Row],[BestSol]])</f>
        <v>0</v>
      </c>
      <c r="AG835" s="76" t="str">
        <f>IF(OR(DataBase2[[#This Row],[sCL]] = "", DataBase2[[#This Row],[BestSol]]=""), "", (DataBase2[[#This Row],[sCL]] -DataBase2[[#This Row],[BestSol]])/DataBase2[[#This Row],[BestSol]])</f>
        <v/>
      </c>
      <c r="AH835" s="76" t="str">
        <f>IF(OR(DataBase2[[#This Row],[sDRC]]= "", DataBase2[[#This Row],[BestSol]]=""), "", (DataBase2[[#This Row],[sDRC]]-DataBase2[[#This Row],[BestSol]])/DataBase2[[#This Row],[BestSol]])</f>
        <v/>
      </c>
      <c r="AI835" s="76">
        <f>IF(OR(DataBase2[[#This Row],[sABS]]= "", DataBase2[[#This Row],[BestSol]]=""), "", (DataBase2[[#This Row],[sABS]]-DataBase2[[#This Row],[BestSol]])/DataBase2[[#This Row],[BestSol]])</f>
        <v>-0.1700804709897086</v>
      </c>
      <c r="AJ835" s="76">
        <f>IF(OR(DataBase2[[#This Row],[sCCJ]]= "", DataBase2[[#This Row],[BestSol]]=""), "", (DataBase2[[#This Row],[sCCJ]]-DataBase2[[#This Row],[BestSol]])/DataBase2[[#This Row],[BestSol]])</f>
        <v>-0.15118938735982898</v>
      </c>
      <c r="AK835" s="76">
        <f>IF(OR(DataBase2[[#This Row],[sILS]] = "", DataBase2[[#This Row],[BestSol]]=""), "", (DataBase2[[#This Row],[sILS]]-DataBase2[[#This Row],[BestSol]])/DataBase2[[#This Row],[BestSol]])</f>
        <v>-0.16278735521754839</v>
      </c>
      <c r="AL835" s="76">
        <f>IF(OR(DataBase2[[#This Row],[sSA]] = "", DataBase2[[#This Row],[BestSol]]=""), "", (DataBase2[[#This Row],[sSA]]-DataBase2[[#This Row],[BestSol]])/DataBase2[[#This Row],[BestSol]])</f>
        <v>-0.15042080102068256</v>
      </c>
      <c r="AM835" s="76">
        <f>IF(OR(DataBase2[[#This Row],[sKS]] = "", DataBase2[[#This Row],[BestSol]]=""), "", (DataBase2[[#This Row],[sKS]]-DataBase2[[#This Row],[BestSol]])/DataBase2[[#This Row],[BestSol]])</f>
        <v>-0.12760070402508658</v>
      </c>
      <c r="AN835" s="75">
        <f>IF(OR(DataBase2[[#This Row],[sLB]] = "", DataBase2[[#This Row],[BSHeu]]=""), "", (DataBase2[[#This Row],[sLB]]-DataBase2[[#This Row],[BSHeu]])/DataBase2[[#This Row],[BSHeu]])</f>
        <v>0.20493609927764397</v>
      </c>
      <c r="AO835" s="76" t="str">
        <f>IF(OR(DataBase2[[#This Row],[sCL]] = "",  DataBase2[[#This Row],[BSHeu]]=""), "", (DataBase2[[#This Row],[sCL]] - DataBase2[[#This Row],[BSHeu]])/ DataBase2[[#This Row],[BSHeu]])</f>
        <v/>
      </c>
      <c r="AP835" s="76" t="str">
        <f>IF(OR(DataBase2[[#This Row],[sDRC]]= "",  DataBase2[[#This Row],[BSHeu]]=""), "", (DataBase2[[#This Row],[sDRC]]- DataBase2[[#This Row],[BSHeu]])/ DataBase2[[#This Row],[BSHeu]])</f>
        <v/>
      </c>
      <c r="AQ835" s="76">
        <f>IF(OR(DataBase2[[#This Row],[sABS]]= "",  DataBase2[[#This Row],[BSHeu]]=""), "", (DataBase2[[#This Row],[sABS]]- DataBase2[[#This Row],[BSHeu]])/ DataBase2[[#This Row],[BSHeu]])</f>
        <v>0</v>
      </c>
      <c r="AR835" s="76">
        <f>IF(OR(DataBase2[[#This Row],[sCCJ]]= "",  DataBase2[[#This Row],[BSHeu]]=""), "", (DataBase2[[#This Row],[sCCJ]]- DataBase2[[#This Row],[BSHeu]])/ DataBase2[[#This Row],[BSHeu]])</f>
        <v>2.2762548620114918E-2</v>
      </c>
      <c r="AS835" s="76">
        <f>IF(OR(DataBase2[[#This Row],[sILS]] = "",  DataBase2[[#This Row],[BSHeu]]=""), "", (DataBase2[[#This Row],[sILS]]- DataBase2[[#This Row],[BSHeu]])/ DataBase2[[#This Row],[BSHeu]])</f>
        <v>8.7877384700869986E-3</v>
      </c>
      <c r="AT835" s="76">
        <f>IF(OR(DataBase2[[#This Row],[sSA]] = "",  DataBase2[[#This Row],[BSHeu]]=""), "", (DataBase2[[#This Row],[sSA]]- DataBase2[[#This Row],[BSHeu]])/ DataBase2[[#This Row],[BSHeu]])</f>
        <v>2.3688646045564074E-2</v>
      </c>
      <c r="AU835" s="77">
        <f>IF(OR(DataBase2[[#This Row],[sKS]]= "",  DataBase2[[#This Row],[BSHeu]]=""), "", (DataBase2[[#This Row],[sKS]]- DataBase2[[#This Row],[BSHeu]])/ DataBase2[[#This Row],[BSHeu]])</f>
        <v>5.1185404704574985E-2</v>
      </c>
      <c r="AV835" s="78">
        <f>IF(AND(DataBase2[[#This Row],[sLBGB]]&lt;=0.0001, DataBase2[[#This Row],[sLBGB]]&lt;&gt;""), 1,"")</f>
        <v>1</v>
      </c>
      <c r="AW835" s="78" t="str">
        <f>IF(AND(DataBase2[[#This Row],[sCLGB]]&lt;=0.0001,DataBase2[[#This Row],[sCLGB]]&lt;&gt;""), 1,"")</f>
        <v/>
      </c>
      <c r="AX835" s="78" t="str">
        <f>IF(AND(DataBase2[[#This Row],[sDRCGB]]&lt;=0.0001,DataBase2[[#This Row],[sDRCGB]]&lt;&gt;""), 1,"")</f>
        <v/>
      </c>
      <c r="AY835" s="78">
        <f>IF(AND(DataBase2[[#This Row],[sABSGB]]&lt;=0.0001,DataBase2[[#This Row],[sABSGB]]&lt;&gt;""), 1,"")</f>
        <v>1</v>
      </c>
      <c r="AZ835" s="78">
        <f>IF(AND(DataBase2[[#This Row],[sCCJGB]]&lt;=0.0001,DataBase2[[#This Row],[sCCJGB]]&lt;&gt;""), 1,"")</f>
        <v>1</v>
      </c>
      <c r="BA835" s="78">
        <f>IF(AND(DataBase2[[#This Row],[sILSGB]]&lt;=0.0001,DataBase2[[#This Row],[sILSGB]]&lt;&gt;""), 1,"")</f>
        <v>1</v>
      </c>
      <c r="BB835" s="78">
        <f>IF(AND(DataBase2[[#This Row],[sSAGB]]&lt;=0.0001,DataBase2[[#This Row],[sSAGB]]&lt;&gt;""), 1,"")</f>
        <v>1</v>
      </c>
      <c r="BC835" s="78">
        <f>IF(AND(DataBase2[[#This Row],[sKSGB]]&lt;=0.0001,DataBase2[[#This Row],[sKSGB]]&lt;&gt;""), 1,"")</f>
        <v>1</v>
      </c>
      <c r="BD835" s="79" t="str">
        <f>IF(AND(DataBase2[[#This Row],[sLBGKS]]&lt;=0.0001, DataBase2[[#This Row],[sLBGKS]]&lt;&gt;""), 1,"")</f>
        <v/>
      </c>
      <c r="BE835" s="78" t="str">
        <f>IF(AND(DataBase2[[#This Row],[sCLGKS]]&lt;=0.0001,DataBase2[[#This Row],[sCLGKS]]&lt;&gt;""), 1,"")</f>
        <v/>
      </c>
      <c r="BF835" s="78" t="str">
        <f>IF(AND(DataBase2[[#This Row],[sDRCGKS]]&lt;=0.0001,DataBase2[[#This Row],[sDRCGKS]]&lt;&gt;""), 1,"")</f>
        <v/>
      </c>
      <c r="BG835" s="78">
        <f>IF(AND(DataBase2[[#This Row],[sABSGKS]]&lt;=0.0001,DataBase2[[#This Row],[sABSGKS]]&lt;&gt;""), 1,"")</f>
        <v>1</v>
      </c>
      <c r="BH835" s="78" t="str">
        <f>IF(AND(DataBase2[[#This Row],[sCCJGKS]]&lt;=0.0001,DataBase2[[#This Row],[sCCJGKS]]&lt;&gt;""), 1,"")</f>
        <v/>
      </c>
      <c r="BI835" s="78" t="str">
        <f>IF(AND(DataBase2[[#This Row],[sILSGKS]]&lt;=0.0001,DataBase2[[#This Row],[sILSGKS]]&lt;&gt;""), 1,"")</f>
        <v/>
      </c>
      <c r="BJ835" s="78" t="str">
        <f>IF(AND(DataBase2[[#This Row],[sSAGKS]]&lt;=0.0001,DataBase2[[#This Row],[sSAGKS]]&lt;&gt;""), 1,"")</f>
        <v/>
      </c>
      <c r="BK835" s="80" t="str">
        <f>IF(AND(DataBase2[[#This Row],[sKSGKS]]&lt;=0.0001,DataBase2[[#This Row],[sKSGKS]]&lt;&gt;""), 1,"")</f>
        <v/>
      </c>
      <c r="BQ835" s="7"/>
      <c r="BR835" s="7"/>
      <c r="BS835" s="7"/>
      <c r="BT835" s="7"/>
      <c r="BU835" s="7"/>
      <c r="CH835" s="7"/>
      <c r="CI835" s="7"/>
      <c r="CJ835" s="7"/>
      <c r="CK835" s="7"/>
      <c r="CQ835" s="7"/>
      <c r="CR835" s="7"/>
      <c r="CS835" s="7"/>
      <c r="CT835" s="7"/>
      <c r="CU835" s="7"/>
      <c r="DH835" s="7"/>
      <c r="DI835" s="7"/>
      <c r="DJ835" s="7"/>
      <c r="DK835" s="7"/>
      <c r="DQ835" s="7"/>
      <c r="DR835" s="7"/>
      <c r="DS835" s="7"/>
      <c r="DT835" s="7"/>
      <c r="DU835" s="7"/>
      <c r="EB835" s="7"/>
      <c r="EC835" s="7"/>
      <c r="ED835" s="7"/>
      <c r="EE835" s="7"/>
      <c r="EK835" s="7"/>
      <c r="EL835" s="7"/>
      <c r="EM835" s="7"/>
      <c r="EN835" s="7"/>
      <c r="EO835" s="7"/>
      <c r="EV835" s="7"/>
      <c r="EW835" s="7"/>
      <c r="EX835" s="7"/>
      <c r="EY835" s="7"/>
    </row>
    <row r="836" spans="1:155" s="8" customFormat="1" x14ac:dyDescent="0.35">
      <c r="A836" s="127" t="s">
        <v>301</v>
      </c>
      <c r="B836" s="128" t="s">
        <v>283</v>
      </c>
      <c r="C836" s="129" t="s">
        <v>282</v>
      </c>
      <c r="D836" s="67">
        <v>6</v>
      </c>
      <c r="E836" s="67">
        <v>50</v>
      </c>
      <c r="F836" s="68">
        <v>3</v>
      </c>
      <c r="G836" s="130">
        <v>13703.5</v>
      </c>
      <c r="H836" s="163">
        <v>11269.1</v>
      </c>
      <c r="I836" s="132">
        <v>7200</v>
      </c>
      <c r="J836" s="130"/>
      <c r="K836" s="163"/>
      <c r="L836" s="132"/>
      <c r="M836" s="130"/>
      <c r="N836" s="131"/>
      <c r="O836" s="132"/>
      <c r="P836" s="130">
        <v>12533.45996</v>
      </c>
      <c r="Q836" s="132">
        <v>11110</v>
      </c>
      <c r="R836" s="130">
        <v>12772.09</v>
      </c>
      <c r="S836" s="132">
        <v>354.21</v>
      </c>
      <c r="T836" s="130">
        <v>12746.09</v>
      </c>
      <c r="U836" s="132">
        <v>300.00349999999997</v>
      </c>
      <c r="V836" s="130">
        <v>12922.29</v>
      </c>
      <c r="W836" s="132">
        <v>300.11700000000002</v>
      </c>
      <c r="X836" s="131">
        <v>13477.5</v>
      </c>
      <c r="Y836" s="132">
        <v>58</v>
      </c>
      <c r="Z836" s="74">
        <f t="shared" si="39"/>
        <v>13703.5</v>
      </c>
      <c r="AA836" s="48">
        <f t="shared" si="40"/>
        <v>12533.45996</v>
      </c>
      <c r="AB83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MIN(G836,J836,M836),"")</f>
        <v/>
      </c>
      <c r="AC836" s="49" t="str">
        <f>IF(OR(DataBase2[[#This Row],[sKS]] = "", DataBase2[[#This Row],[BSOpt]]=""), "", (DataBase2[[#This Row],[sKS]]-DataBase2[[#This Row],[BSOpt]])/DataBase2[[#This Row],[BSOpt]])</f>
        <v/>
      </c>
      <c r="AD836" s="49">
        <f t="shared" si="41"/>
        <v>13703.5</v>
      </c>
      <c r="AE836" s="49">
        <f>IF(OR(DataBase2[[#This Row],[sKS]] = "", DataBase2[[#This Row],[BESTUB]]=""), "", (DataBase2[[#This Row],[sKS]]-DataBase2[[#This Row],[BESTUB]])/DataBase2[[#This Row],[BESTUB]])</f>
        <v>-1.6492137045280401E-2</v>
      </c>
      <c r="AF836" s="75">
        <f>IF(OR(DataBase2[[#This Row],[sLB]] = "", DataBase2[[#This Row],[BestSol]]=""), "", (DataBase2[[#This Row],[sLB]]-DataBase2[[#This Row],[BestSol]])/DataBase2[[#This Row],[BestSol]])</f>
        <v>0</v>
      </c>
      <c r="AG836" s="76" t="str">
        <f>IF(OR(DataBase2[[#This Row],[sCL]] = "", DataBase2[[#This Row],[BestSol]]=""), "", (DataBase2[[#This Row],[sCL]] -DataBase2[[#This Row],[BestSol]])/DataBase2[[#This Row],[BestSol]])</f>
        <v/>
      </c>
      <c r="AH836" s="76" t="str">
        <f>IF(OR(DataBase2[[#This Row],[sDRC]]= "", DataBase2[[#This Row],[BestSol]]=""), "", (DataBase2[[#This Row],[sDRC]]-DataBase2[[#This Row],[BestSol]])/DataBase2[[#This Row],[BestSol]])</f>
        <v/>
      </c>
      <c r="AI836" s="76">
        <f>IF(OR(DataBase2[[#This Row],[sABS]]= "", DataBase2[[#This Row],[BestSol]]=""), "", (DataBase2[[#This Row],[sABS]]-DataBase2[[#This Row],[BestSol]])/DataBase2[[#This Row],[BestSol]])</f>
        <v>-8.5382569416572393E-2</v>
      </c>
      <c r="AJ836" s="76">
        <f>IF(OR(DataBase2[[#This Row],[sCCJ]]= "", DataBase2[[#This Row],[BestSol]]=""), "", (DataBase2[[#This Row],[sCCJ]]-DataBase2[[#This Row],[BestSol]])/DataBase2[[#This Row],[BestSol]])</f>
        <v>-6.7968767103294775E-2</v>
      </c>
      <c r="AK836" s="76">
        <f>IF(OR(DataBase2[[#This Row],[sILS]] = "", DataBase2[[#This Row],[BestSol]]=""), "", (DataBase2[[#This Row],[sILS]]-DataBase2[[#This Row],[BestSol]])/DataBase2[[#This Row],[BestSol]])</f>
        <v>-6.9866092604079236E-2</v>
      </c>
      <c r="AL836" s="76">
        <f>IF(OR(DataBase2[[#This Row],[sSA]] = "", DataBase2[[#This Row],[BestSol]]=""), "", (DataBase2[[#This Row],[sSA]]-DataBase2[[#This Row],[BestSol]])/DataBase2[[#This Row],[BestSol]])</f>
        <v>-5.7008063633378271E-2</v>
      </c>
      <c r="AM836" s="76">
        <f>IF(OR(DataBase2[[#This Row],[sKS]] = "", DataBase2[[#This Row],[BestSol]]=""), "", (DataBase2[[#This Row],[sKS]]-DataBase2[[#This Row],[BestSol]])/DataBase2[[#This Row],[BestSol]])</f>
        <v>-1.6492137045280401E-2</v>
      </c>
      <c r="AN836" s="75">
        <f>IF(OR(DataBase2[[#This Row],[sLB]] = "", DataBase2[[#This Row],[BSHeu]]=""), "", (DataBase2[[#This Row],[sLB]]-DataBase2[[#This Row],[BSHeu]])/DataBase2[[#This Row],[BSHeu]])</f>
        <v>9.3353315344217203E-2</v>
      </c>
      <c r="AO836" s="76" t="str">
        <f>IF(OR(DataBase2[[#This Row],[sCL]] = "",  DataBase2[[#This Row],[BSHeu]]=""), "", (DataBase2[[#This Row],[sCL]] - DataBase2[[#This Row],[BSHeu]])/ DataBase2[[#This Row],[BSHeu]])</f>
        <v/>
      </c>
      <c r="AP836" s="76" t="str">
        <f>IF(OR(DataBase2[[#This Row],[sDRC]]= "",  DataBase2[[#This Row],[BSHeu]]=""), "", (DataBase2[[#This Row],[sDRC]]- DataBase2[[#This Row],[BSHeu]])/ DataBase2[[#This Row],[BSHeu]])</f>
        <v/>
      </c>
      <c r="AQ836" s="76">
        <f>IF(OR(DataBase2[[#This Row],[sABS]]= "",  DataBase2[[#This Row],[BSHeu]]=""), "", (DataBase2[[#This Row],[sABS]]- DataBase2[[#This Row],[BSHeu]])/ DataBase2[[#This Row],[BSHeu]])</f>
        <v>0</v>
      </c>
      <c r="AR836" s="76">
        <f>IF(OR(DataBase2[[#This Row],[sCCJ]]= "",  DataBase2[[#This Row],[BSHeu]]=""), "", (DataBase2[[#This Row],[sCCJ]]- DataBase2[[#This Row],[BSHeu]])/ DataBase2[[#This Row],[BSHeu]])</f>
        <v>1.9039438491970897E-2</v>
      </c>
      <c r="AS836" s="76">
        <f>IF(OR(DataBase2[[#This Row],[sILS]] = "",  DataBase2[[#This Row],[BSHeu]]=""), "", (DataBase2[[#This Row],[sILS]]- DataBase2[[#This Row],[BSHeu]])/ DataBase2[[#This Row],[BSHeu]])</f>
        <v>1.6964991365401066E-2</v>
      </c>
      <c r="AT836" s="76">
        <f>IF(OR(DataBase2[[#This Row],[sSA]] = "",  DataBase2[[#This Row],[BSHeu]]=""), "", (DataBase2[[#This Row],[sSA]]- DataBase2[[#This Row],[BSHeu]])/ DataBase2[[#This Row],[BSHeu]])</f>
        <v>3.1023359969308963E-2</v>
      </c>
      <c r="AU836" s="77">
        <f>IF(OR(DataBase2[[#This Row],[sKS]]= "",  DataBase2[[#This Row],[BSHeu]]=""), "", (DataBase2[[#This Row],[sKS]]- DataBase2[[#This Row],[BSHeu]])/ DataBase2[[#This Row],[BSHeu]])</f>
        <v>7.5321582628648687E-2</v>
      </c>
      <c r="AV836" s="78">
        <f>IF(AND(DataBase2[[#This Row],[sLBGB]]&lt;=0.0001, DataBase2[[#This Row],[sLBGB]]&lt;&gt;""), 1,"")</f>
        <v>1</v>
      </c>
      <c r="AW836" s="78" t="str">
        <f>IF(AND(DataBase2[[#This Row],[sCLGB]]&lt;=0.0001,DataBase2[[#This Row],[sCLGB]]&lt;&gt;""), 1,"")</f>
        <v/>
      </c>
      <c r="AX836" s="78" t="str">
        <f>IF(AND(DataBase2[[#This Row],[sDRCGB]]&lt;=0.0001,DataBase2[[#This Row],[sDRCGB]]&lt;&gt;""), 1,"")</f>
        <v/>
      </c>
      <c r="AY836" s="78">
        <f>IF(AND(DataBase2[[#This Row],[sABSGB]]&lt;=0.0001,DataBase2[[#This Row],[sABSGB]]&lt;&gt;""), 1,"")</f>
        <v>1</v>
      </c>
      <c r="AZ836" s="78">
        <f>IF(AND(DataBase2[[#This Row],[sCCJGB]]&lt;=0.0001,DataBase2[[#This Row],[sCCJGB]]&lt;&gt;""), 1,"")</f>
        <v>1</v>
      </c>
      <c r="BA836" s="78">
        <f>IF(AND(DataBase2[[#This Row],[sILSGB]]&lt;=0.0001,DataBase2[[#This Row],[sILSGB]]&lt;&gt;""), 1,"")</f>
        <v>1</v>
      </c>
      <c r="BB836" s="78">
        <f>IF(AND(DataBase2[[#This Row],[sSAGB]]&lt;=0.0001,DataBase2[[#This Row],[sSAGB]]&lt;&gt;""), 1,"")</f>
        <v>1</v>
      </c>
      <c r="BC836" s="78">
        <f>IF(AND(DataBase2[[#This Row],[sKSGB]]&lt;=0.0001,DataBase2[[#This Row],[sKSGB]]&lt;&gt;""), 1,"")</f>
        <v>1</v>
      </c>
      <c r="BD836" s="79" t="str">
        <f>IF(AND(DataBase2[[#This Row],[sLBGKS]]&lt;=0.0001, DataBase2[[#This Row],[sLBGKS]]&lt;&gt;""), 1,"")</f>
        <v/>
      </c>
      <c r="BE836" s="78" t="str">
        <f>IF(AND(DataBase2[[#This Row],[sCLGKS]]&lt;=0.0001,DataBase2[[#This Row],[sCLGKS]]&lt;&gt;""), 1,"")</f>
        <v/>
      </c>
      <c r="BF836" s="78" t="str">
        <f>IF(AND(DataBase2[[#This Row],[sDRCGKS]]&lt;=0.0001,DataBase2[[#This Row],[sDRCGKS]]&lt;&gt;""), 1,"")</f>
        <v/>
      </c>
      <c r="BG836" s="78">
        <f>IF(AND(DataBase2[[#This Row],[sABSGKS]]&lt;=0.0001,DataBase2[[#This Row],[sABSGKS]]&lt;&gt;""), 1,"")</f>
        <v>1</v>
      </c>
      <c r="BH836" s="78" t="str">
        <f>IF(AND(DataBase2[[#This Row],[sCCJGKS]]&lt;=0.0001,DataBase2[[#This Row],[sCCJGKS]]&lt;&gt;""), 1,"")</f>
        <v/>
      </c>
      <c r="BI836" s="78" t="str">
        <f>IF(AND(DataBase2[[#This Row],[sILSGKS]]&lt;=0.0001,DataBase2[[#This Row],[sILSGKS]]&lt;&gt;""), 1,"")</f>
        <v/>
      </c>
      <c r="BJ836" s="78" t="str">
        <f>IF(AND(DataBase2[[#This Row],[sSAGKS]]&lt;=0.0001,DataBase2[[#This Row],[sSAGKS]]&lt;&gt;""), 1,"")</f>
        <v/>
      </c>
      <c r="BK836" s="80" t="str">
        <f>IF(AND(DataBase2[[#This Row],[sKSGKS]]&lt;=0.0001,DataBase2[[#This Row],[sKSGKS]]&lt;&gt;""), 1,"")</f>
        <v/>
      </c>
      <c r="BQ836" s="7"/>
      <c r="BR836" s="7"/>
      <c r="BS836" s="7"/>
      <c r="BT836" s="7"/>
      <c r="BU836" s="7"/>
      <c r="CH836" s="7"/>
      <c r="CI836" s="7"/>
      <c r="CJ836" s="7"/>
      <c r="CK836" s="7"/>
      <c r="CQ836" s="7"/>
      <c r="CR836" s="7"/>
      <c r="CS836" s="7"/>
      <c r="CT836" s="7"/>
      <c r="CU836" s="7"/>
      <c r="DH836" s="7"/>
      <c r="DI836" s="7"/>
      <c r="DJ836" s="7"/>
      <c r="DK836" s="7"/>
      <c r="DQ836" s="7"/>
      <c r="DR836" s="7"/>
      <c r="DS836" s="7"/>
      <c r="DT836" s="7"/>
      <c r="DU836" s="7"/>
      <c r="EB836" s="7"/>
      <c r="EC836" s="7"/>
      <c r="ED836" s="7"/>
      <c r="EE836" s="7"/>
      <c r="EK836" s="7"/>
      <c r="EL836" s="7"/>
      <c r="EM836" s="7"/>
      <c r="EN836" s="7"/>
      <c r="EO836" s="7"/>
      <c r="EV836" s="7"/>
      <c r="EW836" s="7"/>
      <c r="EX836" s="7"/>
      <c r="EY836" s="7"/>
    </row>
    <row r="837" spans="1:155" s="8" customFormat="1" x14ac:dyDescent="0.35">
      <c r="A837" s="127" t="s">
        <v>302</v>
      </c>
      <c r="B837" s="128" t="s">
        <v>283</v>
      </c>
      <c r="C837" s="129" t="s">
        <v>282</v>
      </c>
      <c r="D837" s="67">
        <v>6</v>
      </c>
      <c r="E837" s="67">
        <v>50</v>
      </c>
      <c r="F837" s="68">
        <v>4</v>
      </c>
      <c r="G837" s="130">
        <v>21139.9</v>
      </c>
      <c r="H837" s="163">
        <v>12908.1</v>
      </c>
      <c r="I837" s="164">
        <v>7200</v>
      </c>
      <c r="J837" s="130"/>
      <c r="K837" s="163"/>
      <c r="L837" s="164"/>
      <c r="M837" s="130"/>
      <c r="N837" s="131"/>
      <c r="O837" s="132"/>
      <c r="P837" s="130">
        <v>14480.72949</v>
      </c>
      <c r="Q837" s="132">
        <v>11404</v>
      </c>
      <c r="R837" s="130">
        <v>14525.59</v>
      </c>
      <c r="S837" s="132">
        <v>443.73</v>
      </c>
      <c r="T837" s="130">
        <v>14502.79</v>
      </c>
      <c r="U837" s="132">
        <v>300.05700000000002</v>
      </c>
      <c r="V837" s="130">
        <v>14660.19</v>
      </c>
      <c r="W837" s="132">
        <v>300.20299999999997</v>
      </c>
      <c r="X837" s="131">
        <v>14563.3</v>
      </c>
      <c r="Y837" s="132">
        <v>5125</v>
      </c>
      <c r="Z837" s="74">
        <f t="shared" si="39"/>
        <v>21139.9</v>
      </c>
      <c r="AA837" s="48">
        <f t="shared" si="40"/>
        <v>14480.72949</v>
      </c>
      <c r="AB83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MIN(G837,J837,M837),"")</f>
        <v/>
      </c>
      <c r="AC837" s="49" t="str">
        <f>IF(OR(DataBase2[[#This Row],[sKS]] = "", DataBase2[[#This Row],[BSOpt]]=""), "", (DataBase2[[#This Row],[sKS]]-DataBase2[[#This Row],[BSOpt]])/DataBase2[[#This Row],[BSOpt]])</f>
        <v/>
      </c>
      <c r="AD837" s="49">
        <f t="shared" si="41"/>
        <v>21139.9</v>
      </c>
      <c r="AE837" s="49">
        <f>IF(OR(DataBase2[[#This Row],[sKS]] = "", DataBase2[[#This Row],[BESTUB]]=""), "", (DataBase2[[#This Row],[sKS]]-DataBase2[[#This Row],[BESTUB]])/DataBase2[[#This Row],[BESTUB]])</f>
        <v>-0.31109891721342114</v>
      </c>
      <c r="AF837" s="75">
        <f>IF(OR(DataBase2[[#This Row],[sLB]] = "", DataBase2[[#This Row],[BestSol]]=""), "", (DataBase2[[#This Row],[sLB]]-DataBase2[[#This Row],[BestSol]])/DataBase2[[#This Row],[BestSol]])</f>
        <v>0</v>
      </c>
      <c r="AG837" s="76" t="str">
        <f>IF(OR(DataBase2[[#This Row],[sCL]] = "", DataBase2[[#This Row],[BestSol]]=""), "", (DataBase2[[#This Row],[sCL]] -DataBase2[[#This Row],[BestSol]])/DataBase2[[#This Row],[BestSol]])</f>
        <v/>
      </c>
      <c r="AH837" s="76" t="str">
        <f>IF(OR(DataBase2[[#This Row],[sDRC]]= "", DataBase2[[#This Row],[BestSol]]=""), "", (DataBase2[[#This Row],[sDRC]]-DataBase2[[#This Row],[BestSol]])/DataBase2[[#This Row],[BestSol]])</f>
        <v/>
      </c>
      <c r="AI837" s="76">
        <f>IF(OR(DataBase2[[#This Row],[sABS]]= "", DataBase2[[#This Row],[BestSol]]=""), "", (DataBase2[[#This Row],[sABS]]-DataBase2[[#This Row],[BestSol]])/DataBase2[[#This Row],[BestSol]])</f>
        <v>-0.31500482547221137</v>
      </c>
      <c r="AJ837" s="76">
        <f>IF(OR(DataBase2[[#This Row],[sCCJ]]= "", DataBase2[[#This Row],[BestSol]]=""), "", (DataBase2[[#This Row],[sCCJ]]-DataBase2[[#This Row],[BestSol]])/DataBase2[[#This Row],[BestSol]])</f>
        <v>-0.31288274778972469</v>
      </c>
      <c r="AK837" s="76">
        <f>IF(OR(DataBase2[[#This Row],[sILS]] = "", DataBase2[[#This Row],[BestSol]]=""), "", (DataBase2[[#This Row],[sILS]]-DataBase2[[#This Row],[BestSol]])/DataBase2[[#This Row],[BestSol]])</f>
        <v>-0.3139612770164476</v>
      </c>
      <c r="AL837" s="76">
        <f>IF(OR(DataBase2[[#This Row],[sSA]] = "", DataBase2[[#This Row],[BestSol]]=""), "", (DataBase2[[#This Row],[sSA]]-DataBase2[[#This Row],[BestSol]])/DataBase2[[#This Row],[BestSol]])</f>
        <v>-0.30651564103898316</v>
      </c>
      <c r="AM837" s="76">
        <f>IF(OR(DataBase2[[#This Row],[sKS]] = "", DataBase2[[#This Row],[BestSol]]=""), "", (DataBase2[[#This Row],[sKS]]-DataBase2[[#This Row],[BestSol]])/DataBase2[[#This Row],[BestSol]])</f>
        <v>-0.31109891721342114</v>
      </c>
      <c r="AN837" s="75">
        <f>IF(OR(DataBase2[[#This Row],[sLB]] = "", DataBase2[[#This Row],[BSHeu]]=""), "", (DataBase2[[#This Row],[sLB]]-DataBase2[[#This Row],[BSHeu]])/DataBase2[[#This Row],[BSHeu]])</f>
        <v>0.45986429859066458</v>
      </c>
      <c r="AO837" s="76" t="str">
        <f>IF(OR(DataBase2[[#This Row],[sCL]] = "",  DataBase2[[#This Row],[BSHeu]]=""), "", (DataBase2[[#This Row],[sCL]] - DataBase2[[#This Row],[BSHeu]])/ DataBase2[[#This Row],[BSHeu]])</f>
        <v/>
      </c>
      <c r="AP837" s="76" t="str">
        <f>IF(OR(DataBase2[[#This Row],[sDRC]]= "",  DataBase2[[#This Row],[BSHeu]]=""), "", (DataBase2[[#This Row],[sDRC]]- DataBase2[[#This Row],[BSHeu]])/ DataBase2[[#This Row],[BSHeu]])</f>
        <v/>
      </c>
      <c r="AQ837" s="76">
        <f>IF(OR(DataBase2[[#This Row],[sABS]]= "",  DataBase2[[#This Row],[BSHeu]]=""), "", (DataBase2[[#This Row],[sABS]]- DataBase2[[#This Row],[BSHeu]])/ DataBase2[[#This Row],[BSHeu]])</f>
        <v>0</v>
      </c>
      <c r="AR837" s="76">
        <f>IF(OR(DataBase2[[#This Row],[sCCJ]]= "",  DataBase2[[#This Row],[BSHeu]]=""), "", (DataBase2[[#This Row],[sCCJ]]- DataBase2[[#This Row],[BSHeu]])/ DataBase2[[#This Row],[BSHeu]])</f>
        <v>3.0979454474983383E-3</v>
      </c>
      <c r="AS837" s="76">
        <f>IF(OR(DataBase2[[#This Row],[sILS]] = "",  DataBase2[[#This Row],[BSHeu]]=""), "", (DataBase2[[#This Row],[sILS]]- DataBase2[[#This Row],[BSHeu]])/ DataBase2[[#This Row],[BSHeu]])</f>
        <v>1.5234391344189913E-3</v>
      </c>
      <c r="AT837" s="76">
        <f>IF(OR(DataBase2[[#This Row],[sSA]] = "",  DataBase2[[#This Row],[BSHeu]]=""), "", (DataBase2[[#This Row],[sSA]]- DataBase2[[#This Row],[BSHeu]])/ DataBase2[[#This Row],[BSHeu]])</f>
        <v>1.2393057278221471E-2</v>
      </c>
      <c r="AU837" s="77">
        <f>IF(OR(DataBase2[[#This Row],[sKS]]= "",  DataBase2[[#This Row],[BSHeu]]=""), "", (DataBase2[[#This Row],[sKS]]- DataBase2[[#This Row],[BSHeu]])/ DataBase2[[#This Row],[BSHeu]])</f>
        <v>5.7020960205782806E-3</v>
      </c>
      <c r="AV837" s="78">
        <f>IF(AND(DataBase2[[#This Row],[sLBGB]]&lt;=0.0001, DataBase2[[#This Row],[sLBGB]]&lt;&gt;""), 1,"")</f>
        <v>1</v>
      </c>
      <c r="AW837" s="78" t="str">
        <f>IF(AND(DataBase2[[#This Row],[sCLGB]]&lt;=0.0001,DataBase2[[#This Row],[sCLGB]]&lt;&gt;""), 1,"")</f>
        <v/>
      </c>
      <c r="AX837" s="78" t="str">
        <f>IF(AND(DataBase2[[#This Row],[sDRCGB]]&lt;=0.0001,DataBase2[[#This Row],[sDRCGB]]&lt;&gt;""), 1,"")</f>
        <v/>
      </c>
      <c r="AY837" s="78">
        <f>IF(AND(DataBase2[[#This Row],[sABSGB]]&lt;=0.0001,DataBase2[[#This Row],[sABSGB]]&lt;&gt;""), 1,"")</f>
        <v>1</v>
      </c>
      <c r="AZ837" s="78">
        <f>IF(AND(DataBase2[[#This Row],[sCCJGB]]&lt;=0.0001,DataBase2[[#This Row],[sCCJGB]]&lt;&gt;""), 1,"")</f>
        <v>1</v>
      </c>
      <c r="BA837" s="78">
        <f>IF(AND(DataBase2[[#This Row],[sILSGB]]&lt;=0.0001,DataBase2[[#This Row],[sILSGB]]&lt;&gt;""), 1,"")</f>
        <v>1</v>
      </c>
      <c r="BB837" s="78">
        <f>IF(AND(DataBase2[[#This Row],[sSAGB]]&lt;=0.0001,DataBase2[[#This Row],[sSAGB]]&lt;&gt;""), 1,"")</f>
        <v>1</v>
      </c>
      <c r="BC837" s="78">
        <f>IF(AND(DataBase2[[#This Row],[sKSGB]]&lt;=0.0001,DataBase2[[#This Row],[sKSGB]]&lt;&gt;""), 1,"")</f>
        <v>1</v>
      </c>
      <c r="BD837" s="79" t="str">
        <f>IF(AND(DataBase2[[#This Row],[sLBGKS]]&lt;=0.0001, DataBase2[[#This Row],[sLBGKS]]&lt;&gt;""), 1,"")</f>
        <v/>
      </c>
      <c r="BE837" s="78" t="str">
        <f>IF(AND(DataBase2[[#This Row],[sCLGKS]]&lt;=0.0001,DataBase2[[#This Row],[sCLGKS]]&lt;&gt;""), 1,"")</f>
        <v/>
      </c>
      <c r="BF837" s="78" t="str">
        <f>IF(AND(DataBase2[[#This Row],[sDRCGKS]]&lt;=0.0001,DataBase2[[#This Row],[sDRCGKS]]&lt;&gt;""), 1,"")</f>
        <v/>
      </c>
      <c r="BG837" s="78">
        <f>IF(AND(DataBase2[[#This Row],[sABSGKS]]&lt;=0.0001,DataBase2[[#This Row],[sABSGKS]]&lt;&gt;""), 1,"")</f>
        <v>1</v>
      </c>
      <c r="BH837" s="78" t="str">
        <f>IF(AND(DataBase2[[#This Row],[sCCJGKS]]&lt;=0.0001,DataBase2[[#This Row],[sCCJGKS]]&lt;&gt;""), 1,"")</f>
        <v/>
      </c>
      <c r="BI837" s="78" t="str">
        <f>IF(AND(DataBase2[[#This Row],[sILSGKS]]&lt;=0.0001,DataBase2[[#This Row],[sILSGKS]]&lt;&gt;""), 1,"")</f>
        <v/>
      </c>
      <c r="BJ837" s="78" t="str">
        <f>IF(AND(DataBase2[[#This Row],[sSAGKS]]&lt;=0.0001,DataBase2[[#This Row],[sSAGKS]]&lt;&gt;""), 1,"")</f>
        <v/>
      </c>
      <c r="BK837" s="80" t="str">
        <f>IF(AND(DataBase2[[#This Row],[sKSGKS]]&lt;=0.0001,DataBase2[[#This Row],[sKSGKS]]&lt;&gt;""), 1,"")</f>
        <v/>
      </c>
      <c r="BQ837" s="7"/>
      <c r="BR837" s="7"/>
      <c r="BS837" s="7"/>
      <c r="BT837" s="7"/>
      <c r="BU837" s="7"/>
      <c r="CH837" s="7"/>
      <c r="CI837" s="7"/>
      <c r="CJ837" s="7"/>
      <c r="CK837" s="7"/>
      <c r="CQ837" s="7"/>
      <c r="CR837" s="7"/>
      <c r="CS837" s="7"/>
      <c r="CT837" s="7"/>
      <c r="CU837" s="7"/>
      <c r="DH837" s="7"/>
      <c r="DI837" s="7"/>
      <c r="DJ837" s="7"/>
      <c r="DK837" s="7"/>
      <c r="DQ837" s="7"/>
      <c r="DR837" s="7"/>
      <c r="DS837" s="7"/>
      <c r="DT837" s="7"/>
      <c r="DU837" s="7"/>
      <c r="EB837" s="7"/>
      <c r="EC837" s="7"/>
      <c r="ED837" s="7"/>
      <c r="EE837" s="7"/>
      <c r="EK837" s="7"/>
      <c r="EL837" s="7"/>
      <c r="EM837" s="7"/>
      <c r="EN837" s="7"/>
      <c r="EO837" s="7"/>
      <c r="EV837" s="7"/>
      <c r="EW837" s="7"/>
      <c r="EX837" s="7"/>
      <c r="EY837" s="7"/>
    </row>
    <row r="838" spans="1:155" s="8" customFormat="1" x14ac:dyDescent="0.35">
      <c r="A838" s="127" t="s">
        <v>303</v>
      </c>
      <c r="B838" s="128" t="s">
        <v>283</v>
      </c>
      <c r="C838" s="129" t="s">
        <v>282</v>
      </c>
      <c r="D838" s="67">
        <v>6</v>
      </c>
      <c r="E838" s="67">
        <v>50</v>
      </c>
      <c r="F838" s="68">
        <v>5</v>
      </c>
      <c r="G838" s="130"/>
      <c r="H838" s="163">
        <v>14608.5</v>
      </c>
      <c r="I838" s="164">
        <v>7200</v>
      </c>
      <c r="J838" s="130"/>
      <c r="K838" s="163"/>
      <c r="L838" s="164"/>
      <c r="M838" s="130"/>
      <c r="N838" s="131"/>
      <c r="O838" s="132"/>
      <c r="P838" s="130">
        <v>16701.119139999999</v>
      </c>
      <c r="Q838" s="132">
        <v>11405</v>
      </c>
      <c r="R838" s="130">
        <v>16493.490000000002</v>
      </c>
      <c r="S838" s="132">
        <v>375.37</v>
      </c>
      <c r="T838" s="130">
        <v>16386.189999999999</v>
      </c>
      <c r="U838" s="132">
        <v>300.07600000000002</v>
      </c>
      <c r="V838" s="130">
        <v>16525.39</v>
      </c>
      <c r="W838" s="132">
        <v>300.19099999999997</v>
      </c>
      <c r="X838" s="131">
        <v>16424.8</v>
      </c>
      <c r="Y838" s="132">
        <v>3659</v>
      </c>
      <c r="Z838" s="74" t="str">
        <f t="shared" si="39"/>
        <v/>
      </c>
      <c r="AA838" s="48">
        <f t="shared" si="40"/>
        <v>16386.189999999999</v>
      </c>
      <c r="AB83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MIN(G838,J838,M838),"")</f>
        <v/>
      </c>
      <c r="AC838" s="49" t="str">
        <f>IF(OR(DataBase2[[#This Row],[sKS]] = "", DataBase2[[#This Row],[BSOpt]]=""), "", (DataBase2[[#This Row],[sKS]]-DataBase2[[#This Row],[BSOpt]])/DataBase2[[#This Row],[BSOpt]])</f>
        <v/>
      </c>
      <c r="AD838" s="49" t="str">
        <f t="shared" si="41"/>
        <v/>
      </c>
      <c r="AE838" s="49" t="str">
        <f>IF(OR(DataBase2[[#This Row],[sKS]] = "", DataBase2[[#This Row],[BESTUB]]=""), "", (DataBase2[[#This Row],[sKS]]-DataBase2[[#This Row],[BESTUB]])/DataBase2[[#This Row],[BESTUB]])</f>
        <v/>
      </c>
      <c r="AF838" s="75" t="str">
        <f>IF(OR(DataBase2[[#This Row],[sLB]] = "", DataBase2[[#This Row],[BestSol]]=""), "", (DataBase2[[#This Row],[sLB]]-DataBase2[[#This Row],[BestSol]])/DataBase2[[#This Row],[BestSol]])</f>
        <v/>
      </c>
      <c r="AG838" s="76" t="str">
        <f>IF(OR(DataBase2[[#This Row],[sCL]] = "", DataBase2[[#This Row],[BestSol]]=""), "", (DataBase2[[#This Row],[sCL]] -DataBase2[[#This Row],[BestSol]])/DataBase2[[#This Row],[BestSol]])</f>
        <v/>
      </c>
      <c r="AH838" s="76" t="str">
        <f>IF(OR(DataBase2[[#This Row],[sDRC]]= "", DataBase2[[#This Row],[BestSol]]=""), "", (DataBase2[[#This Row],[sDRC]]-DataBase2[[#This Row],[BestSol]])/DataBase2[[#This Row],[BestSol]])</f>
        <v/>
      </c>
      <c r="AI838" s="76" t="str">
        <f>IF(OR(DataBase2[[#This Row],[sABS]]= "", DataBase2[[#This Row],[BestSol]]=""), "", (DataBase2[[#This Row],[sABS]]-DataBase2[[#This Row],[BestSol]])/DataBase2[[#This Row],[BestSol]])</f>
        <v/>
      </c>
      <c r="AJ838" s="76" t="str">
        <f>IF(OR(DataBase2[[#This Row],[sCCJ]]= "", DataBase2[[#This Row],[BestSol]]=""), "", (DataBase2[[#This Row],[sCCJ]]-DataBase2[[#This Row],[BestSol]])/DataBase2[[#This Row],[BestSol]])</f>
        <v/>
      </c>
      <c r="AK838" s="76" t="str">
        <f>IF(OR(DataBase2[[#This Row],[sILS]] = "", DataBase2[[#This Row],[BestSol]]=""), "", (DataBase2[[#This Row],[sILS]]-DataBase2[[#This Row],[BestSol]])/DataBase2[[#This Row],[BestSol]])</f>
        <v/>
      </c>
      <c r="AL838" s="76" t="str">
        <f>IF(OR(DataBase2[[#This Row],[sSA]] = "", DataBase2[[#This Row],[BestSol]]=""), "", (DataBase2[[#This Row],[sSA]]-DataBase2[[#This Row],[BestSol]])/DataBase2[[#This Row],[BestSol]])</f>
        <v/>
      </c>
      <c r="AM838" s="76" t="str">
        <f>IF(OR(DataBase2[[#This Row],[sKS]] = "", DataBase2[[#This Row],[BestSol]]=""), "", (DataBase2[[#This Row],[sKS]]-DataBase2[[#This Row],[BestSol]])/DataBase2[[#This Row],[BestSol]])</f>
        <v/>
      </c>
      <c r="AN838" s="75" t="str">
        <f>IF(OR(DataBase2[[#This Row],[sLB]] = "", DataBase2[[#This Row],[BSHeu]]=""), "", (DataBase2[[#This Row],[sLB]]-DataBase2[[#This Row],[BSHeu]])/DataBase2[[#This Row],[BSHeu]])</f>
        <v/>
      </c>
      <c r="AO838" s="76" t="str">
        <f>IF(OR(DataBase2[[#This Row],[sCL]] = "",  DataBase2[[#This Row],[BSHeu]]=""), "", (DataBase2[[#This Row],[sCL]] - DataBase2[[#This Row],[BSHeu]])/ DataBase2[[#This Row],[BSHeu]])</f>
        <v/>
      </c>
      <c r="AP838" s="76" t="str">
        <f>IF(OR(DataBase2[[#This Row],[sDRC]]= "",  DataBase2[[#This Row],[BSHeu]]=""), "", (DataBase2[[#This Row],[sDRC]]- DataBase2[[#This Row],[BSHeu]])/ DataBase2[[#This Row],[BSHeu]])</f>
        <v/>
      </c>
      <c r="AQ838" s="76">
        <f>IF(OR(DataBase2[[#This Row],[sABS]]= "",  DataBase2[[#This Row],[BSHeu]]=""), "", (DataBase2[[#This Row],[sABS]]- DataBase2[[#This Row],[BSHeu]])/ DataBase2[[#This Row],[BSHeu]])</f>
        <v>1.9219180297555455E-2</v>
      </c>
      <c r="AR838" s="76">
        <f>IF(OR(DataBase2[[#This Row],[sCCJ]]= "",  DataBase2[[#This Row],[BSHeu]]=""), "", (DataBase2[[#This Row],[sCCJ]]- DataBase2[[#This Row],[BSHeu]])/ DataBase2[[#This Row],[BSHeu]])</f>
        <v>6.5481969878295639E-3</v>
      </c>
      <c r="AS838" s="76">
        <f>IF(OR(DataBase2[[#This Row],[sILS]] = "",  DataBase2[[#This Row],[BSHeu]]=""), "", (DataBase2[[#This Row],[sILS]]- DataBase2[[#This Row],[BSHeu]])/ DataBase2[[#This Row],[BSHeu]])</f>
        <v>0</v>
      </c>
      <c r="AT838" s="76">
        <f>IF(OR(DataBase2[[#This Row],[sSA]] = "",  DataBase2[[#This Row],[BSHeu]]=""), "", (DataBase2[[#This Row],[sSA]]- DataBase2[[#This Row],[BSHeu]])/ DataBase2[[#This Row],[BSHeu]])</f>
        <v>8.4949582544814103E-3</v>
      </c>
      <c r="AU838" s="77">
        <f>IF(OR(DataBase2[[#This Row],[sKS]]= "",  DataBase2[[#This Row],[BSHeu]]=""), "", (DataBase2[[#This Row],[sKS]]- DataBase2[[#This Row],[BSHeu]])/ DataBase2[[#This Row],[BSHeu]])</f>
        <v>2.3562524296374316E-3</v>
      </c>
      <c r="AV838" s="78" t="str">
        <f>IF(AND(DataBase2[[#This Row],[sLBGB]]&lt;=0.0001, DataBase2[[#This Row],[sLBGB]]&lt;&gt;""), 1,"")</f>
        <v/>
      </c>
      <c r="AW838" s="78" t="str">
        <f>IF(AND(DataBase2[[#This Row],[sCLGB]]&lt;=0.0001,DataBase2[[#This Row],[sCLGB]]&lt;&gt;""), 1,"")</f>
        <v/>
      </c>
      <c r="AX838" s="78" t="str">
        <f>IF(AND(DataBase2[[#This Row],[sDRCGB]]&lt;=0.0001,DataBase2[[#This Row],[sDRCGB]]&lt;&gt;""), 1,"")</f>
        <v/>
      </c>
      <c r="AY838" s="78" t="str">
        <f>IF(AND(DataBase2[[#This Row],[sABSGB]]&lt;=0.0001,DataBase2[[#This Row],[sABSGB]]&lt;&gt;""), 1,"")</f>
        <v/>
      </c>
      <c r="AZ838" s="78" t="str">
        <f>IF(AND(DataBase2[[#This Row],[sCCJGB]]&lt;=0.0001,DataBase2[[#This Row],[sCCJGB]]&lt;&gt;""), 1,"")</f>
        <v/>
      </c>
      <c r="BA838" s="78" t="str">
        <f>IF(AND(DataBase2[[#This Row],[sILSGB]]&lt;=0.0001,DataBase2[[#This Row],[sILSGB]]&lt;&gt;""), 1,"")</f>
        <v/>
      </c>
      <c r="BB838" s="78" t="str">
        <f>IF(AND(DataBase2[[#This Row],[sSAGB]]&lt;=0.0001,DataBase2[[#This Row],[sSAGB]]&lt;&gt;""), 1,"")</f>
        <v/>
      </c>
      <c r="BC838" s="78" t="str">
        <f>IF(AND(DataBase2[[#This Row],[sKSGB]]&lt;=0.0001,DataBase2[[#This Row],[sKSGB]]&lt;&gt;""), 1,"")</f>
        <v/>
      </c>
      <c r="BD838" s="79" t="str">
        <f>IF(AND(DataBase2[[#This Row],[sLBGKS]]&lt;=0.0001, DataBase2[[#This Row],[sLBGKS]]&lt;&gt;""), 1,"")</f>
        <v/>
      </c>
      <c r="BE838" s="78" t="str">
        <f>IF(AND(DataBase2[[#This Row],[sCLGKS]]&lt;=0.0001,DataBase2[[#This Row],[sCLGKS]]&lt;&gt;""), 1,"")</f>
        <v/>
      </c>
      <c r="BF838" s="78" t="str">
        <f>IF(AND(DataBase2[[#This Row],[sDRCGKS]]&lt;=0.0001,DataBase2[[#This Row],[sDRCGKS]]&lt;&gt;""), 1,"")</f>
        <v/>
      </c>
      <c r="BG838" s="78" t="str">
        <f>IF(AND(DataBase2[[#This Row],[sABSGKS]]&lt;=0.0001,DataBase2[[#This Row],[sABSGKS]]&lt;&gt;""), 1,"")</f>
        <v/>
      </c>
      <c r="BH838" s="78" t="str">
        <f>IF(AND(DataBase2[[#This Row],[sCCJGKS]]&lt;=0.0001,DataBase2[[#This Row],[sCCJGKS]]&lt;&gt;""), 1,"")</f>
        <v/>
      </c>
      <c r="BI838" s="78">
        <f>IF(AND(DataBase2[[#This Row],[sILSGKS]]&lt;=0.0001,DataBase2[[#This Row],[sILSGKS]]&lt;&gt;""), 1,"")</f>
        <v>1</v>
      </c>
      <c r="BJ838" s="78" t="str">
        <f>IF(AND(DataBase2[[#This Row],[sSAGKS]]&lt;=0.0001,DataBase2[[#This Row],[sSAGKS]]&lt;&gt;""), 1,"")</f>
        <v/>
      </c>
      <c r="BK838" s="80" t="str">
        <f>IF(AND(DataBase2[[#This Row],[sKSGKS]]&lt;=0.0001,DataBase2[[#This Row],[sKSGKS]]&lt;&gt;""), 1,"")</f>
        <v/>
      </c>
      <c r="BQ838" s="7"/>
      <c r="BR838" s="7"/>
      <c r="BS838" s="7"/>
      <c r="BT838" s="7"/>
      <c r="BU838" s="7"/>
      <c r="CH838" s="7"/>
      <c r="CI838" s="7"/>
      <c r="CJ838" s="7"/>
      <c r="CK838" s="7"/>
      <c r="CQ838" s="7"/>
      <c r="CR838" s="7"/>
      <c r="CS838" s="7"/>
      <c r="CT838" s="7"/>
      <c r="CU838" s="7"/>
      <c r="DH838" s="7"/>
      <c r="DI838" s="7"/>
      <c r="DJ838" s="7"/>
      <c r="DK838" s="7"/>
      <c r="DQ838" s="7"/>
      <c r="DR838" s="7"/>
      <c r="DS838" s="7"/>
      <c r="DT838" s="7"/>
      <c r="DU838" s="7"/>
      <c r="EB838" s="7"/>
      <c r="EC838" s="7"/>
      <c r="ED838" s="7"/>
      <c r="EE838" s="7"/>
      <c r="EK838" s="7"/>
      <c r="EL838" s="7"/>
      <c r="EM838" s="7"/>
      <c r="EN838" s="7"/>
      <c r="EO838" s="7"/>
      <c r="EV838" s="7"/>
      <c r="EW838" s="7"/>
      <c r="EX838" s="7"/>
      <c r="EY838" s="7"/>
    </row>
    <row r="839" spans="1:155" s="8" customFormat="1" x14ac:dyDescent="0.35">
      <c r="A839" s="127"/>
      <c r="B839" s="66"/>
      <c r="C839" s="67"/>
      <c r="D839" s="67"/>
      <c r="E839" s="67"/>
      <c r="F839" s="68"/>
      <c r="G839" s="133"/>
      <c r="H839" s="134"/>
      <c r="I839" s="135"/>
      <c r="J839" s="133"/>
      <c r="K839" s="134"/>
      <c r="L839" s="135"/>
      <c r="M839" s="133"/>
      <c r="N839" s="136"/>
      <c r="O839" s="135"/>
      <c r="P839" s="133"/>
      <c r="Q839" s="135"/>
      <c r="R839" s="133" t="s">
        <v>101</v>
      </c>
      <c r="S839" s="137"/>
      <c r="T839" s="133"/>
      <c r="U839" s="137"/>
      <c r="V839" s="133"/>
      <c r="W839" s="137"/>
      <c r="X839" s="136"/>
      <c r="Y839" s="137"/>
      <c r="Z839" s="160" t="str">
        <f t="shared" si="39"/>
        <v/>
      </c>
      <c r="AA839" s="161" t="str">
        <f t="shared" si="40"/>
        <v/>
      </c>
      <c r="AB839" s="162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MIN(G839,J839,M839),"")</f>
        <v/>
      </c>
      <c r="AC839" s="162" t="str">
        <f>IF(OR(DataBase2[[#This Row],[sKS]] = "", DataBase2[[#This Row],[BSOpt]]=""), "", (DataBase2[[#This Row],[sKS]]-DataBase2[[#This Row],[BSOpt]])/DataBase2[[#This Row],[BSOpt]])</f>
        <v/>
      </c>
      <c r="AD839" s="162" t="str">
        <f t="shared" si="41"/>
        <v/>
      </c>
      <c r="AE839" s="162" t="str">
        <f>IF(OR(DataBase2[[#This Row],[sKS]] = "", DataBase2[[#This Row],[BESTUB]]=""), "", (DataBase2[[#This Row],[sKS]]-DataBase2[[#This Row],[BESTUB]])/DataBase2[[#This Row],[BESTUB]])</f>
        <v/>
      </c>
      <c r="AF839" s="89" t="str">
        <f>IF(OR(DataBase2[[#This Row],[sLB]] = "", DataBase2[[#This Row],[BestSol]]=""), "", (DataBase2[[#This Row],[sLB]]-DataBase2[[#This Row],[BestSol]])/DataBase2[[#This Row],[BestSol]])</f>
        <v/>
      </c>
      <c r="AG839" s="52" t="str">
        <f>IF(OR(DataBase2[[#This Row],[sCL]] = "", DataBase2[[#This Row],[BestSol]]=""), "", (DataBase2[[#This Row],[sCL]] -DataBase2[[#This Row],[BestSol]])/DataBase2[[#This Row],[BestSol]])</f>
        <v/>
      </c>
      <c r="AH839" s="52" t="str">
        <f>IF(OR(DataBase2[[#This Row],[sDRC]]= "", DataBase2[[#This Row],[BestSol]]=""), "", (DataBase2[[#This Row],[sDRC]]-DataBase2[[#This Row],[BestSol]])/DataBase2[[#This Row],[BestSol]])</f>
        <v/>
      </c>
      <c r="AI839" s="52" t="str">
        <f>IF(OR(DataBase2[[#This Row],[sABS]]= "", DataBase2[[#This Row],[BestSol]]=""), "", (DataBase2[[#This Row],[sABS]]-DataBase2[[#This Row],[BestSol]])/DataBase2[[#This Row],[BestSol]])</f>
        <v/>
      </c>
      <c r="AJ839" s="52" t="str">
        <f>IF(OR(DataBase2[[#This Row],[sCCJ]]= "", DataBase2[[#This Row],[BestSol]]=""), "", (DataBase2[[#This Row],[sCCJ]]-DataBase2[[#This Row],[BestSol]])/DataBase2[[#This Row],[BestSol]])</f>
        <v/>
      </c>
      <c r="AK839" s="51" t="str">
        <f>IF(OR(DataBase2[[#This Row],[sILS]] = "", DataBase2[[#This Row],[BestSol]]=""), "", (DataBase2[[#This Row],[sILS]]-DataBase2[[#This Row],[BestSol]])/DataBase2[[#This Row],[BestSol]])</f>
        <v/>
      </c>
      <c r="AL839" s="51" t="str">
        <f>IF(OR(DataBase2[[#This Row],[sSA]] = "", DataBase2[[#This Row],[BestSol]]=""), "", (DataBase2[[#This Row],[sSA]]-DataBase2[[#This Row],[BestSol]])/DataBase2[[#This Row],[BestSol]])</f>
        <v/>
      </c>
      <c r="AM839" s="53" t="str">
        <f>IF(OR(DataBase2[[#This Row],[sKS]] = "", DataBase2[[#This Row],[BestSol]]=""), "", (DataBase2[[#This Row],[sKS]]-DataBase2[[#This Row],[BestSol]])/DataBase2[[#This Row],[BestSol]])</f>
        <v/>
      </c>
      <c r="AN839" s="89" t="str">
        <f>IF(OR(DataBase2[[#This Row],[sLB]] = "", DataBase2[[#This Row],[BSHeu]]=""), "", (DataBase2[[#This Row],[sLB]]-DataBase2[[#This Row],[BSHeu]])/DataBase2[[#This Row],[BSHeu]])</f>
        <v/>
      </c>
      <c r="AO839" s="81" t="str">
        <f>IF(OR(DataBase2[[#This Row],[sCL]] = "",  DataBase2[[#This Row],[BSHeu]]=""), "", (DataBase2[[#This Row],[sCL]] - DataBase2[[#This Row],[BSHeu]])/ DataBase2[[#This Row],[BSHeu]])</f>
        <v/>
      </c>
      <c r="AP839" s="81" t="str">
        <f>IF(OR(DataBase2[[#This Row],[sDRC]]= "",  DataBase2[[#This Row],[BSHeu]]=""), "", (DataBase2[[#This Row],[sDRC]]- DataBase2[[#This Row],[BSHeu]])/ DataBase2[[#This Row],[BSHeu]])</f>
        <v/>
      </c>
      <c r="AQ839" s="81" t="str">
        <f>IF(OR(DataBase2[[#This Row],[sABS]]= "",  DataBase2[[#This Row],[BSHeu]]=""), "", (DataBase2[[#This Row],[sABS]]- DataBase2[[#This Row],[BSHeu]])/ DataBase2[[#This Row],[BSHeu]])</f>
        <v/>
      </c>
      <c r="AR839" s="81" t="str">
        <f>IF(OR(DataBase2[[#This Row],[sCCJ]]= "",  DataBase2[[#This Row],[BSHeu]]=""), "", (DataBase2[[#This Row],[sCCJ]]- DataBase2[[#This Row],[BSHeu]])/ DataBase2[[#This Row],[BSHeu]])</f>
        <v/>
      </c>
      <c r="AS839" s="53" t="str">
        <f>IF(OR(DataBase2[[#This Row],[sILS]] = "",  DataBase2[[#This Row],[BSHeu]]=""), "", (DataBase2[[#This Row],[sILS]]- DataBase2[[#This Row],[BSHeu]])/ DataBase2[[#This Row],[BSHeu]])</f>
        <v/>
      </c>
      <c r="AT839" s="53" t="str">
        <f>IF(OR(DataBase2[[#This Row],[sSA]] = "",  DataBase2[[#This Row],[BSHeu]]=""), "", (DataBase2[[#This Row],[sSA]]- DataBase2[[#This Row],[BSHeu]])/ DataBase2[[#This Row],[BSHeu]])</f>
        <v/>
      </c>
      <c r="AU839" s="126" t="str">
        <f>IF(OR(DataBase2[[#This Row],[sKS]]= "",  DataBase2[[#This Row],[BSHeu]]=""), "", (DataBase2[[#This Row],[sKS]]- DataBase2[[#This Row],[BSHeu]])/ DataBase2[[#This Row],[BSHeu]])</f>
        <v/>
      </c>
      <c r="AV839" s="84" t="str">
        <f>IF(AND(DataBase2[[#This Row],[sLBGB]]&lt;=0.0001, DataBase2[[#This Row],[sLBGB]]&lt;&gt;""), 1,"")</f>
        <v/>
      </c>
      <c r="AW839" s="60" t="str">
        <f>IF(AND(DataBase2[[#This Row],[sCLGB]]&lt;=0.0001,DataBase2[[#This Row],[sCLGB]]&lt;&gt;""), 1,"")</f>
        <v/>
      </c>
      <c r="AX839" s="60" t="str">
        <f>IF(AND(DataBase2[[#This Row],[sDRCGB]]&lt;=0.0001,DataBase2[[#This Row],[sDRCGB]]&lt;&gt;""), 1,"")</f>
        <v/>
      </c>
      <c r="AY839" s="60" t="str">
        <f>IF(AND(DataBase2[[#This Row],[sABSGB]]&lt;=0.0001,DataBase2[[#This Row],[sABSGB]]&lt;&gt;""), 1,"")</f>
        <v/>
      </c>
      <c r="AZ839" s="60" t="str">
        <f>IF(AND(DataBase2[[#This Row],[sCCJGB]]&lt;=0.0001,DataBase2[[#This Row],[sCCJGB]]&lt;&gt;""), 1,"")</f>
        <v/>
      </c>
      <c r="BA839" s="59" t="str">
        <f>IF(AND(DataBase2[[#This Row],[sILSGB]]&lt;=0.0001,DataBase2[[#This Row],[sILSGB]]&lt;&gt;""), 1,"")</f>
        <v/>
      </c>
      <c r="BB839" s="59" t="str">
        <f>IF(AND(DataBase2[[#This Row],[sSAGB]]&lt;=0.0001,DataBase2[[#This Row],[sSAGB]]&lt;&gt;""), 1,"")</f>
        <v/>
      </c>
      <c r="BC839" s="58" t="str">
        <f>IF(AND(DataBase2[[#This Row],[sKSGB]]&lt;=0.0001,DataBase2[[#This Row],[sKSGB]]&lt;&gt;""), 1,"")</f>
        <v/>
      </c>
      <c r="BD839" s="138" t="str">
        <f>IF(AND(DataBase2[[#This Row],[sLBGKS]]&lt;=0.0001, DataBase2[[#This Row],[sLBGKS]]&lt;&gt;""), 1,"")</f>
        <v/>
      </c>
      <c r="BE839" s="84" t="str">
        <f>IF(AND(DataBase2[[#This Row],[sCLGKS]]&lt;=0.0001,DataBase2[[#This Row],[sCLGKS]]&lt;&gt;""), 1,"")</f>
        <v/>
      </c>
      <c r="BF839" s="84" t="str">
        <f>IF(AND(DataBase2[[#This Row],[sDRCGKS]]&lt;=0.0001,DataBase2[[#This Row],[sDRCGKS]]&lt;&gt;""), 1,"")</f>
        <v/>
      </c>
      <c r="BG839" s="84" t="str">
        <f>IF(AND(DataBase2[[#This Row],[sABSGKS]]&lt;=0.0001,DataBase2[[#This Row],[sABSGKS]]&lt;&gt;""), 1,"")</f>
        <v/>
      </c>
      <c r="BH839" s="84" t="str">
        <f>IF(AND(DataBase2[[#This Row],[sCCJGKS]]&lt;=0.0001,DataBase2[[#This Row],[sCCJGKS]]&lt;&gt;""), 1,"")</f>
        <v/>
      </c>
      <c r="BI839" s="58" t="str">
        <f>IF(AND(DataBase2[[#This Row],[sILSGKS]]&lt;=0.0001,DataBase2[[#This Row],[sILSGKS]]&lt;&gt;""), 1,"")</f>
        <v/>
      </c>
      <c r="BJ839" s="58" t="str">
        <f>IF(AND(DataBase2[[#This Row],[sSAGKS]]&lt;=0.0001,DataBase2[[#This Row],[sSAGKS]]&lt;&gt;""), 1,"")</f>
        <v/>
      </c>
      <c r="BK839" s="80" t="str">
        <f>IF(AND(DataBase2[[#This Row],[sKSGKS]]&lt;=0.0001,DataBase2[[#This Row],[sKSGKS]]&lt;&gt;""), 1,"")</f>
        <v/>
      </c>
      <c r="BQ839" s="7"/>
      <c r="BR839" s="7"/>
      <c r="BS839" s="7"/>
      <c r="BT839" s="7"/>
      <c r="BU839" s="7"/>
      <c r="CH839" s="7"/>
      <c r="CI839" s="7"/>
      <c r="CJ839" s="7"/>
      <c r="CK839" s="7"/>
      <c r="CQ839" s="7"/>
      <c r="CR839" s="7"/>
      <c r="CS839" s="7"/>
      <c r="CT839" s="7"/>
      <c r="CU839" s="7"/>
      <c r="DH839" s="7"/>
      <c r="DI839" s="7"/>
      <c r="DJ839" s="7"/>
      <c r="DK839" s="7"/>
      <c r="DQ839" s="7"/>
      <c r="DR839" s="7"/>
      <c r="DS839" s="7"/>
      <c r="DT839" s="7"/>
      <c r="DU839" s="7"/>
      <c r="EB839" s="7"/>
      <c r="EC839" s="7"/>
      <c r="ED839" s="7"/>
      <c r="EE839" s="7"/>
      <c r="EK839" s="7"/>
      <c r="EL839" s="7"/>
      <c r="EM839" s="7"/>
      <c r="EN839" s="7"/>
      <c r="EO839" s="7"/>
      <c r="EV839" s="7"/>
      <c r="EW839" s="7"/>
      <c r="EX839" s="7"/>
      <c r="EY839" s="7"/>
    </row>
    <row r="840" spans="1:155" s="8" customFormat="1" x14ac:dyDescent="0.35">
      <c r="A840" s="127" t="s">
        <v>304</v>
      </c>
      <c r="B840" s="128" t="s">
        <v>283</v>
      </c>
      <c r="C840" s="129" t="s">
        <v>282</v>
      </c>
      <c r="D840" s="67">
        <v>6</v>
      </c>
      <c r="E840" s="67">
        <v>100</v>
      </c>
      <c r="F840" s="68">
        <v>2</v>
      </c>
      <c r="G840" s="130"/>
      <c r="H840" s="163">
        <v>14447.7</v>
      </c>
      <c r="I840" s="132"/>
      <c r="J840" s="130"/>
      <c r="K840" s="163"/>
      <c r="L840" s="132"/>
      <c r="M840" s="130"/>
      <c r="N840" s="131"/>
      <c r="O840" s="132"/>
      <c r="P840" s="130">
        <v>16474.800780000001</v>
      </c>
      <c r="Q840" s="132">
        <v>7443</v>
      </c>
      <c r="R840" s="130">
        <v>15841.13</v>
      </c>
      <c r="S840" s="132">
        <v>1839.76</v>
      </c>
      <c r="T840" s="130">
        <v>16316.03</v>
      </c>
      <c r="U840" s="132">
        <v>300.20400000000001</v>
      </c>
      <c r="V840" s="130">
        <v>16674.13</v>
      </c>
      <c r="W840" s="132">
        <v>300.56950000000001</v>
      </c>
      <c r="X840" s="131">
        <v>17112.3</v>
      </c>
      <c r="Y840" s="132">
        <v>70</v>
      </c>
      <c r="Z840" s="74" t="str">
        <f t="shared" si="39"/>
        <v/>
      </c>
      <c r="AA840" s="48">
        <f t="shared" si="40"/>
        <v>15841.13</v>
      </c>
      <c r="AB84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MIN(G840,J840,M840),"")</f>
        <v/>
      </c>
      <c r="AC840" s="49" t="str">
        <f>IF(OR(DataBase2[[#This Row],[sKS]] = "", DataBase2[[#This Row],[BSOpt]]=""), "", (DataBase2[[#This Row],[sKS]]-DataBase2[[#This Row],[BSOpt]])/DataBase2[[#This Row],[BSOpt]])</f>
        <v/>
      </c>
      <c r="AD840" s="49" t="str">
        <f t="shared" si="41"/>
        <v/>
      </c>
      <c r="AE840" s="49" t="str">
        <f>IF(OR(DataBase2[[#This Row],[sKS]] = "", DataBase2[[#This Row],[BESTUB]]=""), "", (DataBase2[[#This Row],[sKS]]-DataBase2[[#This Row],[BESTUB]])/DataBase2[[#This Row],[BESTUB]])</f>
        <v/>
      </c>
      <c r="AF840" s="75" t="str">
        <f>IF(OR(DataBase2[[#This Row],[sLB]] = "", DataBase2[[#This Row],[BestSol]]=""), "", (DataBase2[[#This Row],[sLB]]-DataBase2[[#This Row],[BestSol]])/DataBase2[[#This Row],[BestSol]])</f>
        <v/>
      </c>
      <c r="AG840" s="76" t="str">
        <f>IF(OR(DataBase2[[#This Row],[sCL]] = "", DataBase2[[#This Row],[BestSol]]=""), "", (DataBase2[[#This Row],[sCL]] -DataBase2[[#This Row],[BestSol]])/DataBase2[[#This Row],[BestSol]])</f>
        <v/>
      </c>
      <c r="AH840" s="76" t="str">
        <f>IF(OR(DataBase2[[#This Row],[sDRC]]= "", DataBase2[[#This Row],[BestSol]]=""), "", (DataBase2[[#This Row],[sDRC]]-DataBase2[[#This Row],[BestSol]])/DataBase2[[#This Row],[BestSol]])</f>
        <v/>
      </c>
      <c r="AI840" s="76" t="str">
        <f>IF(OR(DataBase2[[#This Row],[sABS]]= "", DataBase2[[#This Row],[BestSol]]=""), "", (DataBase2[[#This Row],[sABS]]-DataBase2[[#This Row],[BestSol]])/DataBase2[[#This Row],[BestSol]])</f>
        <v/>
      </c>
      <c r="AJ840" s="76" t="str">
        <f>IF(OR(DataBase2[[#This Row],[sCCJ]]= "", DataBase2[[#This Row],[BestSol]]=""), "", (DataBase2[[#This Row],[sCCJ]]-DataBase2[[#This Row],[BestSol]])/DataBase2[[#This Row],[BestSol]])</f>
        <v/>
      </c>
      <c r="AK840" s="76" t="str">
        <f>IF(OR(DataBase2[[#This Row],[sILS]] = "", DataBase2[[#This Row],[BestSol]]=""), "", (DataBase2[[#This Row],[sILS]]-DataBase2[[#This Row],[BestSol]])/DataBase2[[#This Row],[BestSol]])</f>
        <v/>
      </c>
      <c r="AL840" s="76" t="str">
        <f>IF(OR(DataBase2[[#This Row],[sSA]] = "", DataBase2[[#This Row],[BestSol]]=""), "", (DataBase2[[#This Row],[sSA]]-DataBase2[[#This Row],[BestSol]])/DataBase2[[#This Row],[BestSol]])</f>
        <v/>
      </c>
      <c r="AM840" s="165" t="str">
        <f>IF(OR(DataBase2[[#This Row],[sKS]] = "", DataBase2[[#This Row],[BestSol]]=""), "", (DataBase2[[#This Row],[sKS]]-DataBase2[[#This Row],[BestSol]])/DataBase2[[#This Row],[BestSol]])</f>
        <v/>
      </c>
      <c r="AN840" s="75" t="str">
        <f>IF(OR(DataBase2[[#This Row],[sLB]] = "", DataBase2[[#This Row],[BSHeu]]=""), "", (DataBase2[[#This Row],[sLB]]-DataBase2[[#This Row],[BSHeu]])/DataBase2[[#This Row],[BSHeu]])</f>
        <v/>
      </c>
      <c r="AO840" s="76" t="str">
        <f>IF(OR(DataBase2[[#This Row],[sCL]] = "",  DataBase2[[#This Row],[BSHeu]]=""), "", (DataBase2[[#This Row],[sCL]] - DataBase2[[#This Row],[BSHeu]])/ DataBase2[[#This Row],[BSHeu]])</f>
        <v/>
      </c>
      <c r="AP840" s="76" t="str">
        <f>IF(OR(DataBase2[[#This Row],[sDRC]]= "",  DataBase2[[#This Row],[BSHeu]]=""), "", (DataBase2[[#This Row],[sDRC]]- DataBase2[[#This Row],[BSHeu]])/ DataBase2[[#This Row],[BSHeu]])</f>
        <v/>
      </c>
      <c r="AQ840" s="76">
        <f>IF(OR(DataBase2[[#This Row],[sABS]]= "",  DataBase2[[#This Row],[BSHeu]]=""), "", (DataBase2[[#This Row],[sABS]]- DataBase2[[#This Row],[BSHeu]])/ DataBase2[[#This Row],[BSHeu]])</f>
        <v>4.0001614783793972E-2</v>
      </c>
      <c r="AR840" s="76">
        <f>IF(OR(DataBase2[[#This Row],[sCCJ]]= "",  DataBase2[[#This Row],[BSHeu]]=""), "", (DataBase2[[#This Row],[sCCJ]]- DataBase2[[#This Row],[BSHeu]])/ DataBase2[[#This Row],[BSHeu]])</f>
        <v>0</v>
      </c>
      <c r="AS840" s="76">
        <f>IF(OR(DataBase2[[#This Row],[sILS]] = "",  DataBase2[[#This Row],[BSHeu]]=""), "", (DataBase2[[#This Row],[sILS]]- DataBase2[[#This Row],[BSHeu]])/ DataBase2[[#This Row],[BSHeu]])</f>
        <v>2.9978921958218982E-2</v>
      </c>
      <c r="AT840" s="76">
        <f>IF(OR(DataBase2[[#This Row],[sSA]] = "",  DataBase2[[#This Row],[BSHeu]]=""), "", (DataBase2[[#This Row],[sSA]]- DataBase2[[#This Row],[BSHeu]])/ DataBase2[[#This Row],[BSHeu]])</f>
        <v>5.2584632535684128E-2</v>
      </c>
      <c r="AU840" s="77">
        <f>IF(OR(DataBase2[[#This Row],[sKS]]= "",  DataBase2[[#This Row],[BSHeu]]=""), "", (DataBase2[[#This Row],[sKS]]- DataBase2[[#This Row],[BSHeu]])/ DataBase2[[#This Row],[BSHeu]])</f>
        <v>8.0244906771171007E-2</v>
      </c>
      <c r="AV840" s="78" t="str">
        <f>IF(AND(DataBase2[[#This Row],[sLBGB]]&lt;=0.0001, DataBase2[[#This Row],[sLBGB]]&lt;&gt;""), 1,"")</f>
        <v/>
      </c>
      <c r="AW840" s="78" t="str">
        <f>IF(AND(DataBase2[[#This Row],[sCLGB]]&lt;=0.0001,DataBase2[[#This Row],[sCLGB]]&lt;&gt;""), 1,"")</f>
        <v/>
      </c>
      <c r="AX840" s="78" t="str">
        <f>IF(AND(DataBase2[[#This Row],[sDRCGB]]&lt;=0.0001,DataBase2[[#This Row],[sDRCGB]]&lt;&gt;""), 1,"")</f>
        <v/>
      </c>
      <c r="AY840" s="78" t="str">
        <f>IF(AND(DataBase2[[#This Row],[sABSGB]]&lt;=0.0001,DataBase2[[#This Row],[sABSGB]]&lt;&gt;""), 1,"")</f>
        <v/>
      </c>
      <c r="AZ840" s="78" t="str">
        <f>IF(AND(DataBase2[[#This Row],[sCCJGB]]&lt;=0.0001,DataBase2[[#This Row],[sCCJGB]]&lt;&gt;""), 1,"")</f>
        <v/>
      </c>
      <c r="BA840" s="78" t="str">
        <f>IF(AND(DataBase2[[#This Row],[sILSGB]]&lt;=0.0001,DataBase2[[#This Row],[sILSGB]]&lt;&gt;""), 1,"")</f>
        <v/>
      </c>
      <c r="BB840" s="78" t="str">
        <f>IF(AND(DataBase2[[#This Row],[sSAGB]]&lt;=0.0001,DataBase2[[#This Row],[sSAGB]]&lt;&gt;""), 1,"")</f>
        <v/>
      </c>
      <c r="BC840" s="166" t="str">
        <f>IF(AND(DataBase2[[#This Row],[sKSGB]]&lt;=0.0001,DataBase2[[#This Row],[sKSGB]]&lt;&gt;""), 1,"")</f>
        <v/>
      </c>
      <c r="BD840" s="79" t="str">
        <f>IF(AND(DataBase2[[#This Row],[sLBGKS]]&lt;=0.0001, DataBase2[[#This Row],[sLBGKS]]&lt;&gt;""), 1,"")</f>
        <v/>
      </c>
      <c r="BE840" s="78" t="str">
        <f>IF(AND(DataBase2[[#This Row],[sCLGKS]]&lt;=0.0001,DataBase2[[#This Row],[sCLGKS]]&lt;&gt;""), 1,"")</f>
        <v/>
      </c>
      <c r="BF840" s="78" t="str">
        <f>IF(AND(DataBase2[[#This Row],[sDRCGKS]]&lt;=0.0001,DataBase2[[#This Row],[sDRCGKS]]&lt;&gt;""), 1,"")</f>
        <v/>
      </c>
      <c r="BG840" s="78" t="str">
        <f>IF(AND(DataBase2[[#This Row],[sABSGKS]]&lt;=0.0001,DataBase2[[#This Row],[sABSGKS]]&lt;&gt;""), 1,"")</f>
        <v/>
      </c>
      <c r="BH840" s="78">
        <f>IF(AND(DataBase2[[#This Row],[sCCJGKS]]&lt;=0.0001,DataBase2[[#This Row],[sCCJGKS]]&lt;&gt;""), 1,"")</f>
        <v>1</v>
      </c>
      <c r="BI840" s="78" t="str">
        <f>IF(AND(DataBase2[[#This Row],[sILSGKS]]&lt;=0.0001,DataBase2[[#This Row],[sILSGKS]]&lt;&gt;""), 1,"")</f>
        <v/>
      </c>
      <c r="BJ840" s="78" t="str">
        <f>IF(AND(DataBase2[[#This Row],[sSAGKS]]&lt;=0.0001,DataBase2[[#This Row],[sSAGKS]]&lt;&gt;""), 1,"")</f>
        <v/>
      </c>
      <c r="BK840" s="80" t="str">
        <f>IF(AND(DataBase2[[#This Row],[sKSGKS]]&lt;=0.0001,DataBase2[[#This Row],[sKSGKS]]&lt;&gt;""), 1,"")</f>
        <v/>
      </c>
      <c r="BQ840" s="7"/>
      <c r="BR840" s="7"/>
      <c r="BS840" s="7"/>
      <c r="BT840" s="7"/>
      <c r="BU840" s="7"/>
      <c r="CH840" s="7"/>
      <c r="CI840" s="7"/>
      <c r="CJ840" s="7"/>
      <c r="CK840" s="7"/>
      <c r="CQ840" s="7"/>
      <c r="CR840" s="7"/>
      <c r="CS840" s="7"/>
      <c r="CT840" s="7"/>
      <c r="CU840" s="7"/>
      <c r="DH840" s="7"/>
      <c r="DI840" s="7"/>
      <c r="DJ840" s="7"/>
      <c r="DK840" s="7"/>
      <c r="DQ840" s="7"/>
      <c r="DR840" s="7"/>
      <c r="DS840" s="7"/>
      <c r="DT840" s="7"/>
      <c r="DU840" s="7"/>
      <c r="EB840" s="7"/>
      <c r="EC840" s="7"/>
      <c r="ED840" s="7"/>
      <c r="EE840" s="7"/>
      <c r="EK840" s="7"/>
      <c r="EL840" s="7"/>
      <c r="EM840" s="7"/>
      <c r="EN840" s="7"/>
      <c r="EO840" s="7"/>
      <c r="EV840" s="7"/>
      <c r="EW840" s="7"/>
      <c r="EX840" s="7"/>
      <c r="EY840" s="7"/>
    </row>
    <row r="841" spans="1:155" s="8" customFormat="1" x14ac:dyDescent="0.35">
      <c r="A841" s="127" t="s">
        <v>305</v>
      </c>
      <c r="B841" s="128" t="s">
        <v>283</v>
      </c>
      <c r="C841" s="129" t="s">
        <v>282</v>
      </c>
      <c r="D841" s="67">
        <v>6</v>
      </c>
      <c r="E841" s="67">
        <v>100</v>
      </c>
      <c r="F841" s="68">
        <v>3</v>
      </c>
      <c r="G841" s="130"/>
      <c r="H841" s="163">
        <v>14930.9</v>
      </c>
      <c r="I841" s="132"/>
      <c r="J841" s="130"/>
      <c r="K841" s="163"/>
      <c r="L841" s="132"/>
      <c r="M841" s="130"/>
      <c r="N841" s="131"/>
      <c r="O841" s="132"/>
      <c r="P841" s="130">
        <v>18315.189450000002</v>
      </c>
      <c r="Q841" s="132">
        <v>5186</v>
      </c>
      <c r="R841" s="130">
        <v>16949.330000000002</v>
      </c>
      <c r="S841" s="132">
        <v>1559.9</v>
      </c>
      <c r="T841" s="130">
        <v>17357.830000000002</v>
      </c>
      <c r="U841" s="132">
        <v>300.02300000000002</v>
      </c>
      <c r="V841" s="130">
        <v>17709.93</v>
      </c>
      <c r="W841" s="132">
        <v>301.09300000000002</v>
      </c>
      <c r="X841" s="131">
        <v>17166.400000000001</v>
      </c>
      <c r="Y841" s="132">
        <v>344</v>
      </c>
      <c r="Z841" s="74" t="str">
        <f t="shared" si="39"/>
        <v/>
      </c>
      <c r="AA841" s="48">
        <f t="shared" si="40"/>
        <v>16949.330000000002</v>
      </c>
      <c r="AB84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MIN(G841,J841,M841),"")</f>
        <v/>
      </c>
      <c r="AC841" s="49" t="str">
        <f>IF(OR(DataBase2[[#This Row],[sKS]] = "", DataBase2[[#This Row],[BSOpt]]=""), "", (DataBase2[[#This Row],[sKS]]-DataBase2[[#This Row],[BSOpt]])/DataBase2[[#This Row],[BSOpt]])</f>
        <v/>
      </c>
      <c r="AD841" s="49" t="str">
        <f t="shared" si="41"/>
        <v/>
      </c>
      <c r="AE841" s="49" t="str">
        <f>IF(OR(DataBase2[[#This Row],[sKS]] = "", DataBase2[[#This Row],[BESTUB]]=""), "", (DataBase2[[#This Row],[sKS]]-DataBase2[[#This Row],[BESTUB]])/DataBase2[[#This Row],[BESTUB]])</f>
        <v/>
      </c>
      <c r="AF841" s="75" t="str">
        <f>IF(OR(DataBase2[[#This Row],[sLB]] = "", DataBase2[[#This Row],[BestSol]]=""), "", (DataBase2[[#This Row],[sLB]]-DataBase2[[#This Row],[BestSol]])/DataBase2[[#This Row],[BestSol]])</f>
        <v/>
      </c>
      <c r="AG841" s="76" t="str">
        <f>IF(OR(DataBase2[[#This Row],[sCL]] = "", DataBase2[[#This Row],[BestSol]]=""), "", (DataBase2[[#This Row],[sCL]] -DataBase2[[#This Row],[BestSol]])/DataBase2[[#This Row],[BestSol]])</f>
        <v/>
      </c>
      <c r="AH841" s="76" t="str">
        <f>IF(OR(DataBase2[[#This Row],[sDRC]]= "", DataBase2[[#This Row],[BestSol]]=""), "", (DataBase2[[#This Row],[sDRC]]-DataBase2[[#This Row],[BestSol]])/DataBase2[[#This Row],[BestSol]])</f>
        <v/>
      </c>
      <c r="AI841" s="76" t="str">
        <f>IF(OR(DataBase2[[#This Row],[sABS]]= "", DataBase2[[#This Row],[BestSol]]=""), "", (DataBase2[[#This Row],[sABS]]-DataBase2[[#This Row],[BestSol]])/DataBase2[[#This Row],[BestSol]])</f>
        <v/>
      </c>
      <c r="AJ841" s="76" t="str">
        <f>IF(OR(DataBase2[[#This Row],[sCCJ]]= "", DataBase2[[#This Row],[BestSol]]=""), "", (DataBase2[[#This Row],[sCCJ]]-DataBase2[[#This Row],[BestSol]])/DataBase2[[#This Row],[BestSol]])</f>
        <v/>
      </c>
      <c r="AK841" s="76" t="str">
        <f>IF(OR(DataBase2[[#This Row],[sILS]] = "", DataBase2[[#This Row],[BestSol]]=""), "", (DataBase2[[#This Row],[sILS]]-DataBase2[[#This Row],[BestSol]])/DataBase2[[#This Row],[BestSol]])</f>
        <v/>
      </c>
      <c r="AL841" s="76" t="str">
        <f>IF(OR(DataBase2[[#This Row],[sSA]] = "", DataBase2[[#This Row],[BestSol]]=""), "", (DataBase2[[#This Row],[sSA]]-DataBase2[[#This Row],[BestSol]])/DataBase2[[#This Row],[BestSol]])</f>
        <v/>
      </c>
      <c r="AM841" s="76" t="str">
        <f>IF(OR(DataBase2[[#This Row],[sKS]] = "", DataBase2[[#This Row],[BestSol]]=""), "", (DataBase2[[#This Row],[sKS]]-DataBase2[[#This Row],[BestSol]])/DataBase2[[#This Row],[BestSol]])</f>
        <v/>
      </c>
      <c r="AN841" s="75" t="str">
        <f>IF(OR(DataBase2[[#This Row],[sLB]] = "", DataBase2[[#This Row],[BSHeu]]=""), "", (DataBase2[[#This Row],[sLB]]-DataBase2[[#This Row],[BSHeu]])/DataBase2[[#This Row],[BSHeu]])</f>
        <v/>
      </c>
      <c r="AO841" s="76" t="str">
        <f>IF(OR(DataBase2[[#This Row],[sCL]] = "",  DataBase2[[#This Row],[BSHeu]]=""), "", (DataBase2[[#This Row],[sCL]] - DataBase2[[#This Row],[BSHeu]])/ DataBase2[[#This Row],[BSHeu]])</f>
        <v/>
      </c>
      <c r="AP841" s="76" t="str">
        <f>IF(OR(DataBase2[[#This Row],[sDRC]]= "",  DataBase2[[#This Row],[BSHeu]]=""), "", (DataBase2[[#This Row],[sDRC]]- DataBase2[[#This Row],[BSHeu]])/ DataBase2[[#This Row],[BSHeu]])</f>
        <v/>
      </c>
      <c r="AQ841" s="76">
        <f>IF(OR(DataBase2[[#This Row],[sABS]]= "",  DataBase2[[#This Row],[BSHeu]]=""), "", (DataBase2[[#This Row],[sABS]]- DataBase2[[#This Row],[BSHeu]])/ DataBase2[[#This Row],[BSHeu]])</f>
        <v>8.0584863826475728E-2</v>
      </c>
      <c r="AR841" s="76">
        <f>IF(OR(DataBase2[[#This Row],[sCCJ]]= "",  DataBase2[[#This Row],[BSHeu]]=""), "", (DataBase2[[#This Row],[sCCJ]]- DataBase2[[#This Row],[BSHeu]])/ DataBase2[[#This Row],[BSHeu]])</f>
        <v>0</v>
      </c>
      <c r="AS841" s="76">
        <f>IF(OR(DataBase2[[#This Row],[sILS]] = "",  DataBase2[[#This Row],[BSHeu]]=""), "", (DataBase2[[#This Row],[sILS]]- DataBase2[[#This Row],[BSHeu]])/ DataBase2[[#This Row],[BSHeu]])</f>
        <v>2.4101247659936997E-2</v>
      </c>
      <c r="AT841" s="76">
        <f>IF(OR(DataBase2[[#This Row],[sSA]] = "",  DataBase2[[#This Row],[BSHeu]]=""), "", (DataBase2[[#This Row],[sSA]]- DataBase2[[#This Row],[BSHeu]])/ DataBase2[[#This Row],[BSHeu]])</f>
        <v>4.4874930159481137E-2</v>
      </c>
      <c r="AU841" s="77">
        <f>IF(OR(DataBase2[[#This Row],[sKS]]= "",  DataBase2[[#This Row],[BSHeu]]=""), "", (DataBase2[[#This Row],[sKS]]- DataBase2[[#This Row],[BSHeu]])/ DataBase2[[#This Row],[BSHeu]])</f>
        <v>1.2806995910752796E-2</v>
      </c>
      <c r="AV841" s="78" t="str">
        <f>IF(AND(DataBase2[[#This Row],[sLBGB]]&lt;=0.0001, DataBase2[[#This Row],[sLBGB]]&lt;&gt;""), 1,"")</f>
        <v/>
      </c>
      <c r="AW841" s="78" t="str">
        <f>IF(AND(DataBase2[[#This Row],[sCLGB]]&lt;=0.0001,DataBase2[[#This Row],[sCLGB]]&lt;&gt;""), 1,"")</f>
        <v/>
      </c>
      <c r="AX841" s="78" t="str">
        <f>IF(AND(DataBase2[[#This Row],[sDRCGB]]&lt;=0.0001,DataBase2[[#This Row],[sDRCGB]]&lt;&gt;""), 1,"")</f>
        <v/>
      </c>
      <c r="AY841" s="78" t="str">
        <f>IF(AND(DataBase2[[#This Row],[sABSGB]]&lt;=0.0001,DataBase2[[#This Row],[sABSGB]]&lt;&gt;""), 1,"")</f>
        <v/>
      </c>
      <c r="AZ841" s="78" t="str">
        <f>IF(AND(DataBase2[[#This Row],[sCCJGB]]&lt;=0.0001,DataBase2[[#This Row],[sCCJGB]]&lt;&gt;""), 1,"")</f>
        <v/>
      </c>
      <c r="BA841" s="78" t="str">
        <f>IF(AND(DataBase2[[#This Row],[sILSGB]]&lt;=0.0001,DataBase2[[#This Row],[sILSGB]]&lt;&gt;""), 1,"")</f>
        <v/>
      </c>
      <c r="BB841" s="78" t="str">
        <f>IF(AND(DataBase2[[#This Row],[sSAGB]]&lt;=0.0001,DataBase2[[#This Row],[sSAGB]]&lt;&gt;""), 1,"")</f>
        <v/>
      </c>
      <c r="BC841" s="78" t="str">
        <f>IF(AND(DataBase2[[#This Row],[sKSGB]]&lt;=0.0001,DataBase2[[#This Row],[sKSGB]]&lt;&gt;""), 1,"")</f>
        <v/>
      </c>
      <c r="BD841" s="79" t="str">
        <f>IF(AND(DataBase2[[#This Row],[sLBGKS]]&lt;=0.0001, DataBase2[[#This Row],[sLBGKS]]&lt;&gt;""), 1,"")</f>
        <v/>
      </c>
      <c r="BE841" s="78" t="str">
        <f>IF(AND(DataBase2[[#This Row],[sCLGKS]]&lt;=0.0001,DataBase2[[#This Row],[sCLGKS]]&lt;&gt;""), 1,"")</f>
        <v/>
      </c>
      <c r="BF841" s="78" t="str">
        <f>IF(AND(DataBase2[[#This Row],[sDRCGKS]]&lt;=0.0001,DataBase2[[#This Row],[sDRCGKS]]&lt;&gt;""), 1,"")</f>
        <v/>
      </c>
      <c r="BG841" s="78" t="str">
        <f>IF(AND(DataBase2[[#This Row],[sABSGKS]]&lt;=0.0001,DataBase2[[#This Row],[sABSGKS]]&lt;&gt;""), 1,"")</f>
        <v/>
      </c>
      <c r="BH841" s="78">
        <f>IF(AND(DataBase2[[#This Row],[sCCJGKS]]&lt;=0.0001,DataBase2[[#This Row],[sCCJGKS]]&lt;&gt;""), 1,"")</f>
        <v>1</v>
      </c>
      <c r="BI841" s="78" t="str">
        <f>IF(AND(DataBase2[[#This Row],[sILSGKS]]&lt;=0.0001,DataBase2[[#This Row],[sILSGKS]]&lt;&gt;""), 1,"")</f>
        <v/>
      </c>
      <c r="BJ841" s="78" t="str">
        <f>IF(AND(DataBase2[[#This Row],[sSAGKS]]&lt;=0.0001,DataBase2[[#This Row],[sSAGKS]]&lt;&gt;""), 1,"")</f>
        <v/>
      </c>
      <c r="BK841" s="80" t="str">
        <f>IF(AND(DataBase2[[#This Row],[sKSGKS]]&lt;=0.0001,DataBase2[[#This Row],[sKSGKS]]&lt;&gt;""), 1,"")</f>
        <v/>
      </c>
      <c r="BQ841" s="7"/>
      <c r="BR841" s="7"/>
      <c r="BS841" s="7"/>
      <c r="BT841" s="7"/>
      <c r="BU841" s="7"/>
      <c r="CH841" s="7"/>
      <c r="CI841" s="7"/>
      <c r="CJ841" s="7"/>
      <c r="CK841" s="7"/>
      <c r="CQ841" s="7"/>
      <c r="CR841" s="7"/>
      <c r="CS841" s="7"/>
      <c r="CT841" s="7"/>
      <c r="CU841" s="7"/>
      <c r="DH841" s="7"/>
      <c r="DI841" s="7"/>
      <c r="DJ841" s="7"/>
      <c r="DK841" s="7"/>
      <c r="DQ841" s="7"/>
      <c r="DR841" s="7"/>
      <c r="DS841" s="7"/>
      <c r="DT841" s="7"/>
      <c r="DU841" s="7"/>
      <c r="EB841" s="7"/>
      <c r="EC841" s="7"/>
      <c r="ED841" s="7"/>
      <c r="EE841" s="7"/>
      <c r="EK841" s="7"/>
      <c r="EL841" s="7"/>
      <c r="EM841" s="7"/>
      <c r="EN841" s="7"/>
      <c r="EO841" s="7"/>
      <c r="EV841" s="7"/>
      <c r="EW841" s="7"/>
      <c r="EX841" s="7"/>
      <c r="EY841" s="7"/>
    </row>
    <row r="842" spans="1:155" s="8" customFormat="1" x14ac:dyDescent="0.35">
      <c r="A842" s="127" t="s">
        <v>306</v>
      </c>
      <c r="B842" s="128" t="s">
        <v>283</v>
      </c>
      <c r="C842" s="129" t="s">
        <v>282</v>
      </c>
      <c r="D842" s="67">
        <v>6</v>
      </c>
      <c r="E842" s="67">
        <v>100</v>
      </c>
      <c r="F842" s="68">
        <v>4</v>
      </c>
      <c r="G842" s="130"/>
      <c r="H842" s="163">
        <v>15883.5</v>
      </c>
      <c r="I842" s="132"/>
      <c r="J842" s="130"/>
      <c r="K842" s="163"/>
      <c r="L842" s="132"/>
      <c r="M842" s="130"/>
      <c r="N842" s="131"/>
      <c r="O842" s="132"/>
      <c r="P842" s="130">
        <v>18630.83008</v>
      </c>
      <c r="Q842" s="132">
        <v>6209</v>
      </c>
      <c r="R842" s="130">
        <v>18187.73</v>
      </c>
      <c r="S842" s="132">
        <v>1784.97</v>
      </c>
      <c r="T842" s="130">
        <v>18525.03</v>
      </c>
      <c r="U842" s="132">
        <v>300.55250000000001</v>
      </c>
      <c r="V842" s="130">
        <v>19056.830000000002</v>
      </c>
      <c r="W842" s="132">
        <v>300.50400000000002</v>
      </c>
      <c r="X842" s="131">
        <v>19230.3</v>
      </c>
      <c r="Y842" s="132">
        <v>3107</v>
      </c>
      <c r="Z842" s="74" t="str">
        <f t="shared" si="39"/>
        <v/>
      </c>
      <c r="AA842" s="48">
        <f t="shared" si="40"/>
        <v>18187.73</v>
      </c>
      <c r="AB84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MIN(G842,J842,M842),"")</f>
        <v/>
      </c>
      <c r="AC842" s="49" t="str">
        <f>IF(OR(DataBase2[[#This Row],[sKS]] = "", DataBase2[[#This Row],[BSOpt]]=""), "", (DataBase2[[#This Row],[sKS]]-DataBase2[[#This Row],[BSOpt]])/DataBase2[[#This Row],[BSOpt]])</f>
        <v/>
      </c>
      <c r="AD842" s="49" t="str">
        <f t="shared" si="41"/>
        <v/>
      </c>
      <c r="AE842" s="49" t="str">
        <f>IF(OR(DataBase2[[#This Row],[sKS]] = "", DataBase2[[#This Row],[BESTUB]]=""), "", (DataBase2[[#This Row],[sKS]]-DataBase2[[#This Row],[BESTUB]])/DataBase2[[#This Row],[BESTUB]])</f>
        <v/>
      </c>
      <c r="AF842" s="75" t="str">
        <f>IF(OR(DataBase2[[#This Row],[sLB]] = "", DataBase2[[#This Row],[BestSol]]=""), "", (DataBase2[[#This Row],[sLB]]-DataBase2[[#This Row],[BestSol]])/DataBase2[[#This Row],[BestSol]])</f>
        <v/>
      </c>
      <c r="AG842" s="76" t="str">
        <f>IF(OR(DataBase2[[#This Row],[sCL]] = "", DataBase2[[#This Row],[BestSol]]=""), "", (DataBase2[[#This Row],[sCL]] -DataBase2[[#This Row],[BestSol]])/DataBase2[[#This Row],[BestSol]])</f>
        <v/>
      </c>
      <c r="AH842" s="76" t="str">
        <f>IF(OR(DataBase2[[#This Row],[sDRC]]= "", DataBase2[[#This Row],[BestSol]]=""), "", (DataBase2[[#This Row],[sDRC]]-DataBase2[[#This Row],[BestSol]])/DataBase2[[#This Row],[BestSol]])</f>
        <v/>
      </c>
      <c r="AI842" s="76" t="str">
        <f>IF(OR(DataBase2[[#This Row],[sABS]]= "", DataBase2[[#This Row],[BestSol]]=""), "", (DataBase2[[#This Row],[sABS]]-DataBase2[[#This Row],[BestSol]])/DataBase2[[#This Row],[BestSol]])</f>
        <v/>
      </c>
      <c r="AJ842" s="76" t="str">
        <f>IF(OR(DataBase2[[#This Row],[sCCJ]]= "", DataBase2[[#This Row],[BestSol]]=""), "", (DataBase2[[#This Row],[sCCJ]]-DataBase2[[#This Row],[BestSol]])/DataBase2[[#This Row],[BestSol]])</f>
        <v/>
      </c>
      <c r="AK842" s="76" t="str">
        <f>IF(OR(DataBase2[[#This Row],[sILS]] = "", DataBase2[[#This Row],[BestSol]]=""), "", (DataBase2[[#This Row],[sILS]]-DataBase2[[#This Row],[BestSol]])/DataBase2[[#This Row],[BestSol]])</f>
        <v/>
      </c>
      <c r="AL842" s="76" t="str">
        <f>IF(OR(DataBase2[[#This Row],[sSA]] = "", DataBase2[[#This Row],[BestSol]]=""), "", (DataBase2[[#This Row],[sSA]]-DataBase2[[#This Row],[BestSol]])/DataBase2[[#This Row],[BestSol]])</f>
        <v/>
      </c>
      <c r="AM842" s="76" t="str">
        <f>IF(OR(DataBase2[[#This Row],[sKS]] = "", DataBase2[[#This Row],[BestSol]]=""), "", (DataBase2[[#This Row],[sKS]]-DataBase2[[#This Row],[BestSol]])/DataBase2[[#This Row],[BestSol]])</f>
        <v/>
      </c>
      <c r="AN842" s="75" t="str">
        <f>IF(OR(DataBase2[[#This Row],[sLB]] = "", DataBase2[[#This Row],[BSHeu]]=""), "", (DataBase2[[#This Row],[sLB]]-DataBase2[[#This Row],[BSHeu]])/DataBase2[[#This Row],[BSHeu]])</f>
        <v/>
      </c>
      <c r="AO842" s="76" t="str">
        <f>IF(OR(DataBase2[[#This Row],[sCL]] = "",  DataBase2[[#This Row],[BSHeu]]=""), "", (DataBase2[[#This Row],[sCL]] - DataBase2[[#This Row],[BSHeu]])/ DataBase2[[#This Row],[BSHeu]])</f>
        <v/>
      </c>
      <c r="AP842" s="76" t="str">
        <f>IF(OR(DataBase2[[#This Row],[sDRC]]= "",  DataBase2[[#This Row],[BSHeu]]=""), "", (DataBase2[[#This Row],[sDRC]]- DataBase2[[#This Row],[BSHeu]])/ DataBase2[[#This Row],[BSHeu]])</f>
        <v/>
      </c>
      <c r="AQ842" s="76">
        <f>IF(OR(DataBase2[[#This Row],[sABS]]= "",  DataBase2[[#This Row],[BSHeu]]=""), "", (DataBase2[[#This Row],[sABS]]- DataBase2[[#This Row],[BSHeu]])/ DataBase2[[#This Row],[BSHeu]])</f>
        <v>2.4362582906168068E-2</v>
      </c>
      <c r="AR842" s="76">
        <f>IF(OR(DataBase2[[#This Row],[sCCJ]]= "",  DataBase2[[#This Row],[BSHeu]]=""), "", (DataBase2[[#This Row],[sCCJ]]- DataBase2[[#This Row],[BSHeu]])/ DataBase2[[#This Row],[BSHeu]])</f>
        <v>0</v>
      </c>
      <c r="AS842" s="76">
        <f>IF(OR(DataBase2[[#This Row],[sILS]] = "",  DataBase2[[#This Row],[BSHeu]]=""), "", (DataBase2[[#This Row],[sILS]]- DataBase2[[#This Row],[BSHeu]])/ DataBase2[[#This Row],[BSHeu]])</f>
        <v>1.8545469940448825E-2</v>
      </c>
      <c r="AT842" s="76">
        <f>IF(OR(DataBase2[[#This Row],[sSA]] = "",  DataBase2[[#This Row],[BSHeu]]=""), "", (DataBase2[[#This Row],[sSA]]- DataBase2[[#This Row],[BSHeu]])/ DataBase2[[#This Row],[BSHeu]])</f>
        <v>4.7784962719371916E-2</v>
      </c>
      <c r="AU842" s="77">
        <f>IF(OR(DataBase2[[#This Row],[sKS]]= "",  DataBase2[[#This Row],[BSHeu]]=""), "", (DataBase2[[#This Row],[sKS]]- DataBase2[[#This Row],[BSHeu]])/ DataBase2[[#This Row],[BSHeu]])</f>
        <v>5.7322711520349144E-2</v>
      </c>
      <c r="AV842" s="78" t="str">
        <f>IF(AND(DataBase2[[#This Row],[sLBGB]]&lt;=0.0001, DataBase2[[#This Row],[sLBGB]]&lt;&gt;""), 1,"")</f>
        <v/>
      </c>
      <c r="AW842" s="78" t="str">
        <f>IF(AND(DataBase2[[#This Row],[sCLGB]]&lt;=0.0001,DataBase2[[#This Row],[sCLGB]]&lt;&gt;""), 1,"")</f>
        <v/>
      </c>
      <c r="AX842" s="78" t="str">
        <f>IF(AND(DataBase2[[#This Row],[sDRCGB]]&lt;=0.0001,DataBase2[[#This Row],[sDRCGB]]&lt;&gt;""), 1,"")</f>
        <v/>
      </c>
      <c r="AY842" s="78" t="str">
        <f>IF(AND(DataBase2[[#This Row],[sABSGB]]&lt;=0.0001,DataBase2[[#This Row],[sABSGB]]&lt;&gt;""), 1,"")</f>
        <v/>
      </c>
      <c r="AZ842" s="78" t="str">
        <f>IF(AND(DataBase2[[#This Row],[sCCJGB]]&lt;=0.0001,DataBase2[[#This Row],[sCCJGB]]&lt;&gt;""), 1,"")</f>
        <v/>
      </c>
      <c r="BA842" s="78" t="str">
        <f>IF(AND(DataBase2[[#This Row],[sILSGB]]&lt;=0.0001,DataBase2[[#This Row],[sILSGB]]&lt;&gt;""), 1,"")</f>
        <v/>
      </c>
      <c r="BB842" s="78" t="str">
        <f>IF(AND(DataBase2[[#This Row],[sSAGB]]&lt;=0.0001,DataBase2[[#This Row],[sSAGB]]&lt;&gt;""), 1,"")</f>
        <v/>
      </c>
      <c r="BC842" s="78" t="str">
        <f>IF(AND(DataBase2[[#This Row],[sKSGB]]&lt;=0.0001,DataBase2[[#This Row],[sKSGB]]&lt;&gt;""), 1,"")</f>
        <v/>
      </c>
      <c r="BD842" s="79" t="str">
        <f>IF(AND(DataBase2[[#This Row],[sLBGKS]]&lt;=0.0001, DataBase2[[#This Row],[sLBGKS]]&lt;&gt;""), 1,"")</f>
        <v/>
      </c>
      <c r="BE842" s="78" t="str">
        <f>IF(AND(DataBase2[[#This Row],[sCLGKS]]&lt;=0.0001,DataBase2[[#This Row],[sCLGKS]]&lt;&gt;""), 1,"")</f>
        <v/>
      </c>
      <c r="BF842" s="78" t="str">
        <f>IF(AND(DataBase2[[#This Row],[sDRCGKS]]&lt;=0.0001,DataBase2[[#This Row],[sDRCGKS]]&lt;&gt;""), 1,"")</f>
        <v/>
      </c>
      <c r="BG842" s="78" t="str">
        <f>IF(AND(DataBase2[[#This Row],[sABSGKS]]&lt;=0.0001,DataBase2[[#This Row],[sABSGKS]]&lt;&gt;""), 1,"")</f>
        <v/>
      </c>
      <c r="BH842" s="78">
        <f>IF(AND(DataBase2[[#This Row],[sCCJGKS]]&lt;=0.0001,DataBase2[[#This Row],[sCCJGKS]]&lt;&gt;""), 1,"")</f>
        <v>1</v>
      </c>
      <c r="BI842" s="78" t="str">
        <f>IF(AND(DataBase2[[#This Row],[sILSGKS]]&lt;=0.0001,DataBase2[[#This Row],[sILSGKS]]&lt;&gt;""), 1,"")</f>
        <v/>
      </c>
      <c r="BJ842" s="78" t="str">
        <f>IF(AND(DataBase2[[#This Row],[sSAGKS]]&lt;=0.0001,DataBase2[[#This Row],[sSAGKS]]&lt;&gt;""), 1,"")</f>
        <v/>
      </c>
      <c r="BK842" s="80" t="str">
        <f>IF(AND(DataBase2[[#This Row],[sKSGKS]]&lt;=0.0001,DataBase2[[#This Row],[sKSGKS]]&lt;&gt;""), 1,"")</f>
        <v/>
      </c>
      <c r="BQ842" s="7"/>
      <c r="BR842" s="7"/>
      <c r="BS842" s="7"/>
      <c r="BT842" s="7"/>
      <c r="BU842" s="7"/>
      <c r="CH842" s="7"/>
      <c r="CI842" s="7"/>
      <c r="CJ842" s="7"/>
      <c r="CK842" s="7"/>
      <c r="CQ842" s="7"/>
      <c r="CR842" s="7"/>
      <c r="CS842" s="7"/>
      <c r="CT842" s="7"/>
      <c r="CU842" s="7"/>
      <c r="DH842" s="7"/>
      <c r="DI842" s="7"/>
      <c r="DJ842" s="7"/>
      <c r="DK842" s="7"/>
      <c r="DQ842" s="7"/>
      <c r="DR842" s="7"/>
      <c r="DS842" s="7"/>
      <c r="DT842" s="7"/>
      <c r="DU842" s="7"/>
      <c r="EB842" s="7"/>
      <c r="EC842" s="7"/>
      <c r="ED842" s="7"/>
      <c r="EE842" s="7"/>
      <c r="EK842" s="7"/>
      <c r="EL842" s="7"/>
      <c r="EM842" s="7"/>
      <c r="EN842" s="7"/>
      <c r="EO842" s="7"/>
      <c r="EV842" s="7"/>
      <c r="EW842" s="7"/>
      <c r="EX842" s="7"/>
      <c r="EY842" s="7"/>
    </row>
    <row r="843" spans="1:155" s="8" customFormat="1" x14ac:dyDescent="0.35">
      <c r="A843" s="127" t="s">
        <v>307</v>
      </c>
      <c r="B843" s="128" t="s">
        <v>283</v>
      </c>
      <c r="C843" s="129" t="s">
        <v>282</v>
      </c>
      <c r="D843" s="67">
        <v>6</v>
      </c>
      <c r="E843" s="67">
        <v>100</v>
      </c>
      <c r="F843" s="68">
        <v>5</v>
      </c>
      <c r="G843" s="130"/>
      <c r="H843" s="163">
        <v>16940.8</v>
      </c>
      <c r="I843" s="132"/>
      <c r="J843" s="130"/>
      <c r="K843" s="163"/>
      <c r="L843" s="132"/>
      <c r="M843" s="130"/>
      <c r="N843" s="131"/>
      <c r="O843" s="132"/>
      <c r="P843" s="130">
        <v>21339.66992</v>
      </c>
      <c r="Q843" s="132">
        <v>4752</v>
      </c>
      <c r="R843" s="130">
        <v>19538.330000000002</v>
      </c>
      <c r="S843" s="132">
        <v>1289.47</v>
      </c>
      <c r="T843" s="130">
        <v>20051.93</v>
      </c>
      <c r="U843" s="132">
        <v>300.20249999999999</v>
      </c>
      <c r="V843" s="130">
        <v>20198.63</v>
      </c>
      <c r="W843" s="132">
        <v>300.24250000000001</v>
      </c>
      <c r="X843" s="131">
        <v>21202.7</v>
      </c>
      <c r="Y843" s="132">
        <v>3157</v>
      </c>
      <c r="Z843" s="74" t="str">
        <f t="shared" si="39"/>
        <v/>
      </c>
      <c r="AA843" s="48">
        <f t="shared" si="40"/>
        <v>19538.330000000002</v>
      </c>
      <c r="AB84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MIN(G843,J843,M843),"")</f>
        <v/>
      </c>
      <c r="AC843" s="49" t="str">
        <f>IF(OR(DataBase2[[#This Row],[sKS]] = "", DataBase2[[#This Row],[BSOpt]]=""), "", (DataBase2[[#This Row],[sKS]]-DataBase2[[#This Row],[BSOpt]])/DataBase2[[#This Row],[BSOpt]])</f>
        <v/>
      </c>
      <c r="AD843" s="49" t="str">
        <f t="shared" si="41"/>
        <v/>
      </c>
      <c r="AE843" s="49" t="str">
        <f>IF(OR(DataBase2[[#This Row],[sKS]] = "", DataBase2[[#This Row],[BESTUB]]=""), "", (DataBase2[[#This Row],[sKS]]-DataBase2[[#This Row],[BESTUB]])/DataBase2[[#This Row],[BESTUB]])</f>
        <v/>
      </c>
      <c r="AF843" s="75" t="str">
        <f>IF(OR(DataBase2[[#This Row],[sLB]] = "", DataBase2[[#This Row],[BestSol]]=""), "", (DataBase2[[#This Row],[sLB]]-DataBase2[[#This Row],[BestSol]])/DataBase2[[#This Row],[BestSol]])</f>
        <v/>
      </c>
      <c r="AG843" s="76" t="str">
        <f>IF(OR(DataBase2[[#This Row],[sCL]] = "", DataBase2[[#This Row],[BestSol]]=""), "", (DataBase2[[#This Row],[sCL]] -DataBase2[[#This Row],[BestSol]])/DataBase2[[#This Row],[BestSol]])</f>
        <v/>
      </c>
      <c r="AH843" s="76" t="str">
        <f>IF(OR(DataBase2[[#This Row],[sDRC]]= "", DataBase2[[#This Row],[BestSol]]=""), "", (DataBase2[[#This Row],[sDRC]]-DataBase2[[#This Row],[BestSol]])/DataBase2[[#This Row],[BestSol]])</f>
        <v/>
      </c>
      <c r="AI843" s="76" t="str">
        <f>IF(OR(DataBase2[[#This Row],[sABS]]= "", DataBase2[[#This Row],[BestSol]]=""), "", (DataBase2[[#This Row],[sABS]]-DataBase2[[#This Row],[BestSol]])/DataBase2[[#This Row],[BestSol]])</f>
        <v/>
      </c>
      <c r="AJ843" s="76" t="str">
        <f>IF(OR(DataBase2[[#This Row],[sCCJ]]= "", DataBase2[[#This Row],[BestSol]]=""), "", (DataBase2[[#This Row],[sCCJ]]-DataBase2[[#This Row],[BestSol]])/DataBase2[[#This Row],[BestSol]])</f>
        <v/>
      </c>
      <c r="AK843" s="76" t="str">
        <f>IF(OR(DataBase2[[#This Row],[sILS]] = "", DataBase2[[#This Row],[BestSol]]=""), "", (DataBase2[[#This Row],[sILS]]-DataBase2[[#This Row],[BestSol]])/DataBase2[[#This Row],[BestSol]])</f>
        <v/>
      </c>
      <c r="AL843" s="76" t="str">
        <f>IF(OR(DataBase2[[#This Row],[sSA]] = "", DataBase2[[#This Row],[BestSol]]=""), "", (DataBase2[[#This Row],[sSA]]-DataBase2[[#This Row],[BestSol]])/DataBase2[[#This Row],[BestSol]])</f>
        <v/>
      </c>
      <c r="AM843" s="165" t="str">
        <f>IF(OR(DataBase2[[#This Row],[sKS]] = "", DataBase2[[#This Row],[BestSol]]=""), "", (DataBase2[[#This Row],[sKS]]-DataBase2[[#This Row],[BestSol]])/DataBase2[[#This Row],[BestSol]])</f>
        <v/>
      </c>
      <c r="AN843" s="75" t="str">
        <f>IF(OR(DataBase2[[#This Row],[sLB]] = "", DataBase2[[#This Row],[BSHeu]]=""), "", (DataBase2[[#This Row],[sLB]]-DataBase2[[#This Row],[BSHeu]])/DataBase2[[#This Row],[BSHeu]])</f>
        <v/>
      </c>
      <c r="AO843" s="76" t="str">
        <f>IF(OR(DataBase2[[#This Row],[sCL]] = "",  DataBase2[[#This Row],[BSHeu]]=""), "", (DataBase2[[#This Row],[sCL]] - DataBase2[[#This Row],[BSHeu]])/ DataBase2[[#This Row],[BSHeu]])</f>
        <v/>
      </c>
      <c r="AP843" s="76" t="str">
        <f>IF(OR(DataBase2[[#This Row],[sDRC]]= "",  DataBase2[[#This Row],[BSHeu]]=""), "", (DataBase2[[#This Row],[sDRC]]- DataBase2[[#This Row],[BSHeu]])/ DataBase2[[#This Row],[BSHeu]])</f>
        <v/>
      </c>
      <c r="AQ843" s="76">
        <f>IF(OR(DataBase2[[#This Row],[sABS]]= "",  DataBase2[[#This Row],[BSHeu]]=""), "", (DataBase2[[#This Row],[sABS]]- DataBase2[[#This Row],[BSHeu]])/ DataBase2[[#This Row],[BSHeu]])</f>
        <v>9.2195183518755108E-2</v>
      </c>
      <c r="AR843" s="76">
        <f>IF(OR(DataBase2[[#This Row],[sCCJ]]= "",  DataBase2[[#This Row],[BSHeu]]=""), "", (DataBase2[[#This Row],[sCCJ]]- DataBase2[[#This Row],[BSHeu]])/ DataBase2[[#This Row],[BSHeu]])</f>
        <v>0</v>
      </c>
      <c r="AS843" s="76">
        <f>IF(OR(DataBase2[[#This Row],[sILS]] = "",  DataBase2[[#This Row],[BSHeu]]=""), "", (DataBase2[[#This Row],[sILS]]- DataBase2[[#This Row],[BSHeu]])/ DataBase2[[#This Row],[BSHeu]])</f>
        <v>2.6286791143357621E-2</v>
      </c>
      <c r="AT843" s="76">
        <f>IF(OR(DataBase2[[#This Row],[sSA]] = "",  DataBase2[[#This Row],[BSHeu]]=""), "", (DataBase2[[#This Row],[sSA]]- DataBase2[[#This Row],[BSHeu]])/ DataBase2[[#This Row],[BSHeu]])</f>
        <v>3.379510940801999E-2</v>
      </c>
      <c r="AU843" s="77">
        <f>IF(OR(DataBase2[[#This Row],[sKS]]= "",  DataBase2[[#This Row],[BSHeu]]=""), "", (DataBase2[[#This Row],[sKS]]- DataBase2[[#This Row],[BSHeu]])/ DataBase2[[#This Row],[BSHeu]])</f>
        <v>8.5184864827239526E-2</v>
      </c>
      <c r="AV843" s="78" t="str">
        <f>IF(AND(DataBase2[[#This Row],[sLBGB]]&lt;=0.0001, DataBase2[[#This Row],[sLBGB]]&lt;&gt;""), 1,"")</f>
        <v/>
      </c>
      <c r="AW843" s="78" t="str">
        <f>IF(AND(DataBase2[[#This Row],[sCLGB]]&lt;=0.0001,DataBase2[[#This Row],[sCLGB]]&lt;&gt;""), 1,"")</f>
        <v/>
      </c>
      <c r="AX843" s="78" t="str">
        <f>IF(AND(DataBase2[[#This Row],[sDRCGB]]&lt;=0.0001,DataBase2[[#This Row],[sDRCGB]]&lt;&gt;""), 1,"")</f>
        <v/>
      </c>
      <c r="AY843" s="78" t="str">
        <f>IF(AND(DataBase2[[#This Row],[sABSGB]]&lt;=0.0001,DataBase2[[#This Row],[sABSGB]]&lt;&gt;""), 1,"")</f>
        <v/>
      </c>
      <c r="AZ843" s="78" t="str">
        <f>IF(AND(DataBase2[[#This Row],[sCCJGB]]&lt;=0.0001,DataBase2[[#This Row],[sCCJGB]]&lt;&gt;""), 1,"")</f>
        <v/>
      </c>
      <c r="BA843" s="78" t="str">
        <f>IF(AND(DataBase2[[#This Row],[sILSGB]]&lt;=0.0001,DataBase2[[#This Row],[sILSGB]]&lt;&gt;""), 1,"")</f>
        <v/>
      </c>
      <c r="BB843" s="78" t="str">
        <f>IF(AND(DataBase2[[#This Row],[sSAGB]]&lt;=0.0001,DataBase2[[#This Row],[sSAGB]]&lt;&gt;""), 1,"")</f>
        <v/>
      </c>
      <c r="BC843" s="166" t="str">
        <f>IF(AND(DataBase2[[#This Row],[sKSGB]]&lt;=0.0001,DataBase2[[#This Row],[sKSGB]]&lt;&gt;""), 1,"")</f>
        <v/>
      </c>
      <c r="BD843" s="79" t="str">
        <f>IF(AND(DataBase2[[#This Row],[sLBGKS]]&lt;=0.0001, DataBase2[[#This Row],[sLBGKS]]&lt;&gt;""), 1,"")</f>
        <v/>
      </c>
      <c r="BE843" s="78" t="str">
        <f>IF(AND(DataBase2[[#This Row],[sCLGKS]]&lt;=0.0001,DataBase2[[#This Row],[sCLGKS]]&lt;&gt;""), 1,"")</f>
        <v/>
      </c>
      <c r="BF843" s="78" t="str">
        <f>IF(AND(DataBase2[[#This Row],[sDRCGKS]]&lt;=0.0001,DataBase2[[#This Row],[sDRCGKS]]&lt;&gt;""), 1,"")</f>
        <v/>
      </c>
      <c r="BG843" s="78" t="str">
        <f>IF(AND(DataBase2[[#This Row],[sABSGKS]]&lt;=0.0001,DataBase2[[#This Row],[sABSGKS]]&lt;&gt;""), 1,"")</f>
        <v/>
      </c>
      <c r="BH843" s="78">
        <f>IF(AND(DataBase2[[#This Row],[sCCJGKS]]&lt;=0.0001,DataBase2[[#This Row],[sCCJGKS]]&lt;&gt;""), 1,"")</f>
        <v>1</v>
      </c>
      <c r="BI843" s="78" t="str">
        <f>IF(AND(DataBase2[[#This Row],[sILSGKS]]&lt;=0.0001,DataBase2[[#This Row],[sILSGKS]]&lt;&gt;""), 1,"")</f>
        <v/>
      </c>
      <c r="BJ843" s="78" t="str">
        <f>IF(AND(DataBase2[[#This Row],[sSAGKS]]&lt;=0.0001,DataBase2[[#This Row],[sSAGKS]]&lt;&gt;""), 1,"")</f>
        <v/>
      </c>
      <c r="BK843" s="80" t="str">
        <f>IF(AND(DataBase2[[#This Row],[sKSGKS]]&lt;=0.0001,DataBase2[[#This Row],[sKSGKS]]&lt;&gt;""), 1,"")</f>
        <v/>
      </c>
      <c r="BQ843" s="7"/>
      <c r="BR843" s="7"/>
      <c r="BS843" s="7"/>
      <c r="BT843" s="7"/>
      <c r="BU843" s="7"/>
      <c r="CH843" s="7"/>
      <c r="CI843" s="7"/>
      <c r="CJ843" s="7"/>
      <c r="CK843" s="7"/>
      <c r="CQ843" s="7"/>
      <c r="CR843" s="7"/>
      <c r="CS843" s="7"/>
      <c r="CT843" s="7"/>
      <c r="CU843" s="7"/>
      <c r="DH843" s="7"/>
      <c r="DI843" s="7"/>
      <c r="DJ843" s="7"/>
      <c r="DK843" s="7"/>
      <c r="DQ843" s="7"/>
      <c r="DR843" s="7"/>
      <c r="DS843" s="7"/>
      <c r="DT843" s="7"/>
      <c r="DU843" s="7"/>
      <c r="EB843" s="7"/>
      <c r="EC843" s="7"/>
      <c r="ED843" s="7"/>
      <c r="EE843" s="7"/>
      <c r="EK843" s="7"/>
      <c r="EL843" s="7"/>
      <c r="EM843" s="7"/>
      <c r="EN843" s="7"/>
      <c r="EO843" s="7"/>
      <c r="EV843" s="7"/>
      <c r="EW843" s="7"/>
      <c r="EX843" s="7"/>
      <c r="EY843" s="7"/>
    </row>
    <row r="844" spans="1:155" s="8" customFormat="1" x14ac:dyDescent="0.35">
      <c r="A844" s="127" t="s">
        <v>308</v>
      </c>
      <c r="B844" s="128" t="s">
        <v>283</v>
      </c>
      <c r="C844" s="129" t="s">
        <v>282</v>
      </c>
      <c r="D844" s="67">
        <v>6</v>
      </c>
      <c r="E844" s="67">
        <v>100</v>
      </c>
      <c r="F844" s="68">
        <v>2</v>
      </c>
      <c r="G844" s="130"/>
      <c r="H844" s="163">
        <v>13045</v>
      </c>
      <c r="I844" s="132"/>
      <c r="J844" s="130"/>
      <c r="K844" s="163"/>
      <c r="L844" s="132"/>
      <c r="M844" s="130"/>
      <c r="N844" s="131"/>
      <c r="O844" s="132"/>
      <c r="P844" s="130">
        <v>16436.25</v>
      </c>
      <c r="Q844" s="132">
        <v>4902</v>
      </c>
      <c r="R844" s="130">
        <v>14987.49</v>
      </c>
      <c r="S844" s="132">
        <v>1819.34</v>
      </c>
      <c r="T844" s="130">
        <v>15224.29</v>
      </c>
      <c r="U844" s="132">
        <v>300.2715</v>
      </c>
      <c r="V844" s="130">
        <v>15277.29</v>
      </c>
      <c r="W844" s="132">
        <v>300.81150000000002</v>
      </c>
      <c r="X844" s="131">
        <v>16152.2</v>
      </c>
      <c r="Y844" s="132">
        <v>53</v>
      </c>
      <c r="Z844" s="74" t="str">
        <f t="shared" si="39"/>
        <v/>
      </c>
      <c r="AA844" s="48">
        <f t="shared" si="40"/>
        <v>14987.49</v>
      </c>
      <c r="AB84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MIN(G844,J844,M844),"")</f>
        <v/>
      </c>
      <c r="AC844" s="49" t="str">
        <f>IF(OR(DataBase2[[#This Row],[sKS]] = "", DataBase2[[#This Row],[BSOpt]]=""), "", (DataBase2[[#This Row],[sKS]]-DataBase2[[#This Row],[BSOpt]])/DataBase2[[#This Row],[BSOpt]])</f>
        <v/>
      </c>
      <c r="AD844" s="49" t="str">
        <f t="shared" si="41"/>
        <v/>
      </c>
      <c r="AE844" s="49" t="str">
        <f>IF(OR(DataBase2[[#This Row],[sKS]] = "", DataBase2[[#This Row],[BESTUB]]=""), "", (DataBase2[[#This Row],[sKS]]-DataBase2[[#This Row],[BESTUB]])/DataBase2[[#This Row],[BESTUB]])</f>
        <v/>
      </c>
      <c r="AF844" s="75" t="str">
        <f>IF(OR(DataBase2[[#This Row],[sLB]] = "", DataBase2[[#This Row],[BestSol]]=""), "", (DataBase2[[#This Row],[sLB]]-DataBase2[[#This Row],[BestSol]])/DataBase2[[#This Row],[BestSol]])</f>
        <v/>
      </c>
      <c r="AG844" s="76" t="str">
        <f>IF(OR(DataBase2[[#This Row],[sCL]] = "", DataBase2[[#This Row],[BestSol]]=""), "", (DataBase2[[#This Row],[sCL]] -DataBase2[[#This Row],[BestSol]])/DataBase2[[#This Row],[BestSol]])</f>
        <v/>
      </c>
      <c r="AH844" s="76" t="str">
        <f>IF(OR(DataBase2[[#This Row],[sDRC]]= "", DataBase2[[#This Row],[BestSol]]=""), "", (DataBase2[[#This Row],[sDRC]]-DataBase2[[#This Row],[BestSol]])/DataBase2[[#This Row],[BestSol]])</f>
        <v/>
      </c>
      <c r="AI844" s="76" t="str">
        <f>IF(OR(DataBase2[[#This Row],[sABS]]= "", DataBase2[[#This Row],[BestSol]]=""), "", (DataBase2[[#This Row],[sABS]]-DataBase2[[#This Row],[BestSol]])/DataBase2[[#This Row],[BestSol]])</f>
        <v/>
      </c>
      <c r="AJ844" s="76" t="str">
        <f>IF(OR(DataBase2[[#This Row],[sCCJ]]= "", DataBase2[[#This Row],[BestSol]]=""), "", (DataBase2[[#This Row],[sCCJ]]-DataBase2[[#This Row],[BestSol]])/DataBase2[[#This Row],[BestSol]])</f>
        <v/>
      </c>
      <c r="AK844" s="76" t="str">
        <f>IF(OR(DataBase2[[#This Row],[sILS]] = "", DataBase2[[#This Row],[BestSol]]=""), "", (DataBase2[[#This Row],[sILS]]-DataBase2[[#This Row],[BestSol]])/DataBase2[[#This Row],[BestSol]])</f>
        <v/>
      </c>
      <c r="AL844" s="76" t="str">
        <f>IF(OR(DataBase2[[#This Row],[sSA]] = "", DataBase2[[#This Row],[BestSol]]=""), "", (DataBase2[[#This Row],[sSA]]-DataBase2[[#This Row],[BestSol]])/DataBase2[[#This Row],[BestSol]])</f>
        <v/>
      </c>
      <c r="AM844" s="165" t="str">
        <f>IF(OR(DataBase2[[#This Row],[sKS]] = "", DataBase2[[#This Row],[BestSol]]=""), "", (DataBase2[[#This Row],[sKS]]-DataBase2[[#This Row],[BestSol]])/DataBase2[[#This Row],[BestSol]])</f>
        <v/>
      </c>
      <c r="AN844" s="75" t="str">
        <f>IF(OR(DataBase2[[#This Row],[sLB]] = "", DataBase2[[#This Row],[BSHeu]]=""), "", (DataBase2[[#This Row],[sLB]]-DataBase2[[#This Row],[BSHeu]])/DataBase2[[#This Row],[BSHeu]])</f>
        <v/>
      </c>
      <c r="AO844" s="76" t="str">
        <f>IF(OR(DataBase2[[#This Row],[sCL]] = "",  DataBase2[[#This Row],[BSHeu]]=""), "", (DataBase2[[#This Row],[sCL]] - DataBase2[[#This Row],[BSHeu]])/ DataBase2[[#This Row],[BSHeu]])</f>
        <v/>
      </c>
      <c r="AP844" s="76" t="str">
        <f>IF(OR(DataBase2[[#This Row],[sDRC]]= "",  DataBase2[[#This Row],[BSHeu]]=""), "", (DataBase2[[#This Row],[sDRC]]- DataBase2[[#This Row],[BSHeu]])/ DataBase2[[#This Row],[BSHeu]])</f>
        <v/>
      </c>
      <c r="AQ844" s="76">
        <f>IF(OR(DataBase2[[#This Row],[sABS]]= "",  DataBase2[[#This Row],[BSHeu]]=""), "", (DataBase2[[#This Row],[sABS]]- DataBase2[[#This Row],[BSHeu]])/ DataBase2[[#This Row],[BSHeu]])</f>
        <v>9.6664618291655263E-2</v>
      </c>
      <c r="AR844" s="76">
        <f>IF(OR(DataBase2[[#This Row],[sCCJ]]= "",  DataBase2[[#This Row],[BSHeu]]=""), "", (DataBase2[[#This Row],[sCCJ]]- DataBase2[[#This Row],[BSHeu]])/ DataBase2[[#This Row],[BSHeu]])</f>
        <v>0</v>
      </c>
      <c r="AS844" s="76">
        <f>IF(OR(DataBase2[[#This Row],[sILS]] = "",  DataBase2[[#This Row],[BSHeu]]=""), "", (DataBase2[[#This Row],[sILS]]- DataBase2[[#This Row],[BSHeu]])/ DataBase2[[#This Row],[BSHeu]])</f>
        <v>1.5799843736342849E-2</v>
      </c>
      <c r="AT844" s="76">
        <f>IF(OR(DataBase2[[#This Row],[sSA]] = "",  DataBase2[[#This Row],[BSHeu]]=""), "", (DataBase2[[#This Row],[sSA]]- DataBase2[[#This Row],[BSHeu]])/ DataBase2[[#This Row],[BSHeu]])</f>
        <v>1.9336126329358758E-2</v>
      </c>
      <c r="AU844" s="77">
        <f>IF(OR(DataBase2[[#This Row],[sKS]]= "",  DataBase2[[#This Row],[BSHeu]]=""), "", (DataBase2[[#This Row],[sKS]]- DataBase2[[#This Row],[BSHeu]])/ DataBase2[[#This Row],[BSHeu]])</f>
        <v>7.771214526248231E-2</v>
      </c>
      <c r="AV844" s="78" t="str">
        <f>IF(AND(DataBase2[[#This Row],[sLBGB]]&lt;=0.0001, DataBase2[[#This Row],[sLBGB]]&lt;&gt;""), 1,"")</f>
        <v/>
      </c>
      <c r="AW844" s="78" t="str">
        <f>IF(AND(DataBase2[[#This Row],[sCLGB]]&lt;=0.0001,DataBase2[[#This Row],[sCLGB]]&lt;&gt;""), 1,"")</f>
        <v/>
      </c>
      <c r="AX844" s="78" t="str">
        <f>IF(AND(DataBase2[[#This Row],[sDRCGB]]&lt;=0.0001,DataBase2[[#This Row],[sDRCGB]]&lt;&gt;""), 1,"")</f>
        <v/>
      </c>
      <c r="AY844" s="78" t="str">
        <f>IF(AND(DataBase2[[#This Row],[sABSGB]]&lt;=0.0001,DataBase2[[#This Row],[sABSGB]]&lt;&gt;""), 1,"")</f>
        <v/>
      </c>
      <c r="AZ844" s="78" t="str">
        <f>IF(AND(DataBase2[[#This Row],[sCCJGB]]&lt;=0.0001,DataBase2[[#This Row],[sCCJGB]]&lt;&gt;""), 1,"")</f>
        <v/>
      </c>
      <c r="BA844" s="78" t="str">
        <f>IF(AND(DataBase2[[#This Row],[sILSGB]]&lt;=0.0001,DataBase2[[#This Row],[sILSGB]]&lt;&gt;""), 1,"")</f>
        <v/>
      </c>
      <c r="BB844" s="78" t="str">
        <f>IF(AND(DataBase2[[#This Row],[sSAGB]]&lt;=0.0001,DataBase2[[#This Row],[sSAGB]]&lt;&gt;""), 1,"")</f>
        <v/>
      </c>
      <c r="BC844" s="166" t="str">
        <f>IF(AND(DataBase2[[#This Row],[sKSGB]]&lt;=0.0001,DataBase2[[#This Row],[sKSGB]]&lt;&gt;""), 1,"")</f>
        <v/>
      </c>
      <c r="BD844" s="79" t="str">
        <f>IF(AND(DataBase2[[#This Row],[sLBGKS]]&lt;=0.0001, DataBase2[[#This Row],[sLBGKS]]&lt;&gt;""), 1,"")</f>
        <v/>
      </c>
      <c r="BE844" s="78" t="str">
        <f>IF(AND(DataBase2[[#This Row],[sCLGKS]]&lt;=0.0001,DataBase2[[#This Row],[sCLGKS]]&lt;&gt;""), 1,"")</f>
        <v/>
      </c>
      <c r="BF844" s="78" t="str">
        <f>IF(AND(DataBase2[[#This Row],[sDRCGKS]]&lt;=0.0001,DataBase2[[#This Row],[sDRCGKS]]&lt;&gt;""), 1,"")</f>
        <v/>
      </c>
      <c r="BG844" s="78" t="str">
        <f>IF(AND(DataBase2[[#This Row],[sABSGKS]]&lt;=0.0001,DataBase2[[#This Row],[sABSGKS]]&lt;&gt;""), 1,"")</f>
        <v/>
      </c>
      <c r="BH844" s="78">
        <f>IF(AND(DataBase2[[#This Row],[sCCJGKS]]&lt;=0.0001,DataBase2[[#This Row],[sCCJGKS]]&lt;&gt;""), 1,"")</f>
        <v>1</v>
      </c>
      <c r="BI844" s="78" t="str">
        <f>IF(AND(DataBase2[[#This Row],[sILSGKS]]&lt;=0.0001,DataBase2[[#This Row],[sILSGKS]]&lt;&gt;""), 1,"")</f>
        <v/>
      </c>
      <c r="BJ844" s="78" t="str">
        <f>IF(AND(DataBase2[[#This Row],[sSAGKS]]&lt;=0.0001,DataBase2[[#This Row],[sSAGKS]]&lt;&gt;""), 1,"")</f>
        <v/>
      </c>
      <c r="BK844" s="80" t="str">
        <f>IF(AND(DataBase2[[#This Row],[sKSGKS]]&lt;=0.0001,DataBase2[[#This Row],[sKSGKS]]&lt;&gt;""), 1,"")</f>
        <v/>
      </c>
      <c r="BQ844" s="7"/>
      <c r="BR844" s="7"/>
      <c r="BS844" s="7"/>
      <c r="BT844" s="7"/>
      <c r="BU844" s="7"/>
      <c r="CH844" s="7"/>
      <c r="CI844" s="7"/>
      <c r="CJ844" s="7"/>
      <c r="CK844" s="7"/>
      <c r="CQ844" s="7"/>
      <c r="CR844" s="7"/>
      <c r="CS844" s="7"/>
      <c r="CT844" s="7"/>
      <c r="CU844" s="7"/>
      <c r="DH844" s="7"/>
      <c r="DI844" s="7"/>
      <c r="DJ844" s="7"/>
      <c r="DK844" s="7"/>
      <c r="DQ844" s="7"/>
      <c r="DR844" s="7"/>
      <c r="DS844" s="7"/>
      <c r="DT844" s="7"/>
      <c r="DU844" s="7"/>
      <c r="EB844" s="7"/>
      <c r="EC844" s="7"/>
      <c r="ED844" s="7"/>
      <c r="EE844" s="7"/>
      <c r="EK844" s="7"/>
      <c r="EL844" s="7"/>
      <c r="EM844" s="7"/>
      <c r="EN844" s="7"/>
      <c r="EO844" s="7"/>
      <c r="EV844" s="7"/>
      <c r="EW844" s="7"/>
      <c r="EX844" s="7"/>
      <c r="EY844" s="7"/>
    </row>
    <row r="845" spans="1:155" s="8" customFormat="1" x14ac:dyDescent="0.35">
      <c r="A845" s="127" t="s">
        <v>309</v>
      </c>
      <c r="B845" s="128" t="s">
        <v>283</v>
      </c>
      <c r="C845" s="129" t="s">
        <v>282</v>
      </c>
      <c r="D845" s="67">
        <v>6</v>
      </c>
      <c r="E845" s="67">
        <v>100</v>
      </c>
      <c r="F845" s="68">
        <v>3</v>
      </c>
      <c r="G845" s="130"/>
      <c r="H845" s="163">
        <v>13706.7</v>
      </c>
      <c r="I845" s="132"/>
      <c r="J845" s="130"/>
      <c r="K845" s="163"/>
      <c r="L845" s="132"/>
      <c r="M845" s="130"/>
      <c r="N845" s="131"/>
      <c r="O845" s="132"/>
      <c r="P845" s="130">
        <v>17336.730469999999</v>
      </c>
      <c r="Q845" s="132">
        <v>4765</v>
      </c>
      <c r="R845" s="130">
        <v>16077.79</v>
      </c>
      <c r="S845" s="132">
        <v>1425.4</v>
      </c>
      <c r="T845" s="130">
        <v>16542.990000000002</v>
      </c>
      <c r="U845" s="132">
        <v>300.37700000000001</v>
      </c>
      <c r="V845" s="130">
        <v>16596.990000000002</v>
      </c>
      <c r="W845" s="132">
        <v>300.55549999999999</v>
      </c>
      <c r="X845" s="131">
        <v>16650</v>
      </c>
      <c r="Y845" s="132">
        <v>76</v>
      </c>
      <c r="Z845" s="74" t="str">
        <f t="shared" si="39"/>
        <v/>
      </c>
      <c r="AA845" s="48">
        <f t="shared" si="40"/>
        <v>16077.79</v>
      </c>
      <c r="AB84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MIN(G845,J845,M845),"")</f>
        <v/>
      </c>
      <c r="AC845" s="49" t="str">
        <f>IF(OR(DataBase2[[#This Row],[sKS]] = "", DataBase2[[#This Row],[BSOpt]]=""), "", (DataBase2[[#This Row],[sKS]]-DataBase2[[#This Row],[BSOpt]])/DataBase2[[#This Row],[BSOpt]])</f>
        <v/>
      </c>
      <c r="AD845" s="49" t="str">
        <f t="shared" si="41"/>
        <v/>
      </c>
      <c r="AE845" s="49" t="str">
        <f>IF(OR(DataBase2[[#This Row],[sKS]] = "", DataBase2[[#This Row],[BESTUB]]=""), "", (DataBase2[[#This Row],[sKS]]-DataBase2[[#This Row],[BESTUB]])/DataBase2[[#This Row],[BESTUB]])</f>
        <v/>
      </c>
      <c r="AF845" s="75" t="str">
        <f>IF(OR(DataBase2[[#This Row],[sLB]] = "", DataBase2[[#This Row],[BestSol]]=""), "", (DataBase2[[#This Row],[sLB]]-DataBase2[[#This Row],[BestSol]])/DataBase2[[#This Row],[BestSol]])</f>
        <v/>
      </c>
      <c r="AG845" s="76" t="str">
        <f>IF(OR(DataBase2[[#This Row],[sCL]] = "", DataBase2[[#This Row],[BestSol]]=""), "", (DataBase2[[#This Row],[sCL]] -DataBase2[[#This Row],[BestSol]])/DataBase2[[#This Row],[BestSol]])</f>
        <v/>
      </c>
      <c r="AH845" s="76" t="str">
        <f>IF(OR(DataBase2[[#This Row],[sDRC]]= "", DataBase2[[#This Row],[BestSol]]=""), "", (DataBase2[[#This Row],[sDRC]]-DataBase2[[#This Row],[BestSol]])/DataBase2[[#This Row],[BestSol]])</f>
        <v/>
      </c>
      <c r="AI845" s="76" t="str">
        <f>IF(OR(DataBase2[[#This Row],[sABS]]= "", DataBase2[[#This Row],[BestSol]]=""), "", (DataBase2[[#This Row],[sABS]]-DataBase2[[#This Row],[BestSol]])/DataBase2[[#This Row],[BestSol]])</f>
        <v/>
      </c>
      <c r="AJ845" s="76" t="str">
        <f>IF(OR(DataBase2[[#This Row],[sCCJ]]= "", DataBase2[[#This Row],[BestSol]]=""), "", (DataBase2[[#This Row],[sCCJ]]-DataBase2[[#This Row],[BestSol]])/DataBase2[[#This Row],[BestSol]])</f>
        <v/>
      </c>
      <c r="AK845" s="76" t="str">
        <f>IF(OR(DataBase2[[#This Row],[sILS]] = "", DataBase2[[#This Row],[BestSol]]=""), "", (DataBase2[[#This Row],[sILS]]-DataBase2[[#This Row],[BestSol]])/DataBase2[[#This Row],[BestSol]])</f>
        <v/>
      </c>
      <c r="AL845" s="76" t="str">
        <f>IF(OR(DataBase2[[#This Row],[sSA]] = "", DataBase2[[#This Row],[BestSol]]=""), "", (DataBase2[[#This Row],[sSA]]-DataBase2[[#This Row],[BestSol]])/DataBase2[[#This Row],[BestSol]])</f>
        <v/>
      </c>
      <c r="AM845" s="76" t="str">
        <f>IF(OR(DataBase2[[#This Row],[sKS]] = "", DataBase2[[#This Row],[BestSol]]=""), "", (DataBase2[[#This Row],[sKS]]-DataBase2[[#This Row],[BestSol]])/DataBase2[[#This Row],[BestSol]])</f>
        <v/>
      </c>
      <c r="AN845" s="75" t="str">
        <f>IF(OR(DataBase2[[#This Row],[sLB]] = "", DataBase2[[#This Row],[BSHeu]]=""), "", (DataBase2[[#This Row],[sLB]]-DataBase2[[#This Row],[BSHeu]])/DataBase2[[#This Row],[BSHeu]])</f>
        <v/>
      </c>
      <c r="AO845" s="76" t="str">
        <f>IF(OR(DataBase2[[#This Row],[sCL]] = "",  DataBase2[[#This Row],[BSHeu]]=""), "", (DataBase2[[#This Row],[sCL]] - DataBase2[[#This Row],[BSHeu]])/ DataBase2[[#This Row],[BSHeu]])</f>
        <v/>
      </c>
      <c r="AP845" s="76" t="str">
        <f>IF(OR(DataBase2[[#This Row],[sDRC]]= "",  DataBase2[[#This Row],[BSHeu]]=""), "", (DataBase2[[#This Row],[sDRC]]- DataBase2[[#This Row],[BSHeu]])/ DataBase2[[#This Row],[BSHeu]])</f>
        <v/>
      </c>
      <c r="AQ845" s="76">
        <f>IF(OR(DataBase2[[#This Row],[sABS]]= "",  DataBase2[[#This Row],[BSHeu]]=""), "", (DataBase2[[#This Row],[sABS]]- DataBase2[[#This Row],[BSHeu]])/ DataBase2[[#This Row],[BSHeu]])</f>
        <v>7.8303079589918612E-2</v>
      </c>
      <c r="AR845" s="76">
        <f>IF(OR(DataBase2[[#This Row],[sCCJ]]= "",  DataBase2[[#This Row],[BSHeu]]=""), "", (DataBase2[[#This Row],[sCCJ]]- DataBase2[[#This Row],[BSHeu]])/ DataBase2[[#This Row],[BSHeu]])</f>
        <v>0</v>
      </c>
      <c r="AS845" s="76">
        <f>IF(OR(DataBase2[[#This Row],[sILS]] = "",  DataBase2[[#This Row],[BSHeu]]=""), "", (DataBase2[[#This Row],[sILS]]- DataBase2[[#This Row],[BSHeu]])/ DataBase2[[#This Row],[BSHeu]])</f>
        <v>2.8934324928985931E-2</v>
      </c>
      <c r="AT845" s="76">
        <f>IF(OR(DataBase2[[#This Row],[sSA]] = "",  DataBase2[[#This Row],[BSHeu]]=""), "", (DataBase2[[#This Row],[sSA]]- DataBase2[[#This Row],[BSHeu]])/ DataBase2[[#This Row],[BSHeu]])</f>
        <v>3.229299549253975E-2</v>
      </c>
      <c r="AU845" s="77">
        <f>IF(OR(DataBase2[[#This Row],[sKS]]= "",  DataBase2[[#This Row],[BSHeu]]=""), "", (DataBase2[[#This Row],[sKS]]- DataBase2[[#This Row],[BSHeu]])/ DataBase2[[#This Row],[BSHeu]])</f>
        <v>3.5590090429094987E-2</v>
      </c>
      <c r="AV845" s="78" t="str">
        <f>IF(AND(DataBase2[[#This Row],[sLBGB]]&lt;=0.0001, DataBase2[[#This Row],[sLBGB]]&lt;&gt;""), 1,"")</f>
        <v/>
      </c>
      <c r="AW845" s="78" t="str">
        <f>IF(AND(DataBase2[[#This Row],[sCLGB]]&lt;=0.0001,DataBase2[[#This Row],[sCLGB]]&lt;&gt;""), 1,"")</f>
        <v/>
      </c>
      <c r="AX845" s="78" t="str">
        <f>IF(AND(DataBase2[[#This Row],[sDRCGB]]&lt;=0.0001,DataBase2[[#This Row],[sDRCGB]]&lt;&gt;""), 1,"")</f>
        <v/>
      </c>
      <c r="AY845" s="78" t="str">
        <f>IF(AND(DataBase2[[#This Row],[sABSGB]]&lt;=0.0001,DataBase2[[#This Row],[sABSGB]]&lt;&gt;""), 1,"")</f>
        <v/>
      </c>
      <c r="AZ845" s="78" t="str">
        <f>IF(AND(DataBase2[[#This Row],[sCCJGB]]&lt;=0.0001,DataBase2[[#This Row],[sCCJGB]]&lt;&gt;""), 1,"")</f>
        <v/>
      </c>
      <c r="BA845" s="78" t="str">
        <f>IF(AND(DataBase2[[#This Row],[sILSGB]]&lt;=0.0001,DataBase2[[#This Row],[sILSGB]]&lt;&gt;""), 1,"")</f>
        <v/>
      </c>
      <c r="BB845" s="78" t="str">
        <f>IF(AND(DataBase2[[#This Row],[sSAGB]]&lt;=0.0001,DataBase2[[#This Row],[sSAGB]]&lt;&gt;""), 1,"")</f>
        <v/>
      </c>
      <c r="BC845" s="78" t="str">
        <f>IF(AND(DataBase2[[#This Row],[sKSGB]]&lt;=0.0001,DataBase2[[#This Row],[sKSGB]]&lt;&gt;""), 1,"")</f>
        <v/>
      </c>
      <c r="BD845" s="79" t="str">
        <f>IF(AND(DataBase2[[#This Row],[sLBGKS]]&lt;=0.0001, DataBase2[[#This Row],[sLBGKS]]&lt;&gt;""), 1,"")</f>
        <v/>
      </c>
      <c r="BE845" s="78" t="str">
        <f>IF(AND(DataBase2[[#This Row],[sCLGKS]]&lt;=0.0001,DataBase2[[#This Row],[sCLGKS]]&lt;&gt;""), 1,"")</f>
        <v/>
      </c>
      <c r="BF845" s="78" t="str">
        <f>IF(AND(DataBase2[[#This Row],[sDRCGKS]]&lt;=0.0001,DataBase2[[#This Row],[sDRCGKS]]&lt;&gt;""), 1,"")</f>
        <v/>
      </c>
      <c r="BG845" s="78" t="str">
        <f>IF(AND(DataBase2[[#This Row],[sABSGKS]]&lt;=0.0001,DataBase2[[#This Row],[sABSGKS]]&lt;&gt;""), 1,"")</f>
        <v/>
      </c>
      <c r="BH845" s="78">
        <f>IF(AND(DataBase2[[#This Row],[sCCJGKS]]&lt;=0.0001,DataBase2[[#This Row],[sCCJGKS]]&lt;&gt;""), 1,"")</f>
        <v>1</v>
      </c>
      <c r="BI845" s="78" t="str">
        <f>IF(AND(DataBase2[[#This Row],[sILSGKS]]&lt;=0.0001,DataBase2[[#This Row],[sILSGKS]]&lt;&gt;""), 1,"")</f>
        <v/>
      </c>
      <c r="BJ845" s="78" t="str">
        <f>IF(AND(DataBase2[[#This Row],[sSAGKS]]&lt;=0.0001,DataBase2[[#This Row],[sSAGKS]]&lt;&gt;""), 1,"")</f>
        <v/>
      </c>
      <c r="BK845" s="80" t="str">
        <f>IF(AND(DataBase2[[#This Row],[sKSGKS]]&lt;=0.0001,DataBase2[[#This Row],[sKSGKS]]&lt;&gt;""), 1,"")</f>
        <v/>
      </c>
      <c r="BQ845" s="7"/>
      <c r="BR845" s="7"/>
      <c r="BS845" s="7"/>
      <c r="BT845" s="7"/>
      <c r="BU845" s="7"/>
      <c r="CH845" s="7"/>
      <c r="CI845" s="7"/>
      <c r="CJ845" s="7"/>
      <c r="CK845" s="7"/>
      <c r="CQ845" s="7"/>
      <c r="CR845" s="7"/>
      <c r="CS845" s="7"/>
      <c r="CT845" s="7"/>
      <c r="CU845" s="7"/>
      <c r="DH845" s="7"/>
      <c r="DI845" s="7"/>
      <c r="DJ845" s="7"/>
      <c r="DK845" s="7"/>
      <c r="DQ845" s="7"/>
      <c r="DR845" s="7"/>
      <c r="DS845" s="7"/>
      <c r="DT845" s="7"/>
      <c r="DU845" s="7"/>
      <c r="EB845" s="7"/>
      <c r="EC845" s="7"/>
      <c r="ED845" s="7"/>
      <c r="EE845" s="7"/>
      <c r="EK845" s="7"/>
      <c r="EL845" s="7"/>
      <c r="EM845" s="7"/>
      <c r="EN845" s="7"/>
      <c r="EO845" s="7"/>
      <c r="EV845" s="7"/>
      <c r="EW845" s="7"/>
      <c r="EX845" s="7"/>
      <c r="EY845" s="7"/>
    </row>
    <row r="846" spans="1:155" s="8" customFormat="1" x14ac:dyDescent="0.35">
      <c r="A846" s="127" t="s">
        <v>310</v>
      </c>
      <c r="B846" s="128" t="s">
        <v>283</v>
      </c>
      <c r="C846" s="129" t="s">
        <v>282</v>
      </c>
      <c r="D846" s="67">
        <v>6</v>
      </c>
      <c r="E846" s="67">
        <v>100</v>
      </c>
      <c r="F846" s="68">
        <v>4</v>
      </c>
      <c r="G846" s="130"/>
      <c r="H846" s="163">
        <v>14476.4</v>
      </c>
      <c r="I846" s="132"/>
      <c r="J846" s="130"/>
      <c r="K846" s="163"/>
      <c r="L846" s="132"/>
      <c r="M846" s="130"/>
      <c r="N846" s="131"/>
      <c r="O846" s="132"/>
      <c r="P846" s="130">
        <v>18206.958979999999</v>
      </c>
      <c r="Q846" s="132">
        <v>9151</v>
      </c>
      <c r="R846" s="130">
        <v>16900.39</v>
      </c>
      <c r="S846" s="132">
        <v>1517.45</v>
      </c>
      <c r="T846" s="130">
        <v>17408.79</v>
      </c>
      <c r="U846" s="132">
        <v>300.29599999999999</v>
      </c>
      <c r="V846" s="130">
        <v>17668.79</v>
      </c>
      <c r="W846" s="132">
        <v>301.20549999999997</v>
      </c>
      <c r="X846" s="131">
        <v>17501.599999999999</v>
      </c>
      <c r="Y846" s="132">
        <v>2650</v>
      </c>
      <c r="Z846" s="74" t="str">
        <f t="shared" si="39"/>
        <v/>
      </c>
      <c r="AA846" s="48">
        <f t="shared" si="40"/>
        <v>16900.39</v>
      </c>
      <c r="AB84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MIN(G846,J846,M846),"")</f>
        <v/>
      </c>
      <c r="AC846" s="49" t="str">
        <f>IF(OR(DataBase2[[#This Row],[sKS]] = "", DataBase2[[#This Row],[BSOpt]]=""), "", (DataBase2[[#This Row],[sKS]]-DataBase2[[#This Row],[BSOpt]])/DataBase2[[#This Row],[BSOpt]])</f>
        <v/>
      </c>
      <c r="AD846" s="49" t="str">
        <f t="shared" si="41"/>
        <v/>
      </c>
      <c r="AE846" s="49" t="str">
        <f>IF(OR(DataBase2[[#This Row],[sKS]] = "", DataBase2[[#This Row],[BESTUB]]=""), "", (DataBase2[[#This Row],[sKS]]-DataBase2[[#This Row],[BESTUB]])/DataBase2[[#This Row],[BESTUB]])</f>
        <v/>
      </c>
      <c r="AF846" s="75" t="str">
        <f>IF(OR(DataBase2[[#This Row],[sLB]] = "", DataBase2[[#This Row],[BestSol]]=""), "", (DataBase2[[#This Row],[sLB]]-DataBase2[[#This Row],[BestSol]])/DataBase2[[#This Row],[BestSol]])</f>
        <v/>
      </c>
      <c r="AG846" s="76" t="str">
        <f>IF(OR(DataBase2[[#This Row],[sCL]] = "", DataBase2[[#This Row],[BestSol]]=""), "", (DataBase2[[#This Row],[sCL]] -DataBase2[[#This Row],[BestSol]])/DataBase2[[#This Row],[BestSol]])</f>
        <v/>
      </c>
      <c r="AH846" s="76" t="str">
        <f>IF(OR(DataBase2[[#This Row],[sDRC]]= "", DataBase2[[#This Row],[BestSol]]=""), "", (DataBase2[[#This Row],[sDRC]]-DataBase2[[#This Row],[BestSol]])/DataBase2[[#This Row],[BestSol]])</f>
        <v/>
      </c>
      <c r="AI846" s="76" t="str">
        <f>IF(OR(DataBase2[[#This Row],[sABS]]= "", DataBase2[[#This Row],[BestSol]]=""), "", (DataBase2[[#This Row],[sABS]]-DataBase2[[#This Row],[BestSol]])/DataBase2[[#This Row],[BestSol]])</f>
        <v/>
      </c>
      <c r="AJ846" s="76" t="str">
        <f>IF(OR(DataBase2[[#This Row],[sCCJ]]= "", DataBase2[[#This Row],[BestSol]]=""), "", (DataBase2[[#This Row],[sCCJ]]-DataBase2[[#This Row],[BestSol]])/DataBase2[[#This Row],[BestSol]])</f>
        <v/>
      </c>
      <c r="AK846" s="76" t="str">
        <f>IF(OR(DataBase2[[#This Row],[sILS]] = "", DataBase2[[#This Row],[BestSol]]=""), "", (DataBase2[[#This Row],[sILS]]-DataBase2[[#This Row],[BestSol]])/DataBase2[[#This Row],[BestSol]])</f>
        <v/>
      </c>
      <c r="AL846" s="76" t="str">
        <f>IF(OR(DataBase2[[#This Row],[sSA]] = "", DataBase2[[#This Row],[BestSol]]=""), "", (DataBase2[[#This Row],[sSA]]-DataBase2[[#This Row],[BestSol]])/DataBase2[[#This Row],[BestSol]])</f>
        <v/>
      </c>
      <c r="AM846" s="76" t="str">
        <f>IF(OR(DataBase2[[#This Row],[sKS]] = "", DataBase2[[#This Row],[BestSol]]=""), "", (DataBase2[[#This Row],[sKS]]-DataBase2[[#This Row],[BestSol]])/DataBase2[[#This Row],[BestSol]])</f>
        <v/>
      </c>
      <c r="AN846" s="75" t="str">
        <f>IF(OR(DataBase2[[#This Row],[sLB]] = "", DataBase2[[#This Row],[BSHeu]]=""), "", (DataBase2[[#This Row],[sLB]]-DataBase2[[#This Row],[BSHeu]])/DataBase2[[#This Row],[BSHeu]])</f>
        <v/>
      </c>
      <c r="AO846" s="76" t="str">
        <f>IF(OR(DataBase2[[#This Row],[sCL]] = "",  DataBase2[[#This Row],[BSHeu]]=""), "", (DataBase2[[#This Row],[sCL]] - DataBase2[[#This Row],[BSHeu]])/ DataBase2[[#This Row],[BSHeu]])</f>
        <v/>
      </c>
      <c r="AP846" s="76" t="str">
        <f>IF(OR(DataBase2[[#This Row],[sDRC]]= "",  DataBase2[[#This Row],[BSHeu]]=""), "", (DataBase2[[#This Row],[sDRC]]- DataBase2[[#This Row],[BSHeu]])/ DataBase2[[#This Row],[BSHeu]])</f>
        <v/>
      </c>
      <c r="AQ846" s="76">
        <f>IF(OR(DataBase2[[#This Row],[sABS]]= "",  DataBase2[[#This Row],[BSHeu]]=""), "", (DataBase2[[#This Row],[sABS]]- DataBase2[[#This Row],[BSHeu]])/ DataBase2[[#This Row],[BSHeu]])</f>
        <v>7.7309989887807323E-2</v>
      </c>
      <c r="AR846" s="76">
        <f>IF(OR(DataBase2[[#This Row],[sCCJ]]= "",  DataBase2[[#This Row],[BSHeu]]=""), "", (DataBase2[[#This Row],[sCCJ]]- DataBase2[[#This Row],[BSHeu]])/ DataBase2[[#This Row],[BSHeu]])</f>
        <v>0</v>
      </c>
      <c r="AS846" s="76">
        <f>IF(OR(DataBase2[[#This Row],[sILS]] = "",  DataBase2[[#This Row],[BSHeu]]=""), "", (DataBase2[[#This Row],[sILS]]- DataBase2[[#This Row],[BSHeu]])/ DataBase2[[#This Row],[BSHeu]])</f>
        <v>3.0082146033316479E-2</v>
      </c>
      <c r="AT846" s="76">
        <f>IF(OR(DataBase2[[#This Row],[sSA]] = "",  DataBase2[[#This Row],[BSHeu]]=""), "", (DataBase2[[#This Row],[sSA]]- DataBase2[[#This Row],[BSHeu]])/ DataBase2[[#This Row],[BSHeu]])</f>
        <v>4.5466406396538865E-2</v>
      </c>
      <c r="AU846" s="77">
        <f>IF(OR(DataBase2[[#This Row],[sKS]]= "",  DataBase2[[#This Row],[BSHeu]]=""), "", (DataBase2[[#This Row],[sKS]]- DataBase2[[#This Row],[BSHeu]])/ DataBase2[[#This Row],[BSHeu]])</f>
        <v>3.557373528066507E-2</v>
      </c>
      <c r="AV846" s="78" t="str">
        <f>IF(AND(DataBase2[[#This Row],[sLBGB]]&lt;=0.0001, DataBase2[[#This Row],[sLBGB]]&lt;&gt;""), 1,"")</f>
        <v/>
      </c>
      <c r="AW846" s="78" t="str">
        <f>IF(AND(DataBase2[[#This Row],[sCLGB]]&lt;=0.0001,DataBase2[[#This Row],[sCLGB]]&lt;&gt;""), 1,"")</f>
        <v/>
      </c>
      <c r="AX846" s="78" t="str">
        <f>IF(AND(DataBase2[[#This Row],[sDRCGB]]&lt;=0.0001,DataBase2[[#This Row],[sDRCGB]]&lt;&gt;""), 1,"")</f>
        <v/>
      </c>
      <c r="AY846" s="78" t="str">
        <f>IF(AND(DataBase2[[#This Row],[sABSGB]]&lt;=0.0001,DataBase2[[#This Row],[sABSGB]]&lt;&gt;""), 1,"")</f>
        <v/>
      </c>
      <c r="AZ846" s="78" t="str">
        <f>IF(AND(DataBase2[[#This Row],[sCCJGB]]&lt;=0.0001,DataBase2[[#This Row],[sCCJGB]]&lt;&gt;""), 1,"")</f>
        <v/>
      </c>
      <c r="BA846" s="78" t="str">
        <f>IF(AND(DataBase2[[#This Row],[sILSGB]]&lt;=0.0001,DataBase2[[#This Row],[sILSGB]]&lt;&gt;""), 1,"")</f>
        <v/>
      </c>
      <c r="BB846" s="78" t="str">
        <f>IF(AND(DataBase2[[#This Row],[sSAGB]]&lt;=0.0001,DataBase2[[#This Row],[sSAGB]]&lt;&gt;""), 1,"")</f>
        <v/>
      </c>
      <c r="BC846" s="78" t="str">
        <f>IF(AND(DataBase2[[#This Row],[sKSGB]]&lt;=0.0001,DataBase2[[#This Row],[sKSGB]]&lt;&gt;""), 1,"")</f>
        <v/>
      </c>
      <c r="BD846" s="79" t="str">
        <f>IF(AND(DataBase2[[#This Row],[sLBGKS]]&lt;=0.0001, DataBase2[[#This Row],[sLBGKS]]&lt;&gt;""), 1,"")</f>
        <v/>
      </c>
      <c r="BE846" s="78" t="str">
        <f>IF(AND(DataBase2[[#This Row],[sCLGKS]]&lt;=0.0001,DataBase2[[#This Row],[sCLGKS]]&lt;&gt;""), 1,"")</f>
        <v/>
      </c>
      <c r="BF846" s="78" t="str">
        <f>IF(AND(DataBase2[[#This Row],[sDRCGKS]]&lt;=0.0001,DataBase2[[#This Row],[sDRCGKS]]&lt;&gt;""), 1,"")</f>
        <v/>
      </c>
      <c r="BG846" s="78" t="str">
        <f>IF(AND(DataBase2[[#This Row],[sABSGKS]]&lt;=0.0001,DataBase2[[#This Row],[sABSGKS]]&lt;&gt;""), 1,"")</f>
        <v/>
      </c>
      <c r="BH846" s="78">
        <f>IF(AND(DataBase2[[#This Row],[sCCJGKS]]&lt;=0.0001,DataBase2[[#This Row],[sCCJGKS]]&lt;&gt;""), 1,"")</f>
        <v>1</v>
      </c>
      <c r="BI846" s="78" t="str">
        <f>IF(AND(DataBase2[[#This Row],[sILSGKS]]&lt;=0.0001,DataBase2[[#This Row],[sILSGKS]]&lt;&gt;""), 1,"")</f>
        <v/>
      </c>
      <c r="BJ846" s="78" t="str">
        <f>IF(AND(DataBase2[[#This Row],[sSAGKS]]&lt;=0.0001,DataBase2[[#This Row],[sSAGKS]]&lt;&gt;""), 1,"")</f>
        <v/>
      </c>
      <c r="BK846" s="80" t="str">
        <f>IF(AND(DataBase2[[#This Row],[sKSGKS]]&lt;=0.0001,DataBase2[[#This Row],[sKSGKS]]&lt;&gt;""), 1,"")</f>
        <v/>
      </c>
      <c r="BQ846" s="7"/>
      <c r="BR846" s="7"/>
      <c r="BS846" s="7"/>
      <c r="BT846" s="7"/>
      <c r="BU846" s="7"/>
      <c r="CH846" s="7"/>
      <c r="CI846" s="7"/>
      <c r="CJ846" s="7"/>
      <c r="CK846" s="7"/>
      <c r="CQ846" s="7"/>
      <c r="CR846" s="7"/>
      <c r="CS846" s="7"/>
      <c r="CT846" s="7"/>
      <c r="CU846" s="7"/>
      <c r="DH846" s="7"/>
      <c r="DI846" s="7"/>
      <c r="DJ846" s="7"/>
      <c r="DK846" s="7"/>
      <c r="DQ846" s="7"/>
      <c r="DR846" s="7"/>
      <c r="DS846" s="7"/>
      <c r="DT846" s="7"/>
      <c r="DU846" s="7"/>
      <c r="EB846" s="7"/>
      <c r="EC846" s="7"/>
      <c r="ED846" s="7"/>
      <c r="EE846" s="7"/>
      <c r="EK846" s="7"/>
      <c r="EL846" s="7"/>
      <c r="EM846" s="7"/>
      <c r="EN846" s="7"/>
      <c r="EO846" s="7"/>
      <c r="EV846" s="7"/>
      <c r="EW846" s="7"/>
      <c r="EX846" s="7"/>
      <c r="EY846" s="7"/>
    </row>
    <row r="847" spans="1:155" s="8" customFormat="1" x14ac:dyDescent="0.35">
      <c r="A847" s="127" t="s">
        <v>311</v>
      </c>
      <c r="B847" s="128" t="s">
        <v>283</v>
      </c>
      <c r="C847" s="129" t="s">
        <v>282</v>
      </c>
      <c r="D847" s="67">
        <v>6</v>
      </c>
      <c r="E847" s="67">
        <v>100</v>
      </c>
      <c r="F847" s="68">
        <v>5</v>
      </c>
      <c r="G847" s="130"/>
      <c r="H847" s="163">
        <v>15436.8</v>
      </c>
      <c r="I847" s="132"/>
      <c r="J847" s="130"/>
      <c r="K847" s="163"/>
      <c r="L847" s="132"/>
      <c r="M847" s="130"/>
      <c r="N847" s="131"/>
      <c r="O847" s="132"/>
      <c r="P847" s="130">
        <v>19425.470700000002</v>
      </c>
      <c r="Q847" s="132">
        <v>4166</v>
      </c>
      <c r="R847" s="130">
        <v>17921.689999999999</v>
      </c>
      <c r="S847" s="132">
        <v>2119.9699999999998</v>
      </c>
      <c r="T847" s="130">
        <v>18772.189999999999</v>
      </c>
      <c r="U847" s="132">
        <v>300.06950000000001</v>
      </c>
      <c r="V847" s="130">
        <v>19189.59</v>
      </c>
      <c r="W847" s="132">
        <v>300.55700000000002</v>
      </c>
      <c r="X847" s="131">
        <v>19252</v>
      </c>
      <c r="Y847" s="132">
        <v>103</v>
      </c>
      <c r="Z847" s="74" t="str">
        <f t="shared" si="39"/>
        <v/>
      </c>
      <c r="AA847" s="48">
        <f t="shared" si="40"/>
        <v>17921.689999999999</v>
      </c>
      <c r="AB84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MIN(G847,J847,M847),"")</f>
        <v/>
      </c>
      <c r="AC847" s="49" t="str">
        <f>IF(OR(DataBase2[[#This Row],[sKS]] = "", DataBase2[[#This Row],[BSOpt]]=""), "", (DataBase2[[#This Row],[sKS]]-DataBase2[[#This Row],[BSOpt]])/DataBase2[[#This Row],[BSOpt]])</f>
        <v/>
      </c>
      <c r="AD847" s="49" t="str">
        <f t="shared" si="41"/>
        <v/>
      </c>
      <c r="AE847" s="49" t="str">
        <f>IF(OR(DataBase2[[#This Row],[sKS]] = "", DataBase2[[#This Row],[BESTUB]]=""), "", (DataBase2[[#This Row],[sKS]]-DataBase2[[#This Row],[BESTUB]])/DataBase2[[#This Row],[BESTUB]])</f>
        <v/>
      </c>
      <c r="AF847" s="75" t="str">
        <f>IF(OR(DataBase2[[#This Row],[sLB]] = "", DataBase2[[#This Row],[BestSol]]=""), "", (DataBase2[[#This Row],[sLB]]-DataBase2[[#This Row],[BestSol]])/DataBase2[[#This Row],[BestSol]])</f>
        <v/>
      </c>
      <c r="AG847" s="76" t="str">
        <f>IF(OR(DataBase2[[#This Row],[sCL]] = "", DataBase2[[#This Row],[BestSol]]=""), "", (DataBase2[[#This Row],[sCL]] -DataBase2[[#This Row],[BestSol]])/DataBase2[[#This Row],[BestSol]])</f>
        <v/>
      </c>
      <c r="AH847" s="76" t="str">
        <f>IF(OR(DataBase2[[#This Row],[sDRC]]= "", DataBase2[[#This Row],[BestSol]]=""), "", (DataBase2[[#This Row],[sDRC]]-DataBase2[[#This Row],[BestSol]])/DataBase2[[#This Row],[BestSol]])</f>
        <v/>
      </c>
      <c r="AI847" s="76" t="str">
        <f>IF(OR(DataBase2[[#This Row],[sABS]]= "", DataBase2[[#This Row],[BestSol]]=""), "", (DataBase2[[#This Row],[sABS]]-DataBase2[[#This Row],[BestSol]])/DataBase2[[#This Row],[BestSol]])</f>
        <v/>
      </c>
      <c r="AJ847" s="76" t="str">
        <f>IF(OR(DataBase2[[#This Row],[sCCJ]]= "", DataBase2[[#This Row],[BestSol]]=""), "", (DataBase2[[#This Row],[sCCJ]]-DataBase2[[#This Row],[BestSol]])/DataBase2[[#This Row],[BestSol]])</f>
        <v/>
      </c>
      <c r="AK847" s="76" t="str">
        <f>IF(OR(DataBase2[[#This Row],[sILS]] = "", DataBase2[[#This Row],[BestSol]]=""), "", (DataBase2[[#This Row],[sILS]]-DataBase2[[#This Row],[BestSol]])/DataBase2[[#This Row],[BestSol]])</f>
        <v/>
      </c>
      <c r="AL847" s="76" t="str">
        <f>IF(OR(DataBase2[[#This Row],[sSA]] = "", DataBase2[[#This Row],[BestSol]]=""), "", (DataBase2[[#This Row],[sSA]]-DataBase2[[#This Row],[BestSol]])/DataBase2[[#This Row],[BestSol]])</f>
        <v/>
      </c>
      <c r="AM847" s="76" t="str">
        <f>IF(OR(DataBase2[[#This Row],[sKS]] = "", DataBase2[[#This Row],[BestSol]]=""), "", (DataBase2[[#This Row],[sKS]]-DataBase2[[#This Row],[BestSol]])/DataBase2[[#This Row],[BestSol]])</f>
        <v/>
      </c>
      <c r="AN847" s="75" t="str">
        <f>IF(OR(DataBase2[[#This Row],[sLB]] = "", DataBase2[[#This Row],[BSHeu]]=""), "", (DataBase2[[#This Row],[sLB]]-DataBase2[[#This Row],[BSHeu]])/DataBase2[[#This Row],[BSHeu]])</f>
        <v/>
      </c>
      <c r="AO847" s="76" t="str">
        <f>IF(OR(DataBase2[[#This Row],[sCL]] = "",  DataBase2[[#This Row],[BSHeu]]=""), "", (DataBase2[[#This Row],[sCL]] - DataBase2[[#This Row],[BSHeu]])/ DataBase2[[#This Row],[BSHeu]])</f>
        <v/>
      </c>
      <c r="AP847" s="76" t="str">
        <f>IF(OR(DataBase2[[#This Row],[sDRC]]= "",  DataBase2[[#This Row],[BSHeu]]=""), "", (DataBase2[[#This Row],[sDRC]]- DataBase2[[#This Row],[BSHeu]])/ DataBase2[[#This Row],[BSHeu]])</f>
        <v/>
      </c>
      <c r="AQ847" s="76">
        <f>IF(OR(DataBase2[[#This Row],[sABS]]= "",  DataBase2[[#This Row],[BSHeu]]=""), "", (DataBase2[[#This Row],[sABS]]- DataBase2[[#This Row],[BSHeu]])/ DataBase2[[#This Row],[BSHeu]])</f>
        <v>8.3908420467043179E-2</v>
      </c>
      <c r="AR847" s="76">
        <f>IF(OR(DataBase2[[#This Row],[sCCJ]]= "",  DataBase2[[#This Row],[BSHeu]]=""), "", (DataBase2[[#This Row],[sCCJ]]- DataBase2[[#This Row],[BSHeu]])/ DataBase2[[#This Row],[BSHeu]])</f>
        <v>0</v>
      </c>
      <c r="AS847" s="76">
        <f>IF(OR(DataBase2[[#This Row],[sILS]] = "",  DataBase2[[#This Row],[BSHeu]]=""), "", (DataBase2[[#This Row],[sILS]]- DataBase2[[#This Row],[BSHeu]])/ DataBase2[[#This Row],[BSHeu]])</f>
        <v>4.7456461974289259E-2</v>
      </c>
      <c r="AT847" s="76">
        <f>IF(OR(DataBase2[[#This Row],[sSA]] = "",  DataBase2[[#This Row],[BSHeu]]=""), "", (DataBase2[[#This Row],[sSA]]- DataBase2[[#This Row],[BSHeu]])/ DataBase2[[#This Row],[BSHeu]])</f>
        <v>7.0746676234216835E-2</v>
      </c>
      <c r="AU847" s="77">
        <f>IF(OR(DataBase2[[#This Row],[sKS]]= "",  DataBase2[[#This Row],[BSHeu]]=""), "", (DataBase2[[#This Row],[sKS]]- DataBase2[[#This Row],[BSHeu]])/ DataBase2[[#This Row],[BSHeu]])</f>
        <v>7.4229048711366027E-2</v>
      </c>
      <c r="AV847" s="78" t="str">
        <f>IF(AND(DataBase2[[#This Row],[sLBGB]]&lt;=0.0001, DataBase2[[#This Row],[sLBGB]]&lt;&gt;""), 1,"")</f>
        <v/>
      </c>
      <c r="AW847" s="78" t="str">
        <f>IF(AND(DataBase2[[#This Row],[sCLGB]]&lt;=0.0001,DataBase2[[#This Row],[sCLGB]]&lt;&gt;""), 1,"")</f>
        <v/>
      </c>
      <c r="AX847" s="78" t="str">
        <f>IF(AND(DataBase2[[#This Row],[sDRCGB]]&lt;=0.0001,DataBase2[[#This Row],[sDRCGB]]&lt;&gt;""), 1,"")</f>
        <v/>
      </c>
      <c r="AY847" s="78" t="str">
        <f>IF(AND(DataBase2[[#This Row],[sABSGB]]&lt;=0.0001,DataBase2[[#This Row],[sABSGB]]&lt;&gt;""), 1,"")</f>
        <v/>
      </c>
      <c r="AZ847" s="78" t="str">
        <f>IF(AND(DataBase2[[#This Row],[sCCJGB]]&lt;=0.0001,DataBase2[[#This Row],[sCCJGB]]&lt;&gt;""), 1,"")</f>
        <v/>
      </c>
      <c r="BA847" s="78" t="str">
        <f>IF(AND(DataBase2[[#This Row],[sILSGB]]&lt;=0.0001,DataBase2[[#This Row],[sILSGB]]&lt;&gt;""), 1,"")</f>
        <v/>
      </c>
      <c r="BB847" s="78" t="str">
        <f>IF(AND(DataBase2[[#This Row],[sSAGB]]&lt;=0.0001,DataBase2[[#This Row],[sSAGB]]&lt;&gt;""), 1,"")</f>
        <v/>
      </c>
      <c r="BC847" s="78" t="str">
        <f>IF(AND(DataBase2[[#This Row],[sKSGB]]&lt;=0.0001,DataBase2[[#This Row],[sKSGB]]&lt;&gt;""), 1,"")</f>
        <v/>
      </c>
      <c r="BD847" s="79" t="str">
        <f>IF(AND(DataBase2[[#This Row],[sLBGKS]]&lt;=0.0001, DataBase2[[#This Row],[sLBGKS]]&lt;&gt;""), 1,"")</f>
        <v/>
      </c>
      <c r="BE847" s="78" t="str">
        <f>IF(AND(DataBase2[[#This Row],[sCLGKS]]&lt;=0.0001,DataBase2[[#This Row],[sCLGKS]]&lt;&gt;""), 1,"")</f>
        <v/>
      </c>
      <c r="BF847" s="78" t="str">
        <f>IF(AND(DataBase2[[#This Row],[sDRCGKS]]&lt;=0.0001,DataBase2[[#This Row],[sDRCGKS]]&lt;&gt;""), 1,"")</f>
        <v/>
      </c>
      <c r="BG847" s="78" t="str">
        <f>IF(AND(DataBase2[[#This Row],[sABSGKS]]&lt;=0.0001,DataBase2[[#This Row],[sABSGKS]]&lt;&gt;""), 1,"")</f>
        <v/>
      </c>
      <c r="BH847" s="78">
        <f>IF(AND(DataBase2[[#This Row],[sCCJGKS]]&lt;=0.0001,DataBase2[[#This Row],[sCCJGKS]]&lt;&gt;""), 1,"")</f>
        <v>1</v>
      </c>
      <c r="BI847" s="78" t="str">
        <f>IF(AND(DataBase2[[#This Row],[sILSGKS]]&lt;=0.0001,DataBase2[[#This Row],[sILSGKS]]&lt;&gt;""), 1,"")</f>
        <v/>
      </c>
      <c r="BJ847" s="78" t="str">
        <f>IF(AND(DataBase2[[#This Row],[sSAGKS]]&lt;=0.0001,DataBase2[[#This Row],[sSAGKS]]&lt;&gt;""), 1,"")</f>
        <v/>
      </c>
      <c r="BK847" s="80" t="str">
        <f>IF(AND(DataBase2[[#This Row],[sKSGKS]]&lt;=0.0001,DataBase2[[#This Row],[sKSGKS]]&lt;&gt;""), 1,"")</f>
        <v/>
      </c>
      <c r="BQ847" s="7"/>
      <c r="BR847" s="7"/>
      <c r="BS847" s="7"/>
      <c r="BT847" s="7"/>
      <c r="BU847" s="7"/>
      <c r="CH847" s="7"/>
      <c r="CI847" s="7"/>
      <c r="CJ847" s="7"/>
      <c r="CK847" s="7"/>
      <c r="CQ847" s="7"/>
      <c r="CR847" s="7"/>
      <c r="CS847" s="7"/>
      <c r="CT847" s="7"/>
      <c r="CU847" s="7"/>
      <c r="DH847" s="7"/>
      <c r="DI847" s="7"/>
      <c r="DJ847" s="7"/>
      <c r="DK847" s="7"/>
      <c r="DQ847" s="7"/>
      <c r="DR847" s="7"/>
      <c r="DS847" s="7"/>
      <c r="DT847" s="7"/>
      <c r="DU847" s="7"/>
      <c r="EB847" s="7"/>
      <c r="EC847" s="7"/>
      <c r="ED847" s="7"/>
      <c r="EE847" s="7"/>
      <c r="EK847" s="7"/>
      <c r="EL847" s="7"/>
      <c r="EM847" s="7"/>
      <c r="EN847" s="7"/>
      <c r="EO847" s="7"/>
      <c r="EV847" s="7"/>
      <c r="EW847" s="7"/>
      <c r="EX847" s="7"/>
      <c r="EY847" s="7"/>
    </row>
    <row r="848" spans="1:155" s="8" customFormat="1" x14ac:dyDescent="0.35">
      <c r="A848" s="127" t="s">
        <v>312</v>
      </c>
      <c r="B848" s="128" t="s">
        <v>283</v>
      </c>
      <c r="C848" s="129" t="s">
        <v>282</v>
      </c>
      <c r="D848" s="67">
        <v>6</v>
      </c>
      <c r="E848" s="67">
        <v>100</v>
      </c>
      <c r="F848" s="68">
        <v>2</v>
      </c>
      <c r="G848" s="130"/>
      <c r="H848" s="163">
        <v>13697</v>
      </c>
      <c r="I848" s="132"/>
      <c r="J848" s="130"/>
      <c r="K848" s="163"/>
      <c r="L848" s="132"/>
      <c r="M848" s="130"/>
      <c r="N848" s="131"/>
      <c r="O848" s="132"/>
      <c r="P848" s="130">
        <v>16758.269530000001</v>
      </c>
      <c r="Q848" s="132">
        <v>6018</v>
      </c>
      <c r="R848" s="130">
        <v>16119.14</v>
      </c>
      <c r="S848" s="132">
        <v>1855.01</v>
      </c>
      <c r="T848" s="130">
        <v>16346.04</v>
      </c>
      <c r="U848" s="132">
        <v>300.36099999999999</v>
      </c>
      <c r="V848" s="130">
        <v>16332.74</v>
      </c>
      <c r="W848" s="132">
        <v>300.66550000000001</v>
      </c>
      <c r="X848" s="131">
        <v>16874.2</v>
      </c>
      <c r="Y848" s="132">
        <v>56</v>
      </c>
      <c r="Z848" s="74" t="str">
        <f t="shared" si="39"/>
        <v/>
      </c>
      <c r="AA848" s="48">
        <f t="shared" si="40"/>
        <v>16119.14</v>
      </c>
      <c r="AB84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MIN(G848,J848,M848),"")</f>
        <v/>
      </c>
      <c r="AC848" s="49" t="str">
        <f>IF(OR(DataBase2[[#This Row],[sKS]] = "", DataBase2[[#This Row],[BSOpt]]=""), "", (DataBase2[[#This Row],[sKS]]-DataBase2[[#This Row],[BSOpt]])/DataBase2[[#This Row],[BSOpt]])</f>
        <v/>
      </c>
      <c r="AD848" s="49" t="str">
        <f t="shared" si="41"/>
        <v/>
      </c>
      <c r="AE848" s="49" t="str">
        <f>IF(OR(DataBase2[[#This Row],[sKS]] = "", DataBase2[[#This Row],[BESTUB]]=""), "", (DataBase2[[#This Row],[sKS]]-DataBase2[[#This Row],[BESTUB]])/DataBase2[[#This Row],[BESTUB]])</f>
        <v/>
      </c>
      <c r="AF848" s="75" t="str">
        <f>IF(OR(DataBase2[[#This Row],[sLB]] = "", DataBase2[[#This Row],[BestSol]]=""), "", (DataBase2[[#This Row],[sLB]]-DataBase2[[#This Row],[BestSol]])/DataBase2[[#This Row],[BestSol]])</f>
        <v/>
      </c>
      <c r="AG848" s="76" t="str">
        <f>IF(OR(DataBase2[[#This Row],[sCL]] = "", DataBase2[[#This Row],[BestSol]]=""), "", (DataBase2[[#This Row],[sCL]] -DataBase2[[#This Row],[BestSol]])/DataBase2[[#This Row],[BestSol]])</f>
        <v/>
      </c>
      <c r="AH848" s="76" t="str">
        <f>IF(OR(DataBase2[[#This Row],[sDRC]]= "", DataBase2[[#This Row],[BestSol]]=""), "", (DataBase2[[#This Row],[sDRC]]-DataBase2[[#This Row],[BestSol]])/DataBase2[[#This Row],[BestSol]])</f>
        <v/>
      </c>
      <c r="AI848" s="76" t="str">
        <f>IF(OR(DataBase2[[#This Row],[sABS]]= "", DataBase2[[#This Row],[BestSol]]=""), "", (DataBase2[[#This Row],[sABS]]-DataBase2[[#This Row],[BestSol]])/DataBase2[[#This Row],[BestSol]])</f>
        <v/>
      </c>
      <c r="AJ848" s="76" t="str">
        <f>IF(OR(DataBase2[[#This Row],[sCCJ]]= "", DataBase2[[#This Row],[BestSol]]=""), "", (DataBase2[[#This Row],[sCCJ]]-DataBase2[[#This Row],[BestSol]])/DataBase2[[#This Row],[BestSol]])</f>
        <v/>
      </c>
      <c r="AK848" s="76" t="str">
        <f>IF(OR(DataBase2[[#This Row],[sILS]] = "", DataBase2[[#This Row],[BestSol]]=""), "", (DataBase2[[#This Row],[sILS]]-DataBase2[[#This Row],[BestSol]])/DataBase2[[#This Row],[BestSol]])</f>
        <v/>
      </c>
      <c r="AL848" s="76" t="str">
        <f>IF(OR(DataBase2[[#This Row],[sSA]] = "", DataBase2[[#This Row],[BestSol]]=""), "", (DataBase2[[#This Row],[sSA]]-DataBase2[[#This Row],[BestSol]])/DataBase2[[#This Row],[BestSol]])</f>
        <v/>
      </c>
      <c r="AM848" s="76" t="str">
        <f>IF(OR(DataBase2[[#This Row],[sKS]] = "", DataBase2[[#This Row],[BestSol]]=""), "", (DataBase2[[#This Row],[sKS]]-DataBase2[[#This Row],[BestSol]])/DataBase2[[#This Row],[BestSol]])</f>
        <v/>
      </c>
      <c r="AN848" s="75" t="str">
        <f>IF(OR(DataBase2[[#This Row],[sLB]] = "", DataBase2[[#This Row],[BSHeu]]=""), "", (DataBase2[[#This Row],[sLB]]-DataBase2[[#This Row],[BSHeu]])/DataBase2[[#This Row],[BSHeu]])</f>
        <v/>
      </c>
      <c r="AO848" s="76" t="str">
        <f>IF(OR(DataBase2[[#This Row],[sCL]] = "",  DataBase2[[#This Row],[BSHeu]]=""), "", (DataBase2[[#This Row],[sCL]] - DataBase2[[#This Row],[BSHeu]])/ DataBase2[[#This Row],[BSHeu]])</f>
        <v/>
      </c>
      <c r="AP848" s="76" t="str">
        <f>IF(OR(DataBase2[[#This Row],[sDRC]]= "",  DataBase2[[#This Row],[BSHeu]]=""), "", (DataBase2[[#This Row],[sDRC]]- DataBase2[[#This Row],[BSHeu]])/ DataBase2[[#This Row],[BSHeu]])</f>
        <v/>
      </c>
      <c r="AQ848" s="76">
        <f>IF(OR(DataBase2[[#This Row],[sABS]]= "",  DataBase2[[#This Row],[BSHeu]]=""), "", (DataBase2[[#This Row],[sABS]]- DataBase2[[#This Row],[BSHeu]])/ DataBase2[[#This Row],[BSHeu]])</f>
        <v>3.9650349212178936E-2</v>
      </c>
      <c r="AR848" s="76">
        <f>IF(OR(DataBase2[[#This Row],[sCCJ]]= "",  DataBase2[[#This Row],[BSHeu]]=""), "", (DataBase2[[#This Row],[sCCJ]]- DataBase2[[#This Row],[BSHeu]])/ DataBase2[[#This Row],[BSHeu]])</f>
        <v>0</v>
      </c>
      <c r="AS848" s="76">
        <f>IF(OR(DataBase2[[#This Row],[sILS]] = "",  DataBase2[[#This Row],[BSHeu]]=""), "", (DataBase2[[#This Row],[sILS]]- DataBase2[[#This Row],[BSHeu]])/ DataBase2[[#This Row],[BSHeu]])</f>
        <v>1.4076433358107284E-2</v>
      </c>
      <c r="AT848" s="76">
        <f>IF(OR(DataBase2[[#This Row],[sSA]] = "",  DataBase2[[#This Row],[BSHeu]]=""), "", (DataBase2[[#This Row],[sSA]]- DataBase2[[#This Row],[BSHeu]])/ DataBase2[[#This Row],[BSHeu]])</f>
        <v>1.3251327304062151E-2</v>
      </c>
      <c r="AU848" s="77">
        <f>IF(OR(DataBase2[[#This Row],[sKS]]= "",  DataBase2[[#This Row],[BSHeu]]=""), "", (DataBase2[[#This Row],[sKS]]- DataBase2[[#This Row],[BSHeu]])/ DataBase2[[#This Row],[BSHeu]])</f>
        <v>4.6842449411072885E-2</v>
      </c>
      <c r="AV848" s="78" t="str">
        <f>IF(AND(DataBase2[[#This Row],[sLBGB]]&lt;=0.0001, DataBase2[[#This Row],[sLBGB]]&lt;&gt;""), 1,"")</f>
        <v/>
      </c>
      <c r="AW848" s="78" t="str">
        <f>IF(AND(DataBase2[[#This Row],[sCLGB]]&lt;=0.0001,DataBase2[[#This Row],[sCLGB]]&lt;&gt;""), 1,"")</f>
        <v/>
      </c>
      <c r="AX848" s="78" t="str">
        <f>IF(AND(DataBase2[[#This Row],[sDRCGB]]&lt;=0.0001,DataBase2[[#This Row],[sDRCGB]]&lt;&gt;""), 1,"")</f>
        <v/>
      </c>
      <c r="AY848" s="78" t="str">
        <f>IF(AND(DataBase2[[#This Row],[sABSGB]]&lt;=0.0001,DataBase2[[#This Row],[sABSGB]]&lt;&gt;""), 1,"")</f>
        <v/>
      </c>
      <c r="AZ848" s="78" t="str">
        <f>IF(AND(DataBase2[[#This Row],[sCCJGB]]&lt;=0.0001,DataBase2[[#This Row],[sCCJGB]]&lt;&gt;""), 1,"")</f>
        <v/>
      </c>
      <c r="BA848" s="78" t="str">
        <f>IF(AND(DataBase2[[#This Row],[sILSGB]]&lt;=0.0001,DataBase2[[#This Row],[sILSGB]]&lt;&gt;""), 1,"")</f>
        <v/>
      </c>
      <c r="BB848" s="78" t="str">
        <f>IF(AND(DataBase2[[#This Row],[sSAGB]]&lt;=0.0001,DataBase2[[#This Row],[sSAGB]]&lt;&gt;""), 1,"")</f>
        <v/>
      </c>
      <c r="BC848" s="78" t="str">
        <f>IF(AND(DataBase2[[#This Row],[sKSGB]]&lt;=0.0001,DataBase2[[#This Row],[sKSGB]]&lt;&gt;""), 1,"")</f>
        <v/>
      </c>
      <c r="BD848" s="79" t="str">
        <f>IF(AND(DataBase2[[#This Row],[sLBGKS]]&lt;=0.0001, DataBase2[[#This Row],[sLBGKS]]&lt;&gt;""), 1,"")</f>
        <v/>
      </c>
      <c r="BE848" s="78" t="str">
        <f>IF(AND(DataBase2[[#This Row],[sCLGKS]]&lt;=0.0001,DataBase2[[#This Row],[sCLGKS]]&lt;&gt;""), 1,"")</f>
        <v/>
      </c>
      <c r="BF848" s="78" t="str">
        <f>IF(AND(DataBase2[[#This Row],[sDRCGKS]]&lt;=0.0001,DataBase2[[#This Row],[sDRCGKS]]&lt;&gt;""), 1,"")</f>
        <v/>
      </c>
      <c r="BG848" s="78" t="str">
        <f>IF(AND(DataBase2[[#This Row],[sABSGKS]]&lt;=0.0001,DataBase2[[#This Row],[sABSGKS]]&lt;&gt;""), 1,"")</f>
        <v/>
      </c>
      <c r="BH848" s="78">
        <f>IF(AND(DataBase2[[#This Row],[sCCJGKS]]&lt;=0.0001,DataBase2[[#This Row],[sCCJGKS]]&lt;&gt;""), 1,"")</f>
        <v>1</v>
      </c>
      <c r="BI848" s="78" t="str">
        <f>IF(AND(DataBase2[[#This Row],[sILSGKS]]&lt;=0.0001,DataBase2[[#This Row],[sILSGKS]]&lt;&gt;""), 1,"")</f>
        <v/>
      </c>
      <c r="BJ848" s="78" t="str">
        <f>IF(AND(DataBase2[[#This Row],[sSAGKS]]&lt;=0.0001,DataBase2[[#This Row],[sSAGKS]]&lt;&gt;""), 1,"")</f>
        <v/>
      </c>
      <c r="BK848" s="80" t="str">
        <f>IF(AND(DataBase2[[#This Row],[sKSGKS]]&lt;=0.0001,DataBase2[[#This Row],[sKSGKS]]&lt;&gt;""), 1,"")</f>
        <v/>
      </c>
      <c r="BQ848" s="7"/>
      <c r="BR848" s="7"/>
      <c r="BS848" s="7"/>
      <c r="BT848" s="7"/>
      <c r="BU848" s="7"/>
      <c r="CH848" s="7"/>
      <c r="CI848" s="7"/>
      <c r="CJ848" s="7"/>
      <c r="CK848" s="7"/>
      <c r="CQ848" s="7"/>
      <c r="CR848" s="7"/>
      <c r="CS848" s="7"/>
      <c r="CT848" s="7"/>
      <c r="CU848" s="7"/>
      <c r="DH848" s="7"/>
      <c r="DI848" s="7"/>
      <c r="DJ848" s="7"/>
      <c r="DK848" s="7"/>
      <c r="DQ848" s="7"/>
      <c r="DR848" s="7"/>
      <c r="DS848" s="7"/>
      <c r="DT848" s="7"/>
      <c r="DU848" s="7"/>
      <c r="EB848" s="7"/>
      <c r="EC848" s="7"/>
      <c r="ED848" s="7"/>
      <c r="EE848" s="7"/>
      <c r="EK848" s="7"/>
      <c r="EL848" s="7"/>
      <c r="EM848" s="7"/>
      <c r="EN848" s="7"/>
      <c r="EO848" s="7"/>
      <c r="EV848" s="7"/>
      <c r="EW848" s="7"/>
      <c r="EX848" s="7"/>
      <c r="EY848" s="7"/>
    </row>
    <row r="849" spans="1:155" s="8" customFormat="1" x14ac:dyDescent="0.35">
      <c r="A849" s="127" t="s">
        <v>313</v>
      </c>
      <c r="B849" s="128" t="s">
        <v>283</v>
      </c>
      <c r="C849" s="129" t="s">
        <v>282</v>
      </c>
      <c r="D849" s="67">
        <v>6</v>
      </c>
      <c r="E849" s="67">
        <v>100</v>
      </c>
      <c r="F849" s="68">
        <v>3</v>
      </c>
      <c r="G849" s="130"/>
      <c r="H849" s="163">
        <v>14717.6</v>
      </c>
      <c r="I849" s="132"/>
      <c r="J849" s="130"/>
      <c r="K849" s="163"/>
      <c r="L849" s="132"/>
      <c r="M849" s="130"/>
      <c r="N849" s="131"/>
      <c r="O849" s="132"/>
      <c r="P849" s="130">
        <v>17830.289059999999</v>
      </c>
      <c r="Q849" s="132">
        <v>7153</v>
      </c>
      <c r="R849" s="130">
        <v>17667.740000000002</v>
      </c>
      <c r="S849" s="132">
        <v>2165.4</v>
      </c>
      <c r="T849" s="130">
        <v>17607.84</v>
      </c>
      <c r="U849" s="132">
        <v>300.11649999999997</v>
      </c>
      <c r="V849" s="130">
        <v>17810.54</v>
      </c>
      <c r="W849" s="132">
        <v>300.03149999999999</v>
      </c>
      <c r="X849" s="131">
        <v>17721.8</v>
      </c>
      <c r="Y849" s="132">
        <v>1147</v>
      </c>
      <c r="Z849" s="74" t="str">
        <f t="shared" si="39"/>
        <v/>
      </c>
      <c r="AA849" s="48">
        <f t="shared" si="40"/>
        <v>17607.84</v>
      </c>
      <c r="AB84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MIN(G849,J849,M849),"")</f>
        <v/>
      </c>
      <c r="AC849" s="49" t="str">
        <f>IF(OR(DataBase2[[#This Row],[sKS]] = "", DataBase2[[#This Row],[BSOpt]]=""), "", (DataBase2[[#This Row],[sKS]]-DataBase2[[#This Row],[BSOpt]])/DataBase2[[#This Row],[BSOpt]])</f>
        <v/>
      </c>
      <c r="AD849" s="49" t="str">
        <f t="shared" si="41"/>
        <v/>
      </c>
      <c r="AE849" s="49" t="str">
        <f>IF(OR(DataBase2[[#This Row],[sKS]] = "", DataBase2[[#This Row],[BESTUB]]=""), "", (DataBase2[[#This Row],[sKS]]-DataBase2[[#This Row],[BESTUB]])/DataBase2[[#This Row],[BESTUB]])</f>
        <v/>
      </c>
      <c r="AF849" s="75" t="str">
        <f>IF(OR(DataBase2[[#This Row],[sLB]] = "", DataBase2[[#This Row],[BestSol]]=""), "", (DataBase2[[#This Row],[sLB]]-DataBase2[[#This Row],[BestSol]])/DataBase2[[#This Row],[BestSol]])</f>
        <v/>
      </c>
      <c r="AG849" s="76" t="str">
        <f>IF(OR(DataBase2[[#This Row],[sCL]] = "", DataBase2[[#This Row],[BestSol]]=""), "", (DataBase2[[#This Row],[sCL]] -DataBase2[[#This Row],[BestSol]])/DataBase2[[#This Row],[BestSol]])</f>
        <v/>
      </c>
      <c r="AH849" s="76" t="str">
        <f>IF(OR(DataBase2[[#This Row],[sDRC]]= "", DataBase2[[#This Row],[BestSol]]=""), "", (DataBase2[[#This Row],[sDRC]]-DataBase2[[#This Row],[BestSol]])/DataBase2[[#This Row],[BestSol]])</f>
        <v/>
      </c>
      <c r="AI849" s="76" t="str">
        <f>IF(OR(DataBase2[[#This Row],[sABS]]= "", DataBase2[[#This Row],[BestSol]]=""), "", (DataBase2[[#This Row],[sABS]]-DataBase2[[#This Row],[BestSol]])/DataBase2[[#This Row],[BestSol]])</f>
        <v/>
      </c>
      <c r="AJ849" s="76" t="str">
        <f>IF(OR(DataBase2[[#This Row],[sCCJ]]= "", DataBase2[[#This Row],[BestSol]]=""), "", (DataBase2[[#This Row],[sCCJ]]-DataBase2[[#This Row],[BestSol]])/DataBase2[[#This Row],[BestSol]])</f>
        <v/>
      </c>
      <c r="AK849" s="76" t="str">
        <f>IF(OR(DataBase2[[#This Row],[sILS]] = "", DataBase2[[#This Row],[BestSol]]=""), "", (DataBase2[[#This Row],[sILS]]-DataBase2[[#This Row],[BestSol]])/DataBase2[[#This Row],[BestSol]])</f>
        <v/>
      </c>
      <c r="AL849" s="76" t="str">
        <f>IF(OR(DataBase2[[#This Row],[sSA]] = "", DataBase2[[#This Row],[BestSol]]=""), "", (DataBase2[[#This Row],[sSA]]-DataBase2[[#This Row],[BestSol]])/DataBase2[[#This Row],[BestSol]])</f>
        <v/>
      </c>
      <c r="AM849" s="76" t="str">
        <f>IF(OR(DataBase2[[#This Row],[sKS]] = "", DataBase2[[#This Row],[BestSol]]=""), "", (DataBase2[[#This Row],[sKS]]-DataBase2[[#This Row],[BestSol]])/DataBase2[[#This Row],[BestSol]])</f>
        <v/>
      </c>
      <c r="AN849" s="75" t="str">
        <f>IF(OR(DataBase2[[#This Row],[sLB]] = "", DataBase2[[#This Row],[BSHeu]]=""), "", (DataBase2[[#This Row],[sLB]]-DataBase2[[#This Row],[BSHeu]])/DataBase2[[#This Row],[BSHeu]])</f>
        <v/>
      </c>
      <c r="AO849" s="76" t="str">
        <f>IF(OR(DataBase2[[#This Row],[sCL]] = "",  DataBase2[[#This Row],[BSHeu]]=""), "", (DataBase2[[#This Row],[sCL]] - DataBase2[[#This Row],[BSHeu]])/ DataBase2[[#This Row],[BSHeu]])</f>
        <v/>
      </c>
      <c r="AP849" s="76" t="str">
        <f>IF(OR(DataBase2[[#This Row],[sDRC]]= "",  DataBase2[[#This Row],[BSHeu]]=""), "", (DataBase2[[#This Row],[sDRC]]- DataBase2[[#This Row],[BSHeu]])/ DataBase2[[#This Row],[BSHeu]])</f>
        <v/>
      </c>
      <c r="AQ849" s="76">
        <f>IF(OR(DataBase2[[#This Row],[sABS]]= "",  DataBase2[[#This Row],[BSHeu]]=""), "", (DataBase2[[#This Row],[sABS]]- DataBase2[[#This Row],[BSHeu]])/ DataBase2[[#This Row],[BSHeu]])</f>
        <v>1.2633523475906131E-2</v>
      </c>
      <c r="AR849" s="76">
        <f>IF(OR(DataBase2[[#This Row],[sCCJ]]= "",  DataBase2[[#This Row],[BSHeu]]=""), "", (DataBase2[[#This Row],[sCCJ]]- DataBase2[[#This Row],[BSHeu]])/ DataBase2[[#This Row],[BSHeu]])</f>
        <v>3.4018937018965105E-3</v>
      </c>
      <c r="AS849" s="76">
        <f>IF(OR(DataBase2[[#This Row],[sILS]] = "",  DataBase2[[#This Row],[BSHeu]]=""), "", (DataBase2[[#This Row],[sILS]]- DataBase2[[#This Row],[BSHeu]])/ DataBase2[[#This Row],[BSHeu]])</f>
        <v>0</v>
      </c>
      <c r="AT849" s="76">
        <f>IF(OR(DataBase2[[#This Row],[sSA]] = "",  DataBase2[[#This Row],[BSHeu]]=""), "", (DataBase2[[#This Row],[sSA]]- DataBase2[[#This Row],[BSHeu]])/ DataBase2[[#This Row],[BSHeu]])</f>
        <v>1.1511917418604481E-2</v>
      </c>
      <c r="AU849" s="77">
        <f>IF(OR(DataBase2[[#This Row],[sKS]]= "",  DataBase2[[#This Row],[BSHeu]]=""), "", (DataBase2[[#This Row],[sKS]]- DataBase2[[#This Row],[BSHeu]])/ DataBase2[[#This Row],[BSHeu]])</f>
        <v>6.4721169660786971E-3</v>
      </c>
      <c r="AV849" s="78" t="str">
        <f>IF(AND(DataBase2[[#This Row],[sLBGB]]&lt;=0.0001, DataBase2[[#This Row],[sLBGB]]&lt;&gt;""), 1,"")</f>
        <v/>
      </c>
      <c r="AW849" s="78" t="str">
        <f>IF(AND(DataBase2[[#This Row],[sCLGB]]&lt;=0.0001,DataBase2[[#This Row],[sCLGB]]&lt;&gt;""), 1,"")</f>
        <v/>
      </c>
      <c r="AX849" s="78" t="str">
        <f>IF(AND(DataBase2[[#This Row],[sDRCGB]]&lt;=0.0001,DataBase2[[#This Row],[sDRCGB]]&lt;&gt;""), 1,"")</f>
        <v/>
      </c>
      <c r="AY849" s="78" t="str">
        <f>IF(AND(DataBase2[[#This Row],[sABSGB]]&lt;=0.0001,DataBase2[[#This Row],[sABSGB]]&lt;&gt;""), 1,"")</f>
        <v/>
      </c>
      <c r="AZ849" s="78" t="str">
        <f>IF(AND(DataBase2[[#This Row],[sCCJGB]]&lt;=0.0001,DataBase2[[#This Row],[sCCJGB]]&lt;&gt;""), 1,"")</f>
        <v/>
      </c>
      <c r="BA849" s="78" t="str">
        <f>IF(AND(DataBase2[[#This Row],[sILSGB]]&lt;=0.0001,DataBase2[[#This Row],[sILSGB]]&lt;&gt;""), 1,"")</f>
        <v/>
      </c>
      <c r="BB849" s="78" t="str">
        <f>IF(AND(DataBase2[[#This Row],[sSAGB]]&lt;=0.0001,DataBase2[[#This Row],[sSAGB]]&lt;&gt;""), 1,"")</f>
        <v/>
      </c>
      <c r="BC849" s="78" t="str">
        <f>IF(AND(DataBase2[[#This Row],[sKSGB]]&lt;=0.0001,DataBase2[[#This Row],[sKSGB]]&lt;&gt;""), 1,"")</f>
        <v/>
      </c>
      <c r="BD849" s="79" t="str">
        <f>IF(AND(DataBase2[[#This Row],[sLBGKS]]&lt;=0.0001, DataBase2[[#This Row],[sLBGKS]]&lt;&gt;""), 1,"")</f>
        <v/>
      </c>
      <c r="BE849" s="78" t="str">
        <f>IF(AND(DataBase2[[#This Row],[sCLGKS]]&lt;=0.0001,DataBase2[[#This Row],[sCLGKS]]&lt;&gt;""), 1,"")</f>
        <v/>
      </c>
      <c r="BF849" s="78" t="str">
        <f>IF(AND(DataBase2[[#This Row],[sDRCGKS]]&lt;=0.0001,DataBase2[[#This Row],[sDRCGKS]]&lt;&gt;""), 1,"")</f>
        <v/>
      </c>
      <c r="BG849" s="78" t="str">
        <f>IF(AND(DataBase2[[#This Row],[sABSGKS]]&lt;=0.0001,DataBase2[[#This Row],[sABSGKS]]&lt;&gt;""), 1,"")</f>
        <v/>
      </c>
      <c r="BH849" s="78" t="str">
        <f>IF(AND(DataBase2[[#This Row],[sCCJGKS]]&lt;=0.0001,DataBase2[[#This Row],[sCCJGKS]]&lt;&gt;""), 1,"")</f>
        <v/>
      </c>
      <c r="BI849" s="78">
        <f>IF(AND(DataBase2[[#This Row],[sILSGKS]]&lt;=0.0001,DataBase2[[#This Row],[sILSGKS]]&lt;&gt;""), 1,"")</f>
        <v>1</v>
      </c>
      <c r="BJ849" s="78" t="str">
        <f>IF(AND(DataBase2[[#This Row],[sSAGKS]]&lt;=0.0001,DataBase2[[#This Row],[sSAGKS]]&lt;&gt;""), 1,"")</f>
        <v/>
      </c>
      <c r="BK849" s="80" t="str">
        <f>IF(AND(DataBase2[[#This Row],[sKSGKS]]&lt;=0.0001,DataBase2[[#This Row],[sKSGKS]]&lt;&gt;""), 1,"")</f>
        <v/>
      </c>
      <c r="BQ849" s="7"/>
      <c r="BR849" s="7"/>
      <c r="BS849" s="7"/>
      <c r="BT849" s="7"/>
      <c r="BU849" s="7"/>
      <c r="CH849" s="7"/>
      <c r="CI849" s="7"/>
      <c r="CJ849" s="7"/>
      <c r="CK849" s="7"/>
      <c r="CQ849" s="7"/>
      <c r="CR849" s="7"/>
      <c r="CS849" s="7"/>
      <c r="CT849" s="7"/>
      <c r="CU849" s="7"/>
      <c r="DH849" s="7"/>
      <c r="DI849" s="7"/>
      <c r="DJ849" s="7"/>
      <c r="DK849" s="7"/>
      <c r="DQ849" s="7"/>
      <c r="DR849" s="7"/>
      <c r="DS849" s="7"/>
      <c r="DT849" s="7"/>
      <c r="DU849" s="7"/>
      <c r="EB849" s="7"/>
      <c r="EC849" s="7"/>
      <c r="ED849" s="7"/>
      <c r="EE849" s="7"/>
      <c r="EK849" s="7"/>
      <c r="EL849" s="7"/>
      <c r="EM849" s="7"/>
      <c r="EN849" s="7"/>
      <c r="EO849" s="7"/>
      <c r="EV849" s="7"/>
      <c r="EW849" s="7"/>
      <c r="EX849" s="7"/>
      <c r="EY849" s="7"/>
    </row>
    <row r="850" spans="1:155" s="8" customFormat="1" x14ac:dyDescent="0.35">
      <c r="A850" s="127" t="s">
        <v>314</v>
      </c>
      <c r="B850" s="128" t="s">
        <v>283</v>
      </c>
      <c r="C850" s="129" t="s">
        <v>282</v>
      </c>
      <c r="D850" s="67">
        <v>6</v>
      </c>
      <c r="E850" s="67">
        <v>100</v>
      </c>
      <c r="F850" s="68">
        <v>4</v>
      </c>
      <c r="G850" s="130"/>
      <c r="H850" s="163">
        <v>15997.2</v>
      </c>
      <c r="I850" s="132"/>
      <c r="J850" s="130"/>
      <c r="K850" s="163"/>
      <c r="L850" s="132"/>
      <c r="M850" s="130"/>
      <c r="N850" s="131"/>
      <c r="O850" s="132"/>
      <c r="P850" s="130">
        <v>20468.189450000002</v>
      </c>
      <c r="Q850" s="132">
        <v>3208</v>
      </c>
      <c r="R850" s="130">
        <v>19386.64</v>
      </c>
      <c r="S850" s="132">
        <v>2010.39</v>
      </c>
      <c r="T850" s="130">
        <v>19632.34</v>
      </c>
      <c r="U850" s="132">
        <v>300.00049999999999</v>
      </c>
      <c r="V850" s="130">
        <v>19684.939999999999</v>
      </c>
      <c r="W850" s="132">
        <v>300.65600000000001</v>
      </c>
      <c r="X850" s="131">
        <v>20667.5</v>
      </c>
      <c r="Y850" s="132">
        <v>349</v>
      </c>
      <c r="Z850" s="74" t="str">
        <f t="shared" si="39"/>
        <v/>
      </c>
      <c r="AA850" s="48">
        <f t="shared" si="40"/>
        <v>19386.64</v>
      </c>
      <c r="AB85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MIN(G850,J850,M850),"")</f>
        <v/>
      </c>
      <c r="AC850" s="49" t="str">
        <f>IF(OR(DataBase2[[#This Row],[sKS]] = "", DataBase2[[#This Row],[BSOpt]]=""), "", (DataBase2[[#This Row],[sKS]]-DataBase2[[#This Row],[BSOpt]])/DataBase2[[#This Row],[BSOpt]])</f>
        <v/>
      </c>
      <c r="AD850" s="49" t="str">
        <f t="shared" si="41"/>
        <v/>
      </c>
      <c r="AE850" s="49" t="str">
        <f>IF(OR(DataBase2[[#This Row],[sKS]] = "", DataBase2[[#This Row],[BESTUB]]=""), "", (DataBase2[[#This Row],[sKS]]-DataBase2[[#This Row],[BESTUB]])/DataBase2[[#This Row],[BESTUB]])</f>
        <v/>
      </c>
      <c r="AF850" s="75" t="str">
        <f>IF(OR(DataBase2[[#This Row],[sLB]] = "", DataBase2[[#This Row],[BestSol]]=""), "", (DataBase2[[#This Row],[sLB]]-DataBase2[[#This Row],[BestSol]])/DataBase2[[#This Row],[BestSol]])</f>
        <v/>
      </c>
      <c r="AG850" s="76" t="str">
        <f>IF(OR(DataBase2[[#This Row],[sCL]] = "", DataBase2[[#This Row],[BestSol]]=""), "", (DataBase2[[#This Row],[sCL]] -DataBase2[[#This Row],[BestSol]])/DataBase2[[#This Row],[BestSol]])</f>
        <v/>
      </c>
      <c r="AH850" s="76" t="str">
        <f>IF(OR(DataBase2[[#This Row],[sDRC]]= "", DataBase2[[#This Row],[BestSol]]=""), "", (DataBase2[[#This Row],[sDRC]]-DataBase2[[#This Row],[BestSol]])/DataBase2[[#This Row],[BestSol]])</f>
        <v/>
      </c>
      <c r="AI850" s="76" t="str">
        <f>IF(OR(DataBase2[[#This Row],[sABS]]= "", DataBase2[[#This Row],[BestSol]]=""), "", (DataBase2[[#This Row],[sABS]]-DataBase2[[#This Row],[BestSol]])/DataBase2[[#This Row],[BestSol]])</f>
        <v/>
      </c>
      <c r="AJ850" s="76" t="str">
        <f>IF(OR(DataBase2[[#This Row],[sCCJ]]= "", DataBase2[[#This Row],[BestSol]]=""), "", (DataBase2[[#This Row],[sCCJ]]-DataBase2[[#This Row],[BestSol]])/DataBase2[[#This Row],[BestSol]])</f>
        <v/>
      </c>
      <c r="AK850" s="76" t="str">
        <f>IF(OR(DataBase2[[#This Row],[sILS]] = "", DataBase2[[#This Row],[BestSol]]=""), "", (DataBase2[[#This Row],[sILS]]-DataBase2[[#This Row],[BestSol]])/DataBase2[[#This Row],[BestSol]])</f>
        <v/>
      </c>
      <c r="AL850" s="76" t="str">
        <f>IF(OR(DataBase2[[#This Row],[sSA]] = "", DataBase2[[#This Row],[BestSol]]=""), "", (DataBase2[[#This Row],[sSA]]-DataBase2[[#This Row],[BestSol]])/DataBase2[[#This Row],[BestSol]])</f>
        <v/>
      </c>
      <c r="AM850" s="165" t="str">
        <f>IF(OR(DataBase2[[#This Row],[sKS]] = "", DataBase2[[#This Row],[BestSol]]=""), "", (DataBase2[[#This Row],[sKS]]-DataBase2[[#This Row],[BestSol]])/DataBase2[[#This Row],[BestSol]])</f>
        <v/>
      </c>
      <c r="AN850" s="75" t="str">
        <f>IF(OR(DataBase2[[#This Row],[sLB]] = "", DataBase2[[#This Row],[BSHeu]]=""), "", (DataBase2[[#This Row],[sLB]]-DataBase2[[#This Row],[BSHeu]])/DataBase2[[#This Row],[BSHeu]])</f>
        <v/>
      </c>
      <c r="AO850" s="76" t="str">
        <f>IF(OR(DataBase2[[#This Row],[sCL]] = "",  DataBase2[[#This Row],[BSHeu]]=""), "", (DataBase2[[#This Row],[sCL]] - DataBase2[[#This Row],[BSHeu]])/ DataBase2[[#This Row],[BSHeu]])</f>
        <v/>
      </c>
      <c r="AP850" s="76" t="str">
        <f>IF(OR(DataBase2[[#This Row],[sDRC]]= "",  DataBase2[[#This Row],[BSHeu]]=""), "", (DataBase2[[#This Row],[sDRC]]- DataBase2[[#This Row],[BSHeu]])/ DataBase2[[#This Row],[BSHeu]])</f>
        <v/>
      </c>
      <c r="AQ850" s="76">
        <f>IF(OR(DataBase2[[#This Row],[sABS]]= "",  DataBase2[[#This Row],[BSHeu]]=""), "", (DataBase2[[#This Row],[sABS]]- DataBase2[[#This Row],[BSHeu]])/ DataBase2[[#This Row],[BSHeu]])</f>
        <v>5.5788390871239282E-2</v>
      </c>
      <c r="AR850" s="76">
        <f>IF(OR(DataBase2[[#This Row],[sCCJ]]= "",  DataBase2[[#This Row],[BSHeu]]=""), "", (DataBase2[[#This Row],[sCCJ]]- DataBase2[[#This Row],[BSHeu]])/ DataBase2[[#This Row],[BSHeu]])</f>
        <v>0</v>
      </c>
      <c r="AS850" s="76">
        <f>IF(OR(DataBase2[[#This Row],[sILS]] = "",  DataBase2[[#This Row],[BSHeu]]=""), "", (DataBase2[[#This Row],[sILS]]- DataBase2[[#This Row],[BSHeu]])/ DataBase2[[#This Row],[BSHeu]])</f>
        <v>1.2673676304919302E-2</v>
      </c>
      <c r="AT850" s="76">
        <f>IF(OR(DataBase2[[#This Row],[sSA]] = "",  DataBase2[[#This Row],[BSHeu]]=""), "", (DataBase2[[#This Row],[sSA]]- DataBase2[[#This Row],[BSHeu]])/ DataBase2[[#This Row],[BSHeu]])</f>
        <v>1.5386884988837637E-2</v>
      </c>
      <c r="AU850" s="77">
        <f>IF(OR(DataBase2[[#This Row],[sKS]]= "",  DataBase2[[#This Row],[BSHeu]]=""), "", (DataBase2[[#This Row],[sKS]]- DataBase2[[#This Row],[BSHeu]])/ DataBase2[[#This Row],[BSHeu]])</f>
        <v>6.6069210549120461E-2</v>
      </c>
      <c r="AV850" s="78" t="str">
        <f>IF(AND(DataBase2[[#This Row],[sLBGB]]&lt;=0.0001, DataBase2[[#This Row],[sLBGB]]&lt;&gt;""), 1,"")</f>
        <v/>
      </c>
      <c r="AW850" s="78" t="str">
        <f>IF(AND(DataBase2[[#This Row],[sCLGB]]&lt;=0.0001,DataBase2[[#This Row],[sCLGB]]&lt;&gt;""), 1,"")</f>
        <v/>
      </c>
      <c r="AX850" s="78" t="str">
        <f>IF(AND(DataBase2[[#This Row],[sDRCGB]]&lt;=0.0001,DataBase2[[#This Row],[sDRCGB]]&lt;&gt;""), 1,"")</f>
        <v/>
      </c>
      <c r="AY850" s="78" t="str">
        <f>IF(AND(DataBase2[[#This Row],[sABSGB]]&lt;=0.0001,DataBase2[[#This Row],[sABSGB]]&lt;&gt;""), 1,"")</f>
        <v/>
      </c>
      <c r="AZ850" s="78" t="str">
        <f>IF(AND(DataBase2[[#This Row],[sCCJGB]]&lt;=0.0001,DataBase2[[#This Row],[sCCJGB]]&lt;&gt;""), 1,"")</f>
        <v/>
      </c>
      <c r="BA850" s="78" t="str">
        <f>IF(AND(DataBase2[[#This Row],[sILSGB]]&lt;=0.0001,DataBase2[[#This Row],[sILSGB]]&lt;&gt;""), 1,"")</f>
        <v/>
      </c>
      <c r="BB850" s="78" t="str">
        <f>IF(AND(DataBase2[[#This Row],[sSAGB]]&lt;=0.0001,DataBase2[[#This Row],[sSAGB]]&lt;&gt;""), 1,"")</f>
        <v/>
      </c>
      <c r="BC850" s="166" t="str">
        <f>IF(AND(DataBase2[[#This Row],[sKSGB]]&lt;=0.0001,DataBase2[[#This Row],[sKSGB]]&lt;&gt;""), 1,"")</f>
        <v/>
      </c>
      <c r="BD850" s="79" t="str">
        <f>IF(AND(DataBase2[[#This Row],[sLBGKS]]&lt;=0.0001, DataBase2[[#This Row],[sLBGKS]]&lt;&gt;""), 1,"")</f>
        <v/>
      </c>
      <c r="BE850" s="78" t="str">
        <f>IF(AND(DataBase2[[#This Row],[sCLGKS]]&lt;=0.0001,DataBase2[[#This Row],[sCLGKS]]&lt;&gt;""), 1,"")</f>
        <v/>
      </c>
      <c r="BF850" s="78" t="str">
        <f>IF(AND(DataBase2[[#This Row],[sDRCGKS]]&lt;=0.0001,DataBase2[[#This Row],[sDRCGKS]]&lt;&gt;""), 1,"")</f>
        <v/>
      </c>
      <c r="BG850" s="78" t="str">
        <f>IF(AND(DataBase2[[#This Row],[sABSGKS]]&lt;=0.0001,DataBase2[[#This Row],[sABSGKS]]&lt;&gt;""), 1,"")</f>
        <v/>
      </c>
      <c r="BH850" s="78">
        <f>IF(AND(DataBase2[[#This Row],[sCCJGKS]]&lt;=0.0001,DataBase2[[#This Row],[sCCJGKS]]&lt;&gt;""), 1,"")</f>
        <v>1</v>
      </c>
      <c r="BI850" s="78" t="str">
        <f>IF(AND(DataBase2[[#This Row],[sILSGKS]]&lt;=0.0001,DataBase2[[#This Row],[sILSGKS]]&lt;&gt;""), 1,"")</f>
        <v/>
      </c>
      <c r="BJ850" s="78" t="str">
        <f>IF(AND(DataBase2[[#This Row],[sSAGKS]]&lt;=0.0001,DataBase2[[#This Row],[sSAGKS]]&lt;&gt;""), 1,"")</f>
        <v/>
      </c>
      <c r="BK850" s="80" t="str">
        <f>IF(AND(DataBase2[[#This Row],[sKSGKS]]&lt;=0.0001,DataBase2[[#This Row],[sKSGKS]]&lt;&gt;""), 1,"")</f>
        <v/>
      </c>
      <c r="BQ850" s="7"/>
      <c r="BR850" s="7"/>
      <c r="BS850" s="7"/>
      <c r="BT850" s="7"/>
      <c r="BU850" s="7"/>
      <c r="CH850" s="7"/>
      <c r="CI850" s="7"/>
      <c r="CJ850" s="7"/>
      <c r="CK850" s="7"/>
      <c r="CQ850" s="7"/>
      <c r="CR850" s="7"/>
      <c r="CS850" s="7"/>
      <c r="CT850" s="7"/>
      <c r="CU850" s="7"/>
      <c r="DH850" s="7"/>
      <c r="DI850" s="7"/>
      <c r="DJ850" s="7"/>
      <c r="DK850" s="7"/>
      <c r="DQ850" s="7"/>
      <c r="DR850" s="7"/>
      <c r="DS850" s="7"/>
      <c r="DT850" s="7"/>
      <c r="DU850" s="7"/>
      <c r="EB850" s="7"/>
      <c r="EC850" s="7"/>
      <c r="ED850" s="7"/>
      <c r="EE850" s="7"/>
      <c r="EK850" s="7"/>
      <c r="EL850" s="7"/>
      <c r="EM850" s="7"/>
      <c r="EN850" s="7"/>
      <c r="EO850" s="7"/>
      <c r="EV850" s="7"/>
      <c r="EW850" s="7"/>
      <c r="EX850" s="7"/>
      <c r="EY850" s="7"/>
    </row>
    <row r="851" spans="1:155" s="8" customFormat="1" x14ac:dyDescent="0.35">
      <c r="A851" s="127" t="s">
        <v>315</v>
      </c>
      <c r="B851" s="128" t="s">
        <v>283</v>
      </c>
      <c r="C851" s="129" t="s">
        <v>282</v>
      </c>
      <c r="D851" s="67">
        <v>6</v>
      </c>
      <c r="E851" s="67">
        <v>100</v>
      </c>
      <c r="F851" s="68">
        <v>5</v>
      </c>
      <c r="G851" s="130"/>
      <c r="H851" s="163">
        <v>17449</v>
      </c>
      <c r="I851" s="132"/>
      <c r="J851" s="130"/>
      <c r="K851" s="163"/>
      <c r="L851" s="132"/>
      <c r="M851" s="130"/>
      <c r="N851" s="131"/>
      <c r="O851" s="132"/>
      <c r="P851" s="130">
        <v>22627.490229999999</v>
      </c>
      <c r="Q851" s="132">
        <v>6049</v>
      </c>
      <c r="R851" s="130">
        <v>20611.34</v>
      </c>
      <c r="S851" s="132">
        <v>1225.3499999999999</v>
      </c>
      <c r="T851" s="130">
        <v>21854.74</v>
      </c>
      <c r="U851" s="132">
        <v>300.43049999999999</v>
      </c>
      <c r="V851" s="130">
        <v>21723.54</v>
      </c>
      <c r="W851" s="132">
        <v>300.69799999999998</v>
      </c>
      <c r="X851" s="131">
        <v>21529.9</v>
      </c>
      <c r="Y851" s="132">
        <v>7199</v>
      </c>
      <c r="Z851" s="74" t="str">
        <f t="shared" si="39"/>
        <v/>
      </c>
      <c r="AA851" s="48">
        <f t="shared" si="40"/>
        <v>20611.34</v>
      </c>
      <c r="AB85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MIN(G851,J851,M851),"")</f>
        <v/>
      </c>
      <c r="AC851" s="49" t="str">
        <f>IF(OR(DataBase2[[#This Row],[sKS]] = "", DataBase2[[#This Row],[BSOpt]]=""), "", (DataBase2[[#This Row],[sKS]]-DataBase2[[#This Row],[BSOpt]])/DataBase2[[#This Row],[BSOpt]])</f>
        <v/>
      </c>
      <c r="AD851" s="49" t="str">
        <f t="shared" si="41"/>
        <v/>
      </c>
      <c r="AE851" s="49" t="str">
        <f>IF(OR(DataBase2[[#This Row],[sKS]] = "", DataBase2[[#This Row],[BESTUB]]=""), "", (DataBase2[[#This Row],[sKS]]-DataBase2[[#This Row],[BESTUB]])/DataBase2[[#This Row],[BESTUB]])</f>
        <v/>
      </c>
      <c r="AF851" s="75" t="str">
        <f>IF(OR(DataBase2[[#This Row],[sLB]] = "", DataBase2[[#This Row],[BestSol]]=""), "", (DataBase2[[#This Row],[sLB]]-DataBase2[[#This Row],[BestSol]])/DataBase2[[#This Row],[BestSol]])</f>
        <v/>
      </c>
      <c r="AG851" s="76" t="str">
        <f>IF(OR(DataBase2[[#This Row],[sCL]] = "", DataBase2[[#This Row],[BestSol]]=""), "", (DataBase2[[#This Row],[sCL]] -DataBase2[[#This Row],[BestSol]])/DataBase2[[#This Row],[BestSol]])</f>
        <v/>
      </c>
      <c r="AH851" s="76" t="str">
        <f>IF(OR(DataBase2[[#This Row],[sDRC]]= "", DataBase2[[#This Row],[BestSol]]=""), "", (DataBase2[[#This Row],[sDRC]]-DataBase2[[#This Row],[BestSol]])/DataBase2[[#This Row],[BestSol]])</f>
        <v/>
      </c>
      <c r="AI851" s="76" t="str">
        <f>IF(OR(DataBase2[[#This Row],[sABS]]= "", DataBase2[[#This Row],[BestSol]]=""), "", (DataBase2[[#This Row],[sABS]]-DataBase2[[#This Row],[BestSol]])/DataBase2[[#This Row],[BestSol]])</f>
        <v/>
      </c>
      <c r="AJ851" s="76" t="str">
        <f>IF(OR(DataBase2[[#This Row],[sCCJ]]= "", DataBase2[[#This Row],[BestSol]]=""), "", (DataBase2[[#This Row],[sCCJ]]-DataBase2[[#This Row],[BestSol]])/DataBase2[[#This Row],[BestSol]])</f>
        <v/>
      </c>
      <c r="AK851" s="76" t="str">
        <f>IF(OR(DataBase2[[#This Row],[sILS]] = "", DataBase2[[#This Row],[BestSol]]=""), "", (DataBase2[[#This Row],[sILS]]-DataBase2[[#This Row],[BestSol]])/DataBase2[[#This Row],[BestSol]])</f>
        <v/>
      </c>
      <c r="AL851" s="76" t="str">
        <f>IF(OR(DataBase2[[#This Row],[sSA]] = "", DataBase2[[#This Row],[BestSol]]=""), "", (DataBase2[[#This Row],[sSA]]-DataBase2[[#This Row],[BestSol]])/DataBase2[[#This Row],[BestSol]])</f>
        <v/>
      </c>
      <c r="AM851" s="76" t="str">
        <f>IF(OR(DataBase2[[#This Row],[sKS]] = "", DataBase2[[#This Row],[BestSol]]=""), "", (DataBase2[[#This Row],[sKS]]-DataBase2[[#This Row],[BestSol]])/DataBase2[[#This Row],[BestSol]])</f>
        <v/>
      </c>
      <c r="AN851" s="75" t="str">
        <f>IF(OR(DataBase2[[#This Row],[sLB]] = "", DataBase2[[#This Row],[BSHeu]]=""), "", (DataBase2[[#This Row],[sLB]]-DataBase2[[#This Row],[BSHeu]])/DataBase2[[#This Row],[BSHeu]])</f>
        <v/>
      </c>
      <c r="AO851" s="76" t="str">
        <f>IF(OR(DataBase2[[#This Row],[sCL]] = "",  DataBase2[[#This Row],[BSHeu]]=""), "", (DataBase2[[#This Row],[sCL]] - DataBase2[[#This Row],[BSHeu]])/ DataBase2[[#This Row],[BSHeu]])</f>
        <v/>
      </c>
      <c r="AP851" s="76" t="str">
        <f>IF(OR(DataBase2[[#This Row],[sDRC]]= "",  DataBase2[[#This Row],[BSHeu]]=""), "", (DataBase2[[#This Row],[sDRC]]- DataBase2[[#This Row],[BSHeu]])/ DataBase2[[#This Row],[BSHeu]])</f>
        <v/>
      </c>
      <c r="AQ851" s="76">
        <f>IF(OR(DataBase2[[#This Row],[sABS]]= "",  DataBase2[[#This Row],[BSHeu]]=""), "", (DataBase2[[#This Row],[sABS]]- DataBase2[[#This Row],[BSHeu]])/ DataBase2[[#This Row],[BSHeu]])</f>
        <v>9.7817523266318415E-2</v>
      </c>
      <c r="AR851" s="76">
        <f>IF(OR(DataBase2[[#This Row],[sCCJ]]= "",  DataBase2[[#This Row],[BSHeu]]=""), "", (DataBase2[[#This Row],[sCCJ]]- DataBase2[[#This Row],[BSHeu]])/ DataBase2[[#This Row],[BSHeu]])</f>
        <v>0</v>
      </c>
      <c r="AS851" s="76">
        <f>IF(OR(DataBase2[[#This Row],[sILS]] = "",  DataBase2[[#This Row],[BSHeu]]=""), "", (DataBase2[[#This Row],[sILS]]- DataBase2[[#This Row],[BSHeu]])/ DataBase2[[#This Row],[BSHeu]])</f>
        <v>6.0326014708408163E-2</v>
      </c>
      <c r="AT851" s="76">
        <f>IF(OR(DataBase2[[#This Row],[sSA]] = "",  DataBase2[[#This Row],[BSHeu]]=""), "", (DataBase2[[#This Row],[sSA]]- DataBase2[[#This Row],[BSHeu]])/ DataBase2[[#This Row],[BSHeu]])</f>
        <v>5.3960586744966642E-2</v>
      </c>
      <c r="AU851" s="77">
        <f>IF(OR(DataBase2[[#This Row],[sKS]]= "",  DataBase2[[#This Row],[BSHeu]]=""), "", (DataBase2[[#This Row],[sKS]]- DataBase2[[#This Row],[BSHeu]])/ DataBase2[[#This Row],[BSHeu]])</f>
        <v>4.4565758461119043E-2</v>
      </c>
      <c r="AV851" s="78" t="str">
        <f>IF(AND(DataBase2[[#This Row],[sLBGB]]&lt;=0.0001, DataBase2[[#This Row],[sLBGB]]&lt;&gt;""), 1,"")</f>
        <v/>
      </c>
      <c r="AW851" s="78" t="str">
        <f>IF(AND(DataBase2[[#This Row],[sCLGB]]&lt;=0.0001,DataBase2[[#This Row],[sCLGB]]&lt;&gt;""), 1,"")</f>
        <v/>
      </c>
      <c r="AX851" s="78" t="str">
        <f>IF(AND(DataBase2[[#This Row],[sDRCGB]]&lt;=0.0001,DataBase2[[#This Row],[sDRCGB]]&lt;&gt;""), 1,"")</f>
        <v/>
      </c>
      <c r="AY851" s="78" t="str">
        <f>IF(AND(DataBase2[[#This Row],[sABSGB]]&lt;=0.0001,DataBase2[[#This Row],[sABSGB]]&lt;&gt;""), 1,"")</f>
        <v/>
      </c>
      <c r="AZ851" s="78" t="str">
        <f>IF(AND(DataBase2[[#This Row],[sCCJGB]]&lt;=0.0001,DataBase2[[#This Row],[sCCJGB]]&lt;&gt;""), 1,"")</f>
        <v/>
      </c>
      <c r="BA851" s="78" t="str">
        <f>IF(AND(DataBase2[[#This Row],[sILSGB]]&lt;=0.0001,DataBase2[[#This Row],[sILSGB]]&lt;&gt;""), 1,"")</f>
        <v/>
      </c>
      <c r="BB851" s="78" t="str">
        <f>IF(AND(DataBase2[[#This Row],[sSAGB]]&lt;=0.0001,DataBase2[[#This Row],[sSAGB]]&lt;&gt;""), 1,"")</f>
        <v/>
      </c>
      <c r="BC851" s="78" t="str">
        <f>IF(AND(DataBase2[[#This Row],[sKSGB]]&lt;=0.0001,DataBase2[[#This Row],[sKSGB]]&lt;&gt;""), 1,"")</f>
        <v/>
      </c>
      <c r="BD851" s="79" t="str">
        <f>IF(AND(DataBase2[[#This Row],[sLBGKS]]&lt;=0.0001, DataBase2[[#This Row],[sLBGKS]]&lt;&gt;""), 1,"")</f>
        <v/>
      </c>
      <c r="BE851" s="78" t="str">
        <f>IF(AND(DataBase2[[#This Row],[sCLGKS]]&lt;=0.0001,DataBase2[[#This Row],[sCLGKS]]&lt;&gt;""), 1,"")</f>
        <v/>
      </c>
      <c r="BF851" s="78" t="str">
        <f>IF(AND(DataBase2[[#This Row],[sDRCGKS]]&lt;=0.0001,DataBase2[[#This Row],[sDRCGKS]]&lt;&gt;""), 1,"")</f>
        <v/>
      </c>
      <c r="BG851" s="78" t="str">
        <f>IF(AND(DataBase2[[#This Row],[sABSGKS]]&lt;=0.0001,DataBase2[[#This Row],[sABSGKS]]&lt;&gt;""), 1,"")</f>
        <v/>
      </c>
      <c r="BH851" s="78">
        <f>IF(AND(DataBase2[[#This Row],[sCCJGKS]]&lt;=0.0001,DataBase2[[#This Row],[sCCJGKS]]&lt;&gt;""), 1,"")</f>
        <v>1</v>
      </c>
      <c r="BI851" s="78" t="str">
        <f>IF(AND(DataBase2[[#This Row],[sILSGKS]]&lt;=0.0001,DataBase2[[#This Row],[sILSGKS]]&lt;&gt;""), 1,"")</f>
        <v/>
      </c>
      <c r="BJ851" s="78" t="str">
        <f>IF(AND(DataBase2[[#This Row],[sSAGKS]]&lt;=0.0001,DataBase2[[#This Row],[sSAGKS]]&lt;&gt;""), 1,"")</f>
        <v/>
      </c>
      <c r="BK851" s="80" t="str">
        <f>IF(AND(DataBase2[[#This Row],[sKSGKS]]&lt;=0.0001,DataBase2[[#This Row],[sKSGKS]]&lt;&gt;""), 1,"")</f>
        <v/>
      </c>
      <c r="BQ851" s="7"/>
      <c r="BR851" s="7"/>
      <c r="BS851" s="7"/>
      <c r="BT851" s="7"/>
      <c r="BU851" s="7"/>
      <c r="CH851" s="7"/>
      <c r="CI851" s="7"/>
      <c r="CJ851" s="7"/>
      <c r="CK851" s="7"/>
      <c r="CQ851" s="7"/>
      <c r="CR851" s="7"/>
      <c r="CS851" s="7"/>
      <c r="CT851" s="7"/>
      <c r="CU851" s="7"/>
      <c r="DH851" s="7"/>
      <c r="DI851" s="7"/>
      <c r="DJ851" s="7"/>
      <c r="DK851" s="7"/>
      <c r="DQ851" s="7"/>
      <c r="DR851" s="7"/>
      <c r="DS851" s="7"/>
      <c r="DT851" s="7"/>
      <c r="DU851" s="7"/>
      <c r="EB851" s="7"/>
      <c r="EC851" s="7"/>
      <c r="ED851" s="7"/>
      <c r="EE851" s="7"/>
      <c r="EK851" s="7"/>
      <c r="EL851" s="7"/>
      <c r="EM851" s="7"/>
      <c r="EN851" s="7"/>
      <c r="EO851" s="7"/>
      <c r="EV851" s="7"/>
      <c r="EW851" s="7"/>
      <c r="EX851" s="7"/>
      <c r="EY851" s="7"/>
    </row>
    <row r="852" spans="1:155" s="8" customFormat="1" x14ac:dyDescent="0.35">
      <c r="A852" s="127" t="s">
        <v>316</v>
      </c>
      <c r="B852" s="128" t="s">
        <v>283</v>
      </c>
      <c r="C852" s="129" t="s">
        <v>282</v>
      </c>
      <c r="D852" s="67">
        <v>6</v>
      </c>
      <c r="E852" s="67">
        <v>100</v>
      </c>
      <c r="F852" s="68">
        <v>2</v>
      </c>
      <c r="G852" s="130"/>
      <c r="H852" s="163">
        <v>13285.1</v>
      </c>
      <c r="I852" s="132"/>
      <c r="J852" s="130"/>
      <c r="K852" s="163"/>
      <c r="L852" s="132"/>
      <c r="M852" s="130"/>
      <c r="N852" s="131"/>
      <c r="O852" s="132"/>
      <c r="P852" s="130">
        <v>15994.75</v>
      </c>
      <c r="Q852" s="132">
        <v>4486</v>
      </c>
      <c r="R852" s="130">
        <v>15096.05</v>
      </c>
      <c r="S852" s="132">
        <v>1509.08</v>
      </c>
      <c r="T852" s="130">
        <v>15339.05</v>
      </c>
      <c r="U852" s="132">
        <v>300.77249999999998</v>
      </c>
      <c r="V852" s="130">
        <v>16103.15</v>
      </c>
      <c r="W852" s="132">
        <v>300.4375</v>
      </c>
      <c r="X852" s="131">
        <v>15436.8</v>
      </c>
      <c r="Y852" s="132">
        <v>129</v>
      </c>
      <c r="Z852" s="74" t="str">
        <f t="shared" si="39"/>
        <v/>
      </c>
      <c r="AA852" s="48">
        <f t="shared" si="40"/>
        <v>15096.05</v>
      </c>
      <c r="AB85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MIN(G852,J852,M852),"")</f>
        <v/>
      </c>
      <c r="AC852" s="49" t="str">
        <f>IF(OR(DataBase2[[#This Row],[sKS]] = "", DataBase2[[#This Row],[BSOpt]]=""), "", (DataBase2[[#This Row],[sKS]]-DataBase2[[#This Row],[BSOpt]])/DataBase2[[#This Row],[BSOpt]])</f>
        <v/>
      </c>
      <c r="AD852" s="49" t="str">
        <f t="shared" si="41"/>
        <v/>
      </c>
      <c r="AE852" s="49" t="str">
        <f>IF(OR(DataBase2[[#This Row],[sKS]] = "", DataBase2[[#This Row],[BESTUB]]=""), "", (DataBase2[[#This Row],[sKS]]-DataBase2[[#This Row],[BESTUB]])/DataBase2[[#This Row],[BESTUB]])</f>
        <v/>
      </c>
      <c r="AF852" s="75" t="str">
        <f>IF(OR(DataBase2[[#This Row],[sLB]] = "", DataBase2[[#This Row],[BestSol]]=""), "", (DataBase2[[#This Row],[sLB]]-DataBase2[[#This Row],[BestSol]])/DataBase2[[#This Row],[BestSol]])</f>
        <v/>
      </c>
      <c r="AG852" s="76" t="str">
        <f>IF(OR(DataBase2[[#This Row],[sCL]] = "", DataBase2[[#This Row],[BestSol]]=""), "", (DataBase2[[#This Row],[sCL]] -DataBase2[[#This Row],[BestSol]])/DataBase2[[#This Row],[BestSol]])</f>
        <v/>
      </c>
      <c r="AH852" s="76" t="str">
        <f>IF(OR(DataBase2[[#This Row],[sDRC]]= "", DataBase2[[#This Row],[BestSol]]=""), "", (DataBase2[[#This Row],[sDRC]]-DataBase2[[#This Row],[BestSol]])/DataBase2[[#This Row],[BestSol]])</f>
        <v/>
      </c>
      <c r="AI852" s="76" t="str">
        <f>IF(OR(DataBase2[[#This Row],[sABS]]= "", DataBase2[[#This Row],[BestSol]]=""), "", (DataBase2[[#This Row],[sABS]]-DataBase2[[#This Row],[BestSol]])/DataBase2[[#This Row],[BestSol]])</f>
        <v/>
      </c>
      <c r="AJ852" s="76" t="str">
        <f>IF(OR(DataBase2[[#This Row],[sCCJ]]= "", DataBase2[[#This Row],[BestSol]]=""), "", (DataBase2[[#This Row],[sCCJ]]-DataBase2[[#This Row],[BestSol]])/DataBase2[[#This Row],[BestSol]])</f>
        <v/>
      </c>
      <c r="AK852" s="76" t="str">
        <f>IF(OR(DataBase2[[#This Row],[sILS]] = "", DataBase2[[#This Row],[BestSol]]=""), "", (DataBase2[[#This Row],[sILS]]-DataBase2[[#This Row],[BestSol]])/DataBase2[[#This Row],[BestSol]])</f>
        <v/>
      </c>
      <c r="AL852" s="76" t="str">
        <f>IF(OR(DataBase2[[#This Row],[sSA]] = "", DataBase2[[#This Row],[BestSol]]=""), "", (DataBase2[[#This Row],[sSA]]-DataBase2[[#This Row],[BestSol]])/DataBase2[[#This Row],[BestSol]])</f>
        <v/>
      </c>
      <c r="AM852" s="76" t="str">
        <f>IF(OR(DataBase2[[#This Row],[sKS]] = "", DataBase2[[#This Row],[BestSol]]=""), "", (DataBase2[[#This Row],[sKS]]-DataBase2[[#This Row],[BestSol]])/DataBase2[[#This Row],[BestSol]])</f>
        <v/>
      </c>
      <c r="AN852" s="75" t="str">
        <f>IF(OR(DataBase2[[#This Row],[sLB]] = "", DataBase2[[#This Row],[BSHeu]]=""), "", (DataBase2[[#This Row],[sLB]]-DataBase2[[#This Row],[BSHeu]])/DataBase2[[#This Row],[BSHeu]])</f>
        <v/>
      </c>
      <c r="AO852" s="76" t="str">
        <f>IF(OR(DataBase2[[#This Row],[sCL]] = "",  DataBase2[[#This Row],[BSHeu]]=""), "", (DataBase2[[#This Row],[sCL]] - DataBase2[[#This Row],[BSHeu]])/ DataBase2[[#This Row],[BSHeu]])</f>
        <v/>
      </c>
      <c r="AP852" s="76" t="str">
        <f>IF(OR(DataBase2[[#This Row],[sDRC]]= "",  DataBase2[[#This Row],[BSHeu]]=""), "", (DataBase2[[#This Row],[sDRC]]- DataBase2[[#This Row],[BSHeu]])/ DataBase2[[#This Row],[BSHeu]])</f>
        <v/>
      </c>
      <c r="AQ852" s="76">
        <f>IF(OR(DataBase2[[#This Row],[sABS]]= "",  DataBase2[[#This Row],[BSHeu]]=""), "", (DataBase2[[#This Row],[sABS]]- DataBase2[[#This Row],[BSHeu]])/ DataBase2[[#This Row],[BSHeu]])</f>
        <v>5.953212926560264E-2</v>
      </c>
      <c r="AR852" s="76">
        <f>IF(OR(DataBase2[[#This Row],[sCCJ]]= "",  DataBase2[[#This Row],[BSHeu]]=""), "", (DataBase2[[#This Row],[sCCJ]]- DataBase2[[#This Row],[BSHeu]])/ DataBase2[[#This Row],[BSHeu]])</f>
        <v>0</v>
      </c>
      <c r="AS852" s="76">
        <f>IF(OR(DataBase2[[#This Row],[sILS]] = "",  DataBase2[[#This Row],[BSHeu]]=""), "", (DataBase2[[#This Row],[sILS]]- DataBase2[[#This Row],[BSHeu]])/ DataBase2[[#This Row],[BSHeu]])</f>
        <v>1.6096926017070693E-2</v>
      </c>
      <c r="AT852" s="76">
        <f>IF(OR(DataBase2[[#This Row],[sSA]] = "",  DataBase2[[#This Row],[BSHeu]]=""), "", (DataBase2[[#This Row],[sSA]]- DataBase2[[#This Row],[BSHeu]])/ DataBase2[[#This Row],[BSHeu]])</f>
        <v>6.671281560408189E-2</v>
      </c>
      <c r="AU852" s="77">
        <f>IF(OR(DataBase2[[#This Row],[sKS]]= "",  DataBase2[[#This Row],[BSHeu]]=""), "", (DataBase2[[#This Row],[sKS]]- DataBase2[[#This Row],[BSHeu]])/ DataBase2[[#This Row],[BSHeu]])</f>
        <v>2.2572129795542545E-2</v>
      </c>
      <c r="AV852" s="78" t="str">
        <f>IF(AND(DataBase2[[#This Row],[sLBGB]]&lt;=0.0001, DataBase2[[#This Row],[sLBGB]]&lt;&gt;""), 1,"")</f>
        <v/>
      </c>
      <c r="AW852" s="78" t="str">
        <f>IF(AND(DataBase2[[#This Row],[sCLGB]]&lt;=0.0001,DataBase2[[#This Row],[sCLGB]]&lt;&gt;""), 1,"")</f>
        <v/>
      </c>
      <c r="AX852" s="78" t="str">
        <f>IF(AND(DataBase2[[#This Row],[sDRCGB]]&lt;=0.0001,DataBase2[[#This Row],[sDRCGB]]&lt;&gt;""), 1,"")</f>
        <v/>
      </c>
      <c r="AY852" s="78" t="str">
        <f>IF(AND(DataBase2[[#This Row],[sABSGB]]&lt;=0.0001,DataBase2[[#This Row],[sABSGB]]&lt;&gt;""), 1,"")</f>
        <v/>
      </c>
      <c r="AZ852" s="78" t="str">
        <f>IF(AND(DataBase2[[#This Row],[sCCJGB]]&lt;=0.0001,DataBase2[[#This Row],[sCCJGB]]&lt;&gt;""), 1,"")</f>
        <v/>
      </c>
      <c r="BA852" s="78" t="str">
        <f>IF(AND(DataBase2[[#This Row],[sILSGB]]&lt;=0.0001,DataBase2[[#This Row],[sILSGB]]&lt;&gt;""), 1,"")</f>
        <v/>
      </c>
      <c r="BB852" s="78" t="str">
        <f>IF(AND(DataBase2[[#This Row],[sSAGB]]&lt;=0.0001,DataBase2[[#This Row],[sSAGB]]&lt;&gt;""), 1,"")</f>
        <v/>
      </c>
      <c r="BC852" s="78" t="str">
        <f>IF(AND(DataBase2[[#This Row],[sKSGB]]&lt;=0.0001,DataBase2[[#This Row],[sKSGB]]&lt;&gt;""), 1,"")</f>
        <v/>
      </c>
      <c r="BD852" s="79" t="str">
        <f>IF(AND(DataBase2[[#This Row],[sLBGKS]]&lt;=0.0001, DataBase2[[#This Row],[sLBGKS]]&lt;&gt;""), 1,"")</f>
        <v/>
      </c>
      <c r="BE852" s="78" t="str">
        <f>IF(AND(DataBase2[[#This Row],[sCLGKS]]&lt;=0.0001,DataBase2[[#This Row],[sCLGKS]]&lt;&gt;""), 1,"")</f>
        <v/>
      </c>
      <c r="BF852" s="78" t="str">
        <f>IF(AND(DataBase2[[#This Row],[sDRCGKS]]&lt;=0.0001,DataBase2[[#This Row],[sDRCGKS]]&lt;&gt;""), 1,"")</f>
        <v/>
      </c>
      <c r="BG852" s="78" t="str">
        <f>IF(AND(DataBase2[[#This Row],[sABSGKS]]&lt;=0.0001,DataBase2[[#This Row],[sABSGKS]]&lt;&gt;""), 1,"")</f>
        <v/>
      </c>
      <c r="BH852" s="78">
        <f>IF(AND(DataBase2[[#This Row],[sCCJGKS]]&lt;=0.0001,DataBase2[[#This Row],[sCCJGKS]]&lt;&gt;""), 1,"")</f>
        <v>1</v>
      </c>
      <c r="BI852" s="78" t="str">
        <f>IF(AND(DataBase2[[#This Row],[sILSGKS]]&lt;=0.0001,DataBase2[[#This Row],[sILSGKS]]&lt;&gt;""), 1,"")</f>
        <v/>
      </c>
      <c r="BJ852" s="78" t="str">
        <f>IF(AND(DataBase2[[#This Row],[sSAGKS]]&lt;=0.0001,DataBase2[[#This Row],[sSAGKS]]&lt;&gt;""), 1,"")</f>
        <v/>
      </c>
      <c r="BK852" s="80" t="str">
        <f>IF(AND(DataBase2[[#This Row],[sKSGKS]]&lt;=0.0001,DataBase2[[#This Row],[sKSGKS]]&lt;&gt;""), 1,"")</f>
        <v/>
      </c>
      <c r="BQ852" s="7"/>
      <c r="BR852" s="7"/>
      <c r="BS852" s="7"/>
      <c r="BT852" s="7"/>
      <c r="BU852" s="7"/>
      <c r="CH852" s="7"/>
      <c r="CI852" s="7"/>
      <c r="CJ852" s="7"/>
      <c r="CK852" s="7"/>
      <c r="CQ852" s="7"/>
      <c r="CR852" s="7"/>
      <c r="CS852" s="7"/>
      <c r="CT852" s="7"/>
      <c r="CU852" s="7"/>
      <c r="DH852" s="7"/>
      <c r="DI852" s="7"/>
      <c r="DJ852" s="7"/>
      <c r="DK852" s="7"/>
      <c r="DQ852" s="7"/>
      <c r="DR852" s="7"/>
      <c r="DS852" s="7"/>
      <c r="DT852" s="7"/>
      <c r="DU852" s="7"/>
      <c r="EB852" s="7"/>
      <c r="EC852" s="7"/>
      <c r="ED852" s="7"/>
      <c r="EE852" s="7"/>
      <c r="EK852" s="7"/>
      <c r="EL852" s="7"/>
      <c r="EM852" s="7"/>
      <c r="EN852" s="7"/>
      <c r="EO852" s="7"/>
      <c r="EV852" s="7"/>
      <c r="EW852" s="7"/>
      <c r="EX852" s="7"/>
      <c r="EY852" s="7"/>
    </row>
    <row r="853" spans="1:155" s="8" customFormat="1" x14ac:dyDescent="0.35">
      <c r="A853" s="127" t="s">
        <v>317</v>
      </c>
      <c r="B853" s="128" t="s">
        <v>283</v>
      </c>
      <c r="C853" s="129" t="s">
        <v>282</v>
      </c>
      <c r="D853" s="67">
        <v>6</v>
      </c>
      <c r="E853" s="67">
        <v>100</v>
      </c>
      <c r="F853" s="68">
        <v>3</v>
      </c>
      <c r="G853" s="130"/>
      <c r="H853" s="163">
        <v>13741.8</v>
      </c>
      <c r="I853" s="132"/>
      <c r="J853" s="130"/>
      <c r="K853" s="163"/>
      <c r="L853" s="132"/>
      <c r="M853" s="130"/>
      <c r="N853" s="131"/>
      <c r="O853" s="132"/>
      <c r="P853" s="130">
        <v>16353.87988</v>
      </c>
      <c r="Q853" s="132">
        <v>13848</v>
      </c>
      <c r="R853" s="130">
        <v>15826.05</v>
      </c>
      <c r="S853" s="132">
        <v>1271.99</v>
      </c>
      <c r="T853" s="130">
        <v>15257.45</v>
      </c>
      <c r="U853" s="132">
        <v>300.18299999999999</v>
      </c>
      <c r="V853" s="130">
        <v>15882.95</v>
      </c>
      <c r="W853" s="132">
        <v>300.95850000000002</v>
      </c>
      <c r="X853" s="131">
        <v>16740.400000000001</v>
      </c>
      <c r="Y853" s="132">
        <v>131</v>
      </c>
      <c r="Z853" s="74" t="str">
        <f t="shared" si="39"/>
        <v/>
      </c>
      <c r="AA853" s="48">
        <f t="shared" si="40"/>
        <v>15257.45</v>
      </c>
      <c r="AB85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MIN(G853,J853,M853),"")</f>
        <v/>
      </c>
      <c r="AC853" s="49" t="str">
        <f>IF(OR(DataBase2[[#This Row],[sKS]] = "", DataBase2[[#This Row],[BSOpt]]=""), "", (DataBase2[[#This Row],[sKS]]-DataBase2[[#This Row],[BSOpt]])/DataBase2[[#This Row],[BSOpt]])</f>
        <v/>
      </c>
      <c r="AD853" s="49" t="str">
        <f t="shared" si="41"/>
        <v/>
      </c>
      <c r="AE853" s="49" t="str">
        <f>IF(OR(DataBase2[[#This Row],[sKS]] = "", DataBase2[[#This Row],[BESTUB]]=""), "", (DataBase2[[#This Row],[sKS]]-DataBase2[[#This Row],[BESTUB]])/DataBase2[[#This Row],[BESTUB]])</f>
        <v/>
      </c>
      <c r="AF853" s="75" t="str">
        <f>IF(OR(DataBase2[[#This Row],[sLB]] = "", DataBase2[[#This Row],[BestSol]]=""), "", (DataBase2[[#This Row],[sLB]]-DataBase2[[#This Row],[BestSol]])/DataBase2[[#This Row],[BestSol]])</f>
        <v/>
      </c>
      <c r="AG853" s="76" t="str">
        <f>IF(OR(DataBase2[[#This Row],[sCL]] = "", DataBase2[[#This Row],[BestSol]]=""), "", (DataBase2[[#This Row],[sCL]] -DataBase2[[#This Row],[BestSol]])/DataBase2[[#This Row],[BestSol]])</f>
        <v/>
      </c>
      <c r="AH853" s="76" t="str">
        <f>IF(OR(DataBase2[[#This Row],[sDRC]]= "", DataBase2[[#This Row],[BestSol]]=""), "", (DataBase2[[#This Row],[sDRC]]-DataBase2[[#This Row],[BestSol]])/DataBase2[[#This Row],[BestSol]])</f>
        <v/>
      </c>
      <c r="AI853" s="76" t="str">
        <f>IF(OR(DataBase2[[#This Row],[sABS]]= "", DataBase2[[#This Row],[BestSol]]=""), "", (DataBase2[[#This Row],[sABS]]-DataBase2[[#This Row],[BestSol]])/DataBase2[[#This Row],[BestSol]])</f>
        <v/>
      </c>
      <c r="AJ853" s="76" t="str">
        <f>IF(OR(DataBase2[[#This Row],[sCCJ]]= "", DataBase2[[#This Row],[BestSol]]=""), "", (DataBase2[[#This Row],[sCCJ]]-DataBase2[[#This Row],[BestSol]])/DataBase2[[#This Row],[BestSol]])</f>
        <v/>
      </c>
      <c r="AK853" s="76" t="str">
        <f>IF(OR(DataBase2[[#This Row],[sILS]] = "", DataBase2[[#This Row],[BestSol]]=""), "", (DataBase2[[#This Row],[sILS]]-DataBase2[[#This Row],[BestSol]])/DataBase2[[#This Row],[BestSol]])</f>
        <v/>
      </c>
      <c r="AL853" s="76" t="str">
        <f>IF(OR(DataBase2[[#This Row],[sSA]] = "", DataBase2[[#This Row],[BestSol]]=""), "", (DataBase2[[#This Row],[sSA]]-DataBase2[[#This Row],[BestSol]])/DataBase2[[#This Row],[BestSol]])</f>
        <v/>
      </c>
      <c r="AM853" s="165" t="str">
        <f>IF(OR(DataBase2[[#This Row],[sKS]] = "", DataBase2[[#This Row],[BestSol]]=""), "", (DataBase2[[#This Row],[sKS]]-DataBase2[[#This Row],[BestSol]])/DataBase2[[#This Row],[BestSol]])</f>
        <v/>
      </c>
      <c r="AN853" s="75" t="str">
        <f>IF(OR(DataBase2[[#This Row],[sLB]] = "", DataBase2[[#This Row],[BSHeu]]=""), "", (DataBase2[[#This Row],[sLB]]-DataBase2[[#This Row],[BSHeu]])/DataBase2[[#This Row],[BSHeu]])</f>
        <v/>
      </c>
      <c r="AO853" s="76" t="str">
        <f>IF(OR(DataBase2[[#This Row],[sCL]] = "",  DataBase2[[#This Row],[BSHeu]]=""), "", (DataBase2[[#This Row],[sCL]] - DataBase2[[#This Row],[BSHeu]])/ DataBase2[[#This Row],[BSHeu]])</f>
        <v/>
      </c>
      <c r="AP853" s="76" t="str">
        <f>IF(OR(DataBase2[[#This Row],[sDRC]]= "",  DataBase2[[#This Row],[BSHeu]]=""), "", (DataBase2[[#This Row],[sDRC]]- DataBase2[[#This Row],[BSHeu]])/ DataBase2[[#This Row],[BSHeu]])</f>
        <v/>
      </c>
      <c r="AQ853" s="76">
        <f>IF(OR(DataBase2[[#This Row],[sABS]]= "",  DataBase2[[#This Row],[BSHeu]]=""), "", (DataBase2[[#This Row],[sABS]]- DataBase2[[#This Row],[BSHeu]])/ DataBase2[[#This Row],[BSHeu]])</f>
        <v>7.1861934989136428E-2</v>
      </c>
      <c r="AR853" s="76">
        <f>IF(OR(DataBase2[[#This Row],[sCCJ]]= "",  DataBase2[[#This Row],[BSHeu]]=""), "", (DataBase2[[#This Row],[sCCJ]]- DataBase2[[#This Row],[BSHeu]])/ DataBase2[[#This Row],[BSHeu]])</f>
        <v>3.726704003617895E-2</v>
      </c>
      <c r="AS853" s="76">
        <f>IF(OR(DataBase2[[#This Row],[sILS]] = "",  DataBase2[[#This Row],[BSHeu]]=""), "", (DataBase2[[#This Row],[sILS]]- DataBase2[[#This Row],[BSHeu]])/ DataBase2[[#This Row],[BSHeu]])</f>
        <v>0</v>
      </c>
      <c r="AT853" s="76">
        <f>IF(OR(DataBase2[[#This Row],[sSA]] = "",  DataBase2[[#This Row],[BSHeu]]=""), "", (DataBase2[[#This Row],[sSA]]- DataBase2[[#This Row],[BSHeu]])/ DataBase2[[#This Row],[BSHeu]])</f>
        <v>4.0996365709866325E-2</v>
      </c>
      <c r="AU853" s="77">
        <f>IF(OR(DataBase2[[#This Row],[sKS]]= "",  DataBase2[[#This Row],[BSHeu]]=""), "", (DataBase2[[#This Row],[sKS]]- DataBase2[[#This Row],[BSHeu]])/ DataBase2[[#This Row],[BSHeu]])</f>
        <v>9.7195140734526453E-2</v>
      </c>
      <c r="AV853" s="78" t="str">
        <f>IF(AND(DataBase2[[#This Row],[sLBGB]]&lt;=0.0001, DataBase2[[#This Row],[sLBGB]]&lt;&gt;""), 1,"")</f>
        <v/>
      </c>
      <c r="AW853" s="78" t="str">
        <f>IF(AND(DataBase2[[#This Row],[sCLGB]]&lt;=0.0001,DataBase2[[#This Row],[sCLGB]]&lt;&gt;""), 1,"")</f>
        <v/>
      </c>
      <c r="AX853" s="78" t="str">
        <f>IF(AND(DataBase2[[#This Row],[sDRCGB]]&lt;=0.0001,DataBase2[[#This Row],[sDRCGB]]&lt;&gt;""), 1,"")</f>
        <v/>
      </c>
      <c r="AY853" s="78" t="str">
        <f>IF(AND(DataBase2[[#This Row],[sABSGB]]&lt;=0.0001,DataBase2[[#This Row],[sABSGB]]&lt;&gt;""), 1,"")</f>
        <v/>
      </c>
      <c r="AZ853" s="78" t="str">
        <f>IF(AND(DataBase2[[#This Row],[sCCJGB]]&lt;=0.0001,DataBase2[[#This Row],[sCCJGB]]&lt;&gt;""), 1,"")</f>
        <v/>
      </c>
      <c r="BA853" s="78" t="str">
        <f>IF(AND(DataBase2[[#This Row],[sILSGB]]&lt;=0.0001,DataBase2[[#This Row],[sILSGB]]&lt;&gt;""), 1,"")</f>
        <v/>
      </c>
      <c r="BB853" s="78" t="str">
        <f>IF(AND(DataBase2[[#This Row],[sSAGB]]&lt;=0.0001,DataBase2[[#This Row],[sSAGB]]&lt;&gt;""), 1,"")</f>
        <v/>
      </c>
      <c r="BC853" s="166" t="str">
        <f>IF(AND(DataBase2[[#This Row],[sKSGB]]&lt;=0.0001,DataBase2[[#This Row],[sKSGB]]&lt;&gt;""), 1,"")</f>
        <v/>
      </c>
      <c r="BD853" s="79" t="str">
        <f>IF(AND(DataBase2[[#This Row],[sLBGKS]]&lt;=0.0001, DataBase2[[#This Row],[sLBGKS]]&lt;&gt;""), 1,"")</f>
        <v/>
      </c>
      <c r="BE853" s="78" t="str">
        <f>IF(AND(DataBase2[[#This Row],[sCLGKS]]&lt;=0.0001,DataBase2[[#This Row],[sCLGKS]]&lt;&gt;""), 1,"")</f>
        <v/>
      </c>
      <c r="BF853" s="78" t="str">
        <f>IF(AND(DataBase2[[#This Row],[sDRCGKS]]&lt;=0.0001,DataBase2[[#This Row],[sDRCGKS]]&lt;&gt;""), 1,"")</f>
        <v/>
      </c>
      <c r="BG853" s="78" t="str">
        <f>IF(AND(DataBase2[[#This Row],[sABSGKS]]&lt;=0.0001,DataBase2[[#This Row],[sABSGKS]]&lt;&gt;""), 1,"")</f>
        <v/>
      </c>
      <c r="BH853" s="78" t="str">
        <f>IF(AND(DataBase2[[#This Row],[sCCJGKS]]&lt;=0.0001,DataBase2[[#This Row],[sCCJGKS]]&lt;&gt;""), 1,"")</f>
        <v/>
      </c>
      <c r="BI853" s="78">
        <f>IF(AND(DataBase2[[#This Row],[sILSGKS]]&lt;=0.0001,DataBase2[[#This Row],[sILSGKS]]&lt;&gt;""), 1,"")</f>
        <v>1</v>
      </c>
      <c r="BJ853" s="78" t="str">
        <f>IF(AND(DataBase2[[#This Row],[sSAGKS]]&lt;=0.0001,DataBase2[[#This Row],[sSAGKS]]&lt;&gt;""), 1,"")</f>
        <v/>
      </c>
      <c r="BK853" s="80" t="str">
        <f>IF(AND(DataBase2[[#This Row],[sKSGKS]]&lt;=0.0001,DataBase2[[#This Row],[sKSGKS]]&lt;&gt;""), 1,"")</f>
        <v/>
      </c>
      <c r="BQ853" s="7"/>
      <c r="BR853" s="7"/>
      <c r="BS853" s="7"/>
      <c r="BT853" s="7"/>
      <c r="BU853" s="7"/>
      <c r="CH853" s="7"/>
      <c r="CI853" s="7"/>
      <c r="CJ853" s="7"/>
      <c r="CK853" s="7"/>
      <c r="CQ853" s="7"/>
      <c r="CR853" s="7"/>
      <c r="CS853" s="7"/>
      <c r="CT853" s="7"/>
      <c r="CU853" s="7"/>
      <c r="DH853" s="7"/>
      <c r="DI853" s="7"/>
      <c r="DJ853" s="7"/>
      <c r="DK853" s="7"/>
      <c r="DQ853" s="7"/>
      <c r="DR853" s="7"/>
      <c r="DS853" s="7"/>
      <c r="DT853" s="7"/>
      <c r="DU853" s="7"/>
      <c r="EB853" s="7"/>
      <c r="EC853" s="7"/>
      <c r="ED853" s="7"/>
      <c r="EE853" s="7"/>
      <c r="EK853" s="7"/>
      <c r="EL853" s="7"/>
      <c r="EM853" s="7"/>
      <c r="EN853" s="7"/>
      <c r="EO853" s="7"/>
      <c r="EV853" s="7"/>
      <c r="EW853" s="7"/>
      <c r="EX853" s="7"/>
      <c r="EY853" s="7"/>
    </row>
    <row r="854" spans="1:155" s="8" customFormat="1" x14ac:dyDescent="0.35">
      <c r="A854" s="127" t="s">
        <v>318</v>
      </c>
      <c r="B854" s="128" t="s">
        <v>283</v>
      </c>
      <c r="C854" s="129" t="s">
        <v>282</v>
      </c>
      <c r="D854" s="67">
        <v>6</v>
      </c>
      <c r="E854" s="67">
        <v>100</v>
      </c>
      <c r="F854" s="68">
        <v>4</v>
      </c>
      <c r="G854" s="130"/>
      <c r="H854" s="163">
        <v>14457.2</v>
      </c>
      <c r="I854" s="132"/>
      <c r="J854" s="130"/>
      <c r="K854" s="163"/>
      <c r="L854" s="132"/>
      <c r="M854" s="130"/>
      <c r="N854" s="131"/>
      <c r="O854" s="132"/>
      <c r="P854" s="130">
        <v>19016.16992</v>
      </c>
      <c r="Q854" s="132">
        <v>3102</v>
      </c>
      <c r="R854" s="130">
        <v>16476.05</v>
      </c>
      <c r="S854" s="132">
        <v>1517.17</v>
      </c>
      <c r="T854" s="130">
        <v>17242.849999999999</v>
      </c>
      <c r="U854" s="132">
        <v>300.13350000000003</v>
      </c>
      <c r="V854" s="130">
        <v>17061.95</v>
      </c>
      <c r="W854" s="132">
        <v>300.2645</v>
      </c>
      <c r="X854" s="131">
        <v>16748</v>
      </c>
      <c r="Y854" s="132">
        <v>6554</v>
      </c>
      <c r="Z854" s="74" t="str">
        <f t="shared" si="39"/>
        <v/>
      </c>
      <c r="AA854" s="48">
        <f t="shared" si="40"/>
        <v>16476.05</v>
      </c>
      <c r="AB85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MIN(G854,J854,M854),"")</f>
        <v/>
      </c>
      <c r="AC854" s="49" t="str">
        <f>IF(OR(DataBase2[[#This Row],[sKS]] = "", DataBase2[[#This Row],[BSOpt]]=""), "", (DataBase2[[#This Row],[sKS]]-DataBase2[[#This Row],[BSOpt]])/DataBase2[[#This Row],[BSOpt]])</f>
        <v/>
      </c>
      <c r="AD854" s="49" t="str">
        <f t="shared" si="41"/>
        <v/>
      </c>
      <c r="AE854" s="49" t="str">
        <f>IF(OR(DataBase2[[#This Row],[sKS]] = "", DataBase2[[#This Row],[BESTUB]]=""), "", (DataBase2[[#This Row],[sKS]]-DataBase2[[#This Row],[BESTUB]])/DataBase2[[#This Row],[BESTUB]])</f>
        <v/>
      </c>
      <c r="AF854" s="75" t="str">
        <f>IF(OR(DataBase2[[#This Row],[sLB]] = "", DataBase2[[#This Row],[BestSol]]=""), "", (DataBase2[[#This Row],[sLB]]-DataBase2[[#This Row],[BestSol]])/DataBase2[[#This Row],[BestSol]])</f>
        <v/>
      </c>
      <c r="AG854" s="76" t="str">
        <f>IF(OR(DataBase2[[#This Row],[sCL]] = "", DataBase2[[#This Row],[BestSol]]=""), "", (DataBase2[[#This Row],[sCL]] -DataBase2[[#This Row],[BestSol]])/DataBase2[[#This Row],[BestSol]])</f>
        <v/>
      </c>
      <c r="AH854" s="76" t="str">
        <f>IF(OR(DataBase2[[#This Row],[sDRC]]= "", DataBase2[[#This Row],[BestSol]]=""), "", (DataBase2[[#This Row],[sDRC]]-DataBase2[[#This Row],[BestSol]])/DataBase2[[#This Row],[BestSol]])</f>
        <v/>
      </c>
      <c r="AI854" s="76" t="str">
        <f>IF(OR(DataBase2[[#This Row],[sABS]]= "", DataBase2[[#This Row],[BestSol]]=""), "", (DataBase2[[#This Row],[sABS]]-DataBase2[[#This Row],[BestSol]])/DataBase2[[#This Row],[BestSol]])</f>
        <v/>
      </c>
      <c r="AJ854" s="76" t="str">
        <f>IF(OR(DataBase2[[#This Row],[sCCJ]]= "", DataBase2[[#This Row],[BestSol]]=""), "", (DataBase2[[#This Row],[sCCJ]]-DataBase2[[#This Row],[BestSol]])/DataBase2[[#This Row],[BestSol]])</f>
        <v/>
      </c>
      <c r="AK854" s="76" t="str">
        <f>IF(OR(DataBase2[[#This Row],[sILS]] = "", DataBase2[[#This Row],[BestSol]]=""), "", (DataBase2[[#This Row],[sILS]]-DataBase2[[#This Row],[BestSol]])/DataBase2[[#This Row],[BestSol]])</f>
        <v/>
      </c>
      <c r="AL854" s="76" t="str">
        <f>IF(OR(DataBase2[[#This Row],[sSA]] = "", DataBase2[[#This Row],[BestSol]]=""), "", (DataBase2[[#This Row],[sSA]]-DataBase2[[#This Row],[BestSol]])/DataBase2[[#This Row],[BestSol]])</f>
        <v/>
      </c>
      <c r="AM854" s="76" t="str">
        <f>IF(OR(DataBase2[[#This Row],[sKS]] = "", DataBase2[[#This Row],[BestSol]]=""), "", (DataBase2[[#This Row],[sKS]]-DataBase2[[#This Row],[BestSol]])/DataBase2[[#This Row],[BestSol]])</f>
        <v/>
      </c>
      <c r="AN854" s="75" t="str">
        <f>IF(OR(DataBase2[[#This Row],[sLB]] = "", DataBase2[[#This Row],[BSHeu]]=""), "", (DataBase2[[#This Row],[sLB]]-DataBase2[[#This Row],[BSHeu]])/DataBase2[[#This Row],[BSHeu]])</f>
        <v/>
      </c>
      <c r="AO854" s="76" t="str">
        <f>IF(OR(DataBase2[[#This Row],[sCL]] = "",  DataBase2[[#This Row],[BSHeu]]=""), "", (DataBase2[[#This Row],[sCL]] - DataBase2[[#This Row],[BSHeu]])/ DataBase2[[#This Row],[BSHeu]])</f>
        <v/>
      </c>
      <c r="AP854" s="76" t="str">
        <f>IF(OR(DataBase2[[#This Row],[sDRC]]= "",  DataBase2[[#This Row],[BSHeu]]=""), "", (DataBase2[[#This Row],[sDRC]]- DataBase2[[#This Row],[BSHeu]])/ DataBase2[[#This Row],[BSHeu]])</f>
        <v/>
      </c>
      <c r="AQ854" s="76">
        <f>IF(OR(DataBase2[[#This Row],[sABS]]= "",  DataBase2[[#This Row],[BSHeu]]=""), "", (DataBase2[[#This Row],[sABS]]- DataBase2[[#This Row],[BSHeu]])/ DataBase2[[#This Row],[BSHeu]])</f>
        <v>0.15417044255146112</v>
      </c>
      <c r="AR854" s="76">
        <f>IF(OR(DataBase2[[#This Row],[sCCJ]]= "",  DataBase2[[#This Row],[BSHeu]]=""), "", (DataBase2[[#This Row],[sCCJ]]- DataBase2[[#This Row],[BSHeu]])/ DataBase2[[#This Row],[BSHeu]])</f>
        <v>0</v>
      </c>
      <c r="AS854" s="76">
        <f>IF(OR(DataBase2[[#This Row],[sILS]] = "",  DataBase2[[#This Row],[BSHeu]]=""), "", (DataBase2[[#This Row],[sILS]]- DataBase2[[#This Row],[BSHeu]])/ DataBase2[[#This Row],[BSHeu]])</f>
        <v>4.6540281196039056E-2</v>
      </c>
      <c r="AT854" s="76">
        <f>IF(OR(DataBase2[[#This Row],[sSA]] = "",  DataBase2[[#This Row],[BSHeu]]=""), "", (DataBase2[[#This Row],[sSA]]- DataBase2[[#This Row],[BSHeu]])/ DataBase2[[#This Row],[BSHeu]])</f>
        <v>3.5560707815283484E-2</v>
      </c>
      <c r="AU854" s="77">
        <f>IF(OR(DataBase2[[#This Row],[sKS]]= "",  DataBase2[[#This Row],[BSHeu]]=""), "", (DataBase2[[#This Row],[sKS]]- DataBase2[[#This Row],[BSHeu]])/ DataBase2[[#This Row],[BSHeu]])</f>
        <v>1.6505776566592158E-2</v>
      </c>
      <c r="AV854" s="78" t="str">
        <f>IF(AND(DataBase2[[#This Row],[sLBGB]]&lt;=0.0001, DataBase2[[#This Row],[sLBGB]]&lt;&gt;""), 1,"")</f>
        <v/>
      </c>
      <c r="AW854" s="78" t="str">
        <f>IF(AND(DataBase2[[#This Row],[sCLGB]]&lt;=0.0001,DataBase2[[#This Row],[sCLGB]]&lt;&gt;""), 1,"")</f>
        <v/>
      </c>
      <c r="AX854" s="78" t="str">
        <f>IF(AND(DataBase2[[#This Row],[sDRCGB]]&lt;=0.0001,DataBase2[[#This Row],[sDRCGB]]&lt;&gt;""), 1,"")</f>
        <v/>
      </c>
      <c r="AY854" s="78" t="str">
        <f>IF(AND(DataBase2[[#This Row],[sABSGB]]&lt;=0.0001,DataBase2[[#This Row],[sABSGB]]&lt;&gt;""), 1,"")</f>
        <v/>
      </c>
      <c r="AZ854" s="78" t="str">
        <f>IF(AND(DataBase2[[#This Row],[sCCJGB]]&lt;=0.0001,DataBase2[[#This Row],[sCCJGB]]&lt;&gt;""), 1,"")</f>
        <v/>
      </c>
      <c r="BA854" s="78" t="str">
        <f>IF(AND(DataBase2[[#This Row],[sILSGB]]&lt;=0.0001,DataBase2[[#This Row],[sILSGB]]&lt;&gt;""), 1,"")</f>
        <v/>
      </c>
      <c r="BB854" s="78" t="str">
        <f>IF(AND(DataBase2[[#This Row],[sSAGB]]&lt;=0.0001,DataBase2[[#This Row],[sSAGB]]&lt;&gt;""), 1,"")</f>
        <v/>
      </c>
      <c r="BC854" s="78" t="str">
        <f>IF(AND(DataBase2[[#This Row],[sKSGB]]&lt;=0.0001,DataBase2[[#This Row],[sKSGB]]&lt;&gt;""), 1,"")</f>
        <v/>
      </c>
      <c r="BD854" s="79" t="str">
        <f>IF(AND(DataBase2[[#This Row],[sLBGKS]]&lt;=0.0001, DataBase2[[#This Row],[sLBGKS]]&lt;&gt;""), 1,"")</f>
        <v/>
      </c>
      <c r="BE854" s="78" t="str">
        <f>IF(AND(DataBase2[[#This Row],[sCLGKS]]&lt;=0.0001,DataBase2[[#This Row],[sCLGKS]]&lt;&gt;""), 1,"")</f>
        <v/>
      </c>
      <c r="BF854" s="78" t="str">
        <f>IF(AND(DataBase2[[#This Row],[sDRCGKS]]&lt;=0.0001,DataBase2[[#This Row],[sDRCGKS]]&lt;&gt;""), 1,"")</f>
        <v/>
      </c>
      <c r="BG854" s="78" t="str">
        <f>IF(AND(DataBase2[[#This Row],[sABSGKS]]&lt;=0.0001,DataBase2[[#This Row],[sABSGKS]]&lt;&gt;""), 1,"")</f>
        <v/>
      </c>
      <c r="BH854" s="78">
        <f>IF(AND(DataBase2[[#This Row],[sCCJGKS]]&lt;=0.0001,DataBase2[[#This Row],[sCCJGKS]]&lt;&gt;""), 1,"")</f>
        <v>1</v>
      </c>
      <c r="BI854" s="78" t="str">
        <f>IF(AND(DataBase2[[#This Row],[sILSGKS]]&lt;=0.0001,DataBase2[[#This Row],[sILSGKS]]&lt;&gt;""), 1,"")</f>
        <v/>
      </c>
      <c r="BJ854" s="78" t="str">
        <f>IF(AND(DataBase2[[#This Row],[sSAGKS]]&lt;=0.0001,DataBase2[[#This Row],[sSAGKS]]&lt;&gt;""), 1,"")</f>
        <v/>
      </c>
      <c r="BK854" s="80" t="str">
        <f>IF(AND(DataBase2[[#This Row],[sKSGKS]]&lt;=0.0001,DataBase2[[#This Row],[sKSGKS]]&lt;&gt;""), 1,"")</f>
        <v/>
      </c>
      <c r="BQ854" s="7"/>
      <c r="BR854" s="7"/>
      <c r="BS854" s="7"/>
      <c r="BT854" s="7"/>
      <c r="BU854" s="7"/>
      <c r="CH854" s="7"/>
      <c r="CI854" s="7"/>
      <c r="CJ854" s="7"/>
      <c r="CK854" s="7"/>
      <c r="CQ854" s="7"/>
      <c r="CR854" s="7"/>
      <c r="CS854" s="7"/>
      <c r="CT854" s="7"/>
      <c r="CU854" s="7"/>
      <c r="DH854" s="7"/>
      <c r="DI854" s="7"/>
      <c r="DJ854" s="7"/>
      <c r="DK854" s="7"/>
      <c r="DQ854" s="7"/>
      <c r="DR854" s="7"/>
      <c r="DS854" s="7"/>
      <c r="DT854" s="7"/>
      <c r="DU854" s="7"/>
      <c r="EB854" s="7"/>
      <c r="EC854" s="7"/>
      <c r="ED854" s="7"/>
      <c r="EE854" s="7"/>
      <c r="EK854" s="7"/>
      <c r="EL854" s="7"/>
      <c r="EM854" s="7"/>
      <c r="EN854" s="7"/>
      <c r="EO854" s="7"/>
      <c r="EV854" s="7"/>
      <c r="EW854" s="7"/>
      <c r="EX854" s="7"/>
      <c r="EY854" s="7"/>
    </row>
    <row r="855" spans="1:155" s="8" customFormat="1" x14ac:dyDescent="0.35">
      <c r="A855" s="127" t="s">
        <v>319</v>
      </c>
      <c r="B855" s="128" t="s">
        <v>283</v>
      </c>
      <c r="C855" s="129" t="s">
        <v>282</v>
      </c>
      <c r="D855" s="67">
        <v>6</v>
      </c>
      <c r="E855" s="67">
        <v>100</v>
      </c>
      <c r="F855" s="68">
        <v>5</v>
      </c>
      <c r="G855" s="130"/>
      <c r="H855" s="163">
        <v>15332.5</v>
      </c>
      <c r="I855" s="132"/>
      <c r="J855" s="130"/>
      <c r="K855" s="163"/>
      <c r="L855" s="132"/>
      <c r="M855" s="130"/>
      <c r="N855" s="131"/>
      <c r="O855" s="132"/>
      <c r="P855" s="130">
        <v>19298.880860000001</v>
      </c>
      <c r="Q855" s="132">
        <v>6648</v>
      </c>
      <c r="R855" s="130">
        <v>17400.650000000001</v>
      </c>
      <c r="S855" s="132">
        <v>1676.22</v>
      </c>
      <c r="T855" s="130">
        <v>17827.650000000001</v>
      </c>
      <c r="U855" s="132">
        <v>300.18200000000002</v>
      </c>
      <c r="V855" s="130">
        <v>17984.95</v>
      </c>
      <c r="W855" s="132">
        <v>300.10849999999999</v>
      </c>
      <c r="X855" s="131">
        <v>17533.099999999999</v>
      </c>
      <c r="Y855" s="132">
        <v>7242</v>
      </c>
      <c r="Z855" s="74" t="str">
        <f t="shared" si="39"/>
        <v/>
      </c>
      <c r="AA855" s="48">
        <f t="shared" si="40"/>
        <v>17400.650000000001</v>
      </c>
      <c r="AB85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MIN(G855,J855,M855),"")</f>
        <v/>
      </c>
      <c r="AC855" s="49" t="str">
        <f>IF(OR(DataBase2[[#This Row],[sKS]] = "", DataBase2[[#This Row],[BSOpt]]=""), "", (DataBase2[[#This Row],[sKS]]-DataBase2[[#This Row],[BSOpt]])/DataBase2[[#This Row],[BSOpt]])</f>
        <v/>
      </c>
      <c r="AD855" s="49" t="str">
        <f t="shared" si="41"/>
        <v/>
      </c>
      <c r="AE855" s="49" t="str">
        <f>IF(OR(DataBase2[[#This Row],[sKS]] = "", DataBase2[[#This Row],[BESTUB]]=""), "", (DataBase2[[#This Row],[sKS]]-DataBase2[[#This Row],[BESTUB]])/DataBase2[[#This Row],[BESTUB]])</f>
        <v/>
      </c>
      <c r="AF855" s="75" t="str">
        <f>IF(OR(DataBase2[[#This Row],[sLB]] = "", DataBase2[[#This Row],[BestSol]]=""), "", (DataBase2[[#This Row],[sLB]]-DataBase2[[#This Row],[BestSol]])/DataBase2[[#This Row],[BestSol]])</f>
        <v/>
      </c>
      <c r="AG855" s="76" t="str">
        <f>IF(OR(DataBase2[[#This Row],[sCL]] = "", DataBase2[[#This Row],[BestSol]]=""), "", (DataBase2[[#This Row],[sCL]] -DataBase2[[#This Row],[BestSol]])/DataBase2[[#This Row],[BestSol]])</f>
        <v/>
      </c>
      <c r="AH855" s="76" t="str">
        <f>IF(OR(DataBase2[[#This Row],[sDRC]]= "", DataBase2[[#This Row],[BestSol]]=""), "", (DataBase2[[#This Row],[sDRC]]-DataBase2[[#This Row],[BestSol]])/DataBase2[[#This Row],[BestSol]])</f>
        <v/>
      </c>
      <c r="AI855" s="76" t="str">
        <f>IF(OR(DataBase2[[#This Row],[sABS]]= "", DataBase2[[#This Row],[BestSol]]=""), "", (DataBase2[[#This Row],[sABS]]-DataBase2[[#This Row],[BestSol]])/DataBase2[[#This Row],[BestSol]])</f>
        <v/>
      </c>
      <c r="AJ855" s="76" t="str">
        <f>IF(OR(DataBase2[[#This Row],[sCCJ]]= "", DataBase2[[#This Row],[BestSol]]=""), "", (DataBase2[[#This Row],[sCCJ]]-DataBase2[[#This Row],[BestSol]])/DataBase2[[#This Row],[BestSol]])</f>
        <v/>
      </c>
      <c r="AK855" s="76" t="str">
        <f>IF(OR(DataBase2[[#This Row],[sILS]] = "", DataBase2[[#This Row],[BestSol]]=""), "", (DataBase2[[#This Row],[sILS]]-DataBase2[[#This Row],[BestSol]])/DataBase2[[#This Row],[BestSol]])</f>
        <v/>
      </c>
      <c r="AL855" s="76" t="str">
        <f>IF(OR(DataBase2[[#This Row],[sSA]] = "", DataBase2[[#This Row],[BestSol]]=""), "", (DataBase2[[#This Row],[sSA]]-DataBase2[[#This Row],[BestSol]])/DataBase2[[#This Row],[BestSol]])</f>
        <v/>
      </c>
      <c r="AM855" s="76" t="str">
        <f>IF(OR(DataBase2[[#This Row],[sKS]] = "", DataBase2[[#This Row],[BestSol]]=""), "", (DataBase2[[#This Row],[sKS]]-DataBase2[[#This Row],[BestSol]])/DataBase2[[#This Row],[BestSol]])</f>
        <v/>
      </c>
      <c r="AN855" s="75" t="str">
        <f>IF(OR(DataBase2[[#This Row],[sLB]] = "", DataBase2[[#This Row],[BSHeu]]=""), "", (DataBase2[[#This Row],[sLB]]-DataBase2[[#This Row],[BSHeu]])/DataBase2[[#This Row],[BSHeu]])</f>
        <v/>
      </c>
      <c r="AO855" s="76" t="str">
        <f>IF(OR(DataBase2[[#This Row],[sCL]] = "",  DataBase2[[#This Row],[BSHeu]]=""), "", (DataBase2[[#This Row],[sCL]] - DataBase2[[#This Row],[BSHeu]])/ DataBase2[[#This Row],[BSHeu]])</f>
        <v/>
      </c>
      <c r="AP855" s="76" t="str">
        <f>IF(OR(DataBase2[[#This Row],[sDRC]]= "",  DataBase2[[#This Row],[BSHeu]]=""), "", (DataBase2[[#This Row],[sDRC]]- DataBase2[[#This Row],[BSHeu]])/ DataBase2[[#This Row],[BSHeu]])</f>
        <v/>
      </c>
      <c r="AQ855" s="76">
        <f>IF(OR(DataBase2[[#This Row],[sABS]]= "",  DataBase2[[#This Row],[BSHeu]]=""), "", (DataBase2[[#This Row],[sABS]]- DataBase2[[#This Row],[BSHeu]])/ DataBase2[[#This Row],[BSHeu]])</f>
        <v>0.10908965239804258</v>
      </c>
      <c r="AR855" s="76">
        <f>IF(OR(DataBase2[[#This Row],[sCCJ]]= "",  DataBase2[[#This Row],[BSHeu]]=""), "", (DataBase2[[#This Row],[sCCJ]]- DataBase2[[#This Row],[BSHeu]])/ DataBase2[[#This Row],[BSHeu]])</f>
        <v>0</v>
      </c>
      <c r="AS855" s="76">
        <f>IF(OR(DataBase2[[#This Row],[sILS]] = "",  DataBase2[[#This Row],[BSHeu]]=""), "", (DataBase2[[#This Row],[sILS]]- DataBase2[[#This Row],[BSHeu]])/ DataBase2[[#This Row],[BSHeu]])</f>
        <v>2.4539313186576362E-2</v>
      </c>
      <c r="AT855" s="76">
        <f>IF(OR(DataBase2[[#This Row],[sSA]] = "",  DataBase2[[#This Row],[BSHeu]]=""), "", (DataBase2[[#This Row],[sSA]]- DataBase2[[#This Row],[BSHeu]])/ DataBase2[[#This Row],[BSHeu]])</f>
        <v>3.3579205374511825E-2</v>
      </c>
      <c r="AU855" s="77">
        <f>IF(OR(DataBase2[[#This Row],[sKS]]= "",  DataBase2[[#This Row],[BSHeu]]=""), "", (DataBase2[[#This Row],[sKS]]- DataBase2[[#This Row],[BSHeu]])/ DataBase2[[#This Row],[BSHeu]])</f>
        <v>7.6117846172411418E-3</v>
      </c>
      <c r="AV855" s="78" t="str">
        <f>IF(AND(DataBase2[[#This Row],[sLBGB]]&lt;=0.0001, DataBase2[[#This Row],[sLBGB]]&lt;&gt;""), 1,"")</f>
        <v/>
      </c>
      <c r="AW855" s="78" t="str">
        <f>IF(AND(DataBase2[[#This Row],[sCLGB]]&lt;=0.0001,DataBase2[[#This Row],[sCLGB]]&lt;&gt;""), 1,"")</f>
        <v/>
      </c>
      <c r="AX855" s="78" t="str">
        <f>IF(AND(DataBase2[[#This Row],[sDRCGB]]&lt;=0.0001,DataBase2[[#This Row],[sDRCGB]]&lt;&gt;""), 1,"")</f>
        <v/>
      </c>
      <c r="AY855" s="78" t="str">
        <f>IF(AND(DataBase2[[#This Row],[sABSGB]]&lt;=0.0001,DataBase2[[#This Row],[sABSGB]]&lt;&gt;""), 1,"")</f>
        <v/>
      </c>
      <c r="AZ855" s="78" t="str">
        <f>IF(AND(DataBase2[[#This Row],[sCCJGB]]&lt;=0.0001,DataBase2[[#This Row],[sCCJGB]]&lt;&gt;""), 1,"")</f>
        <v/>
      </c>
      <c r="BA855" s="78" t="str">
        <f>IF(AND(DataBase2[[#This Row],[sILSGB]]&lt;=0.0001,DataBase2[[#This Row],[sILSGB]]&lt;&gt;""), 1,"")</f>
        <v/>
      </c>
      <c r="BB855" s="78" t="str">
        <f>IF(AND(DataBase2[[#This Row],[sSAGB]]&lt;=0.0001,DataBase2[[#This Row],[sSAGB]]&lt;&gt;""), 1,"")</f>
        <v/>
      </c>
      <c r="BC855" s="78" t="str">
        <f>IF(AND(DataBase2[[#This Row],[sKSGB]]&lt;=0.0001,DataBase2[[#This Row],[sKSGB]]&lt;&gt;""), 1,"")</f>
        <v/>
      </c>
      <c r="BD855" s="79" t="str">
        <f>IF(AND(DataBase2[[#This Row],[sLBGKS]]&lt;=0.0001, DataBase2[[#This Row],[sLBGKS]]&lt;&gt;""), 1,"")</f>
        <v/>
      </c>
      <c r="BE855" s="78" t="str">
        <f>IF(AND(DataBase2[[#This Row],[sCLGKS]]&lt;=0.0001,DataBase2[[#This Row],[sCLGKS]]&lt;&gt;""), 1,"")</f>
        <v/>
      </c>
      <c r="BF855" s="78" t="str">
        <f>IF(AND(DataBase2[[#This Row],[sDRCGKS]]&lt;=0.0001,DataBase2[[#This Row],[sDRCGKS]]&lt;&gt;""), 1,"")</f>
        <v/>
      </c>
      <c r="BG855" s="78" t="str">
        <f>IF(AND(DataBase2[[#This Row],[sABSGKS]]&lt;=0.0001,DataBase2[[#This Row],[sABSGKS]]&lt;&gt;""), 1,"")</f>
        <v/>
      </c>
      <c r="BH855" s="78">
        <f>IF(AND(DataBase2[[#This Row],[sCCJGKS]]&lt;=0.0001,DataBase2[[#This Row],[sCCJGKS]]&lt;&gt;""), 1,"")</f>
        <v>1</v>
      </c>
      <c r="BI855" s="78" t="str">
        <f>IF(AND(DataBase2[[#This Row],[sILSGKS]]&lt;=0.0001,DataBase2[[#This Row],[sILSGKS]]&lt;&gt;""), 1,"")</f>
        <v/>
      </c>
      <c r="BJ855" s="78" t="str">
        <f>IF(AND(DataBase2[[#This Row],[sSAGKS]]&lt;=0.0001,DataBase2[[#This Row],[sSAGKS]]&lt;&gt;""), 1,"")</f>
        <v/>
      </c>
      <c r="BK855" s="80" t="str">
        <f>IF(AND(DataBase2[[#This Row],[sKSGKS]]&lt;=0.0001,DataBase2[[#This Row],[sKSGKS]]&lt;&gt;""), 1,"")</f>
        <v/>
      </c>
      <c r="BQ855" s="7"/>
      <c r="BR855" s="7"/>
      <c r="BS855" s="7"/>
      <c r="BT855" s="7"/>
      <c r="BU855" s="7"/>
      <c r="CH855" s="7"/>
      <c r="CI855" s="7"/>
      <c r="CJ855" s="7"/>
      <c r="CK855" s="7"/>
      <c r="CQ855" s="7"/>
      <c r="CR855" s="7"/>
      <c r="CS855" s="7"/>
      <c r="CT855" s="7"/>
      <c r="CU855" s="7"/>
      <c r="DH855" s="7"/>
      <c r="DI855" s="7"/>
      <c r="DJ855" s="7"/>
      <c r="DK855" s="7"/>
      <c r="DQ855" s="7"/>
      <c r="DR855" s="7"/>
      <c r="DS855" s="7"/>
      <c r="DT855" s="7"/>
      <c r="DU855" s="7"/>
      <c r="EB855" s="7"/>
      <c r="EC855" s="7"/>
      <c r="ED855" s="7"/>
      <c r="EE855" s="7"/>
      <c r="EK855" s="7"/>
      <c r="EL855" s="7"/>
      <c r="EM855" s="7"/>
      <c r="EN855" s="7"/>
      <c r="EO855" s="7"/>
      <c r="EV855" s="7"/>
      <c r="EW855" s="7"/>
      <c r="EX855" s="7"/>
      <c r="EY855" s="7"/>
    </row>
    <row r="856" spans="1:155" s="8" customFormat="1" x14ac:dyDescent="0.35">
      <c r="A856" s="127" t="s">
        <v>320</v>
      </c>
      <c r="B856" s="128" t="s">
        <v>283</v>
      </c>
      <c r="C856" s="129" t="s">
        <v>282</v>
      </c>
      <c r="D856" s="67">
        <v>6</v>
      </c>
      <c r="E856" s="67">
        <v>100</v>
      </c>
      <c r="F856" s="68">
        <v>2</v>
      </c>
      <c r="G856" s="130"/>
      <c r="H856" s="163">
        <v>14024.9</v>
      </c>
      <c r="I856" s="132"/>
      <c r="J856" s="130"/>
      <c r="K856" s="163"/>
      <c r="L856" s="132"/>
      <c r="M856" s="130"/>
      <c r="N856" s="131"/>
      <c r="O856" s="132"/>
      <c r="P856" s="130">
        <v>16187.110350000001</v>
      </c>
      <c r="Q856" s="132">
        <v>3834</v>
      </c>
      <c r="R856" s="130">
        <v>15987.74</v>
      </c>
      <c r="S856" s="132">
        <v>1925.26</v>
      </c>
      <c r="T856" s="130">
        <v>15951.54</v>
      </c>
      <c r="U856" s="132">
        <v>300.07049999999998</v>
      </c>
      <c r="V856" s="130">
        <v>15683.94</v>
      </c>
      <c r="W856" s="132">
        <v>300.41300000000001</v>
      </c>
      <c r="X856" s="131">
        <v>16220.3</v>
      </c>
      <c r="Y856" s="132">
        <v>51</v>
      </c>
      <c r="Z856" s="74" t="str">
        <f t="shared" si="39"/>
        <v/>
      </c>
      <c r="AA856" s="48">
        <f t="shared" si="40"/>
        <v>15683.94</v>
      </c>
      <c r="AB85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MIN(G856,J856,M856),"")</f>
        <v/>
      </c>
      <c r="AC856" s="49" t="str">
        <f>IF(OR(DataBase2[[#This Row],[sKS]] = "", DataBase2[[#This Row],[BSOpt]]=""), "", (DataBase2[[#This Row],[sKS]]-DataBase2[[#This Row],[BSOpt]])/DataBase2[[#This Row],[BSOpt]])</f>
        <v/>
      </c>
      <c r="AD856" s="49" t="str">
        <f t="shared" si="41"/>
        <v/>
      </c>
      <c r="AE856" s="49" t="str">
        <f>IF(OR(DataBase2[[#This Row],[sKS]] = "", DataBase2[[#This Row],[BESTUB]]=""), "", (DataBase2[[#This Row],[sKS]]-DataBase2[[#This Row],[BESTUB]])/DataBase2[[#This Row],[BESTUB]])</f>
        <v/>
      </c>
      <c r="AF856" s="75" t="str">
        <f>IF(OR(DataBase2[[#This Row],[sLB]] = "", DataBase2[[#This Row],[BestSol]]=""), "", (DataBase2[[#This Row],[sLB]]-DataBase2[[#This Row],[BestSol]])/DataBase2[[#This Row],[BestSol]])</f>
        <v/>
      </c>
      <c r="AG856" s="76" t="str">
        <f>IF(OR(DataBase2[[#This Row],[sCL]] = "", DataBase2[[#This Row],[BestSol]]=""), "", (DataBase2[[#This Row],[sCL]] -DataBase2[[#This Row],[BestSol]])/DataBase2[[#This Row],[BestSol]])</f>
        <v/>
      </c>
      <c r="AH856" s="76" t="str">
        <f>IF(OR(DataBase2[[#This Row],[sDRC]]= "", DataBase2[[#This Row],[BestSol]]=""), "", (DataBase2[[#This Row],[sDRC]]-DataBase2[[#This Row],[BestSol]])/DataBase2[[#This Row],[BestSol]])</f>
        <v/>
      </c>
      <c r="AI856" s="76" t="str">
        <f>IF(OR(DataBase2[[#This Row],[sABS]]= "", DataBase2[[#This Row],[BestSol]]=""), "", (DataBase2[[#This Row],[sABS]]-DataBase2[[#This Row],[BestSol]])/DataBase2[[#This Row],[BestSol]])</f>
        <v/>
      </c>
      <c r="AJ856" s="76" t="str">
        <f>IF(OR(DataBase2[[#This Row],[sCCJ]]= "", DataBase2[[#This Row],[BestSol]]=""), "", (DataBase2[[#This Row],[sCCJ]]-DataBase2[[#This Row],[BestSol]])/DataBase2[[#This Row],[BestSol]])</f>
        <v/>
      </c>
      <c r="AK856" s="76" t="str">
        <f>IF(OR(DataBase2[[#This Row],[sILS]] = "", DataBase2[[#This Row],[BestSol]]=""), "", (DataBase2[[#This Row],[sILS]]-DataBase2[[#This Row],[BestSol]])/DataBase2[[#This Row],[BestSol]])</f>
        <v/>
      </c>
      <c r="AL856" s="76" t="str">
        <f>IF(OR(DataBase2[[#This Row],[sSA]] = "", DataBase2[[#This Row],[BestSol]]=""), "", (DataBase2[[#This Row],[sSA]]-DataBase2[[#This Row],[BestSol]])/DataBase2[[#This Row],[BestSol]])</f>
        <v/>
      </c>
      <c r="AM856" s="76" t="str">
        <f>IF(OR(DataBase2[[#This Row],[sKS]] = "", DataBase2[[#This Row],[BestSol]]=""), "", (DataBase2[[#This Row],[sKS]]-DataBase2[[#This Row],[BestSol]])/DataBase2[[#This Row],[BestSol]])</f>
        <v/>
      </c>
      <c r="AN856" s="75" t="str">
        <f>IF(OR(DataBase2[[#This Row],[sLB]] = "", DataBase2[[#This Row],[BSHeu]]=""), "", (DataBase2[[#This Row],[sLB]]-DataBase2[[#This Row],[BSHeu]])/DataBase2[[#This Row],[BSHeu]])</f>
        <v/>
      </c>
      <c r="AO856" s="76" t="str">
        <f>IF(OR(DataBase2[[#This Row],[sCL]] = "",  DataBase2[[#This Row],[BSHeu]]=""), "", (DataBase2[[#This Row],[sCL]] - DataBase2[[#This Row],[BSHeu]])/ DataBase2[[#This Row],[BSHeu]])</f>
        <v/>
      </c>
      <c r="AP856" s="76" t="str">
        <f>IF(OR(DataBase2[[#This Row],[sDRC]]= "",  DataBase2[[#This Row],[BSHeu]]=""), "", (DataBase2[[#This Row],[sDRC]]- DataBase2[[#This Row],[BSHeu]])/ DataBase2[[#This Row],[BSHeu]])</f>
        <v/>
      </c>
      <c r="AQ856" s="76">
        <f>IF(OR(DataBase2[[#This Row],[sABS]]= "",  DataBase2[[#This Row],[BSHeu]]=""), "", (DataBase2[[#This Row],[sABS]]- DataBase2[[#This Row],[BSHeu]])/ DataBase2[[#This Row],[BSHeu]])</f>
        <v>3.2081884398945694E-2</v>
      </c>
      <c r="AR856" s="76">
        <f>IF(OR(DataBase2[[#This Row],[sCCJ]]= "",  DataBase2[[#This Row],[BSHeu]]=""), "", (DataBase2[[#This Row],[sCCJ]]- DataBase2[[#This Row],[BSHeu]])/ DataBase2[[#This Row],[BSHeu]])</f>
        <v>1.9370132760007961E-2</v>
      </c>
      <c r="AS856" s="76">
        <f>IF(OR(DataBase2[[#This Row],[sILS]] = "",  DataBase2[[#This Row],[BSHeu]]=""), "", (DataBase2[[#This Row],[sILS]]- DataBase2[[#This Row],[BSHeu]])/ DataBase2[[#This Row],[BSHeu]])</f>
        <v>1.7062039257992594E-2</v>
      </c>
      <c r="AT856" s="76">
        <f>IF(OR(DataBase2[[#This Row],[sSA]] = "",  DataBase2[[#This Row],[BSHeu]]=""), "", (DataBase2[[#This Row],[sSA]]- DataBase2[[#This Row],[BSHeu]])/ DataBase2[[#This Row],[BSHeu]])</f>
        <v>0</v>
      </c>
      <c r="AU856" s="77">
        <f>IF(OR(DataBase2[[#This Row],[sKS]]= "",  DataBase2[[#This Row],[BSHeu]]=""), "", (DataBase2[[#This Row],[sKS]]- DataBase2[[#This Row],[BSHeu]])/ DataBase2[[#This Row],[BSHeu]])</f>
        <v>3.4198039523231964E-2</v>
      </c>
      <c r="AV856" s="78" t="str">
        <f>IF(AND(DataBase2[[#This Row],[sLBGB]]&lt;=0.0001, DataBase2[[#This Row],[sLBGB]]&lt;&gt;""), 1,"")</f>
        <v/>
      </c>
      <c r="AW856" s="78" t="str">
        <f>IF(AND(DataBase2[[#This Row],[sCLGB]]&lt;=0.0001,DataBase2[[#This Row],[sCLGB]]&lt;&gt;""), 1,"")</f>
        <v/>
      </c>
      <c r="AX856" s="78" t="str">
        <f>IF(AND(DataBase2[[#This Row],[sDRCGB]]&lt;=0.0001,DataBase2[[#This Row],[sDRCGB]]&lt;&gt;""), 1,"")</f>
        <v/>
      </c>
      <c r="AY856" s="78" t="str">
        <f>IF(AND(DataBase2[[#This Row],[sABSGB]]&lt;=0.0001,DataBase2[[#This Row],[sABSGB]]&lt;&gt;""), 1,"")</f>
        <v/>
      </c>
      <c r="AZ856" s="78" t="str">
        <f>IF(AND(DataBase2[[#This Row],[sCCJGB]]&lt;=0.0001,DataBase2[[#This Row],[sCCJGB]]&lt;&gt;""), 1,"")</f>
        <v/>
      </c>
      <c r="BA856" s="78" t="str">
        <f>IF(AND(DataBase2[[#This Row],[sILSGB]]&lt;=0.0001,DataBase2[[#This Row],[sILSGB]]&lt;&gt;""), 1,"")</f>
        <v/>
      </c>
      <c r="BB856" s="78" t="str">
        <f>IF(AND(DataBase2[[#This Row],[sSAGB]]&lt;=0.0001,DataBase2[[#This Row],[sSAGB]]&lt;&gt;""), 1,"")</f>
        <v/>
      </c>
      <c r="BC856" s="78" t="str">
        <f>IF(AND(DataBase2[[#This Row],[sKSGB]]&lt;=0.0001,DataBase2[[#This Row],[sKSGB]]&lt;&gt;""), 1,"")</f>
        <v/>
      </c>
      <c r="BD856" s="79" t="str">
        <f>IF(AND(DataBase2[[#This Row],[sLBGKS]]&lt;=0.0001, DataBase2[[#This Row],[sLBGKS]]&lt;&gt;""), 1,"")</f>
        <v/>
      </c>
      <c r="BE856" s="78" t="str">
        <f>IF(AND(DataBase2[[#This Row],[sCLGKS]]&lt;=0.0001,DataBase2[[#This Row],[sCLGKS]]&lt;&gt;""), 1,"")</f>
        <v/>
      </c>
      <c r="BF856" s="78" t="str">
        <f>IF(AND(DataBase2[[#This Row],[sDRCGKS]]&lt;=0.0001,DataBase2[[#This Row],[sDRCGKS]]&lt;&gt;""), 1,"")</f>
        <v/>
      </c>
      <c r="BG856" s="78" t="str">
        <f>IF(AND(DataBase2[[#This Row],[sABSGKS]]&lt;=0.0001,DataBase2[[#This Row],[sABSGKS]]&lt;&gt;""), 1,"")</f>
        <v/>
      </c>
      <c r="BH856" s="78" t="str">
        <f>IF(AND(DataBase2[[#This Row],[sCCJGKS]]&lt;=0.0001,DataBase2[[#This Row],[sCCJGKS]]&lt;&gt;""), 1,"")</f>
        <v/>
      </c>
      <c r="BI856" s="78" t="str">
        <f>IF(AND(DataBase2[[#This Row],[sILSGKS]]&lt;=0.0001,DataBase2[[#This Row],[sILSGKS]]&lt;&gt;""), 1,"")</f>
        <v/>
      </c>
      <c r="BJ856" s="78">
        <f>IF(AND(DataBase2[[#This Row],[sSAGKS]]&lt;=0.0001,DataBase2[[#This Row],[sSAGKS]]&lt;&gt;""), 1,"")</f>
        <v>1</v>
      </c>
      <c r="BK856" s="80" t="str">
        <f>IF(AND(DataBase2[[#This Row],[sKSGKS]]&lt;=0.0001,DataBase2[[#This Row],[sKSGKS]]&lt;&gt;""), 1,"")</f>
        <v/>
      </c>
      <c r="BQ856" s="7"/>
      <c r="BR856" s="7"/>
      <c r="BS856" s="7"/>
      <c r="BT856" s="7"/>
      <c r="BU856" s="7"/>
      <c r="CH856" s="7"/>
      <c r="CI856" s="7"/>
      <c r="CJ856" s="7"/>
      <c r="CK856" s="7"/>
      <c r="CQ856" s="7"/>
      <c r="CR856" s="7"/>
      <c r="CS856" s="7"/>
      <c r="CT856" s="7"/>
      <c r="CU856" s="7"/>
      <c r="DH856" s="7"/>
      <c r="DI856" s="7"/>
      <c r="DJ856" s="7"/>
      <c r="DK856" s="7"/>
      <c r="DQ856" s="7"/>
      <c r="DR856" s="7"/>
      <c r="DS856" s="7"/>
      <c r="DT856" s="7"/>
      <c r="DU856" s="7"/>
      <c r="EB856" s="7"/>
      <c r="EC856" s="7"/>
      <c r="ED856" s="7"/>
      <c r="EE856" s="7"/>
      <c r="EK856" s="7"/>
      <c r="EL856" s="7"/>
      <c r="EM856" s="7"/>
      <c r="EN856" s="7"/>
      <c r="EO856" s="7"/>
      <c r="EV856" s="7"/>
      <c r="EW856" s="7"/>
      <c r="EX856" s="7"/>
      <c r="EY856" s="7"/>
    </row>
    <row r="857" spans="1:155" s="8" customFormat="1" x14ac:dyDescent="0.35">
      <c r="A857" s="127" t="s">
        <v>321</v>
      </c>
      <c r="B857" s="128" t="s">
        <v>283</v>
      </c>
      <c r="C857" s="129" t="s">
        <v>282</v>
      </c>
      <c r="D857" s="67">
        <v>6</v>
      </c>
      <c r="E857" s="67">
        <v>100</v>
      </c>
      <c r="F857" s="68">
        <v>3</v>
      </c>
      <c r="G857" s="130"/>
      <c r="H857" s="163">
        <v>14502.7</v>
      </c>
      <c r="I857" s="132"/>
      <c r="J857" s="130"/>
      <c r="K857" s="163"/>
      <c r="L857" s="132"/>
      <c r="M857" s="130"/>
      <c r="N857" s="131"/>
      <c r="O857" s="132"/>
      <c r="P857" s="130">
        <v>17325.160159999999</v>
      </c>
      <c r="Q857" s="132">
        <v>4449</v>
      </c>
      <c r="R857" s="130">
        <v>16474.64</v>
      </c>
      <c r="S857" s="132">
        <v>1373.33</v>
      </c>
      <c r="T857" s="130">
        <v>16344.04</v>
      </c>
      <c r="U857" s="132">
        <v>300.07600000000002</v>
      </c>
      <c r="V857" s="130">
        <v>16411.64</v>
      </c>
      <c r="W857" s="132">
        <v>300.60899999999998</v>
      </c>
      <c r="X857" s="131">
        <v>17049.2</v>
      </c>
      <c r="Y857" s="132">
        <v>2437</v>
      </c>
      <c r="Z857" s="74" t="str">
        <f t="shared" si="39"/>
        <v/>
      </c>
      <c r="AA857" s="48">
        <f t="shared" si="40"/>
        <v>16344.04</v>
      </c>
      <c r="AB85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MIN(G857,J857,M857),"")</f>
        <v/>
      </c>
      <c r="AC857" s="49" t="str">
        <f>IF(OR(DataBase2[[#This Row],[sKS]] = "", DataBase2[[#This Row],[BSOpt]]=""), "", (DataBase2[[#This Row],[sKS]]-DataBase2[[#This Row],[BSOpt]])/DataBase2[[#This Row],[BSOpt]])</f>
        <v/>
      </c>
      <c r="AD857" s="49" t="str">
        <f t="shared" si="41"/>
        <v/>
      </c>
      <c r="AE857" s="49" t="str">
        <f>IF(OR(DataBase2[[#This Row],[sKS]] = "", DataBase2[[#This Row],[BESTUB]]=""), "", (DataBase2[[#This Row],[sKS]]-DataBase2[[#This Row],[BESTUB]])/DataBase2[[#This Row],[BESTUB]])</f>
        <v/>
      </c>
      <c r="AF857" s="75" t="str">
        <f>IF(OR(DataBase2[[#This Row],[sLB]] = "", DataBase2[[#This Row],[BestSol]]=""), "", (DataBase2[[#This Row],[sLB]]-DataBase2[[#This Row],[BestSol]])/DataBase2[[#This Row],[BestSol]])</f>
        <v/>
      </c>
      <c r="AG857" s="76" t="str">
        <f>IF(OR(DataBase2[[#This Row],[sCL]] = "", DataBase2[[#This Row],[BestSol]]=""), "", (DataBase2[[#This Row],[sCL]] -DataBase2[[#This Row],[BestSol]])/DataBase2[[#This Row],[BestSol]])</f>
        <v/>
      </c>
      <c r="AH857" s="76" t="str">
        <f>IF(OR(DataBase2[[#This Row],[sDRC]]= "", DataBase2[[#This Row],[BestSol]]=""), "", (DataBase2[[#This Row],[sDRC]]-DataBase2[[#This Row],[BestSol]])/DataBase2[[#This Row],[BestSol]])</f>
        <v/>
      </c>
      <c r="AI857" s="76" t="str">
        <f>IF(OR(DataBase2[[#This Row],[sABS]]= "", DataBase2[[#This Row],[BestSol]]=""), "", (DataBase2[[#This Row],[sABS]]-DataBase2[[#This Row],[BestSol]])/DataBase2[[#This Row],[BestSol]])</f>
        <v/>
      </c>
      <c r="AJ857" s="76" t="str">
        <f>IF(OR(DataBase2[[#This Row],[sCCJ]]= "", DataBase2[[#This Row],[BestSol]]=""), "", (DataBase2[[#This Row],[sCCJ]]-DataBase2[[#This Row],[BestSol]])/DataBase2[[#This Row],[BestSol]])</f>
        <v/>
      </c>
      <c r="AK857" s="76" t="str">
        <f>IF(OR(DataBase2[[#This Row],[sILS]] = "", DataBase2[[#This Row],[BestSol]]=""), "", (DataBase2[[#This Row],[sILS]]-DataBase2[[#This Row],[BestSol]])/DataBase2[[#This Row],[BestSol]])</f>
        <v/>
      </c>
      <c r="AL857" s="76" t="str">
        <f>IF(OR(DataBase2[[#This Row],[sSA]] = "", DataBase2[[#This Row],[BestSol]]=""), "", (DataBase2[[#This Row],[sSA]]-DataBase2[[#This Row],[BestSol]])/DataBase2[[#This Row],[BestSol]])</f>
        <v/>
      </c>
      <c r="AM857" s="76" t="str">
        <f>IF(OR(DataBase2[[#This Row],[sKS]] = "", DataBase2[[#This Row],[BestSol]]=""), "", (DataBase2[[#This Row],[sKS]]-DataBase2[[#This Row],[BestSol]])/DataBase2[[#This Row],[BestSol]])</f>
        <v/>
      </c>
      <c r="AN857" s="75" t="str">
        <f>IF(OR(DataBase2[[#This Row],[sLB]] = "", DataBase2[[#This Row],[BSHeu]]=""), "", (DataBase2[[#This Row],[sLB]]-DataBase2[[#This Row],[BSHeu]])/DataBase2[[#This Row],[BSHeu]])</f>
        <v/>
      </c>
      <c r="AO857" s="76" t="str">
        <f>IF(OR(DataBase2[[#This Row],[sCL]] = "",  DataBase2[[#This Row],[BSHeu]]=""), "", (DataBase2[[#This Row],[sCL]] - DataBase2[[#This Row],[BSHeu]])/ DataBase2[[#This Row],[BSHeu]])</f>
        <v/>
      </c>
      <c r="AP857" s="76" t="str">
        <f>IF(OR(DataBase2[[#This Row],[sDRC]]= "",  DataBase2[[#This Row],[BSHeu]]=""), "", (DataBase2[[#This Row],[sDRC]]- DataBase2[[#This Row],[BSHeu]])/ DataBase2[[#This Row],[BSHeu]])</f>
        <v/>
      </c>
      <c r="AQ857" s="76">
        <f>IF(OR(DataBase2[[#This Row],[sABS]]= "",  DataBase2[[#This Row],[BSHeu]]=""), "", (DataBase2[[#This Row],[sABS]]- DataBase2[[#This Row],[BSHeu]])/ DataBase2[[#This Row],[BSHeu]])</f>
        <v>6.0029231450730573E-2</v>
      </c>
      <c r="AR857" s="76">
        <f>IF(OR(DataBase2[[#This Row],[sCCJ]]= "",  DataBase2[[#This Row],[BSHeu]]=""), "", (DataBase2[[#This Row],[sCCJ]]- DataBase2[[#This Row],[BSHeu]])/ DataBase2[[#This Row],[BSHeu]])</f>
        <v>7.9906803948104951E-3</v>
      </c>
      <c r="AS857" s="76">
        <f>IF(OR(DataBase2[[#This Row],[sILS]] = "",  DataBase2[[#This Row],[BSHeu]]=""), "", (DataBase2[[#This Row],[sILS]]- DataBase2[[#This Row],[BSHeu]])/ DataBase2[[#This Row],[BSHeu]])</f>
        <v>0</v>
      </c>
      <c r="AT857" s="76">
        <f>IF(OR(DataBase2[[#This Row],[sSA]] = "",  DataBase2[[#This Row],[BSHeu]]=""), "", (DataBase2[[#This Row],[sSA]]- DataBase2[[#This Row],[BSHeu]])/ DataBase2[[#This Row],[BSHeu]])</f>
        <v>4.1360642778651138E-3</v>
      </c>
      <c r="AU857" s="77">
        <f>IF(OR(DataBase2[[#This Row],[sKS]]= "",  DataBase2[[#This Row],[BSHeu]]=""), "", (DataBase2[[#This Row],[sKS]]- DataBase2[[#This Row],[BSHeu]])/ DataBase2[[#This Row],[BSHeu]])</f>
        <v>4.3144779381352458E-2</v>
      </c>
      <c r="AV857" s="78" t="str">
        <f>IF(AND(DataBase2[[#This Row],[sLBGB]]&lt;=0.0001, DataBase2[[#This Row],[sLBGB]]&lt;&gt;""), 1,"")</f>
        <v/>
      </c>
      <c r="AW857" s="78" t="str">
        <f>IF(AND(DataBase2[[#This Row],[sCLGB]]&lt;=0.0001,DataBase2[[#This Row],[sCLGB]]&lt;&gt;""), 1,"")</f>
        <v/>
      </c>
      <c r="AX857" s="78" t="str">
        <f>IF(AND(DataBase2[[#This Row],[sDRCGB]]&lt;=0.0001,DataBase2[[#This Row],[sDRCGB]]&lt;&gt;""), 1,"")</f>
        <v/>
      </c>
      <c r="AY857" s="78" t="str">
        <f>IF(AND(DataBase2[[#This Row],[sABSGB]]&lt;=0.0001,DataBase2[[#This Row],[sABSGB]]&lt;&gt;""), 1,"")</f>
        <v/>
      </c>
      <c r="AZ857" s="78" t="str">
        <f>IF(AND(DataBase2[[#This Row],[sCCJGB]]&lt;=0.0001,DataBase2[[#This Row],[sCCJGB]]&lt;&gt;""), 1,"")</f>
        <v/>
      </c>
      <c r="BA857" s="78" t="str">
        <f>IF(AND(DataBase2[[#This Row],[sILSGB]]&lt;=0.0001,DataBase2[[#This Row],[sILSGB]]&lt;&gt;""), 1,"")</f>
        <v/>
      </c>
      <c r="BB857" s="78" t="str">
        <f>IF(AND(DataBase2[[#This Row],[sSAGB]]&lt;=0.0001,DataBase2[[#This Row],[sSAGB]]&lt;&gt;""), 1,"")</f>
        <v/>
      </c>
      <c r="BC857" s="78" t="str">
        <f>IF(AND(DataBase2[[#This Row],[sKSGB]]&lt;=0.0001,DataBase2[[#This Row],[sKSGB]]&lt;&gt;""), 1,"")</f>
        <v/>
      </c>
      <c r="BD857" s="79" t="str">
        <f>IF(AND(DataBase2[[#This Row],[sLBGKS]]&lt;=0.0001, DataBase2[[#This Row],[sLBGKS]]&lt;&gt;""), 1,"")</f>
        <v/>
      </c>
      <c r="BE857" s="78" t="str">
        <f>IF(AND(DataBase2[[#This Row],[sCLGKS]]&lt;=0.0001,DataBase2[[#This Row],[sCLGKS]]&lt;&gt;""), 1,"")</f>
        <v/>
      </c>
      <c r="BF857" s="78" t="str">
        <f>IF(AND(DataBase2[[#This Row],[sDRCGKS]]&lt;=0.0001,DataBase2[[#This Row],[sDRCGKS]]&lt;&gt;""), 1,"")</f>
        <v/>
      </c>
      <c r="BG857" s="78" t="str">
        <f>IF(AND(DataBase2[[#This Row],[sABSGKS]]&lt;=0.0001,DataBase2[[#This Row],[sABSGKS]]&lt;&gt;""), 1,"")</f>
        <v/>
      </c>
      <c r="BH857" s="78" t="str">
        <f>IF(AND(DataBase2[[#This Row],[sCCJGKS]]&lt;=0.0001,DataBase2[[#This Row],[sCCJGKS]]&lt;&gt;""), 1,"")</f>
        <v/>
      </c>
      <c r="BI857" s="78">
        <f>IF(AND(DataBase2[[#This Row],[sILSGKS]]&lt;=0.0001,DataBase2[[#This Row],[sILSGKS]]&lt;&gt;""), 1,"")</f>
        <v>1</v>
      </c>
      <c r="BJ857" s="78" t="str">
        <f>IF(AND(DataBase2[[#This Row],[sSAGKS]]&lt;=0.0001,DataBase2[[#This Row],[sSAGKS]]&lt;&gt;""), 1,"")</f>
        <v/>
      </c>
      <c r="BK857" s="80" t="str">
        <f>IF(AND(DataBase2[[#This Row],[sKSGKS]]&lt;=0.0001,DataBase2[[#This Row],[sKSGKS]]&lt;&gt;""), 1,"")</f>
        <v/>
      </c>
      <c r="BQ857" s="7"/>
      <c r="BR857" s="7"/>
      <c r="BS857" s="7"/>
      <c r="BT857" s="7"/>
      <c r="BU857" s="7"/>
      <c r="CH857" s="7"/>
      <c r="CI857" s="7"/>
      <c r="CJ857" s="7"/>
      <c r="CK857" s="7"/>
      <c r="CQ857" s="7"/>
      <c r="CR857" s="7"/>
      <c r="CS857" s="7"/>
      <c r="CT857" s="7"/>
      <c r="CU857" s="7"/>
      <c r="DH857" s="7"/>
      <c r="DI857" s="7"/>
      <c r="DJ857" s="7"/>
      <c r="DK857" s="7"/>
      <c r="DQ857" s="7"/>
      <c r="DR857" s="7"/>
      <c r="DS857" s="7"/>
      <c r="DT857" s="7"/>
      <c r="DU857" s="7"/>
      <c r="EB857" s="7"/>
      <c r="EC857" s="7"/>
      <c r="ED857" s="7"/>
      <c r="EE857" s="7"/>
      <c r="EK857" s="7"/>
      <c r="EL857" s="7"/>
      <c r="EM857" s="7"/>
      <c r="EN857" s="7"/>
      <c r="EO857" s="7"/>
      <c r="EV857" s="7"/>
      <c r="EW857" s="7"/>
      <c r="EX857" s="7"/>
      <c r="EY857" s="7"/>
    </row>
    <row r="858" spans="1:155" s="8" customFormat="1" x14ac:dyDescent="0.35">
      <c r="A858" s="127" t="s">
        <v>322</v>
      </c>
      <c r="B858" s="128" t="s">
        <v>283</v>
      </c>
      <c r="C858" s="129" t="s">
        <v>282</v>
      </c>
      <c r="D858" s="67">
        <v>6</v>
      </c>
      <c r="E858" s="67">
        <v>100</v>
      </c>
      <c r="F858" s="68">
        <v>4</v>
      </c>
      <c r="G858" s="130"/>
      <c r="H858" s="163">
        <v>15321.6</v>
      </c>
      <c r="I858" s="132"/>
      <c r="J858" s="130"/>
      <c r="K858" s="163"/>
      <c r="L858" s="132"/>
      <c r="M858" s="130"/>
      <c r="N858" s="131"/>
      <c r="O858" s="132"/>
      <c r="P858" s="130">
        <v>18191.890630000002</v>
      </c>
      <c r="Q858" s="132">
        <v>10110</v>
      </c>
      <c r="R858" s="130">
        <v>17341.939999999999</v>
      </c>
      <c r="S858" s="132">
        <v>1351.35</v>
      </c>
      <c r="T858" s="130">
        <v>17684.240000000002</v>
      </c>
      <c r="U858" s="132">
        <v>300.20499999999998</v>
      </c>
      <c r="V858" s="130">
        <v>17811.84</v>
      </c>
      <c r="W858" s="132">
        <v>300.42750000000001</v>
      </c>
      <c r="X858" s="131">
        <v>18000.400000000001</v>
      </c>
      <c r="Y858" s="132">
        <v>670</v>
      </c>
      <c r="Z858" s="74" t="str">
        <f t="shared" si="39"/>
        <v/>
      </c>
      <c r="AA858" s="48">
        <f t="shared" si="40"/>
        <v>17341.939999999999</v>
      </c>
      <c r="AB85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MIN(G858,J858,M858),"")</f>
        <v/>
      </c>
      <c r="AC858" s="49" t="str">
        <f>IF(OR(DataBase2[[#This Row],[sKS]] = "", DataBase2[[#This Row],[BSOpt]]=""), "", (DataBase2[[#This Row],[sKS]]-DataBase2[[#This Row],[BSOpt]])/DataBase2[[#This Row],[BSOpt]])</f>
        <v/>
      </c>
      <c r="AD858" s="49" t="str">
        <f t="shared" si="41"/>
        <v/>
      </c>
      <c r="AE858" s="49" t="str">
        <f>IF(OR(DataBase2[[#This Row],[sKS]] = "", DataBase2[[#This Row],[BESTUB]]=""), "", (DataBase2[[#This Row],[sKS]]-DataBase2[[#This Row],[BESTUB]])/DataBase2[[#This Row],[BESTUB]])</f>
        <v/>
      </c>
      <c r="AF858" s="75" t="str">
        <f>IF(OR(DataBase2[[#This Row],[sLB]] = "", DataBase2[[#This Row],[BestSol]]=""), "", (DataBase2[[#This Row],[sLB]]-DataBase2[[#This Row],[BestSol]])/DataBase2[[#This Row],[BestSol]])</f>
        <v/>
      </c>
      <c r="AG858" s="76" t="str">
        <f>IF(OR(DataBase2[[#This Row],[sCL]] = "", DataBase2[[#This Row],[BestSol]]=""), "", (DataBase2[[#This Row],[sCL]] -DataBase2[[#This Row],[BestSol]])/DataBase2[[#This Row],[BestSol]])</f>
        <v/>
      </c>
      <c r="AH858" s="76" t="str">
        <f>IF(OR(DataBase2[[#This Row],[sDRC]]= "", DataBase2[[#This Row],[BestSol]]=""), "", (DataBase2[[#This Row],[sDRC]]-DataBase2[[#This Row],[BestSol]])/DataBase2[[#This Row],[BestSol]])</f>
        <v/>
      </c>
      <c r="AI858" s="76" t="str">
        <f>IF(OR(DataBase2[[#This Row],[sABS]]= "", DataBase2[[#This Row],[BestSol]]=""), "", (DataBase2[[#This Row],[sABS]]-DataBase2[[#This Row],[BestSol]])/DataBase2[[#This Row],[BestSol]])</f>
        <v/>
      </c>
      <c r="AJ858" s="76" t="str">
        <f>IF(OR(DataBase2[[#This Row],[sCCJ]]= "", DataBase2[[#This Row],[BestSol]]=""), "", (DataBase2[[#This Row],[sCCJ]]-DataBase2[[#This Row],[BestSol]])/DataBase2[[#This Row],[BestSol]])</f>
        <v/>
      </c>
      <c r="AK858" s="76" t="str">
        <f>IF(OR(DataBase2[[#This Row],[sILS]] = "", DataBase2[[#This Row],[BestSol]]=""), "", (DataBase2[[#This Row],[sILS]]-DataBase2[[#This Row],[BestSol]])/DataBase2[[#This Row],[BestSol]])</f>
        <v/>
      </c>
      <c r="AL858" s="76" t="str">
        <f>IF(OR(DataBase2[[#This Row],[sSA]] = "", DataBase2[[#This Row],[BestSol]]=""), "", (DataBase2[[#This Row],[sSA]]-DataBase2[[#This Row],[BestSol]])/DataBase2[[#This Row],[BestSol]])</f>
        <v/>
      </c>
      <c r="AM858" s="76" t="str">
        <f>IF(OR(DataBase2[[#This Row],[sKS]] = "", DataBase2[[#This Row],[BestSol]]=""), "", (DataBase2[[#This Row],[sKS]]-DataBase2[[#This Row],[BestSol]])/DataBase2[[#This Row],[BestSol]])</f>
        <v/>
      </c>
      <c r="AN858" s="75" t="str">
        <f>IF(OR(DataBase2[[#This Row],[sLB]] = "", DataBase2[[#This Row],[BSHeu]]=""), "", (DataBase2[[#This Row],[sLB]]-DataBase2[[#This Row],[BSHeu]])/DataBase2[[#This Row],[BSHeu]])</f>
        <v/>
      </c>
      <c r="AO858" s="76" t="str">
        <f>IF(OR(DataBase2[[#This Row],[sCL]] = "",  DataBase2[[#This Row],[BSHeu]]=""), "", (DataBase2[[#This Row],[sCL]] - DataBase2[[#This Row],[BSHeu]])/ DataBase2[[#This Row],[BSHeu]])</f>
        <v/>
      </c>
      <c r="AP858" s="76" t="str">
        <f>IF(OR(DataBase2[[#This Row],[sDRC]]= "",  DataBase2[[#This Row],[BSHeu]]=""), "", (DataBase2[[#This Row],[sDRC]]- DataBase2[[#This Row],[BSHeu]])/ DataBase2[[#This Row],[BSHeu]])</f>
        <v/>
      </c>
      <c r="AQ858" s="76">
        <f>IF(OR(DataBase2[[#This Row],[sABS]]= "",  DataBase2[[#This Row],[BSHeu]]=""), "", (DataBase2[[#This Row],[sABS]]- DataBase2[[#This Row],[BSHeu]])/ DataBase2[[#This Row],[BSHeu]])</f>
        <v>4.9011277285009813E-2</v>
      </c>
      <c r="AR858" s="76">
        <f>IF(OR(DataBase2[[#This Row],[sCCJ]]= "",  DataBase2[[#This Row],[BSHeu]]=""), "", (DataBase2[[#This Row],[sCCJ]]- DataBase2[[#This Row],[BSHeu]])/ DataBase2[[#This Row],[BSHeu]])</f>
        <v>0</v>
      </c>
      <c r="AS858" s="76">
        <f>IF(OR(DataBase2[[#This Row],[sILS]] = "",  DataBase2[[#This Row],[BSHeu]]=""), "", (DataBase2[[#This Row],[sILS]]- DataBase2[[#This Row],[BSHeu]])/ DataBase2[[#This Row],[BSHeu]])</f>
        <v>1.97382761098241E-2</v>
      </c>
      <c r="AT858" s="76">
        <f>IF(OR(DataBase2[[#This Row],[sSA]] = "",  DataBase2[[#This Row],[BSHeu]]=""), "", (DataBase2[[#This Row],[sSA]]- DataBase2[[#This Row],[BSHeu]])/ DataBase2[[#This Row],[BSHeu]])</f>
        <v>2.7096161098470038E-2</v>
      </c>
      <c r="AU858" s="77">
        <f>IF(OR(DataBase2[[#This Row],[sKS]]= "",  DataBase2[[#This Row],[BSHeu]]=""), "", (DataBase2[[#This Row],[sKS]]- DataBase2[[#This Row],[BSHeu]])/ DataBase2[[#This Row],[BSHeu]])</f>
        <v>3.7969223743133863E-2</v>
      </c>
      <c r="AV858" s="78" t="str">
        <f>IF(AND(DataBase2[[#This Row],[sLBGB]]&lt;=0.0001, DataBase2[[#This Row],[sLBGB]]&lt;&gt;""), 1,"")</f>
        <v/>
      </c>
      <c r="AW858" s="78" t="str">
        <f>IF(AND(DataBase2[[#This Row],[sCLGB]]&lt;=0.0001,DataBase2[[#This Row],[sCLGB]]&lt;&gt;""), 1,"")</f>
        <v/>
      </c>
      <c r="AX858" s="78" t="str">
        <f>IF(AND(DataBase2[[#This Row],[sDRCGB]]&lt;=0.0001,DataBase2[[#This Row],[sDRCGB]]&lt;&gt;""), 1,"")</f>
        <v/>
      </c>
      <c r="AY858" s="78" t="str">
        <f>IF(AND(DataBase2[[#This Row],[sABSGB]]&lt;=0.0001,DataBase2[[#This Row],[sABSGB]]&lt;&gt;""), 1,"")</f>
        <v/>
      </c>
      <c r="AZ858" s="78" t="str">
        <f>IF(AND(DataBase2[[#This Row],[sCCJGB]]&lt;=0.0001,DataBase2[[#This Row],[sCCJGB]]&lt;&gt;""), 1,"")</f>
        <v/>
      </c>
      <c r="BA858" s="78" t="str">
        <f>IF(AND(DataBase2[[#This Row],[sILSGB]]&lt;=0.0001,DataBase2[[#This Row],[sILSGB]]&lt;&gt;""), 1,"")</f>
        <v/>
      </c>
      <c r="BB858" s="78" t="str">
        <f>IF(AND(DataBase2[[#This Row],[sSAGB]]&lt;=0.0001,DataBase2[[#This Row],[sSAGB]]&lt;&gt;""), 1,"")</f>
        <v/>
      </c>
      <c r="BC858" s="78" t="str">
        <f>IF(AND(DataBase2[[#This Row],[sKSGB]]&lt;=0.0001,DataBase2[[#This Row],[sKSGB]]&lt;&gt;""), 1,"")</f>
        <v/>
      </c>
      <c r="BD858" s="79" t="str">
        <f>IF(AND(DataBase2[[#This Row],[sLBGKS]]&lt;=0.0001, DataBase2[[#This Row],[sLBGKS]]&lt;&gt;""), 1,"")</f>
        <v/>
      </c>
      <c r="BE858" s="78" t="str">
        <f>IF(AND(DataBase2[[#This Row],[sCLGKS]]&lt;=0.0001,DataBase2[[#This Row],[sCLGKS]]&lt;&gt;""), 1,"")</f>
        <v/>
      </c>
      <c r="BF858" s="78" t="str">
        <f>IF(AND(DataBase2[[#This Row],[sDRCGKS]]&lt;=0.0001,DataBase2[[#This Row],[sDRCGKS]]&lt;&gt;""), 1,"")</f>
        <v/>
      </c>
      <c r="BG858" s="78" t="str">
        <f>IF(AND(DataBase2[[#This Row],[sABSGKS]]&lt;=0.0001,DataBase2[[#This Row],[sABSGKS]]&lt;&gt;""), 1,"")</f>
        <v/>
      </c>
      <c r="BH858" s="78">
        <f>IF(AND(DataBase2[[#This Row],[sCCJGKS]]&lt;=0.0001,DataBase2[[#This Row],[sCCJGKS]]&lt;&gt;""), 1,"")</f>
        <v>1</v>
      </c>
      <c r="BI858" s="78" t="str">
        <f>IF(AND(DataBase2[[#This Row],[sILSGKS]]&lt;=0.0001,DataBase2[[#This Row],[sILSGKS]]&lt;&gt;""), 1,"")</f>
        <v/>
      </c>
      <c r="BJ858" s="78" t="str">
        <f>IF(AND(DataBase2[[#This Row],[sSAGKS]]&lt;=0.0001,DataBase2[[#This Row],[sSAGKS]]&lt;&gt;""), 1,"")</f>
        <v/>
      </c>
      <c r="BK858" s="80" t="str">
        <f>IF(AND(DataBase2[[#This Row],[sKSGKS]]&lt;=0.0001,DataBase2[[#This Row],[sKSGKS]]&lt;&gt;""), 1,"")</f>
        <v/>
      </c>
      <c r="BQ858" s="7"/>
      <c r="BR858" s="7"/>
      <c r="BS858" s="7"/>
      <c r="BT858" s="7"/>
      <c r="BU858" s="7"/>
      <c r="CH858" s="7"/>
      <c r="CI858" s="7"/>
      <c r="CJ858" s="7"/>
      <c r="CK858" s="7"/>
      <c r="CQ858" s="7"/>
      <c r="CR858" s="7"/>
      <c r="CS858" s="7"/>
      <c r="CT858" s="7"/>
      <c r="CU858" s="7"/>
      <c r="DH858" s="7"/>
      <c r="DI858" s="7"/>
      <c r="DJ858" s="7"/>
      <c r="DK858" s="7"/>
      <c r="DQ858" s="7"/>
      <c r="DR858" s="7"/>
      <c r="DS858" s="7"/>
      <c r="DT858" s="7"/>
      <c r="DU858" s="7"/>
      <c r="EB858" s="7"/>
      <c r="EC858" s="7"/>
      <c r="ED858" s="7"/>
      <c r="EE858" s="7"/>
      <c r="EK858" s="7"/>
      <c r="EL858" s="7"/>
      <c r="EM858" s="7"/>
      <c r="EN858" s="7"/>
      <c r="EO858" s="7"/>
      <c r="EV858" s="7"/>
      <c r="EW858" s="7"/>
      <c r="EX858" s="7"/>
      <c r="EY858" s="7"/>
    </row>
    <row r="859" spans="1:155" s="8" customFormat="1" x14ac:dyDescent="0.35">
      <c r="A859" s="127" t="s">
        <v>323</v>
      </c>
      <c r="B859" s="128" t="s">
        <v>283</v>
      </c>
      <c r="C859" s="129" t="s">
        <v>282</v>
      </c>
      <c r="D859" s="67">
        <v>6</v>
      </c>
      <c r="E859" s="67">
        <v>100</v>
      </c>
      <c r="F859" s="68">
        <v>5</v>
      </c>
      <c r="G859" s="130"/>
      <c r="H859" s="163">
        <v>16275.8</v>
      </c>
      <c r="I859" s="132"/>
      <c r="J859" s="130"/>
      <c r="K859" s="163"/>
      <c r="L859" s="132"/>
      <c r="M859" s="130"/>
      <c r="N859" s="131"/>
      <c r="O859" s="132"/>
      <c r="P859" s="130">
        <v>19522.970700000002</v>
      </c>
      <c r="Q859" s="132">
        <v>4851</v>
      </c>
      <c r="R859" s="130">
        <v>18409.54</v>
      </c>
      <c r="S859" s="132">
        <v>1588.73</v>
      </c>
      <c r="T859" s="130">
        <v>19321.04</v>
      </c>
      <c r="U859" s="132">
        <v>300.37049999999999</v>
      </c>
      <c r="V859" s="130">
        <v>19497.64</v>
      </c>
      <c r="W859" s="132">
        <v>301.19150000000002</v>
      </c>
      <c r="X859" s="131">
        <v>19092</v>
      </c>
      <c r="Y859" s="132">
        <v>1312</v>
      </c>
      <c r="Z859" s="74" t="str">
        <f t="shared" si="39"/>
        <v/>
      </c>
      <c r="AA859" s="48">
        <f t="shared" si="40"/>
        <v>18409.54</v>
      </c>
      <c r="AB85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MIN(G859,J859,M859),"")</f>
        <v/>
      </c>
      <c r="AC859" s="49" t="str">
        <f>IF(OR(DataBase2[[#This Row],[sKS]] = "", DataBase2[[#This Row],[BSOpt]]=""), "", (DataBase2[[#This Row],[sKS]]-DataBase2[[#This Row],[BSOpt]])/DataBase2[[#This Row],[BSOpt]])</f>
        <v/>
      </c>
      <c r="AD859" s="49" t="str">
        <f t="shared" si="41"/>
        <v/>
      </c>
      <c r="AE859" s="49" t="str">
        <f>IF(OR(DataBase2[[#This Row],[sKS]] = "", DataBase2[[#This Row],[BESTUB]]=""), "", (DataBase2[[#This Row],[sKS]]-DataBase2[[#This Row],[BESTUB]])/DataBase2[[#This Row],[BESTUB]])</f>
        <v/>
      </c>
      <c r="AF859" s="75" t="str">
        <f>IF(OR(DataBase2[[#This Row],[sLB]] = "", DataBase2[[#This Row],[BestSol]]=""), "", (DataBase2[[#This Row],[sLB]]-DataBase2[[#This Row],[BestSol]])/DataBase2[[#This Row],[BestSol]])</f>
        <v/>
      </c>
      <c r="AG859" s="76" t="str">
        <f>IF(OR(DataBase2[[#This Row],[sCL]] = "", DataBase2[[#This Row],[BestSol]]=""), "", (DataBase2[[#This Row],[sCL]] -DataBase2[[#This Row],[BestSol]])/DataBase2[[#This Row],[BestSol]])</f>
        <v/>
      </c>
      <c r="AH859" s="76" t="str">
        <f>IF(OR(DataBase2[[#This Row],[sDRC]]= "", DataBase2[[#This Row],[BestSol]]=""), "", (DataBase2[[#This Row],[sDRC]]-DataBase2[[#This Row],[BestSol]])/DataBase2[[#This Row],[BestSol]])</f>
        <v/>
      </c>
      <c r="AI859" s="76" t="str">
        <f>IF(OR(DataBase2[[#This Row],[sABS]]= "", DataBase2[[#This Row],[BestSol]]=""), "", (DataBase2[[#This Row],[sABS]]-DataBase2[[#This Row],[BestSol]])/DataBase2[[#This Row],[BestSol]])</f>
        <v/>
      </c>
      <c r="AJ859" s="76" t="str">
        <f>IF(OR(DataBase2[[#This Row],[sCCJ]]= "", DataBase2[[#This Row],[BestSol]]=""), "", (DataBase2[[#This Row],[sCCJ]]-DataBase2[[#This Row],[BestSol]])/DataBase2[[#This Row],[BestSol]])</f>
        <v/>
      </c>
      <c r="AK859" s="76" t="str">
        <f>IF(OR(DataBase2[[#This Row],[sILS]] = "", DataBase2[[#This Row],[BestSol]]=""), "", (DataBase2[[#This Row],[sILS]]-DataBase2[[#This Row],[BestSol]])/DataBase2[[#This Row],[BestSol]])</f>
        <v/>
      </c>
      <c r="AL859" s="76" t="str">
        <f>IF(OR(DataBase2[[#This Row],[sSA]] = "", DataBase2[[#This Row],[BestSol]]=""), "", (DataBase2[[#This Row],[sSA]]-DataBase2[[#This Row],[BestSol]])/DataBase2[[#This Row],[BestSol]])</f>
        <v/>
      </c>
      <c r="AM859" s="76" t="str">
        <f>IF(OR(DataBase2[[#This Row],[sKS]] = "", DataBase2[[#This Row],[BestSol]]=""), "", (DataBase2[[#This Row],[sKS]]-DataBase2[[#This Row],[BestSol]])/DataBase2[[#This Row],[BestSol]])</f>
        <v/>
      </c>
      <c r="AN859" s="75" t="str">
        <f>IF(OR(DataBase2[[#This Row],[sLB]] = "", DataBase2[[#This Row],[BSHeu]]=""), "", (DataBase2[[#This Row],[sLB]]-DataBase2[[#This Row],[BSHeu]])/DataBase2[[#This Row],[BSHeu]])</f>
        <v/>
      </c>
      <c r="AO859" s="76" t="str">
        <f>IF(OR(DataBase2[[#This Row],[sCL]] = "",  DataBase2[[#This Row],[BSHeu]]=""), "", (DataBase2[[#This Row],[sCL]] - DataBase2[[#This Row],[BSHeu]])/ DataBase2[[#This Row],[BSHeu]])</f>
        <v/>
      </c>
      <c r="AP859" s="76" t="str">
        <f>IF(OR(DataBase2[[#This Row],[sDRC]]= "",  DataBase2[[#This Row],[BSHeu]]=""), "", (DataBase2[[#This Row],[sDRC]]- DataBase2[[#This Row],[BSHeu]])/ DataBase2[[#This Row],[BSHeu]])</f>
        <v/>
      </c>
      <c r="AQ859" s="76">
        <f>IF(OR(DataBase2[[#This Row],[sABS]]= "",  DataBase2[[#This Row],[BSHeu]]=""), "", (DataBase2[[#This Row],[sABS]]- DataBase2[[#This Row],[BSHeu]])/ DataBase2[[#This Row],[BSHeu]])</f>
        <v>6.0481179866525764E-2</v>
      </c>
      <c r="AR859" s="76">
        <f>IF(OR(DataBase2[[#This Row],[sCCJ]]= "",  DataBase2[[#This Row],[BSHeu]]=""), "", (DataBase2[[#This Row],[sCCJ]]- DataBase2[[#This Row],[BSHeu]])/ DataBase2[[#This Row],[BSHeu]])</f>
        <v>0</v>
      </c>
      <c r="AS859" s="76">
        <f>IF(OR(DataBase2[[#This Row],[sILS]] = "",  DataBase2[[#This Row],[BSHeu]]=""), "", (DataBase2[[#This Row],[sILS]]- DataBase2[[#This Row],[BSHeu]])/ DataBase2[[#This Row],[BSHeu]])</f>
        <v>4.9512372389532815E-2</v>
      </c>
      <c r="AT859" s="76">
        <f>IF(OR(DataBase2[[#This Row],[sSA]] = "",  DataBase2[[#This Row],[BSHeu]]=""), "", (DataBase2[[#This Row],[sSA]]- DataBase2[[#This Row],[BSHeu]])/ DataBase2[[#This Row],[BSHeu]])</f>
        <v>5.9105224791059334E-2</v>
      </c>
      <c r="AU859" s="77">
        <f>IF(OR(DataBase2[[#This Row],[sKS]]= "",  DataBase2[[#This Row],[BSHeu]]=""), "", (DataBase2[[#This Row],[sKS]]- DataBase2[[#This Row],[BSHeu]])/ DataBase2[[#This Row],[BSHeu]])</f>
        <v>3.70709968853105E-2</v>
      </c>
      <c r="AV859" s="78" t="str">
        <f>IF(AND(DataBase2[[#This Row],[sLBGB]]&lt;=0.0001, DataBase2[[#This Row],[sLBGB]]&lt;&gt;""), 1,"")</f>
        <v/>
      </c>
      <c r="AW859" s="78" t="str">
        <f>IF(AND(DataBase2[[#This Row],[sCLGB]]&lt;=0.0001,DataBase2[[#This Row],[sCLGB]]&lt;&gt;""), 1,"")</f>
        <v/>
      </c>
      <c r="AX859" s="78" t="str">
        <f>IF(AND(DataBase2[[#This Row],[sDRCGB]]&lt;=0.0001,DataBase2[[#This Row],[sDRCGB]]&lt;&gt;""), 1,"")</f>
        <v/>
      </c>
      <c r="AY859" s="78" t="str">
        <f>IF(AND(DataBase2[[#This Row],[sABSGB]]&lt;=0.0001,DataBase2[[#This Row],[sABSGB]]&lt;&gt;""), 1,"")</f>
        <v/>
      </c>
      <c r="AZ859" s="78" t="str">
        <f>IF(AND(DataBase2[[#This Row],[sCCJGB]]&lt;=0.0001,DataBase2[[#This Row],[sCCJGB]]&lt;&gt;""), 1,"")</f>
        <v/>
      </c>
      <c r="BA859" s="78" t="str">
        <f>IF(AND(DataBase2[[#This Row],[sILSGB]]&lt;=0.0001,DataBase2[[#This Row],[sILSGB]]&lt;&gt;""), 1,"")</f>
        <v/>
      </c>
      <c r="BB859" s="78" t="str">
        <f>IF(AND(DataBase2[[#This Row],[sSAGB]]&lt;=0.0001,DataBase2[[#This Row],[sSAGB]]&lt;&gt;""), 1,"")</f>
        <v/>
      </c>
      <c r="BC859" s="78" t="str">
        <f>IF(AND(DataBase2[[#This Row],[sKSGB]]&lt;=0.0001,DataBase2[[#This Row],[sKSGB]]&lt;&gt;""), 1,"")</f>
        <v/>
      </c>
      <c r="BD859" s="79" t="str">
        <f>IF(AND(DataBase2[[#This Row],[sLBGKS]]&lt;=0.0001, DataBase2[[#This Row],[sLBGKS]]&lt;&gt;""), 1,"")</f>
        <v/>
      </c>
      <c r="BE859" s="78" t="str">
        <f>IF(AND(DataBase2[[#This Row],[sCLGKS]]&lt;=0.0001,DataBase2[[#This Row],[sCLGKS]]&lt;&gt;""), 1,"")</f>
        <v/>
      </c>
      <c r="BF859" s="78" t="str">
        <f>IF(AND(DataBase2[[#This Row],[sDRCGKS]]&lt;=0.0001,DataBase2[[#This Row],[sDRCGKS]]&lt;&gt;""), 1,"")</f>
        <v/>
      </c>
      <c r="BG859" s="78" t="str">
        <f>IF(AND(DataBase2[[#This Row],[sABSGKS]]&lt;=0.0001,DataBase2[[#This Row],[sABSGKS]]&lt;&gt;""), 1,"")</f>
        <v/>
      </c>
      <c r="BH859" s="78">
        <f>IF(AND(DataBase2[[#This Row],[sCCJGKS]]&lt;=0.0001,DataBase2[[#This Row],[sCCJGKS]]&lt;&gt;""), 1,"")</f>
        <v>1</v>
      </c>
      <c r="BI859" s="78" t="str">
        <f>IF(AND(DataBase2[[#This Row],[sILSGKS]]&lt;=0.0001,DataBase2[[#This Row],[sILSGKS]]&lt;&gt;""), 1,"")</f>
        <v/>
      </c>
      <c r="BJ859" s="78" t="str">
        <f>IF(AND(DataBase2[[#This Row],[sSAGKS]]&lt;=0.0001,DataBase2[[#This Row],[sSAGKS]]&lt;&gt;""), 1,"")</f>
        <v/>
      </c>
      <c r="BK859" s="80" t="str">
        <f>IF(AND(DataBase2[[#This Row],[sKSGKS]]&lt;=0.0001,DataBase2[[#This Row],[sKSGKS]]&lt;&gt;""), 1,"")</f>
        <v/>
      </c>
      <c r="BQ859" s="7"/>
      <c r="BR859" s="7"/>
      <c r="BS859" s="7"/>
      <c r="BT859" s="7"/>
      <c r="BU859" s="7"/>
      <c r="CH859" s="7"/>
      <c r="CI859" s="7"/>
      <c r="CJ859" s="7"/>
      <c r="CK859" s="7"/>
      <c r="CQ859" s="7"/>
      <c r="CR859" s="7"/>
      <c r="CS859" s="7"/>
      <c r="CT859" s="7"/>
      <c r="CU859" s="7"/>
      <c r="DH859" s="7"/>
      <c r="DI859" s="7"/>
      <c r="DJ859" s="7"/>
      <c r="DK859" s="7"/>
      <c r="DQ859" s="7"/>
      <c r="DR859" s="7"/>
      <c r="DS859" s="7"/>
      <c r="DT859" s="7"/>
      <c r="DU859" s="7"/>
      <c r="EB859" s="7"/>
      <c r="EC859" s="7"/>
      <c r="ED859" s="7"/>
      <c r="EE859" s="7"/>
      <c r="EK859" s="7"/>
      <c r="EL859" s="7"/>
      <c r="EM859" s="7"/>
      <c r="EN859" s="7"/>
      <c r="EO859" s="7"/>
      <c r="EV859" s="7"/>
      <c r="EW859" s="7"/>
      <c r="EX859" s="7"/>
      <c r="EY859" s="7"/>
    </row>
    <row r="860" spans="1:155" s="8" customFormat="1" x14ac:dyDescent="0.35">
      <c r="A860" s="127" t="s">
        <v>324</v>
      </c>
      <c r="B860" s="128" t="s">
        <v>283</v>
      </c>
      <c r="C860" s="129" t="s">
        <v>282</v>
      </c>
      <c r="D860" s="67">
        <v>6</v>
      </c>
      <c r="E860" s="67">
        <v>100</v>
      </c>
      <c r="F860" s="68">
        <v>2</v>
      </c>
      <c r="G860" s="130"/>
      <c r="H860" s="163">
        <v>14152.9</v>
      </c>
      <c r="I860" s="132"/>
      <c r="J860" s="130"/>
      <c r="K860" s="163"/>
      <c r="L860" s="132"/>
      <c r="M860" s="130"/>
      <c r="N860" s="131"/>
      <c r="O860" s="132"/>
      <c r="P860" s="130">
        <v>17640.570309999999</v>
      </c>
      <c r="Q860" s="132">
        <v>3735</v>
      </c>
      <c r="R860" s="130">
        <v>15722.05</v>
      </c>
      <c r="S860" s="132">
        <v>2427.9899999999998</v>
      </c>
      <c r="T860" s="130">
        <v>16155.85</v>
      </c>
      <c r="U860" s="132">
        <v>300.12349999999998</v>
      </c>
      <c r="V860" s="130">
        <v>16646.95</v>
      </c>
      <c r="W860" s="132">
        <v>300.03149999999999</v>
      </c>
      <c r="X860" s="131">
        <v>16715.599999999999</v>
      </c>
      <c r="Y860" s="132">
        <v>145</v>
      </c>
      <c r="Z860" s="74" t="str">
        <f t="shared" si="39"/>
        <v/>
      </c>
      <c r="AA860" s="48">
        <f t="shared" si="40"/>
        <v>15722.05</v>
      </c>
      <c r="AB86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MIN(G860,J860,M860),"")</f>
        <v/>
      </c>
      <c r="AC860" s="49" t="str">
        <f>IF(OR(DataBase2[[#This Row],[sKS]] = "", DataBase2[[#This Row],[BSOpt]]=""), "", (DataBase2[[#This Row],[sKS]]-DataBase2[[#This Row],[BSOpt]])/DataBase2[[#This Row],[BSOpt]])</f>
        <v/>
      </c>
      <c r="AD860" s="49" t="str">
        <f t="shared" si="41"/>
        <v/>
      </c>
      <c r="AE860" s="49" t="str">
        <f>IF(OR(DataBase2[[#This Row],[sKS]] = "", DataBase2[[#This Row],[BESTUB]]=""), "", (DataBase2[[#This Row],[sKS]]-DataBase2[[#This Row],[BESTUB]])/DataBase2[[#This Row],[BESTUB]])</f>
        <v/>
      </c>
      <c r="AF860" s="75" t="str">
        <f>IF(OR(DataBase2[[#This Row],[sLB]] = "", DataBase2[[#This Row],[BestSol]]=""), "", (DataBase2[[#This Row],[sLB]]-DataBase2[[#This Row],[BestSol]])/DataBase2[[#This Row],[BestSol]])</f>
        <v/>
      </c>
      <c r="AG860" s="76" t="str">
        <f>IF(OR(DataBase2[[#This Row],[sCL]] = "", DataBase2[[#This Row],[BestSol]]=""), "", (DataBase2[[#This Row],[sCL]] -DataBase2[[#This Row],[BestSol]])/DataBase2[[#This Row],[BestSol]])</f>
        <v/>
      </c>
      <c r="AH860" s="76" t="str">
        <f>IF(OR(DataBase2[[#This Row],[sDRC]]= "", DataBase2[[#This Row],[BestSol]]=""), "", (DataBase2[[#This Row],[sDRC]]-DataBase2[[#This Row],[BestSol]])/DataBase2[[#This Row],[BestSol]])</f>
        <v/>
      </c>
      <c r="AI860" s="76" t="str">
        <f>IF(OR(DataBase2[[#This Row],[sABS]]= "", DataBase2[[#This Row],[BestSol]]=""), "", (DataBase2[[#This Row],[sABS]]-DataBase2[[#This Row],[BestSol]])/DataBase2[[#This Row],[BestSol]])</f>
        <v/>
      </c>
      <c r="AJ860" s="76" t="str">
        <f>IF(OR(DataBase2[[#This Row],[sCCJ]]= "", DataBase2[[#This Row],[BestSol]]=""), "", (DataBase2[[#This Row],[sCCJ]]-DataBase2[[#This Row],[BestSol]])/DataBase2[[#This Row],[BestSol]])</f>
        <v/>
      </c>
      <c r="AK860" s="76" t="str">
        <f>IF(OR(DataBase2[[#This Row],[sILS]] = "", DataBase2[[#This Row],[BestSol]]=""), "", (DataBase2[[#This Row],[sILS]]-DataBase2[[#This Row],[BestSol]])/DataBase2[[#This Row],[BestSol]])</f>
        <v/>
      </c>
      <c r="AL860" s="76" t="str">
        <f>IF(OR(DataBase2[[#This Row],[sSA]] = "", DataBase2[[#This Row],[BestSol]]=""), "", (DataBase2[[#This Row],[sSA]]-DataBase2[[#This Row],[BestSol]])/DataBase2[[#This Row],[BestSol]])</f>
        <v/>
      </c>
      <c r="AM860" s="76" t="str">
        <f>IF(OR(DataBase2[[#This Row],[sKS]] = "", DataBase2[[#This Row],[BestSol]]=""), "", (DataBase2[[#This Row],[sKS]]-DataBase2[[#This Row],[BestSol]])/DataBase2[[#This Row],[BestSol]])</f>
        <v/>
      </c>
      <c r="AN860" s="75" t="str">
        <f>IF(OR(DataBase2[[#This Row],[sLB]] = "", DataBase2[[#This Row],[BSHeu]]=""), "", (DataBase2[[#This Row],[sLB]]-DataBase2[[#This Row],[BSHeu]])/DataBase2[[#This Row],[BSHeu]])</f>
        <v/>
      </c>
      <c r="AO860" s="76" t="str">
        <f>IF(OR(DataBase2[[#This Row],[sCL]] = "",  DataBase2[[#This Row],[BSHeu]]=""), "", (DataBase2[[#This Row],[sCL]] - DataBase2[[#This Row],[BSHeu]])/ DataBase2[[#This Row],[BSHeu]])</f>
        <v/>
      </c>
      <c r="AP860" s="76" t="str">
        <f>IF(OR(DataBase2[[#This Row],[sDRC]]= "",  DataBase2[[#This Row],[BSHeu]]=""), "", (DataBase2[[#This Row],[sDRC]]- DataBase2[[#This Row],[BSHeu]])/ DataBase2[[#This Row],[BSHeu]])</f>
        <v/>
      </c>
      <c r="AQ860" s="76">
        <f>IF(OR(DataBase2[[#This Row],[sABS]]= "",  DataBase2[[#This Row],[BSHeu]]=""), "", (DataBase2[[#This Row],[sABS]]- DataBase2[[#This Row],[BSHeu]])/ DataBase2[[#This Row],[BSHeu]])</f>
        <v>0.12202736347995331</v>
      </c>
      <c r="AR860" s="76">
        <f>IF(OR(DataBase2[[#This Row],[sCCJ]]= "",  DataBase2[[#This Row],[BSHeu]]=""), "", (DataBase2[[#This Row],[sCCJ]]- DataBase2[[#This Row],[BSHeu]])/ DataBase2[[#This Row],[BSHeu]])</f>
        <v>0</v>
      </c>
      <c r="AS860" s="76">
        <f>IF(OR(DataBase2[[#This Row],[sILS]] = "",  DataBase2[[#This Row],[BSHeu]]=""), "", (DataBase2[[#This Row],[sILS]]- DataBase2[[#This Row],[BSHeu]])/ DataBase2[[#This Row],[BSHeu]])</f>
        <v>2.7591821677198654E-2</v>
      </c>
      <c r="AT860" s="76">
        <f>IF(OR(DataBase2[[#This Row],[sSA]] = "",  DataBase2[[#This Row],[BSHeu]]=""), "", (DataBase2[[#This Row],[sSA]]- DataBase2[[#This Row],[BSHeu]])/ DataBase2[[#This Row],[BSHeu]])</f>
        <v>5.8828206245368858E-2</v>
      </c>
      <c r="AU860" s="77">
        <f>IF(OR(DataBase2[[#This Row],[sKS]]= "",  DataBase2[[#This Row],[BSHeu]]=""), "", (DataBase2[[#This Row],[sKS]]- DataBase2[[#This Row],[BSHeu]])/ DataBase2[[#This Row],[BSHeu]])</f>
        <v>6.3194685171462969E-2</v>
      </c>
      <c r="AV860" s="78" t="str">
        <f>IF(AND(DataBase2[[#This Row],[sLBGB]]&lt;=0.0001, DataBase2[[#This Row],[sLBGB]]&lt;&gt;""), 1,"")</f>
        <v/>
      </c>
      <c r="AW860" s="78" t="str">
        <f>IF(AND(DataBase2[[#This Row],[sCLGB]]&lt;=0.0001,DataBase2[[#This Row],[sCLGB]]&lt;&gt;""), 1,"")</f>
        <v/>
      </c>
      <c r="AX860" s="78" t="str">
        <f>IF(AND(DataBase2[[#This Row],[sDRCGB]]&lt;=0.0001,DataBase2[[#This Row],[sDRCGB]]&lt;&gt;""), 1,"")</f>
        <v/>
      </c>
      <c r="AY860" s="78" t="str">
        <f>IF(AND(DataBase2[[#This Row],[sABSGB]]&lt;=0.0001,DataBase2[[#This Row],[sABSGB]]&lt;&gt;""), 1,"")</f>
        <v/>
      </c>
      <c r="AZ860" s="78" t="str">
        <f>IF(AND(DataBase2[[#This Row],[sCCJGB]]&lt;=0.0001,DataBase2[[#This Row],[sCCJGB]]&lt;&gt;""), 1,"")</f>
        <v/>
      </c>
      <c r="BA860" s="78" t="str">
        <f>IF(AND(DataBase2[[#This Row],[sILSGB]]&lt;=0.0001,DataBase2[[#This Row],[sILSGB]]&lt;&gt;""), 1,"")</f>
        <v/>
      </c>
      <c r="BB860" s="78" t="str">
        <f>IF(AND(DataBase2[[#This Row],[sSAGB]]&lt;=0.0001,DataBase2[[#This Row],[sSAGB]]&lt;&gt;""), 1,"")</f>
        <v/>
      </c>
      <c r="BC860" s="78" t="str">
        <f>IF(AND(DataBase2[[#This Row],[sKSGB]]&lt;=0.0001,DataBase2[[#This Row],[sKSGB]]&lt;&gt;""), 1,"")</f>
        <v/>
      </c>
      <c r="BD860" s="79" t="str">
        <f>IF(AND(DataBase2[[#This Row],[sLBGKS]]&lt;=0.0001, DataBase2[[#This Row],[sLBGKS]]&lt;&gt;""), 1,"")</f>
        <v/>
      </c>
      <c r="BE860" s="78" t="str">
        <f>IF(AND(DataBase2[[#This Row],[sCLGKS]]&lt;=0.0001,DataBase2[[#This Row],[sCLGKS]]&lt;&gt;""), 1,"")</f>
        <v/>
      </c>
      <c r="BF860" s="78" t="str">
        <f>IF(AND(DataBase2[[#This Row],[sDRCGKS]]&lt;=0.0001,DataBase2[[#This Row],[sDRCGKS]]&lt;&gt;""), 1,"")</f>
        <v/>
      </c>
      <c r="BG860" s="78" t="str">
        <f>IF(AND(DataBase2[[#This Row],[sABSGKS]]&lt;=0.0001,DataBase2[[#This Row],[sABSGKS]]&lt;&gt;""), 1,"")</f>
        <v/>
      </c>
      <c r="BH860" s="78">
        <f>IF(AND(DataBase2[[#This Row],[sCCJGKS]]&lt;=0.0001,DataBase2[[#This Row],[sCCJGKS]]&lt;&gt;""), 1,"")</f>
        <v>1</v>
      </c>
      <c r="BI860" s="78" t="str">
        <f>IF(AND(DataBase2[[#This Row],[sILSGKS]]&lt;=0.0001,DataBase2[[#This Row],[sILSGKS]]&lt;&gt;""), 1,"")</f>
        <v/>
      </c>
      <c r="BJ860" s="78" t="str">
        <f>IF(AND(DataBase2[[#This Row],[sSAGKS]]&lt;=0.0001,DataBase2[[#This Row],[sSAGKS]]&lt;&gt;""), 1,"")</f>
        <v/>
      </c>
      <c r="BK860" s="80" t="str">
        <f>IF(AND(DataBase2[[#This Row],[sKSGKS]]&lt;=0.0001,DataBase2[[#This Row],[sKSGKS]]&lt;&gt;""), 1,"")</f>
        <v/>
      </c>
      <c r="BQ860" s="7"/>
      <c r="BR860" s="7"/>
      <c r="BS860" s="7"/>
      <c r="BT860" s="7"/>
      <c r="BU860" s="7"/>
      <c r="CH860" s="7"/>
      <c r="CI860" s="7"/>
      <c r="CJ860" s="7"/>
      <c r="CK860" s="7"/>
      <c r="CQ860" s="7"/>
      <c r="CR860" s="7"/>
      <c r="CS860" s="7"/>
      <c r="CT860" s="7"/>
      <c r="CU860" s="7"/>
      <c r="DH860" s="7"/>
      <c r="DI860" s="7"/>
      <c r="DJ860" s="7"/>
      <c r="DK860" s="7"/>
      <c r="DQ860" s="7"/>
      <c r="DR860" s="7"/>
      <c r="DS860" s="7"/>
      <c r="DT860" s="7"/>
      <c r="DU860" s="7"/>
      <c r="EB860" s="7"/>
      <c r="EC860" s="7"/>
      <c r="ED860" s="7"/>
      <c r="EE860" s="7"/>
      <c r="EK860" s="7"/>
      <c r="EL860" s="7"/>
      <c r="EM860" s="7"/>
      <c r="EN860" s="7"/>
      <c r="EO860" s="7"/>
      <c r="EV860" s="7"/>
      <c r="EW860" s="7"/>
      <c r="EX860" s="7"/>
      <c r="EY860" s="7"/>
    </row>
    <row r="861" spans="1:155" s="8" customFormat="1" x14ac:dyDescent="0.35">
      <c r="A861" s="127" t="s">
        <v>325</v>
      </c>
      <c r="B861" s="128" t="s">
        <v>283</v>
      </c>
      <c r="C861" s="129" t="s">
        <v>282</v>
      </c>
      <c r="D861" s="67">
        <v>6</v>
      </c>
      <c r="E861" s="67">
        <v>100</v>
      </c>
      <c r="F861" s="68">
        <v>3</v>
      </c>
      <c r="G861" s="130"/>
      <c r="H861" s="163">
        <v>15258.9</v>
      </c>
      <c r="I861" s="132"/>
      <c r="J861" s="130"/>
      <c r="K861" s="163"/>
      <c r="L861" s="132"/>
      <c r="M861" s="130"/>
      <c r="N861" s="131"/>
      <c r="O861" s="132"/>
      <c r="P861" s="130">
        <v>18310.958979999999</v>
      </c>
      <c r="Q861" s="132">
        <v>6936</v>
      </c>
      <c r="R861" s="130">
        <v>17821.650000000001</v>
      </c>
      <c r="S861" s="132">
        <v>2067.5100000000002</v>
      </c>
      <c r="T861" s="130">
        <v>17465.75</v>
      </c>
      <c r="U861" s="132">
        <v>300.43950000000001</v>
      </c>
      <c r="V861" s="130">
        <v>18100.25</v>
      </c>
      <c r="W861" s="132">
        <v>300.99349999999998</v>
      </c>
      <c r="X861" s="131">
        <v>17885.599999999999</v>
      </c>
      <c r="Y861" s="132">
        <v>83</v>
      </c>
      <c r="Z861" s="74" t="str">
        <f t="shared" si="39"/>
        <v/>
      </c>
      <c r="AA861" s="48">
        <f t="shared" si="40"/>
        <v>17465.75</v>
      </c>
      <c r="AB86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MIN(G861,J861,M861),"")</f>
        <v/>
      </c>
      <c r="AC861" s="49" t="str">
        <f>IF(OR(DataBase2[[#This Row],[sKS]] = "", DataBase2[[#This Row],[BSOpt]]=""), "", (DataBase2[[#This Row],[sKS]]-DataBase2[[#This Row],[BSOpt]])/DataBase2[[#This Row],[BSOpt]])</f>
        <v/>
      </c>
      <c r="AD861" s="49" t="str">
        <f t="shared" si="41"/>
        <v/>
      </c>
      <c r="AE861" s="49" t="str">
        <f>IF(OR(DataBase2[[#This Row],[sKS]] = "", DataBase2[[#This Row],[BESTUB]]=""), "", (DataBase2[[#This Row],[sKS]]-DataBase2[[#This Row],[BESTUB]])/DataBase2[[#This Row],[BESTUB]])</f>
        <v/>
      </c>
      <c r="AF861" s="75" t="str">
        <f>IF(OR(DataBase2[[#This Row],[sLB]] = "", DataBase2[[#This Row],[BestSol]]=""), "", (DataBase2[[#This Row],[sLB]]-DataBase2[[#This Row],[BestSol]])/DataBase2[[#This Row],[BestSol]])</f>
        <v/>
      </c>
      <c r="AG861" s="76" t="str">
        <f>IF(OR(DataBase2[[#This Row],[sCL]] = "", DataBase2[[#This Row],[BestSol]]=""), "", (DataBase2[[#This Row],[sCL]] -DataBase2[[#This Row],[BestSol]])/DataBase2[[#This Row],[BestSol]])</f>
        <v/>
      </c>
      <c r="AH861" s="76" t="str">
        <f>IF(OR(DataBase2[[#This Row],[sDRC]]= "", DataBase2[[#This Row],[BestSol]]=""), "", (DataBase2[[#This Row],[sDRC]]-DataBase2[[#This Row],[BestSol]])/DataBase2[[#This Row],[BestSol]])</f>
        <v/>
      </c>
      <c r="AI861" s="76" t="str">
        <f>IF(OR(DataBase2[[#This Row],[sABS]]= "", DataBase2[[#This Row],[BestSol]]=""), "", (DataBase2[[#This Row],[sABS]]-DataBase2[[#This Row],[BestSol]])/DataBase2[[#This Row],[BestSol]])</f>
        <v/>
      </c>
      <c r="AJ861" s="76" t="str">
        <f>IF(OR(DataBase2[[#This Row],[sCCJ]]= "", DataBase2[[#This Row],[BestSol]]=""), "", (DataBase2[[#This Row],[sCCJ]]-DataBase2[[#This Row],[BestSol]])/DataBase2[[#This Row],[BestSol]])</f>
        <v/>
      </c>
      <c r="AK861" s="76" t="str">
        <f>IF(OR(DataBase2[[#This Row],[sILS]] = "", DataBase2[[#This Row],[BestSol]]=""), "", (DataBase2[[#This Row],[sILS]]-DataBase2[[#This Row],[BestSol]])/DataBase2[[#This Row],[BestSol]])</f>
        <v/>
      </c>
      <c r="AL861" s="76" t="str">
        <f>IF(OR(DataBase2[[#This Row],[sSA]] = "", DataBase2[[#This Row],[BestSol]]=""), "", (DataBase2[[#This Row],[sSA]]-DataBase2[[#This Row],[BestSol]])/DataBase2[[#This Row],[BestSol]])</f>
        <v/>
      </c>
      <c r="AM861" s="76" t="str">
        <f>IF(OR(DataBase2[[#This Row],[sKS]] = "", DataBase2[[#This Row],[BestSol]]=""), "", (DataBase2[[#This Row],[sKS]]-DataBase2[[#This Row],[BestSol]])/DataBase2[[#This Row],[BestSol]])</f>
        <v/>
      </c>
      <c r="AN861" s="75" t="str">
        <f>IF(OR(DataBase2[[#This Row],[sLB]] = "", DataBase2[[#This Row],[BSHeu]]=""), "", (DataBase2[[#This Row],[sLB]]-DataBase2[[#This Row],[BSHeu]])/DataBase2[[#This Row],[BSHeu]])</f>
        <v/>
      </c>
      <c r="AO861" s="76" t="str">
        <f>IF(OR(DataBase2[[#This Row],[sCL]] = "",  DataBase2[[#This Row],[BSHeu]]=""), "", (DataBase2[[#This Row],[sCL]] - DataBase2[[#This Row],[BSHeu]])/ DataBase2[[#This Row],[BSHeu]])</f>
        <v/>
      </c>
      <c r="AP861" s="76" t="str">
        <f>IF(OR(DataBase2[[#This Row],[sDRC]]= "",  DataBase2[[#This Row],[BSHeu]]=""), "", (DataBase2[[#This Row],[sDRC]]- DataBase2[[#This Row],[BSHeu]])/ DataBase2[[#This Row],[BSHeu]])</f>
        <v/>
      </c>
      <c r="AQ861" s="76">
        <f>IF(OR(DataBase2[[#This Row],[sABS]]= "",  DataBase2[[#This Row],[BSHeu]]=""), "", (DataBase2[[#This Row],[sABS]]- DataBase2[[#This Row],[BSHeu]])/ DataBase2[[#This Row],[BSHeu]])</f>
        <v>4.8392366774973848E-2</v>
      </c>
      <c r="AR861" s="76">
        <f>IF(OR(DataBase2[[#This Row],[sCCJ]]= "",  DataBase2[[#This Row],[BSHeu]]=""), "", (DataBase2[[#This Row],[sCCJ]]- DataBase2[[#This Row],[BSHeu]])/ DataBase2[[#This Row],[BSHeu]])</f>
        <v>2.0377023603338044E-2</v>
      </c>
      <c r="AS861" s="76">
        <f>IF(OR(DataBase2[[#This Row],[sILS]] = "",  DataBase2[[#This Row],[BSHeu]]=""), "", (DataBase2[[#This Row],[sILS]]- DataBase2[[#This Row],[BSHeu]])/ DataBase2[[#This Row],[BSHeu]])</f>
        <v>0</v>
      </c>
      <c r="AT861" s="76">
        <f>IF(OR(DataBase2[[#This Row],[sSA]] = "",  DataBase2[[#This Row],[BSHeu]]=""), "", (DataBase2[[#This Row],[sSA]]- DataBase2[[#This Row],[BSHeu]])/ DataBase2[[#This Row],[BSHeu]])</f>
        <v>3.6328242417302432E-2</v>
      </c>
      <c r="AU861" s="77">
        <f>IF(OR(DataBase2[[#This Row],[sKS]]= "",  DataBase2[[#This Row],[BSHeu]]=""), "", (DataBase2[[#This Row],[sKS]]- DataBase2[[#This Row],[BSHeu]])/ DataBase2[[#This Row],[BSHeu]])</f>
        <v>2.4038475301661741E-2</v>
      </c>
      <c r="AV861" s="78" t="str">
        <f>IF(AND(DataBase2[[#This Row],[sLBGB]]&lt;=0.0001, DataBase2[[#This Row],[sLBGB]]&lt;&gt;""), 1,"")</f>
        <v/>
      </c>
      <c r="AW861" s="78" t="str">
        <f>IF(AND(DataBase2[[#This Row],[sCLGB]]&lt;=0.0001,DataBase2[[#This Row],[sCLGB]]&lt;&gt;""), 1,"")</f>
        <v/>
      </c>
      <c r="AX861" s="78" t="str">
        <f>IF(AND(DataBase2[[#This Row],[sDRCGB]]&lt;=0.0001,DataBase2[[#This Row],[sDRCGB]]&lt;&gt;""), 1,"")</f>
        <v/>
      </c>
      <c r="AY861" s="78" t="str">
        <f>IF(AND(DataBase2[[#This Row],[sABSGB]]&lt;=0.0001,DataBase2[[#This Row],[sABSGB]]&lt;&gt;""), 1,"")</f>
        <v/>
      </c>
      <c r="AZ861" s="78" t="str">
        <f>IF(AND(DataBase2[[#This Row],[sCCJGB]]&lt;=0.0001,DataBase2[[#This Row],[sCCJGB]]&lt;&gt;""), 1,"")</f>
        <v/>
      </c>
      <c r="BA861" s="78" t="str">
        <f>IF(AND(DataBase2[[#This Row],[sILSGB]]&lt;=0.0001,DataBase2[[#This Row],[sILSGB]]&lt;&gt;""), 1,"")</f>
        <v/>
      </c>
      <c r="BB861" s="78" t="str">
        <f>IF(AND(DataBase2[[#This Row],[sSAGB]]&lt;=0.0001,DataBase2[[#This Row],[sSAGB]]&lt;&gt;""), 1,"")</f>
        <v/>
      </c>
      <c r="BC861" s="78" t="str">
        <f>IF(AND(DataBase2[[#This Row],[sKSGB]]&lt;=0.0001,DataBase2[[#This Row],[sKSGB]]&lt;&gt;""), 1,"")</f>
        <v/>
      </c>
      <c r="BD861" s="79" t="str">
        <f>IF(AND(DataBase2[[#This Row],[sLBGKS]]&lt;=0.0001, DataBase2[[#This Row],[sLBGKS]]&lt;&gt;""), 1,"")</f>
        <v/>
      </c>
      <c r="BE861" s="78" t="str">
        <f>IF(AND(DataBase2[[#This Row],[sCLGKS]]&lt;=0.0001,DataBase2[[#This Row],[sCLGKS]]&lt;&gt;""), 1,"")</f>
        <v/>
      </c>
      <c r="BF861" s="78" t="str">
        <f>IF(AND(DataBase2[[#This Row],[sDRCGKS]]&lt;=0.0001,DataBase2[[#This Row],[sDRCGKS]]&lt;&gt;""), 1,"")</f>
        <v/>
      </c>
      <c r="BG861" s="78" t="str">
        <f>IF(AND(DataBase2[[#This Row],[sABSGKS]]&lt;=0.0001,DataBase2[[#This Row],[sABSGKS]]&lt;&gt;""), 1,"")</f>
        <v/>
      </c>
      <c r="BH861" s="78" t="str">
        <f>IF(AND(DataBase2[[#This Row],[sCCJGKS]]&lt;=0.0001,DataBase2[[#This Row],[sCCJGKS]]&lt;&gt;""), 1,"")</f>
        <v/>
      </c>
      <c r="BI861" s="78">
        <f>IF(AND(DataBase2[[#This Row],[sILSGKS]]&lt;=0.0001,DataBase2[[#This Row],[sILSGKS]]&lt;&gt;""), 1,"")</f>
        <v>1</v>
      </c>
      <c r="BJ861" s="78" t="str">
        <f>IF(AND(DataBase2[[#This Row],[sSAGKS]]&lt;=0.0001,DataBase2[[#This Row],[sSAGKS]]&lt;&gt;""), 1,"")</f>
        <v/>
      </c>
      <c r="BK861" s="80" t="str">
        <f>IF(AND(DataBase2[[#This Row],[sKSGKS]]&lt;=0.0001,DataBase2[[#This Row],[sKSGKS]]&lt;&gt;""), 1,"")</f>
        <v/>
      </c>
      <c r="BQ861" s="7"/>
      <c r="BR861" s="7"/>
      <c r="BS861" s="7"/>
      <c r="BT861" s="7"/>
      <c r="BU861" s="7"/>
      <c r="CH861" s="7"/>
      <c r="CI861" s="7"/>
      <c r="CJ861" s="7"/>
      <c r="CK861" s="7"/>
      <c r="CQ861" s="7"/>
      <c r="CR861" s="7"/>
      <c r="CS861" s="7"/>
      <c r="CT861" s="7"/>
      <c r="CU861" s="7"/>
      <c r="DH861" s="7"/>
      <c r="DI861" s="7"/>
      <c r="DJ861" s="7"/>
      <c r="DK861" s="7"/>
      <c r="DQ861" s="7"/>
      <c r="DR861" s="7"/>
      <c r="DS861" s="7"/>
      <c r="DT861" s="7"/>
      <c r="DU861" s="7"/>
      <c r="EB861" s="7"/>
      <c r="EC861" s="7"/>
      <c r="ED861" s="7"/>
      <c r="EE861" s="7"/>
      <c r="EK861" s="7"/>
      <c r="EL861" s="7"/>
      <c r="EM861" s="7"/>
      <c r="EN861" s="7"/>
      <c r="EO861" s="7"/>
      <c r="EV861" s="7"/>
      <c r="EW861" s="7"/>
      <c r="EX861" s="7"/>
      <c r="EY861" s="7"/>
    </row>
    <row r="862" spans="1:155" s="8" customFormat="1" x14ac:dyDescent="0.35">
      <c r="A862" s="127" t="s">
        <v>326</v>
      </c>
      <c r="B862" s="128" t="s">
        <v>283</v>
      </c>
      <c r="C862" s="129" t="s">
        <v>282</v>
      </c>
      <c r="D862" s="67">
        <v>6</v>
      </c>
      <c r="E862" s="67">
        <v>100</v>
      </c>
      <c r="F862" s="68">
        <v>4</v>
      </c>
      <c r="G862" s="130"/>
      <c r="H862" s="163">
        <v>16576.7</v>
      </c>
      <c r="I862" s="132"/>
      <c r="J862" s="130"/>
      <c r="K862" s="163"/>
      <c r="L862" s="132"/>
      <c r="M862" s="130"/>
      <c r="N862" s="131"/>
      <c r="O862" s="132"/>
      <c r="P862" s="130">
        <v>28325.279829999999</v>
      </c>
      <c r="Q862" s="132">
        <v>7801</v>
      </c>
      <c r="R862" s="130">
        <v>18655.25</v>
      </c>
      <c r="S862" s="132">
        <v>1216.78</v>
      </c>
      <c r="T862" s="130">
        <v>20072.75</v>
      </c>
      <c r="U862" s="132">
        <v>300.46800000000002</v>
      </c>
      <c r="V862" s="130">
        <v>20031.849999999999</v>
      </c>
      <c r="W862" s="132">
        <v>301.50900000000001</v>
      </c>
      <c r="X862" s="131">
        <v>20821</v>
      </c>
      <c r="Y862" s="132">
        <v>308</v>
      </c>
      <c r="Z862" s="74" t="str">
        <f t="shared" si="39"/>
        <v/>
      </c>
      <c r="AA862" s="48">
        <f t="shared" si="40"/>
        <v>18655.25</v>
      </c>
      <c r="AB86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MIN(G862,J862,M862),"")</f>
        <v/>
      </c>
      <c r="AC862" s="49" t="str">
        <f>IF(OR(DataBase2[[#This Row],[sKS]] = "", DataBase2[[#This Row],[BSOpt]]=""), "", (DataBase2[[#This Row],[sKS]]-DataBase2[[#This Row],[BSOpt]])/DataBase2[[#This Row],[BSOpt]])</f>
        <v/>
      </c>
      <c r="AD862" s="49" t="str">
        <f t="shared" si="41"/>
        <v/>
      </c>
      <c r="AE862" s="49" t="str">
        <f>IF(OR(DataBase2[[#This Row],[sKS]] = "", DataBase2[[#This Row],[BESTUB]]=""), "", (DataBase2[[#This Row],[sKS]]-DataBase2[[#This Row],[BESTUB]])/DataBase2[[#This Row],[BESTUB]])</f>
        <v/>
      </c>
      <c r="AF862" s="75" t="str">
        <f>IF(OR(DataBase2[[#This Row],[sLB]] = "", DataBase2[[#This Row],[BestSol]]=""), "", (DataBase2[[#This Row],[sLB]]-DataBase2[[#This Row],[BestSol]])/DataBase2[[#This Row],[BestSol]])</f>
        <v/>
      </c>
      <c r="AG862" s="76" t="str">
        <f>IF(OR(DataBase2[[#This Row],[sCL]] = "", DataBase2[[#This Row],[BestSol]]=""), "", (DataBase2[[#This Row],[sCL]] -DataBase2[[#This Row],[BestSol]])/DataBase2[[#This Row],[BestSol]])</f>
        <v/>
      </c>
      <c r="AH862" s="76" t="str">
        <f>IF(OR(DataBase2[[#This Row],[sDRC]]= "", DataBase2[[#This Row],[BestSol]]=""), "", (DataBase2[[#This Row],[sDRC]]-DataBase2[[#This Row],[BestSol]])/DataBase2[[#This Row],[BestSol]])</f>
        <v/>
      </c>
      <c r="AI862" s="76" t="str">
        <f>IF(OR(DataBase2[[#This Row],[sABS]]= "", DataBase2[[#This Row],[BestSol]]=""), "", (DataBase2[[#This Row],[sABS]]-DataBase2[[#This Row],[BestSol]])/DataBase2[[#This Row],[BestSol]])</f>
        <v/>
      </c>
      <c r="AJ862" s="76" t="str">
        <f>IF(OR(DataBase2[[#This Row],[sCCJ]]= "", DataBase2[[#This Row],[BestSol]]=""), "", (DataBase2[[#This Row],[sCCJ]]-DataBase2[[#This Row],[BestSol]])/DataBase2[[#This Row],[BestSol]])</f>
        <v/>
      </c>
      <c r="AK862" s="76" t="str">
        <f>IF(OR(DataBase2[[#This Row],[sILS]] = "", DataBase2[[#This Row],[BestSol]]=""), "", (DataBase2[[#This Row],[sILS]]-DataBase2[[#This Row],[BestSol]])/DataBase2[[#This Row],[BestSol]])</f>
        <v/>
      </c>
      <c r="AL862" s="76" t="str">
        <f>IF(OR(DataBase2[[#This Row],[sSA]] = "", DataBase2[[#This Row],[BestSol]]=""), "", (DataBase2[[#This Row],[sSA]]-DataBase2[[#This Row],[BestSol]])/DataBase2[[#This Row],[BestSol]])</f>
        <v/>
      </c>
      <c r="AM862" s="76" t="str">
        <f>IF(OR(DataBase2[[#This Row],[sKS]] = "", DataBase2[[#This Row],[BestSol]]=""), "", (DataBase2[[#This Row],[sKS]]-DataBase2[[#This Row],[BestSol]])/DataBase2[[#This Row],[BestSol]])</f>
        <v/>
      </c>
      <c r="AN862" s="75" t="str">
        <f>IF(OR(DataBase2[[#This Row],[sLB]] = "", DataBase2[[#This Row],[BSHeu]]=""), "", (DataBase2[[#This Row],[sLB]]-DataBase2[[#This Row],[BSHeu]])/DataBase2[[#This Row],[BSHeu]])</f>
        <v/>
      </c>
      <c r="AO862" s="76" t="str">
        <f>IF(OR(DataBase2[[#This Row],[sCL]] = "",  DataBase2[[#This Row],[BSHeu]]=""), "", (DataBase2[[#This Row],[sCL]] - DataBase2[[#This Row],[BSHeu]])/ DataBase2[[#This Row],[BSHeu]])</f>
        <v/>
      </c>
      <c r="AP862" s="76" t="str">
        <f>IF(OR(DataBase2[[#This Row],[sDRC]]= "",  DataBase2[[#This Row],[BSHeu]]=""), "", (DataBase2[[#This Row],[sDRC]]- DataBase2[[#This Row],[BSHeu]])/ DataBase2[[#This Row],[BSHeu]])</f>
        <v/>
      </c>
      <c r="AQ862" s="76">
        <f>IF(OR(DataBase2[[#This Row],[sABS]]= "",  DataBase2[[#This Row],[BSHeu]]=""), "", (DataBase2[[#This Row],[sABS]]- DataBase2[[#This Row],[BSHeu]])/ DataBase2[[#This Row],[BSHeu]])</f>
        <v>0.51835434153924498</v>
      </c>
      <c r="AR862" s="76">
        <f>IF(OR(DataBase2[[#This Row],[sCCJ]]= "",  DataBase2[[#This Row],[BSHeu]]=""), "", (DataBase2[[#This Row],[sCCJ]]- DataBase2[[#This Row],[BSHeu]])/ DataBase2[[#This Row],[BSHeu]])</f>
        <v>0</v>
      </c>
      <c r="AS862" s="76">
        <f>IF(OR(DataBase2[[#This Row],[sILS]] = "",  DataBase2[[#This Row],[BSHeu]]=""), "", (DataBase2[[#This Row],[sILS]]- DataBase2[[#This Row],[BSHeu]])/ DataBase2[[#This Row],[BSHeu]])</f>
        <v>7.5983972340225941E-2</v>
      </c>
      <c r="AT862" s="76">
        <f>IF(OR(DataBase2[[#This Row],[sSA]] = "",  DataBase2[[#This Row],[BSHeu]]=""), "", (DataBase2[[#This Row],[sSA]]- DataBase2[[#This Row],[BSHeu]])/ DataBase2[[#This Row],[BSHeu]])</f>
        <v>7.3791560016617228E-2</v>
      </c>
      <c r="AU862" s="77">
        <f>IF(OR(DataBase2[[#This Row],[sKS]]= "",  DataBase2[[#This Row],[BSHeu]]=""), "", (DataBase2[[#This Row],[sKS]]- DataBase2[[#This Row],[BSHeu]])/ DataBase2[[#This Row],[BSHeu]])</f>
        <v>0.11609332493533991</v>
      </c>
      <c r="AV862" s="78" t="str">
        <f>IF(AND(DataBase2[[#This Row],[sLBGB]]&lt;=0.0001, DataBase2[[#This Row],[sLBGB]]&lt;&gt;""), 1,"")</f>
        <v/>
      </c>
      <c r="AW862" s="78" t="str">
        <f>IF(AND(DataBase2[[#This Row],[sCLGB]]&lt;=0.0001,DataBase2[[#This Row],[sCLGB]]&lt;&gt;""), 1,"")</f>
        <v/>
      </c>
      <c r="AX862" s="78" t="str">
        <f>IF(AND(DataBase2[[#This Row],[sDRCGB]]&lt;=0.0001,DataBase2[[#This Row],[sDRCGB]]&lt;&gt;""), 1,"")</f>
        <v/>
      </c>
      <c r="AY862" s="78" t="str">
        <f>IF(AND(DataBase2[[#This Row],[sABSGB]]&lt;=0.0001,DataBase2[[#This Row],[sABSGB]]&lt;&gt;""), 1,"")</f>
        <v/>
      </c>
      <c r="AZ862" s="78" t="str">
        <f>IF(AND(DataBase2[[#This Row],[sCCJGB]]&lt;=0.0001,DataBase2[[#This Row],[sCCJGB]]&lt;&gt;""), 1,"")</f>
        <v/>
      </c>
      <c r="BA862" s="78" t="str">
        <f>IF(AND(DataBase2[[#This Row],[sILSGB]]&lt;=0.0001,DataBase2[[#This Row],[sILSGB]]&lt;&gt;""), 1,"")</f>
        <v/>
      </c>
      <c r="BB862" s="78" t="str">
        <f>IF(AND(DataBase2[[#This Row],[sSAGB]]&lt;=0.0001,DataBase2[[#This Row],[sSAGB]]&lt;&gt;""), 1,"")</f>
        <v/>
      </c>
      <c r="BC862" s="78" t="str">
        <f>IF(AND(DataBase2[[#This Row],[sKSGB]]&lt;=0.0001,DataBase2[[#This Row],[sKSGB]]&lt;&gt;""), 1,"")</f>
        <v/>
      </c>
      <c r="BD862" s="79" t="str">
        <f>IF(AND(DataBase2[[#This Row],[sLBGKS]]&lt;=0.0001, DataBase2[[#This Row],[sLBGKS]]&lt;&gt;""), 1,"")</f>
        <v/>
      </c>
      <c r="BE862" s="78" t="str">
        <f>IF(AND(DataBase2[[#This Row],[sCLGKS]]&lt;=0.0001,DataBase2[[#This Row],[sCLGKS]]&lt;&gt;""), 1,"")</f>
        <v/>
      </c>
      <c r="BF862" s="78" t="str">
        <f>IF(AND(DataBase2[[#This Row],[sDRCGKS]]&lt;=0.0001,DataBase2[[#This Row],[sDRCGKS]]&lt;&gt;""), 1,"")</f>
        <v/>
      </c>
      <c r="BG862" s="78" t="str">
        <f>IF(AND(DataBase2[[#This Row],[sABSGKS]]&lt;=0.0001,DataBase2[[#This Row],[sABSGKS]]&lt;&gt;""), 1,"")</f>
        <v/>
      </c>
      <c r="BH862" s="78">
        <f>IF(AND(DataBase2[[#This Row],[sCCJGKS]]&lt;=0.0001,DataBase2[[#This Row],[sCCJGKS]]&lt;&gt;""), 1,"")</f>
        <v>1</v>
      </c>
      <c r="BI862" s="78" t="str">
        <f>IF(AND(DataBase2[[#This Row],[sILSGKS]]&lt;=0.0001,DataBase2[[#This Row],[sILSGKS]]&lt;&gt;""), 1,"")</f>
        <v/>
      </c>
      <c r="BJ862" s="78" t="str">
        <f>IF(AND(DataBase2[[#This Row],[sSAGKS]]&lt;=0.0001,DataBase2[[#This Row],[sSAGKS]]&lt;&gt;""), 1,"")</f>
        <v/>
      </c>
      <c r="BK862" s="80" t="str">
        <f>IF(AND(DataBase2[[#This Row],[sKSGKS]]&lt;=0.0001,DataBase2[[#This Row],[sKSGKS]]&lt;&gt;""), 1,"")</f>
        <v/>
      </c>
      <c r="BQ862" s="7"/>
      <c r="BR862" s="7"/>
      <c r="BS862" s="7"/>
      <c r="BT862" s="7"/>
      <c r="BU862" s="7"/>
      <c r="CH862" s="7"/>
      <c r="CI862" s="7"/>
      <c r="CJ862" s="7"/>
      <c r="CK862" s="7"/>
      <c r="CQ862" s="7"/>
      <c r="CR862" s="7"/>
      <c r="CS862" s="7"/>
      <c r="CT862" s="7"/>
      <c r="CU862" s="7"/>
      <c r="DH862" s="7"/>
      <c r="DI862" s="7"/>
      <c r="DJ862" s="7"/>
      <c r="DK862" s="7"/>
      <c r="DQ862" s="7"/>
      <c r="DR862" s="7"/>
      <c r="DS862" s="7"/>
      <c r="DT862" s="7"/>
      <c r="DU862" s="7"/>
      <c r="EB862" s="7"/>
      <c r="EC862" s="7"/>
      <c r="ED862" s="7"/>
      <c r="EE862" s="7"/>
      <c r="EK862" s="7"/>
      <c r="EL862" s="7"/>
      <c r="EM862" s="7"/>
      <c r="EN862" s="7"/>
      <c r="EO862" s="7"/>
      <c r="EV862" s="7"/>
      <c r="EW862" s="7"/>
      <c r="EX862" s="7"/>
      <c r="EY862" s="7"/>
    </row>
    <row r="863" spans="1:155" s="8" customFormat="1" x14ac:dyDescent="0.35">
      <c r="A863" s="127" t="s">
        <v>327</v>
      </c>
      <c r="B863" s="128" t="s">
        <v>283</v>
      </c>
      <c r="C863" s="129" t="s">
        <v>282</v>
      </c>
      <c r="D863" s="67">
        <v>6</v>
      </c>
      <c r="E863" s="67">
        <v>100</v>
      </c>
      <c r="F863" s="68">
        <v>5</v>
      </c>
      <c r="G863" s="130"/>
      <c r="H863" s="163">
        <v>18103.8</v>
      </c>
      <c r="I863" s="132"/>
      <c r="J863" s="130"/>
      <c r="K863" s="163"/>
      <c r="L863" s="132"/>
      <c r="M863" s="130"/>
      <c r="N863" s="131"/>
      <c r="O863" s="132"/>
      <c r="P863" s="130">
        <v>23032.630860000001</v>
      </c>
      <c r="Q863" s="132">
        <v>4476</v>
      </c>
      <c r="R863" s="130">
        <v>21222.15</v>
      </c>
      <c r="S863" s="132">
        <v>1729.12</v>
      </c>
      <c r="T863" s="130">
        <v>22078.15</v>
      </c>
      <c r="U863" s="132">
        <v>300.19299999999998</v>
      </c>
      <c r="V863" s="130">
        <v>21993.55</v>
      </c>
      <c r="W863" s="132">
        <v>300.94049999999999</v>
      </c>
      <c r="X863" s="131">
        <v>22254.5</v>
      </c>
      <c r="Y863" s="132">
        <v>6851</v>
      </c>
      <c r="Z863" s="74" t="str">
        <f t="shared" si="39"/>
        <v/>
      </c>
      <c r="AA863" s="48">
        <f t="shared" si="40"/>
        <v>21222.15</v>
      </c>
      <c r="AB86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MIN(G863,J863,M863),"")</f>
        <v/>
      </c>
      <c r="AC863" s="49" t="str">
        <f>IF(OR(DataBase2[[#This Row],[sKS]] = "", DataBase2[[#This Row],[BSOpt]]=""), "", (DataBase2[[#This Row],[sKS]]-DataBase2[[#This Row],[BSOpt]])/DataBase2[[#This Row],[BSOpt]])</f>
        <v/>
      </c>
      <c r="AD863" s="49" t="str">
        <f t="shared" si="41"/>
        <v/>
      </c>
      <c r="AE863" s="49" t="str">
        <f>IF(OR(DataBase2[[#This Row],[sKS]] = "", DataBase2[[#This Row],[BESTUB]]=""), "", (DataBase2[[#This Row],[sKS]]-DataBase2[[#This Row],[BESTUB]])/DataBase2[[#This Row],[BESTUB]])</f>
        <v/>
      </c>
      <c r="AF863" s="75" t="str">
        <f>IF(OR(DataBase2[[#This Row],[sLB]] = "", DataBase2[[#This Row],[BestSol]]=""), "", (DataBase2[[#This Row],[sLB]]-DataBase2[[#This Row],[BestSol]])/DataBase2[[#This Row],[BestSol]])</f>
        <v/>
      </c>
      <c r="AG863" s="76" t="str">
        <f>IF(OR(DataBase2[[#This Row],[sCL]] = "", DataBase2[[#This Row],[BestSol]]=""), "", (DataBase2[[#This Row],[sCL]] -DataBase2[[#This Row],[BestSol]])/DataBase2[[#This Row],[BestSol]])</f>
        <v/>
      </c>
      <c r="AH863" s="76" t="str">
        <f>IF(OR(DataBase2[[#This Row],[sDRC]]= "", DataBase2[[#This Row],[BestSol]]=""), "", (DataBase2[[#This Row],[sDRC]]-DataBase2[[#This Row],[BestSol]])/DataBase2[[#This Row],[BestSol]])</f>
        <v/>
      </c>
      <c r="AI863" s="76" t="str">
        <f>IF(OR(DataBase2[[#This Row],[sABS]]= "", DataBase2[[#This Row],[BestSol]]=""), "", (DataBase2[[#This Row],[sABS]]-DataBase2[[#This Row],[BestSol]])/DataBase2[[#This Row],[BestSol]])</f>
        <v/>
      </c>
      <c r="AJ863" s="76" t="str">
        <f>IF(OR(DataBase2[[#This Row],[sCCJ]]= "", DataBase2[[#This Row],[BestSol]]=""), "", (DataBase2[[#This Row],[sCCJ]]-DataBase2[[#This Row],[BestSol]])/DataBase2[[#This Row],[BestSol]])</f>
        <v/>
      </c>
      <c r="AK863" s="76" t="str">
        <f>IF(OR(DataBase2[[#This Row],[sILS]] = "", DataBase2[[#This Row],[BestSol]]=""), "", (DataBase2[[#This Row],[sILS]]-DataBase2[[#This Row],[BestSol]])/DataBase2[[#This Row],[BestSol]])</f>
        <v/>
      </c>
      <c r="AL863" s="76" t="str">
        <f>IF(OR(DataBase2[[#This Row],[sSA]] = "", DataBase2[[#This Row],[BestSol]]=""), "", (DataBase2[[#This Row],[sSA]]-DataBase2[[#This Row],[BestSol]])/DataBase2[[#This Row],[BestSol]])</f>
        <v/>
      </c>
      <c r="AM863" s="76" t="str">
        <f>IF(OR(DataBase2[[#This Row],[sKS]] = "", DataBase2[[#This Row],[BestSol]]=""), "", (DataBase2[[#This Row],[sKS]]-DataBase2[[#This Row],[BestSol]])/DataBase2[[#This Row],[BestSol]])</f>
        <v/>
      </c>
      <c r="AN863" s="75" t="str">
        <f>IF(OR(DataBase2[[#This Row],[sLB]] = "", DataBase2[[#This Row],[BSHeu]]=""), "", (DataBase2[[#This Row],[sLB]]-DataBase2[[#This Row],[BSHeu]])/DataBase2[[#This Row],[BSHeu]])</f>
        <v/>
      </c>
      <c r="AO863" s="76" t="str">
        <f>IF(OR(DataBase2[[#This Row],[sCL]] = "",  DataBase2[[#This Row],[BSHeu]]=""), "", (DataBase2[[#This Row],[sCL]] - DataBase2[[#This Row],[BSHeu]])/ DataBase2[[#This Row],[BSHeu]])</f>
        <v/>
      </c>
      <c r="AP863" s="76" t="str">
        <f>IF(OR(DataBase2[[#This Row],[sDRC]]= "",  DataBase2[[#This Row],[BSHeu]]=""), "", (DataBase2[[#This Row],[sDRC]]- DataBase2[[#This Row],[BSHeu]])/ DataBase2[[#This Row],[BSHeu]])</f>
        <v/>
      </c>
      <c r="AQ863" s="76">
        <f>IF(OR(DataBase2[[#This Row],[sABS]]= "",  DataBase2[[#This Row],[BSHeu]]=""), "", (DataBase2[[#This Row],[sABS]]- DataBase2[[#This Row],[BSHeu]])/ DataBase2[[#This Row],[BSHeu]])</f>
        <v>8.5310906764865926E-2</v>
      </c>
      <c r="AR863" s="76">
        <f>IF(OR(DataBase2[[#This Row],[sCCJ]]= "",  DataBase2[[#This Row],[BSHeu]]=""), "", (DataBase2[[#This Row],[sCCJ]]- DataBase2[[#This Row],[BSHeu]])/ DataBase2[[#This Row],[BSHeu]])</f>
        <v>0</v>
      </c>
      <c r="AS863" s="76">
        <f>IF(OR(DataBase2[[#This Row],[sILS]] = "",  DataBase2[[#This Row],[BSHeu]]=""), "", (DataBase2[[#This Row],[sILS]]- DataBase2[[#This Row],[BSHeu]])/ DataBase2[[#This Row],[BSHeu]])</f>
        <v>4.0335215800472619E-2</v>
      </c>
      <c r="AT863" s="76">
        <f>IF(OR(DataBase2[[#This Row],[sSA]] = "",  DataBase2[[#This Row],[BSHeu]]=""), "", (DataBase2[[#This Row],[sSA]]- DataBase2[[#This Row],[BSHeu]])/ DataBase2[[#This Row],[BSHeu]])</f>
        <v>3.634881479963141E-2</v>
      </c>
      <c r="AU863" s="77">
        <f>IF(OR(DataBase2[[#This Row],[sKS]]= "",  DataBase2[[#This Row],[BSHeu]]=""), "", (DataBase2[[#This Row],[sKS]]- DataBase2[[#This Row],[BSHeu]])/ DataBase2[[#This Row],[BSHeu]])</f>
        <v>4.8644929943478792E-2</v>
      </c>
      <c r="AV863" s="78" t="str">
        <f>IF(AND(DataBase2[[#This Row],[sLBGB]]&lt;=0.0001, DataBase2[[#This Row],[sLBGB]]&lt;&gt;""), 1,"")</f>
        <v/>
      </c>
      <c r="AW863" s="78" t="str">
        <f>IF(AND(DataBase2[[#This Row],[sCLGB]]&lt;=0.0001,DataBase2[[#This Row],[sCLGB]]&lt;&gt;""), 1,"")</f>
        <v/>
      </c>
      <c r="AX863" s="78" t="str">
        <f>IF(AND(DataBase2[[#This Row],[sDRCGB]]&lt;=0.0001,DataBase2[[#This Row],[sDRCGB]]&lt;&gt;""), 1,"")</f>
        <v/>
      </c>
      <c r="AY863" s="78" t="str">
        <f>IF(AND(DataBase2[[#This Row],[sABSGB]]&lt;=0.0001,DataBase2[[#This Row],[sABSGB]]&lt;&gt;""), 1,"")</f>
        <v/>
      </c>
      <c r="AZ863" s="78" t="str">
        <f>IF(AND(DataBase2[[#This Row],[sCCJGB]]&lt;=0.0001,DataBase2[[#This Row],[sCCJGB]]&lt;&gt;""), 1,"")</f>
        <v/>
      </c>
      <c r="BA863" s="78" t="str">
        <f>IF(AND(DataBase2[[#This Row],[sILSGB]]&lt;=0.0001,DataBase2[[#This Row],[sILSGB]]&lt;&gt;""), 1,"")</f>
        <v/>
      </c>
      <c r="BB863" s="78" t="str">
        <f>IF(AND(DataBase2[[#This Row],[sSAGB]]&lt;=0.0001,DataBase2[[#This Row],[sSAGB]]&lt;&gt;""), 1,"")</f>
        <v/>
      </c>
      <c r="BC863" s="78" t="str">
        <f>IF(AND(DataBase2[[#This Row],[sKSGB]]&lt;=0.0001,DataBase2[[#This Row],[sKSGB]]&lt;&gt;""), 1,"")</f>
        <v/>
      </c>
      <c r="BD863" s="79" t="str">
        <f>IF(AND(DataBase2[[#This Row],[sLBGKS]]&lt;=0.0001, DataBase2[[#This Row],[sLBGKS]]&lt;&gt;""), 1,"")</f>
        <v/>
      </c>
      <c r="BE863" s="78" t="str">
        <f>IF(AND(DataBase2[[#This Row],[sCLGKS]]&lt;=0.0001,DataBase2[[#This Row],[sCLGKS]]&lt;&gt;""), 1,"")</f>
        <v/>
      </c>
      <c r="BF863" s="78" t="str">
        <f>IF(AND(DataBase2[[#This Row],[sDRCGKS]]&lt;=0.0001,DataBase2[[#This Row],[sDRCGKS]]&lt;&gt;""), 1,"")</f>
        <v/>
      </c>
      <c r="BG863" s="78" t="str">
        <f>IF(AND(DataBase2[[#This Row],[sABSGKS]]&lt;=0.0001,DataBase2[[#This Row],[sABSGKS]]&lt;&gt;""), 1,"")</f>
        <v/>
      </c>
      <c r="BH863" s="78">
        <f>IF(AND(DataBase2[[#This Row],[sCCJGKS]]&lt;=0.0001,DataBase2[[#This Row],[sCCJGKS]]&lt;&gt;""), 1,"")</f>
        <v>1</v>
      </c>
      <c r="BI863" s="78" t="str">
        <f>IF(AND(DataBase2[[#This Row],[sILSGKS]]&lt;=0.0001,DataBase2[[#This Row],[sILSGKS]]&lt;&gt;""), 1,"")</f>
        <v/>
      </c>
      <c r="BJ863" s="78" t="str">
        <f>IF(AND(DataBase2[[#This Row],[sSAGKS]]&lt;=0.0001,DataBase2[[#This Row],[sSAGKS]]&lt;&gt;""), 1,"")</f>
        <v/>
      </c>
      <c r="BK863" s="80" t="str">
        <f>IF(AND(DataBase2[[#This Row],[sKSGKS]]&lt;=0.0001,DataBase2[[#This Row],[sKSGKS]]&lt;&gt;""), 1,"")</f>
        <v/>
      </c>
      <c r="BQ863" s="7"/>
      <c r="BR863" s="7"/>
      <c r="BS863" s="7"/>
      <c r="BT863" s="7"/>
      <c r="BU863" s="7"/>
      <c r="CH863" s="7"/>
      <c r="CI863" s="7"/>
      <c r="CJ863" s="7"/>
      <c r="CK863" s="7"/>
      <c r="CQ863" s="7"/>
      <c r="CR863" s="7"/>
      <c r="CS863" s="7"/>
      <c r="CT863" s="7"/>
      <c r="CU863" s="7"/>
      <c r="DH863" s="7"/>
      <c r="DI863" s="7"/>
      <c r="DJ863" s="7"/>
      <c r="DK863" s="7"/>
      <c r="DQ863" s="7"/>
      <c r="DR863" s="7"/>
      <c r="DS863" s="7"/>
      <c r="DT863" s="7"/>
      <c r="DU863" s="7"/>
      <c r="EB863" s="7"/>
      <c r="EC863" s="7"/>
      <c r="ED863" s="7"/>
      <c r="EE863" s="7"/>
      <c r="EK863" s="7"/>
      <c r="EL863" s="7"/>
      <c r="EM863" s="7"/>
      <c r="EN863" s="7"/>
      <c r="EO863" s="7"/>
      <c r="EV863" s="7"/>
      <c r="EW863" s="7"/>
      <c r="EX863" s="7"/>
      <c r="EY863" s="7"/>
    </row>
    <row r="864" spans="1:155" s="8" customFormat="1" x14ac:dyDescent="0.35">
      <c r="A864" s="127" t="s">
        <v>328</v>
      </c>
      <c r="B864" s="128" t="s">
        <v>283</v>
      </c>
      <c r="C864" s="129" t="s">
        <v>282</v>
      </c>
      <c r="D864" s="67">
        <v>6</v>
      </c>
      <c r="E864" s="67">
        <v>100</v>
      </c>
      <c r="F864" s="68">
        <v>2</v>
      </c>
      <c r="G864" s="130"/>
      <c r="H864" s="163">
        <v>14154.2</v>
      </c>
      <c r="I864" s="132"/>
      <c r="J864" s="130"/>
      <c r="K864" s="163"/>
      <c r="L864" s="132"/>
      <c r="M864" s="130"/>
      <c r="N864" s="131"/>
      <c r="O864" s="132"/>
      <c r="P864" s="130">
        <v>17540.949219999999</v>
      </c>
      <c r="Q864" s="132">
        <v>3746</v>
      </c>
      <c r="R864" s="130">
        <v>15931.17</v>
      </c>
      <c r="S864" s="132">
        <v>1549.36</v>
      </c>
      <c r="T864" s="130">
        <v>16051.57</v>
      </c>
      <c r="U864" s="132">
        <v>300.05650000000003</v>
      </c>
      <c r="V864" s="130">
        <v>15872.17</v>
      </c>
      <c r="W864" s="132">
        <v>300.50450000000001</v>
      </c>
      <c r="X864" s="131">
        <v>17554.5</v>
      </c>
      <c r="Y864" s="132">
        <v>59</v>
      </c>
      <c r="Z864" s="74" t="str">
        <f t="shared" si="39"/>
        <v/>
      </c>
      <c r="AA864" s="48">
        <f t="shared" si="40"/>
        <v>15872.17</v>
      </c>
      <c r="AB86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MIN(G864,J864,M864),"")</f>
        <v/>
      </c>
      <c r="AC864" s="49" t="str">
        <f>IF(OR(DataBase2[[#This Row],[sKS]] = "", DataBase2[[#This Row],[BSOpt]]=""), "", (DataBase2[[#This Row],[sKS]]-DataBase2[[#This Row],[BSOpt]])/DataBase2[[#This Row],[BSOpt]])</f>
        <v/>
      </c>
      <c r="AD864" s="49" t="str">
        <f t="shared" si="41"/>
        <v/>
      </c>
      <c r="AE864" s="49" t="str">
        <f>IF(OR(DataBase2[[#This Row],[sKS]] = "", DataBase2[[#This Row],[BESTUB]]=""), "", (DataBase2[[#This Row],[sKS]]-DataBase2[[#This Row],[BESTUB]])/DataBase2[[#This Row],[BESTUB]])</f>
        <v/>
      </c>
      <c r="AF864" s="75" t="str">
        <f>IF(OR(DataBase2[[#This Row],[sLB]] = "", DataBase2[[#This Row],[BestSol]]=""), "", (DataBase2[[#This Row],[sLB]]-DataBase2[[#This Row],[BestSol]])/DataBase2[[#This Row],[BestSol]])</f>
        <v/>
      </c>
      <c r="AG864" s="76" t="str">
        <f>IF(OR(DataBase2[[#This Row],[sCL]] = "", DataBase2[[#This Row],[BestSol]]=""), "", (DataBase2[[#This Row],[sCL]] -DataBase2[[#This Row],[BestSol]])/DataBase2[[#This Row],[BestSol]])</f>
        <v/>
      </c>
      <c r="AH864" s="76" t="str">
        <f>IF(OR(DataBase2[[#This Row],[sDRC]]= "", DataBase2[[#This Row],[BestSol]]=""), "", (DataBase2[[#This Row],[sDRC]]-DataBase2[[#This Row],[BestSol]])/DataBase2[[#This Row],[BestSol]])</f>
        <v/>
      </c>
      <c r="AI864" s="76" t="str">
        <f>IF(OR(DataBase2[[#This Row],[sABS]]= "", DataBase2[[#This Row],[BestSol]]=""), "", (DataBase2[[#This Row],[sABS]]-DataBase2[[#This Row],[BestSol]])/DataBase2[[#This Row],[BestSol]])</f>
        <v/>
      </c>
      <c r="AJ864" s="76" t="str">
        <f>IF(OR(DataBase2[[#This Row],[sCCJ]]= "", DataBase2[[#This Row],[BestSol]]=""), "", (DataBase2[[#This Row],[sCCJ]]-DataBase2[[#This Row],[BestSol]])/DataBase2[[#This Row],[BestSol]])</f>
        <v/>
      </c>
      <c r="AK864" s="76" t="str">
        <f>IF(OR(DataBase2[[#This Row],[sILS]] = "", DataBase2[[#This Row],[BestSol]]=""), "", (DataBase2[[#This Row],[sILS]]-DataBase2[[#This Row],[BestSol]])/DataBase2[[#This Row],[BestSol]])</f>
        <v/>
      </c>
      <c r="AL864" s="76" t="str">
        <f>IF(OR(DataBase2[[#This Row],[sSA]] = "", DataBase2[[#This Row],[BestSol]]=""), "", (DataBase2[[#This Row],[sSA]]-DataBase2[[#This Row],[BestSol]])/DataBase2[[#This Row],[BestSol]])</f>
        <v/>
      </c>
      <c r="AM864" s="165" t="str">
        <f>IF(OR(DataBase2[[#This Row],[sKS]] = "", DataBase2[[#This Row],[BestSol]]=""), "", (DataBase2[[#This Row],[sKS]]-DataBase2[[#This Row],[BestSol]])/DataBase2[[#This Row],[BestSol]])</f>
        <v/>
      </c>
      <c r="AN864" s="75" t="str">
        <f>IF(OR(DataBase2[[#This Row],[sLB]] = "", DataBase2[[#This Row],[BSHeu]]=""), "", (DataBase2[[#This Row],[sLB]]-DataBase2[[#This Row],[BSHeu]])/DataBase2[[#This Row],[BSHeu]])</f>
        <v/>
      </c>
      <c r="AO864" s="76" t="str">
        <f>IF(OR(DataBase2[[#This Row],[sCL]] = "",  DataBase2[[#This Row],[BSHeu]]=""), "", (DataBase2[[#This Row],[sCL]] - DataBase2[[#This Row],[BSHeu]])/ DataBase2[[#This Row],[BSHeu]])</f>
        <v/>
      </c>
      <c r="AP864" s="76" t="str">
        <f>IF(OR(DataBase2[[#This Row],[sDRC]]= "",  DataBase2[[#This Row],[BSHeu]]=""), "", (DataBase2[[#This Row],[sDRC]]- DataBase2[[#This Row],[BSHeu]])/ DataBase2[[#This Row],[BSHeu]])</f>
        <v/>
      </c>
      <c r="AQ864" s="76">
        <f>IF(OR(DataBase2[[#This Row],[sABS]]= "",  DataBase2[[#This Row],[BSHeu]]=""), "", (DataBase2[[#This Row],[sABS]]- DataBase2[[#This Row],[BSHeu]])/ DataBase2[[#This Row],[BSHeu]])</f>
        <v>0.10513869370098723</v>
      </c>
      <c r="AR864" s="76">
        <f>IF(OR(DataBase2[[#This Row],[sCCJ]]= "",  DataBase2[[#This Row],[BSHeu]]=""), "", (DataBase2[[#This Row],[sCCJ]]- DataBase2[[#This Row],[BSHeu]])/ DataBase2[[#This Row],[BSHeu]])</f>
        <v>3.7171980894861885E-3</v>
      </c>
      <c r="AS864" s="76">
        <f>IF(OR(DataBase2[[#This Row],[sILS]] = "",  DataBase2[[#This Row],[BSHeu]]=""), "", (DataBase2[[#This Row],[sILS]]- DataBase2[[#This Row],[BSHeu]])/ DataBase2[[#This Row],[BSHeu]])</f>
        <v>1.1302802326335947E-2</v>
      </c>
      <c r="AT864" s="76">
        <f>IF(OR(DataBase2[[#This Row],[sSA]] = "",  DataBase2[[#This Row],[BSHeu]]=""), "", (DataBase2[[#This Row],[sSA]]- DataBase2[[#This Row],[BSHeu]])/ DataBase2[[#This Row],[BSHeu]])</f>
        <v>0</v>
      </c>
      <c r="AU864" s="77">
        <f>IF(OR(DataBase2[[#This Row],[sKS]]= "",  DataBase2[[#This Row],[BSHeu]]=""), "", (DataBase2[[#This Row],[sKS]]- DataBase2[[#This Row],[BSHeu]])/ DataBase2[[#This Row],[BSHeu]])</f>
        <v>0.10599243833703897</v>
      </c>
      <c r="AV864" s="78" t="str">
        <f>IF(AND(DataBase2[[#This Row],[sLBGB]]&lt;=0.0001, DataBase2[[#This Row],[sLBGB]]&lt;&gt;""), 1,"")</f>
        <v/>
      </c>
      <c r="AW864" s="78" t="str">
        <f>IF(AND(DataBase2[[#This Row],[sCLGB]]&lt;=0.0001,DataBase2[[#This Row],[sCLGB]]&lt;&gt;""), 1,"")</f>
        <v/>
      </c>
      <c r="AX864" s="78" t="str">
        <f>IF(AND(DataBase2[[#This Row],[sDRCGB]]&lt;=0.0001,DataBase2[[#This Row],[sDRCGB]]&lt;&gt;""), 1,"")</f>
        <v/>
      </c>
      <c r="AY864" s="78" t="str">
        <f>IF(AND(DataBase2[[#This Row],[sABSGB]]&lt;=0.0001,DataBase2[[#This Row],[sABSGB]]&lt;&gt;""), 1,"")</f>
        <v/>
      </c>
      <c r="AZ864" s="78" t="str">
        <f>IF(AND(DataBase2[[#This Row],[sCCJGB]]&lt;=0.0001,DataBase2[[#This Row],[sCCJGB]]&lt;&gt;""), 1,"")</f>
        <v/>
      </c>
      <c r="BA864" s="78" t="str">
        <f>IF(AND(DataBase2[[#This Row],[sILSGB]]&lt;=0.0001,DataBase2[[#This Row],[sILSGB]]&lt;&gt;""), 1,"")</f>
        <v/>
      </c>
      <c r="BB864" s="78" t="str">
        <f>IF(AND(DataBase2[[#This Row],[sSAGB]]&lt;=0.0001,DataBase2[[#This Row],[sSAGB]]&lt;&gt;""), 1,"")</f>
        <v/>
      </c>
      <c r="BC864" s="166" t="str">
        <f>IF(AND(DataBase2[[#This Row],[sKSGB]]&lt;=0.0001,DataBase2[[#This Row],[sKSGB]]&lt;&gt;""), 1,"")</f>
        <v/>
      </c>
      <c r="BD864" s="79" t="str">
        <f>IF(AND(DataBase2[[#This Row],[sLBGKS]]&lt;=0.0001, DataBase2[[#This Row],[sLBGKS]]&lt;&gt;""), 1,"")</f>
        <v/>
      </c>
      <c r="BE864" s="78" t="str">
        <f>IF(AND(DataBase2[[#This Row],[sCLGKS]]&lt;=0.0001,DataBase2[[#This Row],[sCLGKS]]&lt;&gt;""), 1,"")</f>
        <v/>
      </c>
      <c r="BF864" s="78" t="str">
        <f>IF(AND(DataBase2[[#This Row],[sDRCGKS]]&lt;=0.0001,DataBase2[[#This Row],[sDRCGKS]]&lt;&gt;""), 1,"")</f>
        <v/>
      </c>
      <c r="BG864" s="78" t="str">
        <f>IF(AND(DataBase2[[#This Row],[sABSGKS]]&lt;=0.0001,DataBase2[[#This Row],[sABSGKS]]&lt;&gt;""), 1,"")</f>
        <v/>
      </c>
      <c r="BH864" s="78" t="str">
        <f>IF(AND(DataBase2[[#This Row],[sCCJGKS]]&lt;=0.0001,DataBase2[[#This Row],[sCCJGKS]]&lt;&gt;""), 1,"")</f>
        <v/>
      </c>
      <c r="BI864" s="78" t="str">
        <f>IF(AND(DataBase2[[#This Row],[sILSGKS]]&lt;=0.0001,DataBase2[[#This Row],[sILSGKS]]&lt;&gt;""), 1,"")</f>
        <v/>
      </c>
      <c r="BJ864" s="78">
        <f>IF(AND(DataBase2[[#This Row],[sSAGKS]]&lt;=0.0001,DataBase2[[#This Row],[sSAGKS]]&lt;&gt;""), 1,"")</f>
        <v>1</v>
      </c>
      <c r="BK864" s="80" t="str">
        <f>IF(AND(DataBase2[[#This Row],[sKSGKS]]&lt;=0.0001,DataBase2[[#This Row],[sKSGKS]]&lt;&gt;""), 1,"")</f>
        <v/>
      </c>
      <c r="BQ864" s="7"/>
      <c r="BR864" s="7"/>
      <c r="BS864" s="7"/>
      <c r="BT864" s="7"/>
      <c r="BU864" s="7"/>
      <c r="CH864" s="7"/>
      <c r="CI864" s="7"/>
      <c r="CJ864" s="7"/>
      <c r="CK864" s="7"/>
      <c r="CQ864" s="7"/>
      <c r="CR864" s="7"/>
      <c r="CS864" s="7"/>
      <c r="CT864" s="7"/>
      <c r="CU864" s="7"/>
      <c r="DH864" s="7"/>
      <c r="DI864" s="7"/>
      <c r="DJ864" s="7"/>
      <c r="DK864" s="7"/>
      <c r="DQ864" s="7"/>
      <c r="DR864" s="7"/>
      <c r="DS864" s="7"/>
      <c r="DT864" s="7"/>
      <c r="DU864" s="7"/>
      <c r="EB864" s="7"/>
      <c r="EC864" s="7"/>
      <c r="ED864" s="7"/>
      <c r="EE864" s="7"/>
      <c r="EK864" s="7"/>
      <c r="EL864" s="7"/>
      <c r="EM864" s="7"/>
      <c r="EN864" s="7"/>
      <c r="EO864" s="7"/>
      <c r="EV864" s="7"/>
      <c r="EW864" s="7"/>
      <c r="EX864" s="7"/>
      <c r="EY864" s="7"/>
    </row>
    <row r="865" spans="1:155" s="8" customFormat="1" x14ac:dyDescent="0.35">
      <c r="A865" s="127" t="s">
        <v>329</v>
      </c>
      <c r="B865" s="128" t="s">
        <v>283</v>
      </c>
      <c r="C865" s="129" t="s">
        <v>282</v>
      </c>
      <c r="D865" s="67">
        <v>6</v>
      </c>
      <c r="E865" s="67">
        <v>100</v>
      </c>
      <c r="F865" s="68">
        <v>3</v>
      </c>
      <c r="G865" s="130"/>
      <c r="H865" s="163">
        <v>14804.4</v>
      </c>
      <c r="I865" s="132"/>
      <c r="J865" s="130"/>
      <c r="K865" s="163"/>
      <c r="L865" s="132"/>
      <c r="M865" s="130"/>
      <c r="N865" s="131"/>
      <c r="O865" s="132"/>
      <c r="P865" s="130">
        <v>17486.730469999999</v>
      </c>
      <c r="Q865" s="132">
        <v>8333</v>
      </c>
      <c r="R865" s="130">
        <v>16765.27</v>
      </c>
      <c r="S865" s="132">
        <v>1159.93</v>
      </c>
      <c r="T865" s="130">
        <v>17271.169999999998</v>
      </c>
      <c r="U865" s="132">
        <v>300.22199999999998</v>
      </c>
      <c r="V865" s="130">
        <v>17256.47</v>
      </c>
      <c r="W865" s="132">
        <v>300.19150000000002</v>
      </c>
      <c r="X865" s="131">
        <v>16569</v>
      </c>
      <c r="Y865" s="132">
        <v>892</v>
      </c>
      <c r="Z865" s="74" t="str">
        <f t="shared" si="39"/>
        <v/>
      </c>
      <c r="AA865" s="48">
        <f t="shared" si="40"/>
        <v>16569</v>
      </c>
      <c r="AB86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MIN(G865,J865,M865),"")</f>
        <v/>
      </c>
      <c r="AC865" s="49" t="str">
        <f>IF(OR(DataBase2[[#This Row],[sKS]] = "", DataBase2[[#This Row],[BSOpt]]=""), "", (DataBase2[[#This Row],[sKS]]-DataBase2[[#This Row],[BSOpt]])/DataBase2[[#This Row],[BSOpt]])</f>
        <v/>
      </c>
      <c r="AD865" s="49" t="str">
        <f t="shared" si="41"/>
        <v/>
      </c>
      <c r="AE865" s="49" t="str">
        <f>IF(OR(DataBase2[[#This Row],[sKS]] = "", DataBase2[[#This Row],[BESTUB]]=""), "", (DataBase2[[#This Row],[sKS]]-DataBase2[[#This Row],[BESTUB]])/DataBase2[[#This Row],[BESTUB]])</f>
        <v/>
      </c>
      <c r="AF865" s="75" t="str">
        <f>IF(OR(DataBase2[[#This Row],[sLB]] = "", DataBase2[[#This Row],[BestSol]]=""), "", (DataBase2[[#This Row],[sLB]]-DataBase2[[#This Row],[BestSol]])/DataBase2[[#This Row],[BestSol]])</f>
        <v/>
      </c>
      <c r="AG865" s="76" t="str">
        <f>IF(OR(DataBase2[[#This Row],[sCL]] = "", DataBase2[[#This Row],[BestSol]]=""), "", (DataBase2[[#This Row],[sCL]] -DataBase2[[#This Row],[BestSol]])/DataBase2[[#This Row],[BestSol]])</f>
        <v/>
      </c>
      <c r="AH865" s="76" t="str">
        <f>IF(OR(DataBase2[[#This Row],[sDRC]]= "", DataBase2[[#This Row],[BestSol]]=""), "", (DataBase2[[#This Row],[sDRC]]-DataBase2[[#This Row],[BestSol]])/DataBase2[[#This Row],[BestSol]])</f>
        <v/>
      </c>
      <c r="AI865" s="76" t="str">
        <f>IF(OR(DataBase2[[#This Row],[sABS]]= "", DataBase2[[#This Row],[BestSol]]=""), "", (DataBase2[[#This Row],[sABS]]-DataBase2[[#This Row],[BestSol]])/DataBase2[[#This Row],[BestSol]])</f>
        <v/>
      </c>
      <c r="AJ865" s="76" t="str">
        <f>IF(OR(DataBase2[[#This Row],[sCCJ]]= "", DataBase2[[#This Row],[BestSol]]=""), "", (DataBase2[[#This Row],[sCCJ]]-DataBase2[[#This Row],[BestSol]])/DataBase2[[#This Row],[BestSol]])</f>
        <v/>
      </c>
      <c r="AK865" s="76" t="str">
        <f>IF(OR(DataBase2[[#This Row],[sILS]] = "", DataBase2[[#This Row],[BestSol]]=""), "", (DataBase2[[#This Row],[sILS]]-DataBase2[[#This Row],[BestSol]])/DataBase2[[#This Row],[BestSol]])</f>
        <v/>
      </c>
      <c r="AL865" s="76" t="str">
        <f>IF(OR(DataBase2[[#This Row],[sSA]] = "", DataBase2[[#This Row],[BestSol]]=""), "", (DataBase2[[#This Row],[sSA]]-DataBase2[[#This Row],[BestSol]])/DataBase2[[#This Row],[BestSol]])</f>
        <v/>
      </c>
      <c r="AM865" s="76" t="str">
        <f>IF(OR(DataBase2[[#This Row],[sKS]] = "", DataBase2[[#This Row],[BestSol]]=""), "", (DataBase2[[#This Row],[sKS]]-DataBase2[[#This Row],[BestSol]])/DataBase2[[#This Row],[BestSol]])</f>
        <v/>
      </c>
      <c r="AN865" s="75" t="str">
        <f>IF(OR(DataBase2[[#This Row],[sLB]] = "", DataBase2[[#This Row],[BSHeu]]=""), "", (DataBase2[[#This Row],[sLB]]-DataBase2[[#This Row],[BSHeu]])/DataBase2[[#This Row],[BSHeu]])</f>
        <v/>
      </c>
      <c r="AO865" s="76" t="str">
        <f>IF(OR(DataBase2[[#This Row],[sCL]] = "",  DataBase2[[#This Row],[BSHeu]]=""), "", (DataBase2[[#This Row],[sCL]] - DataBase2[[#This Row],[BSHeu]])/ DataBase2[[#This Row],[BSHeu]])</f>
        <v/>
      </c>
      <c r="AP865" s="76" t="str">
        <f>IF(OR(DataBase2[[#This Row],[sDRC]]= "",  DataBase2[[#This Row],[BSHeu]]=""), "", (DataBase2[[#This Row],[sDRC]]- DataBase2[[#This Row],[BSHeu]])/ DataBase2[[#This Row],[BSHeu]])</f>
        <v/>
      </c>
      <c r="AQ865" s="76">
        <f>IF(OR(DataBase2[[#This Row],[sABS]]= "",  DataBase2[[#This Row],[BSHeu]]=""), "", (DataBase2[[#This Row],[sABS]]- DataBase2[[#This Row],[BSHeu]])/ DataBase2[[#This Row],[BSHeu]])</f>
        <v>5.538840424889846E-2</v>
      </c>
      <c r="AR865" s="76">
        <f>IF(OR(DataBase2[[#This Row],[sCCJ]]= "",  DataBase2[[#This Row],[BSHeu]]=""), "", (DataBase2[[#This Row],[sCCJ]]- DataBase2[[#This Row],[BSHeu]])/ DataBase2[[#This Row],[BSHeu]])</f>
        <v>1.1845615305691377E-2</v>
      </c>
      <c r="AS865" s="76">
        <f>IF(OR(DataBase2[[#This Row],[sILS]] = "",  DataBase2[[#This Row],[BSHeu]]=""), "", (DataBase2[[#This Row],[sILS]]- DataBase2[[#This Row],[BSHeu]])/ DataBase2[[#This Row],[BSHeu]])</f>
        <v>4.2378538234051438E-2</v>
      </c>
      <c r="AT865" s="76">
        <f>IF(OR(DataBase2[[#This Row],[sSA]] = "",  DataBase2[[#This Row],[BSHeu]]=""), "", (DataBase2[[#This Row],[sSA]]- DataBase2[[#This Row],[BSHeu]])/ DataBase2[[#This Row],[BSHeu]])</f>
        <v>4.1491339247993309E-2</v>
      </c>
      <c r="AU865" s="77">
        <f>IF(OR(DataBase2[[#This Row],[sKS]]= "",  DataBase2[[#This Row],[BSHeu]]=""), "", (DataBase2[[#This Row],[sKS]]- DataBase2[[#This Row],[BSHeu]])/ DataBase2[[#This Row],[BSHeu]])</f>
        <v>0</v>
      </c>
      <c r="AV865" s="78" t="str">
        <f>IF(AND(DataBase2[[#This Row],[sLBGB]]&lt;=0.0001, DataBase2[[#This Row],[sLBGB]]&lt;&gt;""), 1,"")</f>
        <v/>
      </c>
      <c r="AW865" s="78" t="str">
        <f>IF(AND(DataBase2[[#This Row],[sCLGB]]&lt;=0.0001,DataBase2[[#This Row],[sCLGB]]&lt;&gt;""), 1,"")</f>
        <v/>
      </c>
      <c r="AX865" s="78" t="str">
        <f>IF(AND(DataBase2[[#This Row],[sDRCGB]]&lt;=0.0001,DataBase2[[#This Row],[sDRCGB]]&lt;&gt;""), 1,"")</f>
        <v/>
      </c>
      <c r="AY865" s="78" t="str">
        <f>IF(AND(DataBase2[[#This Row],[sABSGB]]&lt;=0.0001,DataBase2[[#This Row],[sABSGB]]&lt;&gt;""), 1,"")</f>
        <v/>
      </c>
      <c r="AZ865" s="78" t="str">
        <f>IF(AND(DataBase2[[#This Row],[sCCJGB]]&lt;=0.0001,DataBase2[[#This Row],[sCCJGB]]&lt;&gt;""), 1,"")</f>
        <v/>
      </c>
      <c r="BA865" s="78" t="str">
        <f>IF(AND(DataBase2[[#This Row],[sILSGB]]&lt;=0.0001,DataBase2[[#This Row],[sILSGB]]&lt;&gt;""), 1,"")</f>
        <v/>
      </c>
      <c r="BB865" s="78" t="str">
        <f>IF(AND(DataBase2[[#This Row],[sSAGB]]&lt;=0.0001,DataBase2[[#This Row],[sSAGB]]&lt;&gt;""), 1,"")</f>
        <v/>
      </c>
      <c r="BC865" s="78" t="str">
        <f>IF(AND(DataBase2[[#This Row],[sKSGB]]&lt;=0.0001,DataBase2[[#This Row],[sKSGB]]&lt;&gt;""), 1,"")</f>
        <v/>
      </c>
      <c r="BD865" s="79" t="str">
        <f>IF(AND(DataBase2[[#This Row],[sLBGKS]]&lt;=0.0001, DataBase2[[#This Row],[sLBGKS]]&lt;&gt;""), 1,"")</f>
        <v/>
      </c>
      <c r="BE865" s="78" t="str">
        <f>IF(AND(DataBase2[[#This Row],[sCLGKS]]&lt;=0.0001,DataBase2[[#This Row],[sCLGKS]]&lt;&gt;""), 1,"")</f>
        <v/>
      </c>
      <c r="BF865" s="78" t="str">
        <f>IF(AND(DataBase2[[#This Row],[sDRCGKS]]&lt;=0.0001,DataBase2[[#This Row],[sDRCGKS]]&lt;&gt;""), 1,"")</f>
        <v/>
      </c>
      <c r="BG865" s="78" t="str">
        <f>IF(AND(DataBase2[[#This Row],[sABSGKS]]&lt;=0.0001,DataBase2[[#This Row],[sABSGKS]]&lt;&gt;""), 1,"")</f>
        <v/>
      </c>
      <c r="BH865" s="78" t="str">
        <f>IF(AND(DataBase2[[#This Row],[sCCJGKS]]&lt;=0.0001,DataBase2[[#This Row],[sCCJGKS]]&lt;&gt;""), 1,"")</f>
        <v/>
      </c>
      <c r="BI865" s="78" t="str">
        <f>IF(AND(DataBase2[[#This Row],[sILSGKS]]&lt;=0.0001,DataBase2[[#This Row],[sILSGKS]]&lt;&gt;""), 1,"")</f>
        <v/>
      </c>
      <c r="BJ865" s="78" t="str">
        <f>IF(AND(DataBase2[[#This Row],[sSAGKS]]&lt;=0.0001,DataBase2[[#This Row],[sSAGKS]]&lt;&gt;""), 1,"")</f>
        <v/>
      </c>
      <c r="BK865" s="80">
        <f>IF(AND(DataBase2[[#This Row],[sKSGKS]]&lt;=0.0001,DataBase2[[#This Row],[sKSGKS]]&lt;&gt;""), 1,"")</f>
        <v>1</v>
      </c>
      <c r="BQ865" s="7"/>
      <c r="BR865" s="7"/>
      <c r="BS865" s="7"/>
      <c r="BT865" s="7"/>
      <c r="BU865" s="7"/>
      <c r="CH865" s="7"/>
      <c r="CI865" s="7"/>
      <c r="CJ865" s="7"/>
      <c r="CK865" s="7"/>
      <c r="CQ865" s="7"/>
      <c r="CR865" s="7"/>
      <c r="CS865" s="7"/>
      <c r="CT865" s="7"/>
      <c r="CU865" s="7"/>
      <c r="DH865" s="7"/>
      <c r="DI865" s="7"/>
      <c r="DJ865" s="7"/>
      <c r="DK865" s="7"/>
      <c r="DQ865" s="7"/>
      <c r="DR865" s="7"/>
      <c r="DS865" s="7"/>
      <c r="DT865" s="7"/>
      <c r="DU865" s="7"/>
      <c r="EB865" s="7"/>
      <c r="EC865" s="7"/>
      <c r="ED865" s="7"/>
      <c r="EE865" s="7"/>
      <c r="EK865" s="7"/>
      <c r="EL865" s="7"/>
      <c r="EM865" s="7"/>
      <c r="EN865" s="7"/>
      <c r="EO865" s="7"/>
      <c r="EV865" s="7"/>
      <c r="EW865" s="7"/>
      <c r="EX865" s="7"/>
      <c r="EY865" s="7"/>
    </row>
    <row r="866" spans="1:155" s="8" customFormat="1" x14ac:dyDescent="0.35">
      <c r="A866" s="127" t="s">
        <v>330</v>
      </c>
      <c r="B866" s="128" t="s">
        <v>283</v>
      </c>
      <c r="C866" s="129" t="s">
        <v>282</v>
      </c>
      <c r="D866" s="67">
        <v>6</v>
      </c>
      <c r="E866" s="67">
        <v>100</v>
      </c>
      <c r="F866" s="68">
        <v>4</v>
      </c>
      <c r="G866" s="130"/>
      <c r="H866" s="163">
        <v>15694.3</v>
      </c>
      <c r="I866" s="132"/>
      <c r="J866" s="130"/>
      <c r="K866" s="163"/>
      <c r="L866" s="132"/>
      <c r="M866" s="130"/>
      <c r="N866" s="131"/>
      <c r="O866" s="132"/>
      <c r="P866" s="130">
        <v>19454.609380000002</v>
      </c>
      <c r="Q866" s="132">
        <v>4758</v>
      </c>
      <c r="R866" s="130">
        <v>17684.77</v>
      </c>
      <c r="S866" s="132">
        <v>2718.93</v>
      </c>
      <c r="T866" s="130">
        <v>18529.27</v>
      </c>
      <c r="U866" s="132">
        <v>300.0625</v>
      </c>
      <c r="V866" s="130">
        <v>18780.57</v>
      </c>
      <c r="W866" s="132">
        <v>300.04700000000003</v>
      </c>
      <c r="X866" s="131">
        <v>18603.099999999999</v>
      </c>
      <c r="Y866" s="132">
        <v>7035</v>
      </c>
      <c r="Z866" s="74" t="str">
        <f t="shared" si="39"/>
        <v/>
      </c>
      <c r="AA866" s="48">
        <f t="shared" si="40"/>
        <v>17684.77</v>
      </c>
      <c r="AB86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MIN(G866,J866,M866),"")</f>
        <v/>
      </c>
      <c r="AC866" s="49" t="str">
        <f>IF(OR(DataBase2[[#This Row],[sKS]] = "", DataBase2[[#This Row],[BSOpt]]=""), "", (DataBase2[[#This Row],[sKS]]-DataBase2[[#This Row],[BSOpt]])/DataBase2[[#This Row],[BSOpt]])</f>
        <v/>
      </c>
      <c r="AD866" s="49" t="str">
        <f t="shared" si="41"/>
        <v/>
      </c>
      <c r="AE866" s="49" t="str">
        <f>IF(OR(DataBase2[[#This Row],[sKS]] = "", DataBase2[[#This Row],[BESTUB]]=""), "", (DataBase2[[#This Row],[sKS]]-DataBase2[[#This Row],[BESTUB]])/DataBase2[[#This Row],[BESTUB]])</f>
        <v/>
      </c>
      <c r="AF866" s="75" t="str">
        <f>IF(OR(DataBase2[[#This Row],[sLB]] = "", DataBase2[[#This Row],[BestSol]]=""), "", (DataBase2[[#This Row],[sLB]]-DataBase2[[#This Row],[BestSol]])/DataBase2[[#This Row],[BestSol]])</f>
        <v/>
      </c>
      <c r="AG866" s="76" t="str">
        <f>IF(OR(DataBase2[[#This Row],[sCL]] = "", DataBase2[[#This Row],[BestSol]]=""), "", (DataBase2[[#This Row],[sCL]] -DataBase2[[#This Row],[BestSol]])/DataBase2[[#This Row],[BestSol]])</f>
        <v/>
      </c>
      <c r="AH866" s="76" t="str">
        <f>IF(OR(DataBase2[[#This Row],[sDRC]]= "", DataBase2[[#This Row],[BestSol]]=""), "", (DataBase2[[#This Row],[sDRC]]-DataBase2[[#This Row],[BestSol]])/DataBase2[[#This Row],[BestSol]])</f>
        <v/>
      </c>
      <c r="AI866" s="76" t="str">
        <f>IF(OR(DataBase2[[#This Row],[sABS]]= "", DataBase2[[#This Row],[BestSol]]=""), "", (DataBase2[[#This Row],[sABS]]-DataBase2[[#This Row],[BestSol]])/DataBase2[[#This Row],[BestSol]])</f>
        <v/>
      </c>
      <c r="AJ866" s="76" t="str">
        <f>IF(OR(DataBase2[[#This Row],[sCCJ]]= "", DataBase2[[#This Row],[BestSol]]=""), "", (DataBase2[[#This Row],[sCCJ]]-DataBase2[[#This Row],[BestSol]])/DataBase2[[#This Row],[BestSol]])</f>
        <v/>
      </c>
      <c r="AK866" s="76" t="str">
        <f>IF(OR(DataBase2[[#This Row],[sILS]] = "", DataBase2[[#This Row],[BestSol]]=""), "", (DataBase2[[#This Row],[sILS]]-DataBase2[[#This Row],[BestSol]])/DataBase2[[#This Row],[BestSol]])</f>
        <v/>
      </c>
      <c r="AL866" s="76" t="str">
        <f>IF(OR(DataBase2[[#This Row],[sSA]] = "", DataBase2[[#This Row],[BestSol]]=""), "", (DataBase2[[#This Row],[sSA]]-DataBase2[[#This Row],[BestSol]])/DataBase2[[#This Row],[BestSol]])</f>
        <v/>
      </c>
      <c r="AM866" s="76" t="str">
        <f>IF(OR(DataBase2[[#This Row],[sKS]] = "", DataBase2[[#This Row],[BestSol]]=""), "", (DataBase2[[#This Row],[sKS]]-DataBase2[[#This Row],[BestSol]])/DataBase2[[#This Row],[BestSol]])</f>
        <v/>
      </c>
      <c r="AN866" s="75" t="str">
        <f>IF(OR(DataBase2[[#This Row],[sLB]] = "", DataBase2[[#This Row],[BSHeu]]=""), "", (DataBase2[[#This Row],[sLB]]-DataBase2[[#This Row],[BSHeu]])/DataBase2[[#This Row],[BSHeu]])</f>
        <v/>
      </c>
      <c r="AO866" s="76" t="str">
        <f>IF(OR(DataBase2[[#This Row],[sCL]] = "",  DataBase2[[#This Row],[BSHeu]]=""), "", (DataBase2[[#This Row],[sCL]] - DataBase2[[#This Row],[BSHeu]])/ DataBase2[[#This Row],[BSHeu]])</f>
        <v/>
      </c>
      <c r="AP866" s="76" t="str">
        <f>IF(OR(DataBase2[[#This Row],[sDRC]]= "",  DataBase2[[#This Row],[BSHeu]]=""), "", (DataBase2[[#This Row],[sDRC]]- DataBase2[[#This Row],[BSHeu]])/ DataBase2[[#This Row],[BSHeu]])</f>
        <v/>
      </c>
      <c r="AQ866" s="76">
        <f>IF(OR(DataBase2[[#This Row],[sABS]]= "",  DataBase2[[#This Row],[BSHeu]]=""), "", (DataBase2[[#This Row],[sABS]]- DataBase2[[#This Row],[BSHeu]])/ DataBase2[[#This Row],[BSHeu]])</f>
        <v>0.10007703690802884</v>
      </c>
      <c r="AR866" s="76">
        <f>IF(OR(DataBase2[[#This Row],[sCCJ]]= "",  DataBase2[[#This Row],[BSHeu]]=""), "", (DataBase2[[#This Row],[sCCJ]]- DataBase2[[#This Row],[BSHeu]])/ DataBase2[[#This Row],[BSHeu]])</f>
        <v>0</v>
      </c>
      <c r="AS866" s="76">
        <f>IF(OR(DataBase2[[#This Row],[sILS]] = "",  DataBase2[[#This Row],[BSHeu]]=""), "", (DataBase2[[#This Row],[sILS]]- DataBase2[[#This Row],[BSHeu]])/ DataBase2[[#This Row],[BSHeu]])</f>
        <v>4.7752953530071356E-2</v>
      </c>
      <c r="AT866" s="76">
        <f>IF(OR(DataBase2[[#This Row],[sSA]] = "",  DataBase2[[#This Row],[BSHeu]]=""), "", (DataBase2[[#This Row],[sSA]]- DataBase2[[#This Row],[BSHeu]])/ DataBase2[[#This Row],[BSHeu]])</f>
        <v>6.1962920637361939E-2</v>
      </c>
      <c r="AU866" s="77">
        <f>IF(OR(DataBase2[[#This Row],[sKS]]= "",  DataBase2[[#This Row],[BSHeu]]=""), "", (DataBase2[[#This Row],[sKS]]- DataBase2[[#This Row],[BSHeu]])/ DataBase2[[#This Row],[BSHeu]])</f>
        <v>5.1927732167282817E-2</v>
      </c>
      <c r="AV866" s="78" t="str">
        <f>IF(AND(DataBase2[[#This Row],[sLBGB]]&lt;=0.0001, DataBase2[[#This Row],[sLBGB]]&lt;&gt;""), 1,"")</f>
        <v/>
      </c>
      <c r="AW866" s="78" t="str">
        <f>IF(AND(DataBase2[[#This Row],[sCLGB]]&lt;=0.0001,DataBase2[[#This Row],[sCLGB]]&lt;&gt;""), 1,"")</f>
        <v/>
      </c>
      <c r="AX866" s="78" t="str">
        <f>IF(AND(DataBase2[[#This Row],[sDRCGB]]&lt;=0.0001,DataBase2[[#This Row],[sDRCGB]]&lt;&gt;""), 1,"")</f>
        <v/>
      </c>
      <c r="AY866" s="78" t="str">
        <f>IF(AND(DataBase2[[#This Row],[sABSGB]]&lt;=0.0001,DataBase2[[#This Row],[sABSGB]]&lt;&gt;""), 1,"")</f>
        <v/>
      </c>
      <c r="AZ866" s="78" t="str">
        <f>IF(AND(DataBase2[[#This Row],[sCCJGB]]&lt;=0.0001,DataBase2[[#This Row],[sCCJGB]]&lt;&gt;""), 1,"")</f>
        <v/>
      </c>
      <c r="BA866" s="78" t="str">
        <f>IF(AND(DataBase2[[#This Row],[sILSGB]]&lt;=0.0001,DataBase2[[#This Row],[sILSGB]]&lt;&gt;""), 1,"")</f>
        <v/>
      </c>
      <c r="BB866" s="78" t="str">
        <f>IF(AND(DataBase2[[#This Row],[sSAGB]]&lt;=0.0001,DataBase2[[#This Row],[sSAGB]]&lt;&gt;""), 1,"")</f>
        <v/>
      </c>
      <c r="BC866" s="78" t="str">
        <f>IF(AND(DataBase2[[#This Row],[sKSGB]]&lt;=0.0001,DataBase2[[#This Row],[sKSGB]]&lt;&gt;""), 1,"")</f>
        <v/>
      </c>
      <c r="BD866" s="79" t="str">
        <f>IF(AND(DataBase2[[#This Row],[sLBGKS]]&lt;=0.0001, DataBase2[[#This Row],[sLBGKS]]&lt;&gt;""), 1,"")</f>
        <v/>
      </c>
      <c r="BE866" s="78" t="str">
        <f>IF(AND(DataBase2[[#This Row],[sCLGKS]]&lt;=0.0001,DataBase2[[#This Row],[sCLGKS]]&lt;&gt;""), 1,"")</f>
        <v/>
      </c>
      <c r="BF866" s="78" t="str">
        <f>IF(AND(DataBase2[[#This Row],[sDRCGKS]]&lt;=0.0001,DataBase2[[#This Row],[sDRCGKS]]&lt;&gt;""), 1,"")</f>
        <v/>
      </c>
      <c r="BG866" s="78" t="str">
        <f>IF(AND(DataBase2[[#This Row],[sABSGKS]]&lt;=0.0001,DataBase2[[#This Row],[sABSGKS]]&lt;&gt;""), 1,"")</f>
        <v/>
      </c>
      <c r="BH866" s="78">
        <f>IF(AND(DataBase2[[#This Row],[sCCJGKS]]&lt;=0.0001,DataBase2[[#This Row],[sCCJGKS]]&lt;&gt;""), 1,"")</f>
        <v>1</v>
      </c>
      <c r="BI866" s="78" t="str">
        <f>IF(AND(DataBase2[[#This Row],[sILSGKS]]&lt;=0.0001,DataBase2[[#This Row],[sILSGKS]]&lt;&gt;""), 1,"")</f>
        <v/>
      </c>
      <c r="BJ866" s="78" t="str">
        <f>IF(AND(DataBase2[[#This Row],[sSAGKS]]&lt;=0.0001,DataBase2[[#This Row],[sSAGKS]]&lt;&gt;""), 1,"")</f>
        <v/>
      </c>
      <c r="BK866" s="80" t="str">
        <f>IF(AND(DataBase2[[#This Row],[sKSGKS]]&lt;=0.0001,DataBase2[[#This Row],[sKSGKS]]&lt;&gt;""), 1,"")</f>
        <v/>
      </c>
      <c r="BQ866" s="7"/>
      <c r="BR866" s="7"/>
      <c r="BS866" s="7"/>
      <c r="BT866" s="7"/>
      <c r="BU866" s="7"/>
      <c r="CH866" s="7"/>
      <c r="CI866" s="7"/>
      <c r="CJ866" s="7"/>
      <c r="CK866" s="7"/>
      <c r="CQ866" s="7"/>
      <c r="CR866" s="7"/>
      <c r="CS866" s="7"/>
      <c r="CT866" s="7"/>
      <c r="CU866" s="7"/>
      <c r="DH866" s="7"/>
      <c r="DI866" s="7"/>
      <c r="DJ866" s="7"/>
      <c r="DK866" s="7"/>
      <c r="DQ866" s="7"/>
      <c r="DR866" s="7"/>
      <c r="DS866" s="7"/>
      <c r="DT866" s="7"/>
      <c r="DU866" s="7"/>
      <c r="EB866" s="7"/>
      <c r="EC866" s="7"/>
      <c r="ED866" s="7"/>
      <c r="EE866" s="7"/>
      <c r="EK866" s="7"/>
      <c r="EL866" s="7"/>
      <c r="EM866" s="7"/>
      <c r="EN866" s="7"/>
      <c r="EO866" s="7"/>
      <c r="EV866" s="7"/>
      <c r="EW866" s="7"/>
      <c r="EX866" s="7"/>
      <c r="EY866" s="7"/>
    </row>
    <row r="867" spans="1:155" s="8" customFormat="1" x14ac:dyDescent="0.35">
      <c r="A867" s="127" t="s">
        <v>331</v>
      </c>
      <c r="B867" s="128" t="s">
        <v>283</v>
      </c>
      <c r="C867" s="129" t="s">
        <v>282</v>
      </c>
      <c r="D867" s="67">
        <v>6</v>
      </c>
      <c r="E867" s="67">
        <v>100</v>
      </c>
      <c r="F867" s="68">
        <v>5</v>
      </c>
      <c r="G867" s="130"/>
      <c r="H867" s="163">
        <v>16776.3</v>
      </c>
      <c r="I867" s="132"/>
      <c r="J867" s="130"/>
      <c r="K867" s="163"/>
      <c r="L867" s="132"/>
      <c r="M867" s="130"/>
      <c r="N867" s="131"/>
      <c r="O867" s="132"/>
      <c r="P867" s="130">
        <v>21674.470700000002</v>
      </c>
      <c r="Q867" s="132">
        <v>4116</v>
      </c>
      <c r="R867" s="130">
        <v>19018.37</v>
      </c>
      <c r="S867" s="132">
        <v>2514.69</v>
      </c>
      <c r="T867" s="130">
        <v>20072.97</v>
      </c>
      <c r="U867" s="132">
        <v>300.5215</v>
      </c>
      <c r="V867" s="130">
        <v>20667.47</v>
      </c>
      <c r="W867" s="132">
        <v>300.03449999999998</v>
      </c>
      <c r="X867" s="131">
        <v>19676.7</v>
      </c>
      <c r="Y867" s="132">
        <v>6573</v>
      </c>
      <c r="Z867" s="74" t="str">
        <f t="shared" si="39"/>
        <v/>
      </c>
      <c r="AA867" s="48">
        <f t="shared" si="40"/>
        <v>19018.37</v>
      </c>
      <c r="AB86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MIN(G867,J867,M867),"")</f>
        <v/>
      </c>
      <c r="AC867" s="49" t="str">
        <f>IF(OR(DataBase2[[#This Row],[sKS]] = "", DataBase2[[#This Row],[BSOpt]]=""), "", (DataBase2[[#This Row],[sKS]]-DataBase2[[#This Row],[BSOpt]])/DataBase2[[#This Row],[BSOpt]])</f>
        <v/>
      </c>
      <c r="AD867" s="49" t="str">
        <f t="shared" si="41"/>
        <v/>
      </c>
      <c r="AE867" s="49" t="str">
        <f>IF(OR(DataBase2[[#This Row],[sKS]] = "", DataBase2[[#This Row],[BESTUB]]=""), "", (DataBase2[[#This Row],[sKS]]-DataBase2[[#This Row],[BESTUB]])/DataBase2[[#This Row],[BESTUB]])</f>
        <v/>
      </c>
      <c r="AF867" s="75" t="str">
        <f>IF(OR(DataBase2[[#This Row],[sLB]] = "", DataBase2[[#This Row],[BestSol]]=""), "", (DataBase2[[#This Row],[sLB]]-DataBase2[[#This Row],[BestSol]])/DataBase2[[#This Row],[BestSol]])</f>
        <v/>
      </c>
      <c r="AG867" s="76" t="str">
        <f>IF(OR(DataBase2[[#This Row],[sCL]] = "", DataBase2[[#This Row],[BestSol]]=""), "", (DataBase2[[#This Row],[sCL]] -DataBase2[[#This Row],[BestSol]])/DataBase2[[#This Row],[BestSol]])</f>
        <v/>
      </c>
      <c r="AH867" s="76" t="str">
        <f>IF(OR(DataBase2[[#This Row],[sDRC]]= "", DataBase2[[#This Row],[BestSol]]=""), "", (DataBase2[[#This Row],[sDRC]]-DataBase2[[#This Row],[BestSol]])/DataBase2[[#This Row],[BestSol]])</f>
        <v/>
      </c>
      <c r="AI867" s="76" t="str">
        <f>IF(OR(DataBase2[[#This Row],[sABS]]= "", DataBase2[[#This Row],[BestSol]]=""), "", (DataBase2[[#This Row],[sABS]]-DataBase2[[#This Row],[BestSol]])/DataBase2[[#This Row],[BestSol]])</f>
        <v/>
      </c>
      <c r="AJ867" s="76" t="str">
        <f>IF(OR(DataBase2[[#This Row],[sCCJ]]= "", DataBase2[[#This Row],[BestSol]]=""), "", (DataBase2[[#This Row],[sCCJ]]-DataBase2[[#This Row],[BestSol]])/DataBase2[[#This Row],[BestSol]])</f>
        <v/>
      </c>
      <c r="AK867" s="76" t="str">
        <f>IF(OR(DataBase2[[#This Row],[sILS]] = "", DataBase2[[#This Row],[BestSol]]=""), "", (DataBase2[[#This Row],[sILS]]-DataBase2[[#This Row],[BestSol]])/DataBase2[[#This Row],[BestSol]])</f>
        <v/>
      </c>
      <c r="AL867" s="76" t="str">
        <f>IF(OR(DataBase2[[#This Row],[sSA]] = "", DataBase2[[#This Row],[BestSol]]=""), "", (DataBase2[[#This Row],[sSA]]-DataBase2[[#This Row],[BestSol]])/DataBase2[[#This Row],[BestSol]])</f>
        <v/>
      </c>
      <c r="AM867" s="76" t="str">
        <f>IF(OR(DataBase2[[#This Row],[sKS]] = "", DataBase2[[#This Row],[BestSol]]=""), "", (DataBase2[[#This Row],[sKS]]-DataBase2[[#This Row],[BestSol]])/DataBase2[[#This Row],[BestSol]])</f>
        <v/>
      </c>
      <c r="AN867" s="75" t="str">
        <f>IF(OR(DataBase2[[#This Row],[sLB]] = "", DataBase2[[#This Row],[BSHeu]]=""), "", (DataBase2[[#This Row],[sLB]]-DataBase2[[#This Row],[BSHeu]])/DataBase2[[#This Row],[BSHeu]])</f>
        <v/>
      </c>
      <c r="AO867" s="76" t="str">
        <f>IF(OR(DataBase2[[#This Row],[sCL]] = "",  DataBase2[[#This Row],[BSHeu]]=""), "", (DataBase2[[#This Row],[sCL]] - DataBase2[[#This Row],[BSHeu]])/ DataBase2[[#This Row],[BSHeu]])</f>
        <v/>
      </c>
      <c r="AP867" s="76" t="str">
        <f>IF(OR(DataBase2[[#This Row],[sDRC]]= "",  DataBase2[[#This Row],[BSHeu]]=""), "", (DataBase2[[#This Row],[sDRC]]- DataBase2[[#This Row],[BSHeu]])/ DataBase2[[#This Row],[BSHeu]])</f>
        <v/>
      </c>
      <c r="AQ867" s="76">
        <f>IF(OR(DataBase2[[#This Row],[sABS]]= "",  DataBase2[[#This Row],[BSHeu]]=""), "", (DataBase2[[#This Row],[sABS]]- DataBase2[[#This Row],[BSHeu]])/ DataBase2[[#This Row],[BSHeu]])</f>
        <v>0.13965974476256393</v>
      </c>
      <c r="AR867" s="76">
        <f>IF(OR(DataBase2[[#This Row],[sCCJ]]= "",  DataBase2[[#This Row],[BSHeu]]=""), "", (DataBase2[[#This Row],[sCCJ]]- DataBase2[[#This Row],[BSHeu]])/ DataBase2[[#This Row],[BSHeu]])</f>
        <v>0</v>
      </c>
      <c r="AS867" s="76">
        <f>IF(OR(DataBase2[[#This Row],[sILS]] = "",  DataBase2[[#This Row],[BSHeu]]=""), "", (DataBase2[[#This Row],[sILS]]- DataBase2[[#This Row],[BSHeu]])/ DataBase2[[#This Row],[BSHeu]])</f>
        <v>5.5451650167706396E-2</v>
      </c>
      <c r="AT867" s="76">
        <f>IF(OR(DataBase2[[#This Row],[sSA]] = "",  DataBase2[[#This Row],[BSHeu]]=""), "", (DataBase2[[#This Row],[sSA]]- DataBase2[[#This Row],[BSHeu]])/ DataBase2[[#This Row],[BSHeu]])</f>
        <v>8.6710901091944376E-2</v>
      </c>
      <c r="AU867" s="77">
        <f>IF(OR(DataBase2[[#This Row],[sKS]]= "",  DataBase2[[#This Row],[BSHeu]]=""), "", (DataBase2[[#This Row],[sKS]]- DataBase2[[#This Row],[BSHeu]])/ DataBase2[[#This Row],[BSHeu]])</f>
        <v>3.4615479665186966E-2</v>
      </c>
      <c r="AV867" s="78" t="str">
        <f>IF(AND(DataBase2[[#This Row],[sLBGB]]&lt;=0.0001, DataBase2[[#This Row],[sLBGB]]&lt;&gt;""), 1,"")</f>
        <v/>
      </c>
      <c r="AW867" s="78" t="str">
        <f>IF(AND(DataBase2[[#This Row],[sCLGB]]&lt;=0.0001,DataBase2[[#This Row],[sCLGB]]&lt;&gt;""), 1,"")</f>
        <v/>
      </c>
      <c r="AX867" s="78" t="str">
        <f>IF(AND(DataBase2[[#This Row],[sDRCGB]]&lt;=0.0001,DataBase2[[#This Row],[sDRCGB]]&lt;&gt;""), 1,"")</f>
        <v/>
      </c>
      <c r="AY867" s="78" t="str">
        <f>IF(AND(DataBase2[[#This Row],[sABSGB]]&lt;=0.0001,DataBase2[[#This Row],[sABSGB]]&lt;&gt;""), 1,"")</f>
        <v/>
      </c>
      <c r="AZ867" s="78" t="str">
        <f>IF(AND(DataBase2[[#This Row],[sCCJGB]]&lt;=0.0001,DataBase2[[#This Row],[sCCJGB]]&lt;&gt;""), 1,"")</f>
        <v/>
      </c>
      <c r="BA867" s="78" t="str">
        <f>IF(AND(DataBase2[[#This Row],[sILSGB]]&lt;=0.0001,DataBase2[[#This Row],[sILSGB]]&lt;&gt;""), 1,"")</f>
        <v/>
      </c>
      <c r="BB867" s="78" t="str">
        <f>IF(AND(DataBase2[[#This Row],[sSAGB]]&lt;=0.0001,DataBase2[[#This Row],[sSAGB]]&lt;&gt;""), 1,"")</f>
        <v/>
      </c>
      <c r="BC867" s="78" t="str">
        <f>IF(AND(DataBase2[[#This Row],[sKSGB]]&lt;=0.0001,DataBase2[[#This Row],[sKSGB]]&lt;&gt;""), 1,"")</f>
        <v/>
      </c>
      <c r="BD867" s="79" t="str">
        <f>IF(AND(DataBase2[[#This Row],[sLBGKS]]&lt;=0.0001, DataBase2[[#This Row],[sLBGKS]]&lt;&gt;""), 1,"")</f>
        <v/>
      </c>
      <c r="BE867" s="78" t="str">
        <f>IF(AND(DataBase2[[#This Row],[sCLGKS]]&lt;=0.0001,DataBase2[[#This Row],[sCLGKS]]&lt;&gt;""), 1,"")</f>
        <v/>
      </c>
      <c r="BF867" s="78" t="str">
        <f>IF(AND(DataBase2[[#This Row],[sDRCGKS]]&lt;=0.0001,DataBase2[[#This Row],[sDRCGKS]]&lt;&gt;""), 1,"")</f>
        <v/>
      </c>
      <c r="BG867" s="78" t="str">
        <f>IF(AND(DataBase2[[#This Row],[sABSGKS]]&lt;=0.0001,DataBase2[[#This Row],[sABSGKS]]&lt;&gt;""), 1,"")</f>
        <v/>
      </c>
      <c r="BH867" s="78">
        <f>IF(AND(DataBase2[[#This Row],[sCCJGKS]]&lt;=0.0001,DataBase2[[#This Row],[sCCJGKS]]&lt;&gt;""), 1,"")</f>
        <v>1</v>
      </c>
      <c r="BI867" s="78" t="str">
        <f>IF(AND(DataBase2[[#This Row],[sILSGKS]]&lt;=0.0001,DataBase2[[#This Row],[sILSGKS]]&lt;&gt;""), 1,"")</f>
        <v/>
      </c>
      <c r="BJ867" s="78" t="str">
        <f>IF(AND(DataBase2[[#This Row],[sSAGKS]]&lt;=0.0001,DataBase2[[#This Row],[sSAGKS]]&lt;&gt;""), 1,"")</f>
        <v/>
      </c>
      <c r="BK867" s="80" t="str">
        <f>IF(AND(DataBase2[[#This Row],[sKSGKS]]&lt;=0.0001,DataBase2[[#This Row],[sKSGKS]]&lt;&gt;""), 1,"")</f>
        <v/>
      </c>
      <c r="BQ867" s="7"/>
      <c r="BR867" s="7"/>
      <c r="BS867" s="7"/>
      <c r="BT867" s="7"/>
      <c r="BU867" s="7"/>
      <c r="CH867" s="7"/>
      <c r="CI867" s="7"/>
      <c r="CJ867" s="7"/>
      <c r="CK867" s="7"/>
      <c r="CQ867" s="7"/>
      <c r="CR867" s="7"/>
      <c r="CS867" s="7"/>
      <c r="CT867" s="7"/>
      <c r="CU867" s="7"/>
      <c r="DH867" s="7"/>
      <c r="DI867" s="7"/>
      <c r="DJ867" s="7"/>
      <c r="DK867" s="7"/>
      <c r="DQ867" s="7"/>
      <c r="DR867" s="7"/>
      <c r="DS867" s="7"/>
      <c r="DT867" s="7"/>
      <c r="DU867" s="7"/>
      <c r="EB867" s="7"/>
      <c r="EC867" s="7"/>
      <c r="ED867" s="7"/>
      <c r="EE867" s="7"/>
      <c r="EK867" s="7"/>
      <c r="EL867" s="7"/>
      <c r="EM867" s="7"/>
      <c r="EN867" s="7"/>
      <c r="EO867" s="7"/>
      <c r="EV867" s="7"/>
      <c r="EW867" s="7"/>
      <c r="EX867" s="7"/>
      <c r="EY867" s="7"/>
    </row>
    <row r="868" spans="1:155" s="8" customFormat="1" x14ac:dyDescent="0.35">
      <c r="A868" s="127" t="s">
        <v>332</v>
      </c>
      <c r="B868" s="128" t="s">
        <v>283</v>
      </c>
      <c r="C868" s="129" t="s">
        <v>282</v>
      </c>
      <c r="D868" s="67">
        <v>6</v>
      </c>
      <c r="E868" s="67">
        <v>100</v>
      </c>
      <c r="F868" s="68">
        <v>2</v>
      </c>
      <c r="G868" s="130"/>
      <c r="H868" s="163">
        <v>14294.4</v>
      </c>
      <c r="I868" s="132"/>
      <c r="J868" s="130"/>
      <c r="K868" s="163"/>
      <c r="L868" s="132"/>
      <c r="M868" s="130"/>
      <c r="N868" s="131"/>
      <c r="O868" s="132"/>
      <c r="P868" s="130">
        <v>17133.890630000002</v>
      </c>
      <c r="Q868" s="132">
        <v>2174</v>
      </c>
      <c r="R868" s="130">
        <v>15792.67</v>
      </c>
      <c r="S868" s="132">
        <v>2941.97</v>
      </c>
      <c r="T868" s="130">
        <v>15905.87</v>
      </c>
      <c r="U868" s="132">
        <v>300.36849999999998</v>
      </c>
      <c r="V868" s="130">
        <v>16306.27</v>
      </c>
      <c r="W868" s="132">
        <v>300.76749999999998</v>
      </c>
      <c r="X868" s="131">
        <v>16589.099999999999</v>
      </c>
      <c r="Y868" s="132">
        <v>100</v>
      </c>
      <c r="Z868" s="74" t="str">
        <f t="shared" si="39"/>
        <v/>
      </c>
      <c r="AA868" s="48">
        <f t="shared" si="40"/>
        <v>15792.67</v>
      </c>
      <c r="AB86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MIN(G868,J868,M868),"")</f>
        <v/>
      </c>
      <c r="AC868" s="49" t="str">
        <f>IF(OR(DataBase2[[#This Row],[sKS]] = "", DataBase2[[#This Row],[BSOpt]]=""), "", (DataBase2[[#This Row],[sKS]]-DataBase2[[#This Row],[BSOpt]])/DataBase2[[#This Row],[BSOpt]])</f>
        <v/>
      </c>
      <c r="AD868" s="49" t="str">
        <f t="shared" si="41"/>
        <v/>
      </c>
      <c r="AE868" s="49" t="str">
        <f>IF(OR(DataBase2[[#This Row],[sKS]] = "", DataBase2[[#This Row],[BESTUB]]=""), "", (DataBase2[[#This Row],[sKS]]-DataBase2[[#This Row],[BESTUB]])/DataBase2[[#This Row],[BESTUB]])</f>
        <v/>
      </c>
      <c r="AF868" s="75" t="str">
        <f>IF(OR(DataBase2[[#This Row],[sLB]] = "", DataBase2[[#This Row],[BestSol]]=""), "", (DataBase2[[#This Row],[sLB]]-DataBase2[[#This Row],[BestSol]])/DataBase2[[#This Row],[BestSol]])</f>
        <v/>
      </c>
      <c r="AG868" s="76" t="str">
        <f>IF(OR(DataBase2[[#This Row],[sCL]] = "", DataBase2[[#This Row],[BestSol]]=""), "", (DataBase2[[#This Row],[sCL]] -DataBase2[[#This Row],[BestSol]])/DataBase2[[#This Row],[BestSol]])</f>
        <v/>
      </c>
      <c r="AH868" s="76" t="str">
        <f>IF(OR(DataBase2[[#This Row],[sDRC]]= "", DataBase2[[#This Row],[BestSol]]=""), "", (DataBase2[[#This Row],[sDRC]]-DataBase2[[#This Row],[BestSol]])/DataBase2[[#This Row],[BestSol]])</f>
        <v/>
      </c>
      <c r="AI868" s="76" t="str">
        <f>IF(OR(DataBase2[[#This Row],[sABS]]= "", DataBase2[[#This Row],[BestSol]]=""), "", (DataBase2[[#This Row],[sABS]]-DataBase2[[#This Row],[BestSol]])/DataBase2[[#This Row],[BestSol]])</f>
        <v/>
      </c>
      <c r="AJ868" s="76" t="str">
        <f>IF(OR(DataBase2[[#This Row],[sCCJ]]= "", DataBase2[[#This Row],[BestSol]]=""), "", (DataBase2[[#This Row],[sCCJ]]-DataBase2[[#This Row],[BestSol]])/DataBase2[[#This Row],[BestSol]])</f>
        <v/>
      </c>
      <c r="AK868" s="76" t="str">
        <f>IF(OR(DataBase2[[#This Row],[sILS]] = "", DataBase2[[#This Row],[BestSol]]=""), "", (DataBase2[[#This Row],[sILS]]-DataBase2[[#This Row],[BestSol]])/DataBase2[[#This Row],[BestSol]])</f>
        <v/>
      </c>
      <c r="AL868" s="76" t="str">
        <f>IF(OR(DataBase2[[#This Row],[sSA]] = "", DataBase2[[#This Row],[BestSol]]=""), "", (DataBase2[[#This Row],[sSA]]-DataBase2[[#This Row],[BestSol]])/DataBase2[[#This Row],[BestSol]])</f>
        <v/>
      </c>
      <c r="AM868" s="76" t="str">
        <f>IF(OR(DataBase2[[#This Row],[sKS]] = "", DataBase2[[#This Row],[BestSol]]=""), "", (DataBase2[[#This Row],[sKS]]-DataBase2[[#This Row],[BestSol]])/DataBase2[[#This Row],[BestSol]])</f>
        <v/>
      </c>
      <c r="AN868" s="75" t="str">
        <f>IF(OR(DataBase2[[#This Row],[sLB]] = "", DataBase2[[#This Row],[BSHeu]]=""), "", (DataBase2[[#This Row],[sLB]]-DataBase2[[#This Row],[BSHeu]])/DataBase2[[#This Row],[BSHeu]])</f>
        <v/>
      </c>
      <c r="AO868" s="76" t="str">
        <f>IF(OR(DataBase2[[#This Row],[sCL]] = "",  DataBase2[[#This Row],[BSHeu]]=""), "", (DataBase2[[#This Row],[sCL]] - DataBase2[[#This Row],[BSHeu]])/ DataBase2[[#This Row],[BSHeu]])</f>
        <v/>
      </c>
      <c r="AP868" s="76" t="str">
        <f>IF(OR(DataBase2[[#This Row],[sDRC]]= "",  DataBase2[[#This Row],[BSHeu]]=""), "", (DataBase2[[#This Row],[sDRC]]- DataBase2[[#This Row],[BSHeu]])/ DataBase2[[#This Row],[BSHeu]])</f>
        <v/>
      </c>
      <c r="AQ868" s="76">
        <f>IF(OR(DataBase2[[#This Row],[sABS]]= "",  DataBase2[[#This Row],[BSHeu]]=""), "", (DataBase2[[#This Row],[sABS]]- DataBase2[[#This Row],[BSHeu]])/ DataBase2[[#This Row],[BSHeu]])</f>
        <v>8.4926781221921405E-2</v>
      </c>
      <c r="AR868" s="76">
        <f>IF(OR(DataBase2[[#This Row],[sCCJ]]= "",  DataBase2[[#This Row],[BSHeu]]=""), "", (DataBase2[[#This Row],[sCCJ]]- DataBase2[[#This Row],[BSHeu]])/ DataBase2[[#This Row],[BSHeu]])</f>
        <v>0</v>
      </c>
      <c r="AS868" s="76">
        <f>IF(OR(DataBase2[[#This Row],[sILS]] = "",  DataBase2[[#This Row],[BSHeu]]=""), "", (DataBase2[[#This Row],[sILS]]- DataBase2[[#This Row],[BSHeu]])/ DataBase2[[#This Row],[BSHeu]])</f>
        <v>7.167882315023408E-3</v>
      </c>
      <c r="AT868" s="76">
        <f>IF(OR(DataBase2[[#This Row],[sSA]] = "",  DataBase2[[#This Row],[BSHeu]]=""), "", (DataBase2[[#This Row],[sSA]]- DataBase2[[#This Row],[BSHeu]])/ DataBase2[[#This Row],[BSHeu]])</f>
        <v>3.2521416581236764E-2</v>
      </c>
      <c r="AU868" s="77">
        <f>IF(OR(DataBase2[[#This Row],[sKS]]= "",  DataBase2[[#This Row],[BSHeu]]=""), "", (DataBase2[[#This Row],[sKS]]- DataBase2[[#This Row],[BSHeu]])/ DataBase2[[#This Row],[BSHeu]])</f>
        <v>5.0430357881219481E-2</v>
      </c>
      <c r="AV868" s="78" t="str">
        <f>IF(AND(DataBase2[[#This Row],[sLBGB]]&lt;=0.0001, DataBase2[[#This Row],[sLBGB]]&lt;&gt;""), 1,"")</f>
        <v/>
      </c>
      <c r="AW868" s="78" t="str">
        <f>IF(AND(DataBase2[[#This Row],[sCLGB]]&lt;=0.0001,DataBase2[[#This Row],[sCLGB]]&lt;&gt;""), 1,"")</f>
        <v/>
      </c>
      <c r="AX868" s="78" t="str">
        <f>IF(AND(DataBase2[[#This Row],[sDRCGB]]&lt;=0.0001,DataBase2[[#This Row],[sDRCGB]]&lt;&gt;""), 1,"")</f>
        <v/>
      </c>
      <c r="AY868" s="78" t="str">
        <f>IF(AND(DataBase2[[#This Row],[sABSGB]]&lt;=0.0001,DataBase2[[#This Row],[sABSGB]]&lt;&gt;""), 1,"")</f>
        <v/>
      </c>
      <c r="AZ868" s="78" t="str">
        <f>IF(AND(DataBase2[[#This Row],[sCCJGB]]&lt;=0.0001,DataBase2[[#This Row],[sCCJGB]]&lt;&gt;""), 1,"")</f>
        <v/>
      </c>
      <c r="BA868" s="78" t="str">
        <f>IF(AND(DataBase2[[#This Row],[sILSGB]]&lt;=0.0001,DataBase2[[#This Row],[sILSGB]]&lt;&gt;""), 1,"")</f>
        <v/>
      </c>
      <c r="BB868" s="78" t="str">
        <f>IF(AND(DataBase2[[#This Row],[sSAGB]]&lt;=0.0001,DataBase2[[#This Row],[sSAGB]]&lt;&gt;""), 1,"")</f>
        <v/>
      </c>
      <c r="BC868" s="78" t="str">
        <f>IF(AND(DataBase2[[#This Row],[sKSGB]]&lt;=0.0001,DataBase2[[#This Row],[sKSGB]]&lt;&gt;""), 1,"")</f>
        <v/>
      </c>
      <c r="BD868" s="79" t="str">
        <f>IF(AND(DataBase2[[#This Row],[sLBGKS]]&lt;=0.0001, DataBase2[[#This Row],[sLBGKS]]&lt;&gt;""), 1,"")</f>
        <v/>
      </c>
      <c r="BE868" s="78" t="str">
        <f>IF(AND(DataBase2[[#This Row],[sCLGKS]]&lt;=0.0001,DataBase2[[#This Row],[sCLGKS]]&lt;&gt;""), 1,"")</f>
        <v/>
      </c>
      <c r="BF868" s="78" t="str">
        <f>IF(AND(DataBase2[[#This Row],[sDRCGKS]]&lt;=0.0001,DataBase2[[#This Row],[sDRCGKS]]&lt;&gt;""), 1,"")</f>
        <v/>
      </c>
      <c r="BG868" s="78" t="str">
        <f>IF(AND(DataBase2[[#This Row],[sABSGKS]]&lt;=0.0001,DataBase2[[#This Row],[sABSGKS]]&lt;&gt;""), 1,"")</f>
        <v/>
      </c>
      <c r="BH868" s="78">
        <f>IF(AND(DataBase2[[#This Row],[sCCJGKS]]&lt;=0.0001,DataBase2[[#This Row],[sCCJGKS]]&lt;&gt;""), 1,"")</f>
        <v>1</v>
      </c>
      <c r="BI868" s="78" t="str">
        <f>IF(AND(DataBase2[[#This Row],[sILSGKS]]&lt;=0.0001,DataBase2[[#This Row],[sILSGKS]]&lt;&gt;""), 1,"")</f>
        <v/>
      </c>
      <c r="BJ868" s="78" t="str">
        <f>IF(AND(DataBase2[[#This Row],[sSAGKS]]&lt;=0.0001,DataBase2[[#This Row],[sSAGKS]]&lt;&gt;""), 1,"")</f>
        <v/>
      </c>
      <c r="BK868" s="80" t="str">
        <f>IF(AND(DataBase2[[#This Row],[sKSGKS]]&lt;=0.0001,DataBase2[[#This Row],[sKSGKS]]&lt;&gt;""), 1,"")</f>
        <v/>
      </c>
      <c r="BQ868" s="7"/>
      <c r="BR868" s="7"/>
      <c r="BS868" s="7"/>
      <c r="BT868" s="7"/>
      <c r="BU868" s="7"/>
      <c r="CH868" s="7"/>
      <c r="CI868" s="7"/>
      <c r="CJ868" s="7"/>
      <c r="CK868" s="7"/>
      <c r="CQ868" s="7"/>
      <c r="CR868" s="7"/>
      <c r="CS868" s="7"/>
      <c r="CT868" s="7"/>
      <c r="CU868" s="7"/>
      <c r="DH868" s="7"/>
      <c r="DI868" s="7"/>
      <c r="DJ868" s="7"/>
      <c r="DK868" s="7"/>
      <c r="DQ868" s="7"/>
      <c r="DR868" s="7"/>
      <c r="DS868" s="7"/>
      <c r="DT868" s="7"/>
      <c r="DU868" s="7"/>
      <c r="EB868" s="7"/>
      <c r="EC868" s="7"/>
      <c r="ED868" s="7"/>
      <c r="EE868" s="7"/>
      <c r="EK868" s="7"/>
      <c r="EL868" s="7"/>
      <c r="EM868" s="7"/>
      <c r="EN868" s="7"/>
      <c r="EO868" s="7"/>
      <c r="EV868" s="7"/>
      <c r="EW868" s="7"/>
      <c r="EX868" s="7"/>
      <c r="EY868" s="7"/>
    </row>
    <row r="869" spans="1:155" s="8" customFormat="1" x14ac:dyDescent="0.35">
      <c r="A869" s="127" t="s">
        <v>333</v>
      </c>
      <c r="B869" s="128" t="s">
        <v>283</v>
      </c>
      <c r="C869" s="129" t="s">
        <v>282</v>
      </c>
      <c r="D869" s="67">
        <v>6</v>
      </c>
      <c r="E869" s="67">
        <v>100</v>
      </c>
      <c r="F869" s="68">
        <v>3</v>
      </c>
      <c r="G869" s="130"/>
      <c r="H869" s="163">
        <v>15403</v>
      </c>
      <c r="I869" s="132"/>
      <c r="J869" s="130"/>
      <c r="K869" s="163"/>
      <c r="L869" s="132"/>
      <c r="M869" s="130"/>
      <c r="N869" s="131"/>
      <c r="O869" s="132"/>
      <c r="P869" s="130">
        <v>18574.089840000001</v>
      </c>
      <c r="Q869" s="132">
        <v>8017</v>
      </c>
      <c r="R869" s="130">
        <v>18135.57</v>
      </c>
      <c r="S869" s="132">
        <v>2407.0700000000002</v>
      </c>
      <c r="T869" s="130">
        <v>17312.77</v>
      </c>
      <c r="U869" s="132">
        <v>300.005</v>
      </c>
      <c r="V869" s="130">
        <v>17702.669999999998</v>
      </c>
      <c r="W869" s="132">
        <v>301.20100000000002</v>
      </c>
      <c r="X869" s="131">
        <v>17484.3</v>
      </c>
      <c r="Y869" s="132">
        <v>2565</v>
      </c>
      <c r="Z869" s="74" t="str">
        <f t="shared" si="39"/>
        <v/>
      </c>
      <c r="AA869" s="48">
        <f t="shared" si="40"/>
        <v>17312.77</v>
      </c>
      <c r="AB86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MIN(G869,J869,M869),"")</f>
        <v/>
      </c>
      <c r="AC869" s="49" t="str">
        <f>IF(OR(DataBase2[[#This Row],[sKS]] = "", DataBase2[[#This Row],[BSOpt]]=""), "", (DataBase2[[#This Row],[sKS]]-DataBase2[[#This Row],[BSOpt]])/DataBase2[[#This Row],[BSOpt]])</f>
        <v/>
      </c>
      <c r="AD869" s="49" t="str">
        <f t="shared" si="41"/>
        <v/>
      </c>
      <c r="AE869" s="49" t="str">
        <f>IF(OR(DataBase2[[#This Row],[sKS]] = "", DataBase2[[#This Row],[BESTUB]]=""), "", (DataBase2[[#This Row],[sKS]]-DataBase2[[#This Row],[BESTUB]])/DataBase2[[#This Row],[BESTUB]])</f>
        <v/>
      </c>
      <c r="AF869" s="75" t="str">
        <f>IF(OR(DataBase2[[#This Row],[sLB]] = "", DataBase2[[#This Row],[BestSol]]=""), "", (DataBase2[[#This Row],[sLB]]-DataBase2[[#This Row],[BestSol]])/DataBase2[[#This Row],[BestSol]])</f>
        <v/>
      </c>
      <c r="AG869" s="76" t="str">
        <f>IF(OR(DataBase2[[#This Row],[sCL]] = "", DataBase2[[#This Row],[BestSol]]=""), "", (DataBase2[[#This Row],[sCL]] -DataBase2[[#This Row],[BestSol]])/DataBase2[[#This Row],[BestSol]])</f>
        <v/>
      </c>
      <c r="AH869" s="76" t="str">
        <f>IF(OR(DataBase2[[#This Row],[sDRC]]= "", DataBase2[[#This Row],[BestSol]]=""), "", (DataBase2[[#This Row],[sDRC]]-DataBase2[[#This Row],[BestSol]])/DataBase2[[#This Row],[BestSol]])</f>
        <v/>
      </c>
      <c r="AI869" s="76" t="str">
        <f>IF(OR(DataBase2[[#This Row],[sABS]]= "", DataBase2[[#This Row],[BestSol]]=""), "", (DataBase2[[#This Row],[sABS]]-DataBase2[[#This Row],[BestSol]])/DataBase2[[#This Row],[BestSol]])</f>
        <v/>
      </c>
      <c r="AJ869" s="76" t="str">
        <f>IF(OR(DataBase2[[#This Row],[sCCJ]]= "", DataBase2[[#This Row],[BestSol]]=""), "", (DataBase2[[#This Row],[sCCJ]]-DataBase2[[#This Row],[BestSol]])/DataBase2[[#This Row],[BestSol]])</f>
        <v/>
      </c>
      <c r="AK869" s="76" t="str">
        <f>IF(OR(DataBase2[[#This Row],[sILS]] = "", DataBase2[[#This Row],[BestSol]]=""), "", (DataBase2[[#This Row],[sILS]]-DataBase2[[#This Row],[BestSol]])/DataBase2[[#This Row],[BestSol]])</f>
        <v/>
      </c>
      <c r="AL869" s="76" t="str">
        <f>IF(OR(DataBase2[[#This Row],[sSA]] = "", DataBase2[[#This Row],[BestSol]]=""), "", (DataBase2[[#This Row],[sSA]]-DataBase2[[#This Row],[BestSol]])/DataBase2[[#This Row],[BestSol]])</f>
        <v/>
      </c>
      <c r="AM869" s="76" t="str">
        <f>IF(OR(DataBase2[[#This Row],[sKS]] = "", DataBase2[[#This Row],[BestSol]]=""), "", (DataBase2[[#This Row],[sKS]]-DataBase2[[#This Row],[BestSol]])/DataBase2[[#This Row],[BestSol]])</f>
        <v/>
      </c>
      <c r="AN869" s="75" t="str">
        <f>IF(OR(DataBase2[[#This Row],[sLB]] = "", DataBase2[[#This Row],[BSHeu]]=""), "", (DataBase2[[#This Row],[sLB]]-DataBase2[[#This Row],[BSHeu]])/DataBase2[[#This Row],[BSHeu]])</f>
        <v/>
      </c>
      <c r="AO869" s="76" t="str">
        <f>IF(OR(DataBase2[[#This Row],[sCL]] = "",  DataBase2[[#This Row],[BSHeu]]=""), "", (DataBase2[[#This Row],[sCL]] - DataBase2[[#This Row],[BSHeu]])/ DataBase2[[#This Row],[BSHeu]])</f>
        <v/>
      </c>
      <c r="AP869" s="76" t="str">
        <f>IF(OR(DataBase2[[#This Row],[sDRC]]= "",  DataBase2[[#This Row],[BSHeu]]=""), "", (DataBase2[[#This Row],[sDRC]]- DataBase2[[#This Row],[BSHeu]])/ DataBase2[[#This Row],[BSHeu]])</f>
        <v/>
      </c>
      <c r="AQ869" s="76">
        <f>IF(OR(DataBase2[[#This Row],[sABS]]= "",  DataBase2[[#This Row],[BSHeu]]=""), "", (DataBase2[[#This Row],[sABS]]- DataBase2[[#This Row],[BSHeu]])/ DataBase2[[#This Row],[BSHeu]])</f>
        <v>7.2854883418424665E-2</v>
      </c>
      <c r="AR869" s="76">
        <f>IF(OR(DataBase2[[#This Row],[sCCJ]]= "",  DataBase2[[#This Row],[BSHeu]]=""), "", (DataBase2[[#This Row],[sCCJ]]- DataBase2[[#This Row],[BSHeu]])/ DataBase2[[#This Row],[BSHeu]])</f>
        <v>4.7525612596944294E-2</v>
      </c>
      <c r="AS869" s="76">
        <f>IF(OR(DataBase2[[#This Row],[sILS]] = "",  DataBase2[[#This Row],[BSHeu]]=""), "", (DataBase2[[#This Row],[sILS]]- DataBase2[[#This Row],[BSHeu]])/ DataBase2[[#This Row],[BSHeu]])</f>
        <v>0</v>
      </c>
      <c r="AT869" s="76">
        <f>IF(OR(DataBase2[[#This Row],[sSA]] = "",  DataBase2[[#This Row],[BSHeu]]=""), "", (DataBase2[[#This Row],[sSA]]- DataBase2[[#This Row],[BSHeu]])/ DataBase2[[#This Row],[BSHeu]])</f>
        <v>2.2520948409757525E-2</v>
      </c>
      <c r="AU869" s="77">
        <f>IF(OR(DataBase2[[#This Row],[sKS]]= "",  DataBase2[[#This Row],[BSHeu]]=""), "", (DataBase2[[#This Row],[sKS]]- DataBase2[[#This Row],[BSHeu]])/ DataBase2[[#This Row],[BSHeu]])</f>
        <v>9.907715518660435E-3</v>
      </c>
      <c r="AV869" s="78" t="str">
        <f>IF(AND(DataBase2[[#This Row],[sLBGB]]&lt;=0.0001, DataBase2[[#This Row],[sLBGB]]&lt;&gt;""), 1,"")</f>
        <v/>
      </c>
      <c r="AW869" s="78" t="str">
        <f>IF(AND(DataBase2[[#This Row],[sCLGB]]&lt;=0.0001,DataBase2[[#This Row],[sCLGB]]&lt;&gt;""), 1,"")</f>
        <v/>
      </c>
      <c r="AX869" s="78" t="str">
        <f>IF(AND(DataBase2[[#This Row],[sDRCGB]]&lt;=0.0001,DataBase2[[#This Row],[sDRCGB]]&lt;&gt;""), 1,"")</f>
        <v/>
      </c>
      <c r="AY869" s="78" t="str">
        <f>IF(AND(DataBase2[[#This Row],[sABSGB]]&lt;=0.0001,DataBase2[[#This Row],[sABSGB]]&lt;&gt;""), 1,"")</f>
        <v/>
      </c>
      <c r="AZ869" s="78" t="str">
        <f>IF(AND(DataBase2[[#This Row],[sCCJGB]]&lt;=0.0001,DataBase2[[#This Row],[sCCJGB]]&lt;&gt;""), 1,"")</f>
        <v/>
      </c>
      <c r="BA869" s="78" t="str">
        <f>IF(AND(DataBase2[[#This Row],[sILSGB]]&lt;=0.0001,DataBase2[[#This Row],[sILSGB]]&lt;&gt;""), 1,"")</f>
        <v/>
      </c>
      <c r="BB869" s="78" t="str">
        <f>IF(AND(DataBase2[[#This Row],[sSAGB]]&lt;=0.0001,DataBase2[[#This Row],[sSAGB]]&lt;&gt;""), 1,"")</f>
        <v/>
      </c>
      <c r="BC869" s="78" t="str">
        <f>IF(AND(DataBase2[[#This Row],[sKSGB]]&lt;=0.0001,DataBase2[[#This Row],[sKSGB]]&lt;&gt;""), 1,"")</f>
        <v/>
      </c>
      <c r="BD869" s="79" t="str">
        <f>IF(AND(DataBase2[[#This Row],[sLBGKS]]&lt;=0.0001, DataBase2[[#This Row],[sLBGKS]]&lt;&gt;""), 1,"")</f>
        <v/>
      </c>
      <c r="BE869" s="78" t="str">
        <f>IF(AND(DataBase2[[#This Row],[sCLGKS]]&lt;=0.0001,DataBase2[[#This Row],[sCLGKS]]&lt;&gt;""), 1,"")</f>
        <v/>
      </c>
      <c r="BF869" s="78" t="str">
        <f>IF(AND(DataBase2[[#This Row],[sDRCGKS]]&lt;=0.0001,DataBase2[[#This Row],[sDRCGKS]]&lt;&gt;""), 1,"")</f>
        <v/>
      </c>
      <c r="BG869" s="78" t="str">
        <f>IF(AND(DataBase2[[#This Row],[sABSGKS]]&lt;=0.0001,DataBase2[[#This Row],[sABSGKS]]&lt;&gt;""), 1,"")</f>
        <v/>
      </c>
      <c r="BH869" s="78" t="str">
        <f>IF(AND(DataBase2[[#This Row],[sCCJGKS]]&lt;=0.0001,DataBase2[[#This Row],[sCCJGKS]]&lt;&gt;""), 1,"")</f>
        <v/>
      </c>
      <c r="BI869" s="78">
        <f>IF(AND(DataBase2[[#This Row],[sILSGKS]]&lt;=0.0001,DataBase2[[#This Row],[sILSGKS]]&lt;&gt;""), 1,"")</f>
        <v>1</v>
      </c>
      <c r="BJ869" s="78" t="str">
        <f>IF(AND(DataBase2[[#This Row],[sSAGKS]]&lt;=0.0001,DataBase2[[#This Row],[sSAGKS]]&lt;&gt;""), 1,"")</f>
        <v/>
      </c>
      <c r="BK869" s="80" t="str">
        <f>IF(AND(DataBase2[[#This Row],[sKSGKS]]&lt;=0.0001,DataBase2[[#This Row],[sKSGKS]]&lt;&gt;""), 1,"")</f>
        <v/>
      </c>
      <c r="BQ869" s="7"/>
      <c r="BR869" s="7"/>
      <c r="BS869" s="7"/>
      <c r="BT869" s="7"/>
      <c r="BU869" s="7"/>
      <c r="CH869" s="7"/>
      <c r="CI869" s="7"/>
      <c r="CJ869" s="7"/>
      <c r="CK869" s="7"/>
      <c r="CQ869" s="7"/>
      <c r="CR869" s="7"/>
      <c r="CS869" s="7"/>
      <c r="CT869" s="7"/>
      <c r="CU869" s="7"/>
      <c r="DH869" s="7"/>
      <c r="DI869" s="7"/>
      <c r="DJ869" s="7"/>
      <c r="DK869" s="7"/>
      <c r="DQ869" s="7"/>
      <c r="DR869" s="7"/>
      <c r="DS869" s="7"/>
      <c r="DT869" s="7"/>
      <c r="DU869" s="7"/>
      <c r="EB869" s="7"/>
      <c r="EC869" s="7"/>
      <c r="ED869" s="7"/>
      <c r="EE869" s="7"/>
      <c r="EK869" s="7"/>
      <c r="EL869" s="7"/>
      <c r="EM869" s="7"/>
      <c r="EN869" s="7"/>
      <c r="EO869" s="7"/>
      <c r="EV869" s="7"/>
      <c r="EW869" s="7"/>
      <c r="EX869" s="7"/>
      <c r="EY869" s="7"/>
    </row>
    <row r="870" spans="1:155" s="8" customFormat="1" x14ac:dyDescent="0.35">
      <c r="A870" s="127" t="s">
        <v>334</v>
      </c>
      <c r="B870" s="128" t="s">
        <v>283</v>
      </c>
      <c r="C870" s="129" t="s">
        <v>282</v>
      </c>
      <c r="D870" s="67">
        <v>6</v>
      </c>
      <c r="E870" s="67">
        <v>100</v>
      </c>
      <c r="F870" s="68">
        <v>4</v>
      </c>
      <c r="G870" s="130"/>
      <c r="H870" s="163">
        <v>16809</v>
      </c>
      <c r="I870" s="132"/>
      <c r="J870" s="130"/>
      <c r="K870" s="163"/>
      <c r="L870" s="132"/>
      <c r="M870" s="130"/>
      <c r="N870" s="131"/>
      <c r="O870" s="132"/>
      <c r="P870" s="130">
        <v>20545.58008</v>
      </c>
      <c r="Q870" s="132">
        <v>6201</v>
      </c>
      <c r="R870" s="130">
        <v>19052.47</v>
      </c>
      <c r="S870" s="132">
        <v>1371.28</v>
      </c>
      <c r="T870" s="130">
        <v>19768.27</v>
      </c>
      <c r="U870" s="132">
        <v>300.3965</v>
      </c>
      <c r="V870" s="130">
        <v>19515.87</v>
      </c>
      <c r="W870" s="132">
        <v>300.19099999999997</v>
      </c>
      <c r="X870" s="131">
        <v>20325.599999999999</v>
      </c>
      <c r="Y870" s="132">
        <v>1053</v>
      </c>
      <c r="Z870" s="74" t="str">
        <f t="shared" si="39"/>
        <v/>
      </c>
      <c r="AA870" s="48">
        <f t="shared" si="40"/>
        <v>19052.47</v>
      </c>
      <c r="AB87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MIN(G870,J870,M870),"")</f>
        <v/>
      </c>
      <c r="AC870" s="49" t="str">
        <f>IF(OR(DataBase2[[#This Row],[sKS]] = "", DataBase2[[#This Row],[BSOpt]]=""), "", (DataBase2[[#This Row],[sKS]]-DataBase2[[#This Row],[BSOpt]])/DataBase2[[#This Row],[BSOpt]])</f>
        <v/>
      </c>
      <c r="AD870" s="49" t="str">
        <f t="shared" si="41"/>
        <v/>
      </c>
      <c r="AE870" s="49" t="str">
        <f>IF(OR(DataBase2[[#This Row],[sKS]] = "", DataBase2[[#This Row],[BESTUB]]=""), "", (DataBase2[[#This Row],[sKS]]-DataBase2[[#This Row],[BESTUB]])/DataBase2[[#This Row],[BESTUB]])</f>
        <v/>
      </c>
      <c r="AF870" s="75" t="str">
        <f>IF(OR(DataBase2[[#This Row],[sLB]] = "", DataBase2[[#This Row],[BestSol]]=""), "", (DataBase2[[#This Row],[sLB]]-DataBase2[[#This Row],[BestSol]])/DataBase2[[#This Row],[BestSol]])</f>
        <v/>
      </c>
      <c r="AG870" s="76" t="str">
        <f>IF(OR(DataBase2[[#This Row],[sCL]] = "", DataBase2[[#This Row],[BestSol]]=""), "", (DataBase2[[#This Row],[sCL]] -DataBase2[[#This Row],[BestSol]])/DataBase2[[#This Row],[BestSol]])</f>
        <v/>
      </c>
      <c r="AH870" s="76" t="str">
        <f>IF(OR(DataBase2[[#This Row],[sDRC]]= "", DataBase2[[#This Row],[BestSol]]=""), "", (DataBase2[[#This Row],[sDRC]]-DataBase2[[#This Row],[BestSol]])/DataBase2[[#This Row],[BestSol]])</f>
        <v/>
      </c>
      <c r="AI870" s="76" t="str">
        <f>IF(OR(DataBase2[[#This Row],[sABS]]= "", DataBase2[[#This Row],[BestSol]]=""), "", (DataBase2[[#This Row],[sABS]]-DataBase2[[#This Row],[BestSol]])/DataBase2[[#This Row],[BestSol]])</f>
        <v/>
      </c>
      <c r="AJ870" s="76" t="str">
        <f>IF(OR(DataBase2[[#This Row],[sCCJ]]= "", DataBase2[[#This Row],[BestSol]]=""), "", (DataBase2[[#This Row],[sCCJ]]-DataBase2[[#This Row],[BestSol]])/DataBase2[[#This Row],[BestSol]])</f>
        <v/>
      </c>
      <c r="AK870" s="76" t="str">
        <f>IF(OR(DataBase2[[#This Row],[sILS]] = "", DataBase2[[#This Row],[BestSol]]=""), "", (DataBase2[[#This Row],[sILS]]-DataBase2[[#This Row],[BestSol]])/DataBase2[[#This Row],[BestSol]])</f>
        <v/>
      </c>
      <c r="AL870" s="76" t="str">
        <f>IF(OR(DataBase2[[#This Row],[sSA]] = "", DataBase2[[#This Row],[BestSol]]=""), "", (DataBase2[[#This Row],[sSA]]-DataBase2[[#This Row],[BestSol]])/DataBase2[[#This Row],[BestSol]])</f>
        <v/>
      </c>
      <c r="AM870" s="76" t="str">
        <f>IF(OR(DataBase2[[#This Row],[sKS]] = "", DataBase2[[#This Row],[BestSol]]=""), "", (DataBase2[[#This Row],[sKS]]-DataBase2[[#This Row],[BestSol]])/DataBase2[[#This Row],[BestSol]])</f>
        <v/>
      </c>
      <c r="AN870" s="75" t="str">
        <f>IF(OR(DataBase2[[#This Row],[sLB]] = "", DataBase2[[#This Row],[BSHeu]]=""), "", (DataBase2[[#This Row],[sLB]]-DataBase2[[#This Row],[BSHeu]])/DataBase2[[#This Row],[BSHeu]])</f>
        <v/>
      </c>
      <c r="AO870" s="76" t="str">
        <f>IF(OR(DataBase2[[#This Row],[sCL]] = "",  DataBase2[[#This Row],[BSHeu]]=""), "", (DataBase2[[#This Row],[sCL]] - DataBase2[[#This Row],[BSHeu]])/ DataBase2[[#This Row],[BSHeu]])</f>
        <v/>
      </c>
      <c r="AP870" s="76" t="str">
        <f>IF(OR(DataBase2[[#This Row],[sDRC]]= "",  DataBase2[[#This Row],[BSHeu]]=""), "", (DataBase2[[#This Row],[sDRC]]- DataBase2[[#This Row],[BSHeu]])/ DataBase2[[#This Row],[BSHeu]])</f>
        <v/>
      </c>
      <c r="AQ870" s="76">
        <f>IF(OR(DataBase2[[#This Row],[sABS]]= "",  DataBase2[[#This Row],[BSHeu]]=""), "", (DataBase2[[#This Row],[sABS]]- DataBase2[[#This Row],[BSHeu]])/ DataBase2[[#This Row],[BSHeu]])</f>
        <v>7.8368320747913445E-2</v>
      </c>
      <c r="AR870" s="76">
        <f>IF(OR(DataBase2[[#This Row],[sCCJ]]= "",  DataBase2[[#This Row],[BSHeu]]=""), "", (DataBase2[[#This Row],[sCCJ]]- DataBase2[[#This Row],[BSHeu]])/ DataBase2[[#This Row],[BSHeu]])</f>
        <v>0</v>
      </c>
      <c r="AS870" s="76">
        <f>IF(OR(DataBase2[[#This Row],[sILS]] = "",  DataBase2[[#This Row],[BSHeu]]=""), "", (DataBase2[[#This Row],[sILS]]- DataBase2[[#This Row],[BSHeu]])/ DataBase2[[#This Row],[BSHeu]])</f>
        <v>3.7569931877599029E-2</v>
      </c>
      <c r="AT870" s="76">
        <f>IF(OR(DataBase2[[#This Row],[sSA]] = "",  DataBase2[[#This Row],[BSHeu]]=""), "", (DataBase2[[#This Row],[sSA]]- DataBase2[[#This Row],[BSHeu]])/ DataBase2[[#This Row],[BSHeu]])</f>
        <v>2.4322305716791458E-2</v>
      </c>
      <c r="AU870" s="77">
        <f>IF(OR(DataBase2[[#This Row],[sKS]]= "",  DataBase2[[#This Row],[BSHeu]]=""), "", (DataBase2[[#This Row],[sKS]]- DataBase2[[#This Row],[BSHeu]])/ DataBase2[[#This Row],[BSHeu]])</f>
        <v>6.6822307028957265E-2</v>
      </c>
      <c r="AV870" s="78" t="str">
        <f>IF(AND(DataBase2[[#This Row],[sLBGB]]&lt;=0.0001, DataBase2[[#This Row],[sLBGB]]&lt;&gt;""), 1,"")</f>
        <v/>
      </c>
      <c r="AW870" s="78" t="str">
        <f>IF(AND(DataBase2[[#This Row],[sCLGB]]&lt;=0.0001,DataBase2[[#This Row],[sCLGB]]&lt;&gt;""), 1,"")</f>
        <v/>
      </c>
      <c r="AX870" s="78" t="str">
        <f>IF(AND(DataBase2[[#This Row],[sDRCGB]]&lt;=0.0001,DataBase2[[#This Row],[sDRCGB]]&lt;&gt;""), 1,"")</f>
        <v/>
      </c>
      <c r="AY870" s="78" t="str">
        <f>IF(AND(DataBase2[[#This Row],[sABSGB]]&lt;=0.0001,DataBase2[[#This Row],[sABSGB]]&lt;&gt;""), 1,"")</f>
        <v/>
      </c>
      <c r="AZ870" s="78" t="str">
        <f>IF(AND(DataBase2[[#This Row],[sCCJGB]]&lt;=0.0001,DataBase2[[#This Row],[sCCJGB]]&lt;&gt;""), 1,"")</f>
        <v/>
      </c>
      <c r="BA870" s="78" t="str">
        <f>IF(AND(DataBase2[[#This Row],[sILSGB]]&lt;=0.0001,DataBase2[[#This Row],[sILSGB]]&lt;&gt;""), 1,"")</f>
        <v/>
      </c>
      <c r="BB870" s="78" t="str">
        <f>IF(AND(DataBase2[[#This Row],[sSAGB]]&lt;=0.0001,DataBase2[[#This Row],[sSAGB]]&lt;&gt;""), 1,"")</f>
        <v/>
      </c>
      <c r="BC870" s="78" t="str">
        <f>IF(AND(DataBase2[[#This Row],[sKSGB]]&lt;=0.0001,DataBase2[[#This Row],[sKSGB]]&lt;&gt;""), 1,"")</f>
        <v/>
      </c>
      <c r="BD870" s="79" t="str">
        <f>IF(AND(DataBase2[[#This Row],[sLBGKS]]&lt;=0.0001, DataBase2[[#This Row],[sLBGKS]]&lt;&gt;""), 1,"")</f>
        <v/>
      </c>
      <c r="BE870" s="78" t="str">
        <f>IF(AND(DataBase2[[#This Row],[sCLGKS]]&lt;=0.0001,DataBase2[[#This Row],[sCLGKS]]&lt;&gt;""), 1,"")</f>
        <v/>
      </c>
      <c r="BF870" s="78" t="str">
        <f>IF(AND(DataBase2[[#This Row],[sDRCGKS]]&lt;=0.0001,DataBase2[[#This Row],[sDRCGKS]]&lt;&gt;""), 1,"")</f>
        <v/>
      </c>
      <c r="BG870" s="78" t="str">
        <f>IF(AND(DataBase2[[#This Row],[sABSGKS]]&lt;=0.0001,DataBase2[[#This Row],[sABSGKS]]&lt;&gt;""), 1,"")</f>
        <v/>
      </c>
      <c r="BH870" s="78">
        <f>IF(AND(DataBase2[[#This Row],[sCCJGKS]]&lt;=0.0001,DataBase2[[#This Row],[sCCJGKS]]&lt;&gt;""), 1,"")</f>
        <v>1</v>
      </c>
      <c r="BI870" s="78" t="str">
        <f>IF(AND(DataBase2[[#This Row],[sILSGKS]]&lt;=0.0001,DataBase2[[#This Row],[sILSGKS]]&lt;&gt;""), 1,"")</f>
        <v/>
      </c>
      <c r="BJ870" s="78" t="str">
        <f>IF(AND(DataBase2[[#This Row],[sSAGKS]]&lt;=0.0001,DataBase2[[#This Row],[sSAGKS]]&lt;&gt;""), 1,"")</f>
        <v/>
      </c>
      <c r="BK870" s="80" t="str">
        <f>IF(AND(DataBase2[[#This Row],[sKSGKS]]&lt;=0.0001,DataBase2[[#This Row],[sKSGKS]]&lt;&gt;""), 1,"")</f>
        <v/>
      </c>
      <c r="BQ870" s="7"/>
      <c r="BR870" s="7"/>
      <c r="BS870" s="7"/>
      <c r="BT870" s="7"/>
      <c r="BU870" s="7"/>
      <c r="CH870" s="7"/>
      <c r="CI870" s="7"/>
      <c r="CJ870" s="7"/>
      <c r="CK870" s="7"/>
      <c r="CQ870" s="7"/>
      <c r="CR870" s="7"/>
      <c r="CS870" s="7"/>
      <c r="CT870" s="7"/>
      <c r="CU870" s="7"/>
      <c r="DH870" s="7"/>
      <c r="DI870" s="7"/>
      <c r="DJ870" s="7"/>
      <c r="DK870" s="7"/>
      <c r="DQ870" s="7"/>
      <c r="DR870" s="7"/>
      <c r="DS870" s="7"/>
      <c r="DT870" s="7"/>
      <c r="DU870" s="7"/>
      <c r="EB870" s="7"/>
      <c r="EC870" s="7"/>
      <c r="ED870" s="7"/>
      <c r="EE870" s="7"/>
      <c r="EK870" s="7"/>
      <c r="EL870" s="7"/>
      <c r="EM870" s="7"/>
      <c r="EN870" s="7"/>
      <c r="EO870" s="7"/>
      <c r="EV870" s="7"/>
      <c r="EW870" s="7"/>
      <c r="EX870" s="7"/>
      <c r="EY870" s="7"/>
    </row>
    <row r="871" spans="1:155" s="8" customFormat="1" x14ac:dyDescent="0.35">
      <c r="A871" s="127" t="s">
        <v>335</v>
      </c>
      <c r="B871" s="128" t="s">
        <v>283</v>
      </c>
      <c r="C871" s="129" t="s">
        <v>282</v>
      </c>
      <c r="D871" s="67">
        <v>6</v>
      </c>
      <c r="E871" s="67">
        <v>100</v>
      </c>
      <c r="F871" s="68">
        <v>5</v>
      </c>
      <c r="G871" s="130"/>
      <c r="H871" s="163">
        <v>18340.5</v>
      </c>
      <c r="I871" s="132"/>
      <c r="J871" s="130"/>
      <c r="K871" s="163"/>
      <c r="L871" s="132"/>
      <c r="M871" s="130"/>
      <c r="N871" s="131"/>
      <c r="O871" s="132"/>
      <c r="P871" s="130">
        <v>23648.660159999999</v>
      </c>
      <c r="Q871" s="132">
        <v>3346</v>
      </c>
      <c r="R871" s="130">
        <v>22059.27</v>
      </c>
      <c r="S871" s="132">
        <v>2394.63</v>
      </c>
      <c r="T871" s="130">
        <v>22247.07</v>
      </c>
      <c r="U871" s="132">
        <v>300.32049999999998</v>
      </c>
      <c r="V871" s="130">
        <v>21936.37</v>
      </c>
      <c r="W871" s="132">
        <v>300.69499999999999</v>
      </c>
      <c r="X871" s="131">
        <v>21727.1</v>
      </c>
      <c r="Y871" s="132">
        <v>5062</v>
      </c>
      <c r="Z871" s="74" t="str">
        <f t="shared" si="39"/>
        <v/>
      </c>
      <c r="AA871" s="48">
        <f t="shared" si="40"/>
        <v>21727.1</v>
      </c>
      <c r="AB87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MIN(G871,J871,M871),"")</f>
        <v/>
      </c>
      <c r="AC871" s="49" t="str">
        <f>IF(OR(DataBase2[[#This Row],[sKS]] = "", DataBase2[[#This Row],[BSOpt]]=""), "", (DataBase2[[#This Row],[sKS]]-DataBase2[[#This Row],[BSOpt]])/DataBase2[[#This Row],[BSOpt]])</f>
        <v/>
      </c>
      <c r="AD871" s="49" t="str">
        <f t="shared" si="41"/>
        <v/>
      </c>
      <c r="AE871" s="49" t="str">
        <f>IF(OR(DataBase2[[#This Row],[sKS]] = "", DataBase2[[#This Row],[BESTUB]]=""), "", (DataBase2[[#This Row],[sKS]]-DataBase2[[#This Row],[BESTUB]])/DataBase2[[#This Row],[BESTUB]])</f>
        <v/>
      </c>
      <c r="AF871" s="75" t="str">
        <f>IF(OR(DataBase2[[#This Row],[sLB]] = "", DataBase2[[#This Row],[BestSol]]=""), "", (DataBase2[[#This Row],[sLB]]-DataBase2[[#This Row],[BestSol]])/DataBase2[[#This Row],[BestSol]])</f>
        <v/>
      </c>
      <c r="AG871" s="76" t="str">
        <f>IF(OR(DataBase2[[#This Row],[sCL]] = "", DataBase2[[#This Row],[BestSol]]=""), "", (DataBase2[[#This Row],[sCL]] -DataBase2[[#This Row],[BestSol]])/DataBase2[[#This Row],[BestSol]])</f>
        <v/>
      </c>
      <c r="AH871" s="76" t="str">
        <f>IF(OR(DataBase2[[#This Row],[sDRC]]= "", DataBase2[[#This Row],[BestSol]]=""), "", (DataBase2[[#This Row],[sDRC]]-DataBase2[[#This Row],[BestSol]])/DataBase2[[#This Row],[BestSol]])</f>
        <v/>
      </c>
      <c r="AI871" s="76" t="str">
        <f>IF(OR(DataBase2[[#This Row],[sABS]]= "", DataBase2[[#This Row],[BestSol]]=""), "", (DataBase2[[#This Row],[sABS]]-DataBase2[[#This Row],[BestSol]])/DataBase2[[#This Row],[BestSol]])</f>
        <v/>
      </c>
      <c r="AJ871" s="76" t="str">
        <f>IF(OR(DataBase2[[#This Row],[sCCJ]]= "", DataBase2[[#This Row],[BestSol]]=""), "", (DataBase2[[#This Row],[sCCJ]]-DataBase2[[#This Row],[BestSol]])/DataBase2[[#This Row],[BestSol]])</f>
        <v/>
      </c>
      <c r="AK871" s="76" t="str">
        <f>IF(OR(DataBase2[[#This Row],[sILS]] = "", DataBase2[[#This Row],[BestSol]]=""), "", (DataBase2[[#This Row],[sILS]]-DataBase2[[#This Row],[BestSol]])/DataBase2[[#This Row],[BestSol]])</f>
        <v/>
      </c>
      <c r="AL871" s="76" t="str">
        <f>IF(OR(DataBase2[[#This Row],[sSA]] = "", DataBase2[[#This Row],[BestSol]]=""), "", (DataBase2[[#This Row],[sSA]]-DataBase2[[#This Row],[BestSol]])/DataBase2[[#This Row],[BestSol]])</f>
        <v/>
      </c>
      <c r="AM871" s="76" t="str">
        <f>IF(OR(DataBase2[[#This Row],[sKS]] = "", DataBase2[[#This Row],[BestSol]]=""), "", (DataBase2[[#This Row],[sKS]]-DataBase2[[#This Row],[BestSol]])/DataBase2[[#This Row],[BestSol]])</f>
        <v/>
      </c>
      <c r="AN871" s="75" t="str">
        <f>IF(OR(DataBase2[[#This Row],[sLB]] = "", DataBase2[[#This Row],[BSHeu]]=""), "", (DataBase2[[#This Row],[sLB]]-DataBase2[[#This Row],[BSHeu]])/DataBase2[[#This Row],[BSHeu]])</f>
        <v/>
      </c>
      <c r="AO871" s="76" t="str">
        <f>IF(OR(DataBase2[[#This Row],[sCL]] = "",  DataBase2[[#This Row],[BSHeu]]=""), "", (DataBase2[[#This Row],[sCL]] - DataBase2[[#This Row],[BSHeu]])/ DataBase2[[#This Row],[BSHeu]])</f>
        <v/>
      </c>
      <c r="AP871" s="76" t="str">
        <f>IF(OR(DataBase2[[#This Row],[sDRC]]= "",  DataBase2[[#This Row],[BSHeu]]=""), "", (DataBase2[[#This Row],[sDRC]]- DataBase2[[#This Row],[BSHeu]])/ DataBase2[[#This Row],[BSHeu]])</f>
        <v/>
      </c>
      <c r="AQ871" s="76">
        <f>IF(OR(DataBase2[[#This Row],[sABS]]= "",  DataBase2[[#This Row],[BSHeu]]=""), "", (DataBase2[[#This Row],[sABS]]- DataBase2[[#This Row],[BSHeu]])/ DataBase2[[#This Row],[BSHeu]])</f>
        <v>8.8440710449162616E-2</v>
      </c>
      <c r="AR871" s="76">
        <f>IF(OR(DataBase2[[#This Row],[sCCJ]]= "",  DataBase2[[#This Row],[BSHeu]]=""), "", (DataBase2[[#This Row],[sCCJ]]- DataBase2[[#This Row],[BSHeu]])/ DataBase2[[#This Row],[BSHeu]])</f>
        <v>1.5288280534447852E-2</v>
      </c>
      <c r="AS871" s="76">
        <f>IF(OR(DataBase2[[#This Row],[sILS]] = "",  DataBase2[[#This Row],[BSHeu]]=""), "", (DataBase2[[#This Row],[sILS]]- DataBase2[[#This Row],[BSHeu]])/ DataBase2[[#This Row],[BSHeu]])</f>
        <v>2.3931863893478705E-2</v>
      </c>
      <c r="AT871" s="76">
        <f>IF(OR(DataBase2[[#This Row],[sSA]] = "",  DataBase2[[#This Row],[BSHeu]]=""), "", (DataBase2[[#This Row],[sSA]]- DataBase2[[#This Row],[BSHeu]])/ DataBase2[[#This Row],[BSHeu]])</f>
        <v>9.6317502105665483E-3</v>
      </c>
      <c r="AU871" s="77">
        <f>IF(OR(DataBase2[[#This Row],[sKS]]= "",  DataBase2[[#This Row],[BSHeu]]=""), "", (DataBase2[[#This Row],[sKS]]- DataBase2[[#This Row],[BSHeu]])/ DataBase2[[#This Row],[BSHeu]])</f>
        <v>0</v>
      </c>
      <c r="AV871" s="78" t="str">
        <f>IF(AND(DataBase2[[#This Row],[sLBGB]]&lt;=0.0001, DataBase2[[#This Row],[sLBGB]]&lt;&gt;""), 1,"")</f>
        <v/>
      </c>
      <c r="AW871" s="78" t="str">
        <f>IF(AND(DataBase2[[#This Row],[sCLGB]]&lt;=0.0001,DataBase2[[#This Row],[sCLGB]]&lt;&gt;""), 1,"")</f>
        <v/>
      </c>
      <c r="AX871" s="78" t="str">
        <f>IF(AND(DataBase2[[#This Row],[sDRCGB]]&lt;=0.0001,DataBase2[[#This Row],[sDRCGB]]&lt;&gt;""), 1,"")</f>
        <v/>
      </c>
      <c r="AY871" s="78" t="str">
        <f>IF(AND(DataBase2[[#This Row],[sABSGB]]&lt;=0.0001,DataBase2[[#This Row],[sABSGB]]&lt;&gt;""), 1,"")</f>
        <v/>
      </c>
      <c r="AZ871" s="78" t="str">
        <f>IF(AND(DataBase2[[#This Row],[sCCJGB]]&lt;=0.0001,DataBase2[[#This Row],[sCCJGB]]&lt;&gt;""), 1,"")</f>
        <v/>
      </c>
      <c r="BA871" s="78" t="str">
        <f>IF(AND(DataBase2[[#This Row],[sILSGB]]&lt;=0.0001,DataBase2[[#This Row],[sILSGB]]&lt;&gt;""), 1,"")</f>
        <v/>
      </c>
      <c r="BB871" s="78" t="str">
        <f>IF(AND(DataBase2[[#This Row],[sSAGB]]&lt;=0.0001,DataBase2[[#This Row],[sSAGB]]&lt;&gt;""), 1,"")</f>
        <v/>
      </c>
      <c r="BC871" s="78" t="str">
        <f>IF(AND(DataBase2[[#This Row],[sKSGB]]&lt;=0.0001,DataBase2[[#This Row],[sKSGB]]&lt;&gt;""), 1,"")</f>
        <v/>
      </c>
      <c r="BD871" s="79" t="str">
        <f>IF(AND(DataBase2[[#This Row],[sLBGKS]]&lt;=0.0001, DataBase2[[#This Row],[sLBGKS]]&lt;&gt;""), 1,"")</f>
        <v/>
      </c>
      <c r="BE871" s="78" t="str">
        <f>IF(AND(DataBase2[[#This Row],[sCLGKS]]&lt;=0.0001,DataBase2[[#This Row],[sCLGKS]]&lt;&gt;""), 1,"")</f>
        <v/>
      </c>
      <c r="BF871" s="78" t="str">
        <f>IF(AND(DataBase2[[#This Row],[sDRCGKS]]&lt;=0.0001,DataBase2[[#This Row],[sDRCGKS]]&lt;&gt;""), 1,"")</f>
        <v/>
      </c>
      <c r="BG871" s="78" t="str">
        <f>IF(AND(DataBase2[[#This Row],[sABSGKS]]&lt;=0.0001,DataBase2[[#This Row],[sABSGKS]]&lt;&gt;""), 1,"")</f>
        <v/>
      </c>
      <c r="BH871" s="78" t="str">
        <f>IF(AND(DataBase2[[#This Row],[sCCJGKS]]&lt;=0.0001,DataBase2[[#This Row],[sCCJGKS]]&lt;&gt;""), 1,"")</f>
        <v/>
      </c>
      <c r="BI871" s="78" t="str">
        <f>IF(AND(DataBase2[[#This Row],[sILSGKS]]&lt;=0.0001,DataBase2[[#This Row],[sILSGKS]]&lt;&gt;""), 1,"")</f>
        <v/>
      </c>
      <c r="BJ871" s="78" t="str">
        <f>IF(AND(DataBase2[[#This Row],[sSAGKS]]&lt;=0.0001,DataBase2[[#This Row],[sSAGKS]]&lt;&gt;""), 1,"")</f>
        <v/>
      </c>
      <c r="BK871" s="80">
        <f>IF(AND(DataBase2[[#This Row],[sKSGKS]]&lt;=0.0001,DataBase2[[#This Row],[sKSGKS]]&lt;&gt;""), 1,"")</f>
        <v>1</v>
      </c>
      <c r="BQ871" s="7"/>
      <c r="BR871" s="7"/>
      <c r="BS871" s="7"/>
      <c r="BT871" s="7"/>
      <c r="BU871" s="7"/>
      <c r="CH871" s="7"/>
      <c r="CI871" s="7"/>
      <c r="CJ871" s="7"/>
      <c r="CK871" s="7"/>
      <c r="CQ871" s="7"/>
      <c r="CR871" s="7"/>
      <c r="CS871" s="7"/>
      <c r="CT871" s="7"/>
      <c r="CU871" s="7"/>
      <c r="DH871" s="7"/>
      <c r="DI871" s="7"/>
      <c r="DJ871" s="7"/>
      <c r="DK871" s="7"/>
      <c r="DQ871" s="7"/>
      <c r="DR871" s="7"/>
      <c r="DS871" s="7"/>
      <c r="DT871" s="7"/>
      <c r="DU871" s="7"/>
      <c r="EB871" s="7"/>
      <c r="EC871" s="7"/>
      <c r="ED871" s="7"/>
      <c r="EE871" s="7"/>
      <c r="EK871" s="7"/>
      <c r="EL871" s="7"/>
      <c r="EM871" s="7"/>
      <c r="EN871" s="7"/>
      <c r="EO871" s="7"/>
      <c r="EV871" s="7"/>
      <c r="EW871" s="7"/>
      <c r="EX871" s="7"/>
      <c r="EY871" s="7"/>
    </row>
    <row r="872" spans="1:155" s="8" customFormat="1" x14ac:dyDescent="0.35">
      <c r="A872" s="127" t="s">
        <v>336</v>
      </c>
      <c r="B872" s="128" t="s">
        <v>283</v>
      </c>
      <c r="C872" s="129" t="s">
        <v>282</v>
      </c>
      <c r="D872" s="67">
        <v>6</v>
      </c>
      <c r="E872" s="67">
        <v>100</v>
      </c>
      <c r="F872" s="68">
        <v>2</v>
      </c>
      <c r="G872" s="130"/>
      <c r="H872" s="163">
        <v>14470.3</v>
      </c>
      <c r="I872" s="132"/>
      <c r="J872" s="130"/>
      <c r="K872" s="163"/>
      <c r="L872" s="132"/>
      <c r="M872" s="130"/>
      <c r="N872" s="131"/>
      <c r="O872" s="132"/>
      <c r="P872" s="130">
        <v>16933.220700000002</v>
      </c>
      <c r="Q872" s="132">
        <v>3883</v>
      </c>
      <c r="R872" s="130">
        <v>16336.62</v>
      </c>
      <c r="S872" s="132">
        <v>1968.4</v>
      </c>
      <c r="T872" s="130">
        <v>16322.02</v>
      </c>
      <c r="U872" s="132">
        <v>300.303</v>
      </c>
      <c r="V872" s="130">
        <v>16707.32</v>
      </c>
      <c r="W872" s="132">
        <v>300.70850000000002</v>
      </c>
      <c r="X872" s="131">
        <v>17829</v>
      </c>
      <c r="Y872" s="132">
        <v>43</v>
      </c>
      <c r="Z872" s="74" t="str">
        <f t="shared" si="39"/>
        <v/>
      </c>
      <c r="AA872" s="48">
        <f t="shared" si="40"/>
        <v>16322.02</v>
      </c>
      <c r="AB87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MIN(G872,J872,M872),"")</f>
        <v/>
      </c>
      <c r="AC872" s="49" t="str">
        <f>IF(OR(DataBase2[[#This Row],[sKS]] = "", DataBase2[[#This Row],[BSOpt]]=""), "", (DataBase2[[#This Row],[sKS]]-DataBase2[[#This Row],[BSOpt]])/DataBase2[[#This Row],[BSOpt]])</f>
        <v/>
      </c>
      <c r="AD872" s="49" t="str">
        <f t="shared" si="41"/>
        <v/>
      </c>
      <c r="AE872" s="49" t="str">
        <f>IF(OR(DataBase2[[#This Row],[sKS]] = "", DataBase2[[#This Row],[BESTUB]]=""), "", (DataBase2[[#This Row],[sKS]]-DataBase2[[#This Row],[BESTUB]])/DataBase2[[#This Row],[BESTUB]])</f>
        <v/>
      </c>
      <c r="AF872" s="75" t="str">
        <f>IF(OR(DataBase2[[#This Row],[sLB]] = "", DataBase2[[#This Row],[BestSol]]=""), "", (DataBase2[[#This Row],[sLB]]-DataBase2[[#This Row],[BestSol]])/DataBase2[[#This Row],[BestSol]])</f>
        <v/>
      </c>
      <c r="AG872" s="76" t="str">
        <f>IF(OR(DataBase2[[#This Row],[sCL]] = "", DataBase2[[#This Row],[BestSol]]=""), "", (DataBase2[[#This Row],[sCL]] -DataBase2[[#This Row],[BestSol]])/DataBase2[[#This Row],[BestSol]])</f>
        <v/>
      </c>
      <c r="AH872" s="76" t="str">
        <f>IF(OR(DataBase2[[#This Row],[sDRC]]= "", DataBase2[[#This Row],[BestSol]]=""), "", (DataBase2[[#This Row],[sDRC]]-DataBase2[[#This Row],[BestSol]])/DataBase2[[#This Row],[BestSol]])</f>
        <v/>
      </c>
      <c r="AI872" s="76" t="str">
        <f>IF(OR(DataBase2[[#This Row],[sABS]]= "", DataBase2[[#This Row],[BestSol]]=""), "", (DataBase2[[#This Row],[sABS]]-DataBase2[[#This Row],[BestSol]])/DataBase2[[#This Row],[BestSol]])</f>
        <v/>
      </c>
      <c r="AJ872" s="76" t="str">
        <f>IF(OR(DataBase2[[#This Row],[sCCJ]]= "", DataBase2[[#This Row],[BestSol]]=""), "", (DataBase2[[#This Row],[sCCJ]]-DataBase2[[#This Row],[BestSol]])/DataBase2[[#This Row],[BestSol]])</f>
        <v/>
      </c>
      <c r="AK872" s="76" t="str">
        <f>IF(OR(DataBase2[[#This Row],[sILS]] = "", DataBase2[[#This Row],[BestSol]]=""), "", (DataBase2[[#This Row],[sILS]]-DataBase2[[#This Row],[BestSol]])/DataBase2[[#This Row],[BestSol]])</f>
        <v/>
      </c>
      <c r="AL872" s="76" t="str">
        <f>IF(OR(DataBase2[[#This Row],[sSA]] = "", DataBase2[[#This Row],[BestSol]]=""), "", (DataBase2[[#This Row],[sSA]]-DataBase2[[#This Row],[BestSol]])/DataBase2[[#This Row],[BestSol]])</f>
        <v/>
      </c>
      <c r="AM872" s="165" t="str">
        <f>IF(OR(DataBase2[[#This Row],[sKS]] = "", DataBase2[[#This Row],[BestSol]]=""), "", (DataBase2[[#This Row],[sKS]]-DataBase2[[#This Row],[BestSol]])/DataBase2[[#This Row],[BestSol]])</f>
        <v/>
      </c>
      <c r="AN872" s="75" t="str">
        <f>IF(OR(DataBase2[[#This Row],[sLB]] = "", DataBase2[[#This Row],[BSHeu]]=""), "", (DataBase2[[#This Row],[sLB]]-DataBase2[[#This Row],[BSHeu]])/DataBase2[[#This Row],[BSHeu]])</f>
        <v/>
      </c>
      <c r="AO872" s="76" t="str">
        <f>IF(OR(DataBase2[[#This Row],[sCL]] = "",  DataBase2[[#This Row],[BSHeu]]=""), "", (DataBase2[[#This Row],[sCL]] - DataBase2[[#This Row],[BSHeu]])/ DataBase2[[#This Row],[BSHeu]])</f>
        <v/>
      </c>
      <c r="AP872" s="76" t="str">
        <f>IF(OR(DataBase2[[#This Row],[sDRC]]= "",  DataBase2[[#This Row],[BSHeu]]=""), "", (DataBase2[[#This Row],[sDRC]]- DataBase2[[#This Row],[BSHeu]])/ DataBase2[[#This Row],[BSHeu]])</f>
        <v/>
      </c>
      <c r="AQ872" s="76">
        <f>IF(OR(DataBase2[[#This Row],[sABS]]= "",  DataBase2[[#This Row],[BSHeu]]=""), "", (DataBase2[[#This Row],[sABS]]- DataBase2[[#This Row],[BSHeu]])/ DataBase2[[#This Row],[BSHeu]])</f>
        <v>3.7446388375948637E-2</v>
      </c>
      <c r="AR872" s="76">
        <f>IF(OR(DataBase2[[#This Row],[sCCJ]]= "",  DataBase2[[#This Row],[BSHeu]]=""), "", (DataBase2[[#This Row],[sCCJ]]- DataBase2[[#This Row],[BSHeu]])/ DataBase2[[#This Row],[BSHeu]])</f>
        <v>8.9449712719383778E-4</v>
      </c>
      <c r="AS872" s="76">
        <f>IF(OR(DataBase2[[#This Row],[sILS]] = "",  DataBase2[[#This Row],[BSHeu]]=""), "", (DataBase2[[#This Row],[sILS]]- DataBase2[[#This Row],[BSHeu]])/ DataBase2[[#This Row],[BSHeu]])</f>
        <v>0</v>
      </c>
      <c r="AT872" s="76">
        <f>IF(OR(DataBase2[[#This Row],[sSA]] = "",  DataBase2[[#This Row],[BSHeu]]=""), "", (DataBase2[[#This Row],[sSA]]- DataBase2[[#This Row],[BSHeu]])/ DataBase2[[#This Row],[BSHeu]])</f>
        <v>2.3606146788203865E-2</v>
      </c>
      <c r="AU872" s="77">
        <f>IF(OR(DataBase2[[#This Row],[sKS]]= "",  DataBase2[[#This Row],[BSHeu]]=""), "", (DataBase2[[#This Row],[sKS]]- DataBase2[[#This Row],[BSHeu]])/ DataBase2[[#This Row],[BSHeu]])</f>
        <v>9.2328032927296966E-2</v>
      </c>
      <c r="AV872" s="78" t="str">
        <f>IF(AND(DataBase2[[#This Row],[sLBGB]]&lt;=0.0001, DataBase2[[#This Row],[sLBGB]]&lt;&gt;""), 1,"")</f>
        <v/>
      </c>
      <c r="AW872" s="78" t="str">
        <f>IF(AND(DataBase2[[#This Row],[sCLGB]]&lt;=0.0001,DataBase2[[#This Row],[sCLGB]]&lt;&gt;""), 1,"")</f>
        <v/>
      </c>
      <c r="AX872" s="78" t="str">
        <f>IF(AND(DataBase2[[#This Row],[sDRCGB]]&lt;=0.0001,DataBase2[[#This Row],[sDRCGB]]&lt;&gt;""), 1,"")</f>
        <v/>
      </c>
      <c r="AY872" s="78" t="str">
        <f>IF(AND(DataBase2[[#This Row],[sABSGB]]&lt;=0.0001,DataBase2[[#This Row],[sABSGB]]&lt;&gt;""), 1,"")</f>
        <v/>
      </c>
      <c r="AZ872" s="78" t="str">
        <f>IF(AND(DataBase2[[#This Row],[sCCJGB]]&lt;=0.0001,DataBase2[[#This Row],[sCCJGB]]&lt;&gt;""), 1,"")</f>
        <v/>
      </c>
      <c r="BA872" s="78" t="str">
        <f>IF(AND(DataBase2[[#This Row],[sILSGB]]&lt;=0.0001,DataBase2[[#This Row],[sILSGB]]&lt;&gt;""), 1,"")</f>
        <v/>
      </c>
      <c r="BB872" s="78" t="str">
        <f>IF(AND(DataBase2[[#This Row],[sSAGB]]&lt;=0.0001,DataBase2[[#This Row],[sSAGB]]&lt;&gt;""), 1,"")</f>
        <v/>
      </c>
      <c r="BC872" s="166" t="str">
        <f>IF(AND(DataBase2[[#This Row],[sKSGB]]&lt;=0.0001,DataBase2[[#This Row],[sKSGB]]&lt;&gt;""), 1,"")</f>
        <v/>
      </c>
      <c r="BD872" s="79" t="str">
        <f>IF(AND(DataBase2[[#This Row],[sLBGKS]]&lt;=0.0001, DataBase2[[#This Row],[sLBGKS]]&lt;&gt;""), 1,"")</f>
        <v/>
      </c>
      <c r="BE872" s="78" t="str">
        <f>IF(AND(DataBase2[[#This Row],[sCLGKS]]&lt;=0.0001,DataBase2[[#This Row],[sCLGKS]]&lt;&gt;""), 1,"")</f>
        <v/>
      </c>
      <c r="BF872" s="78" t="str">
        <f>IF(AND(DataBase2[[#This Row],[sDRCGKS]]&lt;=0.0001,DataBase2[[#This Row],[sDRCGKS]]&lt;&gt;""), 1,"")</f>
        <v/>
      </c>
      <c r="BG872" s="78" t="str">
        <f>IF(AND(DataBase2[[#This Row],[sABSGKS]]&lt;=0.0001,DataBase2[[#This Row],[sABSGKS]]&lt;&gt;""), 1,"")</f>
        <v/>
      </c>
      <c r="BH872" s="78" t="str">
        <f>IF(AND(DataBase2[[#This Row],[sCCJGKS]]&lt;=0.0001,DataBase2[[#This Row],[sCCJGKS]]&lt;&gt;""), 1,"")</f>
        <v/>
      </c>
      <c r="BI872" s="78">
        <f>IF(AND(DataBase2[[#This Row],[sILSGKS]]&lt;=0.0001,DataBase2[[#This Row],[sILSGKS]]&lt;&gt;""), 1,"")</f>
        <v>1</v>
      </c>
      <c r="BJ872" s="78" t="str">
        <f>IF(AND(DataBase2[[#This Row],[sSAGKS]]&lt;=0.0001,DataBase2[[#This Row],[sSAGKS]]&lt;&gt;""), 1,"")</f>
        <v/>
      </c>
      <c r="BK872" s="80" t="str">
        <f>IF(AND(DataBase2[[#This Row],[sKSGKS]]&lt;=0.0001,DataBase2[[#This Row],[sKSGKS]]&lt;&gt;""), 1,"")</f>
        <v/>
      </c>
      <c r="BQ872" s="7"/>
      <c r="BR872" s="7"/>
      <c r="BS872" s="7"/>
      <c r="BT872" s="7"/>
      <c r="BU872" s="7"/>
      <c r="CH872" s="7"/>
      <c r="CI872" s="7"/>
      <c r="CJ872" s="7"/>
      <c r="CK872" s="7"/>
      <c r="CQ872" s="7"/>
      <c r="CR872" s="7"/>
      <c r="CS872" s="7"/>
      <c r="CT872" s="7"/>
      <c r="CU872" s="7"/>
      <c r="DH872" s="7"/>
      <c r="DI872" s="7"/>
      <c r="DJ872" s="7"/>
      <c r="DK872" s="7"/>
      <c r="DQ872" s="7"/>
      <c r="DR872" s="7"/>
      <c r="DS872" s="7"/>
      <c r="DT872" s="7"/>
      <c r="DU872" s="7"/>
      <c r="EB872" s="7"/>
      <c r="EC872" s="7"/>
      <c r="ED872" s="7"/>
      <c r="EE872" s="7"/>
      <c r="EK872" s="7"/>
      <c r="EL872" s="7"/>
      <c r="EM872" s="7"/>
      <c r="EN872" s="7"/>
      <c r="EO872" s="7"/>
      <c r="EV872" s="7"/>
      <c r="EW872" s="7"/>
      <c r="EX872" s="7"/>
      <c r="EY872" s="7"/>
    </row>
    <row r="873" spans="1:155" s="8" customFormat="1" x14ac:dyDescent="0.35">
      <c r="A873" s="127" t="s">
        <v>337</v>
      </c>
      <c r="B873" s="128" t="s">
        <v>283</v>
      </c>
      <c r="C873" s="129" t="s">
        <v>282</v>
      </c>
      <c r="D873" s="67">
        <v>6</v>
      </c>
      <c r="E873" s="67">
        <v>100</v>
      </c>
      <c r="F873" s="68">
        <v>3</v>
      </c>
      <c r="G873" s="130"/>
      <c r="H873" s="163">
        <v>15808.1</v>
      </c>
      <c r="I873" s="132"/>
      <c r="J873" s="130"/>
      <c r="K873" s="163"/>
      <c r="L873" s="132"/>
      <c r="M873" s="130"/>
      <c r="N873" s="131"/>
      <c r="O873" s="132"/>
      <c r="P873" s="130">
        <v>18595.66992</v>
      </c>
      <c r="Q873" s="132">
        <v>6082</v>
      </c>
      <c r="R873" s="130">
        <v>17988.52</v>
      </c>
      <c r="S873" s="132">
        <v>1565.85</v>
      </c>
      <c r="T873" s="130">
        <v>18379.919999999998</v>
      </c>
      <c r="U873" s="132">
        <v>300.63799999999998</v>
      </c>
      <c r="V873" s="130">
        <v>18542.919999999998</v>
      </c>
      <c r="W873" s="132">
        <v>301.14600000000002</v>
      </c>
      <c r="X873" s="131">
        <v>18376.3</v>
      </c>
      <c r="Y873" s="132">
        <v>2906</v>
      </c>
      <c r="Z873" s="74" t="str">
        <f t="shared" si="39"/>
        <v/>
      </c>
      <c r="AA873" s="48">
        <f t="shared" si="40"/>
        <v>17988.52</v>
      </c>
      <c r="AB87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MIN(G873,J873,M873),"")</f>
        <v/>
      </c>
      <c r="AC873" s="49" t="str">
        <f>IF(OR(DataBase2[[#This Row],[sKS]] = "", DataBase2[[#This Row],[BSOpt]]=""), "", (DataBase2[[#This Row],[sKS]]-DataBase2[[#This Row],[BSOpt]])/DataBase2[[#This Row],[BSOpt]])</f>
        <v/>
      </c>
      <c r="AD873" s="49" t="str">
        <f t="shared" si="41"/>
        <v/>
      </c>
      <c r="AE873" s="49" t="str">
        <f>IF(OR(DataBase2[[#This Row],[sKS]] = "", DataBase2[[#This Row],[BESTUB]]=""), "", (DataBase2[[#This Row],[sKS]]-DataBase2[[#This Row],[BESTUB]])/DataBase2[[#This Row],[BESTUB]])</f>
        <v/>
      </c>
      <c r="AF873" s="75" t="str">
        <f>IF(OR(DataBase2[[#This Row],[sLB]] = "", DataBase2[[#This Row],[BestSol]]=""), "", (DataBase2[[#This Row],[sLB]]-DataBase2[[#This Row],[BestSol]])/DataBase2[[#This Row],[BestSol]])</f>
        <v/>
      </c>
      <c r="AG873" s="76" t="str">
        <f>IF(OR(DataBase2[[#This Row],[sCL]] = "", DataBase2[[#This Row],[BestSol]]=""), "", (DataBase2[[#This Row],[sCL]] -DataBase2[[#This Row],[BestSol]])/DataBase2[[#This Row],[BestSol]])</f>
        <v/>
      </c>
      <c r="AH873" s="76" t="str">
        <f>IF(OR(DataBase2[[#This Row],[sDRC]]= "", DataBase2[[#This Row],[BestSol]]=""), "", (DataBase2[[#This Row],[sDRC]]-DataBase2[[#This Row],[BestSol]])/DataBase2[[#This Row],[BestSol]])</f>
        <v/>
      </c>
      <c r="AI873" s="76" t="str">
        <f>IF(OR(DataBase2[[#This Row],[sABS]]= "", DataBase2[[#This Row],[BestSol]]=""), "", (DataBase2[[#This Row],[sABS]]-DataBase2[[#This Row],[BestSol]])/DataBase2[[#This Row],[BestSol]])</f>
        <v/>
      </c>
      <c r="AJ873" s="76" t="str">
        <f>IF(OR(DataBase2[[#This Row],[sCCJ]]= "", DataBase2[[#This Row],[BestSol]]=""), "", (DataBase2[[#This Row],[sCCJ]]-DataBase2[[#This Row],[BestSol]])/DataBase2[[#This Row],[BestSol]])</f>
        <v/>
      </c>
      <c r="AK873" s="76" t="str">
        <f>IF(OR(DataBase2[[#This Row],[sILS]] = "", DataBase2[[#This Row],[BestSol]]=""), "", (DataBase2[[#This Row],[sILS]]-DataBase2[[#This Row],[BestSol]])/DataBase2[[#This Row],[BestSol]])</f>
        <v/>
      </c>
      <c r="AL873" s="76" t="str">
        <f>IF(OR(DataBase2[[#This Row],[sSA]] = "", DataBase2[[#This Row],[BestSol]]=""), "", (DataBase2[[#This Row],[sSA]]-DataBase2[[#This Row],[BestSol]])/DataBase2[[#This Row],[BestSol]])</f>
        <v/>
      </c>
      <c r="AM873" s="76" t="str">
        <f>IF(OR(DataBase2[[#This Row],[sKS]] = "", DataBase2[[#This Row],[BestSol]]=""), "", (DataBase2[[#This Row],[sKS]]-DataBase2[[#This Row],[BestSol]])/DataBase2[[#This Row],[BestSol]])</f>
        <v/>
      </c>
      <c r="AN873" s="75" t="str">
        <f>IF(OR(DataBase2[[#This Row],[sLB]] = "", DataBase2[[#This Row],[BSHeu]]=""), "", (DataBase2[[#This Row],[sLB]]-DataBase2[[#This Row],[BSHeu]])/DataBase2[[#This Row],[BSHeu]])</f>
        <v/>
      </c>
      <c r="AO873" s="76" t="str">
        <f>IF(OR(DataBase2[[#This Row],[sCL]] = "",  DataBase2[[#This Row],[BSHeu]]=""), "", (DataBase2[[#This Row],[sCL]] - DataBase2[[#This Row],[BSHeu]])/ DataBase2[[#This Row],[BSHeu]])</f>
        <v/>
      </c>
      <c r="AP873" s="76" t="str">
        <f>IF(OR(DataBase2[[#This Row],[sDRC]]= "",  DataBase2[[#This Row],[BSHeu]]=""), "", (DataBase2[[#This Row],[sDRC]]- DataBase2[[#This Row],[BSHeu]])/ DataBase2[[#This Row],[BSHeu]])</f>
        <v/>
      </c>
      <c r="AQ873" s="76">
        <f>IF(OR(DataBase2[[#This Row],[sABS]]= "",  DataBase2[[#This Row],[BSHeu]]=""), "", (DataBase2[[#This Row],[sABS]]- DataBase2[[#This Row],[BSHeu]])/ DataBase2[[#This Row],[BSHeu]])</f>
        <v>3.375207743605365E-2</v>
      </c>
      <c r="AR873" s="76">
        <f>IF(OR(DataBase2[[#This Row],[sCCJ]]= "",  DataBase2[[#This Row],[BSHeu]]=""), "", (DataBase2[[#This Row],[sCCJ]]- DataBase2[[#This Row],[BSHeu]])/ DataBase2[[#This Row],[BSHeu]])</f>
        <v>0</v>
      </c>
      <c r="AS873" s="76">
        <f>IF(OR(DataBase2[[#This Row],[sILS]] = "",  DataBase2[[#This Row],[BSHeu]]=""), "", (DataBase2[[#This Row],[sILS]]- DataBase2[[#This Row],[BSHeu]])/ DataBase2[[#This Row],[BSHeu]])</f>
        <v>2.1758321418326676E-2</v>
      </c>
      <c r="AT873" s="76">
        <f>IF(OR(DataBase2[[#This Row],[sSA]] = "",  DataBase2[[#This Row],[BSHeu]]=""), "", (DataBase2[[#This Row],[sSA]]- DataBase2[[#This Row],[BSHeu]])/ DataBase2[[#This Row],[BSHeu]])</f>
        <v>3.0819656091773964E-2</v>
      </c>
      <c r="AU873" s="77">
        <f>IF(OR(DataBase2[[#This Row],[sKS]]= "",  DataBase2[[#This Row],[BSHeu]]=""), "", (DataBase2[[#This Row],[sKS]]- DataBase2[[#This Row],[BSHeu]])/ DataBase2[[#This Row],[BSHeu]])</f>
        <v>2.1557081961161833E-2</v>
      </c>
      <c r="AV873" s="78" t="str">
        <f>IF(AND(DataBase2[[#This Row],[sLBGB]]&lt;=0.0001, DataBase2[[#This Row],[sLBGB]]&lt;&gt;""), 1,"")</f>
        <v/>
      </c>
      <c r="AW873" s="78" t="str">
        <f>IF(AND(DataBase2[[#This Row],[sCLGB]]&lt;=0.0001,DataBase2[[#This Row],[sCLGB]]&lt;&gt;""), 1,"")</f>
        <v/>
      </c>
      <c r="AX873" s="78" t="str">
        <f>IF(AND(DataBase2[[#This Row],[sDRCGB]]&lt;=0.0001,DataBase2[[#This Row],[sDRCGB]]&lt;&gt;""), 1,"")</f>
        <v/>
      </c>
      <c r="AY873" s="78" t="str">
        <f>IF(AND(DataBase2[[#This Row],[sABSGB]]&lt;=0.0001,DataBase2[[#This Row],[sABSGB]]&lt;&gt;""), 1,"")</f>
        <v/>
      </c>
      <c r="AZ873" s="78" t="str">
        <f>IF(AND(DataBase2[[#This Row],[sCCJGB]]&lt;=0.0001,DataBase2[[#This Row],[sCCJGB]]&lt;&gt;""), 1,"")</f>
        <v/>
      </c>
      <c r="BA873" s="78" t="str">
        <f>IF(AND(DataBase2[[#This Row],[sILSGB]]&lt;=0.0001,DataBase2[[#This Row],[sILSGB]]&lt;&gt;""), 1,"")</f>
        <v/>
      </c>
      <c r="BB873" s="78" t="str">
        <f>IF(AND(DataBase2[[#This Row],[sSAGB]]&lt;=0.0001,DataBase2[[#This Row],[sSAGB]]&lt;&gt;""), 1,"")</f>
        <v/>
      </c>
      <c r="BC873" s="78" t="str">
        <f>IF(AND(DataBase2[[#This Row],[sKSGB]]&lt;=0.0001,DataBase2[[#This Row],[sKSGB]]&lt;&gt;""), 1,"")</f>
        <v/>
      </c>
      <c r="BD873" s="79" t="str">
        <f>IF(AND(DataBase2[[#This Row],[sLBGKS]]&lt;=0.0001, DataBase2[[#This Row],[sLBGKS]]&lt;&gt;""), 1,"")</f>
        <v/>
      </c>
      <c r="BE873" s="78" t="str">
        <f>IF(AND(DataBase2[[#This Row],[sCLGKS]]&lt;=0.0001,DataBase2[[#This Row],[sCLGKS]]&lt;&gt;""), 1,"")</f>
        <v/>
      </c>
      <c r="BF873" s="78" t="str">
        <f>IF(AND(DataBase2[[#This Row],[sDRCGKS]]&lt;=0.0001,DataBase2[[#This Row],[sDRCGKS]]&lt;&gt;""), 1,"")</f>
        <v/>
      </c>
      <c r="BG873" s="78" t="str">
        <f>IF(AND(DataBase2[[#This Row],[sABSGKS]]&lt;=0.0001,DataBase2[[#This Row],[sABSGKS]]&lt;&gt;""), 1,"")</f>
        <v/>
      </c>
      <c r="BH873" s="78">
        <f>IF(AND(DataBase2[[#This Row],[sCCJGKS]]&lt;=0.0001,DataBase2[[#This Row],[sCCJGKS]]&lt;&gt;""), 1,"")</f>
        <v>1</v>
      </c>
      <c r="BI873" s="78" t="str">
        <f>IF(AND(DataBase2[[#This Row],[sILSGKS]]&lt;=0.0001,DataBase2[[#This Row],[sILSGKS]]&lt;&gt;""), 1,"")</f>
        <v/>
      </c>
      <c r="BJ873" s="78" t="str">
        <f>IF(AND(DataBase2[[#This Row],[sSAGKS]]&lt;=0.0001,DataBase2[[#This Row],[sSAGKS]]&lt;&gt;""), 1,"")</f>
        <v/>
      </c>
      <c r="BK873" s="80" t="str">
        <f>IF(AND(DataBase2[[#This Row],[sKSGKS]]&lt;=0.0001,DataBase2[[#This Row],[sKSGKS]]&lt;&gt;""), 1,"")</f>
        <v/>
      </c>
      <c r="BQ873" s="7"/>
      <c r="BR873" s="7"/>
      <c r="BS873" s="7"/>
      <c r="BT873" s="7"/>
      <c r="BU873" s="7"/>
      <c r="CH873" s="7"/>
      <c r="CI873" s="7"/>
      <c r="CJ873" s="7"/>
      <c r="CK873" s="7"/>
      <c r="CQ873" s="7"/>
      <c r="CR873" s="7"/>
      <c r="CS873" s="7"/>
      <c r="CT873" s="7"/>
      <c r="CU873" s="7"/>
      <c r="DH873" s="7"/>
      <c r="DI873" s="7"/>
      <c r="DJ873" s="7"/>
      <c r="DK873" s="7"/>
      <c r="DQ873" s="7"/>
      <c r="DR873" s="7"/>
      <c r="DS873" s="7"/>
      <c r="DT873" s="7"/>
      <c r="DU873" s="7"/>
      <c r="EB873" s="7"/>
      <c r="EC873" s="7"/>
      <c r="ED873" s="7"/>
      <c r="EE873" s="7"/>
      <c r="EK873" s="7"/>
      <c r="EL873" s="7"/>
      <c r="EM873" s="7"/>
      <c r="EN873" s="7"/>
      <c r="EO873" s="7"/>
      <c r="EV873" s="7"/>
      <c r="EW873" s="7"/>
      <c r="EX873" s="7"/>
      <c r="EY873" s="7"/>
    </row>
    <row r="874" spans="1:155" s="8" customFormat="1" x14ac:dyDescent="0.35">
      <c r="A874" s="127" t="s">
        <v>338</v>
      </c>
      <c r="B874" s="128" t="s">
        <v>283</v>
      </c>
      <c r="C874" s="129" t="s">
        <v>282</v>
      </c>
      <c r="D874" s="67">
        <v>6</v>
      </c>
      <c r="E874" s="67">
        <v>100</v>
      </c>
      <c r="F874" s="68">
        <v>4</v>
      </c>
      <c r="G874" s="130"/>
      <c r="H874" s="163">
        <v>17417.7</v>
      </c>
      <c r="I874" s="132"/>
      <c r="J874" s="130"/>
      <c r="K874" s="163"/>
      <c r="L874" s="132"/>
      <c r="M874" s="130"/>
      <c r="N874" s="131"/>
      <c r="O874" s="132"/>
      <c r="P874" s="130">
        <v>21343.980469999999</v>
      </c>
      <c r="Q874" s="132">
        <v>4396</v>
      </c>
      <c r="R874" s="130">
        <v>19642.419999999998</v>
      </c>
      <c r="S874" s="132">
        <v>2309.17</v>
      </c>
      <c r="T874" s="130">
        <v>20296.52</v>
      </c>
      <c r="U874" s="132">
        <v>300.06599999999997</v>
      </c>
      <c r="V874" s="130">
        <v>20608.419999999998</v>
      </c>
      <c r="W874" s="132">
        <v>301.39249999999998</v>
      </c>
      <c r="X874" s="131">
        <v>21528.400000000001</v>
      </c>
      <c r="Y874" s="132">
        <v>74</v>
      </c>
      <c r="Z874" s="74" t="str">
        <f t="shared" si="39"/>
        <v/>
      </c>
      <c r="AA874" s="48">
        <f t="shared" si="40"/>
        <v>19642.419999999998</v>
      </c>
      <c r="AB87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MIN(G874,J874,M874),"")</f>
        <v/>
      </c>
      <c r="AC874" s="49" t="str">
        <f>IF(OR(DataBase2[[#This Row],[sKS]] = "", DataBase2[[#This Row],[BSOpt]]=""), "", (DataBase2[[#This Row],[sKS]]-DataBase2[[#This Row],[BSOpt]])/DataBase2[[#This Row],[BSOpt]])</f>
        <v/>
      </c>
      <c r="AD874" s="49" t="str">
        <f t="shared" si="41"/>
        <v/>
      </c>
      <c r="AE874" s="49" t="str">
        <f>IF(OR(DataBase2[[#This Row],[sKS]] = "", DataBase2[[#This Row],[BESTUB]]=""), "", (DataBase2[[#This Row],[sKS]]-DataBase2[[#This Row],[BESTUB]])/DataBase2[[#This Row],[BESTUB]])</f>
        <v/>
      </c>
      <c r="AF874" s="75" t="str">
        <f>IF(OR(DataBase2[[#This Row],[sLB]] = "", DataBase2[[#This Row],[BestSol]]=""), "", (DataBase2[[#This Row],[sLB]]-DataBase2[[#This Row],[BestSol]])/DataBase2[[#This Row],[BestSol]])</f>
        <v/>
      </c>
      <c r="AG874" s="76" t="str">
        <f>IF(OR(DataBase2[[#This Row],[sCL]] = "", DataBase2[[#This Row],[BestSol]]=""), "", (DataBase2[[#This Row],[sCL]] -DataBase2[[#This Row],[BestSol]])/DataBase2[[#This Row],[BestSol]])</f>
        <v/>
      </c>
      <c r="AH874" s="76" t="str">
        <f>IF(OR(DataBase2[[#This Row],[sDRC]]= "", DataBase2[[#This Row],[BestSol]]=""), "", (DataBase2[[#This Row],[sDRC]]-DataBase2[[#This Row],[BestSol]])/DataBase2[[#This Row],[BestSol]])</f>
        <v/>
      </c>
      <c r="AI874" s="76" t="str">
        <f>IF(OR(DataBase2[[#This Row],[sABS]]= "", DataBase2[[#This Row],[BestSol]]=""), "", (DataBase2[[#This Row],[sABS]]-DataBase2[[#This Row],[BestSol]])/DataBase2[[#This Row],[BestSol]])</f>
        <v/>
      </c>
      <c r="AJ874" s="76" t="str">
        <f>IF(OR(DataBase2[[#This Row],[sCCJ]]= "", DataBase2[[#This Row],[BestSol]]=""), "", (DataBase2[[#This Row],[sCCJ]]-DataBase2[[#This Row],[BestSol]])/DataBase2[[#This Row],[BestSol]])</f>
        <v/>
      </c>
      <c r="AK874" s="76" t="str">
        <f>IF(OR(DataBase2[[#This Row],[sILS]] = "", DataBase2[[#This Row],[BestSol]]=""), "", (DataBase2[[#This Row],[sILS]]-DataBase2[[#This Row],[BestSol]])/DataBase2[[#This Row],[BestSol]])</f>
        <v/>
      </c>
      <c r="AL874" s="76" t="str">
        <f>IF(OR(DataBase2[[#This Row],[sSA]] = "", DataBase2[[#This Row],[BestSol]]=""), "", (DataBase2[[#This Row],[sSA]]-DataBase2[[#This Row],[BestSol]])/DataBase2[[#This Row],[BestSol]])</f>
        <v/>
      </c>
      <c r="AM874" s="165" t="str">
        <f>IF(OR(DataBase2[[#This Row],[sKS]] = "", DataBase2[[#This Row],[BestSol]]=""), "", (DataBase2[[#This Row],[sKS]]-DataBase2[[#This Row],[BestSol]])/DataBase2[[#This Row],[BestSol]])</f>
        <v/>
      </c>
      <c r="AN874" s="75" t="str">
        <f>IF(OR(DataBase2[[#This Row],[sLB]] = "", DataBase2[[#This Row],[BSHeu]]=""), "", (DataBase2[[#This Row],[sLB]]-DataBase2[[#This Row],[BSHeu]])/DataBase2[[#This Row],[BSHeu]])</f>
        <v/>
      </c>
      <c r="AO874" s="76" t="str">
        <f>IF(OR(DataBase2[[#This Row],[sCL]] = "",  DataBase2[[#This Row],[BSHeu]]=""), "", (DataBase2[[#This Row],[sCL]] - DataBase2[[#This Row],[BSHeu]])/ DataBase2[[#This Row],[BSHeu]])</f>
        <v/>
      </c>
      <c r="AP874" s="76" t="str">
        <f>IF(OR(DataBase2[[#This Row],[sDRC]]= "",  DataBase2[[#This Row],[BSHeu]]=""), "", (DataBase2[[#This Row],[sDRC]]- DataBase2[[#This Row],[BSHeu]])/ DataBase2[[#This Row],[BSHeu]])</f>
        <v/>
      </c>
      <c r="AQ874" s="76">
        <f>IF(OR(DataBase2[[#This Row],[sABS]]= "",  DataBase2[[#This Row],[BSHeu]]=""), "", (DataBase2[[#This Row],[sABS]]- DataBase2[[#This Row],[BSHeu]])/ DataBase2[[#This Row],[BSHeu]])</f>
        <v>8.6626824495148788E-2</v>
      </c>
      <c r="AR874" s="76">
        <f>IF(OR(DataBase2[[#This Row],[sCCJ]]= "",  DataBase2[[#This Row],[BSHeu]]=""), "", (DataBase2[[#This Row],[sCCJ]]- DataBase2[[#This Row],[BSHeu]])/ DataBase2[[#This Row],[BSHeu]])</f>
        <v>0</v>
      </c>
      <c r="AS874" s="76">
        <f>IF(OR(DataBase2[[#This Row],[sILS]] = "",  DataBase2[[#This Row],[BSHeu]]=""), "", (DataBase2[[#This Row],[sILS]]- DataBase2[[#This Row],[BSHeu]])/ DataBase2[[#This Row],[BSHeu]])</f>
        <v>3.3300377448400059E-2</v>
      </c>
      <c r="AT874" s="76">
        <f>IF(OR(DataBase2[[#This Row],[sSA]] = "",  DataBase2[[#This Row],[BSHeu]]=""), "", (DataBase2[[#This Row],[sSA]]- DataBase2[[#This Row],[BSHeu]])/ DataBase2[[#This Row],[BSHeu]])</f>
        <v>4.9179276280621229E-2</v>
      </c>
      <c r="AU874" s="77">
        <f>IF(OR(DataBase2[[#This Row],[sKS]]= "",  DataBase2[[#This Row],[BSHeu]]=""), "", (DataBase2[[#This Row],[sKS]]- DataBase2[[#This Row],[BSHeu]])/ DataBase2[[#This Row],[BSHeu]])</f>
        <v>9.6015664057687564E-2</v>
      </c>
      <c r="AV874" s="78" t="str">
        <f>IF(AND(DataBase2[[#This Row],[sLBGB]]&lt;=0.0001, DataBase2[[#This Row],[sLBGB]]&lt;&gt;""), 1,"")</f>
        <v/>
      </c>
      <c r="AW874" s="78" t="str">
        <f>IF(AND(DataBase2[[#This Row],[sCLGB]]&lt;=0.0001,DataBase2[[#This Row],[sCLGB]]&lt;&gt;""), 1,"")</f>
        <v/>
      </c>
      <c r="AX874" s="78" t="str">
        <f>IF(AND(DataBase2[[#This Row],[sDRCGB]]&lt;=0.0001,DataBase2[[#This Row],[sDRCGB]]&lt;&gt;""), 1,"")</f>
        <v/>
      </c>
      <c r="AY874" s="78" t="str">
        <f>IF(AND(DataBase2[[#This Row],[sABSGB]]&lt;=0.0001,DataBase2[[#This Row],[sABSGB]]&lt;&gt;""), 1,"")</f>
        <v/>
      </c>
      <c r="AZ874" s="78" t="str">
        <f>IF(AND(DataBase2[[#This Row],[sCCJGB]]&lt;=0.0001,DataBase2[[#This Row],[sCCJGB]]&lt;&gt;""), 1,"")</f>
        <v/>
      </c>
      <c r="BA874" s="78" t="str">
        <f>IF(AND(DataBase2[[#This Row],[sILSGB]]&lt;=0.0001,DataBase2[[#This Row],[sILSGB]]&lt;&gt;""), 1,"")</f>
        <v/>
      </c>
      <c r="BB874" s="78" t="str">
        <f>IF(AND(DataBase2[[#This Row],[sSAGB]]&lt;=0.0001,DataBase2[[#This Row],[sSAGB]]&lt;&gt;""), 1,"")</f>
        <v/>
      </c>
      <c r="BC874" s="166" t="str">
        <f>IF(AND(DataBase2[[#This Row],[sKSGB]]&lt;=0.0001,DataBase2[[#This Row],[sKSGB]]&lt;&gt;""), 1,"")</f>
        <v/>
      </c>
      <c r="BD874" s="79" t="str">
        <f>IF(AND(DataBase2[[#This Row],[sLBGKS]]&lt;=0.0001, DataBase2[[#This Row],[sLBGKS]]&lt;&gt;""), 1,"")</f>
        <v/>
      </c>
      <c r="BE874" s="78" t="str">
        <f>IF(AND(DataBase2[[#This Row],[sCLGKS]]&lt;=0.0001,DataBase2[[#This Row],[sCLGKS]]&lt;&gt;""), 1,"")</f>
        <v/>
      </c>
      <c r="BF874" s="78" t="str">
        <f>IF(AND(DataBase2[[#This Row],[sDRCGKS]]&lt;=0.0001,DataBase2[[#This Row],[sDRCGKS]]&lt;&gt;""), 1,"")</f>
        <v/>
      </c>
      <c r="BG874" s="78" t="str">
        <f>IF(AND(DataBase2[[#This Row],[sABSGKS]]&lt;=0.0001,DataBase2[[#This Row],[sABSGKS]]&lt;&gt;""), 1,"")</f>
        <v/>
      </c>
      <c r="BH874" s="78">
        <f>IF(AND(DataBase2[[#This Row],[sCCJGKS]]&lt;=0.0001,DataBase2[[#This Row],[sCCJGKS]]&lt;&gt;""), 1,"")</f>
        <v>1</v>
      </c>
      <c r="BI874" s="78" t="str">
        <f>IF(AND(DataBase2[[#This Row],[sILSGKS]]&lt;=0.0001,DataBase2[[#This Row],[sILSGKS]]&lt;&gt;""), 1,"")</f>
        <v/>
      </c>
      <c r="BJ874" s="78" t="str">
        <f>IF(AND(DataBase2[[#This Row],[sSAGKS]]&lt;=0.0001,DataBase2[[#This Row],[sSAGKS]]&lt;&gt;""), 1,"")</f>
        <v/>
      </c>
      <c r="BK874" s="80" t="str">
        <f>IF(AND(DataBase2[[#This Row],[sKSGKS]]&lt;=0.0001,DataBase2[[#This Row],[sKSGKS]]&lt;&gt;""), 1,"")</f>
        <v/>
      </c>
      <c r="BQ874" s="7"/>
      <c r="BR874" s="7"/>
      <c r="BS874" s="7"/>
      <c r="BT874" s="7"/>
      <c r="BU874" s="7"/>
      <c r="CH874" s="7"/>
      <c r="CI874" s="7"/>
      <c r="CJ874" s="7"/>
      <c r="CK874" s="7"/>
      <c r="CQ874" s="7"/>
      <c r="CR874" s="7"/>
      <c r="CS874" s="7"/>
      <c r="CT874" s="7"/>
      <c r="CU874" s="7"/>
      <c r="DH874" s="7"/>
      <c r="DI874" s="7"/>
      <c r="DJ874" s="7"/>
      <c r="DK874" s="7"/>
      <c r="DQ874" s="7"/>
      <c r="DR874" s="7"/>
      <c r="DS874" s="7"/>
      <c r="DT874" s="7"/>
      <c r="DU874" s="7"/>
      <c r="EB874" s="7"/>
      <c r="EC874" s="7"/>
      <c r="ED874" s="7"/>
      <c r="EE874" s="7"/>
      <c r="EK874" s="7"/>
      <c r="EL874" s="7"/>
      <c r="EM874" s="7"/>
      <c r="EN874" s="7"/>
      <c r="EO874" s="7"/>
      <c r="EV874" s="7"/>
      <c r="EW874" s="7"/>
      <c r="EX874" s="7"/>
      <c r="EY874" s="7"/>
    </row>
    <row r="875" spans="1:155" s="8" customFormat="1" x14ac:dyDescent="0.35">
      <c r="A875" s="127" t="s">
        <v>339</v>
      </c>
      <c r="B875" s="128" t="s">
        <v>283</v>
      </c>
      <c r="C875" s="129" t="s">
        <v>282</v>
      </c>
      <c r="D875" s="67">
        <v>6</v>
      </c>
      <c r="E875" s="67">
        <v>100</v>
      </c>
      <c r="F875" s="68">
        <v>5</v>
      </c>
      <c r="G875" s="130"/>
      <c r="H875" s="163">
        <v>19185.900000000001</v>
      </c>
      <c r="I875" s="132"/>
      <c r="J875" s="130"/>
      <c r="K875" s="163"/>
      <c r="L875" s="132"/>
      <c r="M875" s="130"/>
      <c r="N875" s="131"/>
      <c r="O875" s="132"/>
      <c r="P875" s="130">
        <v>23476.820309999999</v>
      </c>
      <c r="Q875" s="132">
        <v>8066</v>
      </c>
      <c r="R875" s="130">
        <v>21981.52</v>
      </c>
      <c r="S875" s="132">
        <v>1943.82</v>
      </c>
      <c r="T875" s="130">
        <v>22541.62</v>
      </c>
      <c r="U875" s="132">
        <v>300.16449999999998</v>
      </c>
      <c r="V875" s="130">
        <v>22943.919999999998</v>
      </c>
      <c r="W875" s="132">
        <v>301.89299999999997</v>
      </c>
      <c r="X875" s="131">
        <v>23025.5</v>
      </c>
      <c r="Y875" s="132">
        <v>7085</v>
      </c>
      <c r="Z875" s="74" t="str">
        <f t="shared" si="39"/>
        <v/>
      </c>
      <c r="AA875" s="48">
        <f t="shared" si="40"/>
        <v>21981.52</v>
      </c>
      <c r="AB87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MIN(G875,J875,M875),"")</f>
        <v/>
      </c>
      <c r="AC875" s="49" t="str">
        <f>IF(OR(DataBase2[[#This Row],[sKS]] = "", DataBase2[[#This Row],[BSOpt]]=""), "", (DataBase2[[#This Row],[sKS]]-DataBase2[[#This Row],[BSOpt]])/DataBase2[[#This Row],[BSOpt]])</f>
        <v/>
      </c>
      <c r="AD875" s="49" t="str">
        <f t="shared" si="41"/>
        <v/>
      </c>
      <c r="AE875" s="49" t="str">
        <f>IF(OR(DataBase2[[#This Row],[sKS]] = "", DataBase2[[#This Row],[BESTUB]]=""), "", (DataBase2[[#This Row],[sKS]]-DataBase2[[#This Row],[BESTUB]])/DataBase2[[#This Row],[BESTUB]])</f>
        <v/>
      </c>
      <c r="AF875" s="75" t="str">
        <f>IF(OR(DataBase2[[#This Row],[sLB]] = "", DataBase2[[#This Row],[BestSol]]=""), "", (DataBase2[[#This Row],[sLB]]-DataBase2[[#This Row],[BestSol]])/DataBase2[[#This Row],[BestSol]])</f>
        <v/>
      </c>
      <c r="AG875" s="76" t="str">
        <f>IF(OR(DataBase2[[#This Row],[sCL]] = "", DataBase2[[#This Row],[BestSol]]=""), "", (DataBase2[[#This Row],[sCL]] -DataBase2[[#This Row],[BestSol]])/DataBase2[[#This Row],[BestSol]])</f>
        <v/>
      </c>
      <c r="AH875" s="76" t="str">
        <f>IF(OR(DataBase2[[#This Row],[sDRC]]= "", DataBase2[[#This Row],[BestSol]]=""), "", (DataBase2[[#This Row],[sDRC]]-DataBase2[[#This Row],[BestSol]])/DataBase2[[#This Row],[BestSol]])</f>
        <v/>
      </c>
      <c r="AI875" s="76" t="str">
        <f>IF(OR(DataBase2[[#This Row],[sABS]]= "", DataBase2[[#This Row],[BestSol]]=""), "", (DataBase2[[#This Row],[sABS]]-DataBase2[[#This Row],[BestSol]])/DataBase2[[#This Row],[BestSol]])</f>
        <v/>
      </c>
      <c r="AJ875" s="76" t="str">
        <f>IF(OR(DataBase2[[#This Row],[sCCJ]]= "", DataBase2[[#This Row],[BestSol]]=""), "", (DataBase2[[#This Row],[sCCJ]]-DataBase2[[#This Row],[BestSol]])/DataBase2[[#This Row],[BestSol]])</f>
        <v/>
      </c>
      <c r="AK875" s="76" t="str">
        <f>IF(OR(DataBase2[[#This Row],[sILS]] = "", DataBase2[[#This Row],[BestSol]]=""), "", (DataBase2[[#This Row],[sILS]]-DataBase2[[#This Row],[BestSol]])/DataBase2[[#This Row],[BestSol]])</f>
        <v/>
      </c>
      <c r="AL875" s="76" t="str">
        <f>IF(OR(DataBase2[[#This Row],[sSA]] = "", DataBase2[[#This Row],[BestSol]]=""), "", (DataBase2[[#This Row],[sSA]]-DataBase2[[#This Row],[BestSol]])/DataBase2[[#This Row],[BestSol]])</f>
        <v/>
      </c>
      <c r="AM875" s="76" t="str">
        <f>IF(OR(DataBase2[[#This Row],[sKS]] = "", DataBase2[[#This Row],[BestSol]]=""), "", (DataBase2[[#This Row],[sKS]]-DataBase2[[#This Row],[BestSol]])/DataBase2[[#This Row],[BestSol]])</f>
        <v/>
      </c>
      <c r="AN875" s="75" t="str">
        <f>IF(OR(DataBase2[[#This Row],[sLB]] = "", DataBase2[[#This Row],[BSHeu]]=""), "", (DataBase2[[#This Row],[sLB]]-DataBase2[[#This Row],[BSHeu]])/DataBase2[[#This Row],[BSHeu]])</f>
        <v/>
      </c>
      <c r="AO875" s="76" t="str">
        <f>IF(OR(DataBase2[[#This Row],[sCL]] = "",  DataBase2[[#This Row],[BSHeu]]=""), "", (DataBase2[[#This Row],[sCL]] - DataBase2[[#This Row],[BSHeu]])/ DataBase2[[#This Row],[BSHeu]])</f>
        <v/>
      </c>
      <c r="AP875" s="76" t="str">
        <f>IF(OR(DataBase2[[#This Row],[sDRC]]= "",  DataBase2[[#This Row],[BSHeu]]=""), "", (DataBase2[[#This Row],[sDRC]]- DataBase2[[#This Row],[BSHeu]])/ DataBase2[[#This Row],[BSHeu]])</f>
        <v/>
      </c>
      <c r="AQ875" s="76">
        <f>IF(OR(DataBase2[[#This Row],[sABS]]= "",  DataBase2[[#This Row],[BSHeu]]=""), "", (DataBase2[[#This Row],[sABS]]- DataBase2[[#This Row],[BSHeu]])/ DataBase2[[#This Row],[BSHeu]])</f>
        <v>6.8025337192332405E-2</v>
      </c>
      <c r="AR875" s="76">
        <f>IF(OR(DataBase2[[#This Row],[sCCJ]]= "",  DataBase2[[#This Row],[BSHeu]]=""), "", (DataBase2[[#This Row],[sCCJ]]- DataBase2[[#This Row],[BSHeu]])/ DataBase2[[#This Row],[BSHeu]])</f>
        <v>0</v>
      </c>
      <c r="AS875" s="76">
        <f>IF(OR(DataBase2[[#This Row],[sILS]] = "",  DataBase2[[#This Row],[BSHeu]]=""), "", (DataBase2[[#This Row],[sILS]]- DataBase2[[#This Row],[BSHeu]])/ DataBase2[[#This Row],[BSHeu]])</f>
        <v>2.5480494524491415E-2</v>
      </c>
      <c r="AT875" s="76">
        <f>IF(OR(DataBase2[[#This Row],[sSA]] = "",  DataBase2[[#This Row],[BSHeu]]=""), "", (DataBase2[[#This Row],[sSA]]- DataBase2[[#This Row],[BSHeu]])/ DataBase2[[#This Row],[BSHeu]])</f>
        <v>4.3782231620015259E-2</v>
      </c>
      <c r="AU875" s="77">
        <f>IF(OR(DataBase2[[#This Row],[sKS]]= "",  DataBase2[[#This Row],[BSHeu]]=""), "", (DataBase2[[#This Row],[sKS]]- DataBase2[[#This Row],[BSHeu]])/ DataBase2[[#This Row],[BSHeu]])</f>
        <v>4.7493530929617223E-2</v>
      </c>
      <c r="AV875" s="78" t="str">
        <f>IF(AND(DataBase2[[#This Row],[sLBGB]]&lt;=0.0001, DataBase2[[#This Row],[sLBGB]]&lt;&gt;""), 1,"")</f>
        <v/>
      </c>
      <c r="AW875" s="78" t="str">
        <f>IF(AND(DataBase2[[#This Row],[sCLGB]]&lt;=0.0001,DataBase2[[#This Row],[sCLGB]]&lt;&gt;""), 1,"")</f>
        <v/>
      </c>
      <c r="AX875" s="78" t="str">
        <f>IF(AND(DataBase2[[#This Row],[sDRCGB]]&lt;=0.0001,DataBase2[[#This Row],[sDRCGB]]&lt;&gt;""), 1,"")</f>
        <v/>
      </c>
      <c r="AY875" s="78" t="str">
        <f>IF(AND(DataBase2[[#This Row],[sABSGB]]&lt;=0.0001,DataBase2[[#This Row],[sABSGB]]&lt;&gt;""), 1,"")</f>
        <v/>
      </c>
      <c r="AZ875" s="78" t="str">
        <f>IF(AND(DataBase2[[#This Row],[sCCJGB]]&lt;=0.0001,DataBase2[[#This Row],[sCCJGB]]&lt;&gt;""), 1,"")</f>
        <v/>
      </c>
      <c r="BA875" s="78" t="str">
        <f>IF(AND(DataBase2[[#This Row],[sILSGB]]&lt;=0.0001,DataBase2[[#This Row],[sILSGB]]&lt;&gt;""), 1,"")</f>
        <v/>
      </c>
      <c r="BB875" s="78" t="str">
        <f>IF(AND(DataBase2[[#This Row],[sSAGB]]&lt;=0.0001,DataBase2[[#This Row],[sSAGB]]&lt;&gt;""), 1,"")</f>
        <v/>
      </c>
      <c r="BC875" s="78" t="str">
        <f>IF(AND(DataBase2[[#This Row],[sKSGB]]&lt;=0.0001,DataBase2[[#This Row],[sKSGB]]&lt;&gt;""), 1,"")</f>
        <v/>
      </c>
      <c r="BD875" s="79" t="str">
        <f>IF(AND(DataBase2[[#This Row],[sLBGKS]]&lt;=0.0001, DataBase2[[#This Row],[sLBGKS]]&lt;&gt;""), 1,"")</f>
        <v/>
      </c>
      <c r="BE875" s="78" t="str">
        <f>IF(AND(DataBase2[[#This Row],[sCLGKS]]&lt;=0.0001,DataBase2[[#This Row],[sCLGKS]]&lt;&gt;""), 1,"")</f>
        <v/>
      </c>
      <c r="BF875" s="78" t="str">
        <f>IF(AND(DataBase2[[#This Row],[sDRCGKS]]&lt;=0.0001,DataBase2[[#This Row],[sDRCGKS]]&lt;&gt;""), 1,"")</f>
        <v/>
      </c>
      <c r="BG875" s="78" t="str">
        <f>IF(AND(DataBase2[[#This Row],[sABSGKS]]&lt;=0.0001,DataBase2[[#This Row],[sABSGKS]]&lt;&gt;""), 1,"")</f>
        <v/>
      </c>
      <c r="BH875" s="78">
        <f>IF(AND(DataBase2[[#This Row],[sCCJGKS]]&lt;=0.0001,DataBase2[[#This Row],[sCCJGKS]]&lt;&gt;""), 1,"")</f>
        <v>1</v>
      </c>
      <c r="BI875" s="78" t="str">
        <f>IF(AND(DataBase2[[#This Row],[sILSGKS]]&lt;=0.0001,DataBase2[[#This Row],[sILSGKS]]&lt;&gt;""), 1,"")</f>
        <v/>
      </c>
      <c r="BJ875" s="78" t="str">
        <f>IF(AND(DataBase2[[#This Row],[sSAGKS]]&lt;=0.0001,DataBase2[[#This Row],[sSAGKS]]&lt;&gt;""), 1,"")</f>
        <v/>
      </c>
      <c r="BK875" s="80" t="str">
        <f>IF(AND(DataBase2[[#This Row],[sKSGKS]]&lt;=0.0001,DataBase2[[#This Row],[sKSGKS]]&lt;&gt;""), 1,"")</f>
        <v/>
      </c>
      <c r="BQ875" s="7"/>
      <c r="BR875" s="7"/>
      <c r="BS875" s="7"/>
      <c r="BT875" s="7"/>
      <c r="BU875" s="7"/>
      <c r="CH875" s="7"/>
      <c r="CI875" s="7"/>
      <c r="CJ875" s="7"/>
      <c r="CK875" s="7"/>
      <c r="CQ875" s="7"/>
      <c r="CR875" s="7"/>
      <c r="CS875" s="7"/>
      <c r="CT875" s="7"/>
      <c r="CU875" s="7"/>
      <c r="DH875" s="7"/>
      <c r="DI875" s="7"/>
      <c r="DJ875" s="7"/>
      <c r="DK875" s="7"/>
      <c r="DQ875" s="7"/>
      <c r="DR875" s="7"/>
      <c r="DS875" s="7"/>
      <c r="DT875" s="7"/>
      <c r="DU875" s="7"/>
      <c r="EB875" s="7"/>
      <c r="EC875" s="7"/>
      <c r="ED875" s="7"/>
      <c r="EE875" s="7"/>
      <c r="EK875" s="7"/>
      <c r="EL875" s="7"/>
      <c r="EM875" s="7"/>
      <c r="EN875" s="7"/>
      <c r="EO875" s="7"/>
      <c r="EV875" s="7"/>
      <c r="EW875" s="7"/>
      <c r="EX875" s="7"/>
      <c r="EY875" s="7"/>
    </row>
    <row r="876" spans="1:155" s="8" customFormat="1" x14ac:dyDescent="0.35">
      <c r="A876" s="127" t="s">
        <v>340</v>
      </c>
      <c r="B876" s="128" t="s">
        <v>283</v>
      </c>
      <c r="C876" s="129" t="s">
        <v>282</v>
      </c>
      <c r="D876" s="67">
        <v>6</v>
      </c>
      <c r="E876" s="67">
        <v>100</v>
      </c>
      <c r="F876" s="68">
        <v>2</v>
      </c>
      <c r="G876" s="130"/>
      <c r="H876" s="163">
        <v>13973.7</v>
      </c>
      <c r="I876" s="132"/>
      <c r="J876" s="130"/>
      <c r="K876" s="163"/>
      <c r="L876" s="132"/>
      <c r="M876" s="130"/>
      <c r="N876" s="131"/>
      <c r="O876" s="132"/>
      <c r="P876" s="130">
        <v>16657.970700000002</v>
      </c>
      <c r="Q876" s="132">
        <v>5021</v>
      </c>
      <c r="R876" s="130">
        <v>15870.38</v>
      </c>
      <c r="S876" s="132">
        <v>2070.83</v>
      </c>
      <c r="T876" s="130">
        <v>15765.88</v>
      </c>
      <c r="U876" s="132">
        <v>300.5455</v>
      </c>
      <c r="V876" s="130">
        <v>15878.68</v>
      </c>
      <c r="W876" s="132">
        <v>301.43150000000003</v>
      </c>
      <c r="X876" s="131">
        <v>15834.7</v>
      </c>
      <c r="Y876" s="132">
        <v>131</v>
      </c>
      <c r="Z876" s="74" t="str">
        <f t="shared" si="39"/>
        <v/>
      </c>
      <c r="AA876" s="48">
        <f t="shared" si="40"/>
        <v>15765.88</v>
      </c>
      <c r="AB87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MIN(G876,J876,M876),"")</f>
        <v/>
      </c>
      <c r="AC876" s="49" t="str">
        <f>IF(OR(DataBase2[[#This Row],[sKS]] = "", DataBase2[[#This Row],[BSOpt]]=""), "", (DataBase2[[#This Row],[sKS]]-DataBase2[[#This Row],[BSOpt]])/DataBase2[[#This Row],[BSOpt]])</f>
        <v/>
      </c>
      <c r="AD876" s="49" t="str">
        <f t="shared" si="41"/>
        <v/>
      </c>
      <c r="AE876" s="49" t="str">
        <f>IF(OR(DataBase2[[#This Row],[sKS]] = "", DataBase2[[#This Row],[BESTUB]]=""), "", (DataBase2[[#This Row],[sKS]]-DataBase2[[#This Row],[BESTUB]])/DataBase2[[#This Row],[BESTUB]])</f>
        <v/>
      </c>
      <c r="AF876" s="75" t="str">
        <f>IF(OR(DataBase2[[#This Row],[sLB]] = "", DataBase2[[#This Row],[BestSol]]=""), "", (DataBase2[[#This Row],[sLB]]-DataBase2[[#This Row],[BestSol]])/DataBase2[[#This Row],[BestSol]])</f>
        <v/>
      </c>
      <c r="AG876" s="76" t="str">
        <f>IF(OR(DataBase2[[#This Row],[sCL]] = "", DataBase2[[#This Row],[BestSol]]=""), "", (DataBase2[[#This Row],[sCL]] -DataBase2[[#This Row],[BestSol]])/DataBase2[[#This Row],[BestSol]])</f>
        <v/>
      </c>
      <c r="AH876" s="76" t="str">
        <f>IF(OR(DataBase2[[#This Row],[sDRC]]= "", DataBase2[[#This Row],[BestSol]]=""), "", (DataBase2[[#This Row],[sDRC]]-DataBase2[[#This Row],[BestSol]])/DataBase2[[#This Row],[BestSol]])</f>
        <v/>
      </c>
      <c r="AI876" s="76" t="str">
        <f>IF(OR(DataBase2[[#This Row],[sABS]]= "", DataBase2[[#This Row],[BestSol]]=""), "", (DataBase2[[#This Row],[sABS]]-DataBase2[[#This Row],[BestSol]])/DataBase2[[#This Row],[BestSol]])</f>
        <v/>
      </c>
      <c r="AJ876" s="76" t="str">
        <f>IF(OR(DataBase2[[#This Row],[sCCJ]]= "", DataBase2[[#This Row],[BestSol]]=""), "", (DataBase2[[#This Row],[sCCJ]]-DataBase2[[#This Row],[BestSol]])/DataBase2[[#This Row],[BestSol]])</f>
        <v/>
      </c>
      <c r="AK876" s="76" t="str">
        <f>IF(OR(DataBase2[[#This Row],[sILS]] = "", DataBase2[[#This Row],[BestSol]]=""), "", (DataBase2[[#This Row],[sILS]]-DataBase2[[#This Row],[BestSol]])/DataBase2[[#This Row],[BestSol]])</f>
        <v/>
      </c>
      <c r="AL876" s="76" t="str">
        <f>IF(OR(DataBase2[[#This Row],[sSA]] = "", DataBase2[[#This Row],[BestSol]]=""), "", (DataBase2[[#This Row],[sSA]]-DataBase2[[#This Row],[BestSol]])/DataBase2[[#This Row],[BestSol]])</f>
        <v/>
      </c>
      <c r="AM876" s="76" t="str">
        <f>IF(OR(DataBase2[[#This Row],[sKS]] = "", DataBase2[[#This Row],[BestSol]]=""), "", (DataBase2[[#This Row],[sKS]]-DataBase2[[#This Row],[BestSol]])/DataBase2[[#This Row],[BestSol]])</f>
        <v/>
      </c>
      <c r="AN876" s="75" t="str">
        <f>IF(OR(DataBase2[[#This Row],[sLB]] = "", DataBase2[[#This Row],[BSHeu]]=""), "", (DataBase2[[#This Row],[sLB]]-DataBase2[[#This Row],[BSHeu]])/DataBase2[[#This Row],[BSHeu]])</f>
        <v/>
      </c>
      <c r="AO876" s="76" t="str">
        <f>IF(OR(DataBase2[[#This Row],[sCL]] = "",  DataBase2[[#This Row],[BSHeu]]=""), "", (DataBase2[[#This Row],[sCL]] - DataBase2[[#This Row],[BSHeu]])/ DataBase2[[#This Row],[BSHeu]])</f>
        <v/>
      </c>
      <c r="AP876" s="76" t="str">
        <f>IF(OR(DataBase2[[#This Row],[sDRC]]= "",  DataBase2[[#This Row],[BSHeu]]=""), "", (DataBase2[[#This Row],[sDRC]]- DataBase2[[#This Row],[BSHeu]])/ DataBase2[[#This Row],[BSHeu]])</f>
        <v/>
      </c>
      <c r="AQ876" s="76">
        <f>IF(OR(DataBase2[[#This Row],[sABS]]= "",  DataBase2[[#This Row],[BSHeu]]=""), "", (DataBase2[[#This Row],[sABS]]- DataBase2[[#This Row],[BSHeu]])/ DataBase2[[#This Row],[BSHeu]])</f>
        <v>5.658362869690766E-2</v>
      </c>
      <c r="AR876" s="76">
        <f>IF(OR(DataBase2[[#This Row],[sCCJ]]= "",  DataBase2[[#This Row],[BSHeu]]=""), "", (DataBase2[[#This Row],[sCCJ]]- DataBase2[[#This Row],[BSHeu]])/ DataBase2[[#This Row],[BSHeu]])</f>
        <v>6.6282376879692097E-3</v>
      </c>
      <c r="AS876" s="76">
        <f>IF(OR(DataBase2[[#This Row],[sILS]] = "",  DataBase2[[#This Row],[BSHeu]]=""), "", (DataBase2[[#This Row],[sILS]]- DataBase2[[#This Row],[BSHeu]])/ DataBase2[[#This Row],[BSHeu]])</f>
        <v>0</v>
      </c>
      <c r="AT876" s="76">
        <f>IF(OR(DataBase2[[#This Row],[sSA]] = "",  DataBase2[[#This Row],[BSHeu]]=""), "", (DataBase2[[#This Row],[sSA]]- DataBase2[[#This Row],[BSHeu]])/ DataBase2[[#This Row],[BSHeu]])</f>
        <v>7.1546910162960204E-3</v>
      </c>
      <c r="AU876" s="77">
        <f>IF(OR(DataBase2[[#This Row],[sKS]]= "",  DataBase2[[#This Row],[BSHeu]]=""), "", (DataBase2[[#This Row],[sKS]]- DataBase2[[#This Row],[BSHeu]])/ DataBase2[[#This Row],[BSHeu]])</f>
        <v>4.3651226572827863E-3</v>
      </c>
      <c r="AV876" s="78" t="str">
        <f>IF(AND(DataBase2[[#This Row],[sLBGB]]&lt;=0.0001, DataBase2[[#This Row],[sLBGB]]&lt;&gt;""), 1,"")</f>
        <v/>
      </c>
      <c r="AW876" s="78" t="str">
        <f>IF(AND(DataBase2[[#This Row],[sCLGB]]&lt;=0.0001,DataBase2[[#This Row],[sCLGB]]&lt;&gt;""), 1,"")</f>
        <v/>
      </c>
      <c r="AX876" s="78" t="str">
        <f>IF(AND(DataBase2[[#This Row],[sDRCGB]]&lt;=0.0001,DataBase2[[#This Row],[sDRCGB]]&lt;&gt;""), 1,"")</f>
        <v/>
      </c>
      <c r="AY876" s="78" t="str">
        <f>IF(AND(DataBase2[[#This Row],[sABSGB]]&lt;=0.0001,DataBase2[[#This Row],[sABSGB]]&lt;&gt;""), 1,"")</f>
        <v/>
      </c>
      <c r="AZ876" s="78" t="str">
        <f>IF(AND(DataBase2[[#This Row],[sCCJGB]]&lt;=0.0001,DataBase2[[#This Row],[sCCJGB]]&lt;&gt;""), 1,"")</f>
        <v/>
      </c>
      <c r="BA876" s="78" t="str">
        <f>IF(AND(DataBase2[[#This Row],[sILSGB]]&lt;=0.0001,DataBase2[[#This Row],[sILSGB]]&lt;&gt;""), 1,"")</f>
        <v/>
      </c>
      <c r="BB876" s="78" t="str">
        <f>IF(AND(DataBase2[[#This Row],[sSAGB]]&lt;=0.0001,DataBase2[[#This Row],[sSAGB]]&lt;&gt;""), 1,"")</f>
        <v/>
      </c>
      <c r="BC876" s="78" t="str">
        <f>IF(AND(DataBase2[[#This Row],[sKSGB]]&lt;=0.0001,DataBase2[[#This Row],[sKSGB]]&lt;&gt;""), 1,"")</f>
        <v/>
      </c>
      <c r="BD876" s="79" t="str">
        <f>IF(AND(DataBase2[[#This Row],[sLBGKS]]&lt;=0.0001, DataBase2[[#This Row],[sLBGKS]]&lt;&gt;""), 1,"")</f>
        <v/>
      </c>
      <c r="BE876" s="78" t="str">
        <f>IF(AND(DataBase2[[#This Row],[sCLGKS]]&lt;=0.0001,DataBase2[[#This Row],[sCLGKS]]&lt;&gt;""), 1,"")</f>
        <v/>
      </c>
      <c r="BF876" s="78" t="str">
        <f>IF(AND(DataBase2[[#This Row],[sDRCGKS]]&lt;=0.0001,DataBase2[[#This Row],[sDRCGKS]]&lt;&gt;""), 1,"")</f>
        <v/>
      </c>
      <c r="BG876" s="78" t="str">
        <f>IF(AND(DataBase2[[#This Row],[sABSGKS]]&lt;=0.0001,DataBase2[[#This Row],[sABSGKS]]&lt;&gt;""), 1,"")</f>
        <v/>
      </c>
      <c r="BH876" s="78" t="str">
        <f>IF(AND(DataBase2[[#This Row],[sCCJGKS]]&lt;=0.0001,DataBase2[[#This Row],[sCCJGKS]]&lt;&gt;""), 1,"")</f>
        <v/>
      </c>
      <c r="BI876" s="78">
        <f>IF(AND(DataBase2[[#This Row],[sILSGKS]]&lt;=0.0001,DataBase2[[#This Row],[sILSGKS]]&lt;&gt;""), 1,"")</f>
        <v>1</v>
      </c>
      <c r="BJ876" s="78" t="str">
        <f>IF(AND(DataBase2[[#This Row],[sSAGKS]]&lt;=0.0001,DataBase2[[#This Row],[sSAGKS]]&lt;&gt;""), 1,"")</f>
        <v/>
      </c>
      <c r="BK876" s="80" t="str">
        <f>IF(AND(DataBase2[[#This Row],[sKSGKS]]&lt;=0.0001,DataBase2[[#This Row],[sKSGKS]]&lt;&gt;""), 1,"")</f>
        <v/>
      </c>
      <c r="BQ876" s="7"/>
      <c r="BR876" s="7"/>
      <c r="BS876" s="7"/>
      <c r="BT876" s="7"/>
      <c r="BU876" s="7"/>
      <c r="CH876" s="7"/>
      <c r="CI876" s="7"/>
      <c r="CJ876" s="7"/>
      <c r="CK876" s="7"/>
      <c r="CQ876" s="7"/>
      <c r="CR876" s="7"/>
      <c r="CS876" s="7"/>
      <c r="CT876" s="7"/>
      <c r="CU876" s="7"/>
      <c r="DH876" s="7"/>
      <c r="DI876" s="7"/>
      <c r="DJ876" s="7"/>
      <c r="DK876" s="7"/>
      <c r="DQ876" s="7"/>
      <c r="DR876" s="7"/>
      <c r="DS876" s="7"/>
      <c r="DT876" s="7"/>
      <c r="DU876" s="7"/>
      <c r="EB876" s="7"/>
      <c r="EC876" s="7"/>
      <c r="ED876" s="7"/>
      <c r="EE876" s="7"/>
      <c r="EK876" s="7"/>
      <c r="EL876" s="7"/>
      <c r="EM876" s="7"/>
      <c r="EN876" s="7"/>
      <c r="EO876" s="7"/>
      <c r="EV876" s="7"/>
      <c r="EW876" s="7"/>
      <c r="EX876" s="7"/>
      <c r="EY876" s="7"/>
    </row>
    <row r="877" spans="1:155" s="8" customFormat="1" x14ac:dyDescent="0.35">
      <c r="A877" s="127" t="s">
        <v>341</v>
      </c>
      <c r="B877" s="128" t="s">
        <v>283</v>
      </c>
      <c r="C877" s="129" t="s">
        <v>282</v>
      </c>
      <c r="D877" s="67">
        <v>6</v>
      </c>
      <c r="E877" s="67">
        <v>100</v>
      </c>
      <c r="F877" s="68">
        <v>3</v>
      </c>
      <c r="G877" s="130"/>
      <c r="H877" s="163">
        <v>14653.6</v>
      </c>
      <c r="I877" s="132"/>
      <c r="J877" s="130"/>
      <c r="K877" s="163"/>
      <c r="L877" s="132"/>
      <c r="M877" s="130"/>
      <c r="N877" s="131"/>
      <c r="O877" s="132"/>
      <c r="P877" s="130">
        <v>18114.509770000001</v>
      </c>
      <c r="Q877" s="132">
        <v>6355</v>
      </c>
      <c r="R877" s="130">
        <v>16278.88</v>
      </c>
      <c r="S877" s="132">
        <v>2314.1999999999998</v>
      </c>
      <c r="T877" s="130">
        <v>17043.580000000002</v>
      </c>
      <c r="U877" s="132">
        <v>300.50400000000002</v>
      </c>
      <c r="V877" s="130">
        <v>16675.98</v>
      </c>
      <c r="W877" s="132">
        <v>300.52350000000001</v>
      </c>
      <c r="X877" s="131">
        <v>18236.400000000001</v>
      </c>
      <c r="Y877" s="132">
        <v>76</v>
      </c>
      <c r="Z877" s="74" t="str">
        <f t="shared" si="39"/>
        <v/>
      </c>
      <c r="AA877" s="48">
        <f t="shared" si="40"/>
        <v>16278.88</v>
      </c>
      <c r="AB87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MIN(G877,J877,M877),"")</f>
        <v/>
      </c>
      <c r="AC877" s="49" t="str">
        <f>IF(OR(DataBase2[[#This Row],[sKS]] = "", DataBase2[[#This Row],[BSOpt]]=""), "", (DataBase2[[#This Row],[sKS]]-DataBase2[[#This Row],[BSOpt]])/DataBase2[[#This Row],[BSOpt]])</f>
        <v/>
      </c>
      <c r="AD877" s="49" t="str">
        <f t="shared" si="41"/>
        <v/>
      </c>
      <c r="AE877" s="49" t="str">
        <f>IF(OR(DataBase2[[#This Row],[sKS]] = "", DataBase2[[#This Row],[BESTUB]]=""), "", (DataBase2[[#This Row],[sKS]]-DataBase2[[#This Row],[BESTUB]])/DataBase2[[#This Row],[BESTUB]])</f>
        <v/>
      </c>
      <c r="AF877" s="75" t="str">
        <f>IF(OR(DataBase2[[#This Row],[sLB]] = "", DataBase2[[#This Row],[BestSol]]=""), "", (DataBase2[[#This Row],[sLB]]-DataBase2[[#This Row],[BestSol]])/DataBase2[[#This Row],[BestSol]])</f>
        <v/>
      </c>
      <c r="AG877" s="76" t="str">
        <f>IF(OR(DataBase2[[#This Row],[sCL]] = "", DataBase2[[#This Row],[BestSol]]=""), "", (DataBase2[[#This Row],[sCL]] -DataBase2[[#This Row],[BestSol]])/DataBase2[[#This Row],[BestSol]])</f>
        <v/>
      </c>
      <c r="AH877" s="76" t="str">
        <f>IF(OR(DataBase2[[#This Row],[sDRC]]= "", DataBase2[[#This Row],[BestSol]]=""), "", (DataBase2[[#This Row],[sDRC]]-DataBase2[[#This Row],[BestSol]])/DataBase2[[#This Row],[BestSol]])</f>
        <v/>
      </c>
      <c r="AI877" s="76" t="str">
        <f>IF(OR(DataBase2[[#This Row],[sABS]]= "", DataBase2[[#This Row],[BestSol]]=""), "", (DataBase2[[#This Row],[sABS]]-DataBase2[[#This Row],[BestSol]])/DataBase2[[#This Row],[BestSol]])</f>
        <v/>
      </c>
      <c r="AJ877" s="76" t="str">
        <f>IF(OR(DataBase2[[#This Row],[sCCJ]]= "", DataBase2[[#This Row],[BestSol]]=""), "", (DataBase2[[#This Row],[sCCJ]]-DataBase2[[#This Row],[BestSol]])/DataBase2[[#This Row],[BestSol]])</f>
        <v/>
      </c>
      <c r="AK877" s="76" t="str">
        <f>IF(OR(DataBase2[[#This Row],[sILS]] = "", DataBase2[[#This Row],[BestSol]]=""), "", (DataBase2[[#This Row],[sILS]]-DataBase2[[#This Row],[BestSol]])/DataBase2[[#This Row],[BestSol]])</f>
        <v/>
      </c>
      <c r="AL877" s="76" t="str">
        <f>IF(OR(DataBase2[[#This Row],[sSA]] = "", DataBase2[[#This Row],[BestSol]]=""), "", (DataBase2[[#This Row],[sSA]]-DataBase2[[#This Row],[BestSol]])/DataBase2[[#This Row],[BestSol]])</f>
        <v/>
      </c>
      <c r="AM877" s="165" t="str">
        <f>IF(OR(DataBase2[[#This Row],[sKS]] = "", DataBase2[[#This Row],[BestSol]]=""), "", (DataBase2[[#This Row],[sKS]]-DataBase2[[#This Row],[BestSol]])/DataBase2[[#This Row],[BestSol]])</f>
        <v/>
      </c>
      <c r="AN877" s="75" t="str">
        <f>IF(OR(DataBase2[[#This Row],[sLB]] = "", DataBase2[[#This Row],[BSHeu]]=""), "", (DataBase2[[#This Row],[sLB]]-DataBase2[[#This Row],[BSHeu]])/DataBase2[[#This Row],[BSHeu]])</f>
        <v/>
      </c>
      <c r="AO877" s="76" t="str">
        <f>IF(OR(DataBase2[[#This Row],[sCL]] = "",  DataBase2[[#This Row],[BSHeu]]=""), "", (DataBase2[[#This Row],[sCL]] - DataBase2[[#This Row],[BSHeu]])/ DataBase2[[#This Row],[BSHeu]])</f>
        <v/>
      </c>
      <c r="AP877" s="76" t="str">
        <f>IF(OR(DataBase2[[#This Row],[sDRC]]= "",  DataBase2[[#This Row],[BSHeu]]=""), "", (DataBase2[[#This Row],[sDRC]]- DataBase2[[#This Row],[BSHeu]])/ DataBase2[[#This Row],[BSHeu]])</f>
        <v/>
      </c>
      <c r="AQ877" s="76">
        <f>IF(OR(DataBase2[[#This Row],[sABS]]= "",  DataBase2[[#This Row],[BSHeu]]=""), "", (DataBase2[[#This Row],[sABS]]- DataBase2[[#This Row],[BSHeu]])/ DataBase2[[#This Row],[BSHeu]])</f>
        <v>0.11276142891894292</v>
      </c>
      <c r="AR877" s="76">
        <f>IF(OR(DataBase2[[#This Row],[sCCJ]]= "",  DataBase2[[#This Row],[BSHeu]]=""), "", (DataBase2[[#This Row],[sCCJ]]- DataBase2[[#This Row],[BSHeu]])/ DataBase2[[#This Row],[BSHeu]])</f>
        <v>0</v>
      </c>
      <c r="AS877" s="76">
        <f>IF(OR(DataBase2[[#This Row],[sILS]] = "",  DataBase2[[#This Row],[BSHeu]]=""), "", (DataBase2[[#This Row],[sILS]]- DataBase2[[#This Row],[BSHeu]])/ DataBase2[[#This Row],[BSHeu]])</f>
        <v>4.6974976165436604E-2</v>
      </c>
      <c r="AT877" s="76">
        <f>IF(OR(DataBase2[[#This Row],[sSA]] = "",  DataBase2[[#This Row],[BSHeu]]=""), "", (DataBase2[[#This Row],[sSA]]- DataBase2[[#This Row],[BSHeu]])/ DataBase2[[#This Row],[BSHeu]])</f>
        <v>2.4393570073616883E-2</v>
      </c>
      <c r="AU877" s="77">
        <f>IF(OR(DataBase2[[#This Row],[sKS]]= "",  DataBase2[[#This Row],[BSHeu]]=""), "", (DataBase2[[#This Row],[sKS]]- DataBase2[[#This Row],[BSHeu]])/ DataBase2[[#This Row],[BSHeu]])</f>
        <v>0.12024905890331536</v>
      </c>
      <c r="AV877" s="78" t="str">
        <f>IF(AND(DataBase2[[#This Row],[sLBGB]]&lt;=0.0001, DataBase2[[#This Row],[sLBGB]]&lt;&gt;""), 1,"")</f>
        <v/>
      </c>
      <c r="AW877" s="78" t="str">
        <f>IF(AND(DataBase2[[#This Row],[sCLGB]]&lt;=0.0001,DataBase2[[#This Row],[sCLGB]]&lt;&gt;""), 1,"")</f>
        <v/>
      </c>
      <c r="AX877" s="78" t="str">
        <f>IF(AND(DataBase2[[#This Row],[sDRCGB]]&lt;=0.0001,DataBase2[[#This Row],[sDRCGB]]&lt;&gt;""), 1,"")</f>
        <v/>
      </c>
      <c r="AY877" s="78" t="str">
        <f>IF(AND(DataBase2[[#This Row],[sABSGB]]&lt;=0.0001,DataBase2[[#This Row],[sABSGB]]&lt;&gt;""), 1,"")</f>
        <v/>
      </c>
      <c r="AZ877" s="78" t="str">
        <f>IF(AND(DataBase2[[#This Row],[sCCJGB]]&lt;=0.0001,DataBase2[[#This Row],[sCCJGB]]&lt;&gt;""), 1,"")</f>
        <v/>
      </c>
      <c r="BA877" s="78" t="str">
        <f>IF(AND(DataBase2[[#This Row],[sILSGB]]&lt;=0.0001,DataBase2[[#This Row],[sILSGB]]&lt;&gt;""), 1,"")</f>
        <v/>
      </c>
      <c r="BB877" s="78" t="str">
        <f>IF(AND(DataBase2[[#This Row],[sSAGB]]&lt;=0.0001,DataBase2[[#This Row],[sSAGB]]&lt;&gt;""), 1,"")</f>
        <v/>
      </c>
      <c r="BC877" s="166" t="str">
        <f>IF(AND(DataBase2[[#This Row],[sKSGB]]&lt;=0.0001,DataBase2[[#This Row],[sKSGB]]&lt;&gt;""), 1,"")</f>
        <v/>
      </c>
      <c r="BD877" s="79" t="str">
        <f>IF(AND(DataBase2[[#This Row],[sLBGKS]]&lt;=0.0001, DataBase2[[#This Row],[sLBGKS]]&lt;&gt;""), 1,"")</f>
        <v/>
      </c>
      <c r="BE877" s="78" t="str">
        <f>IF(AND(DataBase2[[#This Row],[sCLGKS]]&lt;=0.0001,DataBase2[[#This Row],[sCLGKS]]&lt;&gt;""), 1,"")</f>
        <v/>
      </c>
      <c r="BF877" s="78" t="str">
        <f>IF(AND(DataBase2[[#This Row],[sDRCGKS]]&lt;=0.0001,DataBase2[[#This Row],[sDRCGKS]]&lt;&gt;""), 1,"")</f>
        <v/>
      </c>
      <c r="BG877" s="78" t="str">
        <f>IF(AND(DataBase2[[#This Row],[sABSGKS]]&lt;=0.0001,DataBase2[[#This Row],[sABSGKS]]&lt;&gt;""), 1,"")</f>
        <v/>
      </c>
      <c r="BH877" s="78">
        <f>IF(AND(DataBase2[[#This Row],[sCCJGKS]]&lt;=0.0001,DataBase2[[#This Row],[sCCJGKS]]&lt;&gt;""), 1,"")</f>
        <v>1</v>
      </c>
      <c r="BI877" s="78" t="str">
        <f>IF(AND(DataBase2[[#This Row],[sILSGKS]]&lt;=0.0001,DataBase2[[#This Row],[sILSGKS]]&lt;&gt;""), 1,"")</f>
        <v/>
      </c>
      <c r="BJ877" s="78" t="str">
        <f>IF(AND(DataBase2[[#This Row],[sSAGKS]]&lt;=0.0001,DataBase2[[#This Row],[sSAGKS]]&lt;&gt;""), 1,"")</f>
        <v/>
      </c>
      <c r="BK877" s="80" t="str">
        <f>IF(AND(DataBase2[[#This Row],[sKSGKS]]&lt;=0.0001,DataBase2[[#This Row],[sKSGKS]]&lt;&gt;""), 1,"")</f>
        <v/>
      </c>
      <c r="BQ877" s="7"/>
      <c r="BR877" s="7"/>
      <c r="BS877" s="7"/>
      <c r="BT877" s="7"/>
      <c r="BU877" s="7"/>
      <c r="CH877" s="7"/>
      <c r="CI877" s="7"/>
      <c r="CJ877" s="7"/>
      <c r="CK877" s="7"/>
      <c r="CQ877" s="7"/>
      <c r="CR877" s="7"/>
      <c r="CS877" s="7"/>
      <c r="CT877" s="7"/>
      <c r="CU877" s="7"/>
      <c r="DH877" s="7"/>
      <c r="DI877" s="7"/>
      <c r="DJ877" s="7"/>
      <c r="DK877" s="7"/>
      <c r="DQ877" s="7"/>
      <c r="DR877" s="7"/>
      <c r="DS877" s="7"/>
      <c r="DT877" s="7"/>
      <c r="DU877" s="7"/>
      <c r="EB877" s="7"/>
      <c r="EC877" s="7"/>
      <c r="ED877" s="7"/>
      <c r="EE877" s="7"/>
      <c r="EK877" s="7"/>
      <c r="EL877" s="7"/>
      <c r="EM877" s="7"/>
      <c r="EN877" s="7"/>
      <c r="EO877" s="7"/>
      <c r="EV877" s="7"/>
      <c r="EW877" s="7"/>
      <c r="EX877" s="7"/>
      <c r="EY877" s="7"/>
    </row>
    <row r="878" spans="1:155" s="8" customFormat="1" x14ac:dyDescent="0.35">
      <c r="A878" s="127" t="s">
        <v>342</v>
      </c>
      <c r="B878" s="128" t="s">
        <v>283</v>
      </c>
      <c r="C878" s="129" t="s">
        <v>282</v>
      </c>
      <c r="D878" s="67">
        <v>6</v>
      </c>
      <c r="E878" s="67">
        <v>100</v>
      </c>
      <c r="F878" s="68">
        <v>4</v>
      </c>
      <c r="G878" s="130"/>
      <c r="H878" s="163">
        <v>15363.6</v>
      </c>
      <c r="I878" s="132"/>
      <c r="J878" s="130"/>
      <c r="K878" s="163"/>
      <c r="L878" s="132"/>
      <c r="M878" s="130"/>
      <c r="N878" s="131"/>
      <c r="O878" s="132"/>
      <c r="P878" s="130">
        <v>19574.849610000001</v>
      </c>
      <c r="Q878" s="132">
        <v>3412</v>
      </c>
      <c r="R878" s="130">
        <v>17758.38</v>
      </c>
      <c r="S878" s="132">
        <v>1934.41</v>
      </c>
      <c r="T878" s="130">
        <v>17801.78</v>
      </c>
      <c r="U878" s="132">
        <v>300.40249999999997</v>
      </c>
      <c r="V878" s="130">
        <v>18006.18</v>
      </c>
      <c r="W878" s="132">
        <v>300.8775</v>
      </c>
      <c r="X878" s="131">
        <v>18726.3</v>
      </c>
      <c r="Y878" s="132">
        <v>72</v>
      </c>
      <c r="Z878" s="74" t="str">
        <f t="shared" si="39"/>
        <v/>
      </c>
      <c r="AA878" s="48">
        <f t="shared" si="40"/>
        <v>17758.38</v>
      </c>
      <c r="AB87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MIN(G878,J878,M878),"")</f>
        <v/>
      </c>
      <c r="AC878" s="49" t="str">
        <f>IF(OR(DataBase2[[#This Row],[sKS]] = "", DataBase2[[#This Row],[BSOpt]]=""), "", (DataBase2[[#This Row],[sKS]]-DataBase2[[#This Row],[BSOpt]])/DataBase2[[#This Row],[BSOpt]])</f>
        <v/>
      </c>
      <c r="AD878" s="49" t="str">
        <f t="shared" si="41"/>
        <v/>
      </c>
      <c r="AE878" s="49" t="str">
        <f>IF(OR(DataBase2[[#This Row],[sKS]] = "", DataBase2[[#This Row],[BESTUB]]=""), "", (DataBase2[[#This Row],[sKS]]-DataBase2[[#This Row],[BESTUB]])/DataBase2[[#This Row],[BESTUB]])</f>
        <v/>
      </c>
      <c r="AF878" s="75" t="str">
        <f>IF(OR(DataBase2[[#This Row],[sLB]] = "", DataBase2[[#This Row],[BestSol]]=""), "", (DataBase2[[#This Row],[sLB]]-DataBase2[[#This Row],[BestSol]])/DataBase2[[#This Row],[BestSol]])</f>
        <v/>
      </c>
      <c r="AG878" s="76" t="str">
        <f>IF(OR(DataBase2[[#This Row],[sCL]] = "", DataBase2[[#This Row],[BestSol]]=""), "", (DataBase2[[#This Row],[sCL]] -DataBase2[[#This Row],[BestSol]])/DataBase2[[#This Row],[BestSol]])</f>
        <v/>
      </c>
      <c r="AH878" s="76" t="str">
        <f>IF(OR(DataBase2[[#This Row],[sDRC]]= "", DataBase2[[#This Row],[BestSol]]=""), "", (DataBase2[[#This Row],[sDRC]]-DataBase2[[#This Row],[BestSol]])/DataBase2[[#This Row],[BestSol]])</f>
        <v/>
      </c>
      <c r="AI878" s="76" t="str">
        <f>IF(OR(DataBase2[[#This Row],[sABS]]= "", DataBase2[[#This Row],[BestSol]]=""), "", (DataBase2[[#This Row],[sABS]]-DataBase2[[#This Row],[BestSol]])/DataBase2[[#This Row],[BestSol]])</f>
        <v/>
      </c>
      <c r="AJ878" s="76" t="str">
        <f>IF(OR(DataBase2[[#This Row],[sCCJ]]= "", DataBase2[[#This Row],[BestSol]]=""), "", (DataBase2[[#This Row],[sCCJ]]-DataBase2[[#This Row],[BestSol]])/DataBase2[[#This Row],[BestSol]])</f>
        <v/>
      </c>
      <c r="AK878" s="76" t="str">
        <f>IF(OR(DataBase2[[#This Row],[sILS]] = "", DataBase2[[#This Row],[BestSol]]=""), "", (DataBase2[[#This Row],[sILS]]-DataBase2[[#This Row],[BestSol]])/DataBase2[[#This Row],[BestSol]])</f>
        <v/>
      </c>
      <c r="AL878" s="76" t="str">
        <f>IF(OR(DataBase2[[#This Row],[sSA]] = "", DataBase2[[#This Row],[BestSol]]=""), "", (DataBase2[[#This Row],[sSA]]-DataBase2[[#This Row],[BestSol]])/DataBase2[[#This Row],[BestSol]])</f>
        <v/>
      </c>
      <c r="AM878" s="165" t="str">
        <f>IF(OR(DataBase2[[#This Row],[sKS]] = "", DataBase2[[#This Row],[BestSol]]=""), "", (DataBase2[[#This Row],[sKS]]-DataBase2[[#This Row],[BestSol]])/DataBase2[[#This Row],[BestSol]])</f>
        <v/>
      </c>
      <c r="AN878" s="75" t="str">
        <f>IF(OR(DataBase2[[#This Row],[sLB]] = "", DataBase2[[#This Row],[BSHeu]]=""), "", (DataBase2[[#This Row],[sLB]]-DataBase2[[#This Row],[BSHeu]])/DataBase2[[#This Row],[BSHeu]])</f>
        <v/>
      </c>
      <c r="AO878" s="76" t="str">
        <f>IF(OR(DataBase2[[#This Row],[sCL]] = "",  DataBase2[[#This Row],[BSHeu]]=""), "", (DataBase2[[#This Row],[sCL]] - DataBase2[[#This Row],[BSHeu]])/ DataBase2[[#This Row],[BSHeu]])</f>
        <v/>
      </c>
      <c r="AP878" s="76" t="str">
        <f>IF(OR(DataBase2[[#This Row],[sDRC]]= "",  DataBase2[[#This Row],[BSHeu]]=""), "", (DataBase2[[#This Row],[sDRC]]- DataBase2[[#This Row],[BSHeu]])/ DataBase2[[#This Row],[BSHeu]])</f>
        <v/>
      </c>
      <c r="AQ878" s="76">
        <f>IF(OR(DataBase2[[#This Row],[sABS]]= "",  DataBase2[[#This Row],[BSHeu]]=""), "", (DataBase2[[#This Row],[sABS]]- DataBase2[[#This Row],[BSHeu]])/ DataBase2[[#This Row],[BSHeu]])</f>
        <v>0.10228802458332348</v>
      </c>
      <c r="AR878" s="76">
        <f>IF(OR(DataBase2[[#This Row],[sCCJ]]= "",  DataBase2[[#This Row],[BSHeu]]=""), "", (DataBase2[[#This Row],[sCCJ]]- DataBase2[[#This Row],[BSHeu]])/ DataBase2[[#This Row],[BSHeu]])</f>
        <v>0</v>
      </c>
      <c r="AS878" s="76">
        <f>IF(OR(DataBase2[[#This Row],[sILS]] = "",  DataBase2[[#This Row],[BSHeu]]=""), "", (DataBase2[[#This Row],[sILS]]- DataBase2[[#This Row],[BSHeu]])/ DataBase2[[#This Row],[BSHeu]])</f>
        <v>2.4439166185202602E-3</v>
      </c>
      <c r="AT878" s="76">
        <f>IF(OR(DataBase2[[#This Row],[sSA]] = "",  DataBase2[[#This Row],[BSHeu]]=""), "", (DataBase2[[#This Row],[sSA]]- DataBase2[[#This Row],[BSHeu]])/ DataBase2[[#This Row],[BSHeu]])</f>
        <v>1.3953975531551822E-2</v>
      </c>
      <c r="AU878" s="77">
        <f>IF(OR(DataBase2[[#This Row],[sKS]]= "",  DataBase2[[#This Row],[BSHeu]]=""), "", (DataBase2[[#This Row],[sKS]]- DataBase2[[#This Row],[BSHeu]])/ DataBase2[[#This Row],[BSHeu]])</f>
        <v>5.4504971737286745E-2</v>
      </c>
      <c r="AV878" s="78" t="str">
        <f>IF(AND(DataBase2[[#This Row],[sLBGB]]&lt;=0.0001, DataBase2[[#This Row],[sLBGB]]&lt;&gt;""), 1,"")</f>
        <v/>
      </c>
      <c r="AW878" s="78" t="str">
        <f>IF(AND(DataBase2[[#This Row],[sCLGB]]&lt;=0.0001,DataBase2[[#This Row],[sCLGB]]&lt;&gt;""), 1,"")</f>
        <v/>
      </c>
      <c r="AX878" s="78" t="str">
        <f>IF(AND(DataBase2[[#This Row],[sDRCGB]]&lt;=0.0001,DataBase2[[#This Row],[sDRCGB]]&lt;&gt;""), 1,"")</f>
        <v/>
      </c>
      <c r="AY878" s="78" t="str">
        <f>IF(AND(DataBase2[[#This Row],[sABSGB]]&lt;=0.0001,DataBase2[[#This Row],[sABSGB]]&lt;&gt;""), 1,"")</f>
        <v/>
      </c>
      <c r="AZ878" s="78" t="str">
        <f>IF(AND(DataBase2[[#This Row],[sCCJGB]]&lt;=0.0001,DataBase2[[#This Row],[sCCJGB]]&lt;&gt;""), 1,"")</f>
        <v/>
      </c>
      <c r="BA878" s="78" t="str">
        <f>IF(AND(DataBase2[[#This Row],[sILSGB]]&lt;=0.0001,DataBase2[[#This Row],[sILSGB]]&lt;&gt;""), 1,"")</f>
        <v/>
      </c>
      <c r="BB878" s="78" t="str">
        <f>IF(AND(DataBase2[[#This Row],[sSAGB]]&lt;=0.0001,DataBase2[[#This Row],[sSAGB]]&lt;&gt;""), 1,"")</f>
        <v/>
      </c>
      <c r="BC878" s="166" t="str">
        <f>IF(AND(DataBase2[[#This Row],[sKSGB]]&lt;=0.0001,DataBase2[[#This Row],[sKSGB]]&lt;&gt;""), 1,"")</f>
        <v/>
      </c>
      <c r="BD878" s="79" t="str">
        <f>IF(AND(DataBase2[[#This Row],[sLBGKS]]&lt;=0.0001, DataBase2[[#This Row],[sLBGKS]]&lt;&gt;""), 1,"")</f>
        <v/>
      </c>
      <c r="BE878" s="78" t="str">
        <f>IF(AND(DataBase2[[#This Row],[sCLGKS]]&lt;=0.0001,DataBase2[[#This Row],[sCLGKS]]&lt;&gt;""), 1,"")</f>
        <v/>
      </c>
      <c r="BF878" s="78" t="str">
        <f>IF(AND(DataBase2[[#This Row],[sDRCGKS]]&lt;=0.0001,DataBase2[[#This Row],[sDRCGKS]]&lt;&gt;""), 1,"")</f>
        <v/>
      </c>
      <c r="BG878" s="78" t="str">
        <f>IF(AND(DataBase2[[#This Row],[sABSGKS]]&lt;=0.0001,DataBase2[[#This Row],[sABSGKS]]&lt;&gt;""), 1,"")</f>
        <v/>
      </c>
      <c r="BH878" s="78">
        <f>IF(AND(DataBase2[[#This Row],[sCCJGKS]]&lt;=0.0001,DataBase2[[#This Row],[sCCJGKS]]&lt;&gt;""), 1,"")</f>
        <v>1</v>
      </c>
      <c r="BI878" s="78" t="str">
        <f>IF(AND(DataBase2[[#This Row],[sILSGKS]]&lt;=0.0001,DataBase2[[#This Row],[sILSGKS]]&lt;&gt;""), 1,"")</f>
        <v/>
      </c>
      <c r="BJ878" s="78" t="str">
        <f>IF(AND(DataBase2[[#This Row],[sSAGKS]]&lt;=0.0001,DataBase2[[#This Row],[sSAGKS]]&lt;&gt;""), 1,"")</f>
        <v/>
      </c>
      <c r="BK878" s="80" t="str">
        <f>IF(AND(DataBase2[[#This Row],[sKSGKS]]&lt;=0.0001,DataBase2[[#This Row],[sKSGKS]]&lt;&gt;""), 1,"")</f>
        <v/>
      </c>
      <c r="BQ878" s="7"/>
      <c r="BR878" s="7"/>
      <c r="BS878" s="7"/>
      <c r="BT878" s="7"/>
      <c r="BU878" s="7"/>
      <c r="CH878" s="7"/>
      <c r="CI878" s="7"/>
      <c r="CJ878" s="7"/>
      <c r="CK878" s="7"/>
      <c r="CQ878" s="7"/>
      <c r="CR878" s="7"/>
      <c r="CS878" s="7"/>
      <c r="CT878" s="7"/>
      <c r="CU878" s="7"/>
      <c r="DH878" s="7"/>
      <c r="DI878" s="7"/>
      <c r="DJ878" s="7"/>
      <c r="DK878" s="7"/>
      <c r="DQ878" s="7"/>
      <c r="DR878" s="7"/>
      <c r="DS878" s="7"/>
      <c r="DT878" s="7"/>
      <c r="DU878" s="7"/>
      <c r="EB878" s="7"/>
      <c r="EC878" s="7"/>
      <c r="ED878" s="7"/>
      <c r="EE878" s="7"/>
      <c r="EK878" s="7"/>
      <c r="EL878" s="7"/>
      <c r="EM878" s="7"/>
      <c r="EN878" s="7"/>
      <c r="EO878" s="7"/>
      <c r="EV878" s="7"/>
      <c r="EW878" s="7"/>
      <c r="EX878" s="7"/>
      <c r="EY878" s="7"/>
    </row>
    <row r="879" spans="1:155" s="8" customFormat="1" x14ac:dyDescent="0.35">
      <c r="A879" s="127" t="s">
        <v>343</v>
      </c>
      <c r="B879" s="128" t="s">
        <v>283</v>
      </c>
      <c r="C879" s="129" t="s">
        <v>282</v>
      </c>
      <c r="D879" s="67">
        <v>6</v>
      </c>
      <c r="E879" s="67">
        <v>100</v>
      </c>
      <c r="F879" s="68">
        <v>5</v>
      </c>
      <c r="G879" s="130"/>
      <c r="H879" s="163">
        <v>16290.3</v>
      </c>
      <c r="I879" s="132"/>
      <c r="J879" s="130"/>
      <c r="K879" s="163"/>
      <c r="L879" s="132"/>
      <c r="M879" s="130"/>
      <c r="N879" s="131"/>
      <c r="O879" s="132"/>
      <c r="P879" s="130">
        <v>20088.880860000001</v>
      </c>
      <c r="Q879" s="132">
        <v>7551</v>
      </c>
      <c r="R879" s="130">
        <v>18315.28</v>
      </c>
      <c r="S879" s="132">
        <v>1496.74</v>
      </c>
      <c r="T879" s="130">
        <v>19174.18</v>
      </c>
      <c r="U879" s="132">
        <v>300.3605</v>
      </c>
      <c r="V879" s="130">
        <v>19433.18</v>
      </c>
      <c r="W879" s="132">
        <v>301.38749999999999</v>
      </c>
      <c r="X879" s="131">
        <v>19225.5</v>
      </c>
      <c r="Y879" s="132">
        <v>6529</v>
      </c>
      <c r="Z879" s="74" t="str">
        <f t="shared" si="39"/>
        <v/>
      </c>
      <c r="AA879" s="48">
        <f t="shared" si="40"/>
        <v>18315.28</v>
      </c>
      <c r="AB87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MIN(G879,J879,M879),"")</f>
        <v/>
      </c>
      <c r="AC879" s="49" t="str">
        <f>IF(OR(DataBase2[[#This Row],[sKS]] = "", DataBase2[[#This Row],[BSOpt]]=""), "", (DataBase2[[#This Row],[sKS]]-DataBase2[[#This Row],[BSOpt]])/DataBase2[[#This Row],[BSOpt]])</f>
        <v/>
      </c>
      <c r="AD879" s="49" t="str">
        <f t="shared" si="41"/>
        <v/>
      </c>
      <c r="AE879" s="49" t="str">
        <f>IF(OR(DataBase2[[#This Row],[sKS]] = "", DataBase2[[#This Row],[BESTUB]]=""), "", (DataBase2[[#This Row],[sKS]]-DataBase2[[#This Row],[BESTUB]])/DataBase2[[#This Row],[BESTUB]])</f>
        <v/>
      </c>
      <c r="AF879" s="75" t="str">
        <f>IF(OR(DataBase2[[#This Row],[sLB]] = "", DataBase2[[#This Row],[BestSol]]=""), "", (DataBase2[[#This Row],[sLB]]-DataBase2[[#This Row],[BestSol]])/DataBase2[[#This Row],[BestSol]])</f>
        <v/>
      </c>
      <c r="AG879" s="76" t="str">
        <f>IF(OR(DataBase2[[#This Row],[sCL]] = "", DataBase2[[#This Row],[BestSol]]=""), "", (DataBase2[[#This Row],[sCL]] -DataBase2[[#This Row],[BestSol]])/DataBase2[[#This Row],[BestSol]])</f>
        <v/>
      </c>
      <c r="AH879" s="76" t="str">
        <f>IF(OR(DataBase2[[#This Row],[sDRC]]= "", DataBase2[[#This Row],[BestSol]]=""), "", (DataBase2[[#This Row],[sDRC]]-DataBase2[[#This Row],[BestSol]])/DataBase2[[#This Row],[BestSol]])</f>
        <v/>
      </c>
      <c r="AI879" s="76" t="str">
        <f>IF(OR(DataBase2[[#This Row],[sABS]]= "", DataBase2[[#This Row],[BestSol]]=""), "", (DataBase2[[#This Row],[sABS]]-DataBase2[[#This Row],[BestSol]])/DataBase2[[#This Row],[BestSol]])</f>
        <v/>
      </c>
      <c r="AJ879" s="76" t="str">
        <f>IF(OR(DataBase2[[#This Row],[sCCJ]]= "", DataBase2[[#This Row],[BestSol]]=""), "", (DataBase2[[#This Row],[sCCJ]]-DataBase2[[#This Row],[BestSol]])/DataBase2[[#This Row],[BestSol]])</f>
        <v/>
      </c>
      <c r="AK879" s="76" t="str">
        <f>IF(OR(DataBase2[[#This Row],[sILS]] = "", DataBase2[[#This Row],[BestSol]]=""), "", (DataBase2[[#This Row],[sILS]]-DataBase2[[#This Row],[BestSol]])/DataBase2[[#This Row],[BestSol]])</f>
        <v/>
      </c>
      <c r="AL879" s="76" t="str">
        <f>IF(OR(DataBase2[[#This Row],[sSA]] = "", DataBase2[[#This Row],[BestSol]]=""), "", (DataBase2[[#This Row],[sSA]]-DataBase2[[#This Row],[BestSol]])/DataBase2[[#This Row],[BestSol]])</f>
        <v/>
      </c>
      <c r="AM879" s="76" t="str">
        <f>IF(OR(DataBase2[[#This Row],[sKS]] = "", DataBase2[[#This Row],[BestSol]]=""), "", (DataBase2[[#This Row],[sKS]]-DataBase2[[#This Row],[BestSol]])/DataBase2[[#This Row],[BestSol]])</f>
        <v/>
      </c>
      <c r="AN879" s="75" t="str">
        <f>IF(OR(DataBase2[[#This Row],[sLB]] = "", DataBase2[[#This Row],[BSHeu]]=""), "", (DataBase2[[#This Row],[sLB]]-DataBase2[[#This Row],[BSHeu]])/DataBase2[[#This Row],[BSHeu]])</f>
        <v/>
      </c>
      <c r="AO879" s="76" t="str">
        <f>IF(OR(DataBase2[[#This Row],[sCL]] = "",  DataBase2[[#This Row],[BSHeu]]=""), "", (DataBase2[[#This Row],[sCL]] - DataBase2[[#This Row],[BSHeu]])/ DataBase2[[#This Row],[BSHeu]])</f>
        <v/>
      </c>
      <c r="AP879" s="76" t="str">
        <f>IF(OR(DataBase2[[#This Row],[sDRC]]= "",  DataBase2[[#This Row],[BSHeu]]=""), "", (DataBase2[[#This Row],[sDRC]]- DataBase2[[#This Row],[BSHeu]])/ DataBase2[[#This Row],[BSHeu]])</f>
        <v/>
      </c>
      <c r="AQ879" s="76">
        <f>IF(OR(DataBase2[[#This Row],[sABS]]= "",  DataBase2[[#This Row],[BSHeu]]=""), "", (DataBase2[[#This Row],[sABS]]- DataBase2[[#This Row],[BSHeu]])/ DataBase2[[#This Row],[BSHeu]])</f>
        <v>9.6837223345752968E-2</v>
      </c>
      <c r="AR879" s="76">
        <f>IF(OR(DataBase2[[#This Row],[sCCJ]]= "",  DataBase2[[#This Row],[BSHeu]]=""), "", (DataBase2[[#This Row],[sCCJ]]- DataBase2[[#This Row],[BSHeu]])/ DataBase2[[#This Row],[BSHeu]])</f>
        <v>0</v>
      </c>
      <c r="AS879" s="76">
        <f>IF(OR(DataBase2[[#This Row],[sILS]] = "",  DataBase2[[#This Row],[BSHeu]]=""), "", (DataBase2[[#This Row],[sILS]]- DataBase2[[#This Row],[BSHeu]])/ DataBase2[[#This Row],[BSHeu]])</f>
        <v>4.6895269960382888E-2</v>
      </c>
      <c r="AT879" s="76">
        <f>IF(OR(DataBase2[[#This Row],[sSA]] = "",  DataBase2[[#This Row],[BSHeu]]=""), "", (DataBase2[[#This Row],[sSA]]- DataBase2[[#This Row],[BSHeu]])/ DataBase2[[#This Row],[BSHeu]])</f>
        <v>6.1036467910946572E-2</v>
      </c>
      <c r="AU879" s="77">
        <f>IF(OR(DataBase2[[#This Row],[sKS]]= "",  DataBase2[[#This Row],[BSHeu]]=""), "", (DataBase2[[#This Row],[sKS]]- DataBase2[[#This Row],[BSHeu]])/ DataBase2[[#This Row],[BSHeu]])</f>
        <v>4.9697301924950164E-2</v>
      </c>
      <c r="AV879" s="78" t="str">
        <f>IF(AND(DataBase2[[#This Row],[sLBGB]]&lt;=0.0001, DataBase2[[#This Row],[sLBGB]]&lt;&gt;""), 1,"")</f>
        <v/>
      </c>
      <c r="AW879" s="78" t="str">
        <f>IF(AND(DataBase2[[#This Row],[sCLGB]]&lt;=0.0001,DataBase2[[#This Row],[sCLGB]]&lt;&gt;""), 1,"")</f>
        <v/>
      </c>
      <c r="AX879" s="78" t="str">
        <f>IF(AND(DataBase2[[#This Row],[sDRCGB]]&lt;=0.0001,DataBase2[[#This Row],[sDRCGB]]&lt;&gt;""), 1,"")</f>
        <v/>
      </c>
      <c r="AY879" s="78" t="str">
        <f>IF(AND(DataBase2[[#This Row],[sABSGB]]&lt;=0.0001,DataBase2[[#This Row],[sABSGB]]&lt;&gt;""), 1,"")</f>
        <v/>
      </c>
      <c r="AZ879" s="78" t="str">
        <f>IF(AND(DataBase2[[#This Row],[sCCJGB]]&lt;=0.0001,DataBase2[[#This Row],[sCCJGB]]&lt;&gt;""), 1,"")</f>
        <v/>
      </c>
      <c r="BA879" s="78" t="str">
        <f>IF(AND(DataBase2[[#This Row],[sILSGB]]&lt;=0.0001,DataBase2[[#This Row],[sILSGB]]&lt;&gt;""), 1,"")</f>
        <v/>
      </c>
      <c r="BB879" s="78" t="str">
        <f>IF(AND(DataBase2[[#This Row],[sSAGB]]&lt;=0.0001,DataBase2[[#This Row],[sSAGB]]&lt;&gt;""), 1,"")</f>
        <v/>
      </c>
      <c r="BC879" s="78" t="str">
        <f>IF(AND(DataBase2[[#This Row],[sKSGB]]&lt;=0.0001,DataBase2[[#This Row],[sKSGB]]&lt;&gt;""), 1,"")</f>
        <v/>
      </c>
      <c r="BD879" s="79" t="str">
        <f>IF(AND(DataBase2[[#This Row],[sLBGKS]]&lt;=0.0001, DataBase2[[#This Row],[sLBGKS]]&lt;&gt;""), 1,"")</f>
        <v/>
      </c>
      <c r="BE879" s="78" t="str">
        <f>IF(AND(DataBase2[[#This Row],[sCLGKS]]&lt;=0.0001,DataBase2[[#This Row],[sCLGKS]]&lt;&gt;""), 1,"")</f>
        <v/>
      </c>
      <c r="BF879" s="78" t="str">
        <f>IF(AND(DataBase2[[#This Row],[sDRCGKS]]&lt;=0.0001,DataBase2[[#This Row],[sDRCGKS]]&lt;&gt;""), 1,"")</f>
        <v/>
      </c>
      <c r="BG879" s="78" t="str">
        <f>IF(AND(DataBase2[[#This Row],[sABSGKS]]&lt;=0.0001,DataBase2[[#This Row],[sABSGKS]]&lt;&gt;""), 1,"")</f>
        <v/>
      </c>
      <c r="BH879" s="78">
        <f>IF(AND(DataBase2[[#This Row],[sCCJGKS]]&lt;=0.0001,DataBase2[[#This Row],[sCCJGKS]]&lt;&gt;""), 1,"")</f>
        <v>1</v>
      </c>
      <c r="BI879" s="78" t="str">
        <f>IF(AND(DataBase2[[#This Row],[sILSGKS]]&lt;=0.0001,DataBase2[[#This Row],[sILSGKS]]&lt;&gt;""), 1,"")</f>
        <v/>
      </c>
      <c r="BJ879" s="78" t="str">
        <f>IF(AND(DataBase2[[#This Row],[sSAGKS]]&lt;=0.0001,DataBase2[[#This Row],[sSAGKS]]&lt;&gt;""), 1,"")</f>
        <v/>
      </c>
      <c r="BK879" s="80" t="str">
        <f>IF(AND(DataBase2[[#This Row],[sKSGKS]]&lt;=0.0001,DataBase2[[#This Row],[sKSGKS]]&lt;&gt;""), 1,"")</f>
        <v/>
      </c>
      <c r="BQ879" s="7"/>
      <c r="BR879" s="7"/>
      <c r="BS879" s="7"/>
      <c r="BT879" s="7"/>
      <c r="BU879" s="7"/>
      <c r="CH879" s="7"/>
      <c r="CI879" s="7"/>
      <c r="CJ879" s="7"/>
      <c r="CK879" s="7"/>
      <c r="CQ879" s="7"/>
      <c r="CR879" s="7"/>
      <c r="CS879" s="7"/>
      <c r="CT879" s="7"/>
      <c r="CU879" s="7"/>
      <c r="DH879" s="7"/>
      <c r="DI879" s="7"/>
      <c r="DJ879" s="7"/>
      <c r="DK879" s="7"/>
      <c r="DQ879" s="7"/>
      <c r="DR879" s="7"/>
      <c r="DS879" s="7"/>
      <c r="DT879" s="7"/>
      <c r="DU879" s="7"/>
      <c r="EB879" s="7"/>
      <c r="EC879" s="7"/>
      <c r="ED879" s="7"/>
      <c r="EE879" s="7"/>
      <c r="EK879" s="7"/>
      <c r="EL879" s="7"/>
      <c r="EM879" s="7"/>
      <c r="EN879" s="7"/>
      <c r="EO879" s="7"/>
      <c r="EV879" s="7"/>
      <c r="EW879" s="7"/>
      <c r="EX879" s="7"/>
      <c r="EY879" s="7"/>
    </row>
    <row r="880" spans="1:155" s="8" customFormat="1" x14ac:dyDescent="0.35">
      <c r="A880" s="127"/>
      <c r="B880" s="66"/>
      <c r="C880" s="67"/>
      <c r="D880" s="67"/>
      <c r="E880" s="67"/>
      <c r="F880" s="68"/>
      <c r="G880" s="133"/>
      <c r="H880" s="134"/>
      <c r="I880" s="135"/>
      <c r="J880" s="133"/>
      <c r="K880" s="134"/>
      <c r="L880" s="135"/>
      <c r="M880" s="133"/>
      <c r="N880" s="136"/>
      <c r="O880" s="135"/>
      <c r="P880" s="133"/>
      <c r="Q880" s="135"/>
      <c r="R880" s="133" t="s">
        <v>101</v>
      </c>
      <c r="S880" s="137"/>
      <c r="T880" s="133"/>
      <c r="U880" s="137"/>
      <c r="V880" s="133"/>
      <c r="W880" s="137"/>
      <c r="X880" s="136"/>
      <c r="Y880" s="137"/>
      <c r="Z880" s="160" t="str">
        <f t="shared" si="39"/>
        <v/>
      </c>
      <c r="AA880" s="161" t="str">
        <f t="shared" si="40"/>
        <v/>
      </c>
      <c r="AB880" s="162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MIN(G880,J880,M880),"")</f>
        <v/>
      </c>
      <c r="AC880" s="162" t="str">
        <f>IF(OR(DataBase2[[#This Row],[sKS]] = "", DataBase2[[#This Row],[BSOpt]]=""), "", (DataBase2[[#This Row],[sKS]]-DataBase2[[#This Row],[BSOpt]])/DataBase2[[#This Row],[BSOpt]])</f>
        <v/>
      </c>
      <c r="AD880" s="162" t="str">
        <f t="shared" si="41"/>
        <v/>
      </c>
      <c r="AE880" s="162" t="str">
        <f>IF(OR(DataBase2[[#This Row],[sKS]] = "", DataBase2[[#This Row],[BESTUB]]=""), "", (DataBase2[[#This Row],[sKS]]-DataBase2[[#This Row],[BESTUB]])/DataBase2[[#This Row],[BESTUB]])</f>
        <v/>
      </c>
      <c r="AF880" s="89" t="str">
        <f>IF(OR(DataBase2[[#This Row],[sLB]] = "", DataBase2[[#This Row],[BestSol]]=""), "", (DataBase2[[#This Row],[sLB]]-DataBase2[[#This Row],[BestSol]])/DataBase2[[#This Row],[BestSol]])</f>
        <v/>
      </c>
      <c r="AG880" s="52" t="str">
        <f>IF(OR(DataBase2[[#This Row],[sCL]] = "", DataBase2[[#This Row],[BestSol]]=""), "", (DataBase2[[#This Row],[sCL]] -DataBase2[[#This Row],[BestSol]])/DataBase2[[#This Row],[BestSol]])</f>
        <v/>
      </c>
      <c r="AH880" s="52" t="str">
        <f>IF(OR(DataBase2[[#This Row],[sDRC]]= "", DataBase2[[#This Row],[BestSol]]=""), "", (DataBase2[[#This Row],[sDRC]]-DataBase2[[#This Row],[BestSol]])/DataBase2[[#This Row],[BestSol]])</f>
        <v/>
      </c>
      <c r="AI880" s="52" t="str">
        <f>IF(OR(DataBase2[[#This Row],[sABS]]= "", DataBase2[[#This Row],[BestSol]]=""), "", (DataBase2[[#This Row],[sABS]]-DataBase2[[#This Row],[BestSol]])/DataBase2[[#This Row],[BestSol]])</f>
        <v/>
      </c>
      <c r="AJ880" s="52" t="str">
        <f>IF(OR(DataBase2[[#This Row],[sCCJ]]= "", DataBase2[[#This Row],[BestSol]]=""), "", (DataBase2[[#This Row],[sCCJ]]-DataBase2[[#This Row],[BestSol]])/DataBase2[[#This Row],[BestSol]])</f>
        <v/>
      </c>
      <c r="AK880" s="51" t="str">
        <f>IF(OR(DataBase2[[#This Row],[sILS]] = "", DataBase2[[#This Row],[BestSol]]=""), "", (DataBase2[[#This Row],[sILS]]-DataBase2[[#This Row],[BestSol]])/DataBase2[[#This Row],[BestSol]])</f>
        <v/>
      </c>
      <c r="AL880" s="51" t="str">
        <f>IF(OR(DataBase2[[#This Row],[sSA]] = "", DataBase2[[#This Row],[BestSol]]=""), "", (DataBase2[[#This Row],[sSA]]-DataBase2[[#This Row],[BestSol]])/DataBase2[[#This Row],[BestSol]])</f>
        <v/>
      </c>
      <c r="AM880" s="53" t="str">
        <f>IF(OR(DataBase2[[#This Row],[sKS]] = "", DataBase2[[#This Row],[BestSol]]=""), "", (DataBase2[[#This Row],[sKS]]-DataBase2[[#This Row],[BestSol]])/DataBase2[[#This Row],[BestSol]])</f>
        <v/>
      </c>
      <c r="AN880" s="89" t="str">
        <f>IF(OR(DataBase2[[#This Row],[sLB]] = "", DataBase2[[#This Row],[BSHeu]]=""), "", (DataBase2[[#This Row],[sLB]]-DataBase2[[#This Row],[BSHeu]])/DataBase2[[#This Row],[BSHeu]])</f>
        <v/>
      </c>
      <c r="AO880" s="81" t="str">
        <f>IF(OR(DataBase2[[#This Row],[sCL]] = "",  DataBase2[[#This Row],[BSHeu]]=""), "", (DataBase2[[#This Row],[sCL]] - DataBase2[[#This Row],[BSHeu]])/ DataBase2[[#This Row],[BSHeu]])</f>
        <v/>
      </c>
      <c r="AP880" s="81" t="str">
        <f>IF(OR(DataBase2[[#This Row],[sDRC]]= "",  DataBase2[[#This Row],[BSHeu]]=""), "", (DataBase2[[#This Row],[sDRC]]- DataBase2[[#This Row],[BSHeu]])/ DataBase2[[#This Row],[BSHeu]])</f>
        <v/>
      </c>
      <c r="AQ880" s="81" t="str">
        <f>IF(OR(DataBase2[[#This Row],[sABS]]= "",  DataBase2[[#This Row],[BSHeu]]=""), "", (DataBase2[[#This Row],[sABS]]- DataBase2[[#This Row],[BSHeu]])/ DataBase2[[#This Row],[BSHeu]])</f>
        <v/>
      </c>
      <c r="AR880" s="81" t="str">
        <f>IF(OR(DataBase2[[#This Row],[sCCJ]]= "",  DataBase2[[#This Row],[BSHeu]]=""), "", (DataBase2[[#This Row],[sCCJ]]- DataBase2[[#This Row],[BSHeu]])/ DataBase2[[#This Row],[BSHeu]])</f>
        <v/>
      </c>
      <c r="AS880" s="53" t="str">
        <f>IF(OR(DataBase2[[#This Row],[sILS]] = "",  DataBase2[[#This Row],[BSHeu]]=""), "", (DataBase2[[#This Row],[sILS]]- DataBase2[[#This Row],[BSHeu]])/ DataBase2[[#This Row],[BSHeu]])</f>
        <v/>
      </c>
      <c r="AT880" s="53" t="str">
        <f>IF(OR(DataBase2[[#This Row],[sSA]] = "",  DataBase2[[#This Row],[BSHeu]]=""), "", (DataBase2[[#This Row],[sSA]]- DataBase2[[#This Row],[BSHeu]])/ DataBase2[[#This Row],[BSHeu]])</f>
        <v/>
      </c>
      <c r="AU880" s="126" t="str">
        <f>IF(OR(DataBase2[[#This Row],[sKS]]= "",  DataBase2[[#This Row],[BSHeu]]=""), "", (DataBase2[[#This Row],[sKS]]- DataBase2[[#This Row],[BSHeu]])/ DataBase2[[#This Row],[BSHeu]])</f>
        <v/>
      </c>
      <c r="AV880" s="84" t="str">
        <f>IF(AND(DataBase2[[#This Row],[sLBGB]]&lt;=0.0001, DataBase2[[#This Row],[sLBGB]]&lt;&gt;""), 1,"")</f>
        <v/>
      </c>
      <c r="AW880" s="60" t="str">
        <f>IF(AND(DataBase2[[#This Row],[sCLGB]]&lt;=0.0001,DataBase2[[#This Row],[sCLGB]]&lt;&gt;""), 1,"")</f>
        <v/>
      </c>
      <c r="AX880" s="60" t="str">
        <f>IF(AND(DataBase2[[#This Row],[sDRCGB]]&lt;=0.0001,DataBase2[[#This Row],[sDRCGB]]&lt;&gt;""), 1,"")</f>
        <v/>
      </c>
      <c r="AY880" s="60" t="str">
        <f>IF(AND(DataBase2[[#This Row],[sABSGB]]&lt;=0.0001,DataBase2[[#This Row],[sABSGB]]&lt;&gt;""), 1,"")</f>
        <v/>
      </c>
      <c r="AZ880" s="60" t="str">
        <f>IF(AND(DataBase2[[#This Row],[sCCJGB]]&lt;=0.0001,DataBase2[[#This Row],[sCCJGB]]&lt;&gt;""), 1,"")</f>
        <v/>
      </c>
      <c r="BA880" s="59" t="str">
        <f>IF(AND(DataBase2[[#This Row],[sILSGB]]&lt;=0.0001,DataBase2[[#This Row],[sILSGB]]&lt;&gt;""), 1,"")</f>
        <v/>
      </c>
      <c r="BB880" s="59" t="str">
        <f>IF(AND(DataBase2[[#This Row],[sSAGB]]&lt;=0.0001,DataBase2[[#This Row],[sSAGB]]&lt;&gt;""), 1,"")</f>
        <v/>
      </c>
      <c r="BC880" s="58" t="str">
        <f>IF(AND(DataBase2[[#This Row],[sKSGB]]&lt;=0.0001,DataBase2[[#This Row],[sKSGB]]&lt;&gt;""), 1,"")</f>
        <v/>
      </c>
      <c r="BD880" s="138" t="str">
        <f>IF(AND(DataBase2[[#This Row],[sLBGKS]]&lt;=0.0001, DataBase2[[#This Row],[sLBGKS]]&lt;&gt;""), 1,"")</f>
        <v/>
      </c>
      <c r="BE880" s="84" t="str">
        <f>IF(AND(DataBase2[[#This Row],[sCLGKS]]&lt;=0.0001,DataBase2[[#This Row],[sCLGKS]]&lt;&gt;""), 1,"")</f>
        <v/>
      </c>
      <c r="BF880" s="84" t="str">
        <f>IF(AND(DataBase2[[#This Row],[sDRCGKS]]&lt;=0.0001,DataBase2[[#This Row],[sDRCGKS]]&lt;&gt;""), 1,"")</f>
        <v/>
      </c>
      <c r="BG880" s="84" t="str">
        <f>IF(AND(DataBase2[[#This Row],[sABSGKS]]&lt;=0.0001,DataBase2[[#This Row],[sABSGKS]]&lt;&gt;""), 1,"")</f>
        <v/>
      </c>
      <c r="BH880" s="84" t="str">
        <f>IF(AND(DataBase2[[#This Row],[sCCJGKS]]&lt;=0.0001,DataBase2[[#This Row],[sCCJGKS]]&lt;&gt;""), 1,"")</f>
        <v/>
      </c>
      <c r="BI880" s="58" t="str">
        <f>IF(AND(DataBase2[[#This Row],[sILSGKS]]&lt;=0.0001,DataBase2[[#This Row],[sILSGKS]]&lt;&gt;""), 1,"")</f>
        <v/>
      </c>
      <c r="BJ880" s="58" t="str">
        <f>IF(AND(DataBase2[[#This Row],[sSAGKS]]&lt;=0.0001,DataBase2[[#This Row],[sSAGKS]]&lt;&gt;""), 1,"")</f>
        <v/>
      </c>
      <c r="BK880" s="80" t="str">
        <f>IF(AND(DataBase2[[#This Row],[sKSGKS]]&lt;=0.0001,DataBase2[[#This Row],[sKSGKS]]&lt;&gt;""), 1,"")</f>
        <v/>
      </c>
      <c r="BQ880" s="7"/>
      <c r="BR880" s="7"/>
      <c r="BS880" s="7"/>
      <c r="BT880" s="7"/>
      <c r="BU880" s="7"/>
      <c r="CH880" s="7"/>
      <c r="CI880" s="7"/>
      <c r="CJ880" s="7"/>
      <c r="CK880" s="7"/>
      <c r="CQ880" s="7"/>
      <c r="CR880" s="7"/>
      <c r="CS880" s="7"/>
      <c r="CT880" s="7"/>
      <c r="CU880" s="7"/>
      <c r="DH880" s="7"/>
      <c r="DI880" s="7"/>
      <c r="DJ880" s="7"/>
      <c r="DK880" s="7"/>
      <c r="DQ880" s="7"/>
      <c r="DR880" s="7"/>
      <c r="DS880" s="7"/>
      <c r="DT880" s="7"/>
      <c r="DU880" s="7"/>
      <c r="EB880" s="7"/>
      <c r="EC880" s="7"/>
      <c r="ED880" s="7"/>
      <c r="EE880" s="7"/>
      <c r="EK880" s="7"/>
      <c r="EL880" s="7"/>
      <c r="EM880" s="7"/>
      <c r="EN880" s="7"/>
      <c r="EO880" s="7"/>
      <c r="EV880" s="7"/>
      <c r="EW880" s="7"/>
      <c r="EX880" s="7"/>
      <c r="EY880" s="7"/>
    </row>
    <row r="881" spans="1:155" s="8" customFormat="1" x14ac:dyDescent="0.35">
      <c r="A881" s="127" t="s">
        <v>344</v>
      </c>
      <c r="B881" s="128" t="s">
        <v>283</v>
      </c>
      <c r="C881" s="129" t="s">
        <v>282</v>
      </c>
      <c r="D881" s="67">
        <v>6</v>
      </c>
      <c r="E881" s="67">
        <v>200</v>
      </c>
      <c r="F881" s="68">
        <v>2</v>
      </c>
      <c r="G881" s="130"/>
      <c r="H881" s="163">
        <v>17105.7</v>
      </c>
      <c r="I881" s="132"/>
      <c r="J881" s="130"/>
      <c r="K881" s="163"/>
      <c r="L881" s="132"/>
      <c r="M881" s="130"/>
      <c r="N881" s="131"/>
      <c r="O881" s="132"/>
      <c r="P881" s="130">
        <v>25369.25</v>
      </c>
      <c r="Q881" s="132">
        <v>7800</v>
      </c>
      <c r="R881" s="130">
        <v>23694.44</v>
      </c>
      <c r="S881" s="132">
        <v>18503.8</v>
      </c>
      <c r="T881" s="130">
        <v>25287.040000000001</v>
      </c>
      <c r="U881" s="132">
        <v>301.40199999999999</v>
      </c>
      <c r="V881" s="130">
        <v>26260.84</v>
      </c>
      <c r="W881" s="132">
        <v>301.27199999999999</v>
      </c>
      <c r="X881" s="131">
        <v>25003</v>
      </c>
      <c r="Y881" s="132">
        <v>654</v>
      </c>
      <c r="Z881" s="74" t="str">
        <f t="shared" si="39"/>
        <v/>
      </c>
      <c r="AA881" s="48">
        <f t="shared" si="40"/>
        <v>23694.44</v>
      </c>
      <c r="AB88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MIN(G881,J881,M881),"")</f>
        <v/>
      </c>
      <c r="AC881" s="49" t="str">
        <f>IF(OR(DataBase2[[#This Row],[sKS]] = "", DataBase2[[#This Row],[BSOpt]]=""), "", (DataBase2[[#This Row],[sKS]]-DataBase2[[#This Row],[BSOpt]])/DataBase2[[#This Row],[BSOpt]])</f>
        <v/>
      </c>
      <c r="AD881" s="49" t="str">
        <f t="shared" si="41"/>
        <v/>
      </c>
      <c r="AE881" s="49" t="str">
        <f>IF(OR(DataBase2[[#This Row],[sKS]] = "", DataBase2[[#This Row],[BESTUB]]=""), "", (DataBase2[[#This Row],[sKS]]-DataBase2[[#This Row],[BESTUB]])/DataBase2[[#This Row],[BESTUB]])</f>
        <v/>
      </c>
      <c r="AF881" s="75" t="str">
        <f>IF(OR(DataBase2[[#This Row],[sLB]] = "", DataBase2[[#This Row],[BestSol]]=""), "", (DataBase2[[#This Row],[sLB]]-DataBase2[[#This Row],[BestSol]])/DataBase2[[#This Row],[BestSol]])</f>
        <v/>
      </c>
      <c r="AG881" s="76" t="str">
        <f>IF(OR(DataBase2[[#This Row],[sCL]] = "", DataBase2[[#This Row],[BestSol]]=""), "", (DataBase2[[#This Row],[sCL]] -DataBase2[[#This Row],[BestSol]])/DataBase2[[#This Row],[BestSol]])</f>
        <v/>
      </c>
      <c r="AH881" s="76" t="str">
        <f>IF(OR(DataBase2[[#This Row],[sDRC]]= "", DataBase2[[#This Row],[BestSol]]=""), "", (DataBase2[[#This Row],[sDRC]]-DataBase2[[#This Row],[BestSol]])/DataBase2[[#This Row],[BestSol]])</f>
        <v/>
      </c>
      <c r="AI881" s="76" t="str">
        <f>IF(OR(DataBase2[[#This Row],[sABS]]= "", DataBase2[[#This Row],[BestSol]]=""), "", (DataBase2[[#This Row],[sABS]]-DataBase2[[#This Row],[BestSol]])/DataBase2[[#This Row],[BestSol]])</f>
        <v/>
      </c>
      <c r="AJ881" s="76" t="str">
        <f>IF(OR(DataBase2[[#This Row],[sCCJ]]= "", DataBase2[[#This Row],[BestSol]]=""), "", (DataBase2[[#This Row],[sCCJ]]-DataBase2[[#This Row],[BestSol]])/DataBase2[[#This Row],[BestSol]])</f>
        <v/>
      </c>
      <c r="AK881" s="76" t="str">
        <f>IF(OR(DataBase2[[#This Row],[sILS]] = "", DataBase2[[#This Row],[BestSol]]=""), "", (DataBase2[[#This Row],[sILS]]-DataBase2[[#This Row],[BestSol]])/DataBase2[[#This Row],[BestSol]])</f>
        <v/>
      </c>
      <c r="AL881" s="76" t="str">
        <f>IF(OR(DataBase2[[#This Row],[sSA]] = "", DataBase2[[#This Row],[BestSol]]=""), "", (DataBase2[[#This Row],[sSA]]-DataBase2[[#This Row],[BestSol]])/DataBase2[[#This Row],[BestSol]])</f>
        <v/>
      </c>
      <c r="AM881" s="76" t="str">
        <f>IF(OR(DataBase2[[#This Row],[sKS]] = "", DataBase2[[#This Row],[BestSol]]=""), "", (DataBase2[[#This Row],[sKS]]-DataBase2[[#This Row],[BestSol]])/DataBase2[[#This Row],[BestSol]])</f>
        <v/>
      </c>
      <c r="AN881" s="75" t="str">
        <f>IF(OR(DataBase2[[#This Row],[sLB]] = "", DataBase2[[#This Row],[BSHeu]]=""), "", (DataBase2[[#This Row],[sLB]]-DataBase2[[#This Row],[BSHeu]])/DataBase2[[#This Row],[BSHeu]])</f>
        <v/>
      </c>
      <c r="AO881" s="76" t="str">
        <f>IF(OR(DataBase2[[#This Row],[sCL]] = "",  DataBase2[[#This Row],[BSHeu]]=""), "", (DataBase2[[#This Row],[sCL]] - DataBase2[[#This Row],[BSHeu]])/ DataBase2[[#This Row],[BSHeu]])</f>
        <v/>
      </c>
      <c r="AP881" s="76" t="str">
        <f>IF(OR(DataBase2[[#This Row],[sDRC]]= "",  DataBase2[[#This Row],[BSHeu]]=""), "", (DataBase2[[#This Row],[sDRC]]- DataBase2[[#This Row],[BSHeu]])/ DataBase2[[#This Row],[BSHeu]])</f>
        <v/>
      </c>
      <c r="AQ881" s="76">
        <f>IF(OR(DataBase2[[#This Row],[sABS]]= "",  DataBase2[[#This Row],[BSHeu]]=""), "", (DataBase2[[#This Row],[sABS]]- DataBase2[[#This Row],[BSHeu]])/ DataBase2[[#This Row],[BSHeu]])</f>
        <v>7.0683670937148183E-2</v>
      </c>
      <c r="AR881" s="76">
        <f>IF(OR(DataBase2[[#This Row],[sCCJ]]= "",  DataBase2[[#This Row],[BSHeu]]=""), "", (DataBase2[[#This Row],[sCCJ]]- DataBase2[[#This Row],[BSHeu]])/ DataBase2[[#This Row],[BSHeu]])</f>
        <v>0</v>
      </c>
      <c r="AS881" s="76">
        <f>IF(OR(DataBase2[[#This Row],[sILS]] = "",  DataBase2[[#This Row],[BSHeu]]=""), "", (DataBase2[[#This Row],[sILS]]- DataBase2[[#This Row],[BSHeu]])/ DataBase2[[#This Row],[BSHeu]])</f>
        <v>6.7214080602875703E-2</v>
      </c>
      <c r="AT881" s="76">
        <f>IF(OR(DataBase2[[#This Row],[sSA]] = "",  DataBase2[[#This Row],[BSHeu]]=""), "", (DataBase2[[#This Row],[sSA]]- DataBase2[[#This Row],[BSHeu]])/ DataBase2[[#This Row],[BSHeu]])</f>
        <v>0.10831232981239487</v>
      </c>
      <c r="AU881" s="77">
        <f>IF(OR(DataBase2[[#This Row],[sKS]]= "",  DataBase2[[#This Row],[BSHeu]]=""), "", (DataBase2[[#This Row],[sKS]]- DataBase2[[#This Row],[BSHeu]])/ DataBase2[[#This Row],[BSHeu]])</f>
        <v>5.5226458190191514E-2</v>
      </c>
      <c r="AV881" s="78" t="str">
        <f>IF(AND(DataBase2[[#This Row],[sLBGB]]&lt;=0.0001, DataBase2[[#This Row],[sLBGB]]&lt;&gt;""), 1,"")</f>
        <v/>
      </c>
      <c r="AW881" s="78" t="str">
        <f>IF(AND(DataBase2[[#This Row],[sCLGB]]&lt;=0.0001,DataBase2[[#This Row],[sCLGB]]&lt;&gt;""), 1,"")</f>
        <v/>
      </c>
      <c r="AX881" s="78" t="str">
        <f>IF(AND(DataBase2[[#This Row],[sDRCGB]]&lt;=0.0001,DataBase2[[#This Row],[sDRCGB]]&lt;&gt;""), 1,"")</f>
        <v/>
      </c>
      <c r="AY881" s="78" t="str">
        <f>IF(AND(DataBase2[[#This Row],[sABSGB]]&lt;=0.0001,DataBase2[[#This Row],[sABSGB]]&lt;&gt;""), 1,"")</f>
        <v/>
      </c>
      <c r="AZ881" s="78" t="str">
        <f>IF(AND(DataBase2[[#This Row],[sCCJGB]]&lt;=0.0001,DataBase2[[#This Row],[sCCJGB]]&lt;&gt;""), 1,"")</f>
        <v/>
      </c>
      <c r="BA881" s="78" t="str">
        <f>IF(AND(DataBase2[[#This Row],[sILSGB]]&lt;=0.0001,DataBase2[[#This Row],[sILSGB]]&lt;&gt;""), 1,"")</f>
        <v/>
      </c>
      <c r="BB881" s="78" t="str">
        <f>IF(AND(DataBase2[[#This Row],[sSAGB]]&lt;=0.0001,DataBase2[[#This Row],[sSAGB]]&lt;&gt;""), 1,"")</f>
        <v/>
      </c>
      <c r="BC881" s="78" t="str">
        <f>IF(AND(DataBase2[[#This Row],[sKSGB]]&lt;=0.0001,DataBase2[[#This Row],[sKSGB]]&lt;&gt;""), 1,"")</f>
        <v/>
      </c>
      <c r="BD881" s="79" t="str">
        <f>IF(AND(DataBase2[[#This Row],[sLBGKS]]&lt;=0.0001, DataBase2[[#This Row],[sLBGKS]]&lt;&gt;""), 1,"")</f>
        <v/>
      </c>
      <c r="BE881" s="78" t="str">
        <f>IF(AND(DataBase2[[#This Row],[sCLGKS]]&lt;=0.0001,DataBase2[[#This Row],[sCLGKS]]&lt;&gt;""), 1,"")</f>
        <v/>
      </c>
      <c r="BF881" s="78" t="str">
        <f>IF(AND(DataBase2[[#This Row],[sDRCGKS]]&lt;=0.0001,DataBase2[[#This Row],[sDRCGKS]]&lt;&gt;""), 1,"")</f>
        <v/>
      </c>
      <c r="BG881" s="78" t="str">
        <f>IF(AND(DataBase2[[#This Row],[sABSGKS]]&lt;=0.0001,DataBase2[[#This Row],[sABSGKS]]&lt;&gt;""), 1,"")</f>
        <v/>
      </c>
      <c r="BH881" s="78">
        <f>IF(AND(DataBase2[[#This Row],[sCCJGKS]]&lt;=0.0001,DataBase2[[#This Row],[sCCJGKS]]&lt;&gt;""), 1,"")</f>
        <v>1</v>
      </c>
      <c r="BI881" s="78" t="str">
        <f>IF(AND(DataBase2[[#This Row],[sILSGKS]]&lt;=0.0001,DataBase2[[#This Row],[sILSGKS]]&lt;&gt;""), 1,"")</f>
        <v/>
      </c>
      <c r="BJ881" s="78" t="str">
        <f>IF(AND(DataBase2[[#This Row],[sSAGKS]]&lt;=0.0001,DataBase2[[#This Row],[sSAGKS]]&lt;&gt;""), 1,"")</f>
        <v/>
      </c>
      <c r="BK881" s="80" t="str">
        <f>IF(AND(DataBase2[[#This Row],[sKSGKS]]&lt;=0.0001,DataBase2[[#This Row],[sKSGKS]]&lt;&gt;""), 1,"")</f>
        <v/>
      </c>
      <c r="BQ881" s="7"/>
      <c r="BR881" s="7"/>
      <c r="BS881" s="7"/>
      <c r="BT881" s="7"/>
      <c r="BU881" s="7"/>
      <c r="CH881" s="7"/>
      <c r="CI881" s="7"/>
      <c r="CJ881" s="7"/>
      <c r="CK881" s="7"/>
      <c r="CQ881" s="7"/>
      <c r="CR881" s="7"/>
      <c r="CS881" s="7"/>
      <c r="CT881" s="7"/>
      <c r="CU881" s="7"/>
      <c r="DH881" s="7"/>
      <c r="DI881" s="7"/>
      <c r="DJ881" s="7"/>
      <c r="DK881" s="7"/>
      <c r="DQ881" s="7"/>
      <c r="DR881" s="7"/>
      <c r="DS881" s="7"/>
      <c r="DT881" s="7"/>
      <c r="DU881" s="7"/>
      <c r="EB881" s="7"/>
      <c r="EC881" s="7"/>
      <c r="ED881" s="7"/>
      <c r="EE881" s="7"/>
      <c r="EK881" s="7"/>
      <c r="EL881" s="7"/>
      <c r="EM881" s="7"/>
      <c r="EN881" s="7"/>
      <c r="EO881" s="7"/>
      <c r="EV881" s="7"/>
      <c r="EW881" s="7"/>
      <c r="EX881" s="7"/>
      <c r="EY881" s="7"/>
    </row>
    <row r="882" spans="1:155" s="8" customFormat="1" x14ac:dyDescent="0.35">
      <c r="A882" s="127" t="s">
        <v>345</v>
      </c>
      <c r="B882" s="128" t="s">
        <v>283</v>
      </c>
      <c r="C882" s="129" t="s">
        <v>282</v>
      </c>
      <c r="D882" s="67">
        <v>6</v>
      </c>
      <c r="E882" s="67">
        <v>200</v>
      </c>
      <c r="F882" s="68">
        <v>3</v>
      </c>
      <c r="G882" s="130"/>
      <c r="H882" s="163">
        <v>17967.900000000001</v>
      </c>
      <c r="I882" s="132"/>
      <c r="J882" s="130"/>
      <c r="K882" s="163"/>
      <c r="L882" s="132"/>
      <c r="M882" s="130"/>
      <c r="N882" s="131"/>
      <c r="O882" s="132"/>
      <c r="P882" s="130">
        <v>26685.039059999999</v>
      </c>
      <c r="Q882" s="132">
        <v>7800</v>
      </c>
      <c r="R882" s="130">
        <v>24402.639999999999</v>
      </c>
      <c r="S882" s="132">
        <v>6383.75</v>
      </c>
      <c r="T882" s="130">
        <v>25279.54</v>
      </c>
      <c r="U882" s="132">
        <v>300.77199999999999</v>
      </c>
      <c r="V882" s="130">
        <v>27001.74</v>
      </c>
      <c r="W882" s="132">
        <v>307.5795</v>
      </c>
      <c r="X882" s="131">
        <v>27277.599999999999</v>
      </c>
      <c r="Y882" s="132">
        <v>634</v>
      </c>
      <c r="Z882" s="74" t="str">
        <f t="shared" si="39"/>
        <v/>
      </c>
      <c r="AA882" s="48">
        <f t="shared" si="40"/>
        <v>24402.639999999999</v>
      </c>
      <c r="AB88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MIN(G882,J882,M882),"")</f>
        <v/>
      </c>
      <c r="AC882" s="49" t="str">
        <f>IF(OR(DataBase2[[#This Row],[sKS]] = "", DataBase2[[#This Row],[BSOpt]]=""), "", (DataBase2[[#This Row],[sKS]]-DataBase2[[#This Row],[BSOpt]])/DataBase2[[#This Row],[BSOpt]])</f>
        <v/>
      </c>
      <c r="AD882" s="49" t="str">
        <f t="shared" si="41"/>
        <v/>
      </c>
      <c r="AE882" s="49" t="str">
        <f>IF(OR(DataBase2[[#This Row],[sKS]] = "", DataBase2[[#This Row],[BESTUB]]=""), "", (DataBase2[[#This Row],[sKS]]-DataBase2[[#This Row],[BESTUB]])/DataBase2[[#This Row],[BESTUB]])</f>
        <v/>
      </c>
      <c r="AF882" s="75" t="str">
        <f>IF(OR(DataBase2[[#This Row],[sLB]] = "", DataBase2[[#This Row],[BestSol]]=""), "", (DataBase2[[#This Row],[sLB]]-DataBase2[[#This Row],[BestSol]])/DataBase2[[#This Row],[BestSol]])</f>
        <v/>
      </c>
      <c r="AG882" s="76" t="str">
        <f>IF(OR(DataBase2[[#This Row],[sCL]] = "", DataBase2[[#This Row],[BestSol]]=""), "", (DataBase2[[#This Row],[sCL]] -DataBase2[[#This Row],[BestSol]])/DataBase2[[#This Row],[BestSol]])</f>
        <v/>
      </c>
      <c r="AH882" s="76" t="str">
        <f>IF(OR(DataBase2[[#This Row],[sDRC]]= "", DataBase2[[#This Row],[BestSol]]=""), "", (DataBase2[[#This Row],[sDRC]]-DataBase2[[#This Row],[BestSol]])/DataBase2[[#This Row],[BestSol]])</f>
        <v/>
      </c>
      <c r="AI882" s="76" t="str">
        <f>IF(OR(DataBase2[[#This Row],[sABS]]= "", DataBase2[[#This Row],[BestSol]]=""), "", (DataBase2[[#This Row],[sABS]]-DataBase2[[#This Row],[BestSol]])/DataBase2[[#This Row],[BestSol]])</f>
        <v/>
      </c>
      <c r="AJ882" s="76" t="str">
        <f>IF(OR(DataBase2[[#This Row],[sCCJ]]= "", DataBase2[[#This Row],[BestSol]]=""), "", (DataBase2[[#This Row],[sCCJ]]-DataBase2[[#This Row],[BestSol]])/DataBase2[[#This Row],[BestSol]])</f>
        <v/>
      </c>
      <c r="AK882" s="76" t="str">
        <f>IF(OR(DataBase2[[#This Row],[sILS]] = "", DataBase2[[#This Row],[BestSol]]=""), "", (DataBase2[[#This Row],[sILS]]-DataBase2[[#This Row],[BestSol]])/DataBase2[[#This Row],[BestSol]])</f>
        <v/>
      </c>
      <c r="AL882" s="76" t="str">
        <f>IF(OR(DataBase2[[#This Row],[sSA]] = "", DataBase2[[#This Row],[BestSol]]=""), "", (DataBase2[[#This Row],[sSA]]-DataBase2[[#This Row],[BestSol]])/DataBase2[[#This Row],[BestSol]])</f>
        <v/>
      </c>
      <c r="AM882" s="165" t="str">
        <f>IF(OR(DataBase2[[#This Row],[sKS]] = "", DataBase2[[#This Row],[BestSol]]=""), "", (DataBase2[[#This Row],[sKS]]-DataBase2[[#This Row],[BestSol]])/DataBase2[[#This Row],[BestSol]])</f>
        <v/>
      </c>
      <c r="AN882" s="75" t="str">
        <f>IF(OR(DataBase2[[#This Row],[sLB]] = "", DataBase2[[#This Row],[BSHeu]]=""), "", (DataBase2[[#This Row],[sLB]]-DataBase2[[#This Row],[BSHeu]])/DataBase2[[#This Row],[BSHeu]])</f>
        <v/>
      </c>
      <c r="AO882" s="76" t="str">
        <f>IF(OR(DataBase2[[#This Row],[sCL]] = "",  DataBase2[[#This Row],[BSHeu]]=""), "", (DataBase2[[#This Row],[sCL]] - DataBase2[[#This Row],[BSHeu]])/ DataBase2[[#This Row],[BSHeu]])</f>
        <v/>
      </c>
      <c r="AP882" s="76" t="str">
        <f>IF(OR(DataBase2[[#This Row],[sDRC]]= "",  DataBase2[[#This Row],[BSHeu]]=""), "", (DataBase2[[#This Row],[sDRC]]- DataBase2[[#This Row],[BSHeu]])/ DataBase2[[#This Row],[BSHeu]])</f>
        <v/>
      </c>
      <c r="AQ882" s="76">
        <f>IF(OR(DataBase2[[#This Row],[sABS]]= "",  DataBase2[[#This Row],[BSHeu]]=""), "", (DataBase2[[#This Row],[sABS]]- DataBase2[[#This Row],[BSHeu]])/ DataBase2[[#This Row],[BSHeu]])</f>
        <v>9.3530825353322425E-2</v>
      </c>
      <c r="AR882" s="76">
        <f>IF(OR(DataBase2[[#This Row],[sCCJ]]= "",  DataBase2[[#This Row],[BSHeu]]=""), "", (DataBase2[[#This Row],[sCCJ]]- DataBase2[[#This Row],[BSHeu]])/ DataBase2[[#This Row],[BSHeu]])</f>
        <v>0</v>
      </c>
      <c r="AS882" s="76">
        <f>IF(OR(DataBase2[[#This Row],[sILS]] = "",  DataBase2[[#This Row],[BSHeu]]=""), "", (DataBase2[[#This Row],[sILS]]- DataBase2[[#This Row],[BSHeu]])/ DataBase2[[#This Row],[BSHeu]])</f>
        <v>3.5934636580304484E-2</v>
      </c>
      <c r="AT882" s="76">
        <f>IF(OR(DataBase2[[#This Row],[sSA]] = "",  DataBase2[[#This Row],[BSHeu]]=""), "", (DataBase2[[#This Row],[sSA]]- DataBase2[[#This Row],[BSHeu]])/ DataBase2[[#This Row],[BSHeu]])</f>
        <v>0.10650896788216366</v>
      </c>
      <c r="AU882" s="77">
        <f>IF(OR(DataBase2[[#This Row],[sKS]]= "",  DataBase2[[#This Row],[BSHeu]]=""), "", (DataBase2[[#This Row],[sKS]]- DataBase2[[#This Row],[BSHeu]])/ DataBase2[[#This Row],[BSHeu]])</f>
        <v>0.11781348247566653</v>
      </c>
      <c r="AV882" s="78" t="str">
        <f>IF(AND(DataBase2[[#This Row],[sLBGB]]&lt;=0.0001, DataBase2[[#This Row],[sLBGB]]&lt;&gt;""), 1,"")</f>
        <v/>
      </c>
      <c r="AW882" s="78" t="str">
        <f>IF(AND(DataBase2[[#This Row],[sCLGB]]&lt;=0.0001,DataBase2[[#This Row],[sCLGB]]&lt;&gt;""), 1,"")</f>
        <v/>
      </c>
      <c r="AX882" s="78" t="str">
        <f>IF(AND(DataBase2[[#This Row],[sDRCGB]]&lt;=0.0001,DataBase2[[#This Row],[sDRCGB]]&lt;&gt;""), 1,"")</f>
        <v/>
      </c>
      <c r="AY882" s="78" t="str">
        <f>IF(AND(DataBase2[[#This Row],[sABSGB]]&lt;=0.0001,DataBase2[[#This Row],[sABSGB]]&lt;&gt;""), 1,"")</f>
        <v/>
      </c>
      <c r="AZ882" s="78" t="str">
        <f>IF(AND(DataBase2[[#This Row],[sCCJGB]]&lt;=0.0001,DataBase2[[#This Row],[sCCJGB]]&lt;&gt;""), 1,"")</f>
        <v/>
      </c>
      <c r="BA882" s="78" t="str">
        <f>IF(AND(DataBase2[[#This Row],[sILSGB]]&lt;=0.0001,DataBase2[[#This Row],[sILSGB]]&lt;&gt;""), 1,"")</f>
        <v/>
      </c>
      <c r="BB882" s="78" t="str">
        <f>IF(AND(DataBase2[[#This Row],[sSAGB]]&lt;=0.0001,DataBase2[[#This Row],[sSAGB]]&lt;&gt;""), 1,"")</f>
        <v/>
      </c>
      <c r="BC882" s="166" t="str">
        <f>IF(AND(DataBase2[[#This Row],[sKSGB]]&lt;=0.0001,DataBase2[[#This Row],[sKSGB]]&lt;&gt;""), 1,"")</f>
        <v/>
      </c>
      <c r="BD882" s="79" t="str">
        <f>IF(AND(DataBase2[[#This Row],[sLBGKS]]&lt;=0.0001, DataBase2[[#This Row],[sLBGKS]]&lt;&gt;""), 1,"")</f>
        <v/>
      </c>
      <c r="BE882" s="78" t="str">
        <f>IF(AND(DataBase2[[#This Row],[sCLGKS]]&lt;=0.0001,DataBase2[[#This Row],[sCLGKS]]&lt;&gt;""), 1,"")</f>
        <v/>
      </c>
      <c r="BF882" s="78" t="str">
        <f>IF(AND(DataBase2[[#This Row],[sDRCGKS]]&lt;=0.0001,DataBase2[[#This Row],[sDRCGKS]]&lt;&gt;""), 1,"")</f>
        <v/>
      </c>
      <c r="BG882" s="78" t="str">
        <f>IF(AND(DataBase2[[#This Row],[sABSGKS]]&lt;=0.0001,DataBase2[[#This Row],[sABSGKS]]&lt;&gt;""), 1,"")</f>
        <v/>
      </c>
      <c r="BH882" s="78">
        <f>IF(AND(DataBase2[[#This Row],[sCCJGKS]]&lt;=0.0001,DataBase2[[#This Row],[sCCJGKS]]&lt;&gt;""), 1,"")</f>
        <v>1</v>
      </c>
      <c r="BI882" s="78" t="str">
        <f>IF(AND(DataBase2[[#This Row],[sILSGKS]]&lt;=0.0001,DataBase2[[#This Row],[sILSGKS]]&lt;&gt;""), 1,"")</f>
        <v/>
      </c>
      <c r="BJ882" s="78" t="str">
        <f>IF(AND(DataBase2[[#This Row],[sSAGKS]]&lt;=0.0001,DataBase2[[#This Row],[sSAGKS]]&lt;&gt;""), 1,"")</f>
        <v/>
      </c>
      <c r="BK882" s="80" t="str">
        <f>IF(AND(DataBase2[[#This Row],[sKSGKS]]&lt;=0.0001,DataBase2[[#This Row],[sKSGKS]]&lt;&gt;""), 1,"")</f>
        <v/>
      </c>
      <c r="BQ882" s="7"/>
      <c r="BR882" s="7"/>
      <c r="BS882" s="7"/>
      <c r="BT882" s="7"/>
      <c r="BU882" s="7"/>
      <c r="CH882" s="7"/>
      <c r="CI882" s="7"/>
      <c r="CJ882" s="7"/>
      <c r="CK882" s="7"/>
      <c r="CQ882" s="7"/>
      <c r="CR882" s="7"/>
      <c r="CS882" s="7"/>
      <c r="CT882" s="7"/>
      <c r="CU882" s="7"/>
      <c r="DH882" s="7"/>
      <c r="DI882" s="7"/>
      <c r="DJ882" s="7"/>
      <c r="DK882" s="7"/>
      <c r="DQ882" s="7"/>
      <c r="DR882" s="7"/>
      <c r="DS882" s="7"/>
      <c r="DT882" s="7"/>
      <c r="DU882" s="7"/>
      <c r="EB882" s="7"/>
      <c r="EC882" s="7"/>
      <c r="ED882" s="7"/>
      <c r="EE882" s="7"/>
      <c r="EK882" s="7"/>
      <c r="EL882" s="7"/>
      <c r="EM882" s="7"/>
      <c r="EN882" s="7"/>
      <c r="EO882" s="7"/>
      <c r="EV882" s="7"/>
      <c r="EW882" s="7"/>
      <c r="EX882" s="7"/>
      <c r="EY882" s="7"/>
    </row>
    <row r="883" spans="1:155" s="8" customFormat="1" x14ac:dyDescent="0.35">
      <c r="A883" s="127" t="s">
        <v>346</v>
      </c>
      <c r="B883" s="128" t="s">
        <v>283</v>
      </c>
      <c r="C883" s="129" t="s">
        <v>282</v>
      </c>
      <c r="D883" s="67">
        <v>6</v>
      </c>
      <c r="E883" s="67">
        <v>200</v>
      </c>
      <c r="F883" s="68">
        <v>4</v>
      </c>
      <c r="G883" s="130"/>
      <c r="H883" s="163">
        <v>18645.2</v>
      </c>
      <c r="I883" s="132"/>
      <c r="J883" s="130"/>
      <c r="K883" s="163"/>
      <c r="L883" s="132"/>
      <c r="M883" s="130"/>
      <c r="N883" s="131"/>
      <c r="O883" s="132"/>
      <c r="P883" s="130">
        <v>27969.849610000001</v>
      </c>
      <c r="Q883" s="132">
        <v>7800</v>
      </c>
      <c r="R883" s="130">
        <v>25647.74</v>
      </c>
      <c r="S883" s="132">
        <v>8134.57</v>
      </c>
      <c r="T883" s="130">
        <v>27514.34</v>
      </c>
      <c r="U883" s="132">
        <v>301.12400000000002</v>
      </c>
      <c r="V883" s="130">
        <v>28108.54</v>
      </c>
      <c r="W883" s="132">
        <v>302.16149999999999</v>
      </c>
      <c r="X883" s="131">
        <v>27678.1</v>
      </c>
      <c r="Y883" s="132">
        <v>1070</v>
      </c>
      <c r="Z883" s="74" t="str">
        <f t="shared" si="39"/>
        <v/>
      </c>
      <c r="AA883" s="48">
        <f t="shared" si="40"/>
        <v>25647.74</v>
      </c>
      <c r="AB88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MIN(G883,J883,M883),"")</f>
        <v/>
      </c>
      <c r="AC883" s="49" t="str">
        <f>IF(OR(DataBase2[[#This Row],[sKS]] = "", DataBase2[[#This Row],[BSOpt]]=""), "", (DataBase2[[#This Row],[sKS]]-DataBase2[[#This Row],[BSOpt]])/DataBase2[[#This Row],[BSOpt]])</f>
        <v/>
      </c>
      <c r="AD883" s="49" t="str">
        <f t="shared" si="41"/>
        <v/>
      </c>
      <c r="AE883" s="49" t="str">
        <f>IF(OR(DataBase2[[#This Row],[sKS]] = "", DataBase2[[#This Row],[BESTUB]]=""), "", (DataBase2[[#This Row],[sKS]]-DataBase2[[#This Row],[BESTUB]])/DataBase2[[#This Row],[BESTUB]])</f>
        <v/>
      </c>
      <c r="AF883" s="75" t="str">
        <f>IF(OR(DataBase2[[#This Row],[sLB]] = "", DataBase2[[#This Row],[BestSol]]=""), "", (DataBase2[[#This Row],[sLB]]-DataBase2[[#This Row],[BestSol]])/DataBase2[[#This Row],[BestSol]])</f>
        <v/>
      </c>
      <c r="AG883" s="76" t="str">
        <f>IF(OR(DataBase2[[#This Row],[sCL]] = "", DataBase2[[#This Row],[BestSol]]=""), "", (DataBase2[[#This Row],[sCL]] -DataBase2[[#This Row],[BestSol]])/DataBase2[[#This Row],[BestSol]])</f>
        <v/>
      </c>
      <c r="AH883" s="76" t="str">
        <f>IF(OR(DataBase2[[#This Row],[sDRC]]= "", DataBase2[[#This Row],[BestSol]]=""), "", (DataBase2[[#This Row],[sDRC]]-DataBase2[[#This Row],[BestSol]])/DataBase2[[#This Row],[BestSol]])</f>
        <v/>
      </c>
      <c r="AI883" s="76" t="str">
        <f>IF(OR(DataBase2[[#This Row],[sABS]]= "", DataBase2[[#This Row],[BestSol]]=""), "", (DataBase2[[#This Row],[sABS]]-DataBase2[[#This Row],[BestSol]])/DataBase2[[#This Row],[BestSol]])</f>
        <v/>
      </c>
      <c r="AJ883" s="76" t="str">
        <f>IF(OR(DataBase2[[#This Row],[sCCJ]]= "", DataBase2[[#This Row],[BestSol]]=""), "", (DataBase2[[#This Row],[sCCJ]]-DataBase2[[#This Row],[BestSol]])/DataBase2[[#This Row],[BestSol]])</f>
        <v/>
      </c>
      <c r="AK883" s="76" t="str">
        <f>IF(OR(DataBase2[[#This Row],[sILS]] = "", DataBase2[[#This Row],[BestSol]]=""), "", (DataBase2[[#This Row],[sILS]]-DataBase2[[#This Row],[BestSol]])/DataBase2[[#This Row],[BestSol]])</f>
        <v/>
      </c>
      <c r="AL883" s="76" t="str">
        <f>IF(OR(DataBase2[[#This Row],[sSA]] = "", DataBase2[[#This Row],[BestSol]]=""), "", (DataBase2[[#This Row],[sSA]]-DataBase2[[#This Row],[BestSol]])/DataBase2[[#This Row],[BestSol]])</f>
        <v/>
      </c>
      <c r="AM883" s="76" t="str">
        <f>IF(OR(DataBase2[[#This Row],[sKS]] = "", DataBase2[[#This Row],[BestSol]]=""), "", (DataBase2[[#This Row],[sKS]]-DataBase2[[#This Row],[BestSol]])/DataBase2[[#This Row],[BestSol]])</f>
        <v/>
      </c>
      <c r="AN883" s="75" t="str">
        <f>IF(OR(DataBase2[[#This Row],[sLB]] = "", DataBase2[[#This Row],[BSHeu]]=""), "", (DataBase2[[#This Row],[sLB]]-DataBase2[[#This Row],[BSHeu]])/DataBase2[[#This Row],[BSHeu]])</f>
        <v/>
      </c>
      <c r="AO883" s="76" t="str">
        <f>IF(OR(DataBase2[[#This Row],[sCL]] = "",  DataBase2[[#This Row],[BSHeu]]=""), "", (DataBase2[[#This Row],[sCL]] - DataBase2[[#This Row],[BSHeu]])/ DataBase2[[#This Row],[BSHeu]])</f>
        <v/>
      </c>
      <c r="AP883" s="76" t="str">
        <f>IF(OR(DataBase2[[#This Row],[sDRC]]= "",  DataBase2[[#This Row],[BSHeu]]=""), "", (DataBase2[[#This Row],[sDRC]]- DataBase2[[#This Row],[BSHeu]])/ DataBase2[[#This Row],[BSHeu]])</f>
        <v/>
      </c>
      <c r="AQ883" s="76">
        <f>IF(OR(DataBase2[[#This Row],[sABS]]= "",  DataBase2[[#This Row],[BSHeu]]=""), "", (DataBase2[[#This Row],[sABS]]- DataBase2[[#This Row],[BSHeu]])/ DataBase2[[#This Row],[BSHeu]])</f>
        <v>9.0538566361012679E-2</v>
      </c>
      <c r="AR883" s="76">
        <f>IF(OR(DataBase2[[#This Row],[sCCJ]]= "",  DataBase2[[#This Row],[BSHeu]]=""), "", (DataBase2[[#This Row],[sCCJ]]- DataBase2[[#This Row],[BSHeu]])/ DataBase2[[#This Row],[BSHeu]])</f>
        <v>0</v>
      </c>
      <c r="AS883" s="76">
        <f>IF(OR(DataBase2[[#This Row],[sILS]] = "",  DataBase2[[#This Row],[BSHeu]]=""), "", (DataBase2[[#This Row],[sILS]]- DataBase2[[#This Row],[BSHeu]])/ DataBase2[[#This Row],[BSHeu]])</f>
        <v>7.2778342263294868E-2</v>
      </c>
      <c r="AT883" s="76">
        <f>IF(OR(DataBase2[[#This Row],[sSA]] = "",  DataBase2[[#This Row],[BSHeu]]=""), "", (DataBase2[[#This Row],[sSA]]- DataBase2[[#This Row],[BSHeu]])/ DataBase2[[#This Row],[BSHeu]])</f>
        <v>9.5946075560653654E-2</v>
      </c>
      <c r="AU883" s="77">
        <f>IF(OR(DataBase2[[#This Row],[sKS]]= "",  DataBase2[[#This Row],[BSHeu]]=""), "", (DataBase2[[#This Row],[sKS]]- DataBase2[[#This Row],[BSHeu]])/ DataBase2[[#This Row],[BSHeu]])</f>
        <v>7.9163310295565878E-2</v>
      </c>
      <c r="AV883" s="78" t="str">
        <f>IF(AND(DataBase2[[#This Row],[sLBGB]]&lt;=0.0001, DataBase2[[#This Row],[sLBGB]]&lt;&gt;""), 1,"")</f>
        <v/>
      </c>
      <c r="AW883" s="78" t="str">
        <f>IF(AND(DataBase2[[#This Row],[sCLGB]]&lt;=0.0001,DataBase2[[#This Row],[sCLGB]]&lt;&gt;""), 1,"")</f>
        <v/>
      </c>
      <c r="AX883" s="78" t="str">
        <f>IF(AND(DataBase2[[#This Row],[sDRCGB]]&lt;=0.0001,DataBase2[[#This Row],[sDRCGB]]&lt;&gt;""), 1,"")</f>
        <v/>
      </c>
      <c r="AY883" s="78" t="str">
        <f>IF(AND(DataBase2[[#This Row],[sABSGB]]&lt;=0.0001,DataBase2[[#This Row],[sABSGB]]&lt;&gt;""), 1,"")</f>
        <v/>
      </c>
      <c r="AZ883" s="78" t="str">
        <f>IF(AND(DataBase2[[#This Row],[sCCJGB]]&lt;=0.0001,DataBase2[[#This Row],[sCCJGB]]&lt;&gt;""), 1,"")</f>
        <v/>
      </c>
      <c r="BA883" s="78" t="str">
        <f>IF(AND(DataBase2[[#This Row],[sILSGB]]&lt;=0.0001,DataBase2[[#This Row],[sILSGB]]&lt;&gt;""), 1,"")</f>
        <v/>
      </c>
      <c r="BB883" s="78" t="str">
        <f>IF(AND(DataBase2[[#This Row],[sSAGB]]&lt;=0.0001,DataBase2[[#This Row],[sSAGB]]&lt;&gt;""), 1,"")</f>
        <v/>
      </c>
      <c r="BC883" s="78" t="str">
        <f>IF(AND(DataBase2[[#This Row],[sKSGB]]&lt;=0.0001,DataBase2[[#This Row],[sKSGB]]&lt;&gt;""), 1,"")</f>
        <v/>
      </c>
      <c r="BD883" s="79" t="str">
        <f>IF(AND(DataBase2[[#This Row],[sLBGKS]]&lt;=0.0001, DataBase2[[#This Row],[sLBGKS]]&lt;&gt;""), 1,"")</f>
        <v/>
      </c>
      <c r="BE883" s="78" t="str">
        <f>IF(AND(DataBase2[[#This Row],[sCLGKS]]&lt;=0.0001,DataBase2[[#This Row],[sCLGKS]]&lt;&gt;""), 1,"")</f>
        <v/>
      </c>
      <c r="BF883" s="78" t="str">
        <f>IF(AND(DataBase2[[#This Row],[sDRCGKS]]&lt;=0.0001,DataBase2[[#This Row],[sDRCGKS]]&lt;&gt;""), 1,"")</f>
        <v/>
      </c>
      <c r="BG883" s="78" t="str">
        <f>IF(AND(DataBase2[[#This Row],[sABSGKS]]&lt;=0.0001,DataBase2[[#This Row],[sABSGKS]]&lt;&gt;""), 1,"")</f>
        <v/>
      </c>
      <c r="BH883" s="78">
        <f>IF(AND(DataBase2[[#This Row],[sCCJGKS]]&lt;=0.0001,DataBase2[[#This Row],[sCCJGKS]]&lt;&gt;""), 1,"")</f>
        <v>1</v>
      </c>
      <c r="BI883" s="78" t="str">
        <f>IF(AND(DataBase2[[#This Row],[sILSGKS]]&lt;=0.0001,DataBase2[[#This Row],[sILSGKS]]&lt;&gt;""), 1,"")</f>
        <v/>
      </c>
      <c r="BJ883" s="78" t="str">
        <f>IF(AND(DataBase2[[#This Row],[sSAGKS]]&lt;=0.0001,DataBase2[[#This Row],[sSAGKS]]&lt;&gt;""), 1,"")</f>
        <v/>
      </c>
      <c r="BK883" s="80" t="str">
        <f>IF(AND(DataBase2[[#This Row],[sKSGKS]]&lt;=0.0001,DataBase2[[#This Row],[sKSGKS]]&lt;&gt;""), 1,"")</f>
        <v/>
      </c>
      <c r="BQ883" s="7"/>
      <c r="BR883" s="7"/>
      <c r="BS883" s="7"/>
      <c r="BT883" s="7"/>
      <c r="BU883" s="7"/>
      <c r="CH883" s="7"/>
      <c r="CI883" s="7"/>
      <c r="CJ883" s="7"/>
      <c r="CK883" s="7"/>
      <c r="CQ883" s="7"/>
      <c r="CR883" s="7"/>
      <c r="CS883" s="7"/>
      <c r="CT883" s="7"/>
      <c r="CU883" s="7"/>
      <c r="DH883" s="7"/>
      <c r="DI883" s="7"/>
      <c r="DJ883" s="7"/>
      <c r="DK883" s="7"/>
      <c r="DQ883" s="7"/>
      <c r="DR883" s="7"/>
      <c r="DS883" s="7"/>
      <c r="DT883" s="7"/>
      <c r="DU883" s="7"/>
      <c r="EB883" s="7"/>
      <c r="EC883" s="7"/>
      <c r="ED883" s="7"/>
      <c r="EE883" s="7"/>
      <c r="EK883" s="7"/>
      <c r="EL883" s="7"/>
      <c r="EM883" s="7"/>
      <c r="EN883" s="7"/>
      <c r="EO883" s="7"/>
      <c r="EV883" s="7"/>
      <c r="EW883" s="7"/>
      <c r="EX883" s="7"/>
      <c r="EY883" s="7"/>
    </row>
    <row r="884" spans="1:155" s="8" customFormat="1" x14ac:dyDescent="0.35">
      <c r="A884" s="127" t="s">
        <v>347</v>
      </c>
      <c r="B884" s="128" t="s">
        <v>283</v>
      </c>
      <c r="C884" s="129" t="s">
        <v>282</v>
      </c>
      <c r="D884" s="67">
        <v>6</v>
      </c>
      <c r="E884" s="67">
        <v>200</v>
      </c>
      <c r="F884" s="68">
        <v>5</v>
      </c>
      <c r="G884" s="130"/>
      <c r="H884" s="163">
        <v>19654.400000000001</v>
      </c>
      <c r="I884" s="132"/>
      <c r="J884" s="130"/>
      <c r="K884" s="163"/>
      <c r="L884" s="132"/>
      <c r="M884" s="130"/>
      <c r="N884" s="131"/>
      <c r="O884" s="132"/>
      <c r="P884" s="130">
        <v>29858.189450000002</v>
      </c>
      <c r="Q884" s="132">
        <v>7800</v>
      </c>
      <c r="R884" s="130">
        <v>25777.439999999999</v>
      </c>
      <c r="S884" s="132">
        <v>4537.1400000000003</v>
      </c>
      <c r="T884" s="130">
        <v>29155.34</v>
      </c>
      <c r="U884" s="132">
        <v>300.15949999999998</v>
      </c>
      <c r="V884" s="130">
        <v>29293.84</v>
      </c>
      <c r="W884" s="132">
        <v>303.452</v>
      </c>
      <c r="X884" s="131">
        <v>28483.3</v>
      </c>
      <c r="Y884" s="132">
        <v>1156</v>
      </c>
      <c r="Z884" s="74" t="str">
        <f t="shared" si="39"/>
        <v/>
      </c>
      <c r="AA884" s="48">
        <f t="shared" si="40"/>
        <v>25777.439999999999</v>
      </c>
      <c r="AB88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MIN(G884,J884,M884),"")</f>
        <v/>
      </c>
      <c r="AC884" s="49" t="str">
        <f>IF(OR(DataBase2[[#This Row],[sKS]] = "", DataBase2[[#This Row],[BSOpt]]=""), "", (DataBase2[[#This Row],[sKS]]-DataBase2[[#This Row],[BSOpt]])/DataBase2[[#This Row],[BSOpt]])</f>
        <v/>
      </c>
      <c r="AD884" s="49" t="str">
        <f t="shared" si="41"/>
        <v/>
      </c>
      <c r="AE884" s="49" t="str">
        <f>IF(OR(DataBase2[[#This Row],[sKS]] = "", DataBase2[[#This Row],[BESTUB]]=""), "", (DataBase2[[#This Row],[sKS]]-DataBase2[[#This Row],[BESTUB]])/DataBase2[[#This Row],[BESTUB]])</f>
        <v/>
      </c>
      <c r="AF884" s="75" t="str">
        <f>IF(OR(DataBase2[[#This Row],[sLB]] = "", DataBase2[[#This Row],[BestSol]]=""), "", (DataBase2[[#This Row],[sLB]]-DataBase2[[#This Row],[BestSol]])/DataBase2[[#This Row],[BestSol]])</f>
        <v/>
      </c>
      <c r="AG884" s="76" t="str">
        <f>IF(OR(DataBase2[[#This Row],[sCL]] = "", DataBase2[[#This Row],[BestSol]]=""), "", (DataBase2[[#This Row],[sCL]] -DataBase2[[#This Row],[BestSol]])/DataBase2[[#This Row],[BestSol]])</f>
        <v/>
      </c>
      <c r="AH884" s="76" t="str">
        <f>IF(OR(DataBase2[[#This Row],[sDRC]]= "", DataBase2[[#This Row],[BestSol]]=""), "", (DataBase2[[#This Row],[sDRC]]-DataBase2[[#This Row],[BestSol]])/DataBase2[[#This Row],[BestSol]])</f>
        <v/>
      </c>
      <c r="AI884" s="76" t="str">
        <f>IF(OR(DataBase2[[#This Row],[sABS]]= "", DataBase2[[#This Row],[BestSol]]=""), "", (DataBase2[[#This Row],[sABS]]-DataBase2[[#This Row],[BestSol]])/DataBase2[[#This Row],[BestSol]])</f>
        <v/>
      </c>
      <c r="AJ884" s="76" t="str">
        <f>IF(OR(DataBase2[[#This Row],[sCCJ]]= "", DataBase2[[#This Row],[BestSol]]=""), "", (DataBase2[[#This Row],[sCCJ]]-DataBase2[[#This Row],[BestSol]])/DataBase2[[#This Row],[BestSol]])</f>
        <v/>
      </c>
      <c r="AK884" s="76" t="str">
        <f>IF(OR(DataBase2[[#This Row],[sILS]] = "", DataBase2[[#This Row],[BestSol]]=""), "", (DataBase2[[#This Row],[sILS]]-DataBase2[[#This Row],[BestSol]])/DataBase2[[#This Row],[BestSol]])</f>
        <v/>
      </c>
      <c r="AL884" s="76" t="str">
        <f>IF(OR(DataBase2[[#This Row],[sSA]] = "", DataBase2[[#This Row],[BestSol]]=""), "", (DataBase2[[#This Row],[sSA]]-DataBase2[[#This Row],[BestSol]])/DataBase2[[#This Row],[BestSol]])</f>
        <v/>
      </c>
      <c r="AM884" s="76" t="str">
        <f>IF(OR(DataBase2[[#This Row],[sKS]] = "", DataBase2[[#This Row],[BestSol]]=""), "", (DataBase2[[#This Row],[sKS]]-DataBase2[[#This Row],[BestSol]])/DataBase2[[#This Row],[BestSol]])</f>
        <v/>
      </c>
      <c r="AN884" s="75" t="str">
        <f>IF(OR(DataBase2[[#This Row],[sLB]] = "", DataBase2[[#This Row],[BSHeu]]=""), "", (DataBase2[[#This Row],[sLB]]-DataBase2[[#This Row],[BSHeu]])/DataBase2[[#This Row],[BSHeu]])</f>
        <v/>
      </c>
      <c r="AO884" s="76" t="str">
        <f>IF(OR(DataBase2[[#This Row],[sCL]] = "",  DataBase2[[#This Row],[BSHeu]]=""), "", (DataBase2[[#This Row],[sCL]] - DataBase2[[#This Row],[BSHeu]])/ DataBase2[[#This Row],[BSHeu]])</f>
        <v/>
      </c>
      <c r="AP884" s="76" t="str">
        <f>IF(OR(DataBase2[[#This Row],[sDRC]]= "",  DataBase2[[#This Row],[BSHeu]]=""), "", (DataBase2[[#This Row],[sDRC]]- DataBase2[[#This Row],[BSHeu]])/ DataBase2[[#This Row],[BSHeu]])</f>
        <v/>
      </c>
      <c r="AQ884" s="76">
        <f>IF(OR(DataBase2[[#This Row],[sABS]]= "",  DataBase2[[#This Row],[BSHeu]]=""), "", (DataBase2[[#This Row],[sABS]]- DataBase2[[#This Row],[BSHeu]])/ DataBase2[[#This Row],[BSHeu]])</f>
        <v>0.15830700992806124</v>
      </c>
      <c r="AR884" s="76">
        <f>IF(OR(DataBase2[[#This Row],[sCCJ]]= "",  DataBase2[[#This Row],[BSHeu]]=""), "", (DataBase2[[#This Row],[sCCJ]]- DataBase2[[#This Row],[BSHeu]])/ DataBase2[[#This Row],[BSHeu]])</f>
        <v>0</v>
      </c>
      <c r="AS884" s="76">
        <f>IF(OR(DataBase2[[#This Row],[sILS]] = "",  DataBase2[[#This Row],[BSHeu]]=""), "", (DataBase2[[#This Row],[sILS]]- DataBase2[[#This Row],[BSHeu]])/ DataBase2[[#This Row],[BSHeu]])</f>
        <v>0.13104094122612647</v>
      </c>
      <c r="AT884" s="76">
        <f>IF(OR(DataBase2[[#This Row],[sSA]] = "",  DataBase2[[#This Row],[BSHeu]]=""), "", (DataBase2[[#This Row],[sSA]]- DataBase2[[#This Row],[BSHeu]])/ DataBase2[[#This Row],[BSHeu]])</f>
        <v>0.13641385645742951</v>
      </c>
      <c r="AU884" s="77">
        <f>IF(OR(DataBase2[[#This Row],[sKS]]= "",  DataBase2[[#This Row],[BSHeu]]=""), "", (DataBase2[[#This Row],[sKS]]- DataBase2[[#This Row],[BSHeu]])/ DataBase2[[#This Row],[BSHeu]])</f>
        <v>0.10497008236659655</v>
      </c>
      <c r="AV884" s="78" t="str">
        <f>IF(AND(DataBase2[[#This Row],[sLBGB]]&lt;=0.0001, DataBase2[[#This Row],[sLBGB]]&lt;&gt;""), 1,"")</f>
        <v/>
      </c>
      <c r="AW884" s="78" t="str">
        <f>IF(AND(DataBase2[[#This Row],[sCLGB]]&lt;=0.0001,DataBase2[[#This Row],[sCLGB]]&lt;&gt;""), 1,"")</f>
        <v/>
      </c>
      <c r="AX884" s="78" t="str">
        <f>IF(AND(DataBase2[[#This Row],[sDRCGB]]&lt;=0.0001,DataBase2[[#This Row],[sDRCGB]]&lt;&gt;""), 1,"")</f>
        <v/>
      </c>
      <c r="AY884" s="78" t="str">
        <f>IF(AND(DataBase2[[#This Row],[sABSGB]]&lt;=0.0001,DataBase2[[#This Row],[sABSGB]]&lt;&gt;""), 1,"")</f>
        <v/>
      </c>
      <c r="AZ884" s="78" t="str">
        <f>IF(AND(DataBase2[[#This Row],[sCCJGB]]&lt;=0.0001,DataBase2[[#This Row],[sCCJGB]]&lt;&gt;""), 1,"")</f>
        <v/>
      </c>
      <c r="BA884" s="78" t="str">
        <f>IF(AND(DataBase2[[#This Row],[sILSGB]]&lt;=0.0001,DataBase2[[#This Row],[sILSGB]]&lt;&gt;""), 1,"")</f>
        <v/>
      </c>
      <c r="BB884" s="78" t="str">
        <f>IF(AND(DataBase2[[#This Row],[sSAGB]]&lt;=0.0001,DataBase2[[#This Row],[sSAGB]]&lt;&gt;""), 1,"")</f>
        <v/>
      </c>
      <c r="BC884" s="78" t="str">
        <f>IF(AND(DataBase2[[#This Row],[sKSGB]]&lt;=0.0001,DataBase2[[#This Row],[sKSGB]]&lt;&gt;""), 1,"")</f>
        <v/>
      </c>
      <c r="BD884" s="79" t="str">
        <f>IF(AND(DataBase2[[#This Row],[sLBGKS]]&lt;=0.0001, DataBase2[[#This Row],[sLBGKS]]&lt;&gt;""), 1,"")</f>
        <v/>
      </c>
      <c r="BE884" s="78" t="str">
        <f>IF(AND(DataBase2[[#This Row],[sCLGKS]]&lt;=0.0001,DataBase2[[#This Row],[sCLGKS]]&lt;&gt;""), 1,"")</f>
        <v/>
      </c>
      <c r="BF884" s="78" t="str">
        <f>IF(AND(DataBase2[[#This Row],[sDRCGKS]]&lt;=0.0001,DataBase2[[#This Row],[sDRCGKS]]&lt;&gt;""), 1,"")</f>
        <v/>
      </c>
      <c r="BG884" s="78" t="str">
        <f>IF(AND(DataBase2[[#This Row],[sABSGKS]]&lt;=0.0001,DataBase2[[#This Row],[sABSGKS]]&lt;&gt;""), 1,"")</f>
        <v/>
      </c>
      <c r="BH884" s="78">
        <f>IF(AND(DataBase2[[#This Row],[sCCJGKS]]&lt;=0.0001,DataBase2[[#This Row],[sCCJGKS]]&lt;&gt;""), 1,"")</f>
        <v>1</v>
      </c>
      <c r="BI884" s="78" t="str">
        <f>IF(AND(DataBase2[[#This Row],[sILSGKS]]&lt;=0.0001,DataBase2[[#This Row],[sILSGKS]]&lt;&gt;""), 1,"")</f>
        <v/>
      </c>
      <c r="BJ884" s="78" t="str">
        <f>IF(AND(DataBase2[[#This Row],[sSAGKS]]&lt;=0.0001,DataBase2[[#This Row],[sSAGKS]]&lt;&gt;""), 1,"")</f>
        <v/>
      </c>
      <c r="BK884" s="80" t="str">
        <f>IF(AND(DataBase2[[#This Row],[sKSGKS]]&lt;=0.0001,DataBase2[[#This Row],[sKSGKS]]&lt;&gt;""), 1,"")</f>
        <v/>
      </c>
      <c r="BQ884" s="7"/>
      <c r="BR884" s="7"/>
      <c r="BS884" s="7"/>
      <c r="BT884" s="7"/>
      <c r="BU884" s="7"/>
      <c r="CH884" s="7"/>
      <c r="CI884" s="7"/>
      <c r="CJ884" s="7"/>
      <c r="CK884" s="7"/>
      <c r="CQ884" s="7"/>
      <c r="CR884" s="7"/>
      <c r="CS884" s="7"/>
      <c r="CT884" s="7"/>
      <c r="CU884" s="7"/>
      <c r="DH884" s="7"/>
      <c r="DI884" s="7"/>
      <c r="DJ884" s="7"/>
      <c r="DK884" s="7"/>
      <c r="DQ884" s="7"/>
      <c r="DR884" s="7"/>
      <c r="DS884" s="7"/>
      <c r="DT884" s="7"/>
      <c r="DU884" s="7"/>
      <c r="EB884" s="7"/>
      <c r="EC884" s="7"/>
      <c r="ED884" s="7"/>
      <c r="EE884" s="7"/>
      <c r="EK884" s="7"/>
      <c r="EL884" s="7"/>
      <c r="EM884" s="7"/>
      <c r="EN884" s="7"/>
      <c r="EO884" s="7"/>
      <c r="EV884" s="7"/>
      <c r="EW884" s="7"/>
      <c r="EX884" s="7"/>
      <c r="EY884" s="7"/>
    </row>
    <row r="885" spans="1:155" s="8" customFormat="1" x14ac:dyDescent="0.35">
      <c r="A885" s="127" t="s">
        <v>348</v>
      </c>
      <c r="B885" s="128" t="s">
        <v>283</v>
      </c>
      <c r="C885" s="129" t="s">
        <v>282</v>
      </c>
      <c r="D885" s="67">
        <v>6</v>
      </c>
      <c r="E885" s="67">
        <v>200</v>
      </c>
      <c r="F885" s="68">
        <v>2</v>
      </c>
      <c r="G885" s="130"/>
      <c r="H885" s="163">
        <v>17072.8</v>
      </c>
      <c r="I885" s="132"/>
      <c r="J885" s="130"/>
      <c r="K885" s="163"/>
      <c r="L885" s="132"/>
      <c r="M885" s="130"/>
      <c r="N885" s="131"/>
      <c r="O885" s="132"/>
      <c r="P885" s="130">
        <v>24701.839840000001</v>
      </c>
      <c r="Q885" s="132">
        <v>7800</v>
      </c>
      <c r="R885" s="130">
        <v>23921.43</v>
      </c>
      <c r="S885" s="132">
        <v>13537</v>
      </c>
      <c r="T885" s="130">
        <v>25646.43</v>
      </c>
      <c r="U885" s="132">
        <v>300.26850000000002</v>
      </c>
      <c r="V885" s="130">
        <v>26534.63</v>
      </c>
      <c r="W885" s="132">
        <v>309.34199999999998</v>
      </c>
      <c r="X885" s="131">
        <v>25337.9</v>
      </c>
      <c r="Y885" s="132">
        <v>403</v>
      </c>
      <c r="Z885" s="74" t="str">
        <f t="shared" si="39"/>
        <v/>
      </c>
      <c r="AA885" s="48">
        <f t="shared" si="40"/>
        <v>23921.43</v>
      </c>
      <c r="AB88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MIN(G885,J885,M885),"")</f>
        <v/>
      </c>
      <c r="AC885" s="49" t="str">
        <f>IF(OR(DataBase2[[#This Row],[sKS]] = "", DataBase2[[#This Row],[BSOpt]]=""), "", (DataBase2[[#This Row],[sKS]]-DataBase2[[#This Row],[BSOpt]])/DataBase2[[#This Row],[BSOpt]])</f>
        <v/>
      </c>
      <c r="AD885" s="49" t="str">
        <f t="shared" si="41"/>
        <v/>
      </c>
      <c r="AE885" s="49" t="str">
        <f>IF(OR(DataBase2[[#This Row],[sKS]] = "", DataBase2[[#This Row],[BESTUB]]=""), "", (DataBase2[[#This Row],[sKS]]-DataBase2[[#This Row],[BESTUB]])/DataBase2[[#This Row],[BESTUB]])</f>
        <v/>
      </c>
      <c r="AF885" s="75" t="str">
        <f>IF(OR(DataBase2[[#This Row],[sLB]] = "", DataBase2[[#This Row],[BestSol]]=""), "", (DataBase2[[#This Row],[sLB]]-DataBase2[[#This Row],[BestSol]])/DataBase2[[#This Row],[BestSol]])</f>
        <v/>
      </c>
      <c r="AG885" s="76" t="str">
        <f>IF(OR(DataBase2[[#This Row],[sCL]] = "", DataBase2[[#This Row],[BestSol]]=""), "", (DataBase2[[#This Row],[sCL]] -DataBase2[[#This Row],[BestSol]])/DataBase2[[#This Row],[BestSol]])</f>
        <v/>
      </c>
      <c r="AH885" s="76" t="str">
        <f>IF(OR(DataBase2[[#This Row],[sDRC]]= "", DataBase2[[#This Row],[BestSol]]=""), "", (DataBase2[[#This Row],[sDRC]]-DataBase2[[#This Row],[BestSol]])/DataBase2[[#This Row],[BestSol]])</f>
        <v/>
      </c>
      <c r="AI885" s="76" t="str">
        <f>IF(OR(DataBase2[[#This Row],[sABS]]= "", DataBase2[[#This Row],[BestSol]]=""), "", (DataBase2[[#This Row],[sABS]]-DataBase2[[#This Row],[BestSol]])/DataBase2[[#This Row],[BestSol]])</f>
        <v/>
      </c>
      <c r="AJ885" s="76" t="str">
        <f>IF(OR(DataBase2[[#This Row],[sCCJ]]= "", DataBase2[[#This Row],[BestSol]]=""), "", (DataBase2[[#This Row],[sCCJ]]-DataBase2[[#This Row],[BestSol]])/DataBase2[[#This Row],[BestSol]])</f>
        <v/>
      </c>
      <c r="AK885" s="76" t="str">
        <f>IF(OR(DataBase2[[#This Row],[sILS]] = "", DataBase2[[#This Row],[BestSol]]=""), "", (DataBase2[[#This Row],[sILS]]-DataBase2[[#This Row],[BestSol]])/DataBase2[[#This Row],[BestSol]])</f>
        <v/>
      </c>
      <c r="AL885" s="76" t="str">
        <f>IF(OR(DataBase2[[#This Row],[sSA]] = "", DataBase2[[#This Row],[BestSol]]=""), "", (DataBase2[[#This Row],[sSA]]-DataBase2[[#This Row],[BestSol]])/DataBase2[[#This Row],[BestSol]])</f>
        <v/>
      </c>
      <c r="AM885" s="76" t="str">
        <f>IF(OR(DataBase2[[#This Row],[sKS]] = "", DataBase2[[#This Row],[BestSol]]=""), "", (DataBase2[[#This Row],[sKS]]-DataBase2[[#This Row],[BestSol]])/DataBase2[[#This Row],[BestSol]])</f>
        <v/>
      </c>
      <c r="AN885" s="75" t="str">
        <f>IF(OR(DataBase2[[#This Row],[sLB]] = "", DataBase2[[#This Row],[BSHeu]]=""), "", (DataBase2[[#This Row],[sLB]]-DataBase2[[#This Row],[BSHeu]])/DataBase2[[#This Row],[BSHeu]])</f>
        <v/>
      </c>
      <c r="AO885" s="76" t="str">
        <f>IF(OR(DataBase2[[#This Row],[sCL]] = "",  DataBase2[[#This Row],[BSHeu]]=""), "", (DataBase2[[#This Row],[sCL]] - DataBase2[[#This Row],[BSHeu]])/ DataBase2[[#This Row],[BSHeu]])</f>
        <v/>
      </c>
      <c r="AP885" s="76" t="str">
        <f>IF(OR(DataBase2[[#This Row],[sDRC]]= "",  DataBase2[[#This Row],[BSHeu]]=""), "", (DataBase2[[#This Row],[sDRC]]- DataBase2[[#This Row],[BSHeu]])/ DataBase2[[#This Row],[BSHeu]])</f>
        <v/>
      </c>
      <c r="AQ885" s="76">
        <f>IF(OR(DataBase2[[#This Row],[sABS]]= "",  DataBase2[[#This Row],[BSHeu]]=""), "", (DataBase2[[#This Row],[sABS]]- DataBase2[[#This Row],[BSHeu]])/ DataBase2[[#This Row],[BSHeu]])</f>
        <v>3.2623879090840316E-2</v>
      </c>
      <c r="AR885" s="76">
        <f>IF(OR(DataBase2[[#This Row],[sCCJ]]= "",  DataBase2[[#This Row],[BSHeu]]=""), "", (DataBase2[[#This Row],[sCCJ]]- DataBase2[[#This Row],[BSHeu]])/ DataBase2[[#This Row],[BSHeu]])</f>
        <v>0</v>
      </c>
      <c r="AS885" s="76">
        <f>IF(OR(DataBase2[[#This Row],[sILS]] = "",  DataBase2[[#This Row],[BSHeu]]=""), "", (DataBase2[[#This Row],[sILS]]- DataBase2[[#This Row],[BSHeu]])/ DataBase2[[#This Row],[BSHeu]])</f>
        <v>7.2111073627287331E-2</v>
      </c>
      <c r="AT885" s="76">
        <f>IF(OR(DataBase2[[#This Row],[sSA]] = "",  DataBase2[[#This Row],[BSHeu]]=""), "", (DataBase2[[#This Row],[sSA]]- DataBase2[[#This Row],[BSHeu]])/ DataBase2[[#This Row],[BSHeu]])</f>
        <v>0.10924096092917525</v>
      </c>
      <c r="AU885" s="77">
        <f>IF(OR(DataBase2[[#This Row],[sKS]]= "",  DataBase2[[#This Row],[BSHeu]]=""), "", (DataBase2[[#This Row],[sKS]]- DataBase2[[#This Row],[BSHeu]])/ DataBase2[[#This Row],[BSHeu]])</f>
        <v>5.921343331063407E-2</v>
      </c>
      <c r="AV885" s="78" t="str">
        <f>IF(AND(DataBase2[[#This Row],[sLBGB]]&lt;=0.0001, DataBase2[[#This Row],[sLBGB]]&lt;&gt;""), 1,"")</f>
        <v/>
      </c>
      <c r="AW885" s="78" t="str">
        <f>IF(AND(DataBase2[[#This Row],[sCLGB]]&lt;=0.0001,DataBase2[[#This Row],[sCLGB]]&lt;&gt;""), 1,"")</f>
        <v/>
      </c>
      <c r="AX885" s="78" t="str">
        <f>IF(AND(DataBase2[[#This Row],[sDRCGB]]&lt;=0.0001,DataBase2[[#This Row],[sDRCGB]]&lt;&gt;""), 1,"")</f>
        <v/>
      </c>
      <c r="AY885" s="78" t="str">
        <f>IF(AND(DataBase2[[#This Row],[sABSGB]]&lt;=0.0001,DataBase2[[#This Row],[sABSGB]]&lt;&gt;""), 1,"")</f>
        <v/>
      </c>
      <c r="AZ885" s="78" t="str">
        <f>IF(AND(DataBase2[[#This Row],[sCCJGB]]&lt;=0.0001,DataBase2[[#This Row],[sCCJGB]]&lt;&gt;""), 1,"")</f>
        <v/>
      </c>
      <c r="BA885" s="78" t="str">
        <f>IF(AND(DataBase2[[#This Row],[sILSGB]]&lt;=0.0001,DataBase2[[#This Row],[sILSGB]]&lt;&gt;""), 1,"")</f>
        <v/>
      </c>
      <c r="BB885" s="78" t="str">
        <f>IF(AND(DataBase2[[#This Row],[sSAGB]]&lt;=0.0001,DataBase2[[#This Row],[sSAGB]]&lt;&gt;""), 1,"")</f>
        <v/>
      </c>
      <c r="BC885" s="78" t="str">
        <f>IF(AND(DataBase2[[#This Row],[sKSGB]]&lt;=0.0001,DataBase2[[#This Row],[sKSGB]]&lt;&gt;""), 1,"")</f>
        <v/>
      </c>
      <c r="BD885" s="79" t="str">
        <f>IF(AND(DataBase2[[#This Row],[sLBGKS]]&lt;=0.0001, DataBase2[[#This Row],[sLBGKS]]&lt;&gt;""), 1,"")</f>
        <v/>
      </c>
      <c r="BE885" s="78" t="str">
        <f>IF(AND(DataBase2[[#This Row],[sCLGKS]]&lt;=0.0001,DataBase2[[#This Row],[sCLGKS]]&lt;&gt;""), 1,"")</f>
        <v/>
      </c>
      <c r="BF885" s="78" t="str">
        <f>IF(AND(DataBase2[[#This Row],[sDRCGKS]]&lt;=0.0001,DataBase2[[#This Row],[sDRCGKS]]&lt;&gt;""), 1,"")</f>
        <v/>
      </c>
      <c r="BG885" s="78" t="str">
        <f>IF(AND(DataBase2[[#This Row],[sABSGKS]]&lt;=0.0001,DataBase2[[#This Row],[sABSGKS]]&lt;&gt;""), 1,"")</f>
        <v/>
      </c>
      <c r="BH885" s="78">
        <f>IF(AND(DataBase2[[#This Row],[sCCJGKS]]&lt;=0.0001,DataBase2[[#This Row],[sCCJGKS]]&lt;&gt;""), 1,"")</f>
        <v>1</v>
      </c>
      <c r="BI885" s="78" t="str">
        <f>IF(AND(DataBase2[[#This Row],[sILSGKS]]&lt;=0.0001,DataBase2[[#This Row],[sILSGKS]]&lt;&gt;""), 1,"")</f>
        <v/>
      </c>
      <c r="BJ885" s="78" t="str">
        <f>IF(AND(DataBase2[[#This Row],[sSAGKS]]&lt;=0.0001,DataBase2[[#This Row],[sSAGKS]]&lt;&gt;""), 1,"")</f>
        <v/>
      </c>
      <c r="BK885" s="80" t="str">
        <f>IF(AND(DataBase2[[#This Row],[sKSGKS]]&lt;=0.0001,DataBase2[[#This Row],[sKSGKS]]&lt;&gt;""), 1,"")</f>
        <v/>
      </c>
      <c r="BQ885" s="7"/>
      <c r="BR885" s="7"/>
      <c r="BS885" s="7"/>
      <c r="BT885" s="7"/>
      <c r="BU885" s="7"/>
      <c r="CH885" s="7"/>
      <c r="CI885" s="7"/>
      <c r="CJ885" s="7"/>
      <c r="CK885" s="7"/>
      <c r="CQ885" s="7"/>
      <c r="CR885" s="7"/>
      <c r="CS885" s="7"/>
      <c r="CT885" s="7"/>
      <c r="CU885" s="7"/>
      <c r="DH885" s="7"/>
      <c r="DI885" s="7"/>
      <c r="DJ885" s="7"/>
      <c r="DK885" s="7"/>
      <c r="DQ885" s="7"/>
      <c r="DR885" s="7"/>
      <c r="DS885" s="7"/>
      <c r="DT885" s="7"/>
      <c r="DU885" s="7"/>
      <c r="EB885" s="7"/>
      <c r="EC885" s="7"/>
      <c r="ED885" s="7"/>
      <c r="EE885" s="7"/>
      <c r="EK885" s="7"/>
      <c r="EL885" s="7"/>
      <c r="EM885" s="7"/>
      <c r="EN885" s="7"/>
      <c r="EO885" s="7"/>
      <c r="EV885" s="7"/>
      <c r="EW885" s="7"/>
      <c r="EX885" s="7"/>
      <c r="EY885" s="7"/>
    </row>
    <row r="886" spans="1:155" s="8" customFormat="1" x14ac:dyDescent="0.35">
      <c r="A886" s="127" t="s">
        <v>349</v>
      </c>
      <c r="B886" s="128" t="s">
        <v>283</v>
      </c>
      <c r="C886" s="129" t="s">
        <v>282</v>
      </c>
      <c r="D886" s="67">
        <v>6</v>
      </c>
      <c r="E886" s="67">
        <v>200</v>
      </c>
      <c r="F886" s="68">
        <v>3</v>
      </c>
      <c r="G886" s="130"/>
      <c r="H886" s="163">
        <v>17946.599999999999</v>
      </c>
      <c r="I886" s="132"/>
      <c r="J886" s="130"/>
      <c r="K886" s="163"/>
      <c r="L886" s="132"/>
      <c r="M886" s="130"/>
      <c r="N886" s="131"/>
      <c r="O886" s="132"/>
      <c r="P886" s="130">
        <v>27556.470700000002</v>
      </c>
      <c r="Q886" s="132">
        <v>7800</v>
      </c>
      <c r="R886" s="130">
        <v>24621.03</v>
      </c>
      <c r="S886" s="132">
        <v>10965.8</v>
      </c>
      <c r="T886" s="130">
        <v>26500.73</v>
      </c>
      <c r="U886" s="132">
        <v>300.76299999999998</v>
      </c>
      <c r="V886" s="130">
        <v>27365.43</v>
      </c>
      <c r="W886" s="132">
        <v>305.29199999999997</v>
      </c>
      <c r="X886" s="131">
        <v>28721.3</v>
      </c>
      <c r="Y886" s="132">
        <v>296</v>
      </c>
      <c r="Z886" s="74" t="str">
        <f t="shared" si="39"/>
        <v/>
      </c>
      <c r="AA886" s="48">
        <f t="shared" si="40"/>
        <v>24621.03</v>
      </c>
      <c r="AB88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MIN(G886,J886,M886),"")</f>
        <v/>
      </c>
      <c r="AC886" s="49" t="str">
        <f>IF(OR(DataBase2[[#This Row],[sKS]] = "", DataBase2[[#This Row],[BSOpt]]=""), "", (DataBase2[[#This Row],[sKS]]-DataBase2[[#This Row],[BSOpt]])/DataBase2[[#This Row],[BSOpt]])</f>
        <v/>
      </c>
      <c r="AD886" s="49" t="str">
        <f t="shared" si="41"/>
        <v/>
      </c>
      <c r="AE886" s="49" t="str">
        <f>IF(OR(DataBase2[[#This Row],[sKS]] = "", DataBase2[[#This Row],[BESTUB]]=""), "", (DataBase2[[#This Row],[sKS]]-DataBase2[[#This Row],[BESTUB]])/DataBase2[[#This Row],[BESTUB]])</f>
        <v/>
      </c>
      <c r="AF886" s="75" t="str">
        <f>IF(OR(DataBase2[[#This Row],[sLB]] = "", DataBase2[[#This Row],[BestSol]]=""), "", (DataBase2[[#This Row],[sLB]]-DataBase2[[#This Row],[BestSol]])/DataBase2[[#This Row],[BestSol]])</f>
        <v/>
      </c>
      <c r="AG886" s="76" t="str">
        <f>IF(OR(DataBase2[[#This Row],[sCL]] = "", DataBase2[[#This Row],[BestSol]]=""), "", (DataBase2[[#This Row],[sCL]] -DataBase2[[#This Row],[BestSol]])/DataBase2[[#This Row],[BestSol]])</f>
        <v/>
      </c>
      <c r="AH886" s="76" t="str">
        <f>IF(OR(DataBase2[[#This Row],[sDRC]]= "", DataBase2[[#This Row],[BestSol]]=""), "", (DataBase2[[#This Row],[sDRC]]-DataBase2[[#This Row],[BestSol]])/DataBase2[[#This Row],[BestSol]])</f>
        <v/>
      </c>
      <c r="AI886" s="76" t="str">
        <f>IF(OR(DataBase2[[#This Row],[sABS]]= "", DataBase2[[#This Row],[BestSol]]=""), "", (DataBase2[[#This Row],[sABS]]-DataBase2[[#This Row],[BestSol]])/DataBase2[[#This Row],[BestSol]])</f>
        <v/>
      </c>
      <c r="AJ886" s="76" t="str">
        <f>IF(OR(DataBase2[[#This Row],[sCCJ]]= "", DataBase2[[#This Row],[BestSol]]=""), "", (DataBase2[[#This Row],[sCCJ]]-DataBase2[[#This Row],[BestSol]])/DataBase2[[#This Row],[BestSol]])</f>
        <v/>
      </c>
      <c r="AK886" s="76" t="str">
        <f>IF(OR(DataBase2[[#This Row],[sILS]] = "", DataBase2[[#This Row],[BestSol]]=""), "", (DataBase2[[#This Row],[sILS]]-DataBase2[[#This Row],[BestSol]])/DataBase2[[#This Row],[BestSol]])</f>
        <v/>
      </c>
      <c r="AL886" s="76" t="str">
        <f>IF(OR(DataBase2[[#This Row],[sSA]] = "", DataBase2[[#This Row],[BestSol]]=""), "", (DataBase2[[#This Row],[sSA]]-DataBase2[[#This Row],[BestSol]])/DataBase2[[#This Row],[BestSol]])</f>
        <v/>
      </c>
      <c r="AM886" s="165" t="str">
        <f>IF(OR(DataBase2[[#This Row],[sKS]] = "", DataBase2[[#This Row],[BestSol]]=""), "", (DataBase2[[#This Row],[sKS]]-DataBase2[[#This Row],[BestSol]])/DataBase2[[#This Row],[BestSol]])</f>
        <v/>
      </c>
      <c r="AN886" s="75" t="str">
        <f>IF(OR(DataBase2[[#This Row],[sLB]] = "", DataBase2[[#This Row],[BSHeu]]=""), "", (DataBase2[[#This Row],[sLB]]-DataBase2[[#This Row],[BSHeu]])/DataBase2[[#This Row],[BSHeu]])</f>
        <v/>
      </c>
      <c r="AO886" s="76" t="str">
        <f>IF(OR(DataBase2[[#This Row],[sCL]] = "",  DataBase2[[#This Row],[BSHeu]]=""), "", (DataBase2[[#This Row],[sCL]] - DataBase2[[#This Row],[BSHeu]])/ DataBase2[[#This Row],[BSHeu]])</f>
        <v/>
      </c>
      <c r="AP886" s="76" t="str">
        <f>IF(OR(DataBase2[[#This Row],[sDRC]]= "",  DataBase2[[#This Row],[BSHeu]]=""), "", (DataBase2[[#This Row],[sDRC]]- DataBase2[[#This Row],[BSHeu]])/ DataBase2[[#This Row],[BSHeu]])</f>
        <v/>
      </c>
      <c r="AQ886" s="76">
        <f>IF(OR(DataBase2[[#This Row],[sABS]]= "",  DataBase2[[#This Row],[BSHeu]]=""), "", (DataBase2[[#This Row],[sABS]]- DataBase2[[#This Row],[BSHeu]])/ DataBase2[[#This Row],[BSHeu]])</f>
        <v>0.11922493494382659</v>
      </c>
      <c r="AR886" s="76">
        <f>IF(OR(DataBase2[[#This Row],[sCCJ]]= "",  DataBase2[[#This Row],[BSHeu]]=""), "", (DataBase2[[#This Row],[sCCJ]]- DataBase2[[#This Row],[BSHeu]])/ DataBase2[[#This Row],[BSHeu]])</f>
        <v>0</v>
      </c>
      <c r="AS886" s="76">
        <f>IF(OR(DataBase2[[#This Row],[sILS]] = "",  DataBase2[[#This Row],[BSHeu]]=""), "", (DataBase2[[#This Row],[sILS]]- DataBase2[[#This Row],[BSHeu]])/ DataBase2[[#This Row],[BSHeu]])</f>
        <v>7.6345303181873408E-2</v>
      </c>
      <c r="AT886" s="76">
        <f>IF(OR(DataBase2[[#This Row],[sSA]] = "",  DataBase2[[#This Row],[BSHeu]]=""), "", (DataBase2[[#This Row],[sSA]]- DataBase2[[#This Row],[BSHeu]])/ DataBase2[[#This Row],[BSHeu]])</f>
        <v>0.11146568604156697</v>
      </c>
      <c r="AU886" s="77">
        <f>IF(OR(DataBase2[[#This Row],[sKS]]= "",  DataBase2[[#This Row],[BSHeu]]=""), "", (DataBase2[[#This Row],[sKS]]- DataBase2[[#This Row],[BSHeu]])/ DataBase2[[#This Row],[BSHeu]])</f>
        <v>0.16653527492554132</v>
      </c>
      <c r="AV886" s="78" t="str">
        <f>IF(AND(DataBase2[[#This Row],[sLBGB]]&lt;=0.0001, DataBase2[[#This Row],[sLBGB]]&lt;&gt;""), 1,"")</f>
        <v/>
      </c>
      <c r="AW886" s="78" t="str">
        <f>IF(AND(DataBase2[[#This Row],[sCLGB]]&lt;=0.0001,DataBase2[[#This Row],[sCLGB]]&lt;&gt;""), 1,"")</f>
        <v/>
      </c>
      <c r="AX886" s="78" t="str">
        <f>IF(AND(DataBase2[[#This Row],[sDRCGB]]&lt;=0.0001,DataBase2[[#This Row],[sDRCGB]]&lt;&gt;""), 1,"")</f>
        <v/>
      </c>
      <c r="AY886" s="78" t="str">
        <f>IF(AND(DataBase2[[#This Row],[sABSGB]]&lt;=0.0001,DataBase2[[#This Row],[sABSGB]]&lt;&gt;""), 1,"")</f>
        <v/>
      </c>
      <c r="AZ886" s="78" t="str">
        <f>IF(AND(DataBase2[[#This Row],[sCCJGB]]&lt;=0.0001,DataBase2[[#This Row],[sCCJGB]]&lt;&gt;""), 1,"")</f>
        <v/>
      </c>
      <c r="BA886" s="78" t="str">
        <f>IF(AND(DataBase2[[#This Row],[sILSGB]]&lt;=0.0001,DataBase2[[#This Row],[sILSGB]]&lt;&gt;""), 1,"")</f>
        <v/>
      </c>
      <c r="BB886" s="78" t="str">
        <f>IF(AND(DataBase2[[#This Row],[sSAGB]]&lt;=0.0001,DataBase2[[#This Row],[sSAGB]]&lt;&gt;""), 1,"")</f>
        <v/>
      </c>
      <c r="BC886" s="166" t="str">
        <f>IF(AND(DataBase2[[#This Row],[sKSGB]]&lt;=0.0001,DataBase2[[#This Row],[sKSGB]]&lt;&gt;""), 1,"")</f>
        <v/>
      </c>
      <c r="BD886" s="79" t="str">
        <f>IF(AND(DataBase2[[#This Row],[sLBGKS]]&lt;=0.0001, DataBase2[[#This Row],[sLBGKS]]&lt;&gt;""), 1,"")</f>
        <v/>
      </c>
      <c r="BE886" s="78" t="str">
        <f>IF(AND(DataBase2[[#This Row],[sCLGKS]]&lt;=0.0001,DataBase2[[#This Row],[sCLGKS]]&lt;&gt;""), 1,"")</f>
        <v/>
      </c>
      <c r="BF886" s="78" t="str">
        <f>IF(AND(DataBase2[[#This Row],[sDRCGKS]]&lt;=0.0001,DataBase2[[#This Row],[sDRCGKS]]&lt;&gt;""), 1,"")</f>
        <v/>
      </c>
      <c r="BG886" s="78" t="str">
        <f>IF(AND(DataBase2[[#This Row],[sABSGKS]]&lt;=0.0001,DataBase2[[#This Row],[sABSGKS]]&lt;&gt;""), 1,"")</f>
        <v/>
      </c>
      <c r="BH886" s="78">
        <f>IF(AND(DataBase2[[#This Row],[sCCJGKS]]&lt;=0.0001,DataBase2[[#This Row],[sCCJGKS]]&lt;&gt;""), 1,"")</f>
        <v>1</v>
      </c>
      <c r="BI886" s="78" t="str">
        <f>IF(AND(DataBase2[[#This Row],[sILSGKS]]&lt;=0.0001,DataBase2[[#This Row],[sILSGKS]]&lt;&gt;""), 1,"")</f>
        <v/>
      </c>
      <c r="BJ886" s="78" t="str">
        <f>IF(AND(DataBase2[[#This Row],[sSAGKS]]&lt;=0.0001,DataBase2[[#This Row],[sSAGKS]]&lt;&gt;""), 1,"")</f>
        <v/>
      </c>
      <c r="BK886" s="80" t="str">
        <f>IF(AND(DataBase2[[#This Row],[sKSGKS]]&lt;=0.0001,DataBase2[[#This Row],[sKSGKS]]&lt;&gt;""), 1,"")</f>
        <v/>
      </c>
      <c r="BQ886" s="7"/>
      <c r="BR886" s="7"/>
      <c r="BS886" s="7"/>
      <c r="BT886" s="7"/>
      <c r="BU886" s="7"/>
      <c r="CH886" s="7"/>
      <c r="CI886" s="7"/>
      <c r="CJ886" s="7"/>
      <c r="CK886" s="7"/>
      <c r="CQ886" s="7"/>
      <c r="CR886" s="7"/>
      <c r="CS886" s="7"/>
      <c r="CT886" s="7"/>
      <c r="CU886" s="7"/>
      <c r="DH886" s="7"/>
      <c r="DI886" s="7"/>
      <c r="DJ886" s="7"/>
      <c r="DK886" s="7"/>
      <c r="DQ886" s="7"/>
      <c r="DR886" s="7"/>
      <c r="DS886" s="7"/>
      <c r="DT886" s="7"/>
      <c r="DU886" s="7"/>
      <c r="EB886" s="7"/>
      <c r="EC886" s="7"/>
      <c r="ED886" s="7"/>
      <c r="EE886" s="7"/>
      <c r="EK886" s="7"/>
      <c r="EL886" s="7"/>
      <c r="EM886" s="7"/>
      <c r="EN886" s="7"/>
      <c r="EO886" s="7"/>
      <c r="EV886" s="7"/>
      <c r="EW886" s="7"/>
      <c r="EX886" s="7"/>
      <c r="EY886" s="7"/>
    </row>
    <row r="887" spans="1:155" s="8" customFormat="1" x14ac:dyDescent="0.35">
      <c r="A887" s="127" t="s">
        <v>350</v>
      </c>
      <c r="B887" s="128" t="s">
        <v>283</v>
      </c>
      <c r="C887" s="129" t="s">
        <v>282</v>
      </c>
      <c r="D887" s="67">
        <v>6</v>
      </c>
      <c r="E887" s="67">
        <v>200</v>
      </c>
      <c r="F887" s="68">
        <v>4</v>
      </c>
      <c r="G887" s="130"/>
      <c r="H887" s="163">
        <v>18874.400000000001</v>
      </c>
      <c r="I887" s="132"/>
      <c r="J887" s="130"/>
      <c r="K887" s="163"/>
      <c r="L887" s="132"/>
      <c r="M887" s="130"/>
      <c r="N887" s="131"/>
      <c r="O887" s="132"/>
      <c r="P887" s="130">
        <v>28933.859380000002</v>
      </c>
      <c r="Q887" s="132">
        <v>7800</v>
      </c>
      <c r="R887" s="130">
        <v>25992.23</v>
      </c>
      <c r="S887" s="132">
        <v>8461.93</v>
      </c>
      <c r="T887" s="130">
        <v>27633.93</v>
      </c>
      <c r="U887" s="132">
        <v>300.2765</v>
      </c>
      <c r="V887" s="130">
        <v>29058.13</v>
      </c>
      <c r="W887" s="132">
        <v>307.45100000000002</v>
      </c>
      <c r="X887" s="131">
        <v>29136.5</v>
      </c>
      <c r="Y887" s="132">
        <v>424</v>
      </c>
      <c r="Z887" s="74" t="str">
        <f t="shared" si="39"/>
        <v/>
      </c>
      <c r="AA887" s="48">
        <f t="shared" si="40"/>
        <v>25992.23</v>
      </c>
      <c r="AB88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MIN(G887,J887,M887),"")</f>
        <v/>
      </c>
      <c r="AC887" s="49" t="str">
        <f>IF(OR(DataBase2[[#This Row],[sKS]] = "", DataBase2[[#This Row],[BSOpt]]=""), "", (DataBase2[[#This Row],[sKS]]-DataBase2[[#This Row],[BSOpt]])/DataBase2[[#This Row],[BSOpt]])</f>
        <v/>
      </c>
      <c r="AD887" s="49" t="str">
        <f t="shared" si="41"/>
        <v/>
      </c>
      <c r="AE887" s="49" t="str">
        <f>IF(OR(DataBase2[[#This Row],[sKS]] = "", DataBase2[[#This Row],[BESTUB]]=""), "", (DataBase2[[#This Row],[sKS]]-DataBase2[[#This Row],[BESTUB]])/DataBase2[[#This Row],[BESTUB]])</f>
        <v/>
      </c>
      <c r="AF887" s="75" t="str">
        <f>IF(OR(DataBase2[[#This Row],[sLB]] = "", DataBase2[[#This Row],[BestSol]]=""), "", (DataBase2[[#This Row],[sLB]]-DataBase2[[#This Row],[BestSol]])/DataBase2[[#This Row],[BestSol]])</f>
        <v/>
      </c>
      <c r="AG887" s="76" t="str">
        <f>IF(OR(DataBase2[[#This Row],[sCL]] = "", DataBase2[[#This Row],[BestSol]]=""), "", (DataBase2[[#This Row],[sCL]] -DataBase2[[#This Row],[BestSol]])/DataBase2[[#This Row],[BestSol]])</f>
        <v/>
      </c>
      <c r="AH887" s="76" t="str">
        <f>IF(OR(DataBase2[[#This Row],[sDRC]]= "", DataBase2[[#This Row],[BestSol]]=""), "", (DataBase2[[#This Row],[sDRC]]-DataBase2[[#This Row],[BestSol]])/DataBase2[[#This Row],[BestSol]])</f>
        <v/>
      </c>
      <c r="AI887" s="76" t="str">
        <f>IF(OR(DataBase2[[#This Row],[sABS]]= "", DataBase2[[#This Row],[BestSol]]=""), "", (DataBase2[[#This Row],[sABS]]-DataBase2[[#This Row],[BestSol]])/DataBase2[[#This Row],[BestSol]])</f>
        <v/>
      </c>
      <c r="AJ887" s="76" t="str">
        <f>IF(OR(DataBase2[[#This Row],[sCCJ]]= "", DataBase2[[#This Row],[BestSol]]=""), "", (DataBase2[[#This Row],[sCCJ]]-DataBase2[[#This Row],[BestSol]])/DataBase2[[#This Row],[BestSol]])</f>
        <v/>
      </c>
      <c r="AK887" s="76" t="str">
        <f>IF(OR(DataBase2[[#This Row],[sILS]] = "", DataBase2[[#This Row],[BestSol]]=""), "", (DataBase2[[#This Row],[sILS]]-DataBase2[[#This Row],[BestSol]])/DataBase2[[#This Row],[BestSol]])</f>
        <v/>
      </c>
      <c r="AL887" s="76" t="str">
        <f>IF(OR(DataBase2[[#This Row],[sSA]] = "", DataBase2[[#This Row],[BestSol]]=""), "", (DataBase2[[#This Row],[sSA]]-DataBase2[[#This Row],[BestSol]])/DataBase2[[#This Row],[BestSol]])</f>
        <v/>
      </c>
      <c r="AM887" s="165" t="str">
        <f>IF(OR(DataBase2[[#This Row],[sKS]] = "", DataBase2[[#This Row],[BestSol]]=""), "", (DataBase2[[#This Row],[sKS]]-DataBase2[[#This Row],[BestSol]])/DataBase2[[#This Row],[BestSol]])</f>
        <v/>
      </c>
      <c r="AN887" s="75" t="str">
        <f>IF(OR(DataBase2[[#This Row],[sLB]] = "", DataBase2[[#This Row],[BSHeu]]=""), "", (DataBase2[[#This Row],[sLB]]-DataBase2[[#This Row],[BSHeu]])/DataBase2[[#This Row],[BSHeu]])</f>
        <v/>
      </c>
      <c r="AO887" s="76" t="str">
        <f>IF(OR(DataBase2[[#This Row],[sCL]] = "",  DataBase2[[#This Row],[BSHeu]]=""), "", (DataBase2[[#This Row],[sCL]] - DataBase2[[#This Row],[BSHeu]])/ DataBase2[[#This Row],[BSHeu]])</f>
        <v/>
      </c>
      <c r="AP887" s="76" t="str">
        <f>IF(OR(DataBase2[[#This Row],[sDRC]]= "",  DataBase2[[#This Row],[BSHeu]]=""), "", (DataBase2[[#This Row],[sDRC]]- DataBase2[[#This Row],[BSHeu]])/ DataBase2[[#This Row],[BSHeu]])</f>
        <v/>
      </c>
      <c r="AQ887" s="76">
        <f>IF(OR(DataBase2[[#This Row],[sABS]]= "",  DataBase2[[#This Row],[BSHeu]]=""), "", (DataBase2[[#This Row],[sABS]]- DataBase2[[#This Row],[BSHeu]])/ DataBase2[[#This Row],[BSHeu]])</f>
        <v>0.11317341297764763</v>
      </c>
      <c r="AR887" s="76">
        <f>IF(OR(DataBase2[[#This Row],[sCCJ]]= "",  DataBase2[[#This Row],[BSHeu]]=""), "", (DataBase2[[#This Row],[sCCJ]]- DataBase2[[#This Row],[BSHeu]])/ DataBase2[[#This Row],[BSHeu]])</f>
        <v>0</v>
      </c>
      <c r="AS887" s="76">
        <f>IF(OR(DataBase2[[#This Row],[sILS]] = "",  DataBase2[[#This Row],[BSHeu]]=""), "", (DataBase2[[#This Row],[sILS]]- DataBase2[[#This Row],[BSHeu]])/ DataBase2[[#This Row],[BSHeu]])</f>
        <v>6.3161183168970139E-2</v>
      </c>
      <c r="AT887" s="76">
        <f>IF(OR(DataBase2[[#This Row],[sSA]] = "",  DataBase2[[#This Row],[BSHeu]]=""), "", (DataBase2[[#This Row],[sSA]]- DataBase2[[#This Row],[BSHeu]])/ DataBase2[[#This Row],[BSHeu]])</f>
        <v>0.11795448101221025</v>
      </c>
      <c r="AU887" s="77">
        <f>IF(OR(DataBase2[[#This Row],[sKS]]= "",  DataBase2[[#This Row],[BSHeu]]=""), "", (DataBase2[[#This Row],[sKS]]- DataBase2[[#This Row],[BSHeu]])/ DataBase2[[#This Row],[BSHeu]])</f>
        <v>0.12096961284199165</v>
      </c>
      <c r="AV887" s="78" t="str">
        <f>IF(AND(DataBase2[[#This Row],[sLBGB]]&lt;=0.0001, DataBase2[[#This Row],[sLBGB]]&lt;&gt;""), 1,"")</f>
        <v/>
      </c>
      <c r="AW887" s="78" t="str">
        <f>IF(AND(DataBase2[[#This Row],[sCLGB]]&lt;=0.0001,DataBase2[[#This Row],[sCLGB]]&lt;&gt;""), 1,"")</f>
        <v/>
      </c>
      <c r="AX887" s="78" t="str">
        <f>IF(AND(DataBase2[[#This Row],[sDRCGB]]&lt;=0.0001,DataBase2[[#This Row],[sDRCGB]]&lt;&gt;""), 1,"")</f>
        <v/>
      </c>
      <c r="AY887" s="78" t="str">
        <f>IF(AND(DataBase2[[#This Row],[sABSGB]]&lt;=0.0001,DataBase2[[#This Row],[sABSGB]]&lt;&gt;""), 1,"")</f>
        <v/>
      </c>
      <c r="AZ887" s="78" t="str">
        <f>IF(AND(DataBase2[[#This Row],[sCCJGB]]&lt;=0.0001,DataBase2[[#This Row],[sCCJGB]]&lt;&gt;""), 1,"")</f>
        <v/>
      </c>
      <c r="BA887" s="78" t="str">
        <f>IF(AND(DataBase2[[#This Row],[sILSGB]]&lt;=0.0001,DataBase2[[#This Row],[sILSGB]]&lt;&gt;""), 1,"")</f>
        <v/>
      </c>
      <c r="BB887" s="78" t="str">
        <f>IF(AND(DataBase2[[#This Row],[sSAGB]]&lt;=0.0001,DataBase2[[#This Row],[sSAGB]]&lt;&gt;""), 1,"")</f>
        <v/>
      </c>
      <c r="BC887" s="166" t="str">
        <f>IF(AND(DataBase2[[#This Row],[sKSGB]]&lt;=0.0001,DataBase2[[#This Row],[sKSGB]]&lt;&gt;""), 1,"")</f>
        <v/>
      </c>
      <c r="BD887" s="79" t="str">
        <f>IF(AND(DataBase2[[#This Row],[sLBGKS]]&lt;=0.0001, DataBase2[[#This Row],[sLBGKS]]&lt;&gt;""), 1,"")</f>
        <v/>
      </c>
      <c r="BE887" s="78" t="str">
        <f>IF(AND(DataBase2[[#This Row],[sCLGKS]]&lt;=0.0001,DataBase2[[#This Row],[sCLGKS]]&lt;&gt;""), 1,"")</f>
        <v/>
      </c>
      <c r="BF887" s="78" t="str">
        <f>IF(AND(DataBase2[[#This Row],[sDRCGKS]]&lt;=0.0001,DataBase2[[#This Row],[sDRCGKS]]&lt;&gt;""), 1,"")</f>
        <v/>
      </c>
      <c r="BG887" s="78" t="str">
        <f>IF(AND(DataBase2[[#This Row],[sABSGKS]]&lt;=0.0001,DataBase2[[#This Row],[sABSGKS]]&lt;&gt;""), 1,"")</f>
        <v/>
      </c>
      <c r="BH887" s="78">
        <f>IF(AND(DataBase2[[#This Row],[sCCJGKS]]&lt;=0.0001,DataBase2[[#This Row],[sCCJGKS]]&lt;&gt;""), 1,"")</f>
        <v>1</v>
      </c>
      <c r="BI887" s="78" t="str">
        <f>IF(AND(DataBase2[[#This Row],[sILSGKS]]&lt;=0.0001,DataBase2[[#This Row],[sILSGKS]]&lt;&gt;""), 1,"")</f>
        <v/>
      </c>
      <c r="BJ887" s="78" t="str">
        <f>IF(AND(DataBase2[[#This Row],[sSAGKS]]&lt;=0.0001,DataBase2[[#This Row],[sSAGKS]]&lt;&gt;""), 1,"")</f>
        <v/>
      </c>
      <c r="BK887" s="80" t="str">
        <f>IF(AND(DataBase2[[#This Row],[sKSGKS]]&lt;=0.0001,DataBase2[[#This Row],[sKSGKS]]&lt;&gt;""), 1,"")</f>
        <v/>
      </c>
      <c r="BQ887" s="7"/>
      <c r="BR887" s="7"/>
      <c r="BS887" s="7"/>
      <c r="BT887" s="7"/>
      <c r="BU887" s="7"/>
      <c r="CH887" s="7"/>
      <c r="CI887" s="7"/>
      <c r="CJ887" s="7"/>
      <c r="CK887" s="7"/>
      <c r="CQ887" s="7"/>
      <c r="CR887" s="7"/>
      <c r="CS887" s="7"/>
      <c r="CT887" s="7"/>
      <c r="CU887" s="7"/>
      <c r="DH887" s="7"/>
      <c r="DI887" s="7"/>
      <c r="DJ887" s="7"/>
      <c r="DK887" s="7"/>
      <c r="DQ887" s="7"/>
      <c r="DR887" s="7"/>
      <c r="DS887" s="7"/>
      <c r="DT887" s="7"/>
      <c r="DU887" s="7"/>
      <c r="EB887" s="7"/>
      <c r="EC887" s="7"/>
      <c r="ED887" s="7"/>
      <c r="EE887" s="7"/>
      <c r="EK887" s="7"/>
      <c r="EL887" s="7"/>
      <c r="EM887" s="7"/>
      <c r="EN887" s="7"/>
      <c r="EO887" s="7"/>
      <c r="EV887" s="7"/>
      <c r="EW887" s="7"/>
      <c r="EX887" s="7"/>
      <c r="EY887" s="7"/>
    </row>
    <row r="888" spans="1:155" s="8" customFormat="1" x14ac:dyDescent="0.35">
      <c r="A888" s="127" t="s">
        <v>351</v>
      </c>
      <c r="B888" s="128" t="s">
        <v>283</v>
      </c>
      <c r="C888" s="129" t="s">
        <v>282</v>
      </c>
      <c r="D888" s="67">
        <v>6</v>
      </c>
      <c r="E888" s="67">
        <v>200</v>
      </c>
      <c r="F888" s="68">
        <v>5</v>
      </c>
      <c r="G888" s="130"/>
      <c r="H888" s="163">
        <v>19835.2</v>
      </c>
      <c r="I888" s="132"/>
      <c r="J888" s="130"/>
      <c r="K888" s="163"/>
      <c r="L888" s="132"/>
      <c r="M888" s="130"/>
      <c r="N888" s="131"/>
      <c r="O888" s="132"/>
      <c r="P888" s="130">
        <v>29451.810549999998</v>
      </c>
      <c r="Q888" s="132">
        <v>7801</v>
      </c>
      <c r="R888" s="130">
        <v>26637.23</v>
      </c>
      <c r="S888" s="132">
        <v>6102.58</v>
      </c>
      <c r="T888" s="130">
        <v>29852.13</v>
      </c>
      <c r="U888" s="132">
        <v>300.197</v>
      </c>
      <c r="V888" s="130">
        <v>30121.73</v>
      </c>
      <c r="W888" s="132">
        <v>301.916</v>
      </c>
      <c r="X888" s="131">
        <v>31336.3</v>
      </c>
      <c r="Y888" s="132">
        <v>479</v>
      </c>
      <c r="Z888" s="74" t="str">
        <f t="shared" si="39"/>
        <v/>
      </c>
      <c r="AA888" s="48">
        <f t="shared" si="40"/>
        <v>26637.23</v>
      </c>
      <c r="AB88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MIN(G888,J888,M888),"")</f>
        <v/>
      </c>
      <c r="AC888" s="49" t="str">
        <f>IF(OR(DataBase2[[#This Row],[sKS]] = "", DataBase2[[#This Row],[BSOpt]]=""), "", (DataBase2[[#This Row],[sKS]]-DataBase2[[#This Row],[BSOpt]])/DataBase2[[#This Row],[BSOpt]])</f>
        <v/>
      </c>
      <c r="AD888" s="49" t="str">
        <f t="shared" si="41"/>
        <v/>
      </c>
      <c r="AE888" s="49" t="str">
        <f>IF(OR(DataBase2[[#This Row],[sKS]] = "", DataBase2[[#This Row],[BESTUB]]=""), "", (DataBase2[[#This Row],[sKS]]-DataBase2[[#This Row],[BESTUB]])/DataBase2[[#This Row],[BESTUB]])</f>
        <v/>
      </c>
      <c r="AF888" s="75" t="str">
        <f>IF(OR(DataBase2[[#This Row],[sLB]] = "", DataBase2[[#This Row],[BestSol]]=""), "", (DataBase2[[#This Row],[sLB]]-DataBase2[[#This Row],[BestSol]])/DataBase2[[#This Row],[BestSol]])</f>
        <v/>
      </c>
      <c r="AG888" s="76" t="str">
        <f>IF(OR(DataBase2[[#This Row],[sCL]] = "", DataBase2[[#This Row],[BestSol]]=""), "", (DataBase2[[#This Row],[sCL]] -DataBase2[[#This Row],[BestSol]])/DataBase2[[#This Row],[BestSol]])</f>
        <v/>
      </c>
      <c r="AH888" s="76" t="str">
        <f>IF(OR(DataBase2[[#This Row],[sDRC]]= "", DataBase2[[#This Row],[BestSol]]=""), "", (DataBase2[[#This Row],[sDRC]]-DataBase2[[#This Row],[BestSol]])/DataBase2[[#This Row],[BestSol]])</f>
        <v/>
      </c>
      <c r="AI888" s="76" t="str">
        <f>IF(OR(DataBase2[[#This Row],[sABS]]= "", DataBase2[[#This Row],[BestSol]]=""), "", (DataBase2[[#This Row],[sABS]]-DataBase2[[#This Row],[BestSol]])/DataBase2[[#This Row],[BestSol]])</f>
        <v/>
      </c>
      <c r="AJ888" s="76" t="str">
        <f>IF(OR(DataBase2[[#This Row],[sCCJ]]= "", DataBase2[[#This Row],[BestSol]]=""), "", (DataBase2[[#This Row],[sCCJ]]-DataBase2[[#This Row],[BestSol]])/DataBase2[[#This Row],[BestSol]])</f>
        <v/>
      </c>
      <c r="AK888" s="76" t="str">
        <f>IF(OR(DataBase2[[#This Row],[sILS]] = "", DataBase2[[#This Row],[BestSol]]=""), "", (DataBase2[[#This Row],[sILS]]-DataBase2[[#This Row],[BestSol]])/DataBase2[[#This Row],[BestSol]])</f>
        <v/>
      </c>
      <c r="AL888" s="76" t="str">
        <f>IF(OR(DataBase2[[#This Row],[sSA]] = "", DataBase2[[#This Row],[BestSol]]=""), "", (DataBase2[[#This Row],[sSA]]-DataBase2[[#This Row],[BestSol]])/DataBase2[[#This Row],[BestSol]])</f>
        <v/>
      </c>
      <c r="AM888" s="76" t="str">
        <f>IF(OR(DataBase2[[#This Row],[sKS]] = "", DataBase2[[#This Row],[BestSol]]=""), "", (DataBase2[[#This Row],[sKS]]-DataBase2[[#This Row],[BestSol]])/DataBase2[[#This Row],[BestSol]])</f>
        <v/>
      </c>
      <c r="AN888" s="75" t="str">
        <f>IF(OR(DataBase2[[#This Row],[sLB]] = "", DataBase2[[#This Row],[BSHeu]]=""), "", (DataBase2[[#This Row],[sLB]]-DataBase2[[#This Row],[BSHeu]])/DataBase2[[#This Row],[BSHeu]])</f>
        <v/>
      </c>
      <c r="AO888" s="76" t="str">
        <f>IF(OR(DataBase2[[#This Row],[sCL]] = "",  DataBase2[[#This Row],[BSHeu]]=""), "", (DataBase2[[#This Row],[sCL]] - DataBase2[[#This Row],[BSHeu]])/ DataBase2[[#This Row],[BSHeu]])</f>
        <v/>
      </c>
      <c r="AP888" s="76" t="str">
        <f>IF(OR(DataBase2[[#This Row],[sDRC]]= "",  DataBase2[[#This Row],[BSHeu]]=""), "", (DataBase2[[#This Row],[sDRC]]- DataBase2[[#This Row],[BSHeu]])/ DataBase2[[#This Row],[BSHeu]])</f>
        <v/>
      </c>
      <c r="AQ888" s="76">
        <f>IF(OR(DataBase2[[#This Row],[sABS]]= "",  DataBase2[[#This Row],[BSHeu]]=""), "", (DataBase2[[#This Row],[sABS]]- DataBase2[[#This Row],[BSHeu]])/ DataBase2[[#This Row],[BSHeu]])</f>
        <v>0.10566340982151669</v>
      </c>
      <c r="AR888" s="76">
        <f>IF(OR(DataBase2[[#This Row],[sCCJ]]= "",  DataBase2[[#This Row],[BSHeu]]=""), "", (DataBase2[[#This Row],[sCCJ]]- DataBase2[[#This Row],[BSHeu]])/ DataBase2[[#This Row],[BSHeu]])</f>
        <v>0</v>
      </c>
      <c r="AS888" s="76">
        <f>IF(OR(DataBase2[[#This Row],[sILS]] = "",  DataBase2[[#This Row],[BSHeu]]=""), "", (DataBase2[[#This Row],[sILS]]- DataBase2[[#This Row],[BSHeu]])/ DataBase2[[#This Row],[BSHeu]])</f>
        <v>0.12069197885816212</v>
      </c>
      <c r="AT888" s="76">
        <f>IF(OR(DataBase2[[#This Row],[sSA]] = "",  DataBase2[[#This Row],[BSHeu]]=""), "", (DataBase2[[#This Row],[sSA]]- DataBase2[[#This Row],[BSHeu]])/ DataBase2[[#This Row],[BSHeu]])</f>
        <v>0.13081315136746577</v>
      </c>
      <c r="AU888" s="77">
        <f>IF(OR(DataBase2[[#This Row],[sKS]]= "",  DataBase2[[#This Row],[BSHeu]]=""), "", (DataBase2[[#This Row],[sKS]]- DataBase2[[#This Row],[BSHeu]])/ DataBase2[[#This Row],[BSHeu]])</f>
        <v>0.17640985943358223</v>
      </c>
      <c r="AV888" s="78" t="str">
        <f>IF(AND(DataBase2[[#This Row],[sLBGB]]&lt;=0.0001, DataBase2[[#This Row],[sLBGB]]&lt;&gt;""), 1,"")</f>
        <v/>
      </c>
      <c r="AW888" s="78" t="str">
        <f>IF(AND(DataBase2[[#This Row],[sCLGB]]&lt;=0.0001,DataBase2[[#This Row],[sCLGB]]&lt;&gt;""), 1,"")</f>
        <v/>
      </c>
      <c r="AX888" s="78" t="str">
        <f>IF(AND(DataBase2[[#This Row],[sDRCGB]]&lt;=0.0001,DataBase2[[#This Row],[sDRCGB]]&lt;&gt;""), 1,"")</f>
        <v/>
      </c>
      <c r="AY888" s="78" t="str">
        <f>IF(AND(DataBase2[[#This Row],[sABSGB]]&lt;=0.0001,DataBase2[[#This Row],[sABSGB]]&lt;&gt;""), 1,"")</f>
        <v/>
      </c>
      <c r="AZ888" s="78" t="str">
        <f>IF(AND(DataBase2[[#This Row],[sCCJGB]]&lt;=0.0001,DataBase2[[#This Row],[sCCJGB]]&lt;&gt;""), 1,"")</f>
        <v/>
      </c>
      <c r="BA888" s="78" t="str">
        <f>IF(AND(DataBase2[[#This Row],[sILSGB]]&lt;=0.0001,DataBase2[[#This Row],[sILSGB]]&lt;&gt;""), 1,"")</f>
        <v/>
      </c>
      <c r="BB888" s="78" t="str">
        <f>IF(AND(DataBase2[[#This Row],[sSAGB]]&lt;=0.0001,DataBase2[[#This Row],[sSAGB]]&lt;&gt;""), 1,"")</f>
        <v/>
      </c>
      <c r="BC888" s="78" t="str">
        <f>IF(AND(DataBase2[[#This Row],[sKSGB]]&lt;=0.0001,DataBase2[[#This Row],[sKSGB]]&lt;&gt;""), 1,"")</f>
        <v/>
      </c>
      <c r="BD888" s="79" t="str">
        <f>IF(AND(DataBase2[[#This Row],[sLBGKS]]&lt;=0.0001, DataBase2[[#This Row],[sLBGKS]]&lt;&gt;""), 1,"")</f>
        <v/>
      </c>
      <c r="BE888" s="78" t="str">
        <f>IF(AND(DataBase2[[#This Row],[sCLGKS]]&lt;=0.0001,DataBase2[[#This Row],[sCLGKS]]&lt;&gt;""), 1,"")</f>
        <v/>
      </c>
      <c r="BF888" s="78" t="str">
        <f>IF(AND(DataBase2[[#This Row],[sDRCGKS]]&lt;=0.0001,DataBase2[[#This Row],[sDRCGKS]]&lt;&gt;""), 1,"")</f>
        <v/>
      </c>
      <c r="BG888" s="78" t="str">
        <f>IF(AND(DataBase2[[#This Row],[sABSGKS]]&lt;=0.0001,DataBase2[[#This Row],[sABSGKS]]&lt;&gt;""), 1,"")</f>
        <v/>
      </c>
      <c r="BH888" s="78">
        <f>IF(AND(DataBase2[[#This Row],[sCCJGKS]]&lt;=0.0001,DataBase2[[#This Row],[sCCJGKS]]&lt;&gt;""), 1,"")</f>
        <v>1</v>
      </c>
      <c r="BI888" s="78" t="str">
        <f>IF(AND(DataBase2[[#This Row],[sILSGKS]]&lt;=0.0001,DataBase2[[#This Row],[sILSGKS]]&lt;&gt;""), 1,"")</f>
        <v/>
      </c>
      <c r="BJ888" s="78" t="str">
        <f>IF(AND(DataBase2[[#This Row],[sSAGKS]]&lt;=0.0001,DataBase2[[#This Row],[sSAGKS]]&lt;&gt;""), 1,"")</f>
        <v/>
      </c>
      <c r="BK888" s="80" t="str">
        <f>IF(AND(DataBase2[[#This Row],[sKSGKS]]&lt;=0.0001,DataBase2[[#This Row],[sKSGKS]]&lt;&gt;""), 1,"")</f>
        <v/>
      </c>
      <c r="BQ888" s="7"/>
      <c r="BR888" s="7"/>
      <c r="BS888" s="7"/>
      <c r="BT888" s="7"/>
      <c r="BU888" s="7"/>
      <c r="CH888" s="7"/>
      <c r="CI888" s="7"/>
      <c r="CJ888" s="7"/>
      <c r="CK888" s="7"/>
      <c r="CQ888" s="7"/>
      <c r="CR888" s="7"/>
      <c r="CS888" s="7"/>
      <c r="CT888" s="7"/>
      <c r="CU888" s="7"/>
      <c r="DH888" s="7"/>
      <c r="DI888" s="7"/>
      <c r="DJ888" s="7"/>
      <c r="DK888" s="7"/>
      <c r="DQ888" s="7"/>
      <c r="DR888" s="7"/>
      <c r="DS888" s="7"/>
      <c r="DT888" s="7"/>
      <c r="DU888" s="7"/>
      <c r="EB888" s="7"/>
      <c r="EC888" s="7"/>
      <c r="ED888" s="7"/>
      <c r="EE888" s="7"/>
      <c r="EK888" s="7"/>
      <c r="EL888" s="7"/>
      <c r="EM888" s="7"/>
      <c r="EN888" s="7"/>
      <c r="EO888" s="7"/>
      <c r="EV888" s="7"/>
      <c r="EW888" s="7"/>
      <c r="EX888" s="7"/>
      <c r="EY888" s="7"/>
    </row>
    <row r="889" spans="1:155" s="8" customFormat="1" x14ac:dyDescent="0.35">
      <c r="A889" s="127" t="s">
        <v>352</v>
      </c>
      <c r="B889" s="128" t="s">
        <v>283</v>
      </c>
      <c r="C889" s="129" t="s">
        <v>282</v>
      </c>
      <c r="D889" s="67">
        <v>6</v>
      </c>
      <c r="E889" s="67">
        <v>200</v>
      </c>
      <c r="F889" s="68">
        <v>2</v>
      </c>
      <c r="G889" s="130"/>
      <c r="H889" s="163">
        <v>16993.5</v>
      </c>
      <c r="I889" s="132"/>
      <c r="J889" s="130"/>
      <c r="K889" s="163"/>
      <c r="L889" s="132"/>
      <c r="M889" s="130"/>
      <c r="N889" s="131"/>
      <c r="O889" s="132"/>
      <c r="P889" s="130">
        <v>25275.349610000001</v>
      </c>
      <c r="Q889" s="132">
        <v>7801</v>
      </c>
      <c r="R889" s="130">
        <v>23339.66</v>
      </c>
      <c r="S889" s="132">
        <v>13784.3</v>
      </c>
      <c r="T889" s="130">
        <v>24727.86</v>
      </c>
      <c r="U889" s="132">
        <v>303.29050000000001</v>
      </c>
      <c r="V889" s="130">
        <v>25773.360000000001</v>
      </c>
      <c r="W889" s="132">
        <v>311.90649999999999</v>
      </c>
      <c r="X889" s="131">
        <v>26370.6</v>
      </c>
      <c r="Y889" s="132">
        <v>277</v>
      </c>
      <c r="Z889" s="74" t="str">
        <f t="shared" si="39"/>
        <v/>
      </c>
      <c r="AA889" s="48">
        <f t="shared" si="40"/>
        <v>23339.66</v>
      </c>
      <c r="AB88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MIN(G889,J889,M889),"")</f>
        <v/>
      </c>
      <c r="AC889" s="49" t="str">
        <f>IF(OR(DataBase2[[#This Row],[sKS]] = "", DataBase2[[#This Row],[BSOpt]]=""), "", (DataBase2[[#This Row],[sKS]]-DataBase2[[#This Row],[BSOpt]])/DataBase2[[#This Row],[BSOpt]])</f>
        <v/>
      </c>
      <c r="AD889" s="49" t="str">
        <f t="shared" si="41"/>
        <v/>
      </c>
      <c r="AE889" s="49" t="str">
        <f>IF(OR(DataBase2[[#This Row],[sKS]] = "", DataBase2[[#This Row],[BESTUB]]=""), "", (DataBase2[[#This Row],[sKS]]-DataBase2[[#This Row],[BESTUB]])/DataBase2[[#This Row],[BESTUB]])</f>
        <v/>
      </c>
      <c r="AF889" s="75" t="str">
        <f>IF(OR(DataBase2[[#This Row],[sLB]] = "", DataBase2[[#This Row],[BestSol]]=""), "", (DataBase2[[#This Row],[sLB]]-DataBase2[[#This Row],[BestSol]])/DataBase2[[#This Row],[BestSol]])</f>
        <v/>
      </c>
      <c r="AG889" s="76" t="str">
        <f>IF(OR(DataBase2[[#This Row],[sCL]] = "", DataBase2[[#This Row],[BestSol]]=""), "", (DataBase2[[#This Row],[sCL]] -DataBase2[[#This Row],[BestSol]])/DataBase2[[#This Row],[BestSol]])</f>
        <v/>
      </c>
      <c r="AH889" s="76" t="str">
        <f>IF(OR(DataBase2[[#This Row],[sDRC]]= "", DataBase2[[#This Row],[BestSol]]=""), "", (DataBase2[[#This Row],[sDRC]]-DataBase2[[#This Row],[BestSol]])/DataBase2[[#This Row],[BestSol]])</f>
        <v/>
      </c>
      <c r="AI889" s="76" t="str">
        <f>IF(OR(DataBase2[[#This Row],[sABS]]= "", DataBase2[[#This Row],[BestSol]]=""), "", (DataBase2[[#This Row],[sABS]]-DataBase2[[#This Row],[BestSol]])/DataBase2[[#This Row],[BestSol]])</f>
        <v/>
      </c>
      <c r="AJ889" s="76" t="str">
        <f>IF(OR(DataBase2[[#This Row],[sCCJ]]= "", DataBase2[[#This Row],[BestSol]]=""), "", (DataBase2[[#This Row],[sCCJ]]-DataBase2[[#This Row],[BestSol]])/DataBase2[[#This Row],[BestSol]])</f>
        <v/>
      </c>
      <c r="AK889" s="76" t="str">
        <f>IF(OR(DataBase2[[#This Row],[sILS]] = "", DataBase2[[#This Row],[BestSol]]=""), "", (DataBase2[[#This Row],[sILS]]-DataBase2[[#This Row],[BestSol]])/DataBase2[[#This Row],[BestSol]])</f>
        <v/>
      </c>
      <c r="AL889" s="76" t="str">
        <f>IF(OR(DataBase2[[#This Row],[sSA]] = "", DataBase2[[#This Row],[BestSol]]=""), "", (DataBase2[[#This Row],[sSA]]-DataBase2[[#This Row],[BestSol]])/DataBase2[[#This Row],[BestSol]])</f>
        <v/>
      </c>
      <c r="AM889" s="165" t="str">
        <f>IF(OR(DataBase2[[#This Row],[sKS]] = "", DataBase2[[#This Row],[BestSol]]=""), "", (DataBase2[[#This Row],[sKS]]-DataBase2[[#This Row],[BestSol]])/DataBase2[[#This Row],[BestSol]])</f>
        <v/>
      </c>
      <c r="AN889" s="75" t="str">
        <f>IF(OR(DataBase2[[#This Row],[sLB]] = "", DataBase2[[#This Row],[BSHeu]]=""), "", (DataBase2[[#This Row],[sLB]]-DataBase2[[#This Row],[BSHeu]])/DataBase2[[#This Row],[BSHeu]])</f>
        <v/>
      </c>
      <c r="AO889" s="76" t="str">
        <f>IF(OR(DataBase2[[#This Row],[sCL]] = "",  DataBase2[[#This Row],[BSHeu]]=""), "", (DataBase2[[#This Row],[sCL]] - DataBase2[[#This Row],[BSHeu]])/ DataBase2[[#This Row],[BSHeu]])</f>
        <v/>
      </c>
      <c r="AP889" s="76" t="str">
        <f>IF(OR(DataBase2[[#This Row],[sDRC]]= "",  DataBase2[[#This Row],[BSHeu]]=""), "", (DataBase2[[#This Row],[sDRC]]- DataBase2[[#This Row],[BSHeu]])/ DataBase2[[#This Row],[BSHeu]])</f>
        <v/>
      </c>
      <c r="AQ889" s="76">
        <f>IF(OR(DataBase2[[#This Row],[sABS]]= "",  DataBase2[[#This Row],[BSHeu]]=""), "", (DataBase2[[#This Row],[sABS]]- DataBase2[[#This Row],[BSHeu]])/ DataBase2[[#This Row],[BSHeu]])</f>
        <v>8.2935638736811132E-2</v>
      </c>
      <c r="AR889" s="76">
        <f>IF(OR(DataBase2[[#This Row],[sCCJ]]= "",  DataBase2[[#This Row],[BSHeu]]=""), "", (DataBase2[[#This Row],[sCCJ]]- DataBase2[[#This Row],[BSHeu]])/ DataBase2[[#This Row],[BSHeu]])</f>
        <v>0</v>
      </c>
      <c r="AS889" s="76">
        <f>IF(OR(DataBase2[[#This Row],[sILS]] = "",  DataBase2[[#This Row],[BSHeu]]=""), "", (DataBase2[[#This Row],[sILS]]- DataBase2[[#This Row],[BSHeu]])/ DataBase2[[#This Row],[BSHeu]])</f>
        <v>5.9478158636415472E-2</v>
      </c>
      <c r="AT889" s="76">
        <f>IF(OR(DataBase2[[#This Row],[sSA]] = "",  DataBase2[[#This Row],[BSHeu]]=""), "", (DataBase2[[#This Row],[sSA]]- DataBase2[[#This Row],[BSHeu]])/ DataBase2[[#This Row],[BSHeu]])</f>
        <v>0.10427315565008234</v>
      </c>
      <c r="AU889" s="77">
        <f>IF(OR(DataBase2[[#This Row],[sKS]]= "",  DataBase2[[#This Row],[BSHeu]]=""), "", (DataBase2[[#This Row],[sKS]]- DataBase2[[#This Row],[BSHeu]])/ DataBase2[[#This Row],[BSHeu]])</f>
        <v>0.12986221735877895</v>
      </c>
      <c r="AV889" s="78" t="str">
        <f>IF(AND(DataBase2[[#This Row],[sLBGB]]&lt;=0.0001, DataBase2[[#This Row],[sLBGB]]&lt;&gt;""), 1,"")</f>
        <v/>
      </c>
      <c r="AW889" s="78" t="str">
        <f>IF(AND(DataBase2[[#This Row],[sCLGB]]&lt;=0.0001,DataBase2[[#This Row],[sCLGB]]&lt;&gt;""), 1,"")</f>
        <v/>
      </c>
      <c r="AX889" s="78" t="str">
        <f>IF(AND(DataBase2[[#This Row],[sDRCGB]]&lt;=0.0001,DataBase2[[#This Row],[sDRCGB]]&lt;&gt;""), 1,"")</f>
        <v/>
      </c>
      <c r="AY889" s="78" t="str">
        <f>IF(AND(DataBase2[[#This Row],[sABSGB]]&lt;=0.0001,DataBase2[[#This Row],[sABSGB]]&lt;&gt;""), 1,"")</f>
        <v/>
      </c>
      <c r="AZ889" s="78" t="str">
        <f>IF(AND(DataBase2[[#This Row],[sCCJGB]]&lt;=0.0001,DataBase2[[#This Row],[sCCJGB]]&lt;&gt;""), 1,"")</f>
        <v/>
      </c>
      <c r="BA889" s="78" t="str">
        <f>IF(AND(DataBase2[[#This Row],[sILSGB]]&lt;=0.0001,DataBase2[[#This Row],[sILSGB]]&lt;&gt;""), 1,"")</f>
        <v/>
      </c>
      <c r="BB889" s="78" t="str">
        <f>IF(AND(DataBase2[[#This Row],[sSAGB]]&lt;=0.0001,DataBase2[[#This Row],[sSAGB]]&lt;&gt;""), 1,"")</f>
        <v/>
      </c>
      <c r="BC889" s="166" t="str">
        <f>IF(AND(DataBase2[[#This Row],[sKSGB]]&lt;=0.0001,DataBase2[[#This Row],[sKSGB]]&lt;&gt;""), 1,"")</f>
        <v/>
      </c>
      <c r="BD889" s="79" t="str">
        <f>IF(AND(DataBase2[[#This Row],[sLBGKS]]&lt;=0.0001, DataBase2[[#This Row],[sLBGKS]]&lt;&gt;""), 1,"")</f>
        <v/>
      </c>
      <c r="BE889" s="78" t="str">
        <f>IF(AND(DataBase2[[#This Row],[sCLGKS]]&lt;=0.0001,DataBase2[[#This Row],[sCLGKS]]&lt;&gt;""), 1,"")</f>
        <v/>
      </c>
      <c r="BF889" s="78" t="str">
        <f>IF(AND(DataBase2[[#This Row],[sDRCGKS]]&lt;=0.0001,DataBase2[[#This Row],[sDRCGKS]]&lt;&gt;""), 1,"")</f>
        <v/>
      </c>
      <c r="BG889" s="78" t="str">
        <f>IF(AND(DataBase2[[#This Row],[sABSGKS]]&lt;=0.0001,DataBase2[[#This Row],[sABSGKS]]&lt;&gt;""), 1,"")</f>
        <v/>
      </c>
      <c r="BH889" s="78">
        <f>IF(AND(DataBase2[[#This Row],[sCCJGKS]]&lt;=0.0001,DataBase2[[#This Row],[sCCJGKS]]&lt;&gt;""), 1,"")</f>
        <v>1</v>
      </c>
      <c r="BI889" s="78" t="str">
        <f>IF(AND(DataBase2[[#This Row],[sILSGKS]]&lt;=0.0001,DataBase2[[#This Row],[sILSGKS]]&lt;&gt;""), 1,"")</f>
        <v/>
      </c>
      <c r="BJ889" s="78" t="str">
        <f>IF(AND(DataBase2[[#This Row],[sSAGKS]]&lt;=0.0001,DataBase2[[#This Row],[sSAGKS]]&lt;&gt;""), 1,"")</f>
        <v/>
      </c>
      <c r="BK889" s="80" t="str">
        <f>IF(AND(DataBase2[[#This Row],[sKSGKS]]&lt;=0.0001,DataBase2[[#This Row],[sKSGKS]]&lt;&gt;""), 1,"")</f>
        <v/>
      </c>
      <c r="BQ889" s="7"/>
      <c r="BR889" s="7"/>
      <c r="BS889" s="7"/>
      <c r="BT889" s="7"/>
      <c r="BU889" s="7"/>
      <c r="CH889" s="7"/>
      <c r="CI889" s="7"/>
      <c r="CJ889" s="7"/>
      <c r="CK889" s="7"/>
      <c r="CQ889" s="7"/>
      <c r="CR889" s="7"/>
      <c r="CS889" s="7"/>
      <c r="CT889" s="7"/>
      <c r="CU889" s="7"/>
      <c r="DH889" s="7"/>
      <c r="DI889" s="7"/>
      <c r="DJ889" s="7"/>
      <c r="DK889" s="7"/>
      <c r="DQ889" s="7"/>
      <c r="DR889" s="7"/>
      <c r="DS889" s="7"/>
      <c r="DT889" s="7"/>
      <c r="DU889" s="7"/>
      <c r="EB889" s="7"/>
      <c r="EC889" s="7"/>
      <c r="ED889" s="7"/>
      <c r="EE889" s="7"/>
      <c r="EK889" s="7"/>
      <c r="EL889" s="7"/>
      <c r="EM889" s="7"/>
      <c r="EN889" s="7"/>
      <c r="EO889" s="7"/>
      <c r="EV889" s="7"/>
      <c r="EW889" s="7"/>
      <c r="EX889" s="7"/>
      <c r="EY889" s="7"/>
    </row>
    <row r="890" spans="1:155" s="8" customFormat="1" x14ac:dyDescent="0.35">
      <c r="A890" s="127" t="s">
        <v>353</v>
      </c>
      <c r="B890" s="128" t="s">
        <v>283</v>
      </c>
      <c r="C890" s="129" t="s">
        <v>282</v>
      </c>
      <c r="D890" s="67">
        <v>6</v>
      </c>
      <c r="E890" s="67">
        <v>200</v>
      </c>
      <c r="F890" s="68">
        <v>3</v>
      </c>
      <c r="G890" s="130"/>
      <c r="H890" s="163">
        <v>18273.400000000001</v>
      </c>
      <c r="I890" s="132"/>
      <c r="J890" s="130"/>
      <c r="K890" s="163"/>
      <c r="L890" s="132"/>
      <c r="M890" s="130"/>
      <c r="N890" s="131"/>
      <c r="O890" s="132"/>
      <c r="P890" s="130">
        <v>28021.109380000002</v>
      </c>
      <c r="Q890" s="132">
        <v>7800</v>
      </c>
      <c r="R890" s="130">
        <v>24620.06</v>
      </c>
      <c r="S890" s="132">
        <v>7242.99</v>
      </c>
      <c r="T890" s="130">
        <v>26975.96</v>
      </c>
      <c r="U890" s="132">
        <v>300.79399999999998</v>
      </c>
      <c r="V890" s="130">
        <v>27407.46</v>
      </c>
      <c r="W890" s="132">
        <v>303.34500000000003</v>
      </c>
      <c r="X890" s="131">
        <v>28596.1</v>
      </c>
      <c r="Y890" s="132">
        <v>988</v>
      </c>
      <c r="Z890" s="74" t="str">
        <f t="shared" si="39"/>
        <v/>
      </c>
      <c r="AA890" s="48">
        <f t="shared" si="40"/>
        <v>24620.06</v>
      </c>
      <c r="AB89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MIN(G890,J890,M890),"")</f>
        <v/>
      </c>
      <c r="AC890" s="49" t="str">
        <f>IF(OR(DataBase2[[#This Row],[sKS]] = "", DataBase2[[#This Row],[BSOpt]]=""), "", (DataBase2[[#This Row],[sKS]]-DataBase2[[#This Row],[BSOpt]])/DataBase2[[#This Row],[BSOpt]])</f>
        <v/>
      </c>
      <c r="AD890" s="49" t="str">
        <f t="shared" si="41"/>
        <v/>
      </c>
      <c r="AE890" s="49" t="str">
        <f>IF(OR(DataBase2[[#This Row],[sKS]] = "", DataBase2[[#This Row],[BESTUB]]=""), "", (DataBase2[[#This Row],[sKS]]-DataBase2[[#This Row],[BESTUB]])/DataBase2[[#This Row],[BESTUB]])</f>
        <v/>
      </c>
      <c r="AF890" s="75" t="str">
        <f>IF(OR(DataBase2[[#This Row],[sLB]] = "", DataBase2[[#This Row],[BestSol]]=""), "", (DataBase2[[#This Row],[sLB]]-DataBase2[[#This Row],[BestSol]])/DataBase2[[#This Row],[BestSol]])</f>
        <v/>
      </c>
      <c r="AG890" s="76" t="str">
        <f>IF(OR(DataBase2[[#This Row],[sCL]] = "", DataBase2[[#This Row],[BestSol]]=""), "", (DataBase2[[#This Row],[sCL]] -DataBase2[[#This Row],[BestSol]])/DataBase2[[#This Row],[BestSol]])</f>
        <v/>
      </c>
      <c r="AH890" s="76" t="str">
        <f>IF(OR(DataBase2[[#This Row],[sDRC]]= "", DataBase2[[#This Row],[BestSol]]=""), "", (DataBase2[[#This Row],[sDRC]]-DataBase2[[#This Row],[BestSol]])/DataBase2[[#This Row],[BestSol]])</f>
        <v/>
      </c>
      <c r="AI890" s="76" t="str">
        <f>IF(OR(DataBase2[[#This Row],[sABS]]= "", DataBase2[[#This Row],[BestSol]]=""), "", (DataBase2[[#This Row],[sABS]]-DataBase2[[#This Row],[BestSol]])/DataBase2[[#This Row],[BestSol]])</f>
        <v/>
      </c>
      <c r="AJ890" s="76" t="str">
        <f>IF(OR(DataBase2[[#This Row],[sCCJ]]= "", DataBase2[[#This Row],[BestSol]]=""), "", (DataBase2[[#This Row],[sCCJ]]-DataBase2[[#This Row],[BestSol]])/DataBase2[[#This Row],[BestSol]])</f>
        <v/>
      </c>
      <c r="AK890" s="76" t="str">
        <f>IF(OR(DataBase2[[#This Row],[sILS]] = "", DataBase2[[#This Row],[BestSol]]=""), "", (DataBase2[[#This Row],[sILS]]-DataBase2[[#This Row],[BestSol]])/DataBase2[[#This Row],[BestSol]])</f>
        <v/>
      </c>
      <c r="AL890" s="76" t="str">
        <f>IF(OR(DataBase2[[#This Row],[sSA]] = "", DataBase2[[#This Row],[BestSol]]=""), "", (DataBase2[[#This Row],[sSA]]-DataBase2[[#This Row],[BestSol]])/DataBase2[[#This Row],[BestSol]])</f>
        <v/>
      </c>
      <c r="AM890" s="165" t="str">
        <f>IF(OR(DataBase2[[#This Row],[sKS]] = "", DataBase2[[#This Row],[BestSol]]=""), "", (DataBase2[[#This Row],[sKS]]-DataBase2[[#This Row],[BestSol]])/DataBase2[[#This Row],[BestSol]])</f>
        <v/>
      </c>
      <c r="AN890" s="75" t="str">
        <f>IF(OR(DataBase2[[#This Row],[sLB]] = "", DataBase2[[#This Row],[BSHeu]]=""), "", (DataBase2[[#This Row],[sLB]]-DataBase2[[#This Row],[BSHeu]])/DataBase2[[#This Row],[BSHeu]])</f>
        <v/>
      </c>
      <c r="AO890" s="76" t="str">
        <f>IF(OR(DataBase2[[#This Row],[sCL]] = "",  DataBase2[[#This Row],[BSHeu]]=""), "", (DataBase2[[#This Row],[sCL]] - DataBase2[[#This Row],[BSHeu]])/ DataBase2[[#This Row],[BSHeu]])</f>
        <v/>
      </c>
      <c r="AP890" s="76" t="str">
        <f>IF(OR(DataBase2[[#This Row],[sDRC]]= "",  DataBase2[[#This Row],[BSHeu]]=""), "", (DataBase2[[#This Row],[sDRC]]- DataBase2[[#This Row],[BSHeu]])/ DataBase2[[#This Row],[BSHeu]])</f>
        <v/>
      </c>
      <c r="AQ890" s="76">
        <f>IF(OR(DataBase2[[#This Row],[sABS]]= "",  DataBase2[[#This Row],[BSHeu]]=""), "", (DataBase2[[#This Row],[sABS]]- DataBase2[[#This Row],[BSHeu]])/ DataBase2[[#This Row],[BSHeu]])</f>
        <v>0.13814139283169904</v>
      </c>
      <c r="AR890" s="76">
        <f>IF(OR(DataBase2[[#This Row],[sCCJ]]= "",  DataBase2[[#This Row],[BSHeu]]=""), "", (DataBase2[[#This Row],[sCCJ]]- DataBase2[[#This Row],[BSHeu]])/ DataBase2[[#This Row],[BSHeu]])</f>
        <v>0</v>
      </c>
      <c r="AS890" s="76">
        <f>IF(OR(DataBase2[[#This Row],[sILS]] = "",  DataBase2[[#This Row],[BSHeu]]=""), "", (DataBase2[[#This Row],[sILS]]- DataBase2[[#This Row],[BSHeu]])/ DataBase2[[#This Row],[BSHeu]])</f>
        <v>9.5690262330798456E-2</v>
      </c>
      <c r="AT890" s="76">
        <f>IF(OR(DataBase2[[#This Row],[sSA]] = "",  DataBase2[[#This Row],[BSHeu]]=""), "", (DataBase2[[#This Row],[sSA]]- DataBase2[[#This Row],[BSHeu]])/ DataBase2[[#This Row],[BSHeu]])</f>
        <v>0.11321662091806428</v>
      </c>
      <c r="AU890" s="77">
        <f>IF(OR(DataBase2[[#This Row],[sKS]]= "",  DataBase2[[#This Row],[BSHeu]]=""), "", (DataBase2[[#This Row],[sKS]]- DataBase2[[#This Row],[BSHeu]])/ DataBase2[[#This Row],[BSHeu]])</f>
        <v>0.16149595086283286</v>
      </c>
      <c r="AV890" s="78" t="str">
        <f>IF(AND(DataBase2[[#This Row],[sLBGB]]&lt;=0.0001, DataBase2[[#This Row],[sLBGB]]&lt;&gt;""), 1,"")</f>
        <v/>
      </c>
      <c r="AW890" s="78" t="str">
        <f>IF(AND(DataBase2[[#This Row],[sCLGB]]&lt;=0.0001,DataBase2[[#This Row],[sCLGB]]&lt;&gt;""), 1,"")</f>
        <v/>
      </c>
      <c r="AX890" s="78" t="str">
        <f>IF(AND(DataBase2[[#This Row],[sDRCGB]]&lt;=0.0001,DataBase2[[#This Row],[sDRCGB]]&lt;&gt;""), 1,"")</f>
        <v/>
      </c>
      <c r="AY890" s="78" t="str">
        <f>IF(AND(DataBase2[[#This Row],[sABSGB]]&lt;=0.0001,DataBase2[[#This Row],[sABSGB]]&lt;&gt;""), 1,"")</f>
        <v/>
      </c>
      <c r="AZ890" s="78" t="str">
        <f>IF(AND(DataBase2[[#This Row],[sCCJGB]]&lt;=0.0001,DataBase2[[#This Row],[sCCJGB]]&lt;&gt;""), 1,"")</f>
        <v/>
      </c>
      <c r="BA890" s="78" t="str">
        <f>IF(AND(DataBase2[[#This Row],[sILSGB]]&lt;=0.0001,DataBase2[[#This Row],[sILSGB]]&lt;&gt;""), 1,"")</f>
        <v/>
      </c>
      <c r="BB890" s="78" t="str">
        <f>IF(AND(DataBase2[[#This Row],[sSAGB]]&lt;=0.0001,DataBase2[[#This Row],[sSAGB]]&lt;&gt;""), 1,"")</f>
        <v/>
      </c>
      <c r="BC890" s="166" t="str">
        <f>IF(AND(DataBase2[[#This Row],[sKSGB]]&lt;=0.0001,DataBase2[[#This Row],[sKSGB]]&lt;&gt;""), 1,"")</f>
        <v/>
      </c>
      <c r="BD890" s="79" t="str">
        <f>IF(AND(DataBase2[[#This Row],[sLBGKS]]&lt;=0.0001, DataBase2[[#This Row],[sLBGKS]]&lt;&gt;""), 1,"")</f>
        <v/>
      </c>
      <c r="BE890" s="78" t="str">
        <f>IF(AND(DataBase2[[#This Row],[sCLGKS]]&lt;=0.0001,DataBase2[[#This Row],[sCLGKS]]&lt;&gt;""), 1,"")</f>
        <v/>
      </c>
      <c r="BF890" s="78" t="str">
        <f>IF(AND(DataBase2[[#This Row],[sDRCGKS]]&lt;=0.0001,DataBase2[[#This Row],[sDRCGKS]]&lt;&gt;""), 1,"")</f>
        <v/>
      </c>
      <c r="BG890" s="78" t="str">
        <f>IF(AND(DataBase2[[#This Row],[sABSGKS]]&lt;=0.0001,DataBase2[[#This Row],[sABSGKS]]&lt;&gt;""), 1,"")</f>
        <v/>
      </c>
      <c r="BH890" s="78">
        <f>IF(AND(DataBase2[[#This Row],[sCCJGKS]]&lt;=0.0001,DataBase2[[#This Row],[sCCJGKS]]&lt;&gt;""), 1,"")</f>
        <v>1</v>
      </c>
      <c r="BI890" s="78" t="str">
        <f>IF(AND(DataBase2[[#This Row],[sILSGKS]]&lt;=0.0001,DataBase2[[#This Row],[sILSGKS]]&lt;&gt;""), 1,"")</f>
        <v/>
      </c>
      <c r="BJ890" s="78" t="str">
        <f>IF(AND(DataBase2[[#This Row],[sSAGKS]]&lt;=0.0001,DataBase2[[#This Row],[sSAGKS]]&lt;&gt;""), 1,"")</f>
        <v/>
      </c>
      <c r="BK890" s="80" t="str">
        <f>IF(AND(DataBase2[[#This Row],[sKSGKS]]&lt;=0.0001,DataBase2[[#This Row],[sKSGKS]]&lt;&gt;""), 1,"")</f>
        <v/>
      </c>
      <c r="BQ890" s="7"/>
      <c r="BR890" s="7"/>
      <c r="BS890" s="7"/>
      <c r="BT890" s="7"/>
      <c r="BU890" s="7"/>
      <c r="CH890" s="7"/>
      <c r="CI890" s="7"/>
      <c r="CJ890" s="7"/>
      <c r="CK890" s="7"/>
      <c r="CQ890" s="7"/>
      <c r="CR890" s="7"/>
      <c r="CS890" s="7"/>
      <c r="CT890" s="7"/>
      <c r="CU890" s="7"/>
      <c r="DH890" s="7"/>
      <c r="DI890" s="7"/>
      <c r="DJ890" s="7"/>
      <c r="DK890" s="7"/>
      <c r="DQ890" s="7"/>
      <c r="DR890" s="7"/>
      <c r="DS890" s="7"/>
      <c r="DT890" s="7"/>
      <c r="DU890" s="7"/>
      <c r="EB890" s="7"/>
      <c r="EC890" s="7"/>
      <c r="ED890" s="7"/>
      <c r="EE890" s="7"/>
      <c r="EK890" s="7"/>
      <c r="EL890" s="7"/>
      <c r="EM890" s="7"/>
      <c r="EN890" s="7"/>
      <c r="EO890" s="7"/>
      <c r="EV890" s="7"/>
      <c r="EW890" s="7"/>
      <c r="EX890" s="7"/>
      <c r="EY890" s="7"/>
    </row>
    <row r="891" spans="1:155" s="8" customFormat="1" x14ac:dyDescent="0.35">
      <c r="A891" s="127" t="s">
        <v>354</v>
      </c>
      <c r="B891" s="128" t="s">
        <v>283</v>
      </c>
      <c r="C891" s="129" t="s">
        <v>282</v>
      </c>
      <c r="D891" s="67">
        <v>6</v>
      </c>
      <c r="E891" s="67">
        <v>200</v>
      </c>
      <c r="F891" s="68">
        <v>4</v>
      </c>
      <c r="G891" s="130"/>
      <c r="H891" s="163">
        <v>19692.8</v>
      </c>
      <c r="I891" s="132"/>
      <c r="J891" s="130"/>
      <c r="K891" s="163"/>
      <c r="L891" s="132"/>
      <c r="M891" s="130"/>
      <c r="N891" s="131"/>
      <c r="O891" s="132"/>
      <c r="P891" s="130">
        <v>28673.779299999998</v>
      </c>
      <c r="Q891" s="132">
        <v>7801</v>
      </c>
      <c r="R891" s="130">
        <v>26610.26</v>
      </c>
      <c r="S891" s="132">
        <v>8289.17</v>
      </c>
      <c r="T891" s="130">
        <v>27833.46</v>
      </c>
      <c r="U891" s="132">
        <v>300.68400000000003</v>
      </c>
      <c r="V891" s="130">
        <v>29170.76</v>
      </c>
      <c r="W891" s="132">
        <v>305.39949999999999</v>
      </c>
      <c r="X891" s="131">
        <v>28783.599999999999</v>
      </c>
      <c r="Y891" s="132">
        <v>1278</v>
      </c>
      <c r="Z891" s="74" t="str">
        <f t="shared" si="39"/>
        <v/>
      </c>
      <c r="AA891" s="48">
        <f t="shared" si="40"/>
        <v>26610.26</v>
      </c>
      <c r="AB89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MIN(G891,J891,M891),"")</f>
        <v/>
      </c>
      <c r="AC891" s="49" t="str">
        <f>IF(OR(DataBase2[[#This Row],[sKS]] = "", DataBase2[[#This Row],[BSOpt]]=""), "", (DataBase2[[#This Row],[sKS]]-DataBase2[[#This Row],[BSOpt]])/DataBase2[[#This Row],[BSOpt]])</f>
        <v/>
      </c>
      <c r="AD891" s="49" t="str">
        <f t="shared" si="41"/>
        <v/>
      </c>
      <c r="AE891" s="49" t="str">
        <f>IF(OR(DataBase2[[#This Row],[sKS]] = "", DataBase2[[#This Row],[BESTUB]]=""), "", (DataBase2[[#This Row],[sKS]]-DataBase2[[#This Row],[BESTUB]])/DataBase2[[#This Row],[BESTUB]])</f>
        <v/>
      </c>
      <c r="AF891" s="75" t="str">
        <f>IF(OR(DataBase2[[#This Row],[sLB]] = "", DataBase2[[#This Row],[BestSol]]=""), "", (DataBase2[[#This Row],[sLB]]-DataBase2[[#This Row],[BestSol]])/DataBase2[[#This Row],[BestSol]])</f>
        <v/>
      </c>
      <c r="AG891" s="76" t="str">
        <f>IF(OR(DataBase2[[#This Row],[sCL]] = "", DataBase2[[#This Row],[BestSol]]=""), "", (DataBase2[[#This Row],[sCL]] -DataBase2[[#This Row],[BestSol]])/DataBase2[[#This Row],[BestSol]])</f>
        <v/>
      </c>
      <c r="AH891" s="76" t="str">
        <f>IF(OR(DataBase2[[#This Row],[sDRC]]= "", DataBase2[[#This Row],[BestSol]]=""), "", (DataBase2[[#This Row],[sDRC]]-DataBase2[[#This Row],[BestSol]])/DataBase2[[#This Row],[BestSol]])</f>
        <v/>
      </c>
      <c r="AI891" s="76" t="str">
        <f>IF(OR(DataBase2[[#This Row],[sABS]]= "", DataBase2[[#This Row],[BestSol]]=""), "", (DataBase2[[#This Row],[sABS]]-DataBase2[[#This Row],[BestSol]])/DataBase2[[#This Row],[BestSol]])</f>
        <v/>
      </c>
      <c r="AJ891" s="76" t="str">
        <f>IF(OR(DataBase2[[#This Row],[sCCJ]]= "", DataBase2[[#This Row],[BestSol]]=""), "", (DataBase2[[#This Row],[sCCJ]]-DataBase2[[#This Row],[BestSol]])/DataBase2[[#This Row],[BestSol]])</f>
        <v/>
      </c>
      <c r="AK891" s="76" t="str">
        <f>IF(OR(DataBase2[[#This Row],[sILS]] = "", DataBase2[[#This Row],[BestSol]]=""), "", (DataBase2[[#This Row],[sILS]]-DataBase2[[#This Row],[BestSol]])/DataBase2[[#This Row],[BestSol]])</f>
        <v/>
      </c>
      <c r="AL891" s="76" t="str">
        <f>IF(OR(DataBase2[[#This Row],[sSA]] = "", DataBase2[[#This Row],[BestSol]]=""), "", (DataBase2[[#This Row],[sSA]]-DataBase2[[#This Row],[BestSol]])/DataBase2[[#This Row],[BestSol]])</f>
        <v/>
      </c>
      <c r="AM891" s="76" t="str">
        <f>IF(OR(DataBase2[[#This Row],[sKS]] = "", DataBase2[[#This Row],[BestSol]]=""), "", (DataBase2[[#This Row],[sKS]]-DataBase2[[#This Row],[BestSol]])/DataBase2[[#This Row],[BestSol]])</f>
        <v/>
      </c>
      <c r="AN891" s="75" t="str">
        <f>IF(OR(DataBase2[[#This Row],[sLB]] = "", DataBase2[[#This Row],[BSHeu]]=""), "", (DataBase2[[#This Row],[sLB]]-DataBase2[[#This Row],[BSHeu]])/DataBase2[[#This Row],[BSHeu]])</f>
        <v/>
      </c>
      <c r="AO891" s="76" t="str">
        <f>IF(OR(DataBase2[[#This Row],[sCL]] = "",  DataBase2[[#This Row],[BSHeu]]=""), "", (DataBase2[[#This Row],[sCL]] - DataBase2[[#This Row],[BSHeu]])/ DataBase2[[#This Row],[BSHeu]])</f>
        <v/>
      </c>
      <c r="AP891" s="76" t="str">
        <f>IF(OR(DataBase2[[#This Row],[sDRC]]= "",  DataBase2[[#This Row],[BSHeu]]=""), "", (DataBase2[[#This Row],[sDRC]]- DataBase2[[#This Row],[BSHeu]])/ DataBase2[[#This Row],[BSHeu]])</f>
        <v/>
      </c>
      <c r="AQ891" s="76">
        <f>IF(OR(DataBase2[[#This Row],[sABS]]= "",  DataBase2[[#This Row],[BSHeu]]=""), "", (DataBase2[[#This Row],[sABS]]- DataBase2[[#This Row],[BSHeu]])/ DataBase2[[#This Row],[BSHeu]])</f>
        <v>7.7546002932703403E-2</v>
      </c>
      <c r="AR891" s="76">
        <f>IF(OR(DataBase2[[#This Row],[sCCJ]]= "",  DataBase2[[#This Row],[BSHeu]]=""), "", (DataBase2[[#This Row],[sCCJ]]- DataBase2[[#This Row],[BSHeu]])/ DataBase2[[#This Row],[BSHeu]])</f>
        <v>0</v>
      </c>
      <c r="AS891" s="76">
        <f>IF(OR(DataBase2[[#This Row],[sILS]] = "",  DataBase2[[#This Row],[BSHeu]]=""), "", (DataBase2[[#This Row],[sILS]]- DataBase2[[#This Row],[BSHeu]])/ DataBase2[[#This Row],[BSHeu]])</f>
        <v>4.5967232187885454E-2</v>
      </c>
      <c r="AT891" s="76">
        <f>IF(OR(DataBase2[[#This Row],[sSA]] = "",  DataBase2[[#This Row],[BSHeu]]=""), "", (DataBase2[[#This Row],[sSA]]- DataBase2[[#This Row],[BSHeu]])/ DataBase2[[#This Row],[BSHeu]])</f>
        <v>9.6222284186625762E-2</v>
      </c>
      <c r="AU891" s="77">
        <f>IF(OR(DataBase2[[#This Row],[sKS]]= "",  DataBase2[[#This Row],[BSHeu]]=""), "", (DataBase2[[#This Row],[sKS]]- DataBase2[[#This Row],[BSHeu]])/ DataBase2[[#This Row],[BSHeu]])</f>
        <v>8.1673008831931751E-2</v>
      </c>
      <c r="AV891" s="78" t="str">
        <f>IF(AND(DataBase2[[#This Row],[sLBGB]]&lt;=0.0001, DataBase2[[#This Row],[sLBGB]]&lt;&gt;""), 1,"")</f>
        <v/>
      </c>
      <c r="AW891" s="78" t="str">
        <f>IF(AND(DataBase2[[#This Row],[sCLGB]]&lt;=0.0001,DataBase2[[#This Row],[sCLGB]]&lt;&gt;""), 1,"")</f>
        <v/>
      </c>
      <c r="AX891" s="78" t="str">
        <f>IF(AND(DataBase2[[#This Row],[sDRCGB]]&lt;=0.0001,DataBase2[[#This Row],[sDRCGB]]&lt;&gt;""), 1,"")</f>
        <v/>
      </c>
      <c r="AY891" s="78" t="str">
        <f>IF(AND(DataBase2[[#This Row],[sABSGB]]&lt;=0.0001,DataBase2[[#This Row],[sABSGB]]&lt;&gt;""), 1,"")</f>
        <v/>
      </c>
      <c r="AZ891" s="78" t="str">
        <f>IF(AND(DataBase2[[#This Row],[sCCJGB]]&lt;=0.0001,DataBase2[[#This Row],[sCCJGB]]&lt;&gt;""), 1,"")</f>
        <v/>
      </c>
      <c r="BA891" s="78" t="str">
        <f>IF(AND(DataBase2[[#This Row],[sILSGB]]&lt;=0.0001,DataBase2[[#This Row],[sILSGB]]&lt;&gt;""), 1,"")</f>
        <v/>
      </c>
      <c r="BB891" s="78" t="str">
        <f>IF(AND(DataBase2[[#This Row],[sSAGB]]&lt;=0.0001,DataBase2[[#This Row],[sSAGB]]&lt;&gt;""), 1,"")</f>
        <v/>
      </c>
      <c r="BC891" s="78" t="str">
        <f>IF(AND(DataBase2[[#This Row],[sKSGB]]&lt;=0.0001,DataBase2[[#This Row],[sKSGB]]&lt;&gt;""), 1,"")</f>
        <v/>
      </c>
      <c r="BD891" s="79" t="str">
        <f>IF(AND(DataBase2[[#This Row],[sLBGKS]]&lt;=0.0001, DataBase2[[#This Row],[sLBGKS]]&lt;&gt;""), 1,"")</f>
        <v/>
      </c>
      <c r="BE891" s="78" t="str">
        <f>IF(AND(DataBase2[[#This Row],[sCLGKS]]&lt;=0.0001,DataBase2[[#This Row],[sCLGKS]]&lt;&gt;""), 1,"")</f>
        <v/>
      </c>
      <c r="BF891" s="78" t="str">
        <f>IF(AND(DataBase2[[#This Row],[sDRCGKS]]&lt;=0.0001,DataBase2[[#This Row],[sDRCGKS]]&lt;&gt;""), 1,"")</f>
        <v/>
      </c>
      <c r="BG891" s="78" t="str">
        <f>IF(AND(DataBase2[[#This Row],[sABSGKS]]&lt;=0.0001,DataBase2[[#This Row],[sABSGKS]]&lt;&gt;""), 1,"")</f>
        <v/>
      </c>
      <c r="BH891" s="78">
        <f>IF(AND(DataBase2[[#This Row],[sCCJGKS]]&lt;=0.0001,DataBase2[[#This Row],[sCCJGKS]]&lt;&gt;""), 1,"")</f>
        <v>1</v>
      </c>
      <c r="BI891" s="78" t="str">
        <f>IF(AND(DataBase2[[#This Row],[sILSGKS]]&lt;=0.0001,DataBase2[[#This Row],[sILSGKS]]&lt;&gt;""), 1,"")</f>
        <v/>
      </c>
      <c r="BJ891" s="78" t="str">
        <f>IF(AND(DataBase2[[#This Row],[sSAGKS]]&lt;=0.0001,DataBase2[[#This Row],[sSAGKS]]&lt;&gt;""), 1,"")</f>
        <v/>
      </c>
      <c r="BK891" s="80" t="str">
        <f>IF(AND(DataBase2[[#This Row],[sKSGKS]]&lt;=0.0001,DataBase2[[#This Row],[sKSGKS]]&lt;&gt;""), 1,"")</f>
        <v/>
      </c>
      <c r="BQ891" s="7"/>
      <c r="BR891" s="7"/>
      <c r="BS891" s="7"/>
      <c r="BT891" s="7"/>
      <c r="BU891" s="7"/>
      <c r="CH891" s="7"/>
      <c r="CI891" s="7"/>
      <c r="CJ891" s="7"/>
      <c r="CK891" s="7"/>
      <c r="CQ891" s="7"/>
      <c r="CR891" s="7"/>
      <c r="CS891" s="7"/>
      <c r="CT891" s="7"/>
      <c r="CU891" s="7"/>
      <c r="DH891" s="7"/>
      <c r="DI891" s="7"/>
      <c r="DJ891" s="7"/>
      <c r="DK891" s="7"/>
      <c r="DQ891" s="7"/>
      <c r="DR891" s="7"/>
      <c r="DS891" s="7"/>
      <c r="DT891" s="7"/>
      <c r="DU891" s="7"/>
      <c r="EB891" s="7"/>
      <c r="EC891" s="7"/>
      <c r="ED891" s="7"/>
      <c r="EE891" s="7"/>
      <c r="EK891" s="7"/>
      <c r="EL891" s="7"/>
      <c r="EM891" s="7"/>
      <c r="EN891" s="7"/>
      <c r="EO891" s="7"/>
      <c r="EV891" s="7"/>
      <c r="EW891" s="7"/>
      <c r="EX891" s="7"/>
      <c r="EY891" s="7"/>
    </row>
    <row r="892" spans="1:155" s="8" customFormat="1" x14ac:dyDescent="0.35">
      <c r="A892" s="127" t="s">
        <v>355</v>
      </c>
      <c r="B892" s="128" t="s">
        <v>283</v>
      </c>
      <c r="C892" s="129" t="s">
        <v>282</v>
      </c>
      <c r="D892" s="67">
        <v>6</v>
      </c>
      <c r="E892" s="67">
        <v>200</v>
      </c>
      <c r="F892" s="68">
        <v>5</v>
      </c>
      <c r="G892" s="130"/>
      <c r="H892" s="163">
        <v>21364.2</v>
      </c>
      <c r="I892" s="132"/>
      <c r="J892" s="130"/>
      <c r="K892" s="163"/>
      <c r="L892" s="132"/>
      <c r="M892" s="130"/>
      <c r="N892" s="131"/>
      <c r="O892" s="132"/>
      <c r="P892" s="130">
        <v>31192.119139999999</v>
      </c>
      <c r="Q892" s="132">
        <v>7803</v>
      </c>
      <c r="R892" s="130">
        <v>28298.76</v>
      </c>
      <c r="S892" s="132">
        <v>6894.08</v>
      </c>
      <c r="T892" s="130">
        <v>30593.360000000001</v>
      </c>
      <c r="U892" s="132">
        <v>301.85700000000003</v>
      </c>
      <c r="V892" s="130">
        <v>30915.56</v>
      </c>
      <c r="W892" s="132">
        <v>305.76249999999999</v>
      </c>
      <c r="X892" s="131">
        <v>31340.2</v>
      </c>
      <c r="Y892" s="132">
        <v>843</v>
      </c>
      <c r="Z892" s="74" t="str">
        <f t="shared" si="39"/>
        <v/>
      </c>
      <c r="AA892" s="48">
        <f t="shared" si="40"/>
        <v>28298.76</v>
      </c>
      <c r="AB89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MIN(G892,J892,M892),"")</f>
        <v/>
      </c>
      <c r="AC892" s="49" t="str">
        <f>IF(OR(DataBase2[[#This Row],[sKS]] = "", DataBase2[[#This Row],[BSOpt]]=""), "", (DataBase2[[#This Row],[sKS]]-DataBase2[[#This Row],[BSOpt]])/DataBase2[[#This Row],[BSOpt]])</f>
        <v/>
      </c>
      <c r="AD892" s="49" t="str">
        <f t="shared" si="41"/>
        <v/>
      </c>
      <c r="AE892" s="49" t="str">
        <f>IF(OR(DataBase2[[#This Row],[sKS]] = "", DataBase2[[#This Row],[BESTUB]]=""), "", (DataBase2[[#This Row],[sKS]]-DataBase2[[#This Row],[BESTUB]])/DataBase2[[#This Row],[BESTUB]])</f>
        <v/>
      </c>
      <c r="AF892" s="75" t="str">
        <f>IF(OR(DataBase2[[#This Row],[sLB]] = "", DataBase2[[#This Row],[BestSol]]=""), "", (DataBase2[[#This Row],[sLB]]-DataBase2[[#This Row],[BestSol]])/DataBase2[[#This Row],[BestSol]])</f>
        <v/>
      </c>
      <c r="AG892" s="76" t="str">
        <f>IF(OR(DataBase2[[#This Row],[sCL]] = "", DataBase2[[#This Row],[BestSol]]=""), "", (DataBase2[[#This Row],[sCL]] -DataBase2[[#This Row],[BestSol]])/DataBase2[[#This Row],[BestSol]])</f>
        <v/>
      </c>
      <c r="AH892" s="76" t="str">
        <f>IF(OR(DataBase2[[#This Row],[sDRC]]= "", DataBase2[[#This Row],[BestSol]]=""), "", (DataBase2[[#This Row],[sDRC]]-DataBase2[[#This Row],[BestSol]])/DataBase2[[#This Row],[BestSol]])</f>
        <v/>
      </c>
      <c r="AI892" s="76" t="str">
        <f>IF(OR(DataBase2[[#This Row],[sABS]]= "", DataBase2[[#This Row],[BestSol]]=""), "", (DataBase2[[#This Row],[sABS]]-DataBase2[[#This Row],[BestSol]])/DataBase2[[#This Row],[BestSol]])</f>
        <v/>
      </c>
      <c r="AJ892" s="76" t="str">
        <f>IF(OR(DataBase2[[#This Row],[sCCJ]]= "", DataBase2[[#This Row],[BestSol]]=""), "", (DataBase2[[#This Row],[sCCJ]]-DataBase2[[#This Row],[BestSol]])/DataBase2[[#This Row],[BestSol]])</f>
        <v/>
      </c>
      <c r="AK892" s="76" t="str">
        <f>IF(OR(DataBase2[[#This Row],[sILS]] = "", DataBase2[[#This Row],[BestSol]]=""), "", (DataBase2[[#This Row],[sILS]]-DataBase2[[#This Row],[BestSol]])/DataBase2[[#This Row],[BestSol]])</f>
        <v/>
      </c>
      <c r="AL892" s="76" t="str">
        <f>IF(OR(DataBase2[[#This Row],[sSA]] = "", DataBase2[[#This Row],[BestSol]]=""), "", (DataBase2[[#This Row],[sSA]]-DataBase2[[#This Row],[BestSol]])/DataBase2[[#This Row],[BestSol]])</f>
        <v/>
      </c>
      <c r="AM892" s="76" t="str">
        <f>IF(OR(DataBase2[[#This Row],[sKS]] = "", DataBase2[[#This Row],[BestSol]]=""), "", (DataBase2[[#This Row],[sKS]]-DataBase2[[#This Row],[BestSol]])/DataBase2[[#This Row],[BestSol]])</f>
        <v/>
      </c>
      <c r="AN892" s="75" t="str">
        <f>IF(OR(DataBase2[[#This Row],[sLB]] = "", DataBase2[[#This Row],[BSHeu]]=""), "", (DataBase2[[#This Row],[sLB]]-DataBase2[[#This Row],[BSHeu]])/DataBase2[[#This Row],[BSHeu]])</f>
        <v/>
      </c>
      <c r="AO892" s="76" t="str">
        <f>IF(OR(DataBase2[[#This Row],[sCL]] = "",  DataBase2[[#This Row],[BSHeu]]=""), "", (DataBase2[[#This Row],[sCL]] - DataBase2[[#This Row],[BSHeu]])/ DataBase2[[#This Row],[BSHeu]])</f>
        <v/>
      </c>
      <c r="AP892" s="76" t="str">
        <f>IF(OR(DataBase2[[#This Row],[sDRC]]= "",  DataBase2[[#This Row],[BSHeu]]=""), "", (DataBase2[[#This Row],[sDRC]]- DataBase2[[#This Row],[BSHeu]])/ DataBase2[[#This Row],[BSHeu]])</f>
        <v/>
      </c>
      <c r="AQ892" s="76">
        <f>IF(OR(DataBase2[[#This Row],[sABS]]= "",  DataBase2[[#This Row],[BSHeu]]=""), "", (DataBase2[[#This Row],[sABS]]- DataBase2[[#This Row],[BSHeu]])/ DataBase2[[#This Row],[BSHeu]])</f>
        <v>0.10224331878852645</v>
      </c>
      <c r="AR892" s="76">
        <f>IF(OR(DataBase2[[#This Row],[sCCJ]]= "",  DataBase2[[#This Row],[BSHeu]]=""), "", (DataBase2[[#This Row],[sCCJ]]- DataBase2[[#This Row],[BSHeu]])/ DataBase2[[#This Row],[BSHeu]])</f>
        <v>0</v>
      </c>
      <c r="AS892" s="76">
        <f>IF(OR(DataBase2[[#This Row],[sILS]] = "",  DataBase2[[#This Row],[BSHeu]]=""), "", (DataBase2[[#This Row],[sILS]]- DataBase2[[#This Row],[BSHeu]])/ DataBase2[[#This Row],[BSHeu]])</f>
        <v>8.1084824918123702E-2</v>
      </c>
      <c r="AT892" s="76">
        <f>IF(OR(DataBase2[[#This Row],[sSA]] = "",  DataBase2[[#This Row],[BSHeu]]=""), "", (DataBase2[[#This Row],[sSA]]- DataBase2[[#This Row],[BSHeu]])/ DataBase2[[#This Row],[BSHeu]])</f>
        <v>9.2470482805607143E-2</v>
      </c>
      <c r="AU892" s="77">
        <f>IF(OR(DataBase2[[#This Row],[sKS]]= "",  DataBase2[[#This Row],[BSHeu]]=""), "", (DataBase2[[#This Row],[sKS]]- DataBase2[[#This Row],[BSHeu]])/ DataBase2[[#This Row],[BSHeu]])</f>
        <v>0.10747608729145738</v>
      </c>
      <c r="AV892" s="78" t="str">
        <f>IF(AND(DataBase2[[#This Row],[sLBGB]]&lt;=0.0001, DataBase2[[#This Row],[sLBGB]]&lt;&gt;""), 1,"")</f>
        <v/>
      </c>
      <c r="AW892" s="78" t="str">
        <f>IF(AND(DataBase2[[#This Row],[sCLGB]]&lt;=0.0001,DataBase2[[#This Row],[sCLGB]]&lt;&gt;""), 1,"")</f>
        <v/>
      </c>
      <c r="AX892" s="78" t="str">
        <f>IF(AND(DataBase2[[#This Row],[sDRCGB]]&lt;=0.0001,DataBase2[[#This Row],[sDRCGB]]&lt;&gt;""), 1,"")</f>
        <v/>
      </c>
      <c r="AY892" s="78" t="str">
        <f>IF(AND(DataBase2[[#This Row],[sABSGB]]&lt;=0.0001,DataBase2[[#This Row],[sABSGB]]&lt;&gt;""), 1,"")</f>
        <v/>
      </c>
      <c r="AZ892" s="78" t="str">
        <f>IF(AND(DataBase2[[#This Row],[sCCJGB]]&lt;=0.0001,DataBase2[[#This Row],[sCCJGB]]&lt;&gt;""), 1,"")</f>
        <v/>
      </c>
      <c r="BA892" s="78" t="str">
        <f>IF(AND(DataBase2[[#This Row],[sILSGB]]&lt;=0.0001,DataBase2[[#This Row],[sILSGB]]&lt;&gt;""), 1,"")</f>
        <v/>
      </c>
      <c r="BB892" s="78" t="str">
        <f>IF(AND(DataBase2[[#This Row],[sSAGB]]&lt;=0.0001,DataBase2[[#This Row],[sSAGB]]&lt;&gt;""), 1,"")</f>
        <v/>
      </c>
      <c r="BC892" s="78" t="str">
        <f>IF(AND(DataBase2[[#This Row],[sKSGB]]&lt;=0.0001,DataBase2[[#This Row],[sKSGB]]&lt;&gt;""), 1,"")</f>
        <v/>
      </c>
      <c r="BD892" s="79" t="str">
        <f>IF(AND(DataBase2[[#This Row],[sLBGKS]]&lt;=0.0001, DataBase2[[#This Row],[sLBGKS]]&lt;&gt;""), 1,"")</f>
        <v/>
      </c>
      <c r="BE892" s="78" t="str">
        <f>IF(AND(DataBase2[[#This Row],[sCLGKS]]&lt;=0.0001,DataBase2[[#This Row],[sCLGKS]]&lt;&gt;""), 1,"")</f>
        <v/>
      </c>
      <c r="BF892" s="78" t="str">
        <f>IF(AND(DataBase2[[#This Row],[sDRCGKS]]&lt;=0.0001,DataBase2[[#This Row],[sDRCGKS]]&lt;&gt;""), 1,"")</f>
        <v/>
      </c>
      <c r="BG892" s="78" t="str">
        <f>IF(AND(DataBase2[[#This Row],[sABSGKS]]&lt;=0.0001,DataBase2[[#This Row],[sABSGKS]]&lt;&gt;""), 1,"")</f>
        <v/>
      </c>
      <c r="BH892" s="78">
        <f>IF(AND(DataBase2[[#This Row],[sCCJGKS]]&lt;=0.0001,DataBase2[[#This Row],[sCCJGKS]]&lt;&gt;""), 1,"")</f>
        <v>1</v>
      </c>
      <c r="BI892" s="78" t="str">
        <f>IF(AND(DataBase2[[#This Row],[sILSGKS]]&lt;=0.0001,DataBase2[[#This Row],[sILSGKS]]&lt;&gt;""), 1,"")</f>
        <v/>
      </c>
      <c r="BJ892" s="78" t="str">
        <f>IF(AND(DataBase2[[#This Row],[sSAGKS]]&lt;=0.0001,DataBase2[[#This Row],[sSAGKS]]&lt;&gt;""), 1,"")</f>
        <v/>
      </c>
      <c r="BK892" s="80" t="str">
        <f>IF(AND(DataBase2[[#This Row],[sKSGKS]]&lt;=0.0001,DataBase2[[#This Row],[sKSGKS]]&lt;&gt;""), 1,"")</f>
        <v/>
      </c>
      <c r="BQ892" s="7"/>
      <c r="BR892" s="7"/>
      <c r="BS892" s="7"/>
      <c r="BT892" s="7"/>
      <c r="BU892" s="7"/>
      <c r="CH892" s="7"/>
      <c r="CI892" s="7"/>
      <c r="CJ892" s="7"/>
      <c r="CK892" s="7"/>
      <c r="CQ892" s="7"/>
      <c r="CR892" s="7"/>
      <c r="CS892" s="7"/>
      <c r="CT892" s="7"/>
      <c r="CU892" s="7"/>
      <c r="DH892" s="7"/>
      <c r="DI892" s="7"/>
      <c r="DJ892" s="7"/>
      <c r="DK892" s="7"/>
      <c r="DQ892" s="7"/>
      <c r="DR892" s="7"/>
      <c r="DS892" s="7"/>
      <c r="DT892" s="7"/>
      <c r="DU892" s="7"/>
      <c r="EB892" s="7"/>
      <c r="EC892" s="7"/>
      <c r="ED892" s="7"/>
      <c r="EE892" s="7"/>
      <c r="EK892" s="7"/>
      <c r="EL892" s="7"/>
      <c r="EM892" s="7"/>
      <c r="EN892" s="7"/>
      <c r="EO892" s="7"/>
      <c r="EV892" s="7"/>
      <c r="EW892" s="7"/>
      <c r="EX892" s="7"/>
      <c r="EY892" s="7"/>
    </row>
    <row r="893" spans="1:155" s="8" customFormat="1" x14ac:dyDescent="0.35">
      <c r="A893" s="127" t="s">
        <v>356</v>
      </c>
      <c r="B893" s="128" t="s">
        <v>283</v>
      </c>
      <c r="C893" s="129" t="s">
        <v>282</v>
      </c>
      <c r="D893" s="67">
        <v>6</v>
      </c>
      <c r="E893" s="67">
        <v>200</v>
      </c>
      <c r="F893" s="68">
        <v>2</v>
      </c>
      <c r="G893" s="130"/>
      <c r="H893" s="163">
        <v>16746.5</v>
      </c>
      <c r="I893" s="132"/>
      <c r="J893" s="130"/>
      <c r="K893" s="163"/>
      <c r="L893" s="132"/>
      <c r="M893" s="130"/>
      <c r="N893" s="131"/>
      <c r="O893" s="132"/>
      <c r="P893" s="130">
        <v>24905.708979999999</v>
      </c>
      <c r="Q893" s="132">
        <v>7801</v>
      </c>
      <c r="R893" s="130">
        <v>23972.06</v>
      </c>
      <c r="S893" s="132">
        <v>10208.5</v>
      </c>
      <c r="T893" s="130">
        <v>25744.86</v>
      </c>
      <c r="U893" s="132">
        <v>300.45850000000002</v>
      </c>
      <c r="V893" s="130">
        <v>26336.76</v>
      </c>
      <c r="W893" s="132">
        <v>308.45150000000001</v>
      </c>
      <c r="X893" s="131">
        <v>25112</v>
      </c>
      <c r="Y893" s="132">
        <v>504</v>
      </c>
      <c r="Z893" s="74" t="str">
        <f t="shared" si="39"/>
        <v/>
      </c>
      <c r="AA893" s="48">
        <f t="shared" si="40"/>
        <v>23972.06</v>
      </c>
      <c r="AB89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MIN(G893,J893,M893),"")</f>
        <v/>
      </c>
      <c r="AC893" s="49" t="str">
        <f>IF(OR(DataBase2[[#This Row],[sKS]] = "", DataBase2[[#This Row],[BSOpt]]=""), "", (DataBase2[[#This Row],[sKS]]-DataBase2[[#This Row],[BSOpt]])/DataBase2[[#This Row],[BSOpt]])</f>
        <v/>
      </c>
      <c r="AD893" s="49" t="str">
        <f t="shared" si="41"/>
        <v/>
      </c>
      <c r="AE893" s="49" t="str">
        <f>IF(OR(DataBase2[[#This Row],[sKS]] = "", DataBase2[[#This Row],[BESTUB]]=""), "", (DataBase2[[#This Row],[sKS]]-DataBase2[[#This Row],[BESTUB]])/DataBase2[[#This Row],[BESTUB]])</f>
        <v/>
      </c>
      <c r="AF893" s="75" t="str">
        <f>IF(OR(DataBase2[[#This Row],[sLB]] = "", DataBase2[[#This Row],[BestSol]]=""), "", (DataBase2[[#This Row],[sLB]]-DataBase2[[#This Row],[BestSol]])/DataBase2[[#This Row],[BestSol]])</f>
        <v/>
      </c>
      <c r="AG893" s="76" t="str">
        <f>IF(OR(DataBase2[[#This Row],[sCL]] = "", DataBase2[[#This Row],[BestSol]]=""), "", (DataBase2[[#This Row],[sCL]] -DataBase2[[#This Row],[BestSol]])/DataBase2[[#This Row],[BestSol]])</f>
        <v/>
      </c>
      <c r="AH893" s="76" t="str">
        <f>IF(OR(DataBase2[[#This Row],[sDRC]]= "", DataBase2[[#This Row],[BestSol]]=""), "", (DataBase2[[#This Row],[sDRC]]-DataBase2[[#This Row],[BestSol]])/DataBase2[[#This Row],[BestSol]])</f>
        <v/>
      </c>
      <c r="AI893" s="76" t="str">
        <f>IF(OR(DataBase2[[#This Row],[sABS]]= "", DataBase2[[#This Row],[BestSol]]=""), "", (DataBase2[[#This Row],[sABS]]-DataBase2[[#This Row],[BestSol]])/DataBase2[[#This Row],[BestSol]])</f>
        <v/>
      </c>
      <c r="AJ893" s="76" t="str">
        <f>IF(OR(DataBase2[[#This Row],[sCCJ]]= "", DataBase2[[#This Row],[BestSol]]=""), "", (DataBase2[[#This Row],[sCCJ]]-DataBase2[[#This Row],[BestSol]])/DataBase2[[#This Row],[BestSol]])</f>
        <v/>
      </c>
      <c r="AK893" s="76" t="str">
        <f>IF(OR(DataBase2[[#This Row],[sILS]] = "", DataBase2[[#This Row],[BestSol]]=""), "", (DataBase2[[#This Row],[sILS]]-DataBase2[[#This Row],[BestSol]])/DataBase2[[#This Row],[BestSol]])</f>
        <v/>
      </c>
      <c r="AL893" s="76" t="str">
        <f>IF(OR(DataBase2[[#This Row],[sSA]] = "", DataBase2[[#This Row],[BestSol]]=""), "", (DataBase2[[#This Row],[sSA]]-DataBase2[[#This Row],[BestSol]])/DataBase2[[#This Row],[BestSol]])</f>
        <v/>
      </c>
      <c r="AM893" s="76" t="str">
        <f>IF(OR(DataBase2[[#This Row],[sKS]] = "", DataBase2[[#This Row],[BestSol]]=""), "", (DataBase2[[#This Row],[sKS]]-DataBase2[[#This Row],[BestSol]])/DataBase2[[#This Row],[BestSol]])</f>
        <v/>
      </c>
      <c r="AN893" s="75" t="str">
        <f>IF(OR(DataBase2[[#This Row],[sLB]] = "", DataBase2[[#This Row],[BSHeu]]=""), "", (DataBase2[[#This Row],[sLB]]-DataBase2[[#This Row],[BSHeu]])/DataBase2[[#This Row],[BSHeu]])</f>
        <v/>
      </c>
      <c r="AO893" s="76" t="str">
        <f>IF(OR(DataBase2[[#This Row],[sCL]] = "",  DataBase2[[#This Row],[BSHeu]]=""), "", (DataBase2[[#This Row],[sCL]] - DataBase2[[#This Row],[BSHeu]])/ DataBase2[[#This Row],[BSHeu]])</f>
        <v/>
      </c>
      <c r="AP893" s="76" t="str">
        <f>IF(OR(DataBase2[[#This Row],[sDRC]]= "",  DataBase2[[#This Row],[BSHeu]]=""), "", (DataBase2[[#This Row],[sDRC]]- DataBase2[[#This Row],[BSHeu]])/ DataBase2[[#This Row],[BSHeu]])</f>
        <v/>
      </c>
      <c r="AQ893" s="76">
        <f>IF(OR(DataBase2[[#This Row],[sABS]]= "",  DataBase2[[#This Row],[BSHeu]]=""), "", (DataBase2[[#This Row],[sABS]]- DataBase2[[#This Row],[BSHeu]])/ DataBase2[[#This Row],[BSHeu]])</f>
        <v>3.8947382077301577E-2</v>
      </c>
      <c r="AR893" s="76">
        <f>IF(OR(DataBase2[[#This Row],[sCCJ]]= "",  DataBase2[[#This Row],[BSHeu]]=""), "", (DataBase2[[#This Row],[sCCJ]]- DataBase2[[#This Row],[BSHeu]])/ DataBase2[[#This Row],[BSHeu]])</f>
        <v>0</v>
      </c>
      <c r="AS893" s="76">
        <f>IF(OR(DataBase2[[#This Row],[sILS]] = "",  DataBase2[[#This Row],[BSHeu]]=""), "", (DataBase2[[#This Row],[sILS]]- DataBase2[[#This Row],[BSHeu]])/ DataBase2[[#This Row],[BSHeu]])</f>
        <v>7.3952760004772189E-2</v>
      </c>
      <c r="AT893" s="76">
        <f>IF(OR(DataBase2[[#This Row],[sSA]] = "",  DataBase2[[#This Row],[BSHeu]]=""), "", (DataBase2[[#This Row],[sSA]]- DataBase2[[#This Row],[BSHeu]])/ DataBase2[[#This Row],[BSHeu]])</f>
        <v>9.8644004728838358E-2</v>
      </c>
      <c r="AU893" s="77">
        <f>IF(OR(DataBase2[[#This Row],[sKS]]= "",  DataBase2[[#This Row],[BSHeu]]=""), "", (DataBase2[[#This Row],[sKS]]- DataBase2[[#This Row],[BSHeu]])/ DataBase2[[#This Row],[BSHeu]])</f>
        <v>4.7552859453880839E-2</v>
      </c>
      <c r="AV893" s="78" t="str">
        <f>IF(AND(DataBase2[[#This Row],[sLBGB]]&lt;=0.0001, DataBase2[[#This Row],[sLBGB]]&lt;&gt;""), 1,"")</f>
        <v/>
      </c>
      <c r="AW893" s="78" t="str">
        <f>IF(AND(DataBase2[[#This Row],[sCLGB]]&lt;=0.0001,DataBase2[[#This Row],[sCLGB]]&lt;&gt;""), 1,"")</f>
        <v/>
      </c>
      <c r="AX893" s="78" t="str">
        <f>IF(AND(DataBase2[[#This Row],[sDRCGB]]&lt;=0.0001,DataBase2[[#This Row],[sDRCGB]]&lt;&gt;""), 1,"")</f>
        <v/>
      </c>
      <c r="AY893" s="78" t="str">
        <f>IF(AND(DataBase2[[#This Row],[sABSGB]]&lt;=0.0001,DataBase2[[#This Row],[sABSGB]]&lt;&gt;""), 1,"")</f>
        <v/>
      </c>
      <c r="AZ893" s="78" t="str">
        <f>IF(AND(DataBase2[[#This Row],[sCCJGB]]&lt;=0.0001,DataBase2[[#This Row],[sCCJGB]]&lt;&gt;""), 1,"")</f>
        <v/>
      </c>
      <c r="BA893" s="78" t="str">
        <f>IF(AND(DataBase2[[#This Row],[sILSGB]]&lt;=0.0001,DataBase2[[#This Row],[sILSGB]]&lt;&gt;""), 1,"")</f>
        <v/>
      </c>
      <c r="BB893" s="78" t="str">
        <f>IF(AND(DataBase2[[#This Row],[sSAGB]]&lt;=0.0001,DataBase2[[#This Row],[sSAGB]]&lt;&gt;""), 1,"")</f>
        <v/>
      </c>
      <c r="BC893" s="78" t="str">
        <f>IF(AND(DataBase2[[#This Row],[sKSGB]]&lt;=0.0001,DataBase2[[#This Row],[sKSGB]]&lt;&gt;""), 1,"")</f>
        <v/>
      </c>
      <c r="BD893" s="79" t="str">
        <f>IF(AND(DataBase2[[#This Row],[sLBGKS]]&lt;=0.0001, DataBase2[[#This Row],[sLBGKS]]&lt;&gt;""), 1,"")</f>
        <v/>
      </c>
      <c r="BE893" s="78" t="str">
        <f>IF(AND(DataBase2[[#This Row],[sCLGKS]]&lt;=0.0001,DataBase2[[#This Row],[sCLGKS]]&lt;&gt;""), 1,"")</f>
        <v/>
      </c>
      <c r="BF893" s="78" t="str">
        <f>IF(AND(DataBase2[[#This Row],[sDRCGKS]]&lt;=0.0001,DataBase2[[#This Row],[sDRCGKS]]&lt;&gt;""), 1,"")</f>
        <v/>
      </c>
      <c r="BG893" s="78" t="str">
        <f>IF(AND(DataBase2[[#This Row],[sABSGKS]]&lt;=0.0001,DataBase2[[#This Row],[sABSGKS]]&lt;&gt;""), 1,"")</f>
        <v/>
      </c>
      <c r="BH893" s="78">
        <f>IF(AND(DataBase2[[#This Row],[sCCJGKS]]&lt;=0.0001,DataBase2[[#This Row],[sCCJGKS]]&lt;&gt;""), 1,"")</f>
        <v>1</v>
      </c>
      <c r="BI893" s="78" t="str">
        <f>IF(AND(DataBase2[[#This Row],[sILSGKS]]&lt;=0.0001,DataBase2[[#This Row],[sILSGKS]]&lt;&gt;""), 1,"")</f>
        <v/>
      </c>
      <c r="BJ893" s="78" t="str">
        <f>IF(AND(DataBase2[[#This Row],[sSAGKS]]&lt;=0.0001,DataBase2[[#This Row],[sSAGKS]]&lt;&gt;""), 1,"")</f>
        <v/>
      </c>
      <c r="BK893" s="80" t="str">
        <f>IF(AND(DataBase2[[#This Row],[sKSGKS]]&lt;=0.0001,DataBase2[[#This Row],[sKSGKS]]&lt;&gt;""), 1,"")</f>
        <v/>
      </c>
      <c r="BQ893" s="7"/>
      <c r="BR893" s="7"/>
      <c r="BS893" s="7"/>
      <c r="BT893" s="7"/>
      <c r="BU893" s="7"/>
      <c r="CH893" s="7"/>
      <c r="CI893" s="7"/>
      <c r="CJ893" s="7"/>
      <c r="CK893" s="7"/>
      <c r="CQ893" s="7"/>
      <c r="CR893" s="7"/>
      <c r="CS893" s="7"/>
      <c r="CT893" s="7"/>
      <c r="CU893" s="7"/>
      <c r="DH893" s="7"/>
      <c r="DI893" s="7"/>
      <c r="DJ893" s="7"/>
      <c r="DK893" s="7"/>
      <c r="DQ893" s="7"/>
      <c r="DR893" s="7"/>
      <c r="DS893" s="7"/>
      <c r="DT893" s="7"/>
      <c r="DU893" s="7"/>
      <c r="EB893" s="7"/>
      <c r="EC893" s="7"/>
      <c r="ED893" s="7"/>
      <c r="EE893" s="7"/>
      <c r="EK893" s="7"/>
      <c r="EL893" s="7"/>
      <c r="EM893" s="7"/>
      <c r="EN893" s="7"/>
      <c r="EO893" s="7"/>
      <c r="EV893" s="7"/>
      <c r="EW893" s="7"/>
      <c r="EX893" s="7"/>
      <c r="EY893" s="7"/>
    </row>
    <row r="894" spans="1:155" s="8" customFormat="1" x14ac:dyDescent="0.35">
      <c r="A894" s="127" t="s">
        <v>357</v>
      </c>
      <c r="B894" s="128" t="s">
        <v>283</v>
      </c>
      <c r="C894" s="129" t="s">
        <v>282</v>
      </c>
      <c r="D894" s="67">
        <v>6</v>
      </c>
      <c r="E894" s="67">
        <v>200</v>
      </c>
      <c r="F894" s="68">
        <v>3</v>
      </c>
      <c r="G894" s="130"/>
      <c r="H894" s="163">
        <v>17676.8</v>
      </c>
      <c r="I894" s="132"/>
      <c r="J894" s="130"/>
      <c r="K894" s="163"/>
      <c r="L894" s="132"/>
      <c r="M894" s="130"/>
      <c r="N894" s="131"/>
      <c r="O894" s="132"/>
      <c r="P894" s="130">
        <v>26898.410159999999</v>
      </c>
      <c r="Q894" s="132">
        <v>7801</v>
      </c>
      <c r="R894" s="130">
        <v>25346.66</v>
      </c>
      <c r="S894" s="132">
        <v>5738.73</v>
      </c>
      <c r="T894" s="130">
        <v>26678.86</v>
      </c>
      <c r="U894" s="132">
        <v>300.43950000000001</v>
      </c>
      <c r="V894" s="130">
        <v>27060.76</v>
      </c>
      <c r="W894" s="132">
        <v>301.613</v>
      </c>
      <c r="X894" s="131">
        <v>26524.799999999999</v>
      </c>
      <c r="Y894" s="132">
        <v>849</v>
      </c>
      <c r="Z894" s="74" t="str">
        <f t="shared" si="39"/>
        <v/>
      </c>
      <c r="AA894" s="48">
        <f t="shared" si="40"/>
        <v>25346.66</v>
      </c>
      <c r="AB89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MIN(G894,J894,M894),"")</f>
        <v/>
      </c>
      <c r="AC894" s="49" t="str">
        <f>IF(OR(DataBase2[[#This Row],[sKS]] = "", DataBase2[[#This Row],[BSOpt]]=""), "", (DataBase2[[#This Row],[sKS]]-DataBase2[[#This Row],[BSOpt]])/DataBase2[[#This Row],[BSOpt]])</f>
        <v/>
      </c>
      <c r="AD894" s="49" t="str">
        <f t="shared" si="41"/>
        <v/>
      </c>
      <c r="AE894" s="49" t="str">
        <f>IF(OR(DataBase2[[#This Row],[sKS]] = "", DataBase2[[#This Row],[BESTUB]]=""), "", (DataBase2[[#This Row],[sKS]]-DataBase2[[#This Row],[BESTUB]])/DataBase2[[#This Row],[BESTUB]])</f>
        <v/>
      </c>
      <c r="AF894" s="75" t="str">
        <f>IF(OR(DataBase2[[#This Row],[sLB]] = "", DataBase2[[#This Row],[BestSol]]=""), "", (DataBase2[[#This Row],[sLB]]-DataBase2[[#This Row],[BestSol]])/DataBase2[[#This Row],[BestSol]])</f>
        <v/>
      </c>
      <c r="AG894" s="76" t="str">
        <f>IF(OR(DataBase2[[#This Row],[sCL]] = "", DataBase2[[#This Row],[BestSol]]=""), "", (DataBase2[[#This Row],[sCL]] -DataBase2[[#This Row],[BestSol]])/DataBase2[[#This Row],[BestSol]])</f>
        <v/>
      </c>
      <c r="AH894" s="76" t="str">
        <f>IF(OR(DataBase2[[#This Row],[sDRC]]= "", DataBase2[[#This Row],[BestSol]]=""), "", (DataBase2[[#This Row],[sDRC]]-DataBase2[[#This Row],[BestSol]])/DataBase2[[#This Row],[BestSol]])</f>
        <v/>
      </c>
      <c r="AI894" s="76" t="str">
        <f>IF(OR(DataBase2[[#This Row],[sABS]]= "", DataBase2[[#This Row],[BestSol]]=""), "", (DataBase2[[#This Row],[sABS]]-DataBase2[[#This Row],[BestSol]])/DataBase2[[#This Row],[BestSol]])</f>
        <v/>
      </c>
      <c r="AJ894" s="76" t="str">
        <f>IF(OR(DataBase2[[#This Row],[sCCJ]]= "", DataBase2[[#This Row],[BestSol]]=""), "", (DataBase2[[#This Row],[sCCJ]]-DataBase2[[#This Row],[BestSol]])/DataBase2[[#This Row],[BestSol]])</f>
        <v/>
      </c>
      <c r="AK894" s="76" t="str">
        <f>IF(OR(DataBase2[[#This Row],[sILS]] = "", DataBase2[[#This Row],[BestSol]]=""), "", (DataBase2[[#This Row],[sILS]]-DataBase2[[#This Row],[BestSol]])/DataBase2[[#This Row],[BestSol]])</f>
        <v/>
      </c>
      <c r="AL894" s="76" t="str">
        <f>IF(OR(DataBase2[[#This Row],[sSA]] = "", DataBase2[[#This Row],[BestSol]]=""), "", (DataBase2[[#This Row],[sSA]]-DataBase2[[#This Row],[BestSol]])/DataBase2[[#This Row],[BestSol]])</f>
        <v/>
      </c>
      <c r="AM894" s="76" t="str">
        <f>IF(OR(DataBase2[[#This Row],[sKS]] = "", DataBase2[[#This Row],[BestSol]]=""), "", (DataBase2[[#This Row],[sKS]]-DataBase2[[#This Row],[BestSol]])/DataBase2[[#This Row],[BestSol]])</f>
        <v/>
      </c>
      <c r="AN894" s="75" t="str">
        <f>IF(OR(DataBase2[[#This Row],[sLB]] = "", DataBase2[[#This Row],[BSHeu]]=""), "", (DataBase2[[#This Row],[sLB]]-DataBase2[[#This Row],[BSHeu]])/DataBase2[[#This Row],[BSHeu]])</f>
        <v/>
      </c>
      <c r="AO894" s="76" t="str">
        <f>IF(OR(DataBase2[[#This Row],[sCL]] = "",  DataBase2[[#This Row],[BSHeu]]=""), "", (DataBase2[[#This Row],[sCL]] - DataBase2[[#This Row],[BSHeu]])/ DataBase2[[#This Row],[BSHeu]])</f>
        <v/>
      </c>
      <c r="AP894" s="76" t="str">
        <f>IF(OR(DataBase2[[#This Row],[sDRC]]= "",  DataBase2[[#This Row],[BSHeu]]=""), "", (DataBase2[[#This Row],[sDRC]]- DataBase2[[#This Row],[BSHeu]])/ DataBase2[[#This Row],[BSHeu]])</f>
        <v/>
      </c>
      <c r="AQ894" s="76">
        <f>IF(OR(DataBase2[[#This Row],[sABS]]= "",  DataBase2[[#This Row],[BSHeu]]=""), "", (DataBase2[[#This Row],[sABS]]- DataBase2[[#This Row],[BSHeu]])/ DataBase2[[#This Row],[BSHeu]])</f>
        <v>6.1221090273826988E-2</v>
      </c>
      <c r="AR894" s="76">
        <f>IF(OR(DataBase2[[#This Row],[sCCJ]]= "",  DataBase2[[#This Row],[BSHeu]]=""), "", (DataBase2[[#This Row],[sCCJ]]- DataBase2[[#This Row],[BSHeu]])/ DataBase2[[#This Row],[BSHeu]])</f>
        <v>0</v>
      </c>
      <c r="AS894" s="76">
        <f>IF(OR(DataBase2[[#This Row],[sILS]] = "",  DataBase2[[#This Row],[BSHeu]]=""), "", (DataBase2[[#This Row],[sILS]]- DataBase2[[#This Row],[BSHeu]])/ DataBase2[[#This Row],[BSHeu]])</f>
        <v>5.2559193203364891E-2</v>
      </c>
      <c r="AT894" s="76">
        <f>IF(OR(DataBase2[[#This Row],[sSA]] = "",  DataBase2[[#This Row],[BSHeu]]=""), "", (DataBase2[[#This Row],[sSA]]- DataBase2[[#This Row],[BSHeu]])/ DataBase2[[#This Row],[BSHeu]])</f>
        <v>6.7626267129475781E-2</v>
      </c>
      <c r="AU894" s="77">
        <f>IF(OR(DataBase2[[#This Row],[sKS]]= "",  DataBase2[[#This Row],[BSHeu]]=""), "", (DataBase2[[#This Row],[sKS]]- DataBase2[[#This Row],[BSHeu]])/ DataBase2[[#This Row],[BSHeu]])</f>
        <v>4.6481074824059637E-2</v>
      </c>
      <c r="AV894" s="78" t="str">
        <f>IF(AND(DataBase2[[#This Row],[sLBGB]]&lt;=0.0001, DataBase2[[#This Row],[sLBGB]]&lt;&gt;""), 1,"")</f>
        <v/>
      </c>
      <c r="AW894" s="78" t="str">
        <f>IF(AND(DataBase2[[#This Row],[sCLGB]]&lt;=0.0001,DataBase2[[#This Row],[sCLGB]]&lt;&gt;""), 1,"")</f>
        <v/>
      </c>
      <c r="AX894" s="78" t="str">
        <f>IF(AND(DataBase2[[#This Row],[sDRCGB]]&lt;=0.0001,DataBase2[[#This Row],[sDRCGB]]&lt;&gt;""), 1,"")</f>
        <v/>
      </c>
      <c r="AY894" s="78" t="str">
        <f>IF(AND(DataBase2[[#This Row],[sABSGB]]&lt;=0.0001,DataBase2[[#This Row],[sABSGB]]&lt;&gt;""), 1,"")</f>
        <v/>
      </c>
      <c r="AZ894" s="78" t="str">
        <f>IF(AND(DataBase2[[#This Row],[sCCJGB]]&lt;=0.0001,DataBase2[[#This Row],[sCCJGB]]&lt;&gt;""), 1,"")</f>
        <v/>
      </c>
      <c r="BA894" s="78" t="str">
        <f>IF(AND(DataBase2[[#This Row],[sILSGB]]&lt;=0.0001,DataBase2[[#This Row],[sILSGB]]&lt;&gt;""), 1,"")</f>
        <v/>
      </c>
      <c r="BB894" s="78" t="str">
        <f>IF(AND(DataBase2[[#This Row],[sSAGB]]&lt;=0.0001,DataBase2[[#This Row],[sSAGB]]&lt;&gt;""), 1,"")</f>
        <v/>
      </c>
      <c r="BC894" s="78" t="str">
        <f>IF(AND(DataBase2[[#This Row],[sKSGB]]&lt;=0.0001,DataBase2[[#This Row],[sKSGB]]&lt;&gt;""), 1,"")</f>
        <v/>
      </c>
      <c r="BD894" s="79" t="str">
        <f>IF(AND(DataBase2[[#This Row],[sLBGKS]]&lt;=0.0001, DataBase2[[#This Row],[sLBGKS]]&lt;&gt;""), 1,"")</f>
        <v/>
      </c>
      <c r="BE894" s="78" t="str">
        <f>IF(AND(DataBase2[[#This Row],[sCLGKS]]&lt;=0.0001,DataBase2[[#This Row],[sCLGKS]]&lt;&gt;""), 1,"")</f>
        <v/>
      </c>
      <c r="BF894" s="78" t="str">
        <f>IF(AND(DataBase2[[#This Row],[sDRCGKS]]&lt;=0.0001,DataBase2[[#This Row],[sDRCGKS]]&lt;&gt;""), 1,"")</f>
        <v/>
      </c>
      <c r="BG894" s="78" t="str">
        <f>IF(AND(DataBase2[[#This Row],[sABSGKS]]&lt;=0.0001,DataBase2[[#This Row],[sABSGKS]]&lt;&gt;""), 1,"")</f>
        <v/>
      </c>
      <c r="BH894" s="78">
        <f>IF(AND(DataBase2[[#This Row],[sCCJGKS]]&lt;=0.0001,DataBase2[[#This Row],[sCCJGKS]]&lt;&gt;""), 1,"")</f>
        <v>1</v>
      </c>
      <c r="BI894" s="78" t="str">
        <f>IF(AND(DataBase2[[#This Row],[sILSGKS]]&lt;=0.0001,DataBase2[[#This Row],[sILSGKS]]&lt;&gt;""), 1,"")</f>
        <v/>
      </c>
      <c r="BJ894" s="78" t="str">
        <f>IF(AND(DataBase2[[#This Row],[sSAGKS]]&lt;=0.0001,DataBase2[[#This Row],[sSAGKS]]&lt;&gt;""), 1,"")</f>
        <v/>
      </c>
      <c r="BK894" s="80" t="str">
        <f>IF(AND(DataBase2[[#This Row],[sKSGKS]]&lt;=0.0001,DataBase2[[#This Row],[sKSGKS]]&lt;&gt;""), 1,"")</f>
        <v/>
      </c>
      <c r="BQ894" s="7"/>
      <c r="BR894" s="7"/>
      <c r="BS894" s="7"/>
      <c r="BT894" s="7"/>
      <c r="BU894" s="7"/>
      <c r="CH894" s="7"/>
      <c r="CI894" s="7"/>
      <c r="CJ894" s="7"/>
      <c r="CK894" s="7"/>
      <c r="CQ894" s="7"/>
      <c r="CR894" s="7"/>
      <c r="CS894" s="7"/>
      <c r="CT894" s="7"/>
      <c r="CU894" s="7"/>
      <c r="DH894" s="7"/>
      <c r="DI894" s="7"/>
      <c r="DJ894" s="7"/>
      <c r="DK894" s="7"/>
      <c r="DQ894" s="7"/>
      <c r="DR894" s="7"/>
      <c r="DS894" s="7"/>
      <c r="DT894" s="7"/>
      <c r="DU894" s="7"/>
      <c r="EB894" s="7"/>
      <c r="EC894" s="7"/>
      <c r="ED894" s="7"/>
      <c r="EE894" s="7"/>
      <c r="EK894" s="7"/>
      <c r="EL894" s="7"/>
      <c r="EM894" s="7"/>
      <c r="EN894" s="7"/>
      <c r="EO894" s="7"/>
      <c r="EV894" s="7"/>
      <c r="EW894" s="7"/>
      <c r="EX894" s="7"/>
      <c r="EY894" s="7"/>
    </row>
    <row r="895" spans="1:155" s="8" customFormat="1" x14ac:dyDescent="0.35">
      <c r="A895" s="127" t="s">
        <v>358</v>
      </c>
      <c r="B895" s="128" t="s">
        <v>283</v>
      </c>
      <c r="C895" s="129" t="s">
        <v>282</v>
      </c>
      <c r="D895" s="67">
        <v>6</v>
      </c>
      <c r="E895" s="67">
        <v>200</v>
      </c>
      <c r="F895" s="68">
        <v>4</v>
      </c>
      <c r="G895" s="130"/>
      <c r="H895" s="163">
        <v>18347.900000000001</v>
      </c>
      <c r="I895" s="132"/>
      <c r="J895" s="130"/>
      <c r="K895" s="163"/>
      <c r="L895" s="132"/>
      <c r="M895" s="130"/>
      <c r="N895" s="131"/>
      <c r="O895" s="132"/>
      <c r="P895" s="130">
        <v>27910.708979999999</v>
      </c>
      <c r="Q895" s="132">
        <v>7800</v>
      </c>
      <c r="R895" s="130">
        <v>25169.360000000001</v>
      </c>
      <c r="S895" s="132">
        <v>5747.95</v>
      </c>
      <c r="T895" s="130">
        <v>27686.86</v>
      </c>
      <c r="U895" s="132">
        <v>300.34800000000001</v>
      </c>
      <c r="V895" s="130">
        <v>28383.759999999998</v>
      </c>
      <c r="W895" s="132">
        <v>306.315</v>
      </c>
      <c r="X895" s="131">
        <v>27618.400000000001</v>
      </c>
      <c r="Y895" s="132">
        <v>896</v>
      </c>
      <c r="Z895" s="74" t="str">
        <f t="shared" si="39"/>
        <v/>
      </c>
      <c r="AA895" s="48">
        <f t="shared" si="40"/>
        <v>25169.360000000001</v>
      </c>
      <c r="AB89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MIN(G895,J895,M895),"")</f>
        <v/>
      </c>
      <c r="AC895" s="49" t="str">
        <f>IF(OR(DataBase2[[#This Row],[sKS]] = "", DataBase2[[#This Row],[BSOpt]]=""), "", (DataBase2[[#This Row],[sKS]]-DataBase2[[#This Row],[BSOpt]])/DataBase2[[#This Row],[BSOpt]])</f>
        <v/>
      </c>
      <c r="AD895" s="49" t="str">
        <f t="shared" si="41"/>
        <v/>
      </c>
      <c r="AE895" s="49" t="str">
        <f>IF(OR(DataBase2[[#This Row],[sKS]] = "", DataBase2[[#This Row],[BESTUB]]=""), "", (DataBase2[[#This Row],[sKS]]-DataBase2[[#This Row],[BESTUB]])/DataBase2[[#This Row],[BESTUB]])</f>
        <v/>
      </c>
      <c r="AF895" s="75" t="str">
        <f>IF(OR(DataBase2[[#This Row],[sLB]] = "", DataBase2[[#This Row],[BestSol]]=""), "", (DataBase2[[#This Row],[sLB]]-DataBase2[[#This Row],[BestSol]])/DataBase2[[#This Row],[BestSol]])</f>
        <v/>
      </c>
      <c r="AG895" s="76" t="str">
        <f>IF(OR(DataBase2[[#This Row],[sCL]] = "", DataBase2[[#This Row],[BestSol]]=""), "", (DataBase2[[#This Row],[sCL]] -DataBase2[[#This Row],[BestSol]])/DataBase2[[#This Row],[BestSol]])</f>
        <v/>
      </c>
      <c r="AH895" s="76" t="str">
        <f>IF(OR(DataBase2[[#This Row],[sDRC]]= "", DataBase2[[#This Row],[BestSol]]=""), "", (DataBase2[[#This Row],[sDRC]]-DataBase2[[#This Row],[BestSol]])/DataBase2[[#This Row],[BestSol]])</f>
        <v/>
      </c>
      <c r="AI895" s="76" t="str">
        <f>IF(OR(DataBase2[[#This Row],[sABS]]= "", DataBase2[[#This Row],[BestSol]]=""), "", (DataBase2[[#This Row],[sABS]]-DataBase2[[#This Row],[BestSol]])/DataBase2[[#This Row],[BestSol]])</f>
        <v/>
      </c>
      <c r="AJ895" s="76" t="str">
        <f>IF(OR(DataBase2[[#This Row],[sCCJ]]= "", DataBase2[[#This Row],[BestSol]]=""), "", (DataBase2[[#This Row],[sCCJ]]-DataBase2[[#This Row],[BestSol]])/DataBase2[[#This Row],[BestSol]])</f>
        <v/>
      </c>
      <c r="AK895" s="76" t="str">
        <f>IF(OR(DataBase2[[#This Row],[sILS]] = "", DataBase2[[#This Row],[BestSol]]=""), "", (DataBase2[[#This Row],[sILS]]-DataBase2[[#This Row],[BestSol]])/DataBase2[[#This Row],[BestSol]])</f>
        <v/>
      </c>
      <c r="AL895" s="76" t="str">
        <f>IF(OR(DataBase2[[#This Row],[sSA]] = "", DataBase2[[#This Row],[BestSol]]=""), "", (DataBase2[[#This Row],[sSA]]-DataBase2[[#This Row],[BestSol]])/DataBase2[[#This Row],[BestSol]])</f>
        <v/>
      </c>
      <c r="AM895" s="76" t="str">
        <f>IF(OR(DataBase2[[#This Row],[sKS]] = "", DataBase2[[#This Row],[BestSol]]=""), "", (DataBase2[[#This Row],[sKS]]-DataBase2[[#This Row],[BestSol]])/DataBase2[[#This Row],[BestSol]])</f>
        <v/>
      </c>
      <c r="AN895" s="75" t="str">
        <f>IF(OR(DataBase2[[#This Row],[sLB]] = "", DataBase2[[#This Row],[BSHeu]]=""), "", (DataBase2[[#This Row],[sLB]]-DataBase2[[#This Row],[BSHeu]])/DataBase2[[#This Row],[BSHeu]])</f>
        <v/>
      </c>
      <c r="AO895" s="76" t="str">
        <f>IF(OR(DataBase2[[#This Row],[sCL]] = "",  DataBase2[[#This Row],[BSHeu]]=""), "", (DataBase2[[#This Row],[sCL]] - DataBase2[[#This Row],[BSHeu]])/ DataBase2[[#This Row],[BSHeu]])</f>
        <v/>
      </c>
      <c r="AP895" s="76" t="str">
        <f>IF(OR(DataBase2[[#This Row],[sDRC]]= "",  DataBase2[[#This Row],[BSHeu]]=""), "", (DataBase2[[#This Row],[sDRC]]- DataBase2[[#This Row],[BSHeu]])/ DataBase2[[#This Row],[BSHeu]])</f>
        <v/>
      </c>
      <c r="AQ895" s="76">
        <f>IF(OR(DataBase2[[#This Row],[sABS]]= "",  DataBase2[[#This Row],[BSHeu]]=""), "", (DataBase2[[#This Row],[sABS]]- DataBase2[[#This Row],[BSHeu]])/ DataBase2[[#This Row],[BSHeu]])</f>
        <v>0.10891611785122859</v>
      </c>
      <c r="AR895" s="76">
        <f>IF(OR(DataBase2[[#This Row],[sCCJ]]= "",  DataBase2[[#This Row],[BSHeu]]=""), "", (DataBase2[[#This Row],[sCCJ]]- DataBase2[[#This Row],[BSHeu]])/ DataBase2[[#This Row],[BSHeu]])</f>
        <v>0</v>
      </c>
      <c r="AS895" s="76">
        <f>IF(OR(DataBase2[[#This Row],[sILS]] = "",  DataBase2[[#This Row],[BSHeu]]=""), "", (DataBase2[[#This Row],[sILS]]- DataBase2[[#This Row],[BSHeu]])/ DataBase2[[#This Row],[BSHeu]])</f>
        <v>0.10002240819790412</v>
      </c>
      <c r="AT895" s="76">
        <f>IF(OR(DataBase2[[#This Row],[sSA]] = "",  DataBase2[[#This Row],[BSHeu]]=""), "", (DataBase2[[#This Row],[sSA]]- DataBase2[[#This Row],[BSHeu]])/ DataBase2[[#This Row],[BSHeu]])</f>
        <v>0.12771083571453537</v>
      </c>
      <c r="AU895" s="77">
        <f>IF(OR(DataBase2[[#This Row],[sKS]]= "",  DataBase2[[#This Row],[BSHeu]]=""), "", (DataBase2[[#This Row],[sKS]]- DataBase2[[#This Row],[BSHeu]])/ DataBase2[[#This Row],[BSHeu]])</f>
        <v>9.7302434388478728E-2</v>
      </c>
      <c r="AV895" s="78" t="str">
        <f>IF(AND(DataBase2[[#This Row],[sLBGB]]&lt;=0.0001, DataBase2[[#This Row],[sLBGB]]&lt;&gt;""), 1,"")</f>
        <v/>
      </c>
      <c r="AW895" s="78" t="str">
        <f>IF(AND(DataBase2[[#This Row],[sCLGB]]&lt;=0.0001,DataBase2[[#This Row],[sCLGB]]&lt;&gt;""), 1,"")</f>
        <v/>
      </c>
      <c r="AX895" s="78" t="str">
        <f>IF(AND(DataBase2[[#This Row],[sDRCGB]]&lt;=0.0001,DataBase2[[#This Row],[sDRCGB]]&lt;&gt;""), 1,"")</f>
        <v/>
      </c>
      <c r="AY895" s="78" t="str">
        <f>IF(AND(DataBase2[[#This Row],[sABSGB]]&lt;=0.0001,DataBase2[[#This Row],[sABSGB]]&lt;&gt;""), 1,"")</f>
        <v/>
      </c>
      <c r="AZ895" s="78" t="str">
        <f>IF(AND(DataBase2[[#This Row],[sCCJGB]]&lt;=0.0001,DataBase2[[#This Row],[sCCJGB]]&lt;&gt;""), 1,"")</f>
        <v/>
      </c>
      <c r="BA895" s="78" t="str">
        <f>IF(AND(DataBase2[[#This Row],[sILSGB]]&lt;=0.0001,DataBase2[[#This Row],[sILSGB]]&lt;&gt;""), 1,"")</f>
        <v/>
      </c>
      <c r="BB895" s="78" t="str">
        <f>IF(AND(DataBase2[[#This Row],[sSAGB]]&lt;=0.0001,DataBase2[[#This Row],[sSAGB]]&lt;&gt;""), 1,"")</f>
        <v/>
      </c>
      <c r="BC895" s="78" t="str">
        <f>IF(AND(DataBase2[[#This Row],[sKSGB]]&lt;=0.0001,DataBase2[[#This Row],[sKSGB]]&lt;&gt;""), 1,"")</f>
        <v/>
      </c>
      <c r="BD895" s="79" t="str">
        <f>IF(AND(DataBase2[[#This Row],[sLBGKS]]&lt;=0.0001, DataBase2[[#This Row],[sLBGKS]]&lt;&gt;""), 1,"")</f>
        <v/>
      </c>
      <c r="BE895" s="78" t="str">
        <f>IF(AND(DataBase2[[#This Row],[sCLGKS]]&lt;=0.0001,DataBase2[[#This Row],[sCLGKS]]&lt;&gt;""), 1,"")</f>
        <v/>
      </c>
      <c r="BF895" s="78" t="str">
        <f>IF(AND(DataBase2[[#This Row],[sDRCGKS]]&lt;=0.0001,DataBase2[[#This Row],[sDRCGKS]]&lt;&gt;""), 1,"")</f>
        <v/>
      </c>
      <c r="BG895" s="78" t="str">
        <f>IF(AND(DataBase2[[#This Row],[sABSGKS]]&lt;=0.0001,DataBase2[[#This Row],[sABSGKS]]&lt;&gt;""), 1,"")</f>
        <v/>
      </c>
      <c r="BH895" s="78">
        <f>IF(AND(DataBase2[[#This Row],[sCCJGKS]]&lt;=0.0001,DataBase2[[#This Row],[sCCJGKS]]&lt;&gt;""), 1,"")</f>
        <v>1</v>
      </c>
      <c r="BI895" s="78" t="str">
        <f>IF(AND(DataBase2[[#This Row],[sILSGKS]]&lt;=0.0001,DataBase2[[#This Row],[sILSGKS]]&lt;&gt;""), 1,"")</f>
        <v/>
      </c>
      <c r="BJ895" s="78" t="str">
        <f>IF(AND(DataBase2[[#This Row],[sSAGKS]]&lt;=0.0001,DataBase2[[#This Row],[sSAGKS]]&lt;&gt;""), 1,"")</f>
        <v/>
      </c>
      <c r="BK895" s="80" t="str">
        <f>IF(AND(DataBase2[[#This Row],[sKSGKS]]&lt;=0.0001,DataBase2[[#This Row],[sKSGKS]]&lt;&gt;""), 1,"")</f>
        <v/>
      </c>
      <c r="BQ895" s="7"/>
      <c r="BR895" s="7"/>
      <c r="BS895" s="7"/>
      <c r="BT895" s="7"/>
      <c r="BU895" s="7"/>
      <c r="CH895" s="7"/>
      <c r="CI895" s="7"/>
      <c r="CJ895" s="7"/>
      <c r="CK895" s="7"/>
      <c r="CQ895" s="7"/>
      <c r="CR895" s="7"/>
      <c r="CS895" s="7"/>
      <c r="CT895" s="7"/>
      <c r="CU895" s="7"/>
      <c r="DH895" s="7"/>
      <c r="DI895" s="7"/>
      <c r="DJ895" s="7"/>
      <c r="DK895" s="7"/>
      <c r="DQ895" s="7"/>
      <c r="DR895" s="7"/>
      <c r="DS895" s="7"/>
      <c r="DT895" s="7"/>
      <c r="DU895" s="7"/>
      <c r="EB895" s="7"/>
      <c r="EC895" s="7"/>
      <c r="ED895" s="7"/>
      <c r="EE895" s="7"/>
      <c r="EK895" s="7"/>
      <c r="EL895" s="7"/>
      <c r="EM895" s="7"/>
      <c r="EN895" s="7"/>
      <c r="EO895" s="7"/>
      <c r="EV895" s="7"/>
      <c r="EW895" s="7"/>
      <c r="EX895" s="7"/>
      <c r="EY895" s="7"/>
    </row>
    <row r="896" spans="1:155" s="8" customFormat="1" x14ac:dyDescent="0.35">
      <c r="A896" s="127" t="s">
        <v>359</v>
      </c>
      <c r="B896" s="128" t="s">
        <v>283</v>
      </c>
      <c r="C896" s="129" t="s">
        <v>282</v>
      </c>
      <c r="D896" s="67">
        <v>6</v>
      </c>
      <c r="E896" s="67">
        <v>200</v>
      </c>
      <c r="F896" s="68">
        <v>5</v>
      </c>
      <c r="G896" s="130"/>
      <c r="H896" s="163">
        <v>19355.5</v>
      </c>
      <c r="I896" s="132"/>
      <c r="J896" s="130"/>
      <c r="K896" s="163"/>
      <c r="L896" s="132"/>
      <c r="M896" s="130"/>
      <c r="N896" s="131"/>
      <c r="O896" s="132"/>
      <c r="P896" s="130">
        <v>29686.240229999999</v>
      </c>
      <c r="Q896" s="132">
        <v>7800</v>
      </c>
      <c r="R896" s="130">
        <v>25843.360000000001</v>
      </c>
      <c r="S896" s="132">
        <v>4809.04</v>
      </c>
      <c r="T896" s="130">
        <v>29270.66</v>
      </c>
      <c r="U896" s="132">
        <v>300.2235</v>
      </c>
      <c r="V896" s="130">
        <v>29232.959999999999</v>
      </c>
      <c r="W896" s="132">
        <v>301.33999999999997</v>
      </c>
      <c r="X896" s="131">
        <v>28626.5</v>
      </c>
      <c r="Y896" s="132">
        <v>643</v>
      </c>
      <c r="Z896" s="74" t="str">
        <f t="shared" si="39"/>
        <v/>
      </c>
      <c r="AA896" s="48">
        <f t="shared" si="40"/>
        <v>25843.360000000001</v>
      </c>
      <c r="AB89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MIN(G896,J896,M896),"")</f>
        <v/>
      </c>
      <c r="AC896" s="49" t="str">
        <f>IF(OR(DataBase2[[#This Row],[sKS]] = "", DataBase2[[#This Row],[BSOpt]]=""), "", (DataBase2[[#This Row],[sKS]]-DataBase2[[#This Row],[BSOpt]])/DataBase2[[#This Row],[BSOpt]])</f>
        <v/>
      </c>
      <c r="AD896" s="49" t="str">
        <f t="shared" si="41"/>
        <v/>
      </c>
      <c r="AE896" s="49" t="str">
        <f>IF(OR(DataBase2[[#This Row],[sKS]] = "", DataBase2[[#This Row],[BESTUB]]=""), "", (DataBase2[[#This Row],[sKS]]-DataBase2[[#This Row],[BESTUB]])/DataBase2[[#This Row],[BESTUB]])</f>
        <v/>
      </c>
      <c r="AF896" s="75" t="str">
        <f>IF(OR(DataBase2[[#This Row],[sLB]] = "", DataBase2[[#This Row],[BestSol]]=""), "", (DataBase2[[#This Row],[sLB]]-DataBase2[[#This Row],[BestSol]])/DataBase2[[#This Row],[BestSol]])</f>
        <v/>
      </c>
      <c r="AG896" s="76" t="str">
        <f>IF(OR(DataBase2[[#This Row],[sCL]] = "", DataBase2[[#This Row],[BestSol]]=""), "", (DataBase2[[#This Row],[sCL]] -DataBase2[[#This Row],[BestSol]])/DataBase2[[#This Row],[BestSol]])</f>
        <v/>
      </c>
      <c r="AH896" s="76" t="str">
        <f>IF(OR(DataBase2[[#This Row],[sDRC]]= "", DataBase2[[#This Row],[BestSol]]=""), "", (DataBase2[[#This Row],[sDRC]]-DataBase2[[#This Row],[BestSol]])/DataBase2[[#This Row],[BestSol]])</f>
        <v/>
      </c>
      <c r="AI896" s="76" t="str">
        <f>IF(OR(DataBase2[[#This Row],[sABS]]= "", DataBase2[[#This Row],[BestSol]]=""), "", (DataBase2[[#This Row],[sABS]]-DataBase2[[#This Row],[BestSol]])/DataBase2[[#This Row],[BestSol]])</f>
        <v/>
      </c>
      <c r="AJ896" s="76" t="str">
        <f>IF(OR(DataBase2[[#This Row],[sCCJ]]= "", DataBase2[[#This Row],[BestSol]]=""), "", (DataBase2[[#This Row],[sCCJ]]-DataBase2[[#This Row],[BestSol]])/DataBase2[[#This Row],[BestSol]])</f>
        <v/>
      </c>
      <c r="AK896" s="76" t="str">
        <f>IF(OR(DataBase2[[#This Row],[sILS]] = "", DataBase2[[#This Row],[BestSol]]=""), "", (DataBase2[[#This Row],[sILS]]-DataBase2[[#This Row],[BestSol]])/DataBase2[[#This Row],[BestSol]])</f>
        <v/>
      </c>
      <c r="AL896" s="76" t="str">
        <f>IF(OR(DataBase2[[#This Row],[sSA]] = "", DataBase2[[#This Row],[BestSol]]=""), "", (DataBase2[[#This Row],[sSA]]-DataBase2[[#This Row],[BestSol]])/DataBase2[[#This Row],[BestSol]])</f>
        <v/>
      </c>
      <c r="AM896" s="76" t="str">
        <f>IF(OR(DataBase2[[#This Row],[sKS]] = "", DataBase2[[#This Row],[BestSol]]=""), "", (DataBase2[[#This Row],[sKS]]-DataBase2[[#This Row],[BestSol]])/DataBase2[[#This Row],[BestSol]])</f>
        <v/>
      </c>
      <c r="AN896" s="75" t="str">
        <f>IF(OR(DataBase2[[#This Row],[sLB]] = "", DataBase2[[#This Row],[BSHeu]]=""), "", (DataBase2[[#This Row],[sLB]]-DataBase2[[#This Row],[BSHeu]])/DataBase2[[#This Row],[BSHeu]])</f>
        <v/>
      </c>
      <c r="AO896" s="76" t="str">
        <f>IF(OR(DataBase2[[#This Row],[sCL]] = "",  DataBase2[[#This Row],[BSHeu]]=""), "", (DataBase2[[#This Row],[sCL]] - DataBase2[[#This Row],[BSHeu]])/ DataBase2[[#This Row],[BSHeu]])</f>
        <v/>
      </c>
      <c r="AP896" s="76" t="str">
        <f>IF(OR(DataBase2[[#This Row],[sDRC]]= "",  DataBase2[[#This Row],[BSHeu]]=""), "", (DataBase2[[#This Row],[sDRC]]- DataBase2[[#This Row],[BSHeu]])/ DataBase2[[#This Row],[BSHeu]])</f>
        <v/>
      </c>
      <c r="AQ896" s="76">
        <f>IF(OR(DataBase2[[#This Row],[sABS]]= "",  DataBase2[[#This Row],[BSHeu]]=""), "", (DataBase2[[#This Row],[sABS]]- DataBase2[[#This Row],[BSHeu]])/ DataBase2[[#This Row],[BSHeu]])</f>
        <v>0.14869893968895681</v>
      </c>
      <c r="AR896" s="76">
        <f>IF(OR(DataBase2[[#This Row],[sCCJ]]= "",  DataBase2[[#This Row],[BSHeu]]=""), "", (DataBase2[[#This Row],[sCCJ]]- DataBase2[[#This Row],[BSHeu]])/ DataBase2[[#This Row],[BSHeu]])</f>
        <v>0</v>
      </c>
      <c r="AS896" s="76">
        <f>IF(OR(DataBase2[[#This Row],[sILS]] = "",  DataBase2[[#This Row],[BSHeu]]=""), "", (DataBase2[[#This Row],[sILS]]- DataBase2[[#This Row],[BSHeu]])/ DataBase2[[#This Row],[BSHeu]])</f>
        <v>0.13261820444400416</v>
      </c>
      <c r="AT896" s="76">
        <f>IF(OR(DataBase2[[#This Row],[sSA]] = "",  DataBase2[[#This Row],[BSHeu]]=""), "", (DataBase2[[#This Row],[sSA]]- DataBase2[[#This Row],[BSHeu]])/ DataBase2[[#This Row],[BSHeu]])</f>
        <v>0.13115941580351775</v>
      </c>
      <c r="AU896" s="77">
        <f>IF(OR(DataBase2[[#This Row],[sKS]]= "",  DataBase2[[#This Row],[BSHeu]]=""), "", (DataBase2[[#This Row],[sKS]]- DataBase2[[#This Row],[BSHeu]])/ DataBase2[[#This Row],[BSHeu]])</f>
        <v>0.10769265296772554</v>
      </c>
      <c r="AV896" s="78" t="str">
        <f>IF(AND(DataBase2[[#This Row],[sLBGB]]&lt;=0.0001, DataBase2[[#This Row],[sLBGB]]&lt;&gt;""), 1,"")</f>
        <v/>
      </c>
      <c r="AW896" s="78" t="str">
        <f>IF(AND(DataBase2[[#This Row],[sCLGB]]&lt;=0.0001,DataBase2[[#This Row],[sCLGB]]&lt;&gt;""), 1,"")</f>
        <v/>
      </c>
      <c r="AX896" s="78" t="str">
        <f>IF(AND(DataBase2[[#This Row],[sDRCGB]]&lt;=0.0001,DataBase2[[#This Row],[sDRCGB]]&lt;&gt;""), 1,"")</f>
        <v/>
      </c>
      <c r="AY896" s="78" t="str">
        <f>IF(AND(DataBase2[[#This Row],[sABSGB]]&lt;=0.0001,DataBase2[[#This Row],[sABSGB]]&lt;&gt;""), 1,"")</f>
        <v/>
      </c>
      <c r="AZ896" s="78" t="str">
        <f>IF(AND(DataBase2[[#This Row],[sCCJGB]]&lt;=0.0001,DataBase2[[#This Row],[sCCJGB]]&lt;&gt;""), 1,"")</f>
        <v/>
      </c>
      <c r="BA896" s="78" t="str">
        <f>IF(AND(DataBase2[[#This Row],[sILSGB]]&lt;=0.0001,DataBase2[[#This Row],[sILSGB]]&lt;&gt;""), 1,"")</f>
        <v/>
      </c>
      <c r="BB896" s="78" t="str">
        <f>IF(AND(DataBase2[[#This Row],[sSAGB]]&lt;=0.0001,DataBase2[[#This Row],[sSAGB]]&lt;&gt;""), 1,"")</f>
        <v/>
      </c>
      <c r="BC896" s="78" t="str">
        <f>IF(AND(DataBase2[[#This Row],[sKSGB]]&lt;=0.0001,DataBase2[[#This Row],[sKSGB]]&lt;&gt;""), 1,"")</f>
        <v/>
      </c>
      <c r="BD896" s="79" t="str">
        <f>IF(AND(DataBase2[[#This Row],[sLBGKS]]&lt;=0.0001, DataBase2[[#This Row],[sLBGKS]]&lt;&gt;""), 1,"")</f>
        <v/>
      </c>
      <c r="BE896" s="78" t="str">
        <f>IF(AND(DataBase2[[#This Row],[sCLGKS]]&lt;=0.0001,DataBase2[[#This Row],[sCLGKS]]&lt;&gt;""), 1,"")</f>
        <v/>
      </c>
      <c r="BF896" s="78" t="str">
        <f>IF(AND(DataBase2[[#This Row],[sDRCGKS]]&lt;=0.0001,DataBase2[[#This Row],[sDRCGKS]]&lt;&gt;""), 1,"")</f>
        <v/>
      </c>
      <c r="BG896" s="78" t="str">
        <f>IF(AND(DataBase2[[#This Row],[sABSGKS]]&lt;=0.0001,DataBase2[[#This Row],[sABSGKS]]&lt;&gt;""), 1,"")</f>
        <v/>
      </c>
      <c r="BH896" s="78">
        <f>IF(AND(DataBase2[[#This Row],[sCCJGKS]]&lt;=0.0001,DataBase2[[#This Row],[sCCJGKS]]&lt;&gt;""), 1,"")</f>
        <v>1</v>
      </c>
      <c r="BI896" s="78" t="str">
        <f>IF(AND(DataBase2[[#This Row],[sILSGKS]]&lt;=0.0001,DataBase2[[#This Row],[sILSGKS]]&lt;&gt;""), 1,"")</f>
        <v/>
      </c>
      <c r="BJ896" s="78" t="str">
        <f>IF(AND(DataBase2[[#This Row],[sSAGKS]]&lt;=0.0001,DataBase2[[#This Row],[sSAGKS]]&lt;&gt;""), 1,"")</f>
        <v/>
      </c>
      <c r="BK896" s="80" t="str">
        <f>IF(AND(DataBase2[[#This Row],[sKSGKS]]&lt;=0.0001,DataBase2[[#This Row],[sKSGKS]]&lt;&gt;""), 1,"")</f>
        <v/>
      </c>
      <c r="BQ896" s="7"/>
      <c r="BR896" s="7"/>
      <c r="BS896" s="7"/>
      <c r="BT896" s="7"/>
      <c r="BU896" s="7"/>
      <c r="CH896" s="7"/>
      <c r="CI896" s="7"/>
      <c r="CJ896" s="7"/>
      <c r="CK896" s="7"/>
      <c r="CQ896" s="7"/>
      <c r="CR896" s="7"/>
      <c r="CS896" s="7"/>
      <c r="CT896" s="7"/>
      <c r="CU896" s="7"/>
      <c r="DH896" s="7"/>
      <c r="DI896" s="7"/>
      <c r="DJ896" s="7"/>
      <c r="DK896" s="7"/>
      <c r="DQ896" s="7"/>
      <c r="DR896" s="7"/>
      <c r="DS896" s="7"/>
      <c r="DT896" s="7"/>
      <c r="DU896" s="7"/>
      <c r="EB896" s="7"/>
      <c r="EC896" s="7"/>
      <c r="ED896" s="7"/>
      <c r="EE896" s="7"/>
      <c r="EK896" s="7"/>
      <c r="EL896" s="7"/>
      <c r="EM896" s="7"/>
      <c r="EN896" s="7"/>
      <c r="EO896" s="7"/>
      <c r="EV896" s="7"/>
      <c r="EW896" s="7"/>
      <c r="EX896" s="7"/>
      <c r="EY896" s="7"/>
    </row>
    <row r="897" spans="1:155" s="8" customFormat="1" x14ac:dyDescent="0.35">
      <c r="A897" s="127" t="s">
        <v>360</v>
      </c>
      <c r="B897" s="128" t="s">
        <v>283</v>
      </c>
      <c r="C897" s="129" t="s">
        <v>282</v>
      </c>
      <c r="D897" s="67">
        <v>6</v>
      </c>
      <c r="E897" s="67">
        <v>200</v>
      </c>
      <c r="F897" s="68">
        <v>2</v>
      </c>
      <c r="G897" s="130"/>
      <c r="H897" s="163">
        <v>17038.599999999999</v>
      </c>
      <c r="I897" s="132"/>
      <c r="J897" s="130"/>
      <c r="K897" s="163"/>
      <c r="L897" s="132"/>
      <c r="M897" s="130"/>
      <c r="N897" s="131"/>
      <c r="O897" s="132"/>
      <c r="P897" s="130">
        <v>25789.769530000001</v>
      </c>
      <c r="Q897" s="132">
        <v>7800</v>
      </c>
      <c r="R897" s="130">
        <v>23663.56</v>
      </c>
      <c r="S897" s="132">
        <v>9777.7999999999993</v>
      </c>
      <c r="T897" s="130">
        <v>25642.16</v>
      </c>
      <c r="U897" s="132">
        <v>300.31700000000001</v>
      </c>
      <c r="V897" s="130">
        <v>26529.360000000001</v>
      </c>
      <c r="W897" s="132">
        <v>302.02</v>
      </c>
      <c r="X897" s="131">
        <v>25647.7</v>
      </c>
      <c r="Y897" s="132">
        <v>372</v>
      </c>
      <c r="Z897" s="74" t="str">
        <f t="shared" si="39"/>
        <v/>
      </c>
      <c r="AA897" s="48">
        <f t="shared" si="40"/>
        <v>23663.56</v>
      </c>
      <c r="AB89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MIN(G897,J897,M897),"")</f>
        <v/>
      </c>
      <c r="AC897" s="49" t="str">
        <f>IF(OR(DataBase2[[#This Row],[sKS]] = "", DataBase2[[#This Row],[BSOpt]]=""), "", (DataBase2[[#This Row],[sKS]]-DataBase2[[#This Row],[BSOpt]])/DataBase2[[#This Row],[BSOpt]])</f>
        <v/>
      </c>
      <c r="AD897" s="49" t="str">
        <f t="shared" si="41"/>
        <v/>
      </c>
      <c r="AE897" s="49" t="str">
        <f>IF(OR(DataBase2[[#This Row],[sKS]] = "", DataBase2[[#This Row],[BESTUB]]=""), "", (DataBase2[[#This Row],[sKS]]-DataBase2[[#This Row],[BESTUB]])/DataBase2[[#This Row],[BESTUB]])</f>
        <v/>
      </c>
      <c r="AF897" s="75" t="str">
        <f>IF(OR(DataBase2[[#This Row],[sLB]] = "", DataBase2[[#This Row],[BestSol]]=""), "", (DataBase2[[#This Row],[sLB]]-DataBase2[[#This Row],[BestSol]])/DataBase2[[#This Row],[BestSol]])</f>
        <v/>
      </c>
      <c r="AG897" s="76" t="str">
        <f>IF(OR(DataBase2[[#This Row],[sCL]] = "", DataBase2[[#This Row],[BestSol]]=""), "", (DataBase2[[#This Row],[sCL]] -DataBase2[[#This Row],[BestSol]])/DataBase2[[#This Row],[BestSol]])</f>
        <v/>
      </c>
      <c r="AH897" s="76" t="str">
        <f>IF(OR(DataBase2[[#This Row],[sDRC]]= "", DataBase2[[#This Row],[BestSol]]=""), "", (DataBase2[[#This Row],[sDRC]]-DataBase2[[#This Row],[BestSol]])/DataBase2[[#This Row],[BestSol]])</f>
        <v/>
      </c>
      <c r="AI897" s="76" t="str">
        <f>IF(OR(DataBase2[[#This Row],[sABS]]= "", DataBase2[[#This Row],[BestSol]]=""), "", (DataBase2[[#This Row],[sABS]]-DataBase2[[#This Row],[BestSol]])/DataBase2[[#This Row],[BestSol]])</f>
        <v/>
      </c>
      <c r="AJ897" s="76" t="str">
        <f>IF(OR(DataBase2[[#This Row],[sCCJ]]= "", DataBase2[[#This Row],[BestSol]]=""), "", (DataBase2[[#This Row],[sCCJ]]-DataBase2[[#This Row],[BestSol]])/DataBase2[[#This Row],[BestSol]])</f>
        <v/>
      </c>
      <c r="AK897" s="76" t="str">
        <f>IF(OR(DataBase2[[#This Row],[sILS]] = "", DataBase2[[#This Row],[BestSol]]=""), "", (DataBase2[[#This Row],[sILS]]-DataBase2[[#This Row],[BestSol]])/DataBase2[[#This Row],[BestSol]])</f>
        <v/>
      </c>
      <c r="AL897" s="76" t="str">
        <f>IF(OR(DataBase2[[#This Row],[sSA]] = "", DataBase2[[#This Row],[BestSol]]=""), "", (DataBase2[[#This Row],[sSA]]-DataBase2[[#This Row],[BestSol]])/DataBase2[[#This Row],[BestSol]])</f>
        <v/>
      </c>
      <c r="AM897" s="76" t="str">
        <f>IF(OR(DataBase2[[#This Row],[sKS]] = "", DataBase2[[#This Row],[BestSol]]=""), "", (DataBase2[[#This Row],[sKS]]-DataBase2[[#This Row],[BestSol]])/DataBase2[[#This Row],[BestSol]])</f>
        <v/>
      </c>
      <c r="AN897" s="75" t="str">
        <f>IF(OR(DataBase2[[#This Row],[sLB]] = "", DataBase2[[#This Row],[BSHeu]]=""), "", (DataBase2[[#This Row],[sLB]]-DataBase2[[#This Row],[BSHeu]])/DataBase2[[#This Row],[BSHeu]])</f>
        <v/>
      </c>
      <c r="AO897" s="76" t="str">
        <f>IF(OR(DataBase2[[#This Row],[sCL]] = "",  DataBase2[[#This Row],[BSHeu]]=""), "", (DataBase2[[#This Row],[sCL]] - DataBase2[[#This Row],[BSHeu]])/ DataBase2[[#This Row],[BSHeu]])</f>
        <v/>
      </c>
      <c r="AP897" s="76" t="str">
        <f>IF(OR(DataBase2[[#This Row],[sDRC]]= "",  DataBase2[[#This Row],[BSHeu]]=""), "", (DataBase2[[#This Row],[sDRC]]- DataBase2[[#This Row],[BSHeu]])/ DataBase2[[#This Row],[BSHeu]])</f>
        <v/>
      </c>
      <c r="AQ897" s="76">
        <f>IF(OR(DataBase2[[#This Row],[sABS]]= "",  DataBase2[[#This Row],[BSHeu]]=""), "", (DataBase2[[#This Row],[sABS]]- DataBase2[[#This Row],[BSHeu]])/ DataBase2[[#This Row],[BSHeu]])</f>
        <v>8.9851633904619588E-2</v>
      </c>
      <c r="AR897" s="76">
        <f>IF(OR(DataBase2[[#This Row],[sCCJ]]= "",  DataBase2[[#This Row],[BSHeu]]=""), "", (DataBase2[[#This Row],[sCCJ]]- DataBase2[[#This Row],[BSHeu]])/ DataBase2[[#This Row],[BSHeu]])</f>
        <v>0</v>
      </c>
      <c r="AS897" s="76">
        <f>IF(OR(DataBase2[[#This Row],[sILS]] = "",  DataBase2[[#This Row],[BSHeu]]=""), "", (DataBase2[[#This Row],[sILS]]- DataBase2[[#This Row],[BSHeu]])/ DataBase2[[#This Row],[BSHeu]])</f>
        <v>8.3613792683771948E-2</v>
      </c>
      <c r="AT897" s="76">
        <f>IF(OR(DataBase2[[#This Row],[sSA]] = "",  DataBase2[[#This Row],[BSHeu]]=""), "", (DataBase2[[#This Row],[sSA]]- DataBase2[[#This Row],[BSHeu]])/ DataBase2[[#This Row],[BSHeu]])</f>
        <v>0.12110603814472544</v>
      </c>
      <c r="AU897" s="77">
        <f>IF(OR(DataBase2[[#This Row],[sKS]]= "",  DataBase2[[#This Row],[BSHeu]]=""), "", (DataBase2[[#This Row],[sKS]]- DataBase2[[#This Row],[BSHeu]])/ DataBase2[[#This Row],[BSHeu]])</f>
        <v>8.3847907922561069E-2</v>
      </c>
      <c r="AV897" s="78" t="str">
        <f>IF(AND(DataBase2[[#This Row],[sLBGB]]&lt;=0.0001, DataBase2[[#This Row],[sLBGB]]&lt;&gt;""), 1,"")</f>
        <v/>
      </c>
      <c r="AW897" s="78" t="str">
        <f>IF(AND(DataBase2[[#This Row],[sCLGB]]&lt;=0.0001,DataBase2[[#This Row],[sCLGB]]&lt;&gt;""), 1,"")</f>
        <v/>
      </c>
      <c r="AX897" s="78" t="str">
        <f>IF(AND(DataBase2[[#This Row],[sDRCGB]]&lt;=0.0001,DataBase2[[#This Row],[sDRCGB]]&lt;&gt;""), 1,"")</f>
        <v/>
      </c>
      <c r="AY897" s="78" t="str">
        <f>IF(AND(DataBase2[[#This Row],[sABSGB]]&lt;=0.0001,DataBase2[[#This Row],[sABSGB]]&lt;&gt;""), 1,"")</f>
        <v/>
      </c>
      <c r="AZ897" s="78" t="str">
        <f>IF(AND(DataBase2[[#This Row],[sCCJGB]]&lt;=0.0001,DataBase2[[#This Row],[sCCJGB]]&lt;&gt;""), 1,"")</f>
        <v/>
      </c>
      <c r="BA897" s="78" t="str">
        <f>IF(AND(DataBase2[[#This Row],[sILSGB]]&lt;=0.0001,DataBase2[[#This Row],[sILSGB]]&lt;&gt;""), 1,"")</f>
        <v/>
      </c>
      <c r="BB897" s="78" t="str">
        <f>IF(AND(DataBase2[[#This Row],[sSAGB]]&lt;=0.0001,DataBase2[[#This Row],[sSAGB]]&lt;&gt;""), 1,"")</f>
        <v/>
      </c>
      <c r="BC897" s="78" t="str">
        <f>IF(AND(DataBase2[[#This Row],[sKSGB]]&lt;=0.0001,DataBase2[[#This Row],[sKSGB]]&lt;&gt;""), 1,"")</f>
        <v/>
      </c>
      <c r="BD897" s="79" t="str">
        <f>IF(AND(DataBase2[[#This Row],[sLBGKS]]&lt;=0.0001, DataBase2[[#This Row],[sLBGKS]]&lt;&gt;""), 1,"")</f>
        <v/>
      </c>
      <c r="BE897" s="78" t="str">
        <f>IF(AND(DataBase2[[#This Row],[sCLGKS]]&lt;=0.0001,DataBase2[[#This Row],[sCLGKS]]&lt;&gt;""), 1,"")</f>
        <v/>
      </c>
      <c r="BF897" s="78" t="str">
        <f>IF(AND(DataBase2[[#This Row],[sDRCGKS]]&lt;=0.0001,DataBase2[[#This Row],[sDRCGKS]]&lt;&gt;""), 1,"")</f>
        <v/>
      </c>
      <c r="BG897" s="78" t="str">
        <f>IF(AND(DataBase2[[#This Row],[sABSGKS]]&lt;=0.0001,DataBase2[[#This Row],[sABSGKS]]&lt;&gt;""), 1,"")</f>
        <v/>
      </c>
      <c r="BH897" s="78">
        <f>IF(AND(DataBase2[[#This Row],[sCCJGKS]]&lt;=0.0001,DataBase2[[#This Row],[sCCJGKS]]&lt;&gt;""), 1,"")</f>
        <v>1</v>
      </c>
      <c r="BI897" s="78" t="str">
        <f>IF(AND(DataBase2[[#This Row],[sILSGKS]]&lt;=0.0001,DataBase2[[#This Row],[sILSGKS]]&lt;&gt;""), 1,"")</f>
        <v/>
      </c>
      <c r="BJ897" s="78" t="str">
        <f>IF(AND(DataBase2[[#This Row],[sSAGKS]]&lt;=0.0001,DataBase2[[#This Row],[sSAGKS]]&lt;&gt;""), 1,"")</f>
        <v/>
      </c>
      <c r="BK897" s="80" t="str">
        <f>IF(AND(DataBase2[[#This Row],[sKSGKS]]&lt;=0.0001,DataBase2[[#This Row],[sKSGKS]]&lt;&gt;""), 1,"")</f>
        <v/>
      </c>
      <c r="BQ897" s="7"/>
      <c r="BR897" s="7"/>
      <c r="BS897" s="7"/>
      <c r="BT897" s="7"/>
      <c r="BU897" s="7"/>
      <c r="CH897" s="7"/>
      <c r="CI897" s="7"/>
      <c r="CJ897" s="7"/>
      <c r="CK897" s="7"/>
      <c r="CQ897" s="7"/>
      <c r="CR897" s="7"/>
      <c r="CS897" s="7"/>
      <c r="CT897" s="7"/>
      <c r="CU897" s="7"/>
      <c r="DH897" s="7"/>
      <c r="DI897" s="7"/>
      <c r="DJ897" s="7"/>
      <c r="DK897" s="7"/>
      <c r="DQ897" s="7"/>
      <c r="DR897" s="7"/>
      <c r="DS897" s="7"/>
      <c r="DT897" s="7"/>
      <c r="DU897" s="7"/>
      <c r="EB897" s="7"/>
      <c r="EC897" s="7"/>
      <c r="ED897" s="7"/>
      <c r="EE897" s="7"/>
      <c r="EK897" s="7"/>
      <c r="EL897" s="7"/>
      <c r="EM897" s="7"/>
      <c r="EN897" s="7"/>
      <c r="EO897" s="7"/>
      <c r="EV897" s="7"/>
      <c r="EW897" s="7"/>
      <c r="EX897" s="7"/>
      <c r="EY897" s="7"/>
    </row>
    <row r="898" spans="1:155" s="8" customFormat="1" x14ac:dyDescent="0.35">
      <c r="A898" s="127" t="s">
        <v>361</v>
      </c>
      <c r="B898" s="128" t="s">
        <v>283</v>
      </c>
      <c r="C898" s="129" t="s">
        <v>282</v>
      </c>
      <c r="D898" s="67">
        <v>6</v>
      </c>
      <c r="E898" s="67">
        <v>200</v>
      </c>
      <c r="F898" s="68">
        <v>3</v>
      </c>
      <c r="G898" s="130"/>
      <c r="H898" s="163">
        <v>18084.8</v>
      </c>
      <c r="I898" s="132"/>
      <c r="J898" s="130"/>
      <c r="K898" s="163"/>
      <c r="L898" s="132"/>
      <c r="M898" s="130"/>
      <c r="N898" s="131"/>
      <c r="O898" s="132"/>
      <c r="P898" s="130">
        <v>27540.16992</v>
      </c>
      <c r="Q898" s="132">
        <v>7800</v>
      </c>
      <c r="R898" s="130">
        <v>24668.36</v>
      </c>
      <c r="S898" s="132">
        <v>8348.61</v>
      </c>
      <c r="T898" s="130">
        <v>26791.759999999998</v>
      </c>
      <c r="U898" s="132">
        <v>301.09199999999998</v>
      </c>
      <c r="V898" s="130">
        <v>26917.86</v>
      </c>
      <c r="W898" s="132">
        <v>305.214</v>
      </c>
      <c r="X898" s="131">
        <v>27371.1</v>
      </c>
      <c r="Y898" s="132">
        <v>788</v>
      </c>
      <c r="Z898" s="74" t="str">
        <f t="shared" si="39"/>
        <v/>
      </c>
      <c r="AA898" s="48">
        <f t="shared" si="40"/>
        <v>24668.36</v>
      </c>
      <c r="AB89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MIN(G898,J898,M898),"")</f>
        <v/>
      </c>
      <c r="AC898" s="49" t="str">
        <f>IF(OR(DataBase2[[#This Row],[sKS]] = "", DataBase2[[#This Row],[BSOpt]]=""), "", (DataBase2[[#This Row],[sKS]]-DataBase2[[#This Row],[BSOpt]])/DataBase2[[#This Row],[BSOpt]])</f>
        <v/>
      </c>
      <c r="AD898" s="49" t="str">
        <f t="shared" si="41"/>
        <v/>
      </c>
      <c r="AE898" s="49" t="str">
        <f>IF(OR(DataBase2[[#This Row],[sKS]] = "", DataBase2[[#This Row],[BESTUB]]=""), "", (DataBase2[[#This Row],[sKS]]-DataBase2[[#This Row],[BESTUB]])/DataBase2[[#This Row],[BESTUB]])</f>
        <v/>
      </c>
      <c r="AF898" s="75" t="str">
        <f>IF(OR(DataBase2[[#This Row],[sLB]] = "", DataBase2[[#This Row],[BestSol]]=""), "", (DataBase2[[#This Row],[sLB]]-DataBase2[[#This Row],[BestSol]])/DataBase2[[#This Row],[BestSol]])</f>
        <v/>
      </c>
      <c r="AG898" s="76" t="str">
        <f>IF(OR(DataBase2[[#This Row],[sCL]] = "", DataBase2[[#This Row],[BestSol]]=""), "", (DataBase2[[#This Row],[sCL]] -DataBase2[[#This Row],[BestSol]])/DataBase2[[#This Row],[BestSol]])</f>
        <v/>
      </c>
      <c r="AH898" s="76" t="str">
        <f>IF(OR(DataBase2[[#This Row],[sDRC]]= "", DataBase2[[#This Row],[BestSol]]=""), "", (DataBase2[[#This Row],[sDRC]]-DataBase2[[#This Row],[BestSol]])/DataBase2[[#This Row],[BestSol]])</f>
        <v/>
      </c>
      <c r="AI898" s="76" t="str">
        <f>IF(OR(DataBase2[[#This Row],[sABS]]= "", DataBase2[[#This Row],[BestSol]]=""), "", (DataBase2[[#This Row],[sABS]]-DataBase2[[#This Row],[BestSol]])/DataBase2[[#This Row],[BestSol]])</f>
        <v/>
      </c>
      <c r="AJ898" s="76" t="str">
        <f>IF(OR(DataBase2[[#This Row],[sCCJ]]= "", DataBase2[[#This Row],[BestSol]]=""), "", (DataBase2[[#This Row],[sCCJ]]-DataBase2[[#This Row],[BestSol]])/DataBase2[[#This Row],[BestSol]])</f>
        <v/>
      </c>
      <c r="AK898" s="76" t="str">
        <f>IF(OR(DataBase2[[#This Row],[sILS]] = "", DataBase2[[#This Row],[BestSol]]=""), "", (DataBase2[[#This Row],[sILS]]-DataBase2[[#This Row],[BestSol]])/DataBase2[[#This Row],[BestSol]])</f>
        <v/>
      </c>
      <c r="AL898" s="76" t="str">
        <f>IF(OR(DataBase2[[#This Row],[sSA]] = "", DataBase2[[#This Row],[BestSol]]=""), "", (DataBase2[[#This Row],[sSA]]-DataBase2[[#This Row],[BestSol]])/DataBase2[[#This Row],[BestSol]])</f>
        <v/>
      </c>
      <c r="AM898" s="76" t="str">
        <f>IF(OR(DataBase2[[#This Row],[sKS]] = "", DataBase2[[#This Row],[BestSol]]=""), "", (DataBase2[[#This Row],[sKS]]-DataBase2[[#This Row],[BestSol]])/DataBase2[[#This Row],[BestSol]])</f>
        <v/>
      </c>
      <c r="AN898" s="75" t="str">
        <f>IF(OR(DataBase2[[#This Row],[sLB]] = "", DataBase2[[#This Row],[BSHeu]]=""), "", (DataBase2[[#This Row],[sLB]]-DataBase2[[#This Row],[BSHeu]])/DataBase2[[#This Row],[BSHeu]])</f>
        <v/>
      </c>
      <c r="AO898" s="76" t="str">
        <f>IF(OR(DataBase2[[#This Row],[sCL]] = "",  DataBase2[[#This Row],[BSHeu]]=""), "", (DataBase2[[#This Row],[sCL]] - DataBase2[[#This Row],[BSHeu]])/ DataBase2[[#This Row],[BSHeu]])</f>
        <v/>
      </c>
      <c r="AP898" s="76" t="str">
        <f>IF(OR(DataBase2[[#This Row],[sDRC]]= "",  DataBase2[[#This Row],[BSHeu]]=""), "", (DataBase2[[#This Row],[sDRC]]- DataBase2[[#This Row],[BSHeu]])/ DataBase2[[#This Row],[BSHeu]])</f>
        <v/>
      </c>
      <c r="AQ898" s="76">
        <f>IF(OR(DataBase2[[#This Row],[sABS]]= "",  DataBase2[[#This Row],[BSHeu]]=""), "", (DataBase2[[#This Row],[sABS]]- DataBase2[[#This Row],[BSHeu]])/ DataBase2[[#This Row],[BSHeu]])</f>
        <v>0.11641673463497369</v>
      </c>
      <c r="AR898" s="76">
        <f>IF(OR(DataBase2[[#This Row],[sCCJ]]= "",  DataBase2[[#This Row],[BSHeu]]=""), "", (DataBase2[[#This Row],[sCCJ]]- DataBase2[[#This Row],[BSHeu]])/ DataBase2[[#This Row],[BSHeu]])</f>
        <v>0</v>
      </c>
      <c r="AS898" s="76">
        <f>IF(OR(DataBase2[[#This Row],[sILS]] = "",  DataBase2[[#This Row],[BSHeu]]=""), "", (DataBase2[[#This Row],[sILS]]- DataBase2[[#This Row],[BSHeu]])/ DataBase2[[#This Row],[BSHeu]])</f>
        <v>8.607787465401015E-2</v>
      </c>
      <c r="AT898" s="76">
        <f>IF(OR(DataBase2[[#This Row],[sSA]] = "",  DataBase2[[#This Row],[BSHeu]]=""), "", (DataBase2[[#This Row],[sSA]]- DataBase2[[#This Row],[BSHeu]])/ DataBase2[[#This Row],[BSHeu]])</f>
        <v>9.1189685897238401E-2</v>
      </c>
      <c r="AU898" s="77">
        <f>IF(OR(DataBase2[[#This Row],[sKS]]= "",  DataBase2[[#This Row],[BSHeu]]=""), "", (DataBase2[[#This Row],[sKS]]- DataBase2[[#This Row],[BSHeu]])/ DataBase2[[#This Row],[BSHeu]])</f>
        <v>0.10956301918733138</v>
      </c>
      <c r="AV898" s="78" t="str">
        <f>IF(AND(DataBase2[[#This Row],[sLBGB]]&lt;=0.0001, DataBase2[[#This Row],[sLBGB]]&lt;&gt;""), 1,"")</f>
        <v/>
      </c>
      <c r="AW898" s="78" t="str">
        <f>IF(AND(DataBase2[[#This Row],[sCLGB]]&lt;=0.0001,DataBase2[[#This Row],[sCLGB]]&lt;&gt;""), 1,"")</f>
        <v/>
      </c>
      <c r="AX898" s="78" t="str">
        <f>IF(AND(DataBase2[[#This Row],[sDRCGB]]&lt;=0.0001,DataBase2[[#This Row],[sDRCGB]]&lt;&gt;""), 1,"")</f>
        <v/>
      </c>
      <c r="AY898" s="78" t="str">
        <f>IF(AND(DataBase2[[#This Row],[sABSGB]]&lt;=0.0001,DataBase2[[#This Row],[sABSGB]]&lt;&gt;""), 1,"")</f>
        <v/>
      </c>
      <c r="AZ898" s="78" t="str">
        <f>IF(AND(DataBase2[[#This Row],[sCCJGB]]&lt;=0.0001,DataBase2[[#This Row],[sCCJGB]]&lt;&gt;""), 1,"")</f>
        <v/>
      </c>
      <c r="BA898" s="78" t="str">
        <f>IF(AND(DataBase2[[#This Row],[sILSGB]]&lt;=0.0001,DataBase2[[#This Row],[sILSGB]]&lt;&gt;""), 1,"")</f>
        <v/>
      </c>
      <c r="BB898" s="78" t="str">
        <f>IF(AND(DataBase2[[#This Row],[sSAGB]]&lt;=0.0001,DataBase2[[#This Row],[sSAGB]]&lt;&gt;""), 1,"")</f>
        <v/>
      </c>
      <c r="BC898" s="78" t="str">
        <f>IF(AND(DataBase2[[#This Row],[sKSGB]]&lt;=0.0001,DataBase2[[#This Row],[sKSGB]]&lt;&gt;""), 1,"")</f>
        <v/>
      </c>
      <c r="BD898" s="79" t="str">
        <f>IF(AND(DataBase2[[#This Row],[sLBGKS]]&lt;=0.0001, DataBase2[[#This Row],[sLBGKS]]&lt;&gt;""), 1,"")</f>
        <v/>
      </c>
      <c r="BE898" s="78" t="str">
        <f>IF(AND(DataBase2[[#This Row],[sCLGKS]]&lt;=0.0001,DataBase2[[#This Row],[sCLGKS]]&lt;&gt;""), 1,"")</f>
        <v/>
      </c>
      <c r="BF898" s="78" t="str">
        <f>IF(AND(DataBase2[[#This Row],[sDRCGKS]]&lt;=0.0001,DataBase2[[#This Row],[sDRCGKS]]&lt;&gt;""), 1,"")</f>
        <v/>
      </c>
      <c r="BG898" s="78" t="str">
        <f>IF(AND(DataBase2[[#This Row],[sABSGKS]]&lt;=0.0001,DataBase2[[#This Row],[sABSGKS]]&lt;&gt;""), 1,"")</f>
        <v/>
      </c>
      <c r="BH898" s="78">
        <f>IF(AND(DataBase2[[#This Row],[sCCJGKS]]&lt;=0.0001,DataBase2[[#This Row],[sCCJGKS]]&lt;&gt;""), 1,"")</f>
        <v>1</v>
      </c>
      <c r="BI898" s="78" t="str">
        <f>IF(AND(DataBase2[[#This Row],[sILSGKS]]&lt;=0.0001,DataBase2[[#This Row],[sILSGKS]]&lt;&gt;""), 1,"")</f>
        <v/>
      </c>
      <c r="BJ898" s="78" t="str">
        <f>IF(AND(DataBase2[[#This Row],[sSAGKS]]&lt;=0.0001,DataBase2[[#This Row],[sSAGKS]]&lt;&gt;""), 1,"")</f>
        <v/>
      </c>
      <c r="BK898" s="80" t="str">
        <f>IF(AND(DataBase2[[#This Row],[sKSGKS]]&lt;=0.0001,DataBase2[[#This Row],[sKSGKS]]&lt;&gt;""), 1,"")</f>
        <v/>
      </c>
      <c r="BQ898" s="7"/>
      <c r="BR898" s="7"/>
      <c r="BS898" s="7"/>
      <c r="BT898" s="7"/>
      <c r="BU898" s="7"/>
      <c r="CH898" s="7"/>
      <c r="CI898" s="7"/>
      <c r="CJ898" s="7"/>
      <c r="CK898" s="7"/>
      <c r="CQ898" s="7"/>
      <c r="CR898" s="7"/>
      <c r="CS898" s="7"/>
      <c r="CT898" s="7"/>
      <c r="CU898" s="7"/>
      <c r="DH898" s="7"/>
      <c r="DI898" s="7"/>
      <c r="DJ898" s="7"/>
      <c r="DK898" s="7"/>
      <c r="DQ898" s="7"/>
      <c r="DR898" s="7"/>
      <c r="DS898" s="7"/>
      <c r="DT898" s="7"/>
      <c r="DU898" s="7"/>
      <c r="EB898" s="7"/>
      <c r="EC898" s="7"/>
      <c r="ED898" s="7"/>
      <c r="EE898" s="7"/>
      <c r="EK898" s="7"/>
      <c r="EL898" s="7"/>
      <c r="EM898" s="7"/>
      <c r="EN898" s="7"/>
      <c r="EO898" s="7"/>
      <c r="EV898" s="7"/>
      <c r="EW898" s="7"/>
      <c r="EX898" s="7"/>
      <c r="EY898" s="7"/>
    </row>
    <row r="899" spans="1:155" s="8" customFormat="1" x14ac:dyDescent="0.35">
      <c r="A899" s="127" t="s">
        <v>362</v>
      </c>
      <c r="B899" s="128" t="s">
        <v>283</v>
      </c>
      <c r="C899" s="129" t="s">
        <v>282</v>
      </c>
      <c r="D899" s="67">
        <v>6</v>
      </c>
      <c r="E899" s="67">
        <v>200</v>
      </c>
      <c r="F899" s="68">
        <v>4</v>
      </c>
      <c r="G899" s="130"/>
      <c r="H899" s="163">
        <v>19346.3</v>
      </c>
      <c r="I899" s="132"/>
      <c r="J899" s="130"/>
      <c r="K899" s="163"/>
      <c r="L899" s="132"/>
      <c r="M899" s="130"/>
      <c r="N899" s="131"/>
      <c r="O899" s="132"/>
      <c r="P899" s="130">
        <v>29512.480469999999</v>
      </c>
      <c r="Q899" s="132">
        <v>7800</v>
      </c>
      <c r="R899" s="130">
        <v>25732.06</v>
      </c>
      <c r="S899" s="132">
        <v>6019.46</v>
      </c>
      <c r="T899" s="130">
        <v>28372.46</v>
      </c>
      <c r="U899" s="132">
        <v>300.072</v>
      </c>
      <c r="V899" s="130">
        <v>29058.06</v>
      </c>
      <c r="W899" s="132">
        <v>306.4855</v>
      </c>
      <c r="X899" s="131">
        <v>28115</v>
      </c>
      <c r="Y899" s="132">
        <v>1010</v>
      </c>
      <c r="Z899" s="74" t="str">
        <f t="shared" ref="Z899:Z921" si="42">IF(MIN(G899,J899,M899)&gt;0, MIN(G899,J899,M899),"")</f>
        <v/>
      </c>
      <c r="AA899" s="48">
        <f t="shared" ref="AA899:AA921" si="43">IF(MIN(P899,R899,T899,V899,X899)&gt;0, MIN(P899,R899,T899,V899,X899),"")</f>
        <v>25732.06</v>
      </c>
      <c r="AB89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MIN(G899,J899,M899),"")</f>
        <v/>
      </c>
      <c r="AC899" s="49" t="str">
        <f>IF(OR(DataBase2[[#This Row],[sKS]] = "", DataBase2[[#This Row],[BSOpt]]=""), "", (DataBase2[[#This Row],[sKS]]-DataBase2[[#This Row],[BSOpt]])/DataBase2[[#This Row],[BSOpt]])</f>
        <v/>
      </c>
      <c r="AD899" s="49" t="str">
        <f t="shared" ref="AD899:AD921" si="44">IF(MIN(G899,J899,M899)&gt;0, MIN(G899,J899,M899),"")</f>
        <v/>
      </c>
      <c r="AE899" s="49" t="str">
        <f>IF(OR(DataBase2[[#This Row],[sKS]] = "", DataBase2[[#This Row],[BESTUB]]=""), "", (DataBase2[[#This Row],[sKS]]-DataBase2[[#This Row],[BESTUB]])/DataBase2[[#This Row],[BESTUB]])</f>
        <v/>
      </c>
      <c r="AF899" s="75" t="str">
        <f>IF(OR(DataBase2[[#This Row],[sLB]] = "", DataBase2[[#This Row],[BestSol]]=""), "", (DataBase2[[#This Row],[sLB]]-DataBase2[[#This Row],[BestSol]])/DataBase2[[#This Row],[BestSol]])</f>
        <v/>
      </c>
      <c r="AG899" s="76" t="str">
        <f>IF(OR(DataBase2[[#This Row],[sCL]] = "", DataBase2[[#This Row],[BestSol]]=""), "", (DataBase2[[#This Row],[sCL]] -DataBase2[[#This Row],[BestSol]])/DataBase2[[#This Row],[BestSol]])</f>
        <v/>
      </c>
      <c r="AH899" s="76" t="str">
        <f>IF(OR(DataBase2[[#This Row],[sDRC]]= "", DataBase2[[#This Row],[BestSol]]=""), "", (DataBase2[[#This Row],[sDRC]]-DataBase2[[#This Row],[BestSol]])/DataBase2[[#This Row],[BestSol]])</f>
        <v/>
      </c>
      <c r="AI899" s="76" t="str">
        <f>IF(OR(DataBase2[[#This Row],[sABS]]= "", DataBase2[[#This Row],[BestSol]]=""), "", (DataBase2[[#This Row],[sABS]]-DataBase2[[#This Row],[BestSol]])/DataBase2[[#This Row],[BestSol]])</f>
        <v/>
      </c>
      <c r="AJ899" s="76" t="str">
        <f>IF(OR(DataBase2[[#This Row],[sCCJ]]= "", DataBase2[[#This Row],[BestSol]]=""), "", (DataBase2[[#This Row],[sCCJ]]-DataBase2[[#This Row],[BestSol]])/DataBase2[[#This Row],[BestSol]])</f>
        <v/>
      </c>
      <c r="AK899" s="76" t="str">
        <f>IF(OR(DataBase2[[#This Row],[sILS]] = "", DataBase2[[#This Row],[BestSol]]=""), "", (DataBase2[[#This Row],[sILS]]-DataBase2[[#This Row],[BestSol]])/DataBase2[[#This Row],[BestSol]])</f>
        <v/>
      </c>
      <c r="AL899" s="76" t="str">
        <f>IF(OR(DataBase2[[#This Row],[sSA]] = "", DataBase2[[#This Row],[BestSol]]=""), "", (DataBase2[[#This Row],[sSA]]-DataBase2[[#This Row],[BestSol]])/DataBase2[[#This Row],[BestSol]])</f>
        <v/>
      </c>
      <c r="AM899" s="76" t="str">
        <f>IF(OR(DataBase2[[#This Row],[sKS]] = "", DataBase2[[#This Row],[BestSol]]=""), "", (DataBase2[[#This Row],[sKS]]-DataBase2[[#This Row],[BestSol]])/DataBase2[[#This Row],[BestSol]])</f>
        <v/>
      </c>
      <c r="AN899" s="75" t="str">
        <f>IF(OR(DataBase2[[#This Row],[sLB]] = "", DataBase2[[#This Row],[BSHeu]]=""), "", (DataBase2[[#This Row],[sLB]]-DataBase2[[#This Row],[BSHeu]])/DataBase2[[#This Row],[BSHeu]])</f>
        <v/>
      </c>
      <c r="AO899" s="76" t="str">
        <f>IF(OR(DataBase2[[#This Row],[sCL]] = "",  DataBase2[[#This Row],[BSHeu]]=""), "", (DataBase2[[#This Row],[sCL]] - DataBase2[[#This Row],[BSHeu]])/ DataBase2[[#This Row],[BSHeu]])</f>
        <v/>
      </c>
      <c r="AP899" s="76" t="str">
        <f>IF(OR(DataBase2[[#This Row],[sDRC]]= "",  DataBase2[[#This Row],[BSHeu]]=""), "", (DataBase2[[#This Row],[sDRC]]- DataBase2[[#This Row],[BSHeu]])/ DataBase2[[#This Row],[BSHeu]])</f>
        <v/>
      </c>
      <c r="AQ899" s="76">
        <f>IF(OR(DataBase2[[#This Row],[sABS]]= "",  DataBase2[[#This Row],[BSHeu]]=""), "", (DataBase2[[#This Row],[sABS]]- DataBase2[[#This Row],[BSHeu]])/ DataBase2[[#This Row],[BSHeu]])</f>
        <v>0.14691480083599981</v>
      </c>
      <c r="AR899" s="76">
        <f>IF(OR(DataBase2[[#This Row],[sCCJ]]= "",  DataBase2[[#This Row],[BSHeu]]=""), "", (DataBase2[[#This Row],[sCCJ]]- DataBase2[[#This Row],[BSHeu]])/ DataBase2[[#This Row],[BSHeu]])</f>
        <v>0</v>
      </c>
      <c r="AS899" s="76">
        <f>IF(OR(DataBase2[[#This Row],[sILS]] = "",  DataBase2[[#This Row],[BSHeu]]=""), "", (DataBase2[[#This Row],[sILS]]- DataBase2[[#This Row],[BSHeu]])/ DataBase2[[#This Row],[BSHeu]])</f>
        <v>0.10261129501485686</v>
      </c>
      <c r="AT899" s="76">
        <f>IF(OR(DataBase2[[#This Row],[sSA]] = "",  DataBase2[[#This Row],[BSHeu]]=""), "", (DataBase2[[#This Row],[sSA]]- DataBase2[[#This Row],[BSHeu]])/ DataBase2[[#This Row],[BSHeu]])</f>
        <v>0.12925510044668012</v>
      </c>
      <c r="AU899" s="77">
        <f>IF(OR(DataBase2[[#This Row],[sKS]]= "",  DataBase2[[#This Row],[BSHeu]]=""), "", (DataBase2[[#This Row],[sKS]]- DataBase2[[#This Row],[BSHeu]])/ DataBase2[[#This Row],[BSHeu]])</f>
        <v>9.2605877648349905E-2</v>
      </c>
      <c r="AV899" s="78" t="str">
        <f>IF(AND(DataBase2[[#This Row],[sLBGB]]&lt;=0.0001, DataBase2[[#This Row],[sLBGB]]&lt;&gt;""), 1,"")</f>
        <v/>
      </c>
      <c r="AW899" s="78" t="str">
        <f>IF(AND(DataBase2[[#This Row],[sCLGB]]&lt;=0.0001,DataBase2[[#This Row],[sCLGB]]&lt;&gt;""), 1,"")</f>
        <v/>
      </c>
      <c r="AX899" s="78" t="str">
        <f>IF(AND(DataBase2[[#This Row],[sDRCGB]]&lt;=0.0001,DataBase2[[#This Row],[sDRCGB]]&lt;&gt;""), 1,"")</f>
        <v/>
      </c>
      <c r="AY899" s="78" t="str">
        <f>IF(AND(DataBase2[[#This Row],[sABSGB]]&lt;=0.0001,DataBase2[[#This Row],[sABSGB]]&lt;&gt;""), 1,"")</f>
        <v/>
      </c>
      <c r="AZ899" s="78" t="str">
        <f>IF(AND(DataBase2[[#This Row],[sCCJGB]]&lt;=0.0001,DataBase2[[#This Row],[sCCJGB]]&lt;&gt;""), 1,"")</f>
        <v/>
      </c>
      <c r="BA899" s="78" t="str">
        <f>IF(AND(DataBase2[[#This Row],[sILSGB]]&lt;=0.0001,DataBase2[[#This Row],[sILSGB]]&lt;&gt;""), 1,"")</f>
        <v/>
      </c>
      <c r="BB899" s="78" t="str">
        <f>IF(AND(DataBase2[[#This Row],[sSAGB]]&lt;=0.0001,DataBase2[[#This Row],[sSAGB]]&lt;&gt;""), 1,"")</f>
        <v/>
      </c>
      <c r="BC899" s="78" t="str">
        <f>IF(AND(DataBase2[[#This Row],[sKSGB]]&lt;=0.0001,DataBase2[[#This Row],[sKSGB]]&lt;&gt;""), 1,"")</f>
        <v/>
      </c>
      <c r="BD899" s="79" t="str">
        <f>IF(AND(DataBase2[[#This Row],[sLBGKS]]&lt;=0.0001, DataBase2[[#This Row],[sLBGKS]]&lt;&gt;""), 1,"")</f>
        <v/>
      </c>
      <c r="BE899" s="78" t="str">
        <f>IF(AND(DataBase2[[#This Row],[sCLGKS]]&lt;=0.0001,DataBase2[[#This Row],[sCLGKS]]&lt;&gt;""), 1,"")</f>
        <v/>
      </c>
      <c r="BF899" s="78" t="str">
        <f>IF(AND(DataBase2[[#This Row],[sDRCGKS]]&lt;=0.0001,DataBase2[[#This Row],[sDRCGKS]]&lt;&gt;""), 1,"")</f>
        <v/>
      </c>
      <c r="BG899" s="78" t="str">
        <f>IF(AND(DataBase2[[#This Row],[sABSGKS]]&lt;=0.0001,DataBase2[[#This Row],[sABSGKS]]&lt;&gt;""), 1,"")</f>
        <v/>
      </c>
      <c r="BH899" s="78">
        <f>IF(AND(DataBase2[[#This Row],[sCCJGKS]]&lt;=0.0001,DataBase2[[#This Row],[sCCJGKS]]&lt;&gt;""), 1,"")</f>
        <v>1</v>
      </c>
      <c r="BI899" s="78" t="str">
        <f>IF(AND(DataBase2[[#This Row],[sILSGKS]]&lt;=0.0001,DataBase2[[#This Row],[sILSGKS]]&lt;&gt;""), 1,"")</f>
        <v/>
      </c>
      <c r="BJ899" s="78" t="str">
        <f>IF(AND(DataBase2[[#This Row],[sSAGKS]]&lt;=0.0001,DataBase2[[#This Row],[sSAGKS]]&lt;&gt;""), 1,"")</f>
        <v/>
      </c>
      <c r="BK899" s="80" t="str">
        <f>IF(AND(DataBase2[[#This Row],[sKSGKS]]&lt;=0.0001,DataBase2[[#This Row],[sKSGKS]]&lt;&gt;""), 1,"")</f>
        <v/>
      </c>
      <c r="BQ899" s="7"/>
      <c r="BR899" s="7"/>
      <c r="BS899" s="7"/>
      <c r="BT899" s="7"/>
      <c r="BU899" s="7"/>
      <c r="CH899" s="7"/>
      <c r="CI899" s="7"/>
      <c r="CJ899" s="7"/>
      <c r="CK899" s="7"/>
      <c r="CQ899" s="7"/>
      <c r="CR899" s="7"/>
      <c r="CS899" s="7"/>
      <c r="CT899" s="7"/>
      <c r="CU899" s="7"/>
      <c r="DH899" s="7"/>
      <c r="DI899" s="7"/>
      <c r="DJ899" s="7"/>
      <c r="DK899" s="7"/>
      <c r="DQ899" s="7"/>
      <c r="DR899" s="7"/>
      <c r="DS899" s="7"/>
      <c r="DT899" s="7"/>
      <c r="DU899" s="7"/>
      <c r="EB899" s="7"/>
      <c r="EC899" s="7"/>
      <c r="ED899" s="7"/>
      <c r="EE899" s="7"/>
      <c r="EK899" s="7"/>
      <c r="EL899" s="7"/>
      <c r="EM899" s="7"/>
      <c r="EN899" s="7"/>
      <c r="EO899" s="7"/>
      <c r="EV899" s="7"/>
      <c r="EW899" s="7"/>
      <c r="EX899" s="7"/>
      <c r="EY899" s="7"/>
    </row>
    <row r="900" spans="1:155" s="8" customFormat="1" x14ac:dyDescent="0.35">
      <c r="A900" s="127" t="s">
        <v>363</v>
      </c>
      <c r="B900" s="128" t="s">
        <v>283</v>
      </c>
      <c r="C900" s="129" t="s">
        <v>282</v>
      </c>
      <c r="D900" s="67">
        <v>6</v>
      </c>
      <c r="E900" s="67">
        <v>200</v>
      </c>
      <c r="F900" s="68">
        <v>5</v>
      </c>
      <c r="G900" s="130"/>
      <c r="H900" s="163">
        <v>20638.900000000001</v>
      </c>
      <c r="I900" s="132"/>
      <c r="J900" s="130"/>
      <c r="K900" s="163"/>
      <c r="L900" s="132"/>
      <c r="M900" s="130"/>
      <c r="N900" s="131"/>
      <c r="O900" s="132"/>
      <c r="P900" s="130">
        <v>31067.08008</v>
      </c>
      <c r="Q900" s="132">
        <v>7800</v>
      </c>
      <c r="R900" s="130">
        <v>27129.759999999998</v>
      </c>
      <c r="S900" s="132">
        <v>7546.95</v>
      </c>
      <c r="T900" s="130">
        <v>29723.16</v>
      </c>
      <c r="U900" s="132">
        <v>300.315</v>
      </c>
      <c r="V900" s="130">
        <v>30439.759999999998</v>
      </c>
      <c r="W900" s="132">
        <v>309.68950000000001</v>
      </c>
      <c r="X900" s="131">
        <v>29613.8</v>
      </c>
      <c r="Y900" s="132">
        <v>1190</v>
      </c>
      <c r="Z900" s="74" t="str">
        <f t="shared" si="42"/>
        <v/>
      </c>
      <c r="AA900" s="48">
        <f t="shared" si="43"/>
        <v>27129.759999999998</v>
      </c>
      <c r="AB90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MIN(G900,J900,M900),"")</f>
        <v/>
      </c>
      <c r="AC900" s="49" t="str">
        <f>IF(OR(DataBase2[[#This Row],[sKS]] = "", DataBase2[[#This Row],[BSOpt]]=""), "", (DataBase2[[#This Row],[sKS]]-DataBase2[[#This Row],[BSOpt]])/DataBase2[[#This Row],[BSOpt]])</f>
        <v/>
      </c>
      <c r="AD900" s="49" t="str">
        <f t="shared" si="44"/>
        <v/>
      </c>
      <c r="AE900" s="49" t="str">
        <f>IF(OR(DataBase2[[#This Row],[sKS]] = "", DataBase2[[#This Row],[BESTUB]]=""), "", (DataBase2[[#This Row],[sKS]]-DataBase2[[#This Row],[BESTUB]])/DataBase2[[#This Row],[BESTUB]])</f>
        <v/>
      </c>
      <c r="AF900" s="75" t="str">
        <f>IF(OR(DataBase2[[#This Row],[sLB]] = "", DataBase2[[#This Row],[BestSol]]=""), "", (DataBase2[[#This Row],[sLB]]-DataBase2[[#This Row],[BestSol]])/DataBase2[[#This Row],[BestSol]])</f>
        <v/>
      </c>
      <c r="AG900" s="76" t="str">
        <f>IF(OR(DataBase2[[#This Row],[sCL]] = "", DataBase2[[#This Row],[BestSol]]=""), "", (DataBase2[[#This Row],[sCL]] -DataBase2[[#This Row],[BestSol]])/DataBase2[[#This Row],[BestSol]])</f>
        <v/>
      </c>
      <c r="AH900" s="76" t="str">
        <f>IF(OR(DataBase2[[#This Row],[sDRC]]= "", DataBase2[[#This Row],[BestSol]]=""), "", (DataBase2[[#This Row],[sDRC]]-DataBase2[[#This Row],[BestSol]])/DataBase2[[#This Row],[BestSol]])</f>
        <v/>
      </c>
      <c r="AI900" s="76" t="str">
        <f>IF(OR(DataBase2[[#This Row],[sABS]]= "", DataBase2[[#This Row],[BestSol]]=""), "", (DataBase2[[#This Row],[sABS]]-DataBase2[[#This Row],[BestSol]])/DataBase2[[#This Row],[BestSol]])</f>
        <v/>
      </c>
      <c r="AJ900" s="76" t="str">
        <f>IF(OR(DataBase2[[#This Row],[sCCJ]]= "", DataBase2[[#This Row],[BestSol]]=""), "", (DataBase2[[#This Row],[sCCJ]]-DataBase2[[#This Row],[BestSol]])/DataBase2[[#This Row],[BestSol]])</f>
        <v/>
      </c>
      <c r="AK900" s="76" t="str">
        <f>IF(OR(DataBase2[[#This Row],[sILS]] = "", DataBase2[[#This Row],[BestSol]]=""), "", (DataBase2[[#This Row],[sILS]]-DataBase2[[#This Row],[BestSol]])/DataBase2[[#This Row],[BestSol]])</f>
        <v/>
      </c>
      <c r="AL900" s="76" t="str">
        <f>IF(OR(DataBase2[[#This Row],[sSA]] = "", DataBase2[[#This Row],[BestSol]]=""), "", (DataBase2[[#This Row],[sSA]]-DataBase2[[#This Row],[BestSol]])/DataBase2[[#This Row],[BestSol]])</f>
        <v/>
      </c>
      <c r="AM900" s="76" t="str">
        <f>IF(OR(DataBase2[[#This Row],[sKS]] = "", DataBase2[[#This Row],[BestSol]]=""), "", (DataBase2[[#This Row],[sKS]]-DataBase2[[#This Row],[BestSol]])/DataBase2[[#This Row],[BestSol]])</f>
        <v/>
      </c>
      <c r="AN900" s="75" t="str">
        <f>IF(OR(DataBase2[[#This Row],[sLB]] = "", DataBase2[[#This Row],[BSHeu]]=""), "", (DataBase2[[#This Row],[sLB]]-DataBase2[[#This Row],[BSHeu]])/DataBase2[[#This Row],[BSHeu]])</f>
        <v/>
      </c>
      <c r="AO900" s="76" t="str">
        <f>IF(OR(DataBase2[[#This Row],[sCL]] = "",  DataBase2[[#This Row],[BSHeu]]=""), "", (DataBase2[[#This Row],[sCL]] - DataBase2[[#This Row],[BSHeu]])/ DataBase2[[#This Row],[BSHeu]])</f>
        <v/>
      </c>
      <c r="AP900" s="76" t="str">
        <f>IF(OR(DataBase2[[#This Row],[sDRC]]= "",  DataBase2[[#This Row],[BSHeu]]=""), "", (DataBase2[[#This Row],[sDRC]]- DataBase2[[#This Row],[BSHeu]])/ DataBase2[[#This Row],[BSHeu]])</f>
        <v/>
      </c>
      <c r="AQ900" s="76">
        <f>IF(OR(DataBase2[[#This Row],[sABS]]= "",  DataBase2[[#This Row],[BSHeu]]=""), "", (DataBase2[[#This Row],[sABS]]- DataBase2[[#This Row],[BSHeu]])/ DataBase2[[#This Row],[BSHeu]])</f>
        <v>0.14512918949522596</v>
      </c>
      <c r="AR900" s="76">
        <f>IF(OR(DataBase2[[#This Row],[sCCJ]]= "",  DataBase2[[#This Row],[BSHeu]]=""), "", (DataBase2[[#This Row],[sCCJ]]- DataBase2[[#This Row],[BSHeu]])/ DataBase2[[#This Row],[BSHeu]])</f>
        <v>0</v>
      </c>
      <c r="AS900" s="76">
        <f>IF(OR(DataBase2[[#This Row],[sILS]] = "",  DataBase2[[#This Row],[BSHeu]]=""), "", (DataBase2[[#This Row],[sILS]]- DataBase2[[#This Row],[BSHeu]])/ DataBase2[[#This Row],[BSHeu]])</f>
        <v>9.5592441658164384E-2</v>
      </c>
      <c r="AT900" s="76">
        <f>IF(OR(DataBase2[[#This Row],[sSA]] = "",  DataBase2[[#This Row],[BSHeu]]=""), "", (DataBase2[[#This Row],[sSA]]- DataBase2[[#This Row],[BSHeu]])/ DataBase2[[#This Row],[BSHeu]])</f>
        <v>0.1220062396423706</v>
      </c>
      <c r="AU900" s="77">
        <f>IF(OR(DataBase2[[#This Row],[sKS]]= "",  DataBase2[[#This Row],[BSHeu]]=""), "", (DataBase2[[#This Row],[sKS]]- DataBase2[[#This Row],[BSHeu]])/ DataBase2[[#This Row],[BSHeu]])</f>
        <v>9.1561443964119152E-2</v>
      </c>
      <c r="AV900" s="78" t="str">
        <f>IF(AND(DataBase2[[#This Row],[sLBGB]]&lt;=0.0001, DataBase2[[#This Row],[sLBGB]]&lt;&gt;""), 1,"")</f>
        <v/>
      </c>
      <c r="AW900" s="78" t="str">
        <f>IF(AND(DataBase2[[#This Row],[sCLGB]]&lt;=0.0001,DataBase2[[#This Row],[sCLGB]]&lt;&gt;""), 1,"")</f>
        <v/>
      </c>
      <c r="AX900" s="78" t="str">
        <f>IF(AND(DataBase2[[#This Row],[sDRCGB]]&lt;=0.0001,DataBase2[[#This Row],[sDRCGB]]&lt;&gt;""), 1,"")</f>
        <v/>
      </c>
      <c r="AY900" s="78" t="str">
        <f>IF(AND(DataBase2[[#This Row],[sABSGB]]&lt;=0.0001,DataBase2[[#This Row],[sABSGB]]&lt;&gt;""), 1,"")</f>
        <v/>
      </c>
      <c r="AZ900" s="78" t="str">
        <f>IF(AND(DataBase2[[#This Row],[sCCJGB]]&lt;=0.0001,DataBase2[[#This Row],[sCCJGB]]&lt;&gt;""), 1,"")</f>
        <v/>
      </c>
      <c r="BA900" s="78" t="str">
        <f>IF(AND(DataBase2[[#This Row],[sILSGB]]&lt;=0.0001,DataBase2[[#This Row],[sILSGB]]&lt;&gt;""), 1,"")</f>
        <v/>
      </c>
      <c r="BB900" s="78" t="str">
        <f>IF(AND(DataBase2[[#This Row],[sSAGB]]&lt;=0.0001,DataBase2[[#This Row],[sSAGB]]&lt;&gt;""), 1,"")</f>
        <v/>
      </c>
      <c r="BC900" s="78" t="str">
        <f>IF(AND(DataBase2[[#This Row],[sKSGB]]&lt;=0.0001,DataBase2[[#This Row],[sKSGB]]&lt;&gt;""), 1,"")</f>
        <v/>
      </c>
      <c r="BD900" s="79" t="str">
        <f>IF(AND(DataBase2[[#This Row],[sLBGKS]]&lt;=0.0001, DataBase2[[#This Row],[sLBGKS]]&lt;&gt;""), 1,"")</f>
        <v/>
      </c>
      <c r="BE900" s="78" t="str">
        <f>IF(AND(DataBase2[[#This Row],[sCLGKS]]&lt;=0.0001,DataBase2[[#This Row],[sCLGKS]]&lt;&gt;""), 1,"")</f>
        <v/>
      </c>
      <c r="BF900" s="78" t="str">
        <f>IF(AND(DataBase2[[#This Row],[sDRCGKS]]&lt;=0.0001,DataBase2[[#This Row],[sDRCGKS]]&lt;&gt;""), 1,"")</f>
        <v/>
      </c>
      <c r="BG900" s="78" t="str">
        <f>IF(AND(DataBase2[[#This Row],[sABSGKS]]&lt;=0.0001,DataBase2[[#This Row],[sABSGKS]]&lt;&gt;""), 1,"")</f>
        <v/>
      </c>
      <c r="BH900" s="78">
        <f>IF(AND(DataBase2[[#This Row],[sCCJGKS]]&lt;=0.0001,DataBase2[[#This Row],[sCCJGKS]]&lt;&gt;""), 1,"")</f>
        <v>1</v>
      </c>
      <c r="BI900" s="78" t="str">
        <f>IF(AND(DataBase2[[#This Row],[sILSGKS]]&lt;=0.0001,DataBase2[[#This Row],[sILSGKS]]&lt;&gt;""), 1,"")</f>
        <v/>
      </c>
      <c r="BJ900" s="78" t="str">
        <f>IF(AND(DataBase2[[#This Row],[sSAGKS]]&lt;=0.0001,DataBase2[[#This Row],[sSAGKS]]&lt;&gt;""), 1,"")</f>
        <v/>
      </c>
      <c r="BK900" s="80" t="str">
        <f>IF(AND(DataBase2[[#This Row],[sKSGKS]]&lt;=0.0001,DataBase2[[#This Row],[sKSGKS]]&lt;&gt;""), 1,"")</f>
        <v/>
      </c>
      <c r="BQ900" s="7"/>
      <c r="BR900" s="7"/>
      <c r="BS900" s="7"/>
      <c r="BT900" s="7"/>
      <c r="BU900" s="7"/>
      <c r="CH900" s="7"/>
      <c r="CI900" s="7"/>
      <c r="CJ900" s="7"/>
      <c r="CK900" s="7"/>
      <c r="CQ900" s="7"/>
      <c r="CR900" s="7"/>
      <c r="CS900" s="7"/>
      <c r="CT900" s="7"/>
      <c r="CU900" s="7"/>
      <c r="DH900" s="7"/>
      <c r="DI900" s="7"/>
      <c r="DJ900" s="7"/>
      <c r="DK900" s="7"/>
      <c r="DQ900" s="7"/>
      <c r="DR900" s="7"/>
      <c r="DS900" s="7"/>
      <c r="DT900" s="7"/>
      <c r="DU900" s="7"/>
      <c r="EB900" s="7"/>
      <c r="EC900" s="7"/>
      <c r="ED900" s="7"/>
      <c r="EE900" s="7"/>
      <c r="EK900" s="7"/>
      <c r="EL900" s="7"/>
      <c r="EM900" s="7"/>
      <c r="EN900" s="7"/>
      <c r="EO900" s="7"/>
      <c r="EV900" s="7"/>
      <c r="EW900" s="7"/>
      <c r="EX900" s="7"/>
      <c r="EY900" s="7"/>
    </row>
    <row r="901" spans="1:155" s="8" customFormat="1" x14ac:dyDescent="0.35">
      <c r="A901" s="127" t="s">
        <v>364</v>
      </c>
      <c r="B901" s="128" t="s">
        <v>283</v>
      </c>
      <c r="C901" s="129" t="s">
        <v>282</v>
      </c>
      <c r="D901" s="67">
        <v>6</v>
      </c>
      <c r="E901" s="67">
        <v>200</v>
      </c>
      <c r="F901" s="68">
        <v>2</v>
      </c>
      <c r="G901" s="130"/>
      <c r="H901" s="163">
        <v>16305.8</v>
      </c>
      <c r="I901" s="132"/>
      <c r="J901" s="130"/>
      <c r="K901" s="163"/>
      <c r="L901" s="132"/>
      <c r="M901" s="130"/>
      <c r="N901" s="131"/>
      <c r="O901" s="132"/>
      <c r="P901" s="130">
        <v>24837.220700000002</v>
      </c>
      <c r="Q901" s="132">
        <v>7801</v>
      </c>
      <c r="R901" s="130">
        <v>23513.01</v>
      </c>
      <c r="S901" s="132">
        <v>11469.8</v>
      </c>
      <c r="T901" s="130">
        <v>24850.41</v>
      </c>
      <c r="U901" s="132">
        <v>300.6635</v>
      </c>
      <c r="V901" s="130">
        <v>26122.31</v>
      </c>
      <c r="W901" s="132">
        <v>303.77199999999999</v>
      </c>
      <c r="X901" s="131">
        <v>26229.4</v>
      </c>
      <c r="Y901" s="132">
        <v>155</v>
      </c>
      <c r="Z901" s="74" t="str">
        <f t="shared" si="42"/>
        <v/>
      </c>
      <c r="AA901" s="48">
        <f t="shared" si="43"/>
        <v>23513.01</v>
      </c>
      <c r="AB90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MIN(G901,J901,M901),"")</f>
        <v/>
      </c>
      <c r="AC901" s="49" t="str">
        <f>IF(OR(DataBase2[[#This Row],[sKS]] = "", DataBase2[[#This Row],[BSOpt]]=""), "", (DataBase2[[#This Row],[sKS]]-DataBase2[[#This Row],[BSOpt]])/DataBase2[[#This Row],[BSOpt]])</f>
        <v/>
      </c>
      <c r="AD901" s="49" t="str">
        <f t="shared" si="44"/>
        <v/>
      </c>
      <c r="AE901" s="49" t="str">
        <f>IF(OR(DataBase2[[#This Row],[sKS]] = "", DataBase2[[#This Row],[BESTUB]]=""), "", (DataBase2[[#This Row],[sKS]]-DataBase2[[#This Row],[BESTUB]])/DataBase2[[#This Row],[BESTUB]])</f>
        <v/>
      </c>
      <c r="AF901" s="75" t="str">
        <f>IF(OR(DataBase2[[#This Row],[sLB]] = "", DataBase2[[#This Row],[BestSol]]=""), "", (DataBase2[[#This Row],[sLB]]-DataBase2[[#This Row],[BestSol]])/DataBase2[[#This Row],[BestSol]])</f>
        <v/>
      </c>
      <c r="AG901" s="76" t="str">
        <f>IF(OR(DataBase2[[#This Row],[sCL]] = "", DataBase2[[#This Row],[BestSol]]=""), "", (DataBase2[[#This Row],[sCL]] -DataBase2[[#This Row],[BestSol]])/DataBase2[[#This Row],[BestSol]])</f>
        <v/>
      </c>
      <c r="AH901" s="76" t="str">
        <f>IF(OR(DataBase2[[#This Row],[sDRC]]= "", DataBase2[[#This Row],[BestSol]]=""), "", (DataBase2[[#This Row],[sDRC]]-DataBase2[[#This Row],[BestSol]])/DataBase2[[#This Row],[BestSol]])</f>
        <v/>
      </c>
      <c r="AI901" s="76" t="str">
        <f>IF(OR(DataBase2[[#This Row],[sABS]]= "", DataBase2[[#This Row],[BestSol]]=""), "", (DataBase2[[#This Row],[sABS]]-DataBase2[[#This Row],[BestSol]])/DataBase2[[#This Row],[BestSol]])</f>
        <v/>
      </c>
      <c r="AJ901" s="76" t="str">
        <f>IF(OR(DataBase2[[#This Row],[sCCJ]]= "", DataBase2[[#This Row],[BestSol]]=""), "", (DataBase2[[#This Row],[sCCJ]]-DataBase2[[#This Row],[BestSol]])/DataBase2[[#This Row],[BestSol]])</f>
        <v/>
      </c>
      <c r="AK901" s="76" t="str">
        <f>IF(OR(DataBase2[[#This Row],[sILS]] = "", DataBase2[[#This Row],[BestSol]]=""), "", (DataBase2[[#This Row],[sILS]]-DataBase2[[#This Row],[BestSol]])/DataBase2[[#This Row],[BestSol]])</f>
        <v/>
      </c>
      <c r="AL901" s="76" t="str">
        <f>IF(OR(DataBase2[[#This Row],[sSA]] = "", DataBase2[[#This Row],[BestSol]]=""), "", (DataBase2[[#This Row],[sSA]]-DataBase2[[#This Row],[BestSol]])/DataBase2[[#This Row],[BestSol]])</f>
        <v/>
      </c>
      <c r="AM901" s="165" t="str">
        <f>IF(OR(DataBase2[[#This Row],[sKS]] = "", DataBase2[[#This Row],[BestSol]]=""), "", (DataBase2[[#This Row],[sKS]]-DataBase2[[#This Row],[BestSol]])/DataBase2[[#This Row],[BestSol]])</f>
        <v/>
      </c>
      <c r="AN901" s="75" t="str">
        <f>IF(OR(DataBase2[[#This Row],[sLB]] = "", DataBase2[[#This Row],[BSHeu]]=""), "", (DataBase2[[#This Row],[sLB]]-DataBase2[[#This Row],[BSHeu]])/DataBase2[[#This Row],[BSHeu]])</f>
        <v/>
      </c>
      <c r="AO901" s="76" t="str">
        <f>IF(OR(DataBase2[[#This Row],[sCL]] = "",  DataBase2[[#This Row],[BSHeu]]=""), "", (DataBase2[[#This Row],[sCL]] - DataBase2[[#This Row],[BSHeu]])/ DataBase2[[#This Row],[BSHeu]])</f>
        <v/>
      </c>
      <c r="AP901" s="76" t="str">
        <f>IF(OR(DataBase2[[#This Row],[sDRC]]= "",  DataBase2[[#This Row],[BSHeu]]=""), "", (DataBase2[[#This Row],[sDRC]]- DataBase2[[#This Row],[BSHeu]])/ DataBase2[[#This Row],[BSHeu]])</f>
        <v/>
      </c>
      <c r="AQ901" s="76">
        <f>IF(OR(DataBase2[[#This Row],[sABS]]= "",  DataBase2[[#This Row],[BSHeu]]=""), "", (DataBase2[[#This Row],[sABS]]- DataBase2[[#This Row],[BSHeu]])/ DataBase2[[#This Row],[BSHeu]])</f>
        <v>5.631821276816551E-2</v>
      </c>
      <c r="AR901" s="76">
        <f>IF(OR(DataBase2[[#This Row],[sCCJ]]= "",  DataBase2[[#This Row],[BSHeu]]=""), "", (DataBase2[[#This Row],[sCCJ]]- DataBase2[[#This Row],[BSHeu]])/ DataBase2[[#This Row],[BSHeu]])</f>
        <v>0</v>
      </c>
      <c r="AS901" s="76">
        <f>IF(OR(DataBase2[[#This Row],[sILS]] = "",  DataBase2[[#This Row],[BSHeu]]=""), "", (DataBase2[[#This Row],[sILS]]- DataBase2[[#This Row],[BSHeu]])/ DataBase2[[#This Row],[BSHeu]])</f>
        <v>5.6879149032812111E-2</v>
      </c>
      <c r="AT901" s="76">
        <f>IF(OR(DataBase2[[#This Row],[sSA]] = "",  DataBase2[[#This Row],[BSHeu]]=""), "", (DataBase2[[#This Row],[sSA]]- DataBase2[[#This Row],[BSHeu]])/ DataBase2[[#This Row],[BSHeu]])</f>
        <v>0.11097260622948756</v>
      </c>
      <c r="AU901" s="77">
        <f>IF(OR(DataBase2[[#This Row],[sKS]]= "",  DataBase2[[#This Row],[BSHeu]]=""), "", (DataBase2[[#This Row],[sKS]]- DataBase2[[#This Row],[BSHeu]])/ DataBase2[[#This Row],[BSHeu]])</f>
        <v>0.11552710605745514</v>
      </c>
      <c r="AV901" s="78" t="str">
        <f>IF(AND(DataBase2[[#This Row],[sLBGB]]&lt;=0.0001, DataBase2[[#This Row],[sLBGB]]&lt;&gt;""), 1,"")</f>
        <v/>
      </c>
      <c r="AW901" s="78" t="str">
        <f>IF(AND(DataBase2[[#This Row],[sCLGB]]&lt;=0.0001,DataBase2[[#This Row],[sCLGB]]&lt;&gt;""), 1,"")</f>
        <v/>
      </c>
      <c r="AX901" s="78" t="str">
        <f>IF(AND(DataBase2[[#This Row],[sDRCGB]]&lt;=0.0001,DataBase2[[#This Row],[sDRCGB]]&lt;&gt;""), 1,"")</f>
        <v/>
      </c>
      <c r="AY901" s="78" t="str">
        <f>IF(AND(DataBase2[[#This Row],[sABSGB]]&lt;=0.0001,DataBase2[[#This Row],[sABSGB]]&lt;&gt;""), 1,"")</f>
        <v/>
      </c>
      <c r="AZ901" s="78" t="str">
        <f>IF(AND(DataBase2[[#This Row],[sCCJGB]]&lt;=0.0001,DataBase2[[#This Row],[sCCJGB]]&lt;&gt;""), 1,"")</f>
        <v/>
      </c>
      <c r="BA901" s="78" t="str">
        <f>IF(AND(DataBase2[[#This Row],[sILSGB]]&lt;=0.0001,DataBase2[[#This Row],[sILSGB]]&lt;&gt;""), 1,"")</f>
        <v/>
      </c>
      <c r="BB901" s="78" t="str">
        <f>IF(AND(DataBase2[[#This Row],[sSAGB]]&lt;=0.0001,DataBase2[[#This Row],[sSAGB]]&lt;&gt;""), 1,"")</f>
        <v/>
      </c>
      <c r="BC901" s="166" t="str">
        <f>IF(AND(DataBase2[[#This Row],[sKSGB]]&lt;=0.0001,DataBase2[[#This Row],[sKSGB]]&lt;&gt;""), 1,"")</f>
        <v/>
      </c>
      <c r="BD901" s="79" t="str">
        <f>IF(AND(DataBase2[[#This Row],[sLBGKS]]&lt;=0.0001, DataBase2[[#This Row],[sLBGKS]]&lt;&gt;""), 1,"")</f>
        <v/>
      </c>
      <c r="BE901" s="78" t="str">
        <f>IF(AND(DataBase2[[#This Row],[sCLGKS]]&lt;=0.0001,DataBase2[[#This Row],[sCLGKS]]&lt;&gt;""), 1,"")</f>
        <v/>
      </c>
      <c r="BF901" s="78" t="str">
        <f>IF(AND(DataBase2[[#This Row],[sDRCGKS]]&lt;=0.0001,DataBase2[[#This Row],[sDRCGKS]]&lt;&gt;""), 1,"")</f>
        <v/>
      </c>
      <c r="BG901" s="78" t="str">
        <f>IF(AND(DataBase2[[#This Row],[sABSGKS]]&lt;=0.0001,DataBase2[[#This Row],[sABSGKS]]&lt;&gt;""), 1,"")</f>
        <v/>
      </c>
      <c r="BH901" s="78">
        <f>IF(AND(DataBase2[[#This Row],[sCCJGKS]]&lt;=0.0001,DataBase2[[#This Row],[sCCJGKS]]&lt;&gt;""), 1,"")</f>
        <v>1</v>
      </c>
      <c r="BI901" s="78" t="str">
        <f>IF(AND(DataBase2[[#This Row],[sILSGKS]]&lt;=0.0001,DataBase2[[#This Row],[sILSGKS]]&lt;&gt;""), 1,"")</f>
        <v/>
      </c>
      <c r="BJ901" s="78" t="str">
        <f>IF(AND(DataBase2[[#This Row],[sSAGKS]]&lt;=0.0001,DataBase2[[#This Row],[sSAGKS]]&lt;&gt;""), 1,"")</f>
        <v/>
      </c>
      <c r="BK901" s="80" t="str">
        <f>IF(AND(DataBase2[[#This Row],[sKSGKS]]&lt;=0.0001,DataBase2[[#This Row],[sKSGKS]]&lt;&gt;""), 1,"")</f>
        <v/>
      </c>
      <c r="BQ901" s="7"/>
      <c r="BR901" s="7"/>
      <c r="BS901" s="7"/>
      <c r="BT901" s="7"/>
      <c r="BU901" s="7"/>
      <c r="CH901" s="7"/>
      <c r="CI901" s="7"/>
      <c r="CJ901" s="7"/>
      <c r="CK901" s="7"/>
      <c r="CQ901" s="7"/>
      <c r="CR901" s="7"/>
      <c r="CS901" s="7"/>
      <c r="CT901" s="7"/>
      <c r="CU901" s="7"/>
      <c r="DH901" s="7"/>
      <c r="DI901" s="7"/>
      <c r="DJ901" s="7"/>
      <c r="DK901" s="7"/>
      <c r="DQ901" s="7"/>
      <c r="DR901" s="7"/>
      <c r="DS901" s="7"/>
      <c r="DT901" s="7"/>
      <c r="DU901" s="7"/>
      <c r="EB901" s="7"/>
      <c r="EC901" s="7"/>
      <c r="ED901" s="7"/>
      <c r="EE901" s="7"/>
      <c r="EK901" s="7"/>
      <c r="EL901" s="7"/>
      <c r="EM901" s="7"/>
      <c r="EN901" s="7"/>
      <c r="EO901" s="7"/>
      <c r="EV901" s="7"/>
      <c r="EW901" s="7"/>
      <c r="EX901" s="7"/>
      <c r="EY901" s="7"/>
    </row>
    <row r="902" spans="1:155" s="8" customFormat="1" x14ac:dyDescent="0.35">
      <c r="A902" s="127" t="s">
        <v>365</v>
      </c>
      <c r="B902" s="128" t="s">
        <v>283</v>
      </c>
      <c r="C902" s="129" t="s">
        <v>282</v>
      </c>
      <c r="D902" s="67">
        <v>6</v>
      </c>
      <c r="E902" s="67">
        <v>200</v>
      </c>
      <c r="F902" s="68">
        <v>3</v>
      </c>
      <c r="G902" s="130"/>
      <c r="H902" s="163">
        <v>17559.3</v>
      </c>
      <c r="I902" s="132"/>
      <c r="J902" s="130"/>
      <c r="K902" s="163"/>
      <c r="L902" s="132"/>
      <c r="M902" s="130"/>
      <c r="N902" s="131"/>
      <c r="O902" s="132"/>
      <c r="P902" s="130">
        <v>28233.560549999998</v>
      </c>
      <c r="Q902" s="132">
        <v>7800</v>
      </c>
      <c r="R902" s="130">
        <v>24552.51</v>
      </c>
      <c r="S902" s="132">
        <v>6835.85</v>
      </c>
      <c r="T902" s="130">
        <v>26183.81</v>
      </c>
      <c r="U902" s="132">
        <v>300.68049999999999</v>
      </c>
      <c r="V902" s="130">
        <v>27173.21</v>
      </c>
      <c r="W902" s="132">
        <v>303.08249999999998</v>
      </c>
      <c r="X902" s="131">
        <v>27137.8</v>
      </c>
      <c r="Y902" s="132">
        <v>738</v>
      </c>
      <c r="Z902" s="74" t="str">
        <f t="shared" si="42"/>
        <v/>
      </c>
      <c r="AA902" s="48">
        <f t="shared" si="43"/>
        <v>24552.51</v>
      </c>
      <c r="AB90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MIN(G902,J902,M902),"")</f>
        <v/>
      </c>
      <c r="AC902" s="49" t="str">
        <f>IF(OR(DataBase2[[#This Row],[sKS]] = "", DataBase2[[#This Row],[BSOpt]]=""), "", (DataBase2[[#This Row],[sKS]]-DataBase2[[#This Row],[BSOpt]])/DataBase2[[#This Row],[BSOpt]])</f>
        <v/>
      </c>
      <c r="AD902" s="49" t="str">
        <f t="shared" si="44"/>
        <v/>
      </c>
      <c r="AE902" s="49" t="str">
        <f>IF(OR(DataBase2[[#This Row],[sKS]] = "", DataBase2[[#This Row],[BESTUB]]=""), "", (DataBase2[[#This Row],[sKS]]-DataBase2[[#This Row],[BESTUB]])/DataBase2[[#This Row],[BESTUB]])</f>
        <v/>
      </c>
      <c r="AF902" s="75" t="str">
        <f>IF(OR(DataBase2[[#This Row],[sLB]] = "", DataBase2[[#This Row],[BestSol]]=""), "", (DataBase2[[#This Row],[sLB]]-DataBase2[[#This Row],[BestSol]])/DataBase2[[#This Row],[BestSol]])</f>
        <v/>
      </c>
      <c r="AG902" s="76" t="str">
        <f>IF(OR(DataBase2[[#This Row],[sCL]] = "", DataBase2[[#This Row],[BestSol]]=""), "", (DataBase2[[#This Row],[sCL]] -DataBase2[[#This Row],[BestSol]])/DataBase2[[#This Row],[BestSol]])</f>
        <v/>
      </c>
      <c r="AH902" s="76" t="str">
        <f>IF(OR(DataBase2[[#This Row],[sDRC]]= "", DataBase2[[#This Row],[BestSol]]=""), "", (DataBase2[[#This Row],[sDRC]]-DataBase2[[#This Row],[BestSol]])/DataBase2[[#This Row],[BestSol]])</f>
        <v/>
      </c>
      <c r="AI902" s="76" t="str">
        <f>IF(OR(DataBase2[[#This Row],[sABS]]= "", DataBase2[[#This Row],[BestSol]]=""), "", (DataBase2[[#This Row],[sABS]]-DataBase2[[#This Row],[BestSol]])/DataBase2[[#This Row],[BestSol]])</f>
        <v/>
      </c>
      <c r="AJ902" s="76" t="str">
        <f>IF(OR(DataBase2[[#This Row],[sCCJ]]= "", DataBase2[[#This Row],[BestSol]]=""), "", (DataBase2[[#This Row],[sCCJ]]-DataBase2[[#This Row],[BestSol]])/DataBase2[[#This Row],[BestSol]])</f>
        <v/>
      </c>
      <c r="AK902" s="76" t="str">
        <f>IF(OR(DataBase2[[#This Row],[sILS]] = "", DataBase2[[#This Row],[BestSol]]=""), "", (DataBase2[[#This Row],[sILS]]-DataBase2[[#This Row],[BestSol]])/DataBase2[[#This Row],[BestSol]])</f>
        <v/>
      </c>
      <c r="AL902" s="76" t="str">
        <f>IF(OR(DataBase2[[#This Row],[sSA]] = "", DataBase2[[#This Row],[BestSol]]=""), "", (DataBase2[[#This Row],[sSA]]-DataBase2[[#This Row],[BestSol]])/DataBase2[[#This Row],[BestSol]])</f>
        <v/>
      </c>
      <c r="AM902" s="76" t="str">
        <f>IF(OR(DataBase2[[#This Row],[sKS]] = "", DataBase2[[#This Row],[BestSol]]=""), "", (DataBase2[[#This Row],[sKS]]-DataBase2[[#This Row],[BestSol]])/DataBase2[[#This Row],[BestSol]])</f>
        <v/>
      </c>
      <c r="AN902" s="75" t="str">
        <f>IF(OR(DataBase2[[#This Row],[sLB]] = "", DataBase2[[#This Row],[BSHeu]]=""), "", (DataBase2[[#This Row],[sLB]]-DataBase2[[#This Row],[BSHeu]])/DataBase2[[#This Row],[BSHeu]])</f>
        <v/>
      </c>
      <c r="AO902" s="76" t="str">
        <f>IF(OR(DataBase2[[#This Row],[sCL]] = "",  DataBase2[[#This Row],[BSHeu]]=""), "", (DataBase2[[#This Row],[sCL]] - DataBase2[[#This Row],[BSHeu]])/ DataBase2[[#This Row],[BSHeu]])</f>
        <v/>
      </c>
      <c r="AP902" s="76" t="str">
        <f>IF(OR(DataBase2[[#This Row],[sDRC]]= "",  DataBase2[[#This Row],[BSHeu]]=""), "", (DataBase2[[#This Row],[sDRC]]- DataBase2[[#This Row],[BSHeu]])/ DataBase2[[#This Row],[BSHeu]])</f>
        <v/>
      </c>
      <c r="AQ902" s="76">
        <f>IF(OR(DataBase2[[#This Row],[sABS]]= "",  DataBase2[[#This Row],[BSHeu]]=""), "", (DataBase2[[#This Row],[sABS]]- DataBase2[[#This Row],[BSHeu]])/ DataBase2[[#This Row],[BSHeu]])</f>
        <v>0.14992563082145166</v>
      </c>
      <c r="AR902" s="76">
        <f>IF(OR(DataBase2[[#This Row],[sCCJ]]= "",  DataBase2[[#This Row],[BSHeu]]=""), "", (DataBase2[[#This Row],[sCCJ]]- DataBase2[[#This Row],[BSHeu]])/ DataBase2[[#This Row],[BSHeu]])</f>
        <v>0</v>
      </c>
      <c r="AS902" s="76">
        <f>IF(OR(DataBase2[[#This Row],[sILS]] = "",  DataBase2[[#This Row],[BSHeu]]=""), "", (DataBase2[[#This Row],[sILS]]- DataBase2[[#This Row],[BSHeu]])/ DataBase2[[#This Row],[BSHeu]])</f>
        <v>6.6441272195795986E-2</v>
      </c>
      <c r="AT902" s="76">
        <f>IF(OR(DataBase2[[#This Row],[sSA]] = "",  DataBase2[[#This Row],[BSHeu]]=""), "", (DataBase2[[#This Row],[sSA]]- DataBase2[[#This Row],[BSHeu]])/ DataBase2[[#This Row],[BSHeu]])</f>
        <v>0.10673857784804898</v>
      </c>
      <c r="AU902" s="77">
        <f>IF(OR(DataBase2[[#This Row],[sKS]]= "",  DataBase2[[#This Row],[BSHeu]]=""), "", (DataBase2[[#This Row],[sKS]]- DataBase2[[#This Row],[BSHeu]])/ DataBase2[[#This Row],[BSHeu]])</f>
        <v>0.10529636277512976</v>
      </c>
      <c r="AV902" s="78" t="str">
        <f>IF(AND(DataBase2[[#This Row],[sLBGB]]&lt;=0.0001, DataBase2[[#This Row],[sLBGB]]&lt;&gt;""), 1,"")</f>
        <v/>
      </c>
      <c r="AW902" s="78" t="str">
        <f>IF(AND(DataBase2[[#This Row],[sCLGB]]&lt;=0.0001,DataBase2[[#This Row],[sCLGB]]&lt;&gt;""), 1,"")</f>
        <v/>
      </c>
      <c r="AX902" s="78" t="str">
        <f>IF(AND(DataBase2[[#This Row],[sDRCGB]]&lt;=0.0001,DataBase2[[#This Row],[sDRCGB]]&lt;&gt;""), 1,"")</f>
        <v/>
      </c>
      <c r="AY902" s="78" t="str">
        <f>IF(AND(DataBase2[[#This Row],[sABSGB]]&lt;=0.0001,DataBase2[[#This Row],[sABSGB]]&lt;&gt;""), 1,"")</f>
        <v/>
      </c>
      <c r="AZ902" s="78" t="str">
        <f>IF(AND(DataBase2[[#This Row],[sCCJGB]]&lt;=0.0001,DataBase2[[#This Row],[sCCJGB]]&lt;&gt;""), 1,"")</f>
        <v/>
      </c>
      <c r="BA902" s="78" t="str">
        <f>IF(AND(DataBase2[[#This Row],[sILSGB]]&lt;=0.0001,DataBase2[[#This Row],[sILSGB]]&lt;&gt;""), 1,"")</f>
        <v/>
      </c>
      <c r="BB902" s="78" t="str">
        <f>IF(AND(DataBase2[[#This Row],[sSAGB]]&lt;=0.0001,DataBase2[[#This Row],[sSAGB]]&lt;&gt;""), 1,"")</f>
        <v/>
      </c>
      <c r="BC902" s="78" t="str">
        <f>IF(AND(DataBase2[[#This Row],[sKSGB]]&lt;=0.0001,DataBase2[[#This Row],[sKSGB]]&lt;&gt;""), 1,"")</f>
        <v/>
      </c>
      <c r="BD902" s="79" t="str">
        <f>IF(AND(DataBase2[[#This Row],[sLBGKS]]&lt;=0.0001, DataBase2[[#This Row],[sLBGKS]]&lt;&gt;""), 1,"")</f>
        <v/>
      </c>
      <c r="BE902" s="78" t="str">
        <f>IF(AND(DataBase2[[#This Row],[sCLGKS]]&lt;=0.0001,DataBase2[[#This Row],[sCLGKS]]&lt;&gt;""), 1,"")</f>
        <v/>
      </c>
      <c r="BF902" s="78" t="str">
        <f>IF(AND(DataBase2[[#This Row],[sDRCGKS]]&lt;=0.0001,DataBase2[[#This Row],[sDRCGKS]]&lt;&gt;""), 1,"")</f>
        <v/>
      </c>
      <c r="BG902" s="78" t="str">
        <f>IF(AND(DataBase2[[#This Row],[sABSGKS]]&lt;=0.0001,DataBase2[[#This Row],[sABSGKS]]&lt;&gt;""), 1,"")</f>
        <v/>
      </c>
      <c r="BH902" s="78">
        <f>IF(AND(DataBase2[[#This Row],[sCCJGKS]]&lt;=0.0001,DataBase2[[#This Row],[sCCJGKS]]&lt;&gt;""), 1,"")</f>
        <v>1</v>
      </c>
      <c r="BI902" s="78" t="str">
        <f>IF(AND(DataBase2[[#This Row],[sILSGKS]]&lt;=0.0001,DataBase2[[#This Row],[sILSGKS]]&lt;&gt;""), 1,"")</f>
        <v/>
      </c>
      <c r="BJ902" s="78" t="str">
        <f>IF(AND(DataBase2[[#This Row],[sSAGKS]]&lt;=0.0001,DataBase2[[#This Row],[sSAGKS]]&lt;&gt;""), 1,"")</f>
        <v/>
      </c>
      <c r="BK902" s="80" t="str">
        <f>IF(AND(DataBase2[[#This Row],[sKSGKS]]&lt;=0.0001,DataBase2[[#This Row],[sKSGKS]]&lt;&gt;""), 1,"")</f>
        <v/>
      </c>
      <c r="BQ902" s="7"/>
      <c r="BR902" s="7"/>
      <c r="BS902" s="7"/>
      <c r="BT902" s="7"/>
      <c r="BU902" s="7"/>
      <c r="CH902" s="7"/>
      <c r="CI902" s="7"/>
      <c r="CJ902" s="7"/>
      <c r="CK902" s="7"/>
      <c r="CQ902" s="7"/>
      <c r="CR902" s="7"/>
      <c r="CS902" s="7"/>
      <c r="CT902" s="7"/>
      <c r="CU902" s="7"/>
      <c r="DH902" s="7"/>
      <c r="DI902" s="7"/>
      <c r="DJ902" s="7"/>
      <c r="DK902" s="7"/>
      <c r="DQ902" s="7"/>
      <c r="DR902" s="7"/>
      <c r="DS902" s="7"/>
      <c r="DT902" s="7"/>
      <c r="DU902" s="7"/>
      <c r="EB902" s="7"/>
      <c r="EC902" s="7"/>
      <c r="ED902" s="7"/>
      <c r="EE902" s="7"/>
      <c r="EK902" s="7"/>
      <c r="EL902" s="7"/>
      <c r="EM902" s="7"/>
      <c r="EN902" s="7"/>
      <c r="EO902" s="7"/>
      <c r="EV902" s="7"/>
      <c r="EW902" s="7"/>
      <c r="EX902" s="7"/>
      <c r="EY902" s="7"/>
    </row>
    <row r="903" spans="1:155" s="8" customFormat="1" x14ac:dyDescent="0.35">
      <c r="A903" s="127" t="s">
        <v>366</v>
      </c>
      <c r="B903" s="128" t="s">
        <v>283</v>
      </c>
      <c r="C903" s="129" t="s">
        <v>282</v>
      </c>
      <c r="D903" s="67">
        <v>6</v>
      </c>
      <c r="E903" s="67">
        <v>200</v>
      </c>
      <c r="F903" s="68">
        <v>4</v>
      </c>
      <c r="G903" s="130"/>
      <c r="H903" s="163">
        <v>18776.900000000001</v>
      </c>
      <c r="I903" s="132"/>
      <c r="J903" s="130"/>
      <c r="K903" s="163"/>
      <c r="L903" s="132"/>
      <c r="M903" s="130"/>
      <c r="N903" s="131"/>
      <c r="O903" s="132"/>
      <c r="P903" s="130">
        <v>29142.279299999998</v>
      </c>
      <c r="Q903" s="132">
        <v>7801</v>
      </c>
      <c r="R903" s="130">
        <v>25752.11</v>
      </c>
      <c r="S903" s="132">
        <v>5870.15</v>
      </c>
      <c r="T903" s="130">
        <v>27528.81</v>
      </c>
      <c r="U903" s="132">
        <v>301.37099999999998</v>
      </c>
      <c r="V903" s="130">
        <v>29127.31</v>
      </c>
      <c r="W903" s="132">
        <v>302.39699999999999</v>
      </c>
      <c r="X903" s="131">
        <v>29562.9</v>
      </c>
      <c r="Y903" s="132">
        <v>445</v>
      </c>
      <c r="Z903" s="74" t="str">
        <f t="shared" si="42"/>
        <v/>
      </c>
      <c r="AA903" s="48">
        <f t="shared" si="43"/>
        <v>25752.11</v>
      </c>
      <c r="AB90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MIN(G903,J903,M903),"")</f>
        <v/>
      </c>
      <c r="AC903" s="49" t="str">
        <f>IF(OR(DataBase2[[#This Row],[sKS]] = "", DataBase2[[#This Row],[BSOpt]]=""), "", (DataBase2[[#This Row],[sKS]]-DataBase2[[#This Row],[BSOpt]])/DataBase2[[#This Row],[BSOpt]])</f>
        <v/>
      </c>
      <c r="AD903" s="49" t="str">
        <f t="shared" si="44"/>
        <v/>
      </c>
      <c r="AE903" s="49" t="str">
        <f>IF(OR(DataBase2[[#This Row],[sKS]] = "", DataBase2[[#This Row],[BESTUB]]=""), "", (DataBase2[[#This Row],[sKS]]-DataBase2[[#This Row],[BESTUB]])/DataBase2[[#This Row],[BESTUB]])</f>
        <v/>
      </c>
      <c r="AF903" s="75" t="str">
        <f>IF(OR(DataBase2[[#This Row],[sLB]] = "", DataBase2[[#This Row],[BestSol]]=""), "", (DataBase2[[#This Row],[sLB]]-DataBase2[[#This Row],[BestSol]])/DataBase2[[#This Row],[BestSol]])</f>
        <v/>
      </c>
      <c r="AG903" s="76" t="str">
        <f>IF(OR(DataBase2[[#This Row],[sCL]] = "", DataBase2[[#This Row],[BestSol]]=""), "", (DataBase2[[#This Row],[sCL]] -DataBase2[[#This Row],[BestSol]])/DataBase2[[#This Row],[BestSol]])</f>
        <v/>
      </c>
      <c r="AH903" s="76" t="str">
        <f>IF(OR(DataBase2[[#This Row],[sDRC]]= "", DataBase2[[#This Row],[BestSol]]=""), "", (DataBase2[[#This Row],[sDRC]]-DataBase2[[#This Row],[BestSol]])/DataBase2[[#This Row],[BestSol]])</f>
        <v/>
      </c>
      <c r="AI903" s="76" t="str">
        <f>IF(OR(DataBase2[[#This Row],[sABS]]= "", DataBase2[[#This Row],[BestSol]]=""), "", (DataBase2[[#This Row],[sABS]]-DataBase2[[#This Row],[BestSol]])/DataBase2[[#This Row],[BestSol]])</f>
        <v/>
      </c>
      <c r="AJ903" s="76" t="str">
        <f>IF(OR(DataBase2[[#This Row],[sCCJ]]= "", DataBase2[[#This Row],[BestSol]]=""), "", (DataBase2[[#This Row],[sCCJ]]-DataBase2[[#This Row],[BestSol]])/DataBase2[[#This Row],[BestSol]])</f>
        <v/>
      </c>
      <c r="AK903" s="76" t="str">
        <f>IF(OR(DataBase2[[#This Row],[sILS]] = "", DataBase2[[#This Row],[BestSol]]=""), "", (DataBase2[[#This Row],[sILS]]-DataBase2[[#This Row],[BestSol]])/DataBase2[[#This Row],[BestSol]])</f>
        <v/>
      </c>
      <c r="AL903" s="76" t="str">
        <f>IF(OR(DataBase2[[#This Row],[sSA]] = "", DataBase2[[#This Row],[BestSol]]=""), "", (DataBase2[[#This Row],[sSA]]-DataBase2[[#This Row],[BestSol]])/DataBase2[[#This Row],[BestSol]])</f>
        <v/>
      </c>
      <c r="AM903" s="165" t="str">
        <f>IF(OR(DataBase2[[#This Row],[sKS]] = "", DataBase2[[#This Row],[BestSol]]=""), "", (DataBase2[[#This Row],[sKS]]-DataBase2[[#This Row],[BestSol]])/DataBase2[[#This Row],[BestSol]])</f>
        <v/>
      </c>
      <c r="AN903" s="75" t="str">
        <f>IF(OR(DataBase2[[#This Row],[sLB]] = "", DataBase2[[#This Row],[BSHeu]]=""), "", (DataBase2[[#This Row],[sLB]]-DataBase2[[#This Row],[BSHeu]])/DataBase2[[#This Row],[BSHeu]])</f>
        <v/>
      </c>
      <c r="AO903" s="76" t="str">
        <f>IF(OR(DataBase2[[#This Row],[sCL]] = "",  DataBase2[[#This Row],[BSHeu]]=""), "", (DataBase2[[#This Row],[sCL]] - DataBase2[[#This Row],[BSHeu]])/ DataBase2[[#This Row],[BSHeu]])</f>
        <v/>
      </c>
      <c r="AP903" s="76" t="str">
        <f>IF(OR(DataBase2[[#This Row],[sDRC]]= "",  DataBase2[[#This Row],[BSHeu]]=""), "", (DataBase2[[#This Row],[sDRC]]- DataBase2[[#This Row],[BSHeu]])/ DataBase2[[#This Row],[BSHeu]])</f>
        <v/>
      </c>
      <c r="AQ903" s="76">
        <f>IF(OR(DataBase2[[#This Row],[sABS]]= "",  DataBase2[[#This Row],[BSHeu]]=""), "", (DataBase2[[#This Row],[sABS]]- DataBase2[[#This Row],[BSHeu]])/ DataBase2[[#This Row],[BSHeu]])</f>
        <v>0.13164627286851438</v>
      </c>
      <c r="AR903" s="76">
        <f>IF(OR(DataBase2[[#This Row],[sCCJ]]= "",  DataBase2[[#This Row],[BSHeu]]=""), "", (DataBase2[[#This Row],[sCCJ]]- DataBase2[[#This Row],[BSHeu]])/ DataBase2[[#This Row],[BSHeu]])</f>
        <v>0</v>
      </c>
      <c r="AS903" s="76">
        <f>IF(OR(DataBase2[[#This Row],[sILS]] = "",  DataBase2[[#This Row],[BSHeu]]=""), "", (DataBase2[[#This Row],[sILS]]- DataBase2[[#This Row],[BSHeu]])/ DataBase2[[#This Row],[BSHeu]])</f>
        <v>6.8992404894200929E-2</v>
      </c>
      <c r="AT903" s="76">
        <f>IF(OR(DataBase2[[#This Row],[sSA]] = "",  DataBase2[[#This Row],[BSHeu]]=""), "", (DataBase2[[#This Row],[sSA]]- DataBase2[[#This Row],[BSHeu]])/ DataBase2[[#This Row],[BSHeu]])</f>
        <v>0.1310649884611397</v>
      </c>
      <c r="AU903" s="77">
        <f>IF(OR(DataBase2[[#This Row],[sKS]]= "",  DataBase2[[#This Row],[BSHeu]]=""), "", (DataBase2[[#This Row],[sKS]]- DataBase2[[#This Row],[BSHeu]])/ DataBase2[[#This Row],[BSHeu]])</f>
        <v>0.14797971894341866</v>
      </c>
      <c r="AV903" s="78" t="str">
        <f>IF(AND(DataBase2[[#This Row],[sLBGB]]&lt;=0.0001, DataBase2[[#This Row],[sLBGB]]&lt;&gt;""), 1,"")</f>
        <v/>
      </c>
      <c r="AW903" s="78" t="str">
        <f>IF(AND(DataBase2[[#This Row],[sCLGB]]&lt;=0.0001,DataBase2[[#This Row],[sCLGB]]&lt;&gt;""), 1,"")</f>
        <v/>
      </c>
      <c r="AX903" s="78" t="str">
        <f>IF(AND(DataBase2[[#This Row],[sDRCGB]]&lt;=0.0001,DataBase2[[#This Row],[sDRCGB]]&lt;&gt;""), 1,"")</f>
        <v/>
      </c>
      <c r="AY903" s="78" t="str">
        <f>IF(AND(DataBase2[[#This Row],[sABSGB]]&lt;=0.0001,DataBase2[[#This Row],[sABSGB]]&lt;&gt;""), 1,"")</f>
        <v/>
      </c>
      <c r="AZ903" s="78" t="str">
        <f>IF(AND(DataBase2[[#This Row],[sCCJGB]]&lt;=0.0001,DataBase2[[#This Row],[sCCJGB]]&lt;&gt;""), 1,"")</f>
        <v/>
      </c>
      <c r="BA903" s="78" t="str">
        <f>IF(AND(DataBase2[[#This Row],[sILSGB]]&lt;=0.0001,DataBase2[[#This Row],[sILSGB]]&lt;&gt;""), 1,"")</f>
        <v/>
      </c>
      <c r="BB903" s="78" t="str">
        <f>IF(AND(DataBase2[[#This Row],[sSAGB]]&lt;=0.0001,DataBase2[[#This Row],[sSAGB]]&lt;&gt;""), 1,"")</f>
        <v/>
      </c>
      <c r="BC903" s="166" t="str">
        <f>IF(AND(DataBase2[[#This Row],[sKSGB]]&lt;=0.0001,DataBase2[[#This Row],[sKSGB]]&lt;&gt;""), 1,"")</f>
        <v/>
      </c>
      <c r="BD903" s="79" t="str">
        <f>IF(AND(DataBase2[[#This Row],[sLBGKS]]&lt;=0.0001, DataBase2[[#This Row],[sLBGKS]]&lt;&gt;""), 1,"")</f>
        <v/>
      </c>
      <c r="BE903" s="78" t="str">
        <f>IF(AND(DataBase2[[#This Row],[sCLGKS]]&lt;=0.0001,DataBase2[[#This Row],[sCLGKS]]&lt;&gt;""), 1,"")</f>
        <v/>
      </c>
      <c r="BF903" s="78" t="str">
        <f>IF(AND(DataBase2[[#This Row],[sDRCGKS]]&lt;=0.0001,DataBase2[[#This Row],[sDRCGKS]]&lt;&gt;""), 1,"")</f>
        <v/>
      </c>
      <c r="BG903" s="78" t="str">
        <f>IF(AND(DataBase2[[#This Row],[sABSGKS]]&lt;=0.0001,DataBase2[[#This Row],[sABSGKS]]&lt;&gt;""), 1,"")</f>
        <v/>
      </c>
      <c r="BH903" s="78">
        <f>IF(AND(DataBase2[[#This Row],[sCCJGKS]]&lt;=0.0001,DataBase2[[#This Row],[sCCJGKS]]&lt;&gt;""), 1,"")</f>
        <v>1</v>
      </c>
      <c r="BI903" s="78" t="str">
        <f>IF(AND(DataBase2[[#This Row],[sILSGKS]]&lt;=0.0001,DataBase2[[#This Row],[sILSGKS]]&lt;&gt;""), 1,"")</f>
        <v/>
      </c>
      <c r="BJ903" s="78" t="str">
        <f>IF(AND(DataBase2[[#This Row],[sSAGKS]]&lt;=0.0001,DataBase2[[#This Row],[sSAGKS]]&lt;&gt;""), 1,"")</f>
        <v/>
      </c>
      <c r="BK903" s="80" t="str">
        <f>IF(AND(DataBase2[[#This Row],[sKSGKS]]&lt;=0.0001,DataBase2[[#This Row],[sKSGKS]]&lt;&gt;""), 1,"")</f>
        <v/>
      </c>
      <c r="BQ903" s="7"/>
      <c r="BR903" s="7"/>
      <c r="BS903" s="7"/>
      <c r="BT903" s="7"/>
      <c r="BU903" s="7"/>
      <c r="CH903" s="7"/>
      <c r="CI903" s="7"/>
      <c r="CJ903" s="7"/>
      <c r="CK903" s="7"/>
      <c r="CQ903" s="7"/>
      <c r="CR903" s="7"/>
      <c r="CS903" s="7"/>
      <c r="CT903" s="7"/>
      <c r="CU903" s="7"/>
      <c r="DH903" s="7"/>
      <c r="DI903" s="7"/>
      <c r="DJ903" s="7"/>
      <c r="DK903" s="7"/>
      <c r="DQ903" s="7"/>
      <c r="DR903" s="7"/>
      <c r="DS903" s="7"/>
      <c r="DT903" s="7"/>
      <c r="DU903" s="7"/>
      <c r="EB903" s="7"/>
      <c r="EC903" s="7"/>
      <c r="ED903" s="7"/>
      <c r="EE903" s="7"/>
      <c r="EK903" s="7"/>
      <c r="EL903" s="7"/>
      <c r="EM903" s="7"/>
      <c r="EN903" s="7"/>
      <c r="EO903" s="7"/>
      <c r="EV903" s="7"/>
      <c r="EW903" s="7"/>
      <c r="EX903" s="7"/>
      <c r="EY903" s="7"/>
    </row>
    <row r="904" spans="1:155" s="8" customFormat="1" x14ac:dyDescent="0.35">
      <c r="A904" s="127" t="s">
        <v>367</v>
      </c>
      <c r="B904" s="128" t="s">
        <v>283</v>
      </c>
      <c r="C904" s="129" t="s">
        <v>282</v>
      </c>
      <c r="D904" s="67">
        <v>6</v>
      </c>
      <c r="E904" s="67">
        <v>200</v>
      </c>
      <c r="F904" s="68">
        <v>5</v>
      </c>
      <c r="G904" s="130"/>
      <c r="H904" s="163">
        <v>20094.599999999999</v>
      </c>
      <c r="I904" s="132"/>
      <c r="J904" s="130"/>
      <c r="K904" s="163"/>
      <c r="L904" s="132"/>
      <c r="M904" s="130"/>
      <c r="N904" s="131"/>
      <c r="O904" s="132"/>
      <c r="P904" s="130">
        <v>30393.66992</v>
      </c>
      <c r="Q904" s="132">
        <v>7801</v>
      </c>
      <c r="R904" s="130">
        <v>27444.21</v>
      </c>
      <c r="S904" s="132">
        <v>6221.48</v>
      </c>
      <c r="T904" s="130">
        <v>29674.11</v>
      </c>
      <c r="U904" s="132">
        <v>300.45650000000001</v>
      </c>
      <c r="V904" s="130">
        <v>31295.81</v>
      </c>
      <c r="W904" s="132">
        <v>307.59649999999999</v>
      </c>
      <c r="X904" s="131">
        <v>30202.2</v>
      </c>
      <c r="Y904" s="132">
        <v>702</v>
      </c>
      <c r="Z904" s="74" t="str">
        <f t="shared" si="42"/>
        <v/>
      </c>
      <c r="AA904" s="48">
        <f t="shared" si="43"/>
        <v>27444.21</v>
      </c>
      <c r="AB90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MIN(G904,J904,M904),"")</f>
        <v/>
      </c>
      <c r="AC904" s="49" t="str">
        <f>IF(OR(DataBase2[[#This Row],[sKS]] = "", DataBase2[[#This Row],[BSOpt]]=""), "", (DataBase2[[#This Row],[sKS]]-DataBase2[[#This Row],[BSOpt]])/DataBase2[[#This Row],[BSOpt]])</f>
        <v/>
      </c>
      <c r="AD904" s="49" t="str">
        <f t="shared" si="44"/>
        <v/>
      </c>
      <c r="AE904" s="49" t="str">
        <f>IF(OR(DataBase2[[#This Row],[sKS]] = "", DataBase2[[#This Row],[BESTUB]]=""), "", (DataBase2[[#This Row],[sKS]]-DataBase2[[#This Row],[BESTUB]])/DataBase2[[#This Row],[BESTUB]])</f>
        <v/>
      </c>
      <c r="AF904" s="75" t="str">
        <f>IF(OR(DataBase2[[#This Row],[sLB]] = "", DataBase2[[#This Row],[BestSol]]=""), "", (DataBase2[[#This Row],[sLB]]-DataBase2[[#This Row],[BestSol]])/DataBase2[[#This Row],[BestSol]])</f>
        <v/>
      </c>
      <c r="AG904" s="76" t="str">
        <f>IF(OR(DataBase2[[#This Row],[sCL]] = "", DataBase2[[#This Row],[BestSol]]=""), "", (DataBase2[[#This Row],[sCL]] -DataBase2[[#This Row],[BestSol]])/DataBase2[[#This Row],[BestSol]])</f>
        <v/>
      </c>
      <c r="AH904" s="76" t="str">
        <f>IF(OR(DataBase2[[#This Row],[sDRC]]= "", DataBase2[[#This Row],[BestSol]]=""), "", (DataBase2[[#This Row],[sDRC]]-DataBase2[[#This Row],[BestSol]])/DataBase2[[#This Row],[BestSol]])</f>
        <v/>
      </c>
      <c r="AI904" s="76" t="str">
        <f>IF(OR(DataBase2[[#This Row],[sABS]]= "", DataBase2[[#This Row],[BestSol]]=""), "", (DataBase2[[#This Row],[sABS]]-DataBase2[[#This Row],[BestSol]])/DataBase2[[#This Row],[BestSol]])</f>
        <v/>
      </c>
      <c r="AJ904" s="76" t="str">
        <f>IF(OR(DataBase2[[#This Row],[sCCJ]]= "", DataBase2[[#This Row],[BestSol]]=""), "", (DataBase2[[#This Row],[sCCJ]]-DataBase2[[#This Row],[BestSol]])/DataBase2[[#This Row],[BestSol]])</f>
        <v/>
      </c>
      <c r="AK904" s="76" t="str">
        <f>IF(OR(DataBase2[[#This Row],[sILS]] = "", DataBase2[[#This Row],[BestSol]]=""), "", (DataBase2[[#This Row],[sILS]]-DataBase2[[#This Row],[BestSol]])/DataBase2[[#This Row],[BestSol]])</f>
        <v/>
      </c>
      <c r="AL904" s="76" t="str">
        <f>IF(OR(DataBase2[[#This Row],[sSA]] = "", DataBase2[[#This Row],[BestSol]]=""), "", (DataBase2[[#This Row],[sSA]]-DataBase2[[#This Row],[BestSol]])/DataBase2[[#This Row],[BestSol]])</f>
        <v/>
      </c>
      <c r="AM904" s="76" t="str">
        <f>IF(OR(DataBase2[[#This Row],[sKS]] = "", DataBase2[[#This Row],[BestSol]]=""), "", (DataBase2[[#This Row],[sKS]]-DataBase2[[#This Row],[BestSol]])/DataBase2[[#This Row],[BestSol]])</f>
        <v/>
      </c>
      <c r="AN904" s="75" t="str">
        <f>IF(OR(DataBase2[[#This Row],[sLB]] = "", DataBase2[[#This Row],[BSHeu]]=""), "", (DataBase2[[#This Row],[sLB]]-DataBase2[[#This Row],[BSHeu]])/DataBase2[[#This Row],[BSHeu]])</f>
        <v/>
      </c>
      <c r="AO904" s="76" t="str">
        <f>IF(OR(DataBase2[[#This Row],[sCL]] = "",  DataBase2[[#This Row],[BSHeu]]=""), "", (DataBase2[[#This Row],[sCL]] - DataBase2[[#This Row],[BSHeu]])/ DataBase2[[#This Row],[BSHeu]])</f>
        <v/>
      </c>
      <c r="AP904" s="76" t="str">
        <f>IF(OR(DataBase2[[#This Row],[sDRC]]= "",  DataBase2[[#This Row],[BSHeu]]=""), "", (DataBase2[[#This Row],[sDRC]]- DataBase2[[#This Row],[BSHeu]])/ DataBase2[[#This Row],[BSHeu]])</f>
        <v/>
      </c>
      <c r="AQ904" s="76">
        <f>IF(OR(DataBase2[[#This Row],[sABS]]= "",  DataBase2[[#This Row],[BSHeu]]=""), "", (DataBase2[[#This Row],[sABS]]- DataBase2[[#This Row],[BSHeu]])/ DataBase2[[#This Row],[BSHeu]])</f>
        <v>0.10747111758727984</v>
      </c>
      <c r="AR904" s="76">
        <f>IF(OR(DataBase2[[#This Row],[sCCJ]]= "",  DataBase2[[#This Row],[BSHeu]]=""), "", (DataBase2[[#This Row],[sCCJ]]- DataBase2[[#This Row],[BSHeu]])/ DataBase2[[#This Row],[BSHeu]])</f>
        <v>0</v>
      </c>
      <c r="AS904" s="76">
        <f>IF(OR(DataBase2[[#This Row],[sILS]] = "",  DataBase2[[#This Row],[BSHeu]]=""), "", (DataBase2[[#This Row],[sILS]]- DataBase2[[#This Row],[BSHeu]])/ DataBase2[[#This Row],[BSHeu]])</f>
        <v>8.1252111101030103E-2</v>
      </c>
      <c r="AT904" s="76">
        <f>IF(OR(DataBase2[[#This Row],[sSA]] = "",  DataBase2[[#This Row],[BSHeu]]=""), "", (DataBase2[[#This Row],[sSA]]- DataBase2[[#This Row],[BSHeu]])/ DataBase2[[#This Row],[BSHeu]])</f>
        <v>0.14034289928549601</v>
      </c>
      <c r="AU904" s="77">
        <f>IF(OR(DataBase2[[#This Row],[sKS]]= "",  DataBase2[[#This Row],[BSHeu]]=""), "", (DataBase2[[#This Row],[sKS]]- DataBase2[[#This Row],[BSHeu]])/ DataBase2[[#This Row],[BSHeu]])</f>
        <v>0.10049442122764699</v>
      </c>
      <c r="AV904" s="78" t="str">
        <f>IF(AND(DataBase2[[#This Row],[sLBGB]]&lt;=0.0001, DataBase2[[#This Row],[sLBGB]]&lt;&gt;""), 1,"")</f>
        <v/>
      </c>
      <c r="AW904" s="78" t="str">
        <f>IF(AND(DataBase2[[#This Row],[sCLGB]]&lt;=0.0001,DataBase2[[#This Row],[sCLGB]]&lt;&gt;""), 1,"")</f>
        <v/>
      </c>
      <c r="AX904" s="78" t="str">
        <f>IF(AND(DataBase2[[#This Row],[sDRCGB]]&lt;=0.0001,DataBase2[[#This Row],[sDRCGB]]&lt;&gt;""), 1,"")</f>
        <v/>
      </c>
      <c r="AY904" s="78" t="str">
        <f>IF(AND(DataBase2[[#This Row],[sABSGB]]&lt;=0.0001,DataBase2[[#This Row],[sABSGB]]&lt;&gt;""), 1,"")</f>
        <v/>
      </c>
      <c r="AZ904" s="78" t="str">
        <f>IF(AND(DataBase2[[#This Row],[sCCJGB]]&lt;=0.0001,DataBase2[[#This Row],[sCCJGB]]&lt;&gt;""), 1,"")</f>
        <v/>
      </c>
      <c r="BA904" s="78" t="str">
        <f>IF(AND(DataBase2[[#This Row],[sILSGB]]&lt;=0.0001,DataBase2[[#This Row],[sILSGB]]&lt;&gt;""), 1,"")</f>
        <v/>
      </c>
      <c r="BB904" s="78" t="str">
        <f>IF(AND(DataBase2[[#This Row],[sSAGB]]&lt;=0.0001,DataBase2[[#This Row],[sSAGB]]&lt;&gt;""), 1,"")</f>
        <v/>
      </c>
      <c r="BC904" s="78" t="str">
        <f>IF(AND(DataBase2[[#This Row],[sKSGB]]&lt;=0.0001,DataBase2[[#This Row],[sKSGB]]&lt;&gt;""), 1,"")</f>
        <v/>
      </c>
      <c r="BD904" s="79" t="str">
        <f>IF(AND(DataBase2[[#This Row],[sLBGKS]]&lt;=0.0001, DataBase2[[#This Row],[sLBGKS]]&lt;&gt;""), 1,"")</f>
        <v/>
      </c>
      <c r="BE904" s="78" t="str">
        <f>IF(AND(DataBase2[[#This Row],[sCLGKS]]&lt;=0.0001,DataBase2[[#This Row],[sCLGKS]]&lt;&gt;""), 1,"")</f>
        <v/>
      </c>
      <c r="BF904" s="78" t="str">
        <f>IF(AND(DataBase2[[#This Row],[sDRCGKS]]&lt;=0.0001,DataBase2[[#This Row],[sDRCGKS]]&lt;&gt;""), 1,"")</f>
        <v/>
      </c>
      <c r="BG904" s="78" t="str">
        <f>IF(AND(DataBase2[[#This Row],[sABSGKS]]&lt;=0.0001,DataBase2[[#This Row],[sABSGKS]]&lt;&gt;""), 1,"")</f>
        <v/>
      </c>
      <c r="BH904" s="78">
        <f>IF(AND(DataBase2[[#This Row],[sCCJGKS]]&lt;=0.0001,DataBase2[[#This Row],[sCCJGKS]]&lt;&gt;""), 1,"")</f>
        <v>1</v>
      </c>
      <c r="BI904" s="78" t="str">
        <f>IF(AND(DataBase2[[#This Row],[sILSGKS]]&lt;=0.0001,DataBase2[[#This Row],[sILSGKS]]&lt;&gt;""), 1,"")</f>
        <v/>
      </c>
      <c r="BJ904" s="78" t="str">
        <f>IF(AND(DataBase2[[#This Row],[sSAGKS]]&lt;=0.0001,DataBase2[[#This Row],[sSAGKS]]&lt;&gt;""), 1,"")</f>
        <v/>
      </c>
      <c r="BK904" s="80" t="str">
        <f>IF(AND(DataBase2[[#This Row],[sKSGKS]]&lt;=0.0001,DataBase2[[#This Row],[sKSGKS]]&lt;&gt;""), 1,"")</f>
        <v/>
      </c>
      <c r="BQ904" s="7"/>
      <c r="BR904" s="7"/>
      <c r="BS904" s="7"/>
      <c r="BT904" s="7"/>
      <c r="BU904" s="7"/>
      <c r="CH904" s="7"/>
      <c r="CI904" s="7"/>
      <c r="CJ904" s="7"/>
      <c r="CK904" s="7"/>
      <c r="CQ904" s="7"/>
      <c r="CR904" s="7"/>
      <c r="CS904" s="7"/>
      <c r="CT904" s="7"/>
      <c r="CU904" s="7"/>
      <c r="DH904" s="7"/>
      <c r="DI904" s="7"/>
      <c r="DJ904" s="7"/>
      <c r="DK904" s="7"/>
      <c r="DQ904" s="7"/>
      <c r="DR904" s="7"/>
      <c r="DS904" s="7"/>
      <c r="DT904" s="7"/>
      <c r="DU904" s="7"/>
      <c r="EB904" s="7"/>
      <c r="EC904" s="7"/>
      <c r="ED904" s="7"/>
      <c r="EE904" s="7"/>
      <c r="EK904" s="7"/>
      <c r="EL904" s="7"/>
      <c r="EM904" s="7"/>
      <c r="EN904" s="7"/>
      <c r="EO904" s="7"/>
      <c r="EV904" s="7"/>
      <c r="EW904" s="7"/>
      <c r="EX904" s="7"/>
      <c r="EY904" s="7"/>
    </row>
    <row r="905" spans="1:155" s="8" customFormat="1" x14ac:dyDescent="0.35">
      <c r="A905" s="127" t="s">
        <v>368</v>
      </c>
      <c r="B905" s="128" t="s">
        <v>283</v>
      </c>
      <c r="C905" s="129" t="s">
        <v>282</v>
      </c>
      <c r="D905" s="67">
        <v>6</v>
      </c>
      <c r="E905" s="67">
        <v>200</v>
      </c>
      <c r="F905" s="68">
        <v>2</v>
      </c>
      <c r="G905" s="130"/>
      <c r="H905" s="163">
        <v>16286</v>
      </c>
      <c r="I905" s="132"/>
      <c r="J905" s="130"/>
      <c r="K905" s="163"/>
      <c r="L905" s="132"/>
      <c r="M905" s="130"/>
      <c r="N905" s="131"/>
      <c r="O905" s="132"/>
      <c r="P905" s="130">
        <v>25331.470700000002</v>
      </c>
      <c r="Q905" s="132">
        <v>7800</v>
      </c>
      <c r="R905" s="130">
        <v>23211.439999999999</v>
      </c>
      <c r="S905" s="132">
        <v>20027.900000000001</v>
      </c>
      <c r="T905" s="130">
        <v>24974.44</v>
      </c>
      <c r="U905" s="132">
        <v>300.6395</v>
      </c>
      <c r="V905" s="130">
        <v>25867.54</v>
      </c>
      <c r="W905" s="132">
        <v>300.42250000000001</v>
      </c>
      <c r="X905" s="131">
        <v>25111.200000000001</v>
      </c>
      <c r="Y905" s="132">
        <v>586</v>
      </c>
      <c r="Z905" s="74" t="str">
        <f t="shared" si="42"/>
        <v/>
      </c>
      <c r="AA905" s="48">
        <f t="shared" si="43"/>
        <v>23211.439999999999</v>
      </c>
      <c r="AB90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MIN(G905,J905,M905),"")</f>
        <v/>
      </c>
      <c r="AC905" s="49" t="str">
        <f>IF(OR(DataBase2[[#This Row],[sKS]] = "", DataBase2[[#This Row],[BSOpt]]=""), "", (DataBase2[[#This Row],[sKS]]-DataBase2[[#This Row],[BSOpt]])/DataBase2[[#This Row],[BSOpt]])</f>
        <v/>
      </c>
      <c r="AD905" s="49" t="str">
        <f t="shared" si="44"/>
        <v/>
      </c>
      <c r="AE905" s="49" t="str">
        <f>IF(OR(DataBase2[[#This Row],[sKS]] = "", DataBase2[[#This Row],[BESTUB]]=""), "", (DataBase2[[#This Row],[sKS]]-DataBase2[[#This Row],[BESTUB]])/DataBase2[[#This Row],[BESTUB]])</f>
        <v/>
      </c>
      <c r="AF905" s="75" t="str">
        <f>IF(OR(DataBase2[[#This Row],[sLB]] = "", DataBase2[[#This Row],[BestSol]]=""), "", (DataBase2[[#This Row],[sLB]]-DataBase2[[#This Row],[BestSol]])/DataBase2[[#This Row],[BestSol]])</f>
        <v/>
      </c>
      <c r="AG905" s="76" t="str">
        <f>IF(OR(DataBase2[[#This Row],[sCL]] = "", DataBase2[[#This Row],[BestSol]]=""), "", (DataBase2[[#This Row],[sCL]] -DataBase2[[#This Row],[BestSol]])/DataBase2[[#This Row],[BestSol]])</f>
        <v/>
      </c>
      <c r="AH905" s="76" t="str">
        <f>IF(OR(DataBase2[[#This Row],[sDRC]]= "", DataBase2[[#This Row],[BestSol]]=""), "", (DataBase2[[#This Row],[sDRC]]-DataBase2[[#This Row],[BestSol]])/DataBase2[[#This Row],[BestSol]])</f>
        <v/>
      </c>
      <c r="AI905" s="76" t="str">
        <f>IF(OR(DataBase2[[#This Row],[sABS]]= "", DataBase2[[#This Row],[BestSol]]=""), "", (DataBase2[[#This Row],[sABS]]-DataBase2[[#This Row],[BestSol]])/DataBase2[[#This Row],[BestSol]])</f>
        <v/>
      </c>
      <c r="AJ905" s="76" t="str">
        <f>IF(OR(DataBase2[[#This Row],[sCCJ]]= "", DataBase2[[#This Row],[BestSol]]=""), "", (DataBase2[[#This Row],[sCCJ]]-DataBase2[[#This Row],[BestSol]])/DataBase2[[#This Row],[BestSol]])</f>
        <v/>
      </c>
      <c r="AK905" s="76" t="str">
        <f>IF(OR(DataBase2[[#This Row],[sILS]] = "", DataBase2[[#This Row],[BestSol]]=""), "", (DataBase2[[#This Row],[sILS]]-DataBase2[[#This Row],[BestSol]])/DataBase2[[#This Row],[BestSol]])</f>
        <v/>
      </c>
      <c r="AL905" s="76" t="str">
        <f>IF(OR(DataBase2[[#This Row],[sSA]] = "", DataBase2[[#This Row],[BestSol]]=""), "", (DataBase2[[#This Row],[sSA]]-DataBase2[[#This Row],[BestSol]])/DataBase2[[#This Row],[BestSol]])</f>
        <v/>
      </c>
      <c r="AM905" s="76" t="str">
        <f>IF(OR(DataBase2[[#This Row],[sKS]] = "", DataBase2[[#This Row],[BestSol]]=""), "", (DataBase2[[#This Row],[sKS]]-DataBase2[[#This Row],[BestSol]])/DataBase2[[#This Row],[BestSol]])</f>
        <v/>
      </c>
      <c r="AN905" s="75" t="str">
        <f>IF(OR(DataBase2[[#This Row],[sLB]] = "", DataBase2[[#This Row],[BSHeu]]=""), "", (DataBase2[[#This Row],[sLB]]-DataBase2[[#This Row],[BSHeu]])/DataBase2[[#This Row],[BSHeu]])</f>
        <v/>
      </c>
      <c r="AO905" s="76" t="str">
        <f>IF(OR(DataBase2[[#This Row],[sCL]] = "",  DataBase2[[#This Row],[BSHeu]]=""), "", (DataBase2[[#This Row],[sCL]] - DataBase2[[#This Row],[BSHeu]])/ DataBase2[[#This Row],[BSHeu]])</f>
        <v/>
      </c>
      <c r="AP905" s="76" t="str">
        <f>IF(OR(DataBase2[[#This Row],[sDRC]]= "",  DataBase2[[#This Row],[BSHeu]]=""), "", (DataBase2[[#This Row],[sDRC]]- DataBase2[[#This Row],[BSHeu]])/ DataBase2[[#This Row],[BSHeu]])</f>
        <v/>
      </c>
      <c r="AQ905" s="76">
        <f>IF(OR(DataBase2[[#This Row],[sABS]]= "",  DataBase2[[#This Row],[BSHeu]]=""), "", (DataBase2[[#This Row],[sABS]]- DataBase2[[#This Row],[BSHeu]])/ DataBase2[[#This Row],[BSHeu]])</f>
        <v>9.1335595723488205E-2</v>
      </c>
      <c r="AR905" s="76">
        <f>IF(OR(DataBase2[[#This Row],[sCCJ]]= "",  DataBase2[[#This Row],[BSHeu]]=""), "", (DataBase2[[#This Row],[sCCJ]]- DataBase2[[#This Row],[BSHeu]])/ DataBase2[[#This Row],[BSHeu]])</f>
        <v>0</v>
      </c>
      <c r="AS905" s="76">
        <f>IF(OR(DataBase2[[#This Row],[sILS]] = "",  DataBase2[[#This Row],[BSHeu]]=""), "", (DataBase2[[#This Row],[sILS]]- DataBase2[[#This Row],[BSHeu]])/ DataBase2[[#This Row],[BSHeu]])</f>
        <v>7.5953926167441579E-2</v>
      </c>
      <c r="AT905" s="76">
        <f>IF(OR(DataBase2[[#This Row],[sSA]] = "",  DataBase2[[#This Row],[BSHeu]]=""), "", (DataBase2[[#This Row],[sSA]]- DataBase2[[#This Row],[BSHeu]])/ DataBase2[[#This Row],[BSHeu]])</f>
        <v>0.1144306428209539</v>
      </c>
      <c r="AU905" s="77">
        <f>IF(OR(DataBase2[[#This Row],[sKS]]= "",  DataBase2[[#This Row],[BSHeu]]=""), "", (DataBase2[[#This Row],[sKS]]- DataBase2[[#This Row],[BSHeu]])/ DataBase2[[#This Row],[BSHeu]])</f>
        <v>8.1845848426465667E-2</v>
      </c>
      <c r="AV905" s="78" t="str">
        <f>IF(AND(DataBase2[[#This Row],[sLBGB]]&lt;=0.0001, DataBase2[[#This Row],[sLBGB]]&lt;&gt;""), 1,"")</f>
        <v/>
      </c>
      <c r="AW905" s="78" t="str">
        <f>IF(AND(DataBase2[[#This Row],[sCLGB]]&lt;=0.0001,DataBase2[[#This Row],[sCLGB]]&lt;&gt;""), 1,"")</f>
        <v/>
      </c>
      <c r="AX905" s="78" t="str">
        <f>IF(AND(DataBase2[[#This Row],[sDRCGB]]&lt;=0.0001,DataBase2[[#This Row],[sDRCGB]]&lt;&gt;""), 1,"")</f>
        <v/>
      </c>
      <c r="AY905" s="78" t="str">
        <f>IF(AND(DataBase2[[#This Row],[sABSGB]]&lt;=0.0001,DataBase2[[#This Row],[sABSGB]]&lt;&gt;""), 1,"")</f>
        <v/>
      </c>
      <c r="AZ905" s="78" t="str">
        <f>IF(AND(DataBase2[[#This Row],[sCCJGB]]&lt;=0.0001,DataBase2[[#This Row],[sCCJGB]]&lt;&gt;""), 1,"")</f>
        <v/>
      </c>
      <c r="BA905" s="78" t="str">
        <f>IF(AND(DataBase2[[#This Row],[sILSGB]]&lt;=0.0001,DataBase2[[#This Row],[sILSGB]]&lt;&gt;""), 1,"")</f>
        <v/>
      </c>
      <c r="BB905" s="78" t="str">
        <f>IF(AND(DataBase2[[#This Row],[sSAGB]]&lt;=0.0001,DataBase2[[#This Row],[sSAGB]]&lt;&gt;""), 1,"")</f>
        <v/>
      </c>
      <c r="BC905" s="78" t="str">
        <f>IF(AND(DataBase2[[#This Row],[sKSGB]]&lt;=0.0001,DataBase2[[#This Row],[sKSGB]]&lt;&gt;""), 1,"")</f>
        <v/>
      </c>
      <c r="BD905" s="79" t="str">
        <f>IF(AND(DataBase2[[#This Row],[sLBGKS]]&lt;=0.0001, DataBase2[[#This Row],[sLBGKS]]&lt;&gt;""), 1,"")</f>
        <v/>
      </c>
      <c r="BE905" s="78" t="str">
        <f>IF(AND(DataBase2[[#This Row],[sCLGKS]]&lt;=0.0001,DataBase2[[#This Row],[sCLGKS]]&lt;&gt;""), 1,"")</f>
        <v/>
      </c>
      <c r="BF905" s="78" t="str">
        <f>IF(AND(DataBase2[[#This Row],[sDRCGKS]]&lt;=0.0001,DataBase2[[#This Row],[sDRCGKS]]&lt;&gt;""), 1,"")</f>
        <v/>
      </c>
      <c r="BG905" s="78" t="str">
        <f>IF(AND(DataBase2[[#This Row],[sABSGKS]]&lt;=0.0001,DataBase2[[#This Row],[sABSGKS]]&lt;&gt;""), 1,"")</f>
        <v/>
      </c>
      <c r="BH905" s="78">
        <f>IF(AND(DataBase2[[#This Row],[sCCJGKS]]&lt;=0.0001,DataBase2[[#This Row],[sCCJGKS]]&lt;&gt;""), 1,"")</f>
        <v>1</v>
      </c>
      <c r="BI905" s="78" t="str">
        <f>IF(AND(DataBase2[[#This Row],[sILSGKS]]&lt;=0.0001,DataBase2[[#This Row],[sILSGKS]]&lt;&gt;""), 1,"")</f>
        <v/>
      </c>
      <c r="BJ905" s="78" t="str">
        <f>IF(AND(DataBase2[[#This Row],[sSAGKS]]&lt;=0.0001,DataBase2[[#This Row],[sSAGKS]]&lt;&gt;""), 1,"")</f>
        <v/>
      </c>
      <c r="BK905" s="80" t="str">
        <f>IF(AND(DataBase2[[#This Row],[sKSGKS]]&lt;=0.0001,DataBase2[[#This Row],[sKSGKS]]&lt;&gt;""), 1,"")</f>
        <v/>
      </c>
      <c r="BQ905" s="7"/>
      <c r="BR905" s="7"/>
      <c r="BS905" s="7"/>
      <c r="BT905" s="7"/>
      <c r="BU905" s="7"/>
      <c r="CH905" s="7"/>
      <c r="CI905" s="7"/>
      <c r="CJ905" s="7"/>
      <c r="CK905" s="7"/>
      <c r="CQ905" s="7"/>
      <c r="CR905" s="7"/>
      <c r="CS905" s="7"/>
      <c r="CT905" s="7"/>
      <c r="CU905" s="7"/>
      <c r="DH905" s="7"/>
      <c r="DI905" s="7"/>
      <c r="DJ905" s="7"/>
      <c r="DK905" s="7"/>
      <c r="DQ905" s="7"/>
      <c r="DR905" s="7"/>
      <c r="DS905" s="7"/>
      <c r="DT905" s="7"/>
      <c r="DU905" s="7"/>
      <c r="EB905" s="7"/>
      <c r="EC905" s="7"/>
      <c r="ED905" s="7"/>
      <c r="EE905" s="7"/>
      <c r="EK905" s="7"/>
      <c r="EL905" s="7"/>
      <c r="EM905" s="7"/>
      <c r="EN905" s="7"/>
      <c r="EO905" s="7"/>
      <c r="EV905" s="7"/>
      <c r="EW905" s="7"/>
      <c r="EX905" s="7"/>
      <c r="EY905" s="7"/>
    </row>
    <row r="906" spans="1:155" s="8" customFormat="1" x14ac:dyDescent="0.35">
      <c r="A906" s="127" t="s">
        <v>369</v>
      </c>
      <c r="B906" s="128" t="s">
        <v>283</v>
      </c>
      <c r="C906" s="129" t="s">
        <v>282</v>
      </c>
      <c r="D906" s="67">
        <v>6</v>
      </c>
      <c r="E906" s="67">
        <v>200</v>
      </c>
      <c r="F906" s="68">
        <v>3</v>
      </c>
      <c r="G906" s="130"/>
      <c r="H906" s="163">
        <v>17117.5</v>
      </c>
      <c r="I906" s="132"/>
      <c r="J906" s="130"/>
      <c r="K906" s="163"/>
      <c r="L906" s="132"/>
      <c r="M906" s="130"/>
      <c r="N906" s="131"/>
      <c r="O906" s="132"/>
      <c r="P906" s="130">
        <v>26957.089840000001</v>
      </c>
      <c r="Q906" s="132">
        <v>7800</v>
      </c>
      <c r="R906" s="130">
        <v>24142.74</v>
      </c>
      <c r="S906" s="132">
        <v>8212.1200000000008</v>
      </c>
      <c r="T906" s="130">
        <v>24992.54</v>
      </c>
      <c r="U906" s="132">
        <v>300.10000000000002</v>
      </c>
      <c r="V906" s="130">
        <v>26401.94</v>
      </c>
      <c r="W906" s="132">
        <v>304.25900000000001</v>
      </c>
      <c r="X906" s="131">
        <v>27107.5</v>
      </c>
      <c r="Y906" s="132">
        <v>785</v>
      </c>
      <c r="Z906" s="74" t="str">
        <f t="shared" si="42"/>
        <v/>
      </c>
      <c r="AA906" s="48">
        <f t="shared" si="43"/>
        <v>24142.74</v>
      </c>
      <c r="AB90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MIN(G906,J906,M906),"")</f>
        <v/>
      </c>
      <c r="AC906" s="49" t="str">
        <f>IF(OR(DataBase2[[#This Row],[sKS]] = "", DataBase2[[#This Row],[BSOpt]]=""), "", (DataBase2[[#This Row],[sKS]]-DataBase2[[#This Row],[BSOpt]])/DataBase2[[#This Row],[BSOpt]])</f>
        <v/>
      </c>
      <c r="AD906" s="49" t="str">
        <f t="shared" si="44"/>
        <v/>
      </c>
      <c r="AE906" s="49" t="str">
        <f>IF(OR(DataBase2[[#This Row],[sKS]] = "", DataBase2[[#This Row],[BESTUB]]=""), "", (DataBase2[[#This Row],[sKS]]-DataBase2[[#This Row],[BESTUB]])/DataBase2[[#This Row],[BESTUB]])</f>
        <v/>
      </c>
      <c r="AF906" s="75" t="str">
        <f>IF(OR(DataBase2[[#This Row],[sLB]] = "", DataBase2[[#This Row],[BestSol]]=""), "", (DataBase2[[#This Row],[sLB]]-DataBase2[[#This Row],[BestSol]])/DataBase2[[#This Row],[BestSol]])</f>
        <v/>
      </c>
      <c r="AG906" s="76" t="str">
        <f>IF(OR(DataBase2[[#This Row],[sCL]] = "", DataBase2[[#This Row],[BestSol]]=""), "", (DataBase2[[#This Row],[sCL]] -DataBase2[[#This Row],[BestSol]])/DataBase2[[#This Row],[BestSol]])</f>
        <v/>
      </c>
      <c r="AH906" s="76" t="str">
        <f>IF(OR(DataBase2[[#This Row],[sDRC]]= "", DataBase2[[#This Row],[BestSol]]=""), "", (DataBase2[[#This Row],[sDRC]]-DataBase2[[#This Row],[BestSol]])/DataBase2[[#This Row],[BestSol]])</f>
        <v/>
      </c>
      <c r="AI906" s="76" t="str">
        <f>IF(OR(DataBase2[[#This Row],[sABS]]= "", DataBase2[[#This Row],[BestSol]]=""), "", (DataBase2[[#This Row],[sABS]]-DataBase2[[#This Row],[BestSol]])/DataBase2[[#This Row],[BestSol]])</f>
        <v/>
      </c>
      <c r="AJ906" s="76" t="str">
        <f>IF(OR(DataBase2[[#This Row],[sCCJ]]= "", DataBase2[[#This Row],[BestSol]]=""), "", (DataBase2[[#This Row],[sCCJ]]-DataBase2[[#This Row],[BestSol]])/DataBase2[[#This Row],[BestSol]])</f>
        <v/>
      </c>
      <c r="AK906" s="76" t="str">
        <f>IF(OR(DataBase2[[#This Row],[sILS]] = "", DataBase2[[#This Row],[BestSol]]=""), "", (DataBase2[[#This Row],[sILS]]-DataBase2[[#This Row],[BestSol]])/DataBase2[[#This Row],[BestSol]])</f>
        <v/>
      </c>
      <c r="AL906" s="76" t="str">
        <f>IF(OR(DataBase2[[#This Row],[sSA]] = "", DataBase2[[#This Row],[BestSol]]=""), "", (DataBase2[[#This Row],[sSA]]-DataBase2[[#This Row],[BestSol]])/DataBase2[[#This Row],[BestSol]])</f>
        <v/>
      </c>
      <c r="AM906" s="165" t="str">
        <f>IF(OR(DataBase2[[#This Row],[sKS]] = "", DataBase2[[#This Row],[BestSol]]=""), "", (DataBase2[[#This Row],[sKS]]-DataBase2[[#This Row],[BestSol]])/DataBase2[[#This Row],[BestSol]])</f>
        <v/>
      </c>
      <c r="AN906" s="75" t="str">
        <f>IF(OR(DataBase2[[#This Row],[sLB]] = "", DataBase2[[#This Row],[BSHeu]]=""), "", (DataBase2[[#This Row],[sLB]]-DataBase2[[#This Row],[BSHeu]])/DataBase2[[#This Row],[BSHeu]])</f>
        <v/>
      </c>
      <c r="AO906" s="76" t="str">
        <f>IF(OR(DataBase2[[#This Row],[sCL]] = "",  DataBase2[[#This Row],[BSHeu]]=""), "", (DataBase2[[#This Row],[sCL]] - DataBase2[[#This Row],[BSHeu]])/ DataBase2[[#This Row],[BSHeu]])</f>
        <v/>
      </c>
      <c r="AP906" s="76" t="str">
        <f>IF(OR(DataBase2[[#This Row],[sDRC]]= "",  DataBase2[[#This Row],[BSHeu]]=""), "", (DataBase2[[#This Row],[sDRC]]- DataBase2[[#This Row],[BSHeu]])/ DataBase2[[#This Row],[BSHeu]])</f>
        <v/>
      </c>
      <c r="AQ906" s="76">
        <f>IF(OR(DataBase2[[#This Row],[sABS]]= "",  DataBase2[[#This Row],[BSHeu]]=""), "", (DataBase2[[#This Row],[sABS]]- DataBase2[[#This Row],[BSHeu]])/ DataBase2[[#This Row],[BSHeu]])</f>
        <v>0.11657126904402726</v>
      </c>
      <c r="AR906" s="76">
        <f>IF(OR(DataBase2[[#This Row],[sCCJ]]= "",  DataBase2[[#This Row],[BSHeu]]=""), "", (DataBase2[[#This Row],[sCCJ]]- DataBase2[[#This Row],[BSHeu]])/ DataBase2[[#This Row],[BSHeu]])</f>
        <v>0</v>
      </c>
      <c r="AS906" s="76">
        <f>IF(OR(DataBase2[[#This Row],[sILS]] = "",  DataBase2[[#This Row],[BSHeu]]=""), "", (DataBase2[[#This Row],[sILS]]- DataBase2[[#This Row],[BSHeu]])/ DataBase2[[#This Row],[BSHeu]])</f>
        <v>3.5198987356033294E-2</v>
      </c>
      <c r="AT906" s="76">
        <f>IF(OR(DataBase2[[#This Row],[sSA]] = "",  DataBase2[[#This Row],[BSHeu]]=""), "", (DataBase2[[#This Row],[sSA]]- DataBase2[[#This Row],[BSHeu]])/ DataBase2[[#This Row],[BSHeu]])</f>
        <v>9.3576785402153889E-2</v>
      </c>
      <c r="AU906" s="77">
        <f>IF(OR(DataBase2[[#This Row],[sKS]]= "",  DataBase2[[#This Row],[BSHeu]]=""), "", (DataBase2[[#This Row],[sKS]]- DataBase2[[#This Row],[BSHeu]])/ DataBase2[[#This Row],[BSHeu]])</f>
        <v>0.12280130589982736</v>
      </c>
      <c r="AV906" s="78" t="str">
        <f>IF(AND(DataBase2[[#This Row],[sLBGB]]&lt;=0.0001, DataBase2[[#This Row],[sLBGB]]&lt;&gt;""), 1,"")</f>
        <v/>
      </c>
      <c r="AW906" s="78" t="str">
        <f>IF(AND(DataBase2[[#This Row],[sCLGB]]&lt;=0.0001,DataBase2[[#This Row],[sCLGB]]&lt;&gt;""), 1,"")</f>
        <v/>
      </c>
      <c r="AX906" s="78" t="str">
        <f>IF(AND(DataBase2[[#This Row],[sDRCGB]]&lt;=0.0001,DataBase2[[#This Row],[sDRCGB]]&lt;&gt;""), 1,"")</f>
        <v/>
      </c>
      <c r="AY906" s="78" t="str">
        <f>IF(AND(DataBase2[[#This Row],[sABSGB]]&lt;=0.0001,DataBase2[[#This Row],[sABSGB]]&lt;&gt;""), 1,"")</f>
        <v/>
      </c>
      <c r="AZ906" s="78" t="str">
        <f>IF(AND(DataBase2[[#This Row],[sCCJGB]]&lt;=0.0001,DataBase2[[#This Row],[sCCJGB]]&lt;&gt;""), 1,"")</f>
        <v/>
      </c>
      <c r="BA906" s="78" t="str">
        <f>IF(AND(DataBase2[[#This Row],[sILSGB]]&lt;=0.0001,DataBase2[[#This Row],[sILSGB]]&lt;&gt;""), 1,"")</f>
        <v/>
      </c>
      <c r="BB906" s="78" t="str">
        <f>IF(AND(DataBase2[[#This Row],[sSAGB]]&lt;=0.0001,DataBase2[[#This Row],[sSAGB]]&lt;&gt;""), 1,"")</f>
        <v/>
      </c>
      <c r="BC906" s="166" t="str">
        <f>IF(AND(DataBase2[[#This Row],[sKSGB]]&lt;=0.0001,DataBase2[[#This Row],[sKSGB]]&lt;&gt;""), 1,"")</f>
        <v/>
      </c>
      <c r="BD906" s="79" t="str">
        <f>IF(AND(DataBase2[[#This Row],[sLBGKS]]&lt;=0.0001, DataBase2[[#This Row],[sLBGKS]]&lt;&gt;""), 1,"")</f>
        <v/>
      </c>
      <c r="BE906" s="78" t="str">
        <f>IF(AND(DataBase2[[#This Row],[sCLGKS]]&lt;=0.0001,DataBase2[[#This Row],[sCLGKS]]&lt;&gt;""), 1,"")</f>
        <v/>
      </c>
      <c r="BF906" s="78" t="str">
        <f>IF(AND(DataBase2[[#This Row],[sDRCGKS]]&lt;=0.0001,DataBase2[[#This Row],[sDRCGKS]]&lt;&gt;""), 1,"")</f>
        <v/>
      </c>
      <c r="BG906" s="78" t="str">
        <f>IF(AND(DataBase2[[#This Row],[sABSGKS]]&lt;=0.0001,DataBase2[[#This Row],[sABSGKS]]&lt;&gt;""), 1,"")</f>
        <v/>
      </c>
      <c r="BH906" s="78">
        <f>IF(AND(DataBase2[[#This Row],[sCCJGKS]]&lt;=0.0001,DataBase2[[#This Row],[sCCJGKS]]&lt;&gt;""), 1,"")</f>
        <v>1</v>
      </c>
      <c r="BI906" s="78" t="str">
        <f>IF(AND(DataBase2[[#This Row],[sILSGKS]]&lt;=0.0001,DataBase2[[#This Row],[sILSGKS]]&lt;&gt;""), 1,"")</f>
        <v/>
      </c>
      <c r="BJ906" s="78" t="str">
        <f>IF(AND(DataBase2[[#This Row],[sSAGKS]]&lt;=0.0001,DataBase2[[#This Row],[sSAGKS]]&lt;&gt;""), 1,"")</f>
        <v/>
      </c>
      <c r="BK906" s="80" t="str">
        <f>IF(AND(DataBase2[[#This Row],[sKSGKS]]&lt;=0.0001,DataBase2[[#This Row],[sKSGKS]]&lt;&gt;""), 1,"")</f>
        <v/>
      </c>
      <c r="BQ906" s="7"/>
      <c r="BR906" s="7"/>
      <c r="BS906" s="7"/>
      <c r="BT906" s="7"/>
      <c r="BU906" s="7"/>
      <c r="CH906" s="7"/>
      <c r="CI906" s="7"/>
      <c r="CJ906" s="7"/>
      <c r="CK906" s="7"/>
      <c r="CQ906" s="7"/>
      <c r="CR906" s="7"/>
      <c r="CS906" s="7"/>
      <c r="CT906" s="7"/>
      <c r="CU906" s="7"/>
      <c r="DH906" s="7"/>
      <c r="DI906" s="7"/>
      <c r="DJ906" s="7"/>
      <c r="DK906" s="7"/>
      <c r="DQ906" s="7"/>
      <c r="DR906" s="7"/>
      <c r="DS906" s="7"/>
      <c r="DT906" s="7"/>
      <c r="DU906" s="7"/>
      <c r="EB906" s="7"/>
      <c r="EC906" s="7"/>
      <c r="ED906" s="7"/>
      <c r="EE906" s="7"/>
      <c r="EK906" s="7"/>
      <c r="EL906" s="7"/>
      <c r="EM906" s="7"/>
      <c r="EN906" s="7"/>
      <c r="EO906" s="7"/>
      <c r="EV906" s="7"/>
      <c r="EW906" s="7"/>
      <c r="EX906" s="7"/>
      <c r="EY906" s="7"/>
    </row>
    <row r="907" spans="1:155" s="8" customFormat="1" x14ac:dyDescent="0.35">
      <c r="A907" s="127" t="s">
        <v>370</v>
      </c>
      <c r="B907" s="128" t="s">
        <v>283</v>
      </c>
      <c r="C907" s="129" t="s">
        <v>282</v>
      </c>
      <c r="D907" s="67">
        <v>6</v>
      </c>
      <c r="E907" s="67">
        <v>200</v>
      </c>
      <c r="F907" s="68">
        <v>4</v>
      </c>
      <c r="G907" s="130"/>
      <c r="H907" s="163">
        <v>18202.900000000001</v>
      </c>
      <c r="I907" s="132"/>
      <c r="J907" s="130"/>
      <c r="K907" s="163"/>
      <c r="L907" s="132"/>
      <c r="M907" s="130"/>
      <c r="N907" s="131"/>
      <c r="O907" s="132"/>
      <c r="P907" s="130">
        <v>28549.160159999999</v>
      </c>
      <c r="Q907" s="132">
        <v>7800</v>
      </c>
      <c r="R907" s="130">
        <v>25153.84</v>
      </c>
      <c r="S907" s="132">
        <v>5353.66</v>
      </c>
      <c r="T907" s="130">
        <v>27999.24</v>
      </c>
      <c r="U907" s="132">
        <v>301.38150000000002</v>
      </c>
      <c r="V907" s="130">
        <v>28333.24</v>
      </c>
      <c r="W907" s="132">
        <v>307.68400000000003</v>
      </c>
      <c r="X907" s="131">
        <v>28202.799999999999</v>
      </c>
      <c r="Y907" s="132">
        <v>1149</v>
      </c>
      <c r="Z907" s="74" t="str">
        <f t="shared" si="42"/>
        <v/>
      </c>
      <c r="AA907" s="48">
        <f t="shared" si="43"/>
        <v>25153.84</v>
      </c>
      <c r="AB90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MIN(G907,J907,M907),"")</f>
        <v/>
      </c>
      <c r="AC907" s="49" t="str">
        <f>IF(OR(DataBase2[[#This Row],[sKS]] = "", DataBase2[[#This Row],[BSOpt]]=""), "", (DataBase2[[#This Row],[sKS]]-DataBase2[[#This Row],[BSOpt]])/DataBase2[[#This Row],[BSOpt]])</f>
        <v/>
      </c>
      <c r="AD907" s="49" t="str">
        <f t="shared" si="44"/>
        <v/>
      </c>
      <c r="AE907" s="49" t="str">
        <f>IF(OR(DataBase2[[#This Row],[sKS]] = "", DataBase2[[#This Row],[BESTUB]]=""), "", (DataBase2[[#This Row],[sKS]]-DataBase2[[#This Row],[BESTUB]])/DataBase2[[#This Row],[BESTUB]])</f>
        <v/>
      </c>
      <c r="AF907" s="75" t="str">
        <f>IF(OR(DataBase2[[#This Row],[sLB]] = "", DataBase2[[#This Row],[BestSol]]=""), "", (DataBase2[[#This Row],[sLB]]-DataBase2[[#This Row],[BestSol]])/DataBase2[[#This Row],[BestSol]])</f>
        <v/>
      </c>
      <c r="AG907" s="76" t="str">
        <f>IF(OR(DataBase2[[#This Row],[sCL]] = "", DataBase2[[#This Row],[BestSol]]=""), "", (DataBase2[[#This Row],[sCL]] -DataBase2[[#This Row],[BestSol]])/DataBase2[[#This Row],[BestSol]])</f>
        <v/>
      </c>
      <c r="AH907" s="76" t="str">
        <f>IF(OR(DataBase2[[#This Row],[sDRC]]= "", DataBase2[[#This Row],[BestSol]]=""), "", (DataBase2[[#This Row],[sDRC]]-DataBase2[[#This Row],[BestSol]])/DataBase2[[#This Row],[BestSol]])</f>
        <v/>
      </c>
      <c r="AI907" s="76" t="str">
        <f>IF(OR(DataBase2[[#This Row],[sABS]]= "", DataBase2[[#This Row],[BestSol]]=""), "", (DataBase2[[#This Row],[sABS]]-DataBase2[[#This Row],[BestSol]])/DataBase2[[#This Row],[BestSol]])</f>
        <v/>
      </c>
      <c r="AJ907" s="76" t="str">
        <f>IF(OR(DataBase2[[#This Row],[sCCJ]]= "", DataBase2[[#This Row],[BestSol]]=""), "", (DataBase2[[#This Row],[sCCJ]]-DataBase2[[#This Row],[BestSol]])/DataBase2[[#This Row],[BestSol]])</f>
        <v/>
      </c>
      <c r="AK907" s="76" t="str">
        <f>IF(OR(DataBase2[[#This Row],[sILS]] = "", DataBase2[[#This Row],[BestSol]]=""), "", (DataBase2[[#This Row],[sILS]]-DataBase2[[#This Row],[BestSol]])/DataBase2[[#This Row],[BestSol]])</f>
        <v/>
      </c>
      <c r="AL907" s="76" t="str">
        <f>IF(OR(DataBase2[[#This Row],[sSA]] = "", DataBase2[[#This Row],[BestSol]]=""), "", (DataBase2[[#This Row],[sSA]]-DataBase2[[#This Row],[BestSol]])/DataBase2[[#This Row],[BestSol]])</f>
        <v/>
      </c>
      <c r="AM907" s="76" t="str">
        <f>IF(OR(DataBase2[[#This Row],[sKS]] = "", DataBase2[[#This Row],[BestSol]]=""), "", (DataBase2[[#This Row],[sKS]]-DataBase2[[#This Row],[BestSol]])/DataBase2[[#This Row],[BestSol]])</f>
        <v/>
      </c>
      <c r="AN907" s="75" t="str">
        <f>IF(OR(DataBase2[[#This Row],[sLB]] = "", DataBase2[[#This Row],[BSHeu]]=""), "", (DataBase2[[#This Row],[sLB]]-DataBase2[[#This Row],[BSHeu]])/DataBase2[[#This Row],[BSHeu]])</f>
        <v/>
      </c>
      <c r="AO907" s="76" t="str">
        <f>IF(OR(DataBase2[[#This Row],[sCL]] = "",  DataBase2[[#This Row],[BSHeu]]=""), "", (DataBase2[[#This Row],[sCL]] - DataBase2[[#This Row],[BSHeu]])/ DataBase2[[#This Row],[BSHeu]])</f>
        <v/>
      </c>
      <c r="AP907" s="76" t="str">
        <f>IF(OR(DataBase2[[#This Row],[sDRC]]= "",  DataBase2[[#This Row],[BSHeu]]=""), "", (DataBase2[[#This Row],[sDRC]]- DataBase2[[#This Row],[BSHeu]])/ DataBase2[[#This Row],[BSHeu]])</f>
        <v/>
      </c>
      <c r="AQ907" s="76">
        <f>IF(OR(DataBase2[[#This Row],[sABS]]= "",  DataBase2[[#This Row],[BSHeu]]=""), "", (DataBase2[[#This Row],[sABS]]- DataBase2[[#This Row],[BSHeu]])/ DataBase2[[#This Row],[BSHeu]])</f>
        <v>0.13498218005680243</v>
      </c>
      <c r="AR907" s="76">
        <f>IF(OR(DataBase2[[#This Row],[sCCJ]]= "",  DataBase2[[#This Row],[BSHeu]]=""), "", (DataBase2[[#This Row],[sCCJ]]- DataBase2[[#This Row],[BSHeu]])/ DataBase2[[#This Row],[BSHeu]])</f>
        <v>0</v>
      </c>
      <c r="AS907" s="76">
        <f>IF(OR(DataBase2[[#This Row],[sILS]] = "",  DataBase2[[#This Row],[BSHeu]]=""), "", (DataBase2[[#This Row],[sILS]]- DataBase2[[#This Row],[BSHeu]])/ DataBase2[[#This Row],[BSHeu]])</f>
        <v>0.11311990535043562</v>
      </c>
      <c r="AT907" s="76">
        <f>IF(OR(DataBase2[[#This Row],[sSA]] = "",  DataBase2[[#This Row],[BSHeu]]=""), "", (DataBase2[[#This Row],[sSA]]- DataBase2[[#This Row],[BSHeu]])/ DataBase2[[#This Row],[BSHeu]])</f>
        <v>0.12639819606072081</v>
      </c>
      <c r="AU907" s="77">
        <f>IF(OR(DataBase2[[#This Row],[sKS]]= "",  DataBase2[[#This Row],[BSHeu]]=""), "", (DataBase2[[#This Row],[sKS]]- DataBase2[[#This Row],[BSHeu]])/ DataBase2[[#This Row],[BSHeu]])</f>
        <v>0.12121250671865605</v>
      </c>
      <c r="AV907" s="78" t="str">
        <f>IF(AND(DataBase2[[#This Row],[sLBGB]]&lt;=0.0001, DataBase2[[#This Row],[sLBGB]]&lt;&gt;""), 1,"")</f>
        <v/>
      </c>
      <c r="AW907" s="78" t="str">
        <f>IF(AND(DataBase2[[#This Row],[sCLGB]]&lt;=0.0001,DataBase2[[#This Row],[sCLGB]]&lt;&gt;""), 1,"")</f>
        <v/>
      </c>
      <c r="AX907" s="78" t="str">
        <f>IF(AND(DataBase2[[#This Row],[sDRCGB]]&lt;=0.0001,DataBase2[[#This Row],[sDRCGB]]&lt;&gt;""), 1,"")</f>
        <v/>
      </c>
      <c r="AY907" s="78" t="str">
        <f>IF(AND(DataBase2[[#This Row],[sABSGB]]&lt;=0.0001,DataBase2[[#This Row],[sABSGB]]&lt;&gt;""), 1,"")</f>
        <v/>
      </c>
      <c r="AZ907" s="78" t="str">
        <f>IF(AND(DataBase2[[#This Row],[sCCJGB]]&lt;=0.0001,DataBase2[[#This Row],[sCCJGB]]&lt;&gt;""), 1,"")</f>
        <v/>
      </c>
      <c r="BA907" s="78" t="str">
        <f>IF(AND(DataBase2[[#This Row],[sILSGB]]&lt;=0.0001,DataBase2[[#This Row],[sILSGB]]&lt;&gt;""), 1,"")</f>
        <v/>
      </c>
      <c r="BB907" s="78" t="str">
        <f>IF(AND(DataBase2[[#This Row],[sSAGB]]&lt;=0.0001,DataBase2[[#This Row],[sSAGB]]&lt;&gt;""), 1,"")</f>
        <v/>
      </c>
      <c r="BC907" s="78" t="str">
        <f>IF(AND(DataBase2[[#This Row],[sKSGB]]&lt;=0.0001,DataBase2[[#This Row],[sKSGB]]&lt;&gt;""), 1,"")</f>
        <v/>
      </c>
      <c r="BD907" s="79" t="str">
        <f>IF(AND(DataBase2[[#This Row],[sLBGKS]]&lt;=0.0001, DataBase2[[#This Row],[sLBGKS]]&lt;&gt;""), 1,"")</f>
        <v/>
      </c>
      <c r="BE907" s="78" t="str">
        <f>IF(AND(DataBase2[[#This Row],[sCLGKS]]&lt;=0.0001,DataBase2[[#This Row],[sCLGKS]]&lt;&gt;""), 1,"")</f>
        <v/>
      </c>
      <c r="BF907" s="78" t="str">
        <f>IF(AND(DataBase2[[#This Row],[sDRCGKS]]&lt;=0.0001,DataBase2[[#This Row],[sDRCGKS]]&lt;&gt;""), 1,"")</f>
        <v/>
      </c>
      <c r="BG907" s="78" t="str">
        <f>IF(AND(DataBase2[[#This Row],[sABSGKS]]&lt;=0.0001,DataBase2[[#This Row],[sABSGKS]]&lt;&gt;""), 1,"")</f>
        <v/>
      </c>
      <c r="BH907" s="78">
        <f>IF(AND(DataBase2[[#This Row],[sCCJGKS]]&lt;=0.0001,DataBase2[[#This Row],[sCCJGKS]]&lt;&gt;""), 1,"")</f>
        <v>1</v>
      </c>
      <c r="BI907" s="78" t="str">
        <f>IF(AND(DataBase2[[#This Row],[sILSGKS]]&lt;=0.0001,DataBase2[[#This Row],[sILSGKS]]&lt;&gt;""), 1,"")</f>
        <v/>
      </c>
      <c r="BJ907" s="78" t="str">
        <f>IF(AND(DataBase2[[#This Row],[sSAGKS]]&lt;=0.0001,DataBase2[[#This Row],[sSAGKS]]&lt;&gt;""), 1,"")</f>
        <v/>
      </c>
      <c r="BK907" s="80" t="str">
        <f>IF(AND(DataBase2[[#This Row],[sKSGKS]]&lt;=0.0001,DataBase2[[#This Row],[sKSGKS]]&lt;&gt;""), 1,"")</f>
        <v/>
      </c>
      <c r="BQ907" s="7"/>
      <c r="BR907" s="7"/>
      <c r="BS907" s="7"/>
      <c r="BT907" s="7"/>
      <c r="BU907" s="7"/>
      <c r="CH907" s="7"/>
      <c r="CI907" s="7"/>
      <c r="CJ907" s="7"/>
      <c r="CK907" s="7"/>
      <c r="CQ907" s="7"/>
      <c r="CR907" s="7"/>
      <c r="CS907" s="7"/>
      <c r="CT907" s="7"/>
      <c r="CU907" s="7"/>
      <c r="DH907" s="7"/>
      <c r="DI907" s="7"/>
      <c r="DJ907" s="7"/>
      <c r="DK907" s="7"/>
      <c r="DQ907" s="7"/>
      <c r="DR907" s="7"/>
      <c r="DS907" s="7"/>
      <c r="DT907" s="7"/>
      <c r="DU907" s="7"/>
      <c r="EB907" s="7"/>
      <c r="EC907" s="7"/>
      <c r="ED907" s="7"/>
      <c r="EE907" s="7"/>
      <c r="EK907" s="7"/>
      <c r="EL907" s="7"/>
      <c r="EM907" s="7"/>
      <c r="EN907" s="7"/>
      <c r="EO907" s="7"/>
      <c r="EV907" s="7"/>
      <c r="EW907" s="7"/>
      <c r="EX907" s="7"/>
      <c r="EY907" s="7"/>
    </row>
    <row r="908" spans="1:155" s="8" customFormat="1" x14ac:dyDescent="0.35">
      <c r="A908" s="127" t="s">
        <v>371</v>
      </c>
      <c r="B908" s="128" t="s">
        <v>283</v>
      </c>
      <c r="C908" s="129" t="s">
        <v>282</v>
      </c>
      <c r="D908" s="67">
        <v>6</v>
      </c>
      <c r="E908" s="67">
        <v>200</v>
      </c>
      <c r="F908" s="68">
        <v>5</v>
      </c>
      <c r="G908" s="130"/>
      <c r="H908" s="163">
        <v>19487.5</v>
      </c>
      <c r="I908" s="132"/>
      <c r="J908" s="130"/>
      <c r="K908" s="163"/>
      <c r="L908" s="132"/>
      <c r="M908" s="130"/>
      <c r="N908" s="131"/>
      <c r="O908" s="132"/>
      <c r="P908" s="130">
        <v>29605.128909999999</v>
      </c>
      <c r="Q908" s="132">
        <v>7800</v>
      </c>
      <c r="R908" s="130">
        <v>26726.94</v>
      </c>
      <c r="S908" s="132">
        <v>7931.02</v>
      </c>
      <c r="T908" s="130">
        <v>29540.84</v>
      </c>
      <c r="U908" s="132">
        <v>300.32549999999998</v>
      </c>
      <c r="V908" s="130">
        <v>29174.74</v>
      </c>
      <c r="W908" s="132">
        <v>302.74149999999997</v>
      </c>
      <c r="X908" s="131">
        <v>28211.8</v>
      </c>
      <c r="Y908" s="132">
        <v>2914</v>
      </c>
      <c r="Z908" s="74" t="str">
        <f t="shared" si="42"/>
        <v/>
      </c>
      <c r="AA908" s="48">
        <f t="shared" si="43"/>
        <v>26726.94</v>
      </c>
      <c r="AB90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MIN(G908,J908,M908),"")</f>
        <v/>
      </c>
      <c r="AC908" s="49" t="str">
        <f>IF(OR(DataBase2[[#This Row],[sKS]] = "", DataBase2[[#This Row],[BSOpt]]=""), "", (DataBase2[[#This Row],[sKS]]-DataBase2[[#This Row],[BSOpt]])/DataBase2[[#This Row],[BSOpt]])</f>
        <v/>
      </c>
      <c r="AD908" s="49" t="str">
        <f t="shared" si="44"/>
        <v/>
      </c>
      <c r="AE908" s="49" t="str">
        <f>IF(OR(DataBase2[[#This Row],[sKS]] = "", DataBase2[[#This Row],[BESTUB]]=""), "", (DataBase2[[#This Row],[sKS]]-DataBase2[[#This Row],[BESTUB]])/DataBase2[[#This Row],[BESTUB]])</f>
        <v/>
      </c>
      <c r="AF908" s="75" t="str">
        <f>IF(OR(DataBase2[[#This Row],[sLB]] = "", DataBase2[[#This Row],[BestSol]]=""), "", (DataBase2[[#This Row],[sLB]]-DataBase2[[#This Row],[BestSol]])/DataBase2[[#This Row],[BestSol]])</f>
        <v/>
      </c>
      <c r="AG908" s="76" t="str">
        <f>IF(OR(DataBase2[[#This Row],[sCL]] = "", DataBase2[[#This Row],[BestSol]]=""), "", (DataBase2[[#This Row],[sCL]] -DataBase2[[#This Row],[BestSol]])/DataBase2[[#This Row],[BestSol]])</f>
        <v/>
      </c>
      <c r="AH908" s="76" t="str">
        <f>IF(OR(DataBase2[[#This Row],[sDRC]]= "", DataBase2[[#This Row],[BestSol]]=""), "", (DataBase2[[#This Row],[sDRC]]-DataBase2[[#This Row],[BestSol]])/DataBase2[[#This Row],[BestSol]])</f>
        <v/>
      </c>
      <c r="AI908" s="76" t="str">
        <f>IF(OR(DataBase2[[#This Row],[sABS]]= "", DataBase2[[#This Row],[BestSol]]=""), "", (DataBase2[[#This Row],[sABS]]-DataBase2[[#This Row],[BestSol]])/DataBase2[[#This Row],[BestSol]])</f>
        <v/>
      </c>
      <c r="AJ908" s="76" t="str">
        <f>IF(OR(DataBase2[[#This Row],[sCCJ]]= "", DataBase2[[#This Row],[BestSol]]=""), "", (DataBase2[[#This Row],[sCCJ]]-DataBase2[[#This Row],[BestSol]])/DataBase2[[#This Row],[BestSol]])</f>
        <v/>
      </c>
      <c r="AK908" s="76" t="str">
        <f>IF(OR(DataBase2[[#This Row],[sILS]] = "", DataBase2[[#This Row],[BestSol]]=""), "", (DataBase2[[#This Row],[sILS]]-DataBase2[[#This Row],[BestSol]])/DataBase2[[#This Row],[BestSol]])</f>
        <v/>
      </c>
      <c r="AL908" s="76" t="str">
        <f>IF(OR(DataBase2[[#This Row],[sSA]] = "", DataBase2[[#This Row],[BestSol]]=""), "", (DataBase2[[#This Row],[sSA]]-DataBase2[[#This Row],[BestSol]])/DataBase2[[#This Row],[BestSol]])</f>
        <v/>
      </c>
      <c r="AM908" s="76" t="str">
        <f>IF(OR(DataBase2[[#This Row],[sKS]] = "", DataBase2[[#This Row],[BestSol]]=""), "", (DataBase2[[#This Row],[sKS]]-DataBase2[[#This Row],[BestSol]])/DataBase2[[#This Row],[BestSol]])</f>
        <v/>
      </c>
      <c r="AN908" s="75" t="str">
        <f>IF(OR(DataBase2[[#This Row],[sLB]] = "", DataBase2[[#This Row],[BSHeu]]=""), "", (DataBase2[[#This Row],[sLB]]-DataBase2[[#This Row],[BSHeu]])/DataBase2[[#This Row],[BSHeu]])</f>
        <v/>
      </c>
      <c r="AO908" s="76" t="str">
        <f>IF(OR(DataBase2[[#This Row],[sCL]] = "",  DataBase2[[#This Row],[BSHeu]]=""), "", (DataBase2[[#This Row],[sCL]] - DataBase2[[#This Row],[BSHeu]])/ DataBase2[[#This Row],[BSHeu]])</f>
        <v/>
      </c>
      <c r="AP908" s="76" t="str">
        <f>IF(OR(DataBase2[[#This Row],[sDRC]]= "",  DataBase2[[#This Row],[BSHeu]]=""), "", (DataBase2[[#This Row],[sDRC]]- DataBase2[[#This Row],[BSHeu]])/ DataBase2[[#This Row],[BSHeu]])</f>
        <v/>
      </c>
      <c r="AQ908" s="76">
        <f>IF(OR(DataBase2[[#This Row],[sABS]]= "",  DataBase2[[#This Row],[BSHeu]]=""), "", (DataBase2[[#This Row],[sABS]]- DataBase2[[#This Row],[BSHeu]])/ DataBase2[[#This Row],[BSHeu]])</f>
        <v>0.10768868078425742</v>
      </c>
      <c r="AR908" s="76">
        <f>IF(OR(DataBase2[[#This Row],[sCCJ]]= "",  DataBase2[[#This Row],[BSHeu]]=""), "", (DataBase2[[#This Row],[sCCJ]]- DataBase2[[#This Row],[BSHeu]])/ DataBase2[[#This Row],[BSHeu]])</f>
        <v>0</v>
      </c>
      <c r="AS908" s="76">
        <f>IF(OR(DataBase2[[#This Row],[sILS]] = "",  DataBase2[[#This Row],[BSHeu]]=""), "", (DataBase2[[#This Row],[sILS]]- DataBase2[[#This Row],[BSHeu]])/ DataBase2[[#This Row],[BSHeu]])</f>
        <v>0.10528328345856285</v>
      </c>
      <c r="AT908" s="76">
        <f>IF(OR(DataBase2[[#This Row],[sSA]] = "",  DataBase2[[#This Row],[BSHeu]]=""), "", (DataBase2[[#This Row],[sSA]]- DataBase2[[#This Row],[BSHeu]])/ DataBase2[[#This Row],[BSHeu]])</f>
        <v>9.1585493887441027E-2</v>
      </c>
      <c r="AU908" s="77">
        <f>IF(OR(DataBase2[[#This Row],[sKS]]= "",  DataBase2[[#This Row],[BSHeu]]=""), "", (DataBase2[[#This Row],[sKS]]- DataBase2[[#This Row],[BSHeu]])/ DataBase2[[#This Row],[BSHeu]])</f>
        <v>5.5556678018508693E-2</v>
      </c>
      <c r="AV908" s="78" t="str">
        <f>IF(AND(DataBase2[[#This Row],[sLBGB]]&lt;=0.0001, DataBase2[[#This Row],[sLBGB]]&lt;&gt;""), 1,"")</f>
        <v/>
      </c>
      <c r="AW908" s="78" t="str">
        <f>IF(AND(DataBase2[[#This Row],[sCLGB]]&lt;=0.0001,DataBase2[[#This Row],[sCLGB]]&lt;&gt;""), 1,"")</f>
        <v/>
      </c>
      <c r="AX908" s="78" t="str">
        <f>IF(AND(DataBase2[[#This Row],[sDRCGB]]&lt;=0.0001,DataBase2[[#This Row],[sDRCGB]]&lt;&gt;""), 1,"")</f>
        <v/>
      </c>
      <c r="AY908" s="78" t="str">
        <f>IF(AND(DataBase2[[#This Row],[sABSGB]]&lt;=0.0001,DataBase2[[#This Row],[sABSGB]]&lt;&gt;""), 1,"")</f>
        <v/>
      </c>
      <c r="AZ908" s="78" t="str">
        <f>IF(AND(DataBase2[[#This Row],[sCCJGB]]&lt;=0.0001,DataBase2[[#This Row],[sCCJGB]]&lt;&gt;""), 1,"")</f>
        <v/>
      </c>
      <c r="BA908" s="78" t="str">
        <f>IF(AND(DataBase2[[#This Row],[sILSGB]]&lt;=0.0001,DataBase2[[#This Row],[sILSGB]]&lt;&gt;""), 1,"")</f>
        <v/>
      </c>
      <c r="BB908" s="78" t="str">
        <f>IF(AND(DataBase2[[#This Row],[sSAGB]]&lt;=0.0001,DataBase2[[#This Row],[sSAGB]]&lt;&gt;""), 1,"")</f>
        <v/>
      </c>
      <c r="BC908" s="78" t="str">
        <f>IF(AND(DataBase2[[#This Row],[sKSGB]]&lt;=0.0001,DataBase2[[#This Row],[sKSGB]]&lt;&gt;""), 1,"")</f>
        <v/>
      </c>
      <c r="BD908" s="79" t="str">
        <f>IF(AND(DataBase2[[#This Row],[sLBGKS]]&lt;=0.0001, DataBase2[[#This Row],[sLBGKS]]&lt;&gt;""), 1,"")</f>
        <v/>
      </c>
      <c r="BE908" s="78" t="str">
        <f>IF(AND(DataBase2[[#This Row],[sCLGKS]]&lt;=0.0001,DataBase2[[#This Row],[sCLGKS]]&lt;&gt;""), 1,"")</f>
        <v/>
      </c>
      <c r="BF908" s="78" t="str">
        <f>IF(AND(DataBase2[[#This Row],[sDRCGKS]]&lt;=0.0001,DataBase2[[#This Row],[sDRCGKS]]&lt;&gt;""), 1,"")</f>
        <v/>
      </c>
      <c r="BG908" s="78" t="str">
        <f>IF(AND(DataBase2[[#This Row],[sABSGKS]]&lt;=0.0001,DataBase2[[#This Row],[sABSGKS]]&lt;&gt;""), 1,"")</f>
        <v/>
      </c>
      <c r="BH908" s="78">
        <f>IF(AND(DataBase2[[#This Row],[sCCJGKS]]&lt;=0.0001,DataBase2[[#This Row],[sCCJGKS]]&lt;&gt;""), 1,"")</f>
        <v>1</v>
      </c>
      <c r="BI908" s="78" t="str">
        <f>IF(AND(DataBase2[[#This Row],[sILSGKS]]&lt;=0.0001,DataBase2[[#This Row],[sILSGKS]]&lt;&gt;""), 1,"")</f>
        <v/>
      </c>
      <c r="BJ908" s="78" t="str">
        <f>IF(AND(DataBase2[[#This Row],[sSAGKS]]&lt;=0.0001,DataBase2[[#This Row],[sSAGKS]]&lt;&gt;""), 1,"")</f>
        <v/>
      </c>
      <c r="BK908" s="80" t="str">
        <f>IF(AND(DataBase2[[#This Row],[sKSGKS]]&lt;=0.0001,DataBase2[[#This Row],[sKSGKS]]&lt;&gt;""), 1,"")</f>
        <v/>
      </c>
      <c r="BQ908" s="7"/>
      <c r="BR908" s="7"/>
      <c r="BS908" s="7"/>
      <c r="BT908" s="7"/>
      <c r="BU908" s="7"/>
      <c r="CH908" s="7"/>
      <c r="CI908" s="7"/>
      <c r="CJ908" s="7"/>
      <c r="CK908" s="7"/>
      <c r="CQ908" s="7"/>
      <c r="CR908" s="7"/>
      <c r="CS908" s="7"/>
      <c r="CT908" s="7"/>
      <c r="CU908" s="7"/>
      <c r="DH908" s="7"/>
      <c r="DI908" s="7"/>
      <c r="DJ908" s="7"/>
      <c r="DK908" s="7"/>
      <c r="DQ908" s="7"/>
      <c r="DR908" s="7"/>
      <c r="DS908" s="7"/>
      <c r="DT908" s="7"/>
      <c r="DU908" s="7"/>
      <c r="EB908" s="7"/>
      <c r="EC908" s="7"/>
      <c r="ED908" s="7"/>
      <c r="EE908" s="7"/>
      <c r="EK908" s="7"/>
      <c r="EL908" s="7"/>
      <c r="EM908" s="7"/>
      <c r="EN908" s="7"/>
      <c r="EO908" s="7"/>
      <c r="EV908" s="7"/>
      <c r="EW908" s="7"/>
      <c r="EX908" s="7"/>
      <c r="EY908" s="7"/>
    </row>
    <row r="909" spans="1:155" s="8" customFormat="1" x14ac:dyDescent="0.35">
      <c r="A909" s="127" t="s">
        <v>372</v>
      </c>
      <c r="B909" s="128" t="s">
        <v>283</v>
      </c>
      <c r="C909" s="129" t="s">
        <v>282</v>
      </c>
      <c r="D909" s="67">
        <v>6</v>
      </c>
      <c r="E909" s="67">
        <v>200</v>
      </c>
      <c r="F909" s="68">
        <v>2</v>
      </c>
      <c r="G909" s="130"/>
      <c r="H909" s="163">
        <v>12171.2</v>
      </c>
      <c r="I909" s="132"/>
      <c r="J909" s="130"/>
      <c r="K909" s="163"/>
      <c r="L909" s="132"/>
      <c r="M909" s="130"/>
      <c r="N909" s="131"/>
      <c r="O909" s="132"/>
      <c r="P909" s="130">
        <v>24916.458979999999</v>
      </c>
      <c r="Q909" s="132">
        <v>7800</v>
      </c>
      <c r="R909" s="130">
        <v>23017.64</v>
      </c>
      <c r="S909" s="132">
        <v>8693.9599999999991</v>
      </c>
      <c r="T909" s="130">
        <v>24202.84</v>
      </c>
      <c r="U909" s="132">
        <v>300.53649999999999</v>
      </c>
      <c r="V909" s="130">
        <v>26062.74</v>
      </c>
      <c r="W909" s="132">
        <v>306.613</v>
      </c>
      <c r="X909" s="131">
        <v>24758.7</v>
      </c>
      <c r="Y909" s="132">
        <v>393</v>
      </c>
      <c r="Z909" s="74" t="str">
        <f t="shared" si="42"/>
        <v/>
      </c>
      <c r="AA909" s="48">
        <f t="shared" si="43"/>
        <v>23017.64</v>
      </c>
      <c r="AB90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MIN(G909,J909,M909),"")</f>
        <v/>
      </c>
      <c r="AC909" s="49" t="str">
        <f>IF(OR(DataBase2[[#This Row],[sKS]] = "", DataBase2[[#This Row],[BSOpt]]=""), "", (DataBase2[[#This Row],[sKS]]-DataBase2[[#This Row],[BSOpt]])/DataBase2[[#This Row],[BSOpt]])</f>
        <v/>
      </c>
      <c r="AD909" s="49" t="str">
        <f t="shared" si="44"/>
        <v/>
      </c>
      <c r="AE909" s="49" t="str">
        <f>IF(OR(DataBase2[[#This Row],[sKS]] = "", DataBase2[[#This Row],[BESTUB]]=""), "", (DataBase2[[#This Row],[sKS]]-DataBase2[[#This Row],[BESTUB]])/DataBase2[[#This Row],[BESTUB]])</f>
        <v/>
      </c>
      <c r="AF909" s="75" t="str">
        <f>IF(OR(DataBase2[[#This Row],[sLB]] = "", DataBase2[[#This Row],[BestSol]]=""), "", (DataBase2[[#This Row],[sLB]]-DataBase2[[#This Row],[BestSol]])/DataBase2[[#This Row],[BestSol]])</f>
        <v/>
      </c>
      <c r="AG909" s="76" t="str">
        <f>IF(OR(DataBase2[[#This Row],[sCL]] = "", DataBase2[[#This Row],[BestSol]]=""), "", (DataBase2[[#This Row],[sCL]] -DataBase2[[#This Row],[BestSol]])/DataBase2[[#This Row],[BestSol]])</f>
        <v/>
      </c>
      <c r="AH909" s="76" t="str">
        <f>IF(OR(DataBase2[[#This Row],[sDRC]]= "", DataBase2[[#This Row],[BestSol]]=""), "", (DataBase2[[#This Row],[sDRC]]-DataBase2[[#This Row],[BestSol]])/DataBase2[[#This Row],[BestSol]])</f>
        <v/>
      </c>
      <c r="AI909" s="76" t="str">
        <f>IF(OR(DataBase2[[#This Row],[sABS]]= "", DataBase2[[#This Row],[BestSol]]=""), "", (DataBase2[[#This Row],[sABS]]-DataBase2[[#This Row],[BestSol]])/DataBase2[[#This Row],[BestSol]])</f>
        <v/>
      </c>
      <c r="AJ909" s="76" t="str">
        <f>IF(OR(DataBase2[[#This Row],[sCCJ]]= "", DataBase2[[#This Row],[BestSol]]=""), "", (DataBase2[[#This Row],[sCCJ]]-DataBase2[[#This Row],[BestSol]])/DataBase2[[#This Row],[BestSol]])</f>
        <v/>
      </c>
      <c r="AK909" s="76" t="str">
        <f>IF(OR(DataBase2[[#This Row],[sILS]] = "", DataBase2[[#This Row],[BestSol]]=""), "", (DataBase2[[#This Row],[sILS]]-DataBase2[[#This Row],[BestSol]])/DataBase2[[#This Row],[BestSol]])</f>
        <v/>
      </c>
      <c r="AL909" s="76" t="str">
        <f>IF(OR(DataBase2[[#This Row],[sSA]] = "", DataBase2[[#This Row],[BestSol]]=""), "", (DataBase2[[#This Row],[sSA]]-DataBase2[[#This Row],[BestSol]])/DataBase2[[#This Row],[BestSol]])</f>
        <v/>
      </c>
      <c r="AM909" s="76" t="str">
        <f>IF(OR(DataBase2[[#This Row],[sKS]] = "", DataBase2[[#This Row],[BestSol]]=""), "", (DataBase2[[#This Row],[sKS]]-DataBase2[[#This Row],[BestSol]])/DataBase2[[#This Row],[BestSol]])</f>
        <v/>
      </c>
      <c r="AN909" s="75" t="str">
        <f>IF(OR(DataBase2[[#This Row],[sLB]] = "", DataBase2[[#This Row],[BSHeu]]=""), "", (DataBase2[[#This Row],[sLB]]-DataBase2[[#This Row],[BSHeu]])/DataBase2[[#This Row],[BSHeu]])</f>
        <v/>
      </c>
      <c r="AO909" s="76" t="str">
        <f>IF(OR(DataBase2[[#This Row],[sCL]] = "",  DataBase2[[#This Row],[BSHeu]]=""), "", (DataBase2[[#This Row],[sCL]] - DataBase2[[#This Row],[BSHeu]])/ DataBase2[[#This Row],[BSHeu]])</f>
        <v/>
      </c>
      <c r="AP909" s="76" t="str">
        <f>IF(OR(DataBase2[[#This Row],[sDRC]]= "",  DataBase2[[#This Row],[BSHeu]]=""), "", (DataBase2[[#This Row],[sDRC]]- DataBase2[[#This Row],[BSHeu]])/ DataBase2[[#This Row],[BSHeu]])</f>
        <v/>
      </c>
      <c r="AQ909" s="76">
        <f>IF(OR(DataBase2[[#This Row],[sABS]]= "",  DataBase2[[#This Row],[BSHeu]]=""), "", (DataBase2[[#This Row],[sABS]]- DataBase2[[#This Row],[BSHeu]])/ DataBase2[[#This Row],[BSHeu]])</f>
        <v>8.2494077585712519E-2</v>
      </c>
      <c r="AR909" s="76">
        <f>IF(OR(DataBase2[[#This Row],[sCCJ]]= "",  DataBase2[[#This Row],[BSHeu]]=""), "", (DataBase2[[#This Row],[sCCJ]]- DataBase2[[#This Row],[BSHeu]])/ DataBase2[[#This Row],[BSHeu]])</f>
        <v>0</v>
      </c>
      <c r="AS909" s="76">
        <f>IF(OR(DataBase2[[#This Row],[sILS]] = "",  DataBase2[[#This Row],[BSHeu]]=""), "", (DataBase2[[#This Row],[sILS]]- DataBase2[[#This Row],[BSHeu]])/ DataBase2[[#This Row],[BSHeu]])</f>
        <v>5.149094346770567E-2</v>
      </c>
      <c r="AT909" s="76">
        <f>IF(OR(DataBase2[[#This Row],[sSA]] = "",  DataBase2[[#This Row],[BSHeu]]=""), "", (DataBase2[[#This Row],[sSA]]- DataBase2[[#This Row],[BSHeu]])/ DataBase2[[#This Row],[BSHeu]])</f>
        <v>0.13229418828342099</v>
      </c>
      <c r="AU909" s="77">
        <f>IF(OR(DataBase2[[#This Row],[sKS]]= "",  DataBase2[[#This Row],[BSHeu]]=""), "", (DataBase2[[#This Row],[sKS]]- DataBase2[[#This Row],[BSHeu]])/ DataBase2[[#This Row],[BSHeu]])</f>
        <v>7.5640248087988221E-2</v>
      </c>
      <c r="AV909" s="78" t="str">
        <f>IF(AND(DataBase2[[#This Row],[sLBGB]]&lt;=0.0001, DataBase2[[#This Row],[sLBGB]]&lt;&gt;""), 1,"")</f>
        <v/>
      </c>
      <c r="AW909" s="78" t="str">
        <f>IF(AND(DataBase2[[#This Row],[sCLGB]]&lt;=0.0001,DataBase2[[#This Row],[sCLGB]]&lt;&gt;""), 1,"")</f>
        <v/>
      </c>
      <c r="AX909" s="78" t="str">
        <f>IF(AND(DataBase2[[#This Row],[sDRCGB]]&lt;=0.0001,DataBase2[[#This Row],[sDRCGB]]&lt;&gt;""), 1,"")</f>
        <v/>
      </c>
      <c r="AY909" s="78" t="str">
        <f>IF(AND(DataBase2[[#This Row],[sABSGB]]&lt;=0.0001,DataBase2[[#This Row],[sABSGB]]&lt;&gt;""), 1,"")</f>
        <v/>
      </c>
      <c r="AZ909" s="78" t="str">
        <f>IF(AND(DataBase2[[#This Row],[sCCJGB]]&lt;=0.0001,DataBase2[[#This Row],[sCCJGB]]&lt;&gt;""), 1,"")</f>
        <v/>
      </c>
      <c r="BA909" s="78" t="str">
        <f>IF(AND(DataBase2[[#This Row],[sILSGB]]&lt;=0.0001,DataBase2[[#This Row],[sILSGB]]&lt;&gt;""), 1,"")</f>
        <v/>
      </c>
      <c r="BB909" s="78" t="str">
        <f>IF(AND(DataBase2[[#This Row],[sSAGB]]&lt;=0.0001,DataBase2[[#This Row],[sSAGB]]&lt;&gt;""), 1,"")</f>
        <v/>
      </c>
      <c r="BC909" s="78" t="str">
        <f>IF(AND(DataBase2[[#This Row],[sKSGB]]&lt;=0.0001,DataBase2[[#This Row],[sKSGB]]&lt;&gt;""), 1,"")</f>
        <v/>
      </c>
      <c r="BD909" s="79" t="str">
        <f>IF(AND(DataBase2[[#This Row],[sLBGKS]]&lt;=0.0001, DataBase2[[#This Row],[sLBGKS]]&lt;&gt;""), 1,"")</f>
        <v/>
      </c>
      <c r="BE909" s="78" t="str">
        <f>IF(AND(DataBase2[[#This Row],[sCLGKS]]&lt;=0.0001,DataBase2[[#This Row],[sCLGKS]]&lt;&gt;""), 1,"")</f>
        <v/>
      </c>
      <c r="BF909" s="78" t="str">
        <f>IF(AND(DataBase2[[#This Row],[sDRCGKS]]&lt;=0.0001,DataBase2[[#This Row],[sDRCGKS]]&lt;&gt;""), 1,"")</f>
        <v/>
      </c>
      <c r="BG909" s="78" t="str">
        <f>IF(AND(DataBase2[[#This Row],[sABSGKS]]&lt;=0.0001,DataBase2[[#This Row],[sABSGKS]]&lt;&gt;""), 1,"")</f>
        <v/>
      </c>
      <c r="BH909" s="78">
        <f>IF(AND(DataBase2[[#This Row],[sCCJGKS]]&lt;=0.0001,DataBase2[[#This Row],[sCCJGKS]]&lt;&gt;""), 1,"")</f>
        <v>1</v>
      </c>
      <c r="BI909" s="78" t="str">
        <f>IF(AND(DataBase2[[#This Row],[sILSGKS]]&lt;=0.0001,DataBase2[[#This Row],[sILSGKS]]&lt;&gt;""), 1,"")</f>
        <v/>
      </c>
      <c r="BJ909" s="78" t="str">
        <f>IF(AND(DataBase2[[#This Row],[sSAGKS]]&lt;=0.0001,DataBase2[[#This Row],[sSAGKS]]&lt;&gt;""), 1,"")</f>
        <v/>
      </c>
      <c r="BK909" s="80" t="str">
        <f>IF(AND(DataBase2[[#This Row],[sKSGKS]]&lt;=0.0001,DataBase2[[#This Row],[sKSGKS]]&lt;&gt;""), 1,"")</f>
        <v/>
      </c>
      <c r="BQ909" s="7"/>
      <c r="BR909" s="7"/>
      <c r="BS909" s="7"/>
      <c r="BT909" s="7"/>
      <c r="BU909" s="7"/>
      <c r="CH909" s="7"/>
      <c r="CI909" s="7"/>
      <c r="CJ909" s="7"/>
      <c r="CK909" s="7"/>
      <c r="CQ909" s="7"/>
      <c r="CR909" s="7"/>
      <c r="CS909" s="7"/>
      <c r="CT909" s="7"/>
      <c r="CU909" s="7"/>
      <c r="DH909" s="7"/>
      <c r="DI909" s="7"/>
      <c r="DJ909" s="7"/>
      <c r="DK909" s="7"/>
      <c r="DQ909" s="7"/>
      <c r="DR909" s="7"/>
      <c r="DS909" s="7"/>
      <c r="DT909" s="7"/>
      <c r="DU909" s="7"/>
      <c r="EB909" s="7"/>
      <c r="EC909" s="7"/>
      <c r="ED909" s="7"/>
      <c r="EE909" s="7"/>
      <c r="EK909" s="7"/>
      <c r="EL909" s="7"/>
      <c r="EM909" s="7"/>
      <c r="EN909" s="7"/>
      <c r="EO909" s="7"/>
      <c r="EV909" s="7"/>
      <c r="EW909" s="7"/>
      <c r="EX909" s="7"/>
      <c r="EY909" s="7"/>
    </row>
    <row r="910" spans="1:155" s="8" customFormat="1" x14ac:dyDescent="0.35">
      <c r="A910" s="127" t="s">
        <v>373</v>
      </c>
      <c r="B910" s="128" t="s">
        <v>283</v>
      </c>
      <c r="C910" s="129" t="s">
        <v>282</v>
      </c>
      <c r="D910" s="67">
        <v>6</v>
      </c>
      <c r="E910" s="67">
        <v>200</v>
      </c>
      <c r="F910" s="68">
        <v>3</v>
      </c>
      <c r="G910" s="130"/>
      <c r="H910" s="163">
        <v>17115</v>
      </c>
      <c r="I910" s="132"/>
      <c r="J910" s="130"/>
      <c r="K910" s="163"/>
      <c r="L910" s="132"/>
      <c r="M910" s="130"/>
      <c r="N910" s="131"/>
      <c r="O910" s="132"/>
      <c r="P910" s="130">
        <v>26119.980469999999</v>
      </c>
      <c r="Q910" s="132">
        <v>7801</v>
      </c>
      <c r="R910" s="130">
        <v>24410.639999999999</v>
      </c>
      <c r="S910" s="132">
        <v>5145.76</v>
      </c>
      <c r="T910" s="130">
        <v>24996.84</v>
      </c>
      <c r="U910" s="132">
        <v>300.21749999999997</v>
      </c>
      <c r="V910" s="130">
        <v>25607.84</v>
      </c>
      <c r="W910" s="132">
        <v>303.46899999999999</v>
      </c>
      <c r="X910" s="131">
        <v>26791.200000000001</v>
      </c>
      <c r="Y910" s="132">
        <v>336</v>
      </c>
      <c r="Z910" s="74" t="str">
        <f t="shared" si="42"/>
        <v/>
      </c>
      <c r="AA910" s="48">
        <f t="shared" si="43"/>
        <v>24410.639999999999</v>
      </c>
      <c r="AB91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MIN(G910,J910,M910),"")</f>
        <v/>
      </c>
      <c r="AC910" s="49" t="str">
        <f>IF(OR(DataBase2[[#This Row],[sKS]] = "", DataBase2[[#This Row],[BSOpt]]=""), "", (DataBase2[[#This Row],[sKS]]-DataBase2[[#This Row],[BSOpt]])/DataBase2[[#This Row],[BSOpt]])</f>
        <v/>
      </c>
      <c r="AD910" s="49" t="str">
        <f t="shared" si="44"/>
        <v/>
      </c>
      <c r="AE910" s="49" t="str">
        <f>IF(OR(DataBase2[[#This Row],[sKS]] = "", DataBase2[[#This Row],[BESTUB]]=""), "", (DataBase2[[#This Row],[sKS]]-DataBase2[[#This Row],[BESTUB]])/DataBase2[[#This Row],[BESTUB]])</f>
        <v/>
      </c>
      <c r="AF910" s="75" t="str">
        <f>IF(OR(DataBase2[[#This Row],[sLB]] = "", DataBase2[[#This Row],[BestSol]]=""), "", (DataBase2[[#This Row],[sLB]]-DataBase2[[#This Row],[BestSol]])/DataBase2[[#This Row],[BestSol]])</f>
        <v/>
      </c>
      <c r="AG910" s="76" t="str">
        <f>IF(OR(DataBase2[[#This Row],[sCL]] = "", DataBase2[[#This Row],[BestSol]]=""), "", (DataBase2[[#This Row],[sCL]] -DataBase2[[#This Row],[BestSol]])/DataBase2[[#This Row],[BestSol]])</f>
        <v/>
      </c>
      <c r="AH910" s="76" t="str">
        <f>IF(OR(DataBase2[[#This Row],[sDRC]]= "", DataBase2[[#This Row],[BestSol]]=""), "", (DataBase2[[#This Row],[sDRC]]-DataBase2[[#This Row],[BestSol]])/DataBase2[[#This Row],[BestSol]])</f>
        <v/>
      </c>
      <c r="AI910" s="76" t="str">
        <f>IF(OR(DataBase2[[#This Row],[sABS]]= "", DataBase2[[#This Row],[BestSol]]=""), "", (DataBase2[[#This Row],[sABS]]-DataBase2[[#This Row],[BestSol]])/DataBase2[[#This Row],[BestSol]])</f>
        <v/>
      </c>
      <c r="AJ910" s="76" t="str">
        <f>IF(OR(DataBase2[[#This Row],[sCCJ]]= "", DataBase2[[#This Row],[BestSol]]=""), "", (DataBase2[[#This Row],[sCCJ]]-DataBase2[[#This Row],[BestSol]])/DataBase2[[#This Row],[BestSol]])</f>
        <v/>
      </c>
      <c r="AK910" s="76" t="str">
        <f>IF(OR(DataBase2[[#This Row],[sILS]] = "", DataBase2[[#This Row],[BestSol]]=""), "", (DataBase2[[#This Row],[sILS]]-DataBase2[[#This Row],[BestSol]])/DataBase2[[#This Row],[BestSol]])</f>
        <v/>
      </c>
      <c r="AL910" s="76" t="str">
        <f>IF(OR(DataBase2[[#This Row],[sSA]] = "", DataBase2[[#This Row],[BestSol]]=""), "", (DataBase2[[#This Row],[sSA]]-DataBase2[[#This Row],[BestSol]])/DataBase2[[#This Row],[BestSol]])</f>
        <v/>
      </c>
      <c r="AM910" s="165" t="str">
        <f>IF(OR(DataBase2[[#This Row],[sKS]] = "", DataBase2[[#This Row],[BestSol]]=""), "", (DataBase2[[#This Row],[sKS]]-DataBase2[[#This Row],[BestSol]])/DataBase2[[#This Row],[BestSol]])</f>
        <v/>
      </c>
      <c r="AN910" s="75" t="str">
        <f>IF(OR(DataBase2[[#This Row],[sLB]] = "", DataBase2[[#This Row],[BSHeu]]=""), "", (DataBase2[[#This Row],[sLB]]-DataBase2[[#This Row],[BSHeu]])/DataBase2[[#This Row],[BSHeu]])</f>
        <v/>
      </c>
      <c r="AO910" s="76" t="str">
        <f>IF(OR(DataBase2[[#This Row],[sCL]] = "",  DataBase2[[#This Row],[BSHeu]]=""), "", (DataBase2[[#This Row],[sCL]] - DataBase2[[#This Row],[BSHeu]])/ DataBase2[[#This Row],[BSHeu]])</f>
        <v/>
      </c>
      <c r="AP910" s="76" t="str">
        <f>IF(OR(DataBase2[[#This Row],[sDRC]]= "",  DataBase2[[#This Row],[BSHeu]]=""), "", (DataBase2[[#This Row],[sDRC]]- DataBase2[[#This Row],[BSHeu]])/ DataBase2[[#This Row],[BSHeu]])</f>
        <v/>
      </c>
      <c r="AQ910" s="76">
        <f>IF(OR(DataBase2[[#This Row],[sABS]]= "",  DataBase2[[#This Row],[BSHeu]]=""), "", (DataBase2[[#This Row],[sABS]]- DataBase2[[#This Row],[BSHeu]])/ DataBase2[[#This Row],[BSHeu]])</f>
        <v>7.0024402064017957E-2</v>
      </c>
      <c r="AR910" s="76">
        <f>IF(OR(DataBase2[[#This Row],[sCCJ]]= "",  DataBase2[[#This Row],[BSHeu]]=""), "", (DataBase2[[#This Row],[sCCJ]]- DataBase2[[#This Row],[BSHeu]])/ DataBase2[[#This Row],[BSHeu]])</f>
        <v>0</v>
      </c>
      <c r="AS910" s="76">
        <f>IF(OR(DataBase2[[#This Row],[sILS]] = "",  DataBase2[[#This Row],[BSHeu]]=""), "", (DataBase2[[#This Row],[sILS]]- DataBase2[[#This Row],[BSHeu]])/ DataBase2[[#This Row],[BSHeu]])</f>
        <v>2.4014118433601114E-2</v>
      </c>
      <c r="AT910" s="76">
        <f>IF(OR(DataBase2[[#This Row],[sSA]] = "",  DataBase2[[#This Row],[BSHeu]]=""), "", (DataBase2[[#This Row],[sSA]]- DataBase2[[#This Row],[BSHeu]])/ DataBase2[[#This Row],[BSHeu]])</f>
        <v>4.9044187288821629E-2</v>
      </c>
      <c r="AU910" s="77">
        <f>IF(OR(DataBase2[[#This Row],[sKS]]= "",  DataBase2[[#This Row],[BSHeu]]=""), "", (DataBase2[[#This Row],[sKS]]- DataBase2[[#This Row],[BSHeu]])/ DataBase2[[#This Row],[BSHeu]])</f>
        <v>9.7521408697191114E-2</v>
      </c>
      <c r="AV910" s="78" t="str">
        <f>IF(AND(DataBase2[[#This Row],[sLBGB]]&lt;=0.0001, DataBase2[[#This Row],[sLBGB]]&lt;&gt;""), 1,"")</f>
        <v/>
      </c>
      <c r="AW910" s="78" t="str">
        <f>IF(AND(DataBase2[[#This Row],[sCLGB]]&lt;=0.0001,DataBase2[[#This Row],[sCLGB]]&lt;&gt;""), 1,"")</f>
        <v/>
      </c>
      <c r="AX910" s="78" t="str">
        <f>IF(AND(DataBase2[[#This Row],[sDRCGB]]&lt;=0.0001,DataBase2[[#This Row],[sDRCGB]]&lt;&gt;""), 1,"")</f>
        <v/>
      </c>
      <c r="AY910" s="78" t="str">
        <f>IF(AND(DataBase2[[#This Row],[sABSGB]]&lt;=0.0001,DataBase2[[#This Row],[sABSGB]]&lt;&gt;""), 1,"")</f>
        <v/>
      </c>
      <c r="AZ910" s="78" t="str">
        <f>IF(AND(DataBase2[[#This Row],[sCCJGB]]&lt;=0.0001,DataBase2[[#This Row],[sCCJGB]]&lt;&gt;""), 1,"")</f>
        <v/>
      </c>
      <c r="BA910" s="78" t="str">
        <f>IF(AND(DataBase2[[#This Row],[sILSGB]]&lt;=0.0001,DataBase2[[#This Row],[sILSGB]]&lt;&gt;""), 1,"")</f>
        <v/>
      </c>
      <c r="BB910" s="78" t="str">
        <f>IF(AND(DataBase2[[#This Row],[sSAGB]]&lt;=0.0001,DataBase2[[#This Row],[sSAGB]]&lt;&gt;""), 1,"")</f>
        <v/>
      </c>
      <c r="BC910" s="166" t="str">
        <f>IF(AND(DataBase2[[#This Row],[sKSGB]]&lt;=0.0001,DataBase2[[#This Row],[sKSGB]]&lt;&gt;""), 1,"")</f>
        <v/>
      </c>
      <c r="BD910" s="79" t="str">
        <f>IF(AND(DataBase2[[#This Row],[sLBGKS]]&lt;=0.0001, DataBase2[[#This Row],[sLBGKS]]&lt;&gt;""), 1,"")</f>
        <v/>
      </c>
      <c r="BE910" s="78" t="str">
        <f>IF(AND(DataBase2[[#This Row],[sCLGKS]]&lt;=0.0001,DataBase2[[#This Row],[sCLGKS]]&lt;&gt;""), 1,"")</f>
        <v/>
      </c>
      <c r="BF910" s="78" t="str">
        <f>IF(AND(DataBase2[[#This Row],[sDRCGKS]]&lt;=0.0001,DataBase2[[#This Row],[sDRCGKS]]&lt;&gt;""), 1,"")</f>
        <v/>
      </c>
      <c r="BG910" s="78" t="str">
        <f>IF(AND(DataBase2[[#This Row],[sABSGKS]]&lt;=0.0001,DataBase2[[#This Row],[sABSGKS]]&lt;&gt;""), 1,"")</f>
        <v/>
      </c>
      <c r="BH910" s="78">
        <f>IF(AND(DataBase2[[#This Row],[sCCJGKS]]&lt;=0.0001,DataBase2[[#This Row],[sCCJGKS]]&lt;&gt;""), 1,"")</f>
        <v>1</v>
      </c>
      <c r="BI910" s="78" t="str">
        <f>IF(AND(DataBase2[[#This Row],[sILSGKS]]&lt;=0.0001,DataBase2[[#This Row],[sILSGKS]]&lt;&gt;""), 1,"")</f>
        <v/>
      </c>
      <c r="BJ910" s="78" t="str">
        <f>IF(AND(DataBase2[[#This Row],[sSAGKS]]&lt;=0.0001,DataBase2[[#This Row],[sSAGKS]]&lt;&gt;""), 1,"")</f>
        <v/>
      </c>
      <c r="BK910" s="80" t="str">
        <f>IF(AND(DataBase2[[#This Row],[sKSGKS]]&lt;=0.0001,DataBase2[[#This Row],[sKSGKS]]&lt;&gt;""), 1,"")</f>
        <v/>
      </c>
      <c r="BQ910" s="7"/>
      <c r="BR910" s="7"/>
      <c r="BS910" s="7"/>
      <c r="BT910" s="7"/>
      <c r="BU910" s="7"/>
      <c r="CH910" s="7"/>
      <c r="CI910" s="7"/>
      <c r="CJ910" s="7"/>
      <c r="CK910" s="7"/>
      <c r="CQ910" s="7"/>
      <c r="CR910" s="7"/>
      <c r="CS910" s="7"/>
      <c r="CT910" s="7"/>
      <c r="CU910" s="7"/>
      <c r="DH910" s="7"/>
      <c r="DI910" s="7"/>
      <c r="DJ910" s="7"/>
      <c r="DK910" s="7"/>
      <c r="DQ910" s="7"/>
      <c r="DR910" s="7"/>
      <c r="DS910" s="7"/>
      <c r="DT910" s="7"/>
      <c r="DU910" s="7"/>
      <c r="EB910" s="7"/>
      <c r="EC910" s="7"/>
      <c r="ED910" s="7"/>
      <c r="EE910" s="7"/>
      <c r="EK910" s="7"/>
      <c r="EL910" s="7"/>
      <c r="EM910" s="7"/>
      <c r="EN910" s="7"/>
      <c r="EO910" s="7"/>
      <c r="EV910" s="7"/>
      <c r="EW910" s="7"/>
      <c r="EX910" s="7"/>
      <c r="EY910" s="7"/>
    </row>
    <row r="911" spans="1:155" s="8" customFormat="1" x14ac:dyDescent="0.35">
      <c r="A911" s="127" t="s">
        <v>374</v>
      </c>
      <c r="B911" s="128" t="s">
        <v>283</v>
      </c>
      <c r="C911" s="129" t="s">
        <v>282</v>
      </c>
      <c r="D911" s="67">
        <v>6</v>
      </c>
      <c r="E911" s="67">
        <v>200</v>
      </c>
      <c r="F911" s="68">
        <v>4</v>
      </c>
      <c r="G911" s="130"/>
      <c r="H911" s="163">
        <v>18111</v>
      </c>
      <c r="I911" s="132"/>
      <c r="J911" s="130"/>
      <c r="K911" s="163"/>
      <c r="L911" s="132"/>
      <c r="M911" s="130"/>
      <c r="N911" s="131"/>
      <c r="O911" s="132"/>
      <c r="P911" s="130">
        <v>27848.769530000001</v>
      </c>
      <c r="Q911" s="132">
        <v>7800</v>
      </c>
      <c r="R911" s="130">
        <v>24154.34</v>
      </c>
      <c r="S911" s="132">
        <v>6043.75</v>
      </c>
      <c r="T911" s="130">
        <v>26329.54</v>
      </c>
      <c r="U911" s="132">
        <v>300.23950000000002</v>
      </c>
      <c r="V911" s="130">
        <v>27584.74</v>
      </c>
      <c r="W911" s="132">
        <v>303.76100000000002</v>
      </c>
      <c r="X911" s="131">
        <v>28781.200000000001</v>
      </c>
      <c r="Y911" s="132">
        <v>492</v>
      </c>
      <c r="Z911" s="74" t="str">
        <f t="shared" si="42"/>
        <v/>
      </c>
      <c r="AA911" s="48">
        <f t="shared" si="43"/>
        <v>24154.34</v>
      </c>
      <c r="AB911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MIN(G911,J911,M911),"")</f>
        <v/>
      </c>
      <c r="AC911" s="49" t="str">
        <f>IF(OR(DataBase2[[#This Row],[sKS]] = "", DataBase2[[#This Row],[BSOpt]]=""), "", (DataBase2[[#This Row],[sKS]]-DataBase2[[#This Row],[BSOpt]])/DataBase2[[#This Row],[BSOpt]])</f>
        <v/>
      </c>
      <c r="AD911" s="49" t="str">
        <f t="shared" si="44"/>
        <v/>
      </c>
      <c r="AE911" s="49" t="str">
        <f>IF(OR(DataBase2[[#This Row],[sKS]] = "", DataBase2[[#This Row],[BESTUB]]=""), "", (DataBase2[[#This Row],[sKS]]-DataBase2[[#This Row],[BESTUB]])/DataBase2[[#This Row],[BESTUB]])</f>
        <v/>
      </c>
      <c r="AF911" s="75" t="str">
        <f>IF(OR(DataBase2[[#This Row],[sLB]] = "", DataBase2[[#This Row],[BestSol]]=""), "", (DataBase2[[#This Row],[sLB]]-DataBase2[[#This Row],[BestSol]])/DataBase2[[#This Row],[BestSol]])</f>
        <v/>
      </c>
      <c r="AG911" s="76" t="str">
        <f>IF(OR(DataBase2[[#This Row],[sCL]] = "", DataBase2[[#This Row],[BestSol]]=""), "", (DataBase2[[#This Row],[sCL]] -DataBase2[[#This Row],[BestSol]])/DataBase2[[#This Row],[BestSol]])</f>
        <v/>
      </c>
      <c r="AH911" s="76" t="str">
        <f>IF(OR(DataBase2[[#This Row],[sDRC]]= "", DataBase2[[#This Row],[BestSol]]=""), "", (DataBase2[[#This Row],[sDRC]]-DataBase2[[#This Row],[BestSol]])/DataBase2[[#This Row],[BestSol]])</f>
        <v/>
      </c>
      <c r="AI911" s="76" t="str">
        <f>IF(OR(DataBase2[[#This Row],[sABS]]= "", DataBase2[[#This Row],[BestSol]]=""), "", (DataBase2[[#This Row],[sABS]]-DataBase2[[#This Row],[BestSol]])/DataBase2[[#This Row],[BestSol]])</f>
        <v/>
      </c>
      <c r="AJ911" s="76" t="str">
        <f>IF(OR(DataBase2[[#This Row],[sCCJ]]= "", DataBase2[[#This Row],[BestSol]]=""), "", (DataBase2[[#This Row],[sCCJ]]-DataBase2[[#This Row],[BestSol]])/DataBase2[[#This Row],[BestSol]])</f>
        <v/>
      </c>
      <c r="AK911" s="76" t="str">
        <f>IF(OR(DataBase2[[#This Row],[sILS]] = "", DataBase2[[#This Row],[BestSol]]=""), "", (DataBase2[[#This Row],[sILS]]-DataBase2[[#This Row],[BestSol]])/DataBase2[[#This Row],[BestSol]])</f>
        <v/>
      </c>
      <c r="AL911" s="76" t="str">
        <f>IF(OR(DataBase2[[#This Row],[sSA]] = "", DataBase2[[#This Row],[BestSol]]=""), "", (DataBase2[[#This Row],[sSA]]-DataBase2[[#This Row],[BestSol]])/DataBase2[[#This Row],[BestSol]])</f>
        <v/>
      </c>
      <c r="AM911" s="165" t="str">
        <f>IF(OR(DataBase2[[#This Row],[sKS]] = "", DataBase2[[#This Row],[BestSol]]=""), "", (DataBase2[[#This Row],[sKS]]-DataBase2[[#This Row],[BestSol]])/DataBase2[[#This Row],[BestSol]])</f>
        <v/>
      </c>
      <c r="AN911" s="75" t="str">
        <f>IF(OR(DataBase2[[#This Row],[sLB]] = "", DataBase2[[#This Row],[BSHeu]]=""), "", (DataBase2[[#This Row],[sLB]]-DataBase2[[#This Row],[BSHeu]])/DataBase2[[#This Row],[BSHeu]])</f>
        <v/>
      </c>
      <c r="AO911" s="76" t="str">
        <f>IF(OR(DataBase2[[#This Row],[sCL]] = "",  DataBase2[[#This Row],[BSHeu]]=""), "", (DataBase2[[#This Row],[sCL]] - DataBase2[[#This Row],[BSHeu]])/ DataBase2[[#This Row],[BSHeu]])</f>
        <v/>
      </c>
      <c r="AP911" s="76" t="str">
        <f>IF(OR(DataBase2[[#This Row],[sDRC]]= "",  DataBase2[[#This Row],[BSHeu]]=""), "", (DataBase2[[#This Row],[sDRC]]- DataBase2[[#This Row],[BSHeu]])/ DataBase2[[#This Row],[BSHeu]])</f>
        <v/>
      </c>
      <c r="AQ911" s="76">
        <f>IF(OR(DataBase2[[#This Row],[sABS]]= "",  DataBase2[[#This Row],[BSHeu]]=""), "", (DataBase2[[#This Row],[sABS]]- DataBase2[[#This Row],[BSHeu]])/ DataBase2[[#This Row],[BSHeu]])</f>
        <v>0.1529509616077277</v>
      </c>
      <c r="AR911" s="76">
        <f>IF(OR(DataBase2[[#This Row],[sCCJ]]= "",  DataBase2[[#This Row],[BSHeu]]=""), "", (DataBase2[[#This Row],[sCCJ]]- DataBase2[[#This Row],[BSHeu]])/ DataBase2[[#This Row],[BSHeu]])</f>
        <v>0</v>
      </c>
      <c r="AS911" s="76">
        <f>IF(OR(DataBase2[[#This Row],[sILS]] = "",  DataBase2[[#This Row],[BSHeu]]=""), "", (DataBase2[[#This Row],[sILS]]- DataBase2[[#This Row],[BSHeu]])/ DataBase2[[#This Row],[BSHeu]])</f>
        <v>9.0054209719661174E-2</v>
      </c>
      <c r="AT911" s="76">
        <f>IF(OR(DataBase2[[#This Row],[sSA]] = "",  DataBase2[[#This Row],[BSHeu]]=""), "", (DataBase2[[#This Row],[sSA]]- DataBase2[[#This Row],[BSHeu]])/ DataBase2[[#This Row],[BSHeu]])</f>
        <v>0.14202002621475071</v>
      </c>
      <c r="AU911" s="77">
        <f>IF(OR(DataBase2[[#This Row],[sKS]]= "",  DataBase2[[#This Row],[BSHeu]]=""), "", (DataBase2[[#This Row],[sKS]]- DataBase2[[#This Row],[BSHeu]])/ DataBase2[[#This Row],[BSHeu]])</f>
        <v>0.19155398160330608</v>
      </c>
      <c r="AV911" s="78" t="str">
        <f>IF(AND(DataBase2[[#This Row],[sLBGB]]&lt;=0.0001, DataBase2[[#This Row],[sLBGB]]&lt;&gt;""), 1,"")</f>
        <v/>
      </c>
      <c r="AW911" s="78" t="str">
        <f>IF(AND(DataBase2[[#This Row],[sCLGB]]&lt;=0.0001,DataBase2[[#This Row],[sCLGB]]&lt;&gt;""), 1,"")</f>
        <v/>
      </c>
      <c r="AX911" s="78" t="str">
        <f>IF(AND(DataBase2[[#This Row],[sDRCGB]]&lt;=0.0001,DataBase2[[#This Row],[sDRCGB]]&lt;&gt;""), 1,"")</f>
        <v/>
      </c>
      <c r="AY911" s="78" t="str">
        <f>IF(AND(DataBase2[[#This Row],[sABSGB]]&lt;=0.0001,DataBase2[[#This Row],[sABSGB]]&lt;&gt;""), 1,"")</f>
        <v/>
      </c>
      <c r="AZ911" s="78" t="str">
        <f>IF(AND(DataBase2[[#This Row],[sCCJGB]]&lt;=0.0001,DataBase2[[#This Row],[sCCJGB]]&lt;&gt;""), 1,"")</f>
        <v/>
      </c>
      <c r="BA911" s="78" t="str">
        <f>IF(AND(DataBase2[[#This Row],[sILSGB]]&lt;=0.0001,DataBase2[[#This Row],[sILSGB]]&lt;&gt;""), 1,"")</f>
        <v/>
      </c>
      <c r="BB911" s="78" t="str">
        <f>IF(AND(DataBase2[[#This Row],[sSAGB]]&lt;=0.0001,DataBase2[[#This Row],[sSAGB]]&lt;&gt;""), 1,"")</f>
        <v/>
      </c>
      <c r="BC911" s="166" t="str">
        <f>IF(AND(DataBase2[[#This Row],[sKSGB]]&lt;=0.0001,DataBase2[[#This Row],[sKSGB]]&lt;&gt;""), 1,"")</f>
        <v/>
      </c>
      <c r="BD911" s="79" t="str">
        <f>IF(AND(DataBase2[[#This Row],[sLBGKS]]&lt;=0.0001, DataBase2[[#This Row],[sLBGKS]]&lt;&gt;""), 1,"")</f>
        <v/>
      </c>
      <c r="BE911" s="78" t="str">
        <f>IF(AND(DataBase2[[#This Row],[sCLGKS]]&lt;=0.0001,DataBase2[[#This Row],[sCLGKS]]&lt;&gt;""), 1,"")</f>
        <v/>
      </c>
      <c r="BF911" s="78" t="str">
        <f>IF(AND(DataBase2[[#This Row],[sDRCGKS]]&lt;=0.0001,DataBase2[[#This Row],[sDRCGKS]]&lt;&gt;""), 1,"")</f>
        <v/>
      </c>
      <c r="BG911" s="78" t="str">
        <f>IF(AND(DataBase2[[#This Row],[sABSGKS]]&lt;=0.0001,DataBase2[[#This Row],[sABSGKS]]&lt;&gt;""), 1,"")</f>
        <v/>
      </c>
      <c r="BH911" s="78">
        <f>IF(AND(DataBase2[[#This Row],[sCCJGKS]]&lt;=0.0001,DataBase2[[#This Row],[sCCJGKS]]&lt;&gt;""), 1,"")</f>
        <v>1</v>
      </c>
      <c r="BI911" s="78" t="str">
        <f>IF(AND(DataBase2[[#This Row],[sILSGKS]]&lt;=0.0001,DataBase2[[#This Row],[sILSGKS]]&lt;&gt;""), 1,"")</f>
        <v/>
      </c>
      <c r="BJ911" s="78" t="str">
        <f>IF(AND(DataBase2[[#This Row],[sSAGKS]]&lt;=0.0001,DataBase2[[#This Row],[sSAGKS]]&lt;&gt;""), 1,"")</f>
        <v/>
      </c>
      <c r="BK911" s="80" t="str">
        <f>IF(AND(DataBase2[[#This Row],[sKSGKS]]&lt;=0.0001,DataBase2[[#This Row],[sKSGKS]]&lt;&gt;""), 1,"")</f>
        <v/>
      </c>
      <c r="BQ911" s="7"/>
      <c r="BR911" s="7"/>
      <c r="BS911" s="7"/>
      <c r="BT911" s="7"/>
      <c r="BU911" s="7"/>
      <c r="CH911" s="7"/>
      <c r="CI911" s="7"/>
      <c r="CJ911" s="7"/>
      <c r="CK911" s="7"/>
      <c r="CQ911" s="7"/>
      <c r="CR911" s="7"/>
      <c r="CS911" s="7"/>
      <c r="CT911" s="7"/>
      <c r="CU911" s="7"/>
      <c r="DH911" s="7"/>
      <c r="DI911" s="7"/>
      <c r="DJ911" s="7"/>
      <c r="DK911" s="7"/>
      <c r="DQ911" s="7"/>
      <c r="DR911" s="7"/>
      <c r="DS911" s="7"/>
      <c r="DT911" s="7"/>
      <c r="DU911" s="7"/>
      <c r="EB911" s="7"/>
      <c r="EC911" s="7"/>
      <c r="ED911" s="7"/>
      <c r="EE911" s="7"/>
      <c r="EK911" s="7"/>
      <c r="EL911" s="7"/>
      <c r="EM911" s="7"/>
      <c r="EN911" s="7"/>
      <c r="EO911" s="7"/>
      <c r="EV911" s="7"/>
      <c r="EW911" s="7"/>
      <c r="EX911" s="7"/>
      <c r="EY911" s="7"/>
    </row>
    <row r="912" spans="1:155" s="8" customFormat="1" x14ac:dyDescent="0.35">
      <c r="A912" s="127" t="s">
        <v>375</v>
      </c>
      <c r="B912" s="128" t="s">
        <v>283</v>
      </c>
      <c r="C912" s="129" t="s">
        <v>282</v>
      </c>
      <c r="D912" s="67">
        <v>6</v>
      </c>
      <c r="E912" s="67">
        <v>200</v>
      </c>
      <c r="F912" s="68">
        <v>5</v>
      </c>
      <c r="G912" s="130"/>
      <c r="H912" s="163">
        <v>18984</v>
      </c>
      <c r="I912" s="132"/>
      <c r="J912" s="130"/>
      <c r="K912" s="163"/>
      <c r="L912" s="132"/>
      <c r="M912" s="130"/>
      <c r="N912" s="131"/>
      <c r="O912" s="132"/>
      <c r="P912" s="130">
        <v>29340.490229999999</v>
      </c>
      <c r="Q912" s="132">
        <v>7800</v>
      </c>
      <c r="R912" s="130">
        <v>25306.74</v>
      </c>
      <c r="S912" s="132">
        <v>6179.93</v>
      </c>
      <c r="T912" s="130">
        <v>27883.74</v>
      </c>
      <c r="U912" s="132">
        <v>300.54500000000002</v>
      </c>
      <c r="V912" s="130">
        <v>29253.34</v>
      </c>
      <c r="W912" s="132">
        <v>303.54849999999999</v>
      </c>
      <c r="X912" s="131">
        <v>27892.5</v>
      </c>
      <c r="Y912" s="132">
        <v>1017</v>
      </c>
      <c r="Z912" s="74" t="str">
        <f t="shared" si="42"/>
        <v/>
      </c>
      <c r="AA912" s="48">
        <f t="shared" si="43"/>
        <v>25306.74</v>
      </c>
      <c r="AB912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MIN(G912,J912,M912),"")</f>
        <v/>
      </c>
      <c r="AC912" s="49" t="str">
        <f>IF(OR(DataBase2[[#This Row],[sKS]] = "", DataBase2[[#This Row],[BSOpt]]=""), "", (DataBase2[[#This Row],[sKS]]-DataBase2[[#This Row],[BSOpt]])/DataBase2[[#This Row],[BSOpt]])</f>
        <v/>
      </c>
      <c r="AD912" s="49" t="str">
        <f t="shared" si="44"/>
        <v/>
      </c>
      <c r="AE912" s="49" t="str">
        <f>IF(OR(DataBase2[[#This Row],[sKS]] = "", DataBase2[[#This Row],[BESTUB]]=""), "", (DataBase2[[#This Row],[sKS]]-DataBase2[[#This Row],[BESTUB]])/DataBase2[[#This Row],[BESTUB]])</f>
        <v/>
      </c>
      <c r="AF912" s="75" t="str">
        <f>IF(OR(DataBase2[[#This Row],[sLB]] = "", DataBase2[[#This Row],[BestSol]]=""), "", (DataBase2[[#This Row],[sLB]]-DataBase2[[#This Row],[BestSol]])/DataBase2[[#This Row],[BestSol]])</f>
        <v/>
      </c>
      <c r="AG912" s="76" t="str">
        <f>IF(OR(DataBase2[[#This Row],[sCL]] = "", DataBase2[[#This Row],[BestSol]]=""), "", (DataBase2[[#This Row],[sCL]] -DataBase2[[#This Row],[BestSol]])/DataBase2[[#This Row],[BestSol]])</f>
        <v/>
      </c>
      <c r="AH912" s="76" t="str">
        <f>IF(OR(DataBase2[[#This Row],[sDRC]]= "", DataBase2[[#This Row],[BestSol]]=""), "", (DataBase2[[#This Row],[sDRC]]-DataBase2[[#This Row],[BestSol]])/DataBase2[[#This Row],[BestSol]])</f>
        <v/>
      </c>
      <c r="AI912" s="76" t="str">
        <f>IF(OR(DataBase2[[#This Row],[sABS]]= "", DataBase2[[#This Row],[BestSol]]=""), "", (DataBase2[[#This Row],[sABS]]-DataBase2[[#This Row],[BestSol]])/DataBase2[[#This Row],[BestSol]])</f>
        <v/>
      </c>
      <c r="AJ912" s="76" t="str">
        <f>IF(OR(DataBase2[[#This Row],[sCCJ]]= "", DataBase2[[#This Row],[BestSol]]=""), "", (DataBase2[[#This Row],[sCCJ]]-DataBase2[[#This Row],[BestSol]])/DataBase2[[#This Row],[BestSol]])</f>
        <v/>
      </c>
      <c r="AK912" s="76" t="str">
        <f>IF(OR(DataBase2[[#This Row],[sILS]] = "", DataBase2[[#This Row],[BestSol]]=""), "", (DataBase2[[#This Row],[sILS]]-DataBase2[[#This Row],[BestSol]])/DataBase2[[#This Row],[BestSol]])</f>
        <v/>
      </c>
      <c r="AL912" s="76" t="str">
        <f>IF(OR(DataBase2[[#This Row],[sSA]] = "", DataBase2[[#This Row],[BestSol]]=""), "", (DataBase2[[#This Row],[sSA]]-DataBase2[[#This Row],[BestSol]])/DataBase2[[#This Row],[BestSol]])</f>
        <v/>
      </c>
      <c r="AM912" s="76" t="str">
        <f>IF(OR(DataBase2[[#This Row],[sKS]] = "", DataBase2[[#This Row],[BestSol]]=""), "", (DataBase2[[#This Row],[sKS]]-DataBase2[[#This Row],[BestSol]])/DataBase2[[#This Row],[BestSol]])</f>
        <v/>
      </c>
      <c r="AN912" s="75" t="str">
        <f>IF(OR(DataBase2[[#This Row],[sLB]] = "", DataBase2[[#This Row],[BSHeu]]=""), "", (DataBase2[[#This Row],[sLB]]-DataBase2[[#This Row],[BSHeu]])/DataBase2[[#This Row],[BSHeu]])</f>
        <v/>
      </c>
      <c r="AO912" s="76" t="str">
        <f>IF(OR(DataBase2[[#This Row],[sCL]] = "",  DataBase2[[#This Row],[BSHeu]]=""), "", (DataBase2[[#This Row],[sCL]] - DataBase2[[#This Row],[BSHeu]])/ DataBase2[[#This Row],[BSHeu]])</f>
        <v/>
      </c>
      <c r="AP912" s="76" t="str">
        <f>IF(OR(DataBase2[[#This Row],[sDRC]]= "",  DataBase2[[#This Row],[BSHeu]]=""), "", (DataBase2[[#This Row],[sDRC]]- DataBase2[[#This Row],[BSHeu]])/ DataBase2[[#This Row],[BSHeu]])</f>
        <v/>
      </c>
      <c r="AQ912" s="76">
        <f>IF(OR(DataBase2[[#This Row],[sABS]]= "",  DataBase2[[#This Row],[BSHeu]]=""), "", (DataBase2[[#This Row],[sABS]]- DataBase2[[#This Row],[BSHeu]])/ DataBase2[[#This Row],[BSHeu]])</f>
        <v>0.15939430483736733</v>
      </c>
      <c r="AR912" s="76">
        <f>IF(OR(DataBase2[[#This Row],[sCCJ]]= "",  DataBase2[[#This Row],[BSHeu]]=""), "", (DataBase2[[#This Row],[sCCJ]]- DataBase2[[#This Row],[BSHeu]])/ DataBase2[[#This Row],[BSHeu]])</f>
        <v>0</v>
      </c>
      <c r="AS912" s="76">
        <f>IF(OR(DataBase2[[#This Row],[sILS]] = "",  DataBase2[[#This Row],[BSHeu]]=""), "", (DataBase2[[#This Row],[sILS]]- DataBase2[[#This Row],[BSHeu]])/ DataBase2[[#This Row],[BSHeu]])</f>
        <v>0.10183057952150296</v>
      </c>
      <c r="AT912" s="76">
        <f>IF(OR(DataBase2[[#This Row],[sSA]] = "",  DataBase2[[#This Row],[BSHeu]]=""), "", (DataBase2[[#This Row],[sSA]]- DataBase2[[#This Row],[BSHeu]])/ DataBase2[[#This Row],[BSHeu]])</f>
        <v>0.15595054914224424</v>
      </c>
      <c r="AU912" s="77">
        <f>IF(OR(DataBase2[[#This Row],[sKS]]= "",  DataBase2[[#This Row],[BSHeu]]=""), "", (DataBase2[[#This Row],[sKS]]- DataBase2[[#This Row],[BSHeu]])/ DataBase2[[#This Row],[BSHeu]])</f>
        <v>0.10217673236457948</v>
      </c>
      <c r="AV912" s="78" t="str">
        <f>IF(AND(DataBase2[[#This Row],[sLBGB]]&lt;=0.0001, DataBase2[[#This Row],[sLBGB]]&lt;&gt;""), 1,"")</f>
        <v/>
      </c>
      <c r="AW912" s="78" t="str">
        <f>IF(AND(DataBase2[[#This Row],[sCLGB]]&lt;=0.0001,DataBase2[[#This Row],[sCLGB]]&lt;&gt;""), 1,"")</f>
        <v/>
      </c>
      <c r="AX912" s="78" t="str">
        <f>IF(AND(DataBase2[[#This Row],[sDRCGB]]&lt;=0.0001,DataBase2[[#This Row],[sDRCGB]]&lt;&gt;""), 1,"")</f>
        <v/>
      </c>
      <c r="AY912" s="78" t="str">
        <f>IF(AND(DataBase2[[#This Row],[sABSGB]]&lt;=0.0001,DataBase2[[#This Row],[sABSGB]]&lt;&gt;""), 1,"")</f>
        <v/>
      </c>
      <c r="AZ912" s="78" t="str">
        <f>IF(AND(DataBase2[[#This Row],[sCCJGB]]&lt;=0.0001,DataBase2[[#This Row],[sCCJGB]]&lt;&gt;""), 1,"")</f>
        <v/>
      </c>
      <c r="BA912" s="78" t="str">
        <f>IF(AND(DataBase2[[#This Row],[sILSGB]]&lt;=0.0001,DataBase2[[#This Row],[sILSGB]]&lt;&gt;""), 1,"")</f>
        <v/>
      </c>
      <c r="BB912" s="78" t="str">
        <f>IF(AND(DataBase2[[#This Row],[sSAGB]]&lt;=0.0001,DataBase2[[#This Row],[sSAGB]]&lt;&gt;""), 1,"")</f>
        <v/>
      </c>
      <c r="BC912" s="78" t="str">
        <f>IF(AND(DataBase2[[#This Row],[sKSGB]]&lt;=0.0001,DataBase2[[#This Row],[sKSGB]]&lt;&gt;""), 1,"")</f>
        <v/>
      </c>
      <c r="BD912" s="79" t="str">
        <f>IF(AND(DataBase2[[#This Row],[sLBGKS]]&lt;=0.0001, DataBase2[[#This Row],[sLBGKS]]&lt;&gt;""), 1,"")</f>
        <v/>
      </c>
      <c r="BE912" s="78" t="str">
        <f>IF(AND(DataBase2[[#This Row],[sCLGKS]]&lt;=0.0001,DataBase2[[#This Row],[sCLGKS]]&lt;&gt;""), 1,"")</f>
        <v/>
      </c>
      <c r="BF912" s="78" t="str">
        <f>IF(AND(DataBase2[[#This Row],[sDRCGKS]]&lt;=0.0001,DataBase2[[#This Row],[sDRCGKS]]&lt;&gt;""), 1,"")</f>
        <v/>
      </c>
      <c r="BG912" s="78" t="str">
        <f>IF(AND(DataBase2[[#This Row],[sABSGKS]]&lt;=0.0001,DataBase2[[#This Row],[sABSGKS]]&lt;&gt;""), 1,"")</f>
        <v/>
      </c>
      <c r="BH912" s="78">
        <f>IF(AND(DataBase2[[#This Row],[sCCJGKS]]&lt;=0.0001,DataBase2[[#This Row],[sCCJGKS]]&lt;&gt;""), 1,"")</f>
        <v>1</v>
      </c>
      <c r="BI912" s="78" t="str">
        <f>IF(AND(DataBase2[[#This Row],[sILSGKS]]&lt;=0.0001,DataBase2[[#This Row],[sILSGKS]]&lt;&gt;""), 1,"")</f>
        <v/>
      </c>
      <c r="BJ912" s="78" t="str">
        <f>IF(AND(DataBase2[[#This Row],[sSAGKS]]&lt;=0.0001,DataBase2[[#This Row],[sSAGKS]]&lt;&gt;""), 1,"")</f>
        <v/>
      </c>
      <c r="BK912" s="80" t="str">
        <f>IF(AND(DataBase2[[#This Row],[sKSGKS]]&lt;=0.0001,DataBase2[[#This Row],[sKSGKS]]&lt;&gt;""), 1,"")</f>
        <v/>
      </c>
      <c r="BQ912" s="7"/>
      <c r="BR912" s="7"/>
      <c r="BS912" s="7"/>
      <c r="BT912" s="7"/>
      <c r="BU912" s="7"/>
      <c r="CH912" s="7"/>
      <c r="CI912" s="7"/>
      <c r="CJ912" s="7"/>
      <c r="CK912" s="7"/>
      <c r="CQ912" s="7"/>
      <c r="CR912" s="7"/>
      <c r="CS912" s="7"/>
      <c r="CT912" s="7"/>
      <c r="CU912" s="7"/>
      <c r="DH912" s="7"/>
      <c r="DI912" s="7"/>
      <c r="DJ912" s="7"/>
      <c r="DK912" s="7"/>
      <c r="DQ912" s="7"/>
      <c r="DR912" s="7"/>
      <c r="DS912" s="7"/>
      <c r="DT912" s="7"/>
      <c r="DU912" s="7"/>
      <c r="EB912" s="7"/>
      <c r="EC912" s="7"/>
      <c r="ED912" s="7"/>
      <c r="EE912" s="7"/>
      <c r="EK912" s="7"/>
      <c r="EL912" s="7"/>
      <c r="EM912" s="7"/>
      <c r="EN912" s="7"/>
      <c r="EO912" s="7"/>
      <c r="EV912" s="7"/>
      <c r="EW912" s="7"/>
      <c r="EX912" s="7"/>
      <c r="EY912" s="7"/>
    </row>
    <row r="913" spans="1:155" s="8" customFormat="1" x14ac:dyDescent="0.35">
      <c r="A913" s="127" t="s">
        <v>376</v>
      </c>
      <c r="B913" s="128" t="s">
        <v>283</v>
      </c>
      <c r="C913" s="129" t="s">
        <v>282</v>
      </c>
      <c r="D913" s="67">
        <v>6</v>
      </c>
      <c r="E913" s="67">
        <v>200</v>
      </c>
      <c r="F913" s="68">
        <v>2</v>
      </c>
      <c r="G913" s="130"/>
      <c r="H913" s="163">
        <v>16430</v>
      </c>
      <c r="I913" s="132"/>
      <c r="J913" s="130"/>
      <c r="K913" s="163"/>
      <c r="L913" s="132"/>
      <c r="M913" s="130"/>
      <c r="N913" s="131"/>
      <c r="O913" s="132"/>
      <c r="P913" s="130">
        <v>25273.570309999999</v>
      </c>
      <c r="Q913" s="132">
        <v>7801</v>
      </c>
      <c r="R913" s="130">
        <v>23800.07</v>
      </c>
      <c r="S913" s="132">
        <v>8057.78</v>
      </c>
      <c r="T913" s="130">
        <v>25571.47</v>
      </c>
      <c r="U913" s="132">
        <v>300.19049999999999</v>
      </c>
      <c r="V913" s="130">
        <v>26415.87</v>
      </c>
      <c r="W913" s="132">
        <v>302.96199999999999</v>
      </c>
      <c r="X913" s="131">
        <v>25478.3</v>
      </c>
      <c r="Y913" s="132">
        <v>496</v>
      </c>
      <c r="Z913" s="74" t="str">
        <f t="shared" si="42"/>
        <v/>
      </c>
      <c r="AA913" s="48">
        <f t="shared" si="43"/>
        <v>23800.07</v>
      </c>
      <c r="AB913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MIN(G913,J913,M913),"")</f>
        <v/>
      </c>
      <c r="AC913" s="49" t="str">
        <f>IF(OR(DataBase2[[#This Row],[sKS]] = "", DataBase2[[#This Row],[BSOpt]]=""), "", (DataBase2[[#This Row],[sKS]]-DataBase2[[#This Row],[BSOpt]])/DataBase2[[#This Row],[BSOpt]])</f>
        <v/>
      </c>
      <c r="AD913" s="49" t="str">
        <f t="shared" si="44"/>
        <v/>
      </c>
      <c r="AE913" s="49" t="str">
        <f>IF(OR(DataBase2[[#This Row],[sKS]] = "", DataBase2[[#This Row],[BESTUB]]=""), "", (DataBase2[[#This Row],[sKS]]-DataBase2[[#This Row],[BESTUB]])/DataBase2[[#This Row],[BESTUB]])</f>
        <v/>
      </c>
      <c r="AF913" s="75" t="str">
        <f>IF(OR(DataBase2[[#This Row],[sLB]] = "", DataBase2[[#This Row],[BestSol]]=""), "", (DataBase2[[#This Row],[sLB]]-DataBase2[[#This Row],[BestSol]])/DataBase2[[#This Row],[BestSol]])</f>
        <v/>
      </c>
      <c r="AG913" s="76" t="str">
        <f>IF(OR(DataBase2[[#This Row],[sCL]] = "", DataBase2[[#This Row],[BestSol]]=""), "", (DataBase2[[#This Row],[sCL]] -DataBase2[[#This Row],[BestSol]])/DataBase2[[#This Row],[BestSol]])</f>
        <v/>
      </c>
      <c r="AH913" s="76" t="str">
        <f>IF(OR(DataBase2[[#This Row],[sDRC]]= "", DataBase2[[#This Row],[BestSol]]=""), "", (DataBase2[[#This Row],[sDRC]]-DataBase2[[#This Row],[BestSol]])/DataBase2[[#This Row],[BestSol]])</f>
        <v/>
      </c>
      <c r="AI913" s="76" t="str">
        <f>IF(OR(DataBase2[[#This Row],[sABS]]= "", DataBase2[[#This Row],[BestSol]]=""), "", (DataBase2[[#This Row],[sABS]]-DataBase2[[#This Row],[BestSol]])/DataBase2[[#This Row],[BestSol]])</f>
        <v/>
      </c>
      <c r="AJ913" s="76" t="str">
        <f>IF(OR(DataBase2[[#This Row],[sCCJ]]= "", DataBase2[[#This Row],[BestSol]]=""), "", (DataBase2[[#This Row],[sCCJ]]-DataBase2[[#This Row],[BestSol]])/DataBase2[[#This Row],[BestSol]])</f>
        <v/>
      </c>
      <c r="AK913" s="76" t="str">
        <f>IF(OR(DataBase2[[#This Row],[sILS]] = "", DataBase2[[#This Row],[BestSol]]=""), "", (DataBase2[[#This Row],[sILS]]-DataBase2[[#This Row],[BestSol]])/DataBase2[[#This Row],[BestSol]])</f>
        <v/>
      </c>
      <c r="AL913" s="76" t="str">
        <f>IF(OR(DataBase2[[#This Row],[sSA]] = "", DataBase2[[#This Row],[BestSol]]=""), "", (DataBase2[[#This Row],[sSA]]-DataBase2[[#This Row],[BestSol]])/DataBase2[[#This Row],[BestSol]])</f>
        <v/>
      </c>
      <c r="AM913" s="76" t="str">
        <f>IF(OR(DataBase2[[#This Row],[sKS]] = "", DataBase2[[#This Row],[BestSol]]=""), "", (DataBase2[[#This Row],[sKS]]-DataBase2[[#This Row],[BestSol]])/DataBase2[[#This Row],[BestSol]])</f>
        <v/>
      </c>
      <c r="AN913" s="75" t="str">
        <f>IF(OR(DataBase2[[#This Row],[sLB]] = "", DataBase2[[#This Row],[BSHeu]]=""), "", (DataBase2[[#This Row],[sLB]]-DataBase2[[#This Row],[BSHeu]])/DataBase2[[#This Row],[BSHeu]])</f>
        <v/>
      </c>
      <c r="AO913" s="76" t="str">
        <f>IF(OR(DataBase2[[#This Row],[sCL]] = "",  DataBase2[[#This Row],[BSHeu]]=""), "", (DataBase2[[#This Row],[sCL]] - DataBase2[[#This Row],[BSHeu]])/ DataBase2[[#This Row],[BSHeu]])</f>
        <v/>
      </c>
      <c r="AP913" s="76" t="str">
        <f>IF(OR(DataBase2[[#This Row],[sDRC]]= "",  DataBase2[[#This Row],[BSHeu]]=""), "", (DataBase2[[#This Row],[sDRC]]- DataBase2[[#This Row],[BSHeu]])/ DataBase2[[#This Row],[BSHeu]])</f>
        <v/>
      </c>
      <c r="AQ913" s="76">
        <f>IF(OR(DataBase2[[#This Row],[sABS]]= "",  DataBase2[[#This Row],[BSHeu]]=""), "", (DataBase2[[#This Row],[sABS]]- DataBase2[[#This Row],[BSHeu]])/ DataBase2[[#This Row],[BSHeu]])</f>
        <v>6.191159563816407E-2</v>
      </c>
      <c r="AR913" s="76">
        <f>IF(OR(DataBase2[[#This Row],[sCCJ]]= "",  DataBase2[[#This Row],[BSHeu]]=""), "", (DataBase2[[#This Row],[sCCJ]]- DataBase2[[#This Row],[BSHeu]])/ DataBase2[[#This Row],[BSHeu]])</f>
        <v>0</v>
      </c>
      <c r="AS913" s="76">
        <f>IF(OR(DataBase2[[#This Row],[sILS]] = "",  DataBase2[[#This Row],[BSHeu]]=""), "", (DataBase2[[#This Row],[sILS]]- DataBase2[[#This Row],[BSHeu]])/ DataBase2[[#This Row],[BSHeu]])</f>
        <v>7.4428352521652308E-2</v>
      </c>
      <c r="AT913" s="76">
        <f>IF(OR(DataBase2[[#This Row],[sSA]] = "",  DataBase2[[#This Row],[BSHeu]]=""), "", (DataBase2[[#This Row],[sSA]]- DataBase2[[#This Row],[BSHeu]])/ DataBase2[[#This Row],[BSHeu]])</f>
        <v>0.1099072397686225</v>
      </c>
      <c r="AU913" s="77">
        <f>IF(OR(DataBase2[[#This Row],[sKS]]= "",  DataBase2[[#This Row],[BSHeu]]=""), "", (DataBase2[[#This Row],[sKS]]- DataBase2[[#This Row],[BSHeu]])/ DataBase2[[#This Row],[BSHeu]])</f>
        <v>7.0513658153106257E-2</v>
      </c>
      <c r="AV913" s="78" t="str">
        <f>IF(AND(DataBase2[[#This Row],[sLBGB]]&lt;=0.0001, DataBase2[[#This Row],[sLBGB]]&lt;&gt;""), 1,"")</f>
        <v/>
      </c>
      <c r="AW913" s="78" t="str">
        <f>IF(AND(DataBase2[[#This Row],[sCLGB]]&lt;=0.0001,DataBase2[[#This Row],[sCLGB]]&lt;&gt;""), 1,"")</f>
        <v/>
      </c>
      <c r="AX913" s="78" t="str">
        <f>IF(AND(DataBase2[[#This Row],[sDRCGB]]&lt;=0.0001,DataBase2[[#This Row],[sDRCGB]]&lt;&gt;""), 1,"")</f>
        <v/>
      </c>
      <c r="AY913" s="78" t="str">
        <f>IF(AND(DataBase2[[#This Row],[sABSGB]]&lt;=0.0001,DataBase2[[#This Row],[sABSGB]]&lt;&gt;""), 1,"")</f>
        <v/>
      </c>
      <c r="AZ913" s="78" t="str">
        <f>IF(AND(DataBase2[[#This Row],[sCCJGB]]&lt;=0.0001,DataBase2[[#This Row],[sCCJGB]]&lt;&gt;""), 1,"")</f>
        <v/>
      </c>
      <c r="BA913" s="78" t="str">
        <f>IF(AND(DataBase2[[#This Row],[sILSGB]]&lt;=0.0001,DataBase2[[#This Row],[sILSGB]]&lt;&gt;""), 1,"")</f>
        <v/>
      </c>
      <c r="BB913" s="78" t="str">
        <f>IF(AND(DataBase2[[#This Row],[sSAGB]]&lt;=0.0001,DataBase2[[#This Row],[sSAGB]]&lt;&gt;""), 1,"")</f>
        <v/>
      </c>
      <c r="BC913" s="78" t="str">
        <f>IF(AND(DataBase2[[#This Row],[sKSGB]]&lt;=0.0001,DataBase2[[#This Row],[sKSGB]]&lt;&gt;""), 1,"")</f>
        <v/>
      </c>
      <c r="BD913" s="79" t="str">
        <f>IF(AND(DataBase2[[#This Row],[sLBGKS]]&lt;=0.0001, DataBase2[[#This Row],[sLBGKS]]&lt;&gt;""), 1,"")</f>
        <v/>
      </c>
      <c r="BE913" s="78" t="str">
        <f>IF(AND(DataBase2[[#This Row],[sCLGKS]]&lt;=0.0001,DataBase2[[#This Row],[sCLGKS]]&lt;&gt;""), 1,"")</f>
        <v/>
      </c>
      <c r="BF913" s="78" t="str">
        <f>IF(AND(DataBase2[[#This Row],[sDRCGKS]]&lt;=0.0001,DataBase2[[#This Row],[sDRCGKS]]&lt;&gt;""), 1,"")</f>
        <v/>
      </c>
      <c r="BG913" s="78" t="str">
        <f>IF(AND(DataBase2[[#This Row],[sABSGKS]]&lt;=0.0001,DataBase2[[#This Row],[sABSGKS]]&lt;&gt;""), 1,"")</f>
        <v/>
      </c>
      <c r="BH913" s="78">
        <f>IF(AND(DataBase2[[#This Row],[sCCJGKS]]&lt;=0.0001,DataBase2[[#This Row],[sCCJGKS]]&lt;&gt;""), 1,"")</f>
        <v>1</v>
      </c>
      <c r="BI913" s="78" t="str">
        <f>IF(AND(DataBase2[[#This Row],[sILSGKS]]&lt;=0.0001,DataBase2[[#This Row],[sILSGKS]]&lt;&gt;""), 1,"")</f>
        <v/>
      </c>
      <c r="BJ913" s="78" t="str">
        <f>IF(AND(DataBase2[[#This Row],[sSAGKS]]&lt;=0.0001,DataBase2[[#This Row],[sSAGKS]]&lt;&gt;""), 1,"")</f>
        <v/>
      </c>
      <c r="BK913" s="80" t="str">
        <f>IF(AND(DataBase2[[#This Row],[sKSGKS]]&lt;=0.0001,DataBase2[[#This Row],[sKSGKS]]&lt;&gt;""), 1,"")</f>
        <v/>
      </c>
      <c r="BQ913" s="7"/>
      <c r="BR913" s="7"/>
      <c r="BS913" s="7"/>
      <c r="BT913" s="7"/>
      <c r="BU913" s="7"/>
      <c r="CH913" s="7"/>
      <c r="CI913" s="7"/>
      <c r="CJ913" s="7"/>
      <c r="CK913" s="7"/>
      <c r="CQ913" s="7"/>
      <c r="CR913" s="7"/>
      <c r="CS913" s="7"/>
      <c r="CT913" s="7"/>
      <c r="CU913" s="7"/>
      <c r="DH913" s="7"/>
      <c r="DI913" s="7"/>
      <c r="DJ913" s="7"/>
      <c r="DK913" s="7"/>
      <c r="DQ913" s="7"/>
      <c r="DR913" s="7"/>
      <c r="DS913" s="7"/>
      <c r="DT913" s="7"/>
      <c r="DU913" s="7"/>
      <c r="EB913" s="7"/>
      <c r="EC913" s="7"/>
      <c r="ED913" s="7"/>
      <c r="EE913" s="7"/>
      <c r="EK913" s="7"/>
      <c r="EL913" s="7"/>
      <c r="EM913" s="7"/>
      <c r="EN913" s="7"/>
      <c r="EO913" s="7"/>
      <c r="EV913" s="7"/>
      <c r="EW913" s="7"/>
      <c r="EX913" s="7"/>
      <c r="EY913" s="7"/>
    </row>
    <row r="914" spans="1:155" s="8" customFormat="1" x14ac:dyDescent="0.35">
      <c r="A914" s="127" t="s">
        <v>377</v>
      </c>
      <c r="B914" s="128" t="s">
        <v>283</v>
      </c>
      <c r="C914" s="129" t="s">
        <v>282</v>
      </c>
      <c r="D914" s="67">
        <v>6</v>
      </c>
      <c r="E914" s="67">
        <v>200</v>
      </c>
      <c r="F914" s="68">
        <v>3</v>
      </c>
      <c r="G914" s="130"/>
      <c r="H914" s="163">
        <v>17632.7</v>
      </c>
      <c r="I914" s="132"/>
      <c r="J914" s="130"/>
      <c r="K914" s="163"/>
      <c r="L914" s="132"/>
      <c r="M914" s="130"/>
      <c r="N914" s="131"/>
      <c r="O914" s="132"/>
      <c r="P914" s="130">
        <v>28013.150389999999</v>
      </c>
      <c r="Q914" s="132">
        <v>7801</v>
      </c>
      <c r="R914" s="130">
        <v>24864.97</v>
      </c>
      <c r="S914" s="132">
        <v>7502.32</v>
      </c>
      <c r="T914" s="130">
        <v>26003.17</v>
      </c>
      <c r="U914" s="132">
        <v>300.21600000000001</v>
      </c>
      <c r="V914" s="130">
        <v>26611.47</v>
      </c>
      <c r="W914" s="132">
        <v>309.08350000000002</v>
      </c>
      <c r="X914" s="131">
        <v>28040.9</v>
      </c>
      <c r="Y914" s="132">
        <v>343</v>
      </c>
      <c r="Z914" s="74" t="str">
        <f t="shared" si="42"/>
        <v/>
      </c>
      <c r="AA914" s="48">
        <f t="shared" si="43"/>
        <v>24864.97</v>
      </c>
      <c r="AB914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MIN(G914,J914,M914),"")</f>
        <v/>
      </c>
      <c r="AC914" s="49" t="str">
        <f>IF(OR(DataBase2[[#This Row],[sKS]] = "", DataBase2[[#This Row],[BSOpt]]=""), "", (DataBase2[[#This Row],[sKS]]-DataBase2[[#This Row],[BSOpt]])/DataBase2[[#This Row],[BSOpt]])</f>
        <v/>
      </c>
      <c r="AD914" s="49" t="str">
        <f t="shared" si="44"/>
        <v/>
      </c>
      <c r="AE914" s="49" t="str">
        <f>IF(OR(DataBase2[[#This Row],[sKS]] = "", DataBase2[[#This Row],[BESTUB]]=""), "", (DataBase2[[#This Row],[sKS]]-DataBase2[[#This Row],[BESTUB]])/DataBase2[[#This Row],[BESTUB]])</f>
        <v/>
      </c>
      <c r="AF914" s="75" t="str">
        <f>IF(OR(DataBase2[[#This Row],[sLB]] = "", DataBase2[[#This Row],[BestSol]]=""), "", (DataBase2[[#This Row],[sLB]]-DataBase2[[#This Row],[BestSol]])/DataBase2[[#This Row],[BestSol]])</f>
        <v/>
      </c>
      <c r="AG914" s="76" t="str">
        <f>IF(OR(DataBase2[[#This Row],[sCL]] = "", DataBase2[[#This Row],[BestSol]]=""), "", (DataBase2[[#This Row],[sCL]] -DataBase2[[#This Row],[BestSol]])/DataBase2[[#This Row],[BestSol]])</f>
        <v/>
      </c>
      <c r="AH914" s="76" t="str">
        <f>IF(OR(DataBase2[[#This Row],[sDRC]]= "", DataBase2[[#This Row],[BestSol]]=""), "", (DataBase2[[#This Row],[sDRC]]-DataBase2[[#This Row],[BestSol]])/DataBase2[[#This Row],[BestSol]])</f>
        <v/>
      </c>
      <c r="AI914" s="76" t="str">
        <f>IF(OR(DataBase2[[#This Row],[sABS]]= "", DataBase2[[#This Row],[BestSol]]=""), "", (DataBase2[[#This Row],[sABS]]-DataBase2[[#This Row],[BestSol]])/DataBase2[[#This Row],[BestSol]])</f>
        <v/>
      </c>
      <c r="AJ914" s="76" t="str">
        <f>IF(OR(DataBase2[[#This Row],[sCCJ]]= "", DataBase2[[#This Row],[BestSol]]=""), "", (DataBase2[[#This Row],[sCCJ]]-DataBase2[[#This Row],[BestSol]])/DataBase2[[#This Row],[BestSol]])</f>
        <v/>
      </c>
      <c r="AK914" s="76" t="str">
        <f>IF(OR(DataBase2[[#This Row],[sILS]] = "", DataBase2[[#This Row],[BestSol]]=""), "", (DataBase2[[#This Row],[sILS]]-DataBase2[[#This Row],[BestSol]])/DataBase2[[#This Row],[BestSol]])</f>
        <v/>
      </c>
      <c r="AL914" s="76" t="str">
        <f>IF(OR(DataBase2[[#This Row],[sSA]] = "", DataBase2[[#This Row],[BestSol]]=""), "", (DataBase2[[#This Row],[sSA]]-DataBase2[[#This Row],[BestSol]])/DataBase2[[#This Row],[BestSol]])</f>
        <v/>
      </c>
      <c r="AM914" s="165" t="str">
        <f>IF(OR(DataBase2[[#This Row],[sKS]] = "", DataBase2[[#This Row],[BestSol]]=""), "", (DataBase2[[#This Row],[sKS]]-DataBase2[[#This Row],[BestSol]])/DataBase2[[#This Row],[BestSol]])</f>
        <v/>
      </c>
      <c r="AN914" s="75" t="str">
        <f>IF(OR(DataBase2[[#This Row],[sLB]] = "", DataBase2[[#This Row],[BSHeu]]=""), "", (DataBase2[[#This Row],[sLB]]-DataBase2[[#This Row],[BSHeu]])/DataBase2[[#This Row],[BSHeu]])</f>
        <v/>
      </c>
      <c r="AO914" s="76" t="str">
        <f>IF(OR(DataBase2[[#This Row],[sCL]] = "",  DataBase2[[#This Row],[BSHeu]]=""), "", (DataBase2[[#This Row],[sCL]] - DataBase2[[#This Row],[BSHeu]])/ DataBase2[[#This Row],[BSHeu]])</f>
        <v/>
      </c>
      <c r="AP914" s="76" t="str">
        <f>IF(OR(DataBase2[[#This Row],[sDRC]]= "",  DataBase2[[#This Row],[BSHeu]]=""), "", (DataBase2[[#This Row],[sDRC]]- DataBase2[[#This Row],[BSHeu]])/ DataBase2[[#This Row],[BSHeu]])</f>
        <v/>
      </c>
      <c r="AQ914" s="76">
        <f>IF(OR(DataBase2[[#This Row],[sABS]]= "",  DataBase2[[#This Row],[BSHeu]]=""), "", (DataBase2[[#This Row],[sABS]]- DataBase2[[#This Row],[BSHeu]])/ DataBase2[[#This Row],[BSHeu]])</f>
        <v>0.12661106729668276</v>
      </c>
      <c r="AR914" s="76">
        <f>IF(OR(DataBase2[[#This Row],[sCCJ]]= "",  DataBase2[[#This Row],[BSHeu]]=""), "", (DataBase2[[#This Row],[sCCJ]]- DataBase2[[#This Row],[BSHeu]])/ DataBase2[[#This Row],[BSHeu]])</f>
        <v>0</v>
      </c>
      <c r="AS914" s="76">
        <f>IF(OR(DataBase2[[#This Row],[sILS]] = "",  DataBase2[[#This Row],[BSHeu]]=""), "", (DataBase2[[#This Row],[sILS]]- DataBase2[[#This Row],[BSHeu]])/ DataBase2[[#This Row],[BSHeu]])</f>
        <v>4.5775241232947274E-2</v>
      </c>
      <c r="AT914" s="76">
        <f>IF(OR(DataBase2[[#This Row],[sSA]] = "",  DataBase2[[#This Row],[BSHeu]]=""), "", (DataBase2[[#This Row],[sSA]]- DataBase2[[#This Row],[BSHeu]])/ DataBase2[[#This Row],[BSHeu]])</f>
        <v>7.023937692263453E-2</v>
      </c>
      <c r="AU914" s="77">
        <f>IF(OR(DataBase2[[#This Row],[sKS]]= "",  DataBase2[[#This Row],[BSHeu]]=""), "", (DataBase2[[#This Row],[sKS]]- DataBase2[[#This Row],[BSHeu]])/ DataBase2[[#This Row],[BSHeu]])</f>
        <v>0.12772707950180515</v>
      </c>
      <c r="AV914" s="78" t="str">
        <f>IF(AND(DataBase2[[#This Row],[sLBGB]]&lt;=0.0001, DataBase2[[#This Row],[sLBGB]]&lt;&gt;""), 1,"")</f>
        <v/>
      </c>
      <c r="AW914" s="78" t="str">
        <f>IF(AND(DataBase2[[#This Row],[sCLGB]]&lt;=0.0001,DataBase2[[#This Row],[sCLGB]]&lt;&gt;""), 1,"")</f>
        <v/>
      </c>
      <c r="AX914" s="78" t="str">
        <f>IF(AND(DataBase2[[#This Row],[sDRCGB]]&lt;=0.0001,DataBase2[[#This Row],[sDRCGB]]&lt;&gt;""), 1,"")</f>
        <v/>
      </c>
      <c r="AY914" s="78" t="str">
        <f>IF(AND(DataBase2[[#This Row],[sABSGB]]&lt;=0.0001,DataBase2[[#This Row],[sABSGB]]&lt;&gt;""), 1,"")</f>
        <v/>
      </c>
      <c r="AZ914" s="78" t="str">
        <f>IF(AND(DataBase2[[#This Row],[sCCJGB]]&lt;=0.0001,DataBase2[[#This Row],[sCCJGB]]&lt;&gt;""), 1,"")</f>
        <v/>
      </c>
      <c r="BA914" s="78" t="str">
        <f>IF(AND(DataBase2[[#This Row],[sILSGB]]&lt;=0.0001,DataBase2[[#This Row],[sILSGB]]&lt;&gt;""), 1,"")</f>
        <v/>
      </c>
      <c r="BB914" s="78" t="str">
        <f>IF(AND(DataBase2[[#This Row],[sSAGB]]&lt;=0.0001,DataBase2[[#This Row],[sSAGB]]&lt;&gt;""), 1,"")</f>
        <v/>
      </c>
      <c r="BC914" s="166" t="str">
        <f>IF(AND(DataBase2[[#This Row],[sKSGB]]&lt;=0.0001,DataBase2[[#This Row],[sKSGB]]&lt;&gt;""), 1,"")</f>
        <v/>
      </c>
      <c r="BD914" s="79" t="str">
        <f>IF(AND(DataBase2[[#This Row],[sLBGKS]]&lt;=0.0001, DataBase2[[#This Row],[sLBGKS]]&lt;&gt;""), 1,"")</f>
        <v/>
      </c>
      <c r="BE914" s="78" t="str">
        <f>IF(AND(DataBase2[[#This Row],[sCLGKS]]&lt;=0.0001,DataBase2[[#This Row],[sCLGKS]]&lt;&gt;""), 1,"")</f>
        <v/>
      </c>
      <c r="BF914" s="78" t="str">
        <f>IF(AND(DataBase2[[#This Row],[sDRCGKS]]&lt;=0.0001,DataBase2[[#This Row],[sDRCGKS]]&lt;&gt;""), 1,"")</f>
        <v/>
      </c>
      <c r="BG914" s="78" t="str">
        <f>IF(AND(DataBase2[[#This Row],[sABSGKS]]&lt;=0.0001,DataBase2[[#This Row],[sABSGKS]]&lt;&gt;""), 1,"")</f>
        <v/>
      </c>
      <c r="BH914" s="78">
        <f>IF(AND(DataBase2[[#This Row],[sCCJGKS]]&lt;=0.0001,DataBase2[[#This Row],[sCCJGKS]]&lt;&gt;""), 1,"")</f>
        <v>1</v>
      </c>
      <c r="BI914" s="78" t="str">
        <f>IF(AND(DataBase2[[#This Row],[sILSGKS]]&lt;=0.0001,DataBase2[[#This Row],[sILSGKS]]&lt;&gt;""), 1,"")</f>
        <v/>
      </c>
      <c r="BJ914" s="78" t="str">
        <f>IF(AND(DataBase2[[#This Row],[sSAGKS]]&lt;=0.0001,DataBase2[[#This Row],[sSAGKS]]&lt;&gt;""), 1,"")</f>
        <v/>
      </c>
      <c r="BK914" s="80" t="str">
        <f>IF(AND(DataBase2[[#This Row],[sKSGKS]]&lt;=0.0001,DataBase2[[#This Row],[sKSGKS]]&lt;&gt;""), 1,"")</f>
        <v/>
      </c>
      <c r="BQ914" s="7"/>
      <c r="BR914" s="7"/>
      <c r="BS914" s="7"/>
      <c r="BT914" s="7"/>
      <c r="BU914" s="7"/>
      <c r="CH914" s="7"/>
      <c r="CI914" s="7"/>
      <c r="CJ914" s="7"/>
      <c r="CK914" s="7"/>
      <c r="CQ914" s="7"/>
      <c r="CR914" s="7"/>
      <c r="CS914" s="7"/>
      <c r="CT914" s="7"/>
      <c r="CU914" s="7"/>
      <c r="DH914" s="7"/>
      <c r="DI914" s="7"/>
      <c r="DJ914" s="7"/>
      <c r="DK914" s="7"/>
      <c r="DQ914" s="7"/>
      <c r="DR914" s="7"/>
      <c r="DS914" s="7"/>
      <c r="DT914" s="7"/>
      <c r="DU914" s="7"/>
      <c r="EB914" s="7"/>
      <c r="EC914" s="7"/>
      <c r="ED914" s="7"/>
      <c r="EE914" s="7"/>
      <c r="EK914" s="7"/>
      <c r="EL914" s="7"/>
      <c r="EM914" s="7"/>
      <c r="EN914" s="7"/>
      <c r="EO914" s="7"/>
      <c r="EV914" s="7"/>
      <c r="EW914" s="7"/>
      <c r="EX914" s="7"/>
      <c r="EY914" s="7"/>
    </row>
    <row r="915" spans="1:155" s="8" customFormat="1" x14ac:dyDescent="0.35">
      <c r="A915" s="127" t="s">
        <v>378</v>
      </c>
      <c r="B915" s="128" t="s">
        <v>283</v>
      </c>
      <c r="C915" s="129" t="s">
        <v>282</v>
      </c>
      <c r="D915" s="67">
        <v>6</v>
      </c>
      <c r="E915" s="67">
        <v>200</v>
      </c>
      <c r="F915" s="68">
        <v>4</v>
      </c>
      <c r="G915" s="130"/>
      <c r="H915" s="163">
        <v>18868.5</v>
      </c>
      <c r="I915" s="132"/>
      <c r="J915" s="130"/>
      <c r="K915" s="163"/>
      <c r="L915" s="132"/>
      <c r="M915" s="130"/>
      <c r="N915" s="131"/>
      <c r="O915" s="132"/>
      <c r="P915" s="130">
        <v>29843.519530000001</v>
      </c>
      <c r="Q915" s="132">
        <v>7800</v>
      </c>
      <c r="R915" s="130">
        <v>26287.57</v>
      </c>
      <c r="S915" s="132">
        <v>6189.17</v>
      </c>
      <c r="T915" s="130">
        <v>27787.57</v>
      </c>
      <c r="U915" s="132">
        <v>301.09350000000001</v>
      </c>
      <c r="V915" s="130">
        <v>28979.47</v>
      </c>
      <c r="W915" s="132">
        <v>301.91899999999998</v>
      </c>
      <c r="X915" s="131">
        <v>28524</v>
      </c>
      <c r="Y915" s="132">
        <v>5083</v>
      </c>
      <c r="Z915" s="74" t="str">
        <f t="shared" si="42"/>
        <v/>
      </c>
      <c r="AA915" s="48">
        <f t="shared" si="43"/>
        <v>26287.57</v>
      </c>
      <c r="AB915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MIN(G915,J915,M915),"")</f>
        <v/>
      </c>
      <c r="AC915" s="49" t="str">
        <f>IF(OR(DataBase2[[#This Row],[sKS]] = "", DataBase2[[#This Row],[BSOpt]]=""), "", (DataBase2[[#This Row],[sKS]]-DataBase2[[#This Row],[BSOpt]])/DataBase2[[#This Row],[BSOpt]])</f>
        <v/>
      </c>
      <c r="AD915" s="49" t="str">
        <f t="shared" si="44"/>
        <v/>
      </c>
      <c r="AE915" s="49" t="str">
        <f>IF(OR(DataBase2[[#This Row],[sKS]] = "", DataBase2[[#This Row],[BESTUB]]=""), "", (DataBase2[[#This Row],[sKS]]-DataBase2[[#This Row],[BESTUB]])/DataBase2[[#This Row],[BESTUB]])</f>
        <v/>
      </c>
      <c r="AF915" s="75" t="str">
        <f>IF(OR(DataBase2[[#This Row],[sLB]] = "", DataBase2[[#This Row],[BestSol]]=""), "", (DataBase2[[#This Row],[sLB]]-DataBase2[[#This Row],[BestSol]])/DataBase2[[#This Row],[BestSol]])</f>
        <v/>
      </c>
      <c r="AG915" s="76" t="str">
        <f>IF(OR(DataBase2[[#This Row],[sCL]] = "", DataBase2[[#This Row],[BestSol]]=""), "", (DataBase2[[#This Row],[sCL]] -DataBase2[[#This Row],[BestSol]])/DataBase2[[#This Row],[BestSol]])</f>
        <v/>
      </c>
      <c r="AH915" s="76" t="str">
        <f>IF(OR(DataBase2[[#This Row],[sDRC]]= "", DataBase2[[#This Row],[BestSol]]=""), "", (DataBase2[[#This Row],[sDRC]]-DataBase2[[#This Row],[BestSol]])/DataBase2[[#This Row],[BestSol]])</f>
        <v/>
      </c>
      <c r="AI915" s="76" t="str">
        <f>IF(OR(DataBase2[[#This Row],[sABS]]= "", DataBase2[[#This Row],[BestSol]]=""), "", (DataBase2[[#This Row],[sABS]]-DataBase2[[#This Row],[BestSol]])/DataBase2[[#This Row],[BestSol]])</f>
        <v/>
      </c>
      <c r="AJ915" s="76" t="str">
        <f>IF(OR(DataBase2[[#This Row],[sCCJ]]= "", DataBase2[[#This Row],[BestSol]]=""), "", (DataBase2[[#This Row],[sCCJ]]-DataBase2[[#This Row],[BestSol]])/DataBase2[[#This Row],[BestSol]])</f>
        <v/>
      </c>
      <c r="AK915" s="76" t="str">
        <f>IF(OR(DataBase2[[#This Row],[sILS]] = "", DataBase2[[#This Row],[BestSol]]=""), "", (DataBase2[[#This Row],[sILS]]-DataBase2[[#This Row],[BestSol]])/DataBase2[[#This Row],[BestSol]])</f>
        <v/>
      </c>
      <c r="AL915" s="76" t="str">
        <f>IF(OR(DataBase2[[#This Row],[sSA]] = "", DataBase2[[#This Row],[BestSol]]=""), "", (DataBase2[[#This Row],[sSA]]-DataBase2[[#This Row],[BestSol]])/DataBase2[[#This Row],[BestSol]])</f>
        <v/>
      </c>
      <c r="AM915" s="76" t="str">
        <f>IF(OR(DataBase2[[#This Row],[sKS]] = "", DataBase2[[#This Row],[BestSol]]=""), "", (DataBase2[[#This Row],[sKS]]-DataBase2[[#This Row],[BestSol]])/DataBase2[[#This Row],[BestSol]])</f>
        <v/>
      </c>
      <c r="AN915" s="75" t="str">
        <f>IF(OR(DataBase2[[#This Row],[sLB]] = "", DataBase2[[#This Row],[BSHeu]]=""), "", (DataBase2[[#This Row],[sLB]]-DataBase2[[#This Row],[BSHeu]])/DataBase2[[#This Row],[BSHeu]])</f>
        <v/>
      </c>
      <c r="AO915" s="76" t="str">
        <f>IF(OR(DataBase2[[#This Row],[sCL]] = "",  DataBase2[[#This Row],[BSHeu]]=""), "", (DataBase2[[#This Row],[sCL]] - DataBase2[[#This Row],[BSHeu]])/ DataBase2[[#This Row],[BSHeu]])</f>
        <v/>
      </c>
      <c r="AP915" s="76" t="str">
        <f>IF(OR(DataBase2[[#This Row],[sDRC]]= "",  DataBase2[[#This Row],[BSHeu]]=""), "", (DataBase2[[#This Row],[sDRC]]- DataBase2[[#This Row],[BSHeu]])/ DataBase2[[#This Row],[BSHeu]])</f>
        <v/>
      </c>
      <c r="AQ915" s="76">
        <f>IF(OR(DataBase2[[#This Row],[sABS]]= "",  DataBase2[[#This Row],[BSHeu]]=""), "", (DataBase2[[#This Row],[sABS]]- DataBase2[[#This Row],[BSHeu]])/ DataBase2[[#This Row],[BSHeu]])</f>
        <v>0.13527113879297331</v>
      </c>
      <c r="AR915" s="76">
        <f>IF(OR(DataBase2[[#This Row],[sCCJ]]= "",  DataBase2[[#This Row],[BSHeu]]=""), "", (DataBase2[[#This Row],[sCCJ]]- DataBase2[[#This Row],[BSHeu]])/ DataBase2[[#This Row],[BSHeu]])</f>
        <v>0</v>
      </c>
      <c r="AS915" s="76">
        <f>IF(OR(DataBase2[[#This Row],[sILS]] = "",  DataBase2[[#This Row],[BSHeu]]=""), "", (DataBase2[[#This Row],[sILS]]- DataBase2[[#This Row],[BSHeu]])/ DataBase2[[#This Row],[BSHeu]])</f>
        <v>5.7061188995407339E-2</v>
      </c>
      <c r="AT915" s="76">
        <f>IF(OR(DataBase2[[#This Row],[sSA]] = "",  DataBase2[[#This Row],[BSHeu]]=""), "", (DataBase2[[#This Row],[sSA]]- DataBase2[[#This Row],[BSHeu]])/ DataBase2[[#This Row],[BSHeu]])</f>
        <v>0.10240200977115806</v>
      </c>
      <c r="AU915" s="77">
        <f>IF(OR(DataBase2[[#This Row],[sKS]]= "",  DataBase2[[#This Row],[BSHeu]]=""), "", (DataBase2[[#This Row],[sKS]]- DataBase2[[#This Row],[BSHeu]])/ DataBase2[[#This Row],[BSHeu]])</f>
        <v>8.5075569936665901E-2</v>
      </c>
      <c r="AV915" s="78" t="str">
        <f>IF(AND(DataBase2[[#This Row],[sLBGB]]&lt;=0.0001, DataBase2[[#This Row],[sLBGB]]&lt;&gt;""), 1,"")</f>
        <v/>
      </c>
      <c r="AW915" s="78" t="str">
        <f>IF(AND(DataBase2[[#This Row],[sCLGB]]&lt;=0.0001,DataBase2[[#This Row],[sCLGB]]&lt;&gt;""), 1,"")</f>
        <v/>
      </c>
      <c r="AX915" s="78" t="str">
        <f>IF(AND(DataBase2[[#This Row],[sDRCGB]]&lt;=0.0001,DataBase2[[#This Row],[sDRCGB]]&lt;&gt;""), 1,"")</f>
        <v/>
      </c>
      <c r="AY915" s="78" t="str">
        <f>IF(AND(DataBase2[[#This Row],[sABSGB]]&lt;=0.0001,DataBase2[[#This Row],[sABSGB]]&lt;&gt;""), 1,"")</f>
        <v/>
      </c>
      <c r="AZ915" s="78" t="str">
        <f>IF(AND(DataBase2[[#This Row],[sCCJGB]]&lt;=0.0001,DataBase2[[#This Row],[sCCJGB]]&lt;&gt;""), 1,"")</f>
        <v/>
      </c>
      <c r="BA915" s="78" t="str">
        <f>IF(AND(DataBase2[[#This Row],[sILSGB]]&lt;=0.0001,DataBase2[[#This Row],[sILSGB]]&lt;&gt;""), 1,"")</f>
        <v/>
      </c>
      <c r="BB915" s="78" t="str">
        <f>IF(AND(DataBase2[[#This Row],[sSAGB]]&lt;=0.0001,DataBase2[[#This Row],[sSAGB]]&lt;&gt;""), 1,"")</f>
        <v/>
      </c>
      <c r="BC915" s="78" t="str">
        <f>IF(AND(DataBase2[[#This Row],[sKSGB]]&lt;=0.0001,DataBase2[[#This Row],[sKSGB]]&lt;&gt;""), 1,"")</f>
        <v/>
      </c>
      <c r="BD915" s="79" t="str">
        <f>IF(AND(DataBase2[[#This Row],[sLBGKS]]&lt;=0.0001, DataBase2[[#This Row],[sLBGKS]]&lt;&gt;""), 1,"")</f>
        <v/>
      </c>
      <c r="BE915" s="78" t="str">
        <f>IF(AND(DataBase2[[#This Row],[sCLGKS]]&lt;=0.0001,DataBase2[[#This Row],[sCLGKS]]&lt;&gt;""), 1,"")</f>
        <v/>
      </c>
      <c r="BF915" s="78" t="str">
        <f>IF(AND(DataBase2[[#This Row],[sDRCGKS]]&lt;=0.0001,DataBase2[[#This Row],[sDRCGKS]]&lt;&gt;""), 1,"")</f>
        <v/>
      </c>
      <c r="BG915" s="78" t="str">
        <f>IF(AND(DataBase2[[#This Row],[sABSGKS]]&lt;=0.0001,DataBase2[[#This Row],[sABSGKS]]&lt;&gt;""), 1,"")</f>
        <v/>
      </c>
      <c r="BH915" s="78">
        <f>IF(AND(DataBase2[[#This Row],[sCCJGKS]]&lt;=0.0001,DataBase2[[#This Row],[sCCJGKS]]&lt;&gt;""), 1,"")</f>
        <v>1</v>
      </c>
      <c r="BI915" s="78" t="str">
        <f>IF(AND(DataBase2[[#This Row],[sILSGKS]]&lt;=0.0001,DataBase2[[#This Row],[sILSGKS]]&lt;&gt;""), 1,"")</f>
        <v/>
      </c>
      <c r="BJ915" s="78" t="str">
        <f>IF(AND(DataBase2[[#This Row],[sSAGKS]]&lt;=0.0001,DataBase2[[#This Row],[sSAGKS]]&lt;&gt;""), 1,"")</f>
        <v/>
      </c>
      <c r="BK915" s="80" t="str">
        <f>IF(AND(DataBase2[[#This Row],[sKSGKS]]&lt;=0.0001,DataBase2[[#This Row],[sKSGKS]]&lt;&gt;""), 1,"")</f>
        <v/>
      </c>
      <c r="BQ915" s="7"/>
      <c r="BR915" s="7"/>
      <c r="BS915" s="7"/>
      <c r="BT915" s="7"/>
      <c r="BU915" s="7"/>
      <c r="CH915" s="7"/>
      <c r="CI915" s="7"/>
      <c r="CJ915" s="7"/>
      <c r="CK915" s="7"/>
      <c r="CQ915" s="7"/>
      <c r="CR915" s="7"/>
      <c r="CS915" s="7"/>
      <c r="CT915" s="7"/>
      <c r="CU915" s="7"/>
      <c r="DH915" s="7"/>
      <c r="DI915" s="7"/>
      <c r="DJ915" s="7"/>
      <c r="DK915" s="7"/>
      <c r="DQ915" s="7"/>
      <c r="DR915" s="7"/>
      <c r="DS915" s="7"/>
      <c r="DT915" s="7"/>
      <c r="DU915" s="7"/>
      <c r="EB915" s="7"/>
      <c r="EC915" s="7"/>
      <c r="ED915" s="7"/>
      <c r="EE915" s="7"/>
      <c r="EK915" s="7"/>
      <c r="EL915" s="7"/>
      <c r="EM915" s="7"/>
      <c r="EN915" s="7"/>
      <c r="EO915" s="7"/>
      <c r="EV915" s="7"/>
      <c r="EW915" s="7"/>
      <c r="EX915" s="7"/>
      <c r="EY915" s="7"/>
    </row>
    <row r="916" spans="1:155" s="8" customFormat="1" x14ac:dyDescent="0.35">
      <c r="A916" s="127" t="s">
        <v>379</v>
      </c>
      <c r="B916" s="128" t="s">
        <v>283</v>
      </c>
      <c r="C916" s="129" t="s">
        <v>282</v>
      </c>
      <c r="D916" s="67">
        <v>6</v>
      </c>
      <c r="E916" s="67">
        <v>200</v>
      </c>
      <c r="F916" s="68">
        <v>5</v>
      </c>
      <c r="G916" s="130"/>
      <c r="H916" s="163">
        <v>20157.3</v>
      </c>
      <c r="I916" s="132"/>
      <c r="J916" s="130"/>
      <c r="K916" s="163"/>
      <c r="L916" s="132"/>
      <c r="M916" s="130"/>
      <c r="N916" s="131"/>
      <c r="O916" s="132"/>
      <c r="P916" s="130">
        <v>30640.009770000001</v>
      </c>
      <c r="Q916" s="132">
        <v>7800</v>
      </c>
      <c r="R916" s="130">
        <v>27477.17</v>
      </c>
      <c r="S916" s="132">
        <v>5317.56</v>
      </c>
      <c r="T916" s="130">
        <v>29520.27</v>
      </c>
      <c r="U916" s="132">
        <v>301.48599999999999</v>
      </c>
      <c r="V916" s="130">
        <v>30204.27</v>
      </c>
      <c r="W916" s="132">
        <v>305.50049999999999</v>
      </c>
      <c r="X916" s="131">
        <v>31572.799999999999</v>
      </c>
      <c r="Y916" s="132">
        <v>407</v>
      </c>
      <c r="Z916" s="74" t="str">
        <f t="shared" si="42"/>
        <v/>
      </c>
      <c r="AA916" s="48">
        <f t="shared" si="43"/>
        <v>27477.17</v>
      </c>
      <c r="AB916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MIN(G916,J916,M916),"")</f>
        <v/>
      </c>
      <c r="AC916" s="49" t="str">
        <f>IF(OR(DataBase2[[#This Row],[sKS]] = "", DataBase2[[#This Row],[BSOpt]]=""), "", (DataBase2[[#This Row],[sKS]]-DataBase2[[#This Row],[BSOpt]])/DataBase2[[#This Row],[BSOpt]])</f>
        <v/>
      </c>
      <c r="AD916" s="49" t="str">
        <f t="shared" si="44"/>
        <v/>
      </c>
      <c r="AE916" s="49" t="str">
        <f>IF(OR(DataBase2[[#This Row],[sKS]] = "", DataBase2[[#This Row],[BESTUB]]=""), "", (DataBase2[[#This Row],[sKS]]-DataBase2[[#This Row],[BESTUB]])/DataBase2[[#This Row],[BESTUB]])</f>
        <v/>
      </c>
      <c r="AF916" s="75" t="str">
        <f>IF(OR(DataBase2[[#This Row],[sLB]] = "", DataBase2[[#This Row],[BestSol]]=""), "", (DataBase2[[#This Row],[sLB]]-DataBase2[[#This Row],[BestSol]])/DataBase2[[#This Row],[BestSol]])</f>
        <v/>
      </c>
      <c r="AG916" s="76" t="str">
        <f>IF(OR(DataBase2[[#This Row],[sCL]] = "", DataBase2[[#This Row],[BestSol]]=""), "", (DataBase2[[#This Row],[sCL]] -DataBase2[[#This Row],[BestSol]])/DataBase2[[#This Row],[BestSol]])</f>
        <v/>
      </c>
      <c r="AH916" s="76" t="str">
        <f>IF(OR(DataBase2[[#This Row],[sDRC]]= "", DataBase2[[#This Row],[BestSol]]=""), "", (DataBase2[[#This Row],[sDRC]]-DataBase2[[#This Row],[BestSol]])/DataBase2[[#This Row],[BestSol]])</f>
        <v/>
      </c>
      <c r="AI916" s="76" t="str">
        <f>IF(OR(DataBase2[[#This Row],[sABS]]= "", DataBase2[[#This Row],[BestSol]]=""), "", (DataBase2[[#This Row],[sABS]]-DataBase2[[#This Row],[BestSol]])/DataBase2[[#This Row],[BestSol]])</f>
        <v/>
      </c>
      <c r="AJ916" s="76" t="str">
        <f>IF(OR(DataBase2[[#This Row],[sCCJ]]= "", DataBase2[[#This Row],[BestSol]]=""), "", (DataBase2[[#This Row],[sCCJ]]-DataBase2[[#This Row],[BestSol]])/DataBase2[[#This Row],[BestSol]])</f>
        <v/>
      </c>
      <c r="AK916" s="76" t="str">
        <f>IF(OR(DataBase2[[#This Row],[sILS]] = "", DataBase2[[#This Row],[BestSol]]=""), "", (DataBase2[[#This Row],[sILS]]-DataBase2[[#This Row],[BestSol]])/DataBase2[[#This Row],[BestSol]])</f>
        <v/>
      </c>
      <c r="AL916" s="76" t="str">
        <f>IF(OR(DataBase2[[#This Row],[sSA]] = "", DataBase2[[#This Row],[BestSol]]=""), "", (DataBase2[[#This Row],[sSA]]-DataBase2[[#This Row],[BestSol]])/DataBase2[[#This Row],[BestSol]])</f>
        <v/>
      </c>
      <c r="AM916" s="165" t="str">
        <f>IF(OR(DataBase2[[#This Row],[sKS]] = "", DataBase2[[#This Row],[BestSol]]=""), "", (DataBase2[[#This Row],[sKS]]-DataBase2[[#This Row],[BestSol]])/DataBase2[[#This Row],[BestSol]])</f>
        <v/>
      </c>
      <c r="AN916" s="75" t="str">
        <f>IF(OR(DataBase2[[#This Row],[sLB]] = "", DataBase2[[#This Row],[BSHeu]]=""), "", (DataBase2[[#This Row],[sLB]]-DataBase2[[#This Row],[BSHeu]])/DataBase2[[#This Row],[BSHeu]])</f>
        <v/>
      </c>
      <c r="AO916" s="76" t="str">
        <f>IF(OR(DataBase2[[#This Row],[sCL]] = "",  DataBase2[[#This Row],[BSHeu]]=""), "", (DataBase2[[#This Row],[sCL]] - DataBase2[[#This Row],[BSHeu]])/ DataBase2[[#This Row],[BSHeu]])</f>
        <v/>
      </c>
      <c r="AP916" s="76" t="str">
        <f>IF(OR(DataBase2[[#This Row],[sDRC]]= "",  DataBase2[[#This Row],[BSHeu]]=""), "", (DataBase2[[#This Row],[sDRC]]- DataBase2[[#This Row],[BSHeu]])/ DataBase2[[#This Row],[BSHeu]])</f>
        <v/>
      </c>
      <c r="AQ916" s="76">
        <f>IF(OR(DataBase2[[#This Row],[sABS]]= "",  DataBase2[[#This Row],[BSHeu]]=""), "", (DataBase2[[#This Row],[sABS]]- DataBase2[[#This Row],[BSHeu]])/ DataBase2[[#This Row],[BSHeu]])</f>
        <v>0.11510791577152969</v>
      </c>
      <c r="AR916" s="76">
        <f>IF(OR(DataBase2[[#This Row],[sCCJ]]= "",  DataBase2[[#This Row],[BSHeu]]=""), "", (DataBase2[[#This Row],[sCCJ]]- DataBase2[[#This Row],[BSHeu]])/ DataBase2[[#This Row],[BSHeu]])</f>
        <v>0</v>
      </c>
      <c r="AS916" s="76">
        <f>IF(OR(DataBase2[[#This Row],[sILS]] = "",  DataBase2[[#This Row],[BSHeu]]=""), "", (DataBase2[[#This Row],[sILS]]- DataBase2[[#This Row],[BSHeu]])/ DataBase2[[#This Row],[BSHeu]])</f>
        <v>7.4356274681854143E-2</v>
      </c>
      <c r="AT916" s="76">
        <f>IF(OR(DataBase2[[#This Row],[sSA]] = "",  DataBase2[[#This Row],[BSHeu]]=""), "", (DataBase2[[#This Row],[sSA]]- DataBase2[[#This Row],[BSHeu]])/ DataBase2[[#This Row],[BSHeu]])</f>
        <v>9.9249667997104593E-2</v>
      </c>
      <c r="AU916" s="77">
        <f>IF(OR(DataBase2[[#This Row],[sKS]]= "",  DataBase2[[#This Row],[BSHeu]]=""), "", (DataBase2[[#This Row],[sKS]]- DataBase2[[#This Row],[BSHeu]])/ DataBase2[[#This Row],[BSHeu]])</f>
        <v>0.14905574336803976</v>
      </c>
      <c r="AV916" s="78" t="str">
        <f>IF(AND(DataBase2[[#This Row],[sLBGB]]&lt;=0.0001, DataBase2[[#This Row],[sLBGB]]&lt;&gt;""), 1,"")</f>
        <v/>
      </c>
      <c r="AW916" s="78" t="str">
        <f>IF(AND(DataBase2[[#This Row],[sCLGB]]&lt;=0.0001,DataBase2[[#This Row],[sCLGB]]&lt;&gt;""), 1,"")</f>
        <v/>
      </c>
      <c r="AX916" s="78" t="str">
        <f>IF(AND(DataBase2[[#This Row],[sDRCGB]]&lt;=0.0001,DataBase2[[#This Row],[sDRCGB]]&lt;&gt;""), 1,"")</f>
        <v/>
      </c>
      <c r="AY916" s="78" t="str">
        <f>IF(AND(DataBase2[[#This Row],[sABSGB]]&lt;=0.0001,DataBase2[[#This Row],[sABSGB]]&lt;&gt;""), 1,"")</f>
        <v/>
      </c>
      <c r="AZ916" s="78" t="str">
        <f>IF(AND(DataBase2[[#This Row],[sCCJGB]]&lt;=0.0001,DataBase2[[#This Row],[sCCJGB]]&lt;&gt;""), 1,"")</f>
        <v/>
      </c>
      <c r="BA916" s="78" t="str">
        <f>IF(AND(DataBase2[[#This Row],[sILSGB]]&lt;=0.0001,DataBase2[[#This Row],[sILSGB]]&lt;&gt;""), 1,"")</f>
        <v/>
      </c>
      <c r="BB916" s="78" t="str">
        <f>IF(AND(DataBase2[[#This Row],[sSAGB]]&lt;=0.0001,DataBase2[[#This Row],[sSAGB]]&lt;&gt;""), 1,"")</f>
        <v/>
      </c>
      <c r="BC916" s="166" t="str">
        <f>IF(AND(DataBase2[[#This Row],[sKSGB]]&lt;=0.0001,DataBase2[[#This Row],[sKSGB]]&lt;&gt;""), 1,"")</f>
        <v/>
      </c>
      <c r="BD916" s="79" t="str">
        <f>IF(AND(DataBase2[[#This Row],[sLBGKS]]&lt;=0.0001, DataBase2[[#This Row],[sLBGKS]]&lt;&gt;""), 1,"")</f>
        <v/>
      </c>
      <c r="BE916" s="78" t="str">
        <f>IF(AND(DataBase2[[#This Row],[sCLGKS]]&lt;=0.0001,DataBase2[[#This Row],[sCLGKS]]&lt;&gt;""), 1,"")</f>
        <v/>
      </c>
      <c r="BF916" s="78" t="str">
        <f>IF(AND(DataBase2[[#This Row],[sDRCGKS]]&lt;=0.0001,DataBase2[[#This Row],[sDRCGKS]]&lt;&gt;""), 1,"")</f>
        <v/>
      </c>
      <c r="BG916" s="78" t="str">
        <f>IF(AND(DataBase2[[#This Row],[sABSGKS]]&lt;=0.0001,DataBase2[[#This Row],[sABSGKS]]&lt;&gt;""), 1,"")</f>
        <v/>
      </c>
      <c r="BH916" s="78">
        <f>IF(AND(DataBase2[[#This Row],[sCCJGKS]]&lt;=0.0001,DataBase2[[#This Row],[sCCJGKS]]&lt;&gt;""), 1,"")</f>
        <v>1</v>
      </c>
      <c r="BI916" s="78" t="str">
        <f>IF(AND(DataBase2[[#This Row],[sILSGKS]]&lt;=0.0001,DataBase2[[#This Row],[sILSGKS]]&lt;&gt;""), 1,"")</f>
        <v/>
      </c>
      <c r="BJ916" s="78" t="str">
        <f>IF(AND(DataBase2[[#This Row],[sSAGKS]]&lt;=0.0001,DataBase2[[#This Row],[sSAGKS]]&lt;&gt;""), 1,"")</f>
        <v/>
      </c>
      <c r="BK916" s="80" t="str">
        <f>IF(AND(DataBase2[[#This Row],[sKSGKS]]&lt;=0.0001,DataBase2[[#This Row],[sKSGKS]]&lt;&gt;""), 1,"")</f>
        <v/>
      </c>
      <c r="BQ916" s="7"/>
      <c r="BR916" s="7"/>
      <c r="BS916" s="7"/>
      <c r="BT916" s="7"/>
      <c r="BU916" s="7"/>
      <c r="CH916" s="7"/>
      <c r="CI916" s="7"/>
      <c r="CJ916" s="7"/>
      <c r="CK916" s="7"/>
      <c r="CQ916" s="7"/>
      <c r="CR916" s="7"/>
      <c r="CS916" s="7"/>
      <c r="CT916" s="7"/>
      <c r="CU916" s="7"/>
      <c r="DH916" s="7"/>
      <c r="DI916" s="7"/>
      <c r="DJ916" s="7"/>
      <c r="DK916" s="7"/>
      <c r="DQ916" s="7"/>
      <c r="DR916" s="7"/>
      <c r="DS916" s="7"/>
      <c r="DT916" s="7"/>
      <c r="DU916" s="7"/>
      <c r="EB916" s="7"/>
      <c r="EC916" s="7"/>
      <c r="ED916" s="7"/>
      <c r="EE916" s="7"/>
      <c r="EK916" s="7"/>
      <c r="EL916" s="7"/>
      <c r="EM916" s="7"/>
      <c r="EN916" s="7"/>
      <c r="EO916" s="7"/>
      <c r="EV916" s="7"/>
      <c r="EW916" s="7"/>
      <c r="EX916" s="7"/>
      <c r="EY916" s="7"/>
    </row>
    <row r="917" spans="1:155" s="8" customFormat="1" x14ac:dyDescent="0.35">
      <c r="A917" s="127" t="s">
        <v>380</v>
      </c>
      <c r="B917" s="128" t="s">
        <v>283</v>
      </c>
      <c r="C917" s="129" t="s">
        <v>282</v>
      </c>
      <c r="D917" s="67">
        <v>6</v>
      </c>
      <c r="E917" s="67">
        <v>200</v>
      </c>
      <c r="F917" s="68">
        <v>2</v>
      </c>
      <c r="G917" s="130"/>
      <c r="H917" s="163">
        <v>18852.400000000001</v>
      </c>
      <c r="I917" s="132"/>
      <c r="J917" s="130"/>
      <c r="K917" s="163"/>
      <c r="L917" s="132"/>
      <c r="M917" s="130"/>
      <c r="N917" s="131"/>
      <c r="O917" s="132"/>
      <c r="P917" s="130">
        <v>25453.759770000001</v>
      </c>
      <c r="Q917" s="132">
        <v>7800</v>
      </c>
      <c r="R917" s="130">
        <v>23428.71</v>
      </c>
      <c r="S917" s="132">
        <v>11442</v>
      </c>
      <c r="T917" s="130">
        <v>24756.41</v>
      </c>
      <c r="U917" s="132">
        <v>302.36649999999997</v>
      </c>
      <c r="V917" s="130">
        <v>26037.01</v>
      </c>
      <c r="W917" s="132">
        <v>303.89049999999997</v>
      </c>
      <c r="X917" s="131">
        <v>25611.3</v>
      </c>
      <c r="Y917" s="132">
        <v>382</v>
      </c>
      <c r="Z917" s="74" t="str">
        <f t="shared" si="42"/>
        <v/>
      </c>
      <c r="AA917" s="48">
        <f t="shared" si="43"/>
        <v>23428.71</v>
      </c>
      <c r="AB917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MIN(G917,J917,M917),"")</f>
        <v/>
      </c>
      <c r="AC917" s="49" t="str">
        <f>IF(OR(DataBase2[[#This Row],[sKS]] = "", DataBase2[[#This Row],[BSOpt]]=""), "", (DataBase2[[#This Row],[sKS]]-DataBase2[[#This Row],[BSOpt]])/DataBase2[[#This Row],[BSOpt]])</f>
        <v/>
      </c>
      <c r="AD917" s="49" t="str">
        <f t="shared" si="44"/>
        <v/>
      </c>
      <c r="AE917" s="49" t="str">
        <f>IF(OR(DataBase2[[#This Row],[sKS]] = "", DataBase2[[#This Row],[BESTUB]]=""), "", (DataBase2[[#This Row],[sKS]]-DataBase2[[#This Row],[BESTUB]])/DataBase2[[#This Row],[BESTUB]])</f>
        <v/>
      </c>
      <c r="AF917" s="75" t="str">
        <f>IF(OR(DataBase2[[#This Row],[sLB]] = "", DataBase2[[#This Row],[BestSol]]=""), "", (DataBase2[[#This Row],[sLB]]-DataBase2[[#This Row],[BestSol]])/DataBase2[[#This Row],[BestSol]])</f>
        <v/>
      </c>
      <c r="AG917" s="76" t="str">
        <f>IF(OR(DataBase2[[#This Row],[sCL]] = "", DataBase2[[#This Row],[BestSol]]=""), "", (DataBase2[[#This Row],[sCL]] -DataBase2[[#This Row],[BestSol]])/DataBase2[[#This Row],[BestSol]])</f>
        <v/>
      </c>
      <c r="AH917" s="76" t="str">
        <f>IF(OR(DataBase2[[#This Row],[sDRC]]= "", DataBase2[[#This Row],[BestSol]]=""), "", (DataBase2[[#This Row],[sDRC]]-DataBase2[[#This Row],[BestSol]])/DataBase2[[#This Row],[BestSol]])</f>
        <v/>
      </c>
      <c r="AI917" s="76" t="str">
        <f>IF(OR(DataBase2[[#This Row],[sABS]]= "", DataBase2[[#This Row],[BestSol]]=""), "", (DataBase2[[#This Row],[sABS]]-DataBase2[[#This Row],[BestSol]])/DataBase2[[#This Row],[BestSol]])</f>
        <v/>
      </c>
      <c r="AJ917" s="76" t="str">
        <f>IF(OR(DataBase2[[#This Row],[sCCJ]]= "", DataBase2[[#This Row],[BestSol]]=""), "", (DataBase2[[#This Row],[sCCJ]]-DataBase2[[#This Row],[BestSol]])/DataBase2[[#This Row],[BestSol]])</f>
        <v/>
      </c>
      <c r="AK917" s="76" t="str">
        <f>IF(OR(DataBase2[[#This Row],[sILS]] = "", DataBase2[[#This Row],[BestSol]]=""), "", (DataBase2[[#This Row],[sILS]]-DataBase2[[#This Row],[BestSol]])/DataBase2[[#This Row],[BestSol]])</f>
        <v/>
      </c>
      <c r="AL917" s="76" t="str">
        <f>IF(OR(DataBase2[[#This Row],[sSA]] = "", DataBase2[[#This Row],[BestSol]]=""), "", (DataBase2[[#This Row],[sSA]]-DataBase2[[#This Row],[BestSol]])/DataBase2[[#This Row],[BestSol]])</f>
        <v/>
      </c>
      <c r="AM917" s="76" t="str">
        <f>IF(OR(DataBase2[[#This Row],[sKS]] = "", DataBase2[[#This Row],[BestSol]]=""), "", (DataBase2[[#This Row],[sKS]]-DataBase2[[#This Row],[BestSol]])/DataBase2[[#This Row],[BestSol]])</f>
        <v/>
      </c>
      <c r="AN917" s="75" t="str">
        <f>IF(OR(DataBase2[[#This Row],[sLB]] = "", DataBase2[[#This Row],[BSHeu]]=""), "", (DataBase2[[#This Row],[sLB]]-DataBase2[[#This Row],[BSHeu]])/DataBase2[[#This Row],[BSHeu]])</f>
        <v/>
      </c>
      <c r="AO917" s="76" t="str">
        <f>IF(OR(DataBase2[[#This Row],[sCL]] = "",  DataBase2[[#This Row],[BSHeu]]=""), "", (DataBase2[[#This Row],[sCL]] - DataBase2[[#This Row],[BSHeu]])/ DataBase2[[#This Row],[BSHeu]])</f>
        <v/>
      </c>
      <c r="AP917" s="76" t="str">
        <f>IF(OR(DataBase2[[#This Row],[sDRC]]= "",  DataBase2[[#This Row],[BSHeu]]=""), "", (DataBase2[[#This Row],[sDRC]]- DataBase2[[#This Row],[BSHeu]])/ DataBase2[[#This Row],[BSHeu]])</f>
        <v/>
      </c>
      <c r="AQ917" s="76">
        <f>IF(OR(DataBase2[[#This Row],[sABS]]= "",  DataBase2[[#This Row],[BSHeu]]=""), "", (DataBase2[[#This Row],[sABS]]- DataBase2[[#This Row],[BSHeu]])/ DataBase2[[#This Row],[BSHeu]])</f>
        <v>8.6434539929855364E-2</v>
      </c>
      <c r="AR917" s="76">
        <f>IF(OR(DataBase2[[#This Row],[sCCJ]]= "",  DataBase2[[#This Row],[BSHeu]]=""), "", (DataBase2[[#This Row],[sCCJ]]- DataBase2[[#This Row],[BSHeu]])/ DataBase2[[#This Row],[BSHeu]])</f>
        <v>0</v>
      </c>
      <c r="AS917" s="76">
        <f>IF(OR(DataBase2[[#This Row],[sILS]] = "",  DataBase2[[#This Row],[BSHeu]]=""), "", (DataBase2[[#This Row],[sILS]]- DataBase2[[#This Row],[BSHeu]])/ DataBase2[[#This Row],[BSHeu]])</f>
        <v>5.6669786770163648E-2</v>
      </c>
      <c r="AT917" s="76">
        <f>IF(OR(DataBase2[[#This Row],[sSA]] = "",  DataBase2[[#This Row],[BSHeu]]=""), "", (DataBase2[[#This Row],[sSA]]- DataBase2[[#This Row],[BSHeu]])/ DataBase2[[#This Row],[BSHeu]])</f>
        <v>0.11132921957717687</v>
      </c>
      <c r="AU917" s="77">
        <f>IF(OR(DataBase2[[#This Row],[sKS]]= "",  DataBase2[[#This Row],[BSHeu]]=""), "", (DataBase2[[#This Row],[sKS]]- DataBase2[[#This Row],[BSHeu]])/ DataBase2[[#This Row],[BSHeu]])</f>
        <v>9.3158778268201722E-2</v>
      </c>
      <c r="AV917" s="78" t="str">
        <f>IF(AND(DataBase2[[#This Row],[sLBGB]]&lt;=0.0001, DataBase2[[#This Row],[sLBGB]]&lt;&gt;""), 1,"")</f>
        <v/>
      </c>
      <c r="AW917" s="78" t="str">
        <f>IF(AND(DataBase2[[#This Row],[sCLGB]]&lt;=0.0001,DataBase2[[#This Row],[sCLGB]]&lt;&gt;""), 1,"")</f>
        <v/>
      </c>
      <c r="AX917" s="78" t="str">
        <f>IF(AND(DataBase2[[#This Row],[sDRCGB]]&lt;=0.0001,DataBase2[[#This Row],[sDRCGB]]&lt;&gt;""), 1,"")</f>
        <v/>
      </c>
      <c r="AY917" s="78" t="str">
        <f>IF(AND(DataBase2[[#This Row],[sABSGB]]&lt;=0.0001,DataBase2[[#This Row],[sABSGB]]&lt;&gt;""), 1,"")</f>
        <v/>
      </c>
      <c r="AZ917" s="78" t="str">
        <f>IF(AND(DataBase2[[#This Row],[sCCJGB]]&lt;=0.0001,DataBase2[[#This Row],[sCCJGB]]&lt;&gt;""), 1,"")</f>
        <v/>
      </c>
      <c r="BA917" s="78" t="str">
        <f>IF(AND(DataBase2[[#This Row],[sILSGB]]&lt;=0.0001,DataBase2[[#This Row],[sILSGB]]&lt;&gt;""), 1,"")</f>
        <v/>
      </c>
      <c r="BB917" s="78" t="str">
        <f>IF(AND(DataBase2[[#This Row],[sSAGB]]&lt;=0.0001,DataBase2[[#This Row],[sSAGB]]&lt;&gt;""), 1,"")</f>
        <v/>
      </c>
      <c r="BC917" s="78" t="str">
        <f>IF(AND(DataBase2[[#This Row],[sKSGB]]&lt;=0.0001,DataBase2[[#This Row],[sKSGB]]&lt;&gt;""), 1,"")</f>
        <v/>
      </c>
      <c r="BD917" s="79" t="str">
        <f>IF(AND(DataBase2[[#This Row],[sLBGKS]]&lt;=0.0001, DataBase2[[#This Row],[sLBGKS]]&lt;&gt;""), 1,"")</f>
        <v/>
      </c>
      <c r="BE917" s="78" t="str">
        <f>IF(AND(DataBase2[[#This Row],[sCLGKS]]&lt;=0.0001,DataBase2[[#This Row],[sCLGKS]]&lt;&gt;""), 1,"")</f>
        <v/>
      </c>
      <c r="BF917" s="78" t="str">
        <f>IF(AND(DataBase2[[#This Row],[sDRCGKS]]&lt;=0.0001,DataBase2[[#This Row],[sDRCGKS]]&lt;&gt;""), 1,"")</f>
        <v/>
      </c>
      <c r="BG917" s="78" t="str">
        <f>IF(AND(DataBase2[[#This Row],[sABSGKS]]&lt;=0.0001,DataBase2[[#This Row],[sABSGKS]]&lt;&gt;""), 1,"")</f>
        <v/>
      </c>
      <c r="BH917" s="78">
        <f>IF(AND(DataBase2[[#This Row],[sCCJGKS]]&lt;=0.0001,DataBase2[[#This Row],[sCCJGKS]]&lt;&gt;""), 1,"")</f>
        <v>1</v>
      </c>
      <c r="BI917" s="78" t="str">
        <f>IF(AND(DataBase2[[#This Row],[sILSGKS]]&lt;=0.0001,DataBase2[[#This Row],[sILSGKS]]&lt;&gt;""), 1,"")</f>
        <v/>
      </c>
      <c r="BJ917" s="78" t="str">
        <f>IF(AND(DataBase2[[#This Row],[sSAGKS]]&lt;=0.0001,DataBase2[[#This Row],[sSAGKS]]&lt;&gt;""), 1,"")</f>
        <v/>
      </c>
      <c r="BK917" s="80" t="str">
        <f>IF(AND(DataBase2[[#This Row],[sKSGKS]]&lt;=0.0001,DataBase2[[#This Row],[sKSGKS]]&lt;&gt;""), 1,"")</f>
        <v/>
      </c>
      <c r="BQ917" s="7"/>
      <c r="BR917" s="7"/>
      <c r="BS917" s="7"/>
      <c r="BT917" s="7"/>
      <c r="BU917" s="7"/>
      <c r="CH917" s="7"/>
      <c r="CI917" s="7"/>
      <c r="CJ917" s="7"/>
      <c r="CK917" s="7"/>
      <c r="CQ917" s="7"/>
      <c r="CR917" s="7"/>
      <c r="CS917" s="7"/>
      <c r="CT917" s="7"/>
      <c r="CU917" s="7"/>
      <c r="DH917" s="7"/>
      <c r="DI917" s="7"/>
      <c r="DJ917" s="7"/>
      <c r="DK917" s="7"/>
      <c r="DQ917" s="7"/>
      <c r="DR917" s="7"/>
      <c r="DS917" s="7"/>
      <c r="DT917" s="7"/>
      <c r="DU917" s="7"/>
      <c r="EB917" s="7"/>
      <c r="EC917" s="7"/>
      <c r="ED917" s="7"/>
      <c r="EE917" s="7"/>
      <c r="EK917" s="7"/>
      <c r="EL917" s="7"/>
      <c r="EM917" s="7"/>
      <c r="EN917" s="7"/>
      <c r="EO917" s="7"/>
      <c r="EV917" s="7"/>
      <c r="EW917" s="7"/>
      <c r="EX917" s="7"/>
      <c r="EY917" s="7"/>
    </row>
    <row r="918" spans="1:155" s="8" customFormat="1" x14ac:dyDescent="0.35">
      <c r="A918" s="127" t="s">
        <v>381</v>
      </c>
      <c r="B918" s="128" t="s">
        <v>283</v>
      </c>
      <c r="C918" s="129" t="s">
        <v>282</v>
      </c>
      <c r="D918" s="67">
        <v>6</v>
      </c>
      <c r="E918" s="67">
        <v>200</v>
      </c>
      <c r="F918" s="68">
        <v>3</v>
      </c>
      <c r="G918" s="130"/>
      <c r="H918" s="163">
        <v>20261</v>
      </c>
      <c r="I918" s="132"/>
      <c r="J918" s="130"/>
      <c r="K918" s="163"/>
      <c r="L918" s="132"/>
      <c r="M918" s="130"/>
      <c r="N918" s="131"/>
      <c r="O918" s="132"/>
      <c r="P918" s="130">
        <v>27410.769530000001</v>
      </c>
      <c r="Q918" s="132">
        <v>7800</v>
      </c>
      <c r="R918" s="130">
        <v>24756.41</v>
      </c>
      <c r="S918" s="132">
        <v>6507.22</v>
      </c>
      <c r="T918" s="130">
        <v>25655.11</v>
      </c>
      <c r="U918" s="132">
        <v>300.79250000000002</v>
      </c>
      <c r="V918" s="130">
        <v>26631.21</v>
      </c>
      <c r="W918" s="132">
        <v>302.08</v>
      </c>
      <c r="X918" s="131">
        <v>27772.2</v>
      </c>
      <c r="Y918" s="132">
        <v>353</v>
      </c>
      <c r="Z918" s="74" t="str">
        <f t="shared" si="42"/>
        <v/>
      </c>
      <c r="AA918" s="48">
        <f t="shared" si="43"/>
        <v>24756.41</v>
      </c>
      <c r="AB918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MIN(G918,J918,M918),"")</f>
        <v/>
      </c>
      <c r="AC918" s="49" t="str">
        <f>IF(OR(DataBase2[[#This Row],[sKS]] = "", DataBase2[[#This Row],[BSOpt]]=""), "", (DataBase2[[#This Row],[sKS]]-DataBase2[[#This Row],[BSOpt]])/DataBase2[[#This Row],[BSOpt]])</f>
        <v/>
      </c>
      <c r="AD918" s="49" t="str">
        <f t="shared" si="44"/>
        <v/>
      </c>
      <c r="AE918" s="49" t="str">
        <f>IF(OR(DataBase2[[#This Row],[sKS]] = "", DataBase2[[#This Row],[BESTUB]]=""), "", (DataBase2[[#This Row],[sKS]]-DataBase2[[#This Row],[BESTUB]])/DataBase2[[#This Row],[BESTUB]])</f>
        <v/>
      </c>
      <c r="AF918" s="75" t="str">
        <f>IF(OR(DataBase2[[#This Row],[sLB]] = "", DataBase2[[#This Row],[BestSol]]=""), "", (DataBase2[[#This Row],[sLB]]-DataBase2[[#This Row],[BestSol]])/DataBase2[[#This Row],[BestSol]])</f>
        <v/>
      </c>
      <c r="AG918" s="76" t="str">
        <f>IF(OR(DataBase2[[#This Row],[sCL]] = "", DataBase2[[#This Row],[BestSol]]=""), "", (DataBase2[[#This Row],[sCL]] -DataBase2[[#This Row],[BestSol]])/DataBase2[[#This Row],[BestSol]])</f>
        <v/>
      </c>
      <c r="AH918" s="76" t="str">
        <f>IF(OR(DataBase2[[#This Row],[sDRC]]= "", DataBase2[[#This Row],[BestSol]]=""), "", (DataBase2[[#This Row],[sDRC]]-DataBase2[[#This Row],[BestSol]])/DataBase2[[#This Row],[BestSol]])</f>
        <v/>
      </c>
      <c r="AI918" s="76" t="str">
        <f>IF(OR(DataBase2[[#This Row],[sABS]]= "", DataBase2[[#This Row],[BestSol]]=""), "", (DataBase2[[#This Row],[sABS]]-DataBase2[[#This Row],[BestSol]])/DataBase2[[#This Row],[BestSol]])</f>
        <v/>
      </c>
      <c r="AJ918" s="76" t="str">
        <f>IF(OR(DataBase2[[#This Row],[sCCJ]]= "", DataBase2[[#This Row],[BestSol]]=""), "", (DataBase2[[#This Row],[sCCJ]]-DataBase2[[#This Row],[BestSol]])/DataBase2[[#This Row],[BestSol]])</f>
        <v/>
      </c>
      <c r="AK918" s="76" t="str">
        <f>IF(OR(DataBase2[[#This Row],[sILS]] = "", DataBase2[[#This Row],[BestSol]]=""), "", (DataBase2[[#This Row],[sILS]]-DataBase2[[#This Row],[BestSol]])/DataBase2[[#This Row],[BestSol]])</f>
        <v/>
      </c>
      <c r="AL918" s="76" t="str">
        <f>IF(OR(DataBase2[[#This Row],[sSA]] = "", DataBase2[[#This Row],[BestSol]]=""), "", (DataBase2[[#This Row],[sSA]]-DataBase2[[#This Row],[BestSol]])/DataBase2[[#This Row],[BestSol]])</f>
        <v/>
      </c>
      <c r="AM918" s="165" t="str">
        <f>IF(OR(DataBase2[[#This Row],[sKS]] = "", DataBase2[[#This Row],[BestSol]]=""), "", (DataBase2[[#This Row],[sKS]]-DataBase2[[#This Row],[BestSol]])/DataBase2[[#This Row],[BestSol]])</f>
        <v/>
      </c>
      <c r="AN918" s="75" t="str">
        <f>IF(OR(DataBase2[[#This Row],[sLB]] = "", DataBase2[[#This Row],[BSHeu]]=""), "", (DataBase2[[#This Row],[sLB]]-DataBase2[[#This Row],[BSHeu]])/DataBase2[[#This Row],[BSHeu]])</f>
        <v/>
      </c>
      <c r="AO918" s="76" t="str">
        <f>IF(OR(DataBase2[[#This Row],[sCL]] = "",  DataBase2[[#This Row],[BSHeu]]=""), "", (DataBase2[[#This Row],[sCL]] - DataBase2[[#This Row],[BSHeu]])/ DataBase2[[#This Row],[BSHeu]])</f>
        <v/>
      </c>
      <c r="AP918" s="76" t="str">
        <f>IF(OR(DataBase2[[#This Row],[sDRC]]= "",  DataBase2[[#This Row],[BSHeu]]=""), "", (DataBase2[[#This Row],[sDRC]]- DataBase2[[#This Row],[BSHeu]])/ DataBase2[[#This Row],[BSHeu]])</f>
        <v/>
      </c>
      <c r="AQ918" s="76">
        <f>IF(OR(DataBase2[[#This Row],[sABS]]= "",  DataBase2[[#This Row],[BSHeu]]=""), "", (DataBase2[[#This Row],[sABS]]- DataBase2[[#This Row],[BSHeu]])/ DataBase2[[#This Row],[BSHeu]])</f>
        <v>0.10721908103800194</v>
      </c>
      <c r="AR918" s="76">
        <f>IF(OR(DataBase2[[#This Row],[sCCJ]]= "",  DataBase2[[#This Row],[BSHeu]]=""), "", (DataBase2[[#This Row],[sCCJ]]- DataBase2[[#This Row],[BSHeu]])/ DataBase2[[#This Row],[BSHeu]])</f>
        <v>0</v>
      </c>
      <c r="AS918" s="76">
        <f>IF(OR(DataBase2[[#This Row],[sILS]] = "",  DataBase2[[#This Row],[BSHeu]]=""), "", (DataBase2[[#This Row],[sILS]]- DataBase2[[#This Row],[BSHeu]])/ DataBase2[[#This Row],[BSHeu]])</f>
        <v>3.6301709335077287E-2</v>
      </c>
      <c r="AT918" s="76">
        <f>IF(OR(DataBase2[[#This Row],[sSA]] = "",  DataBase2[[#This Row],[BSHeu]]=""), "", (DataBase2[[#This Row],[sSA]]- DataBase2[[#This Row],[BSHeu]])/ DataBase2[[#This Row],[BSHeu]])</f>
        <v>7.5729881675089372E-2</v>
      </c>
      <c r="AU918" s="77">
        <f>IF(OR(DataBase2[[#This Row],[sKS]]= "",  DataBase2[[#This Row],[BSHeu]]=""), "", (DataBase2[[#This Row],[sKS]]- DataBase2[[#This Row],[BSHeu]])/ DataBase2[[#This Row],[BSHeu]])</f>
        <v>0.12181855123582139</v>
      </c>
      <c r="AV918" s="78" t="str">
        <f>IF(AND(DataBase2[[#This Row],[sLBGB]]&lt;=0.0001, DataBase2[[#This Row],[sLBGB]]&lt;&gt;""), 1,"")</f>
        <v/>
      </c>
      <c r="AW918" s="78" t="str">
        <f>IF(AND(DataBase2[[#This Row],[sCLGB]]&lt;=0.0001,DataBase2[[#This Row],[sCLGB]]&lt;&gt;""), 1,"")</f>
        <v/>
      </c>
      <c r="AX918" s="78" t="str">
        <f>IF(AND(DataBase2[[#This Row],[sDRCGB]]&lt;=0.0001,DataBase2[[#This Row],[sDRCGB]]&lt;&gt;""), 1,"")</f>
        <v/>
      </c>
      <c r="AY918" s="78" t="str">
        <f>IF(AND(DataBase2[[#This Row],[sABSGB]]&lt;=0.0001,DataBase2[[#This Row],[sABSGB]]&lt;&gt;""), 1,"")</f>
        <v/>
      </c>
      <c r="AZ918" s="78" t="str">
        <f>IF(AND(DataBase2[[#This Row],[sCCJGB]]&lt;=0.0001,DataBase2[[#This Row],[sCCJGB]]&lt;&gt;""), 1,"")</f>
        <v/>
      </c>
      <c r="BA918" s="78" t="str">
        <f>IF(AND(DataBase2[[#This Row],[sILSGB]]&lt;=0.0001,DataBase2[[#This Row],[sILSGB]]&lt;&gt;""), 1,"")</f>
        <v/>
      </c>
      <c r="BB918" s="78" t="str">
        <f>IF(AND(DataBase2[[#This Row],[sSAGB]]&lt;=0.0001,DataBase2[[#This Row],[sSAGB]]&lt;&gt;""), 1,"")</f>
        <v/>
      </c>
      <c r="BC918" s="166" t="str">
        <f>IF(AND(DataBase2[[#This Row],[sKSGB]]&lt;=0.0001,DataBase2[[#This Row],[sKSGB]]&lt;&gt;""), 1,"")</f>
        <v/>
      </c>
      <c r="BD918" s="79" t="str">
        <f>IF(AND(DataBase2[[#This Row],[sLBGKS]]&lt;=0.0001, DataBase2[[#This Row],[sLBGKS]]&lt;&gt;""), 1,"")</f>
        <v/>
      </c>
      <c r="BE918" s="78" t="str">
        <f>IF(AND(DataBase2[[#This Row],[sCLGKS]]&lt;=0.0001,DataBase2[[#This Row],[sCLGKS]]&lt;&gt;""), 1,"")</f>
        <v/>
      </c>
      <c r="BF918" s="78" t="str">
        <f>IF(AND(DataBase2[[#This Row],[sDRCGKS]]&lt;=0.0001,DataBase2[[#This Row],[sDRCGKS]]&lt;&gt;""), 1,"")</f>
        <v/>
      </c>
      <c r="BG918" s="78" t="str">
        <f>IF(AND(DataBase2[[#This Row],[sABSGKS]]&lt;=0.0001,DataBase2[[#This Row],[sABSGKS]]&lt;&gt;""), 1,"")</f>
        <v/>
      </c>
      <c r="BH918" s="78">
        <f>IF(AND(DataBase2[[#This Row],[sCCJGKS]]&lt;=0.0001,DataBase2[[#This Row],[sCCJGKS]]&lt;&gt;""), 1,"")</f>
        <v>1</v>
      </c>
      <c r="BI918" s="78" t="str">
        <f>IF(AND(DataBase2[[#This Row],[sILSGKS]]&lt;=0.0001,DataBase2[[#This Row],[sILSGKS]]&lt;&gt;""), 1,"")</f>
        <v/>
      </c>
      <c r="BJ918" s="78" t="str">
        <f>IF(AND(DataBase2[[#This Row],[sSAGKS]]&lt;=0.0001,DataBase2[[#This Row],[sSAGKS]]&lt;&gt;""), 1,"")</f>
        <v/>
      </c>
      <c r="BK918" s="80" t="str">
        <f>IF(AND(DataBase2[[#This Row],[sKSGKS]]&lt;=0.0001,DataBase2[[#This Row],[sKSGKS]]&lt;&gt;""), 1,"")</f>
        <v/>
      </c>
      <c r="BQ918" s="7"/>
      <c r="BR918" s="7"/>
      <c r="BS918" s="7"/>
      <c r="BT918" s="7"/>
      <c r="BU918" s="7"/>
      <c r="CH918" s="7"/>
      <c r="CI918" s="7"/>
      <c r="CJ918" s="7"/>
      <c r="CK918" s="7"/>
      <c r="CQ918" s="7"/>
      <c r="CR918" s="7"/>
      <c r="CS918" s="7"/>
      <c r="CT918" s="7"/>
      <c r="CU918" s="7"/>
      <c r="DH918" s="7"/>
      <c r="DI918" s="7"/>
      <c r="DJ918" s="7"/>
      <c r="DK918" s="7"/>
      <c r="DQ918" s="7"/>
      <c r="DR918" s="7"/>
      <c r="DS918" s="7"/>
      <c r="DT918" s="7"/>
      <c r="DU918" s="7"/>
      <c r="EB918" s="7"/>
      <c r="EC918" s="7"/>
      <c r="ED918" s="7"/>
      <c r="EE918" s="7"/>
      <c r="EK918" s="7"/>
      <c r="EL918" s="7"/>
      <c r="EM918" s="7"/>
      <c r="EN918" s="7"/>
      <c r="EO918" s="7"/>
      <c r="EV918" s="7"/>
      <c r="EW918" s="7"/>
      <c r="EX918" s="7"/>
      <c r="EY918" s="7"/>
    </row>
    <row r="919" spans="1:155" s="8" customFormat="1" x14ac:dyDescent="0.35">
      <c r="A919" s="127" t="s">
        <v>382</v>
      </c>
      <c r="B919" s="128" t="s">
        <v>283</v>
      </c>
      <c r="C919" s="129" t="s">
        <v>282</v>
      </c>
      <c r="D919" s="67">
        <v>6</v>
      </c>
      <c r="E919" s="67">
        <v>200</v>
      </c>
      <c r="F919" s="68">
        <v>4</v>
      </c>
      <c r="G919" s="130"/>
      <c r="H919" s="163">
        <v>21489.200000000001</v>
      </c>
      <c r="I919" s="132"/>
      <c r="J919" s="130"/>
      <c r="K919" s="163"/>
      <c r="L919" s="132"/>
      <c r="M919" s="130"/>
      <c r="N919" s="131"/>
      <c r="O919" s="132"/>
      <c r="P919" s="130">
        <v>28290.708979999999</v>
      </c>
      <c r="Q919" s="132">
        <v>7800</v>
      </c>
      <c r="R919" s="130">
        <v>25717.11</v>
      </c>
      <c r="S919" s="132">
        <v>7878.98</v>
      </c>
      <c r="T919" s="130">
        <v>27444.81</v>
      </c>
      <c r="U919" s="132">
        <v>300.834</v>
      </c>
      <c r="V919" s="130">
        <v>28617.31</v>
      </c>
      <c r="W919" s="132">
        <v>309.99200000000002</v>
      </c>
      <c r="X919" s="131">
        <v>28138.9</v>
      </c>
      <c r="Y919" s="132">
        <v>810</v>
      </c>
      <c r="Z919" s="74" t="str">
        <f t="shared" si="42"/>
        <v/>
      </c>
      <c r="AA919" s="48">
        <f t="shared" si="43"/>
        <v>25717.11</v>
      </c>
      <c r="AB919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MIN(G919,J919,M919),"")</f>
        <v/>
      </c>
      <c r="AC919" s="49" t="str">
        <f>IF(OR(DataBase2[[#This Row],[sKS]] = "", DataBase2[[#This Row],[BSOpt]]=""), "", (DataBase2[[#This Row],[sKS]]-DataBase2[[#This Row],[BSOpt]])/DataBase2[[#This Row],[BSOpt]])</f>
        <v/>
      </c>
      <c r="AD919" s="49" t="str">
        <f t="shared" si="44"/>
        <v/>
      </c>
      <c r="AE919" s="49" t="str">
        <f>IF(OR(DataBase2[[#This Row],[sKS]] = "", DataBase2[[#This Row],[BESTUB]]=""), "", (DataBase2[[#This Row],[sKS]]-DataBase2[[#This Row],[BESTUB]])/DataBase2[[#This Row],[BESTUB]])</f>
        <v/>
      </c>
      <c r="AF919" s="75" t="str">
        <f>IF(OR(DataBase2[[#This Row],[sLB]] = "", DataBase2[[#This Row],[BestSol]]=""), "", (DataBase2[[#This Row],[sLB]]-DataBase2[[#This Row],[BestSol]])/DataBase2[[#This Row],[BestSol]])</f>
        <v/>
      </c>
      <c r="AG919" s="76" t="str">
        <f>IF(OR(DataBase2[[#This Row],[sCL]] = "", DataBase2[[#This Row],[BestSol]]=""), "", (DataBase2[[#This Row],[sCL]] -DataBase2[[#This Row],[BestSol]])/DataBase2[[#This Row],[BestSol]])</f>
        <v/>
      </c>
      <c r="AH919" s="76" t="str">
        <f>IF(OR(DataBase2[[#This Row],[sDRC]]= "", DataBase2[[#This Row],[BestSol]]=""), "", (DataBase2[[#This Row],[sDRC]]-DataBase2[[#This Row],[BestSol]])/DataBase2[[#This Row],[BestSol]])</f>
        <v/>
      </c>
      <c r="AI919" s="76" t="str">
        <f>IF(OR(DataBase2[[#This Row],[sABS]]= "", DataBase2[[#This Row],[BestSol]]=""), "", (DataBase2[[#This Row],[sABS]]-DataBase2[[#This Row],[BestSol]])/DataBase2[[#This Row],[BestSol]])</f>
        <v/>
      </c>
      <c r="AJ919" s="76" t="str">
        <f>IF(OR(DataBase2[[#This Row],[sCCJ]]= "", DataBase2[[#This Row],[BestSol]]=""), "", (DataBase2[[#This Row],[sCCJ]]-DataBase2[[#This Row],[BestSol]])/DataBase2[[#This Row],[BestSol]])</f>
        <v/>
      </c>
      <c r="AK919" s="76" t="str">
        <f>IF(OR(DataBase2[[#This Row],[sILS]] = "", DataBase2[[#This Row],[BestSol]]=""), "", (DataBase2[[#This Row],[sILS]]-DataBase2[[#This Row],[BestSol]])/DataBase2[[#This Row],[BestSol]])</f>
        <v/>
      </c>
      <c r="AL919" s="76" t="str">
        <f>IF(OR(DataBase2[[#This Row],[sSA]] = "", DataBase2[[#This Row],[BestSol]]=""), "", (DataBase2[[#This Row],[sSA]]-DataBase2[[#This Row],[BestSol]])/DataBase2[[#This Row],[BestSol]])</f>
        <v/>
      </c>
      <c r="AM919" s="76" t="str">
        <f>IF(OR(DataBase2[[#This Row],[sKS]] = "", DataBase2[[#This Row],[BestSol]]=""), "", (DataBase2[[#This Row],[sKS]]-DataBase2[[#This Row],[BestSol]])/DataBase2[[#This Row],[BestSol]])</f>
        <v/>
      </c>
      <c r="AN919" s="75" t="str">
        <f>IF(OR(DataBase2[[#This Row],[sLB]] = "", DataBase2[[#This Row],[BSHeu]]=""), "", (DataBase2[[#This Row],[sLB]]-DataBase2[[#This Row],[BSHeu]])/DataBase2[[#This Row],[BSHeu]])</f>
        <v/>
      </c>
      <c r="AO919" s="76" t="str">
        <f>IF(OR(DataBase2[[#This Row],[sCL]] = "",  DataBase2[[#This Row],[BSHeu]]=""), "", (DataBase2[[#This Row],[sCL]] - DataBase2[[#This Row],[BSHeu]])/ DataBase2[[#This Row],[BSHeu]])</f>
        <v/>
      </c>
      <c r="AP919" s="76" t="str">
        <f>IF(OR(DataBase2[[#This Row],[sDRC]]= "",  DataBase2[[#This Row],[BSHeu]]=""), "", (DataBase2[[#This Row],[sDRC]]- DataBase2[[#This Row],[BSHeu]])/ DataBase2[[#This Row],[BSHeu]])</f>
        <v/>
      </c>
      <c r="AQ919" s="76">
        <f>IF(OR(DataBase2[[#This Row],[sABS]]= "",  DataBase2[[#This Row],[BSHeu]]=""), "", (DataBase2[[#This Row],[sABS]]- DataBase2[[#This Row],[BSHeu]])/ DataBase2[[#This Row],[BSHeu]])</f>
        <v>0.10007341338120802</v>
      </c>
      <c r="AR919" s="76">
        <f>IF(OR(DataBase2[[#This Row],[sCCJ]]= "",  DataBase2[[#This Row],[BSHeu]]=""), "", (DataBase2[[#This Row],[sCCJ]]- DataBase2[[#This Row],[BSHeu]])/ DataBase2[[#This Row],[BSHeu]])</f>
        <v>0</v>
      </c>
      <c r="AS919" s="76">
        <f>IF(OR(DataBase2[[#This Row],[sILS]] = "",  DataBase2[[#This Row],[BSHeu]]=""), "", (DataBase2[[#This Row],[sILS]]- DataBase2[[#This Row],[BSHeu]])/ DataBase2[[#This Row],[BSHeu]])</f>
        <v>6.7180954625150363E-2</v>
      </c>
      <c r="AT919" s="76">
        <f>IF(OR(DataBase2[[#This Row],[sSA]] = "",  DataBase2[[#This Row],[BSHeu]]=""), "", (DataBase2[[#This Row],[sSA]]- DataBase2[[#This Row],[BSHeu]])/ DataBase2[[#This Row],[BSHeu]])</f>
        <v>0.11277316930246052</v>
      </c>
      <c r="AU919" s="77">
        <f>IF(OR(DataBase2[[#This Row],[sKS]]= "",  DataBase2[[#This Row],[BSHeu]]=""), "", (DataBase2[[#This Row],[sKS]]- DataBase2[[#This Row],[BSHeu]])/ DataBase2[[#This Row],[BSHeu]])</f>
        <v>9.4170379175576135E-2</v>
      </c>
      <c r="AV919" s="78" t="str">
        <f>IF(AND(DataBase2[[#This Row],[sLBGB]]&lt;=0.0001, DataBase2[[#This Row],[sLBGB]]&lt;&gt;""), 1,"")</f>
        <v/>
      </c>
      <c r="AW919" s="78" t="str">
        <f>IF(AND(DataBase2[[#This Row],[sCLGB]]&lt;=0.0001,DataBase2[[#This Row],[sCLGB]]&lt;&gt;""), 1,"")</f>
        <v/>
      </c>
      <c r="AX919" s="78" t="str">
        <f>IF(AND(DataBase2[[#This Row],[sDRCGB]]&lt;=0.0001,DataBase2[[#This Row],[sDRCGB]]&lt;&gt;""), 1,"")</f>
        <v/>
      </c>
      <c r="AY919" s="78" t="str">
        <f>IF(AND(DataBase2[[#This Row],[sABSGB]]&lt;=0.0001,DataBase2[[#This Row],[sABSGB]]&lt;&gt;""), 1,"")</f>
        <v/>
      </c>
      <c r="AZ919" s="78" t="str">
        <f>IF(AND(DataBase2[[#This Row],[sCCJGB]]&lt;=0.0001,DataBase2[[#This Row],[sCCJGB]]&lt;&gt;""), 1,"")</f>
        <v/>
      </c>
      <c r="BA919" s="78" t="str">
        <f>IF(AND(DataBase2[[#This Row],[sILSGB]]&lt;=0.0001,DataBase2[[#This Row],[sILSGB]]&lt;&gt;""), 1,"")</f>
        <v/>
      </c>
      <c r="BB919" s="78" t="str">
        <f>IF(AND(DataBase2[[#This Row],[sSAGB]]&lt;=0.0001,DataBase2[[#This Row],[sSAGB]]&lt;&gt;""), 1,"")</f>
        <v/>
      </c>
      <c r="BC919" s="78" t="str">
        <f>IF(AND(DataBase2[[#This Row],[sKSGB]]&lt;=0.0001,DataBase2[[#This Row],[sKSGB]]&lt;&gt;""), 1,"")</f>
        <v/>
      </c>
      <c r="BD919" s="79" t="str">
        <f>IF(AND(DataBase2[[#This Row],[sLBGKS]]&lt;=0.0001, DataBase2[[#This Row],[sLBGKS]]&lt;&gt;""), 1,"")</f>
        <v/>
      </c>
      <c r="BE919" s="78" t="str">
        <f>IF(AND(DataBase2[[#This Row],[sCLGKS]]&lt;=0.0001,DataBase2[[#This Row],[sCLGKS]]&lt;&gt;""), 1,"")</f>
        <v/>
      </c>
      <c r="BF919" s="78" t="str">
        <f>IF(AND(DataBase2[[#This Row],[sDRCGKS]]&lt;=0.0001,DataBase2[[#This Row],[sDRCGKS]]&lt;&gt;""), 1,"")</f>
        <v/>
      </c>
      <c r="BG919" s="78" t="str">
        <f>IF(AND(DataBase2[[#This Row],[sABSGKS]]&lt;=0.0001,DataBase2[[#This Row],[sABSGKS]]&lt;&gt;""), 1,"")</f>
        <v/>
      </c>
      <c r="BH919" s="78">
        <f>IF(AND(DataBase2[[#This Row],[sCCJGKS]]&lt;=0.0001,DataBase2[[#This Row],[sCCJGKS]]&lt;&gt;""), 1,"")</f>
        <v>1</v>
      </c>
      <c r="BI919" s="78" t="str">
        <f>IF(AND(DataBase2[[#This Row],[sILSGKS]]&lt;=0.0001,DataBase2[[#This Row],[sILSGKS]]&lt;&gt;""), 1,"")</f>
        <v/>
      </c>
      <c r="BJ919" s="78" t="str">
        <f>IF(AND(DataBase2[[#This Row],[sSAGKS]]&lt;=0.0001,DataBase2[[#This Row],[sSAGKS]]&lt;&gt;""), 1,"")</f>
        <v/>
      </c>
      <c r="BK919" s="80" t="str">
        <f>IF(AND(DataBase2[[#This Row],[sKSGKS]]&lt;=0.0001,DataBase2[[#This Row],[sKSGKS]]&lt;&gt;""), 1,"")</f>
        <v/>
      </c>
      <c r="BQ919" s="7"/>
      <c r="BR919" s="7"/>
      <c r="BS919" s="7"/>
      <c r="BT919" s="7"/>
      <c r="BU919" s="7"/>
      <c r="CH919" s="7"/>
      <c r="CI919" s="7"/>
      <c r="CJ919" s="7"/>
      <c r="CK919" s="7"/>
      <c r="CQ919" s="7"/>
      <c r="CR919" s="7"/>
      <c r="CS919" s="7"/>
      <c r="CT919" s="7"/>
      <c r="CU919" s="7"/>
      <c r="DH919" s="7"/>
      <c r="DI919" s="7"/>
      <c r="DJ919" s="7"/>
      <c r="DK919" s="7"/>
      <c r="DQ919" s="7"/>
      <c r="DR919" s="7"/>
      <c r="DS919" s="7"/>
      <c r="DT919" s="7"/>
      <c r="DU919" s="7"/>
      <c r="EB919" s="7"/>
      <c r="EC919" s="7"/>
      <c r="ED919" s="7"/>
      <c r="EE919" s="7"/>
      <c r="EK919" s="7"/>
      <c r="EL919" s="7"/>
      <c r="EM919" s="7"/>
      <c r="EN919" s="7"/>
      <c r="EO919" s="7"/>
      <c r="EV919" s="7"/>
      <c r="EW919" s="7"/>
      <c r="EX919" s="7"/>
      <c r="EY919" s="7"/>
    </row>
    <row r="920" spans="1:155" s="8" customFormat="1" x14ac:dyDescent="0.35">
      <c r="A920" s="127" t="s">
        <v>383</v>
      </c>
      <c r="B920" s="128" t="s">
        <v>283</v>
      </c>
      <c r="C920" s="129" t="s">
        <v>282</v>
      </c>
      <c r="D920" s="67">
        <v>6</v>
      </c>
      <c r="E920" s="67">
        <v>200</v>
      </c>
      <c r="F920" s="68">
        <v>5</v>
      </c>
      <c r="G920" s="130"/>
      <c r="H920" s="163">
        <v>22748.799999999999</v>
      </c>
      <c r="I920" s="132"/>
      <c r="J920" s="130"/>
      <c r="K920" s="163"/>
      <c r="L920" s="132"/>
      <c r="M920" s="130"/>
      <c r="N920" s="131"/>
      <c r="O920" s="132"/>
      <c r="P920" s="130">
        <v>30558.869139999999</v>
      </c>
      <c r="Q920" s="132">
        <v>7800</v>
      </c>
      <c r="R920" s="130">
        <v>26887.81</v>
      </c>
      <c r="S920" s="132">
        <v>10487.8</v>
      </c>
      <c r="T920" s="130">
        <v>29579.71</v>
      </c>
      <c r="U920" s="132">
        <v>300.69900000000001</v>
      </c>
      <c r="V920" s="130">
        <v>30842.61</v>
      </c>
      <c r="W920" s="132">
        <v>304.70249999999999</v>
      </c>
      <c r="X920" s="131">
        <v>29627.1</v>
      </c>
      <c r="Y920" s="132">
        <v>791</v>
      </c>
      <c r="Z920" s="74" t="str">
        <f t="shared" si="42"/>
        <v/>
      </c>
      <c r="AA920" s="48">
        <f t="shared" si="43"/>
        <v>26887.81</v>
      </c>
      <c r="AB920" s="49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MIN(G920,J920,M920),"")</f>
        <v/>
      </c>
      <c r="AC920" s="49" t="str">
        <f>IF(OR(DataBase2[[#This Row],[sKS]] = "", DataBase2[[#This Row],[BSOpt]]=""), "", (DataBase2[[#This Row],[sKS]]-DataBase2[[#This Row],[BSOpt]])/DataBase2[[#This Row],[BSOpt]])</f>
        <v/>
      </c>
      <c r="AD920" s="49" t="str">
        <f t="shared" si="44"/>
        <v/>
      </c>
      <c r="AE920" s="49" t="str">
        <f>IF(OR(DataBase2[[#This Row],[sKS]] = "", DataBase2[[#This Row],[BESTUB]]=""), "", (DataBase2[[#This Row],[sKS]]-DataBase2[[#This Row],[BESTUB]])/DataBase2[[#This Row],[BESTUB]])</f>
        <v/>
      </c>
      <c r="AF920" s="75" t="str">
        <f>IF(OR(DataBase2[[#This Row],[sLB]] = "", DataBase2[[#This Row],[BestSol]]=""), "", (DataBase2[[#This Row],[sLB]]-DataBase2[[#This Row],[BestSol]])/DataBase2[[#This Row],[BestSol]])</f>
        <v/>
      </c>
      <c r="AG920" s="76" t="str">
        <f>IF(OR(DataBase2[[#This Row],[sCL]] = "", DataBase2[[#This Row],[BestSol]]=""), "", (DataBase2[[#This Row],[sCL]] -DataBase2[[#This Row],[BestSol]])/DataBase2[[#This Row],[BestSol]])</f>
        <v/>
      </c>
      <c r="AH920" s="76" t="str">
        <f>IF(OR(DataBase2[[#This Row],[sDRC]]= "", DataBase2[[#This Row],[BestSol]]=""), "", (DataBase2[[#This Row],[sDRC]]-DataBase2[[#This Row],[BestSol]])/DataBase2[[#This Row],[BestSol]])</f>
        <v/>
      </c>
      <c r="AI920" s="76" t="str">
        <f>IF(OR(DataBase2[[#This Row],[sABS]]= "", DataBase2[[#This Row],[BestSol]]=""), "", (DataBase2[[#This Row],[sABS]]-DataBase2[[#This Row],[BestSol]])/DataBase2[[#This Row],[BestSol]])</f>
        <v/>
      </c>
      <c r="AJ920" s="76" t="str">
        <f>IF(OR(DataBase2[[#This Row],[sCCJ]]= "", DataBase2[[#This Row],[BestSol]]=""), "", (DataBase2[[#This Row],[sCCJ]]-DataBase2[[#This Row],[BestSol]])/DataBase2[[#This Row],[BestSol]])</f>
        <v/>
      </c>
      <c r="AK920" s="76" t="str">
        <f>IF(OR(DataBase2[[#This Row],[sILS]] = "", DataBase2[[#This Row],[BestSol]]=""), "", (DataBase2[[#This Row],[sILS]]-DataBase2[[#This Row],[BestSol]])/DataBase2[[#This Row],[BestSol]])</f>
        <v/>
      </c>
      <c r="AL920" s="76" t="str">
        <f>IF(OR(DataBase2[[#This Row],[sSA]] = "", DataBase2[[#This Row],[BestSol]]=""), "", (DataBase2[[#This Row],[sSA]]-DataBase2[[#This Row],[BestSol]])/DataBase2[[#This Row],[BestSol]])</f>
        <v/>
      </c>
      <c r="AM920" s="76" t="str">
        <f>IF(OR(DataBase2[[#This Row],[sKS]] = "", DataBase2[[#This Row],[BestSol]]=""), "", (DataBase2[[#This Row],[sKS]]-DataBase2[[#This Row],[BestSol]])/DataBase2[[#This Row],[BestSol]])</f>
        <v/>
      </c>
      <c r="AN920" s="75" t="str">
        <f>IF(OR(DataBase2[[#This Row],[sLB]] = "", DataBase2[[#This Row],[BSHeu]]=""), "", (DataBase2[[#This Row],[sLB]]-DataBase2[[#This Row],[BSHeu]])/DataBase2[[#This Row],[BSHeu]])</f>
        <v/>
      </c>
      <c r="AO920" s="76" t="str">
        <f>IF(OR(DataBase2[[#This Row],[sCL]] = "",  DataBase2[[#This Row],[BSHeu]]=""), "", (DataBase2[[#This Row],[sCL]] - DataBase2[[#This Row],[BSHeu]])/ DataBase2[[#This Row],[BSHeu]])</f>
        <v/>
      </c>
      <c r="AP920" s="76" t="str">
        <f>IF(OR(DataBase2[[#This Row],[sDRC]]= "",  DataBase2[[#This Row],[BSHeu]]=""), "", (DataBase2[[#This Row],[sDRC]]- DataBase2[[#This Row],[BSHeu]])/ DataBase2[[#This Row],[BSHeu]])</f>
        <v/>
      </c>
      <c r="AQ920" s="76">
        <f>IF(OR(DataBase2[[#This Row],[sABS]]= "",  DataBase2[[#This Row],[BSHeu]]=""), "", (DataBase2[[#This Row],[sABS]]- DataBase2[[#This Row],[BSHeu]])/ DataBase2[[#This Row],[BSHeu]])</f>
        <v>0.13653247103427157</v>
      </c>
      <c r="AR920" s="76">
        <f>IF(OR(DataBase2[[#This Row],[sCCJ]]= "",  DataBase2[[#This Row],[BSHeu]]=""), "", (DataBase2[[#This Row],[sCCJ]]- DataBase2[[#This Row],[BSHeu]])/ DataBase2[[#This Row],[BSHeu]])</f>
        <v>0</v>
      </c>
      <c r="AS920" s="76">
        <f>IF(OR(DataBase2[[#This Row],[sILS]] = "",  DataBase2[[#This Row],[BSHeu]]=""), "", (DataBase2[[#This Row],[sILS]]- DataBase2[[#This Row],[BSHeu]])/ DataBase2[[#This Row],[BSHeu]])</f>
        <v>0.10011600052216962</v>
      </c>
      <c r="AT920" s="76">
        <f>IF(OR(DataBase2[[#This Row],[sSA]] = "",  DataBase2[[#This Row],[BSHeu]]=""), "", (DataBase2[[#This Row],[sSA]]- DataBase2[[#This Row],[BSHeu]])/ DataBase2[[#This Row],[BSHeu]])</f>
        <v>0.14708524048630212</v>
      </c>
      <c r="AU920" s="77">
        <f>IF(OR(DataBase2[[#This Row],[sKS]]= "",  DataBase2[[#This Row],[BSHeu]]=""), "", (DataBase2[[#This Row],[sKS]]- DataBase2[[#This Row],[BSHeu]])/ DataBase2[[#This Row],[BSHeu]])</f>
        <v>0.10187850925754076</v>
      </c>
      <c r="AV920" s="78" t="str">
        <f>IF(AND(DataBase2[[#This Row],[sLBGB]]&lt;=0.0001, DataBase2[[#This Row],[sLBGB]]&lt;&gt;""), 1,"")</f>
        <v/>
      </c>
      <c r="AW920" s="78" t="str">
        <f>IF(AND(DataBase2[[#This Row],[sCLGB]]&lt;=0.0001,DataBase2[[#This Row],[sCLGB]]&lt;&gt;""), 1,"")</f>
        <v/>
      </c>
      <c r="AX920" s="78" t="str">
        <f>IF(AND(DataBase2[[#This Row],[sDRCGB]]&lt;=0.0001,DataBase2[[#This Row],[sDRCGB]]&lt;&gt;""), 1,"")</f>
        <v/>
      </c>
      <c r="AY920" s="78" t="str">
        <f>IF(AND(DataBase2[[#This Row],[sABSGB]]&lt;=0.0001,DataBase2[[#This Row],[sABSGB]]&lt;&gt;""), 1,"")</f>
        <v/>
      </c>
      <c r="AZ920" s="78" t="str">
        <f>IF(AND(DataBase2[[#This Row],[sCCJGB]]&lt;=0.0001,DataBase2[[#This Row],[sCCJGB]]&lt;&gt;""), 1,"")</f>
        <v/>
      </c>
      <c r="BA920" s="78" t="str">
        <f>IF(AND(DataBase2[[#This Row],[sILSGB]]&lt;=0.0001,DataBase2[[#This Row],[sILSGB]]&lt;&gt;""), 1,"")</f>
        <v/>
      </c>
      <c r="BB920" s="78" t="str">
        <f>IF(AND(DataBase2[[#This Row],[sSAGB]]&lt;=0.0001,DataBase2[[#This Row],[sSAGB]]&lt;&gt;""), 1,"")</f>
        <v/>
      </c>
      <c r="BC920" s="78" t="str">
        <f>IF(AND(DataBase2[[#This Row],[sKSGB]]&lt;=0.0001,DataBase2[[#This Row],[sKSGB]]&lt;&gt;""), 1,"")</f>
        <v/>
      </c>
      <c r="BD920" s="79" t="str">
        <f>IF(AND(DataBase2[[#This Row],[sLBGKS]]&lt;=0.0001, DataBase2[[#This Row],[sLBGKS]]&lt;&gt;""), 1,"")</f>
        <v/>
      </c>
      <c r="BE920" s="78" t="str">
        <f>IF(AND(DataBase2[[#This Row],[sCLGKS]]&lt;=0.0001,DataBase2[[#This Row],[sCLGKS]]&lt;&gt;""), 1,"")</f>
        <v/>
      </c>
      <c r="BF920" s="78" t="str">
        <f>IF(AND(DataBase2[[#This Row],[sDRCGKS]]&lt;=0.0001,DataBase2[[#This Row],[sDRCGKS]]&lt;&gt;""), 1,"")</f>
        <v/>
      </c>
      <c r="BG920" s="78" t="str">
        <f>IF(AND(DataBase2[[#This Row],[sABSGKS]]&lt;=0.0001,DataBase2[[#This Row],[sABSGKS]]&lt;&gt;""), 1,"")</f>
        <v/>
      </c>
      <c r="BH920" s="78">
        <f>IF(AND(DataBase2[[#This Row],[sCCJGKS]]&lt;=0.0001,DataBase2[[#This Row],[sCCJGKS]]&lt;&gt;""), 1,"")</f>
        <v>1</v>
      </c>
      <c r="BI920" s="78" t="str">
        <f>IF(AND(DataBase2[[#This Row],[sILSGKS]]&lt;=0.0001,DataBase2[[#This Row],[sILSGKS]]&lt;&gt;""), 1,"")</f>
        <v/>
      </c>
      <c r="BJ920" s="78" t="str">
        <f>IF(AND(DataBase2[[#This Row],[sSAGKS]]&lt;=0.0001,DataBase2[[#This Row],[sSAGKS]]&lt;&gt;""), 1,"")</f>
        <v/>
      </c>
      <c r="BK920" s="80" t="str">
        <f>IF(AND(DataBase2[[#This Row],[sKSGKS]]&lt;=0.0001,DataBase2[[#This Row],[sKSGKS]]&lt;&gt;""), 1,"")</f>
        <v/>
      </c>
      <c r="BQ920" s="7"/>
      <c r="BR920" s="7"/>
      <c r="BS920" s="7"/>
      <c r="BT920" s="7"/>
      <c r="BU920" s="7"/>
      <c r="CH920" s="7"/>
      <c r="CI920" s="7"/>
      <c r="CJ920" s="7"/>
      <c r="CK920" s="7"/>
      <c r="CQ920" s="7"/>
      <c r="CR920" s="7"/>
      <c r="CS920" s="7"/>
      <c r="CT920" s="7"/>
      <c r="CU920" s="7"/>
      <c r="DH920" s="7"/>
      <c r="DI920" s="7"/>
      <c r="DJ920" s="7"/>
      <c r="DK920" s="7"/>
      <c r="DQ920" s="7"/>
      <c r="DR920" s="7"/>
      <c r="DS920" s="7"/>
      <c r="DT920" s="7"/>
      <c r="DU920" s="7"/>
      <c r="EB920" s="7"/>
      <c r="EC920" s="7"/>
      <c r="ED920" s="7"/>
      <c r="EE920" s="7"/>
      <c r="EK920" s="7"/>
      <c r="EL920" s="7"/>
      <c r="EM920" s="7"/>
      <c r="EN920" s="7"/>
      <c r="EO920" s="7"/>
      <c r="EV920" s="7"/>
      <c r="EW920" s="7"/>
      <c r="EX920" s="7"/>
      <c r="EY920" s="7"/>
    </row>
    <row r="921" spans="1:155" s="8" customFormat="1" x14ac:dyDescent="0.35">
      <c r="A921" s="127"/>
      <c r="B921" s="66"/>
      <c r="C921" s="65"/>
      <c r="D921" s="65"/>
      <c r="E921" s="65"/>
      <c r="F921" s="68"/>
      <c r="G921" s="133"/>
      <c r="H921" s="134"/>
      <c r="I921" s="135"/>
      <c r="J921" s="133"/>
      <c r="K921" s="134"/>
      <c r="L921" s="135"/>
      <c r="M921" s="133"/>
      <c r="N921" s="134"/>
      <c r="O921" s="135"/>
      <c r="P921" s="133"/>
      <c r="Q921" s="135"/>
      <c r="R921" s="133"/>
      <c r="S921" s="137"/>
      <c r="T921" s="133"/>
      <c r="U921" s="137"/>
      <c r="V921" s="133"/>
      <c r="W921" s="137"/>
      <c r="X921" s="134"/>
      <c r="Y921" s="137"/>
      <c r="Z921" s="160" t="str">
        <f t="shared" si="42"/>
        <v/>
      </c>
      <c r="AA921" s="161" t="str">
        <f t="shared" si="43"/>
        <v/>
      </c>
      <c r="AB921" s="162" t="str">
        <f>IF(OR(AND(DataBase2[[#This Row],[sLB]]&lt;&gt;"", DataBase2[[#This Row],[sLB]]-DataBase2[[#This Row],[sLBLB]]&lt;=0.0001),AND(DataBase2[[#This Row],[sCL]]&lt;&gt;"", DataBase2[[#This Row],[sCL]]-DataBase2[[#This Row],[LB]]&lt;=0.0001),AND(DataBase2[[#This Row],[sDRC]]&lt;&gt;"",DataBase2[[#This Row],[sDRC]]-DataBase2[[#This Row],[LB-G]]&lt;=0.0001)), MIN(G921,J921,M921),"")</f>
        <v/>
      </c>
      <c r="AC921" s="162" t="str">
        <f>IF(OR(DataBase2[[#This Row],[sKS]] = "", DataBase2[[#This Row],[BSOpt]]=""), "", (DataBase2[[#This Row],[sKS]]-DataBase2[[#This Row],[BSOpt]])/DataBase2[[#This Row],[BSOpt]])</f>
        <v/>
      </c>
      <c r="AD921" s="162" t="str">
        <f t="shared" si="44"/>
        <v/>
      </c>
      <c r="AE921" s="162" t="str">
        <f>IF(OR(DataBase2[[#This Row],[sKS]] = "", DataBase2[[#This Row],[BESTUB]]=""), "", (DataBase2[[#This Row],[sKS]]-DataBase2[[#This Row],[BESTUB]])/DataBase2[[#This Row],[BESTUB]])</f>
        <v/>
      </c>
      <c r="AF921" s="89" t="str">
        <f>IF(OR(DataBase2[[#This Row],[sLB]] = "", DataBase2[[#This Row],[BestSol]]=""), "", (DataBase2[[#This Row],[sLB]]-DataBase2[[#This Row],[BestSol]])/DataBase2[[#This Row],[BestSol]])</f>
        <v/>
      </c>
      <c r="AG921" s="81" t="str">
        <f>IF(OR(DataBase2[[#This Row],[sCL]] = "", DataBase2[[#This Row],[BestSol]]=""), "", (DataBase2[[#This Row],[sCL]] -DataBase2[[#This Row],[BestSol]])/DataBase2[[#This Row],[BestSol]])</f>
        <v/>
      </c>
      <c r="AH921" s="81" t="str">
        <f>IF(OR(DataBase2[[#This Row],[sDRC]]= "", DataBase2[[#This Row],[BestSol]]=""), "", (DataBase2[[#This Row],[sDRC]]-DataBase2[[#This Row],[BestSol]])/DataBase2[[#This Row],[BestSol]])</f>
        <v/>
      </c>
      <c r="AI921" s="81" t="str">
        <f>IF(OR(DataBase2[[#This Row],[sABS]]= "", DataBase2[[#This Row],[BestSol]]=""), "", (DataBase2[[#This Row],[sABS]]-DataBase2[[#This Row],[BestSol]])/DataBase2[[#This Row],[BestSol]])</f>
        <v/>
      </c>
      <c r="AJ921" s="81" t="str">
        <f>IF(OR(DataBase2[[#This Row],[sCCJ]]= "", DataBase2[[#This Row],[BestSol]]=""), "", (DataBase2[[#This Row],[sCCJ]]-DataBase2[[#This Row],[BestSol]])/DataBase2[[#This Row],[BestSol]])</f>
        <v/>
      </c>
      <c r="AK921" s="53" t="str">
        <f>IF(OR(DataBase2[[#This Row],[sILS]] = "", DataBase2[[#This Row],[BestSol]]=""), "", (DataBase2[[#This Row],[sILS]]-DataBase2[[#This Row],[BestSol]])/DataBase2[[#This Row],[BestSol]])</f>
        <v/>
      </c>
      <c r="AL921" s="53" t="str">
        <f>IF(OR(DataBase2[[#This Row],[sSA]] = "", DataBase2[[#This Row],[BestSol]]=""), "", (DataBase2[[#This Row],[sSA]]-DataBase2[[#This Row],[BestSol]])/DataBase2[[#This Row],[BestSol]])</f>
        <v/>
      </c>
      <c r="AM921" s="53" t="str">
        <f>IF(OR(DataBase2[[#This Row],[sKS]] = "", DataBase2[[#This Row],[BestSol]]=""), "", (DataBase2[[#This Row],[sKS]]-DataBase2[[#This Row],[BestSol]])/DataBase2[[#This Row],[BestSol]])</f>
        <v/>
      </c>
      <c r="AN921" s="167" t="str">
        <f>IF(OR(DataBase2[[#This Row],[sLB]] = "", DataBase2[[#This Row],[BSHeu]]=""), "", (DataBase2[[#This Row],[sLB]]-DataBase2[[#This Row],[BSHeu]])/DataBase2[[#This Row],[BSHeu]])</f>
        <v/>
      </c>
      <c r="AO921" s="168" t="str">
        <f>IF(OR(DataBase2[[#This Row],[sCL]] = "",  DataBase2[[#This Row],[BSHeu]]=""), "", (DataBase2[[#This Row],[sCL]] - DataBase2[[#This Row],[BSHeu]])/ DataBase2[[#This Row],[BSHeu]])</f>
        <v/>
      </c>
      <c r="AP921" s="168" t="str">
        <f>IF(OR(DataBase2[[#This Row],[sDRC]]= "",  DataBase2[[#This Row],[BSHeu]]=""), "", (DataBase2[[#This Row],[sDRC]]- DataBase2[[#This Row],[BSHeu]])/ DataBase2[[#This Row],[BSHeu]])</f>
        <v/>
      </c>
      <c r="AQ921" s="168" t="str">
        <f>IF(OR(DataBase2[[#This Row],[sABS]]= "",  DataBase2[[#This Row],[BSHeu]]=""), "", (DataBase2[[#This Row],[sABS]]- DataBase2[[#This Row],[BSHeu]])/ DataBase2[[#This Row],[BSHeu]])</f>
        <v/>
      </c>
      <c r="AR921" s="168" t="str">
        <f>IF(OR(DataBase2[[#This Row],[sCCJ]]= "",  DataBase2[[#This Row],[BSHeu]]=""), "", (DataBase2[[#This Row],[sCCJ]]- DataBase2[[#This Row],[BSHeu]])/ DataBase2[[#This Row],[BSHeu]])</f>
        <v/>
      </c>
      <c r="AS921" s="169" t="str">
        <f>IF(OR(DataBase2[[#This Row],[sILS]] = "",  DataBase2[[#This Row],[BSHeu]]=""), "", (DataBase2[[#This Row],[sILS]]- DataBase2[[#This Row],[BSHeu]])/ DataBase2[[#This Row],[BSHeu]])</f>
        <v/>
      </c>
      <c r="AT921" s="169" t="str">
        <f>IF(OR(DataBase2[[#This Row],[sSA]] = "",  DataBase2[[#This Row],[BSHeu]]=""), "", (DataBase2[[#This Row],[sSA]]- DataBase2[[#This Row],[BSHeu]])/ DataBase2[[#This Row],[BSHeu]])</f>
        <v/>
      </c>
      <c r="AU921" s="170" t="str">
        <f>IF(OR(DataBase2[[#This Row],[sKS]]= "",  DataBase2[[#This Row],[BSHeu]]=""), "", (DataBase2[[#This Row],[sKS]]- DataBase2[[#This Row],[BSHeu]])/ DataBase2[[#This Row],[BSHeu]])</f>
        <v/>
      </c>
      <c r="AV921" s="84" t="str">
        <f>IF(AND(DataBase2[[#This Row],[sLBGB]]&lt;=0.0001, DataBase2[[#This Row],[sLBGB]]&lt;&gt;""), 1,"")</f>
        <v/>
      </c>
      <c r="AW921" s="84" t="str">
        <f>IF(AND(DataBase2[[#This Row],[sCLGB]]&lt;=0.0001,DataBase2[[#This Row],[sCLGB]]&lt;&gt;""), 1,"")</f>
        <v/>
      </c>
      <c r="AX921" s="84" t="str">
        <f>IF(AND(DataBase2[[#This Row],[sDRCGB]]&lt;=0.0001,DataBase2[[#This Row],[sDRCGB]]&lt;&gt;""), 1,"")</f>
        <v/>
      </c>
      <c r="AY921" s="84" t="str">
        <f>IF(AND(DataBase2[[#This Row],[sABSGB]]&lt;=0.0001,DataBase2[[#This Row],[sABSGB]]&lt;&gt;""), 1,"")</f>
        <v/>
      </c>
      <c r="AZ921" s="84" t="str">
        <f>IF(AND(DataBase2[[#This Row],[sCCJGB]]&lt;=0.0001,DataBase2[[#This Row],[sCCJGB]]&lt;&gt;""), 1,"")</f>
        <v/>
      </c>
      <c r="BA921" s="58" t="str">
        <f>IF(AND(DataBase2[[#This Row],[sILSGB]]&lt;=0.0001,DataBase2[[#This Row],[sILSGB]]&lt;&gt;""), 1,"")</f>
        <v/>
      </c>
      <c r="BB921" s="58" t="str">
        <f>IF(AND(DataBase2[[#This Row],[sSAGB]]&lt;=0.0001,DataBase2[[#This Row],[sSAGB]]&lt;&gt;""), 1,"")</f>
        <v/>
      </c>
      <c r="BC921" s="58" t="str">
        <f>IF(AND(DataBase2[[#This Row],[sKSGB]]&lt;=0.0001,DataBase2[[#This Row],[sKSGB]]&lt;&gt;""), 1,"")</f>
        <v/>
      </c>
      <c r="BD921" s="171" t="str">
        <f>IF(AND(DataBase2[[#This Row],[sLBGKS]]&lt;=0.0001, DataBase2[[#This Row],[sLBGKS]]&lt;&gt;""), 1,"")</f>
        <v/>
      </c>
      <c r="BE921" s="172" t="str">
        <f>IF(AND(DataBase2[[#This Row],[sCLGKS]]&lt;=0.0001,DataBase2[[#This Row],[sCLGKS]]&lt;&gt;""), 1,"")</f>
        <v/>
      </c>
      <c r="BF921" s="172" t="str">
        <f>IF(AND(DataBase2[[#This Row],[sDRCGKS]]&lt;=0.0001,DataBase2[[#This Row],[sDRCGKS]]&lt;&gt;""), 1,"")</f>
        <v/>
      </c>
      <c r="BG921" s="172" t="str">
        <f>IF(AND(DataBase2[[#This Row],[sABSGKS]]&lt;=0.0001,DataBase2[[#This Row],[sABSGKS]]&lt;&gt;""), 1,"")</f>
        <v/>
      </c>
      <c r="BH921" s="172" t="str">
        <f>IF(AND(DataBase2[[#This Row],[sCCJGKS]]&lt;=0.0001,DataBase2[[#This Row],[sCCJGKS]]&lt;&gt;""), 1,"")</f>
        <v/>
      </c>
      <c r="BI921" s="173" t="str">
        <f>IF(AND(DataBase2[[#This Row],[sILSGKS]]&lt;=0.0001,DataBase2[[#This Row],[sILSGKS]]&lt;&gt;""), 1,"")</f>
        <v/>
      </c>
      <c r="BJ921" s="173" t="str">
        <f>IF(AND(DataBase2[[#This Row],[sSAGKS]]&lt;=0.0001,DataBase2[[#This Row],[sSAGKS]]&lt;&gt;""), 1,"")</f>
        <v/>
      </c>
      <c r="BK921" s="174" t="str">
        <f>IF(AND(DataBase2[[#This Row],[sKSGKS]]&lt;=0.0001,DataBase2[[#This Row],[sKSGKS]]&lt;&gt;""), 1,"")</f>
        <v/>
      </c>
      <c r="BQ921" s="7"/>
      <c r="BR921" s="7"/>
      <c r="BS921" s="7"/>
      <c r="BT921" s="7"/>
      <c r="BU921" s="7"/>
      <c r="CH921" s="7"/>
      <c r="CI921" s="7"/>
      <c r="CJ921" s="7"/>
      <c r="CK921" s="7"/>
      <c r="CQ921" s="7"/>
      <c r="CR921" s="7"/>
      <c r="CS921" s="7"/>
      <c r="CT921" s="7"/>
      <c r="CU921" s="7"/>
      <c r="DH921" s="7"/>
      <c r="DI921" s="7"/>
      <c r="DJ921" s="7"/>
      <c r="DK921" s="7"/>
      <c r="DQ921" s="7"/>
      <c r="DR921" s="7"/>
      <c r="DS921" s="7"/>
      <c r="DT921" s="7"/>
      <c r="DU921" s="7"/>
      <c r="EB921" s="7"/>
      <c r="EC921" s="7"/>
      <c r="ED921" s="7"/>
      <c r="EE921" s="7"/>
      <c r="EK921" s="7"/>
      <c r="EL921" s="7"/>
      <c r="EM921" s="7"/>
      <c r="EN921" s="7"/>
      <c r="EO921" s="7"/>
      <c r="EV921" s="7"/>
      <c r="EW921" s="7"/>
      <c r="EX921" s="7"/>
      <c r="EY921" s="7"/>
    </row>
    <row r="922" spans="1:155" s="8" customFormat="1" x14ac:dyDescent="0.35">
      <c r="A922" s="5"/>
      <c r="B922" s="5"/>
      <c r="C922" s="5"/>
      <c r="D922" s="5"/>
      <c r="E922" s="5"/>
      <c r="F922" s="5"/>
      <c r="G922" s="6"/>
      <c r="H922" s="6"/>
      <c r="I922" s="7"/>
      <c r="J922" s="7"/>
      <c r="K922" s="7"/>
      <c r="L922" s="7"/>
      <c r="M922" s="7"/>
      <c r="N922" s="7"/>
      <c r="O922" s="7"/>
      <c r="P922" s="6"/>
      <c r="Q922" s="6"/>
      <c r="R922" s="6"/>
      <c r="S922" s="6"/>
      <c r="T922" s="6"/>
      <c r="U922" s="6"/>
      <c r="V922" s="6"/>
      <c r="W922" s="7"/>
      <c r="X922" s="7"/>
      <c r="Y922" s="7"/>
      <c r="Z922" s="7"/>
      <c r="AA922" s="7"/>
      <c r="AB922" s="7"/>
      <c r="AC922" s="7"/>
      <c r="AD922" s="7"/>
      <c r="AE922" s="7"/>
      <c r="AF922" s="6"/>
      <c r="AG922" s="7"/>
      <c r="AH922" s="7"/>
      <c r="AI922" s="7"/>
      <c r="AJ922" s="7"/>
      <c r="AN922" s="6"/>
      <c r="AO922" s="7"/>
      <c r="AP922" s="7"/>
      <c r="AQ922" s="7"/>
      <c r="AR922" s="7"/>
      <c r="AV922" s="175"/>
      <c r="AW922" s="175"/>
      <c r="AX922" s="175"/>
      <c r="AY922" s="175"/>
      <c r="AZ922" s="175"/>
      <c r="BA922" s="176"/>
      <c r="BB922" s="176"/>
      <c r="BC922" s="176"/>
      <c r="BD922" s="175"/>
      <c r="BE922" s="175"/>
      <c r="BF922" s="175"/>
      <c r="BG922" s="175"/>
      <c r="BH922" s="175"/>
      <c r="BI922" s="176"/>
      <c r="BJ922" s="176"/>
      <c r="BK922" s="176"/>
      <c r="BQ922" s="7"/>
      <c r="BR922" s="7"/>
      <c r="BS922" s="7"/>
      <c r="BT922" s="7"/>
      <c r="BU922" s="7"/>
      <c r="CH922" s="7"/>
      <c r="CI922" s="7"/>
      <c r="CJ922" s="7"/>
      <c r="CK922" s="7"/>
      <c r="CQ922" s="7"/>
      <c r="CR922" s="7"/>
      <c r="CS922" s="7"/>
      <c r="CT922" s="7"/>
      <c r="CU922" s="7"/>
      <c r="DH922" s="7"/>
      <c r="DI922" s="7"/>
      <c r="DJ922" s="7"/>
      <c r="DK922" s="7"/>
      <c r="DQ922" s="7"/>
      <c r="DR922" s="7"/>
      <c r="DS922" s="7"/>
      <c r="DT922" s="7"/>
      <c r="DU922" s="7"/>
      <c r="EB922" s="7"/>
      <c r="EC922" s="7"/>
      <c r="ED922" s="7"/>
      <c r="EE922" s="7"/>
      <c r="EK922" s="7"/>
      <c r="EL922" s="7"/>
      <c r="EM922" s="7"/>
      <c r="EN922" s="7"/>
      <c r="EO922" s="7"/>
      <c r="EV922" s="7"/>
      <c r="EW922" s="7"/>
      <c r="EX922" s="7"/>
      <c r="EY922" s="7"/>
    </row>
    <row r="923" spans="1:155" s="8" customFormat="1" x14ac:dyDescent="0.35">
      <c r="A923" s="5"/>
      <c r="B923" s="5"/>
      <c r="C923" s="5"/>
      <c r="D923" s="5"/>
      <c r="E923" s="5"/>
      <c r="F923" s="5"/>
      <c r="G923" s="6"/>
      <c r="H923" s="6"/>
      <c r="I923" s="7"/>
      <c r="J923" s="7"/>
      <c r="K923" s="7"/>
      <c r="L923" s="7"/>
      <c r="M923" s="7"/>
      <c r="N923" s="7"/>
      <c r="O923" s="7"/>
      <c r="P923" s="6"/>
      <c r="Q923" s="6"/>
      <c r="R923" s="6"/>
      <c r="S923" s="6"/>
      <c r="T923" s="6"/>
      <c r="U923" s="6"/>
      <c r="V923" s="6"/>
      <c r="W923" s="7"/>
      <c r="X923" s="7"/>
      <c r="Y923" s="7"/>
      <c r="Z923" s="7"/>
      <c r="AA923" s="7"/>
      <c r="AB923" s="7"/>
      <c r="AC923" s="7"/>
      <c r="AD923" s="7"/>
      <c r="AE923" s="7"/>
      <c r="AF923" s="6"/>
      <c r="AG923" s="7"/>
      <c r="AH923" s="7"/>
      <c r="AI923" s="7"/>
      <c r="AJ923" s="7"/>
      <c r="AN923" s="6"/>
      <c r="AO923" s="7"/>
      <c r="AP923" s="7"/>
      <c r="AQ923" s="7"/>
      <c r="AR923" s="7"/>
      <c r="AV923" s="6"/>
      <c r="AW923" s="7"/>
      <c r="AX923" s="7"/>
      <c r="AY923" s="7"/>
      <c r="AZ923" s="7"/>
      <c r="BD923" s="6"/>
      <c r="BE923" s="7"/>
      <c r="BF923" s="7"/>
      <c r="BG923" s="7"/>
      <c r="BH923" s="7"/>
      <c r="BQ923" s="7"/>
      <c r="BR923" s="7"/>
      <c r="BS923" s="7"/>
      <c r="BT923" s="7"/>
      <c r="BU923" s="7"/>
      <c r="CH923" s="7"/>
      <c r="CI923" s="7"/>
      <c r="CJ923" s="7"/>
      <c r="CK923" s="7"/>
      <c r="CQ923" s="7"/>
      <c r="CR923" s="7"/>
      <c r="CS923" s="7"/>
      <c r="CT923" s="7"/>
      <c r="CU923" s="7"/>
      <c r="DH923" s="7"/>
      <c r="DI923" s="7"/>
      <c r="DJ923" s="7"/>
      <c r="DK923" s="7"/>
      <c r="DQ923" s="7"/>
      <c r="DR923" s="7"/>
      <c r="DS923" s="7"/>
      <c r="DT923" s="7"/>
      <c r="DU923" s="7"/>
      <c r="EB923" s="7"/>
      <c r="EC923" s="7"/>
      <c r="ED923" s="7"/>
      <c r="EE923" s="7"/>
      <c r="EK923" s="7"/>
      <c r="EL923" s="7"/>
      <c r="EM923" s="7"/>
      <c r="EN923" s="7"/>
      <c r="EO923" s="7"/>
      <c r="EV923" s="7"/>
      <c r="EW923" s="7"/>
      <c r="EX923" s="7"/>
      <c r="EY923" s="7"/>
    </row>
    <row r="924" spans="1:155" s="8" customFormat="1" x14ac:dyDescent="0.35">
      <c r="A924" s="5"/>
      <c r="B924" s="5"/>
      <c r="C924" s="5"/>
      <c r="D924" s="5"/>
      <c r="E924" s="5"/>
      <c r="F924" s="5"/>
      <c r="G924" s="6"/>
      <c r="H924" s="6"/>
      <c r="I924" s="7"/>
      <c r="J924" s="7"/>
      <c r="K924" s="7"/>
      <c r="L924" s="7"/>
      <c r="M924" s="7"/>
      <c r="N924" s="7"/>
      <c r="O924" s="7"/>
      <c r="P924" s="6"/>
      <c r="Q924" s="6"/>
      <c r="R924" s="6"/>
      <c r="S924" s="6"/>
      <c r="T924" s="6"/>
      <c r="U924" s="6"/>
      <c r="V924" s="6"/>
      <c r="W924" s="7"/>
      <c r="X924" s="7"/>
      <c r="Y924" s="7"/>
      <c r="Z924" s="7"/>
      <c r="AA924" s="7"/>
      <c r="AB924" s="7"/>
      <c r="AC924" s="7"/>
      <c r="AD924" s="7"/>
      <c r="AE924" s="7"/>
      <c r="AF924" s="6"/>
      <c r="AG924" s="7"/>
      <c r="AH924" s="7"/>
      <c r="AI924" s="7"/>
      <c r="AJ924" s="7"/>
      <c r="AN924" s="6"/>
      <c r="AO924" s="7"/>
      <c r="AP924" s="7"/>
      <c r="AQ924" s="7"/>
      <c r="AR924" s="7"/>
      <c r="AV924" s="6"/>
      <c r="AW924" s="7"/>
      <c r="AX924" s="7"/>
      <c r="AY924" s="7"/>
      <c r="AZ924" s="7"/>
      <c r="BD924" s="6"/>
      <c r="BE924" s="7"/>
      <c r="BF924" s="7"/>
      <c r="BG924" s="7"/>
      <c r="BH924" s="7"/>
      <c r="BQ924" s="7"/>
      <c r="BR924" s="7"/>
      <c r="BS924" s="7"/>
      <c r="BT924" s="7"/>
      <c r="BU924" s="7"/>
      <c r="CH924" s="7"/>
      <c r="CI924" s="7"/>
      <c r="CJ924" s="7"/>
      <c r="CK924" s="7"/>
      <c r="CQ924" s="7"/>
      <c r="CR924" s="7"/>
      <c r="CS924" s="7"/>
      <c r="CT924" s="7"/>
      <c r="CU924" s="7"/>
      <c r="DH924" s="7"/>
      <c r="DI924" s="7"/>
      <c r="DJ924" s="7"/>
      <c r="DK924" s="7"/>
      <c r="DQ924" s="7"/>
      <c r="DR924" s="7"/>
      <c r="DS924" s="7"/>
      <c r="DT924" s="7"/>
      <c r="DU924" s="7"/>
      <c r="EB924" s="7"/>
      <c r="EC924" s="7"/>
      <c r="ED924" s="7"/>
      <c r="EE924" s="7"/>
      <c r="EK924" s="7"/>
      <c r="EL924" s="7"/>
      <c r="EM924" s="7"/>
      <c r="EN924" s="7"/>
      <c r="EO924" s="7"/>
      <c r="EV924" s="7"/>
      <c r="EW924" s="7"/>
      <c r="EX924" s="7"/>
      <c r="EY924" s="7"/>
    </row>
    <row r="925" spans="1:155" s="8" customFormat="1" x14ac:dyDescent="0.35">
      <c r="A925" s="5"/>
      <c r="B925" s="5"/>
      <c r="C925" s="5"/>
      <c r="D925" s="5"/>
      <c r="E925" s="5"/>
      <c r="F925" s="5"/>
      <c r="G925" s="6"/>
      <c r="H925" s="6"/>
      <c r="I925" s="7"/>
      <c r="J925" s="7"/>
      <c r="K925" s="7"/>
      <c r="L925" s="7"/>
      <c r="M925" s="7"/>
      <c r="N925" s="7"/>
      <c r="O925" s="7"/>
      <c r="P925" s="6"/>
      <c r="Q925" s="6"/>
      <c r="R925" s="6"/>
      <c r="S925" s="6"/>
      <c r="T925" s="6"/>
      <c r="U925" s="6"/>
      <c r="V925" s="6"/>
      <c r="W925" s="7"/>
      <c r="X925" s="7"/>
      <c r="Y925" s="7"/>
      <c r="Z925" s="7"/>
      <c r="AA925" s="7"/>
      <c r="AB925" s="7"/>
      <c r="AC925" s="7"/>
      <c r="AD925" s="7"/>
      <c r="AE925" s="7"/>
      <c r="AF925" s="6"/>
      <c r="AG925" s="7"/>
      <c r="AH925" s="7"/>
      <c r="AI925" s="7"/>
      <c r="AJ925" s="7"/>
      <c r="AN925" s="6"/>
      <c r="AO925" s="7"/>
      <c r="AP925" s="7"/>
      <c r="AQ925" s="7"/>
      <c r="AR925" s="7"/>
      <c r="AV925" s="6"/>
      <c r="AW925" s="7"/>
      <c r="AX925" s="7"/>
      <c r="AY925" s="7"/>
      <c r="AZ925" s="7"/>
      <c r="BD925" s="6"/>
      <c r="BE925" s="7"/>
      <c r="BF925" s="7"/>
      <c r="BG925" s="7"/>
      <c r="BH925" s="7"/>
      <c r="BQ925" s="7"/>
      <c r="BR925" s="7"/>
      <c r="BS925" s="7"/>
      <c r="BT925" s="7"/>
      <c r="BU925" s="7"/>
      <c r="CH925" s="7"/>
      <c r="CI925" s="7"/>
      <c r="CJ925" s="7"/>
      <c r="CK925" s="7"/>
      <c r="CQ925" s="7"/>
      <c r="CR925" s="7"/>
      <c r="CS925" s="7"/>
      <c r="CT925" s="7"/>
      <c r="CU925" s="7"/>
      <c r="DH925" s="7"/>
      <c r="DI925" s="7"/>
      <c r="DJ925" s="7"/>
      <c r="DK925" s="7"/>
      <c r="DQ925" s="7"/>
      <c r="DR925" s="7"/>
      <c r="DS925" s="7"/>
      <c r="DT925" s="7"/>
      <c r="DU925" s="7"/>
      <c r="EB925" s="7"/>
      <c r="EC925" s="7"/>
      <c r="ED925" s="7"/>
      <c r="EE925" s="7"/>
      <c r="EK925" s="7"/>
      <c r="EL925" s="7"/>
      <c r="EM925" s="7"/>
      <c r="EN925" s="7"/>
      <c r="EO925" s="7"/>
      <c r="EV925" s="7"/>
      <c r="EW925" s="7"/>
      <c r="EX925" s="7"/>
      <c r="EY925" s="7"/>
    </row>
    <row r="926" spans="1:155" s="8" customFormat="1" x14ac:dyDescent="0.35">
      <c r="A926" s="5"/>
      <c r="B926" s="5"/>
      <c r="C926" s="5"/>
      <c r="D926" s="5"/>
      <c r="E926" s="5"/>
      <c r="F926" s="5"/>
      <c r="G926" s="6"/>
      <c r="H926" s="6"/>
      <c r="I926" s="7"/>
      <c r="J926" s="7"/>
      <c r="K926" s="7"/>
      <c r="L926" s="7"/>
      <c r="M926" s="7"/>
      <c r="N926" s="7"/>
      <c r="O926" s="7"/>
      <c r="P926" s="6"/>
      <c r="Q926" s="6"/>
      <c r="R926" s="6"/>
      <c r="S926" s="6"/>
      <c r="T926" s="6"/>
      <c r="U926" s="6"/>
      <c r="V926" s="6"/>
      <c r="W926" s="7"/>
      <c r="X926" s="7"/>
      <c r="Y926" s="7"/>
      <c r="Z926" s="7"/>
      <c r="AA926" s="7"/>
      <c r="AB926" s="7"/>
      <c r="AC926" s="7"/>
      <c r="AD926" s="7"/>
      <c r="AE926" s="7"/>
      <c r="AF926" s="6"/>
      <c r="AG926" s="7"/>
      <c r="AH926" s="7"/>
      <c r="AI926" s="7"/>
      <c r="AJ926" s="7"/>
      <c r="AN926" s="6"/>
      <c r="AO926" s="7"/>
      <c r="AP926" s="7"/>
      <c r="AQ926" s="7"/>
      <c r="AR926" s="7"/>
      <c r="AV926" s="6"/>
      <c r="AW926" s="7"/>
      <c r="AX926" s="7"/>
      <c r="AY926" s="7"/>
      <c r="AZ926" s="7"/>
      <c r="BD926" s="6"/>
      <c r="BE926" s="7"/>
      <c r="BF926" s="7"/>
      <c r="BG926" s="7"/>
      <c r="BH926" s="7"/>
      <c r="BQ926" s="7"/>
      <c r="BR926" s="7"/>
      <c r="BS926" s="7"/>
      <c r="BT926" s="7"/>
      <c r="BU926" s="7"/>
      <c r="CH926" s="7"/>
      <c r="CI926" s="7"/>
      <c r="CJ926" s="7"/>
      <c r="CK926" s="7"/>
      <c r="CQ926" s="7"/>
      <c r="CR926" s="7"/>
      <c r="CS926" s="7"/>
      <c r="CT926" s="7"/>
      <c r="CU926" s="7"/>
      <c r="DH926" s="7"/>
      <c r="DI926" s="7"/>
      <c r="DJ926" s="7"/>
      <c r="DK926" s="7"/>
      <c r="DQ926" s="7"/>
      <c r="DR926" s="7"/>
      <c r="DS926" s="7"/>
      <c r="DT926" s="7"/>
      <c r="DU926" s="7"/>
      <c r="EB926" s="7"/>
      <c r="EC926" s="7"/>
      <c r="ED926" s="7"/>
      <c r="EE926" s="7"/>
      <c r="EK926" s="7"/>
      <c r="EL926" s="7"/>
      <c r="EM926" s="7"/>
      <c r="EN926" s="7"/>
      <c r="EO926" s="7"/>
      <c r="EV926" s="7"/>
      <c r="EW926" s="7"/>
      <c r="EX926" s="7"/>
      <c r="EY926" s="7"/>
    </row>
    <row r="927" spans="1:155" s="8" customFormat="1" x14ac:dyDescent="0.35">
      <c r="A927" s="5"/>
      <c r="B927" s="5"/>
      <c r="C927" s="5"/>
      <c r="D927" s="5"/>
      <c r="E927" s="5"/>
      <c r="F927" s="5"/>
      <c r="G927" s="6"/>
      <c r="H927" s="6"/>
      <c r="I927" s="7"/>
      <c r="J927" s="7"/>
      <c r="K927" s="7"/>
      <c r="L927" s="7"/>
      <c r="M927" s="7"/>
      <c r="N927" s="7"/>
      <c r="O927" s="7"/>
      <c r="P927" s="6"/>
      <c r="Q927" s="6"/>
      <c r="R927" s="6"/>
      <c r="S927" s="6"/>
      <c r="T927" s="6"/>
      <c r="U927" s="6"/>
      <c r="V927" s="6"/>
      <c r="W927" s="7"/>
      <c r="X927" s="7"/>
      <c r="Y927" s="7"/>
      <c r="Z927" s="7"/>
      <c r="AA927" s="7"/>
      <c r="AB927" s="7"/>
      <c r="AC927" s="7"/>
      <c r="AD927" s="7"/>
      <c r="AE927" s="7"/>
      <c r="AF927" s="6"/>
      <c r="AG927" s="7"/>
      <c r="AH927" s="7"/>
      <c r="AI927" s="7"/>
      <c r="AJ927" s="7"/>
      <c r="AN927" s="6"/>
      <c r="AO927" s="7"/>
      <c r="AP927" s="7"/>
      <c r="AQ927" s="7"/>
      <c r="AR927" s="7"/>
      <c r="AV927" s="6"/>
      <c r="AW927" s="7"/>
      <c r="AX927" s="7"/>
      <c r="AY927" s="7"/>
      <c r="AZ927" s="7"/>
      <c r="BD927" s="6"/>
      <c r="BE927" s="7"/>
      <c r="BF927" s="7"/>
      <c r="BG927" s="7"/>
      <c r="BH927" s="7"/>
      <c r="BQ927" s="7"/>
      <c r="BR927" s="7"/>
      <c r="BS927" s="7"/>
      <c r="BT927" s="7"/>
      <c r="BU927" s="7"/>
      <c r="CH927" s="7"/>
      <c r="CI927" s="7"/>
      <c r="CJ927" s="7"/>
      <c r="CK927" s="7"/>
      <c r="CQ927" s="7"/>
      <c r="CR927" s="7"/>
      <c r="CS927" s="7"/>
      <c r="CT927" s="7"/>
      <c r="CU927" s="7"/>
      <c r="DH927" s="7"/>
      <c r="DI927" s="7"/>
      <c r="DJ927" s="7"/>
      <c r="DK927" s="7"/>
      <c r="DQ927" s="7"/>
      <c r="DR927" s="7"/>
      <c r="DS927" s="7"/>
      <c r="DT927" s="7"/>
      <c r="DU927" s="7"/>
      <c r="EB927" s="7"/>
      <c r="EC927" s="7"/>
      <c r="ED927" s="7"/>
      <c r="EE927" s="7"/>
      <c r="EK927" s="7"/>
      <c r="EL927" s="7"/>
      <c r="EM927" s="7"/>
      <c r="EN927" s="7"/>
      <c r="EO927" s="7"/>
      <c r="EV927" s="7"/>
      <c r="EW927" s="7"/>
      <c r="EX927" s="7"/>
      <c r="EY927" s="7"/>
    </row>
    <row r="928" spans="1:155" s="8" customFormat="1" x14ac:dyDescent="0.35">
      <c r="A928" s="5"/>
      <c r="B928" s="5"/>
      <c r="C928" s="5"/>
      <c r="D928" s="5"/>
      <c r="E928" s="5"/>
      <c r="F928" s="5"/>
      <c r="G928" s="6"/>
      <c r="H928" s="6"/>
      <c r="I928" s="7"/>
      <c r="J928" s="7"/>
      <c r="K928" s="7"/>
      <c r="L928" s="7"/>
      <c r="M928" s="7"/>
      <c r="N928" s="7"/>
      <c r="O928" s="7"/>
      <c r="P928" s="6"/>
      <c r="Q928" s="6"/>
      <c r="R928" s="6"/>
      <c r="S928" s="6"/>
      <c r="T928" s="6"/>
      <c r="U928" s="6"/>
      <c r="V928" s="6"/>
      <c r="W928" s="7"/>
      <c r="X928" s="7"/>
      <c r="Y928" s="7"/>
      <c r="Z928" s="7"/>
      <c r="AA928" s="7"/>
      <c r="AB928" s="7"/>
      <c r="AC928" s="7"/>
      <c r="AD928" s="7"/>
      <c r="AE928" s="7"/>
      <c r="AF928" s="6"/>
      <c r="AG928" s="7"/>
      <c r="AH928" s="7"/>
      <c r="AI928" s="7"/>
      <c r="AJ928" s="7"/>
      <c r="AN928" s="6"/>
      <c r="AO928" s="7"/>
      <c r="AP928" s="7"/>
      <c r="AQ928" s="7"/>
      <c r="AR928" s="7"/>
      <c r="AV928" s="6"/>
      <c r="AW928" s="7"/>
      <c r="AX928" s="7"/>
      <c r="AY928" s="7"/>
      <c r="AZ928" s="7"/>
      <c r="BD928" s="6"/>
      <c r="BE928" s="7"/>
      <c r="BF928" s="7"/>
      <c r="BG928" s="7"/>
      <c r="BH928" s="7"/>
      <c r="BQ928" s="7"/>
      <c r="BR928" s="7"/>
      <c r="BS928" s="7"/>
      <c r="BT928" s="7"/>
      <c r="BU928" s="7"/>
      <c r="CH928" s="7"/>
      <c r="CI928" s="7"/>
      <c r="CJ928" s="7"/>
      <c r="CK928" s="7"/>
      <c r="CQ928" s="7"/>
      <c r="CR928" s="7"/>
      <c r="CS928" s="7"/>
      <c r="CT928" s="7"/>
      <c r="CU928" s="7"/>
      <c r="DH928" s="7"/>
      <c r="DI928" s="7"/>
      <c r="DJ928" s="7"/>
      <c r="DK928" s="7"/>
      <c r="DQ928" s="7"/>
      <c r="DR928" s="7"/>
      <c r="DS928" s="7"/>
      <c r="DT928" s="7"/>
      <c r="DU928" s="7"/>
      <c r="EB928" s="7"/>
      <c r="EC928" s="7"/>
      <c r="ED928" s="7"/>
      <c r="EE928" s="7"/>
      <c r="EK928" s="7"/>
      <c r="EL928" s="7"/>
      <c r="EM928" s="7"/>
      <c r="EN928" s="7"/>
      <c r="EO928" s="7"/>
      <c r="EV928" s="7"/>
      <c r="EW928" s="7"/>
      <c r="EX928" s="7"/>
      <c r="EY928" s="7"/>
    </row>
    <row r="929" spans="1:155" s="8" customFormat="1" x14ac:dyDescent="0.35">
      <c r="A929" s="5"/>
      <c r="B929" s="5"/>
      <c r="C929" s="5"/>
      <c r="D929" s="5"/>
      <c r="E929" s="5"/>
      <c r="F929" s="5"/>
      <c r="G929" s="6"/>
      <c r="H929" s="6"/>
      <c r="I929" s="7"/>
      <c r="J929" s="7"/>
      <c r="K929" s="7"/>
      <c r="L929" s="7"/>
      <c r="M929" s="7"/>
      <c r="N929" s="7"/>
      <c r="O929" s="7"/>
      <c r="P929" s="6"/>
      <c r="Q929" s="6"/>
      <c r="R929" s="6"/>
      <c r="S929" s="6"/>
      <c r="T929" s="6"/>
      <c r="U929" s="6"/>
      <c r="V929" s="6"/>
      <c r="W929" s="7"/>
      <c r="X929" s="7"/>
      <c r="Y929" s="7"/>
      <c r="Z929" s="7"/>
      <c r="AA929" s="7"/>
      <c r="AB929" s="7"/>
      <c r="AC929" s="7"/>
      <c r="AD929" s="7"/>
      <c r="AE929" s="7"/>
      <c r="AF929" s="6"/>
      <c r="AG929" s="7"/>
      <c r="AH929" s="7"/>
      <c r="AI929" s="7"/>
      <c r="AJ929" s="7"/>
      <c r="AN929" s="6"/>
      <c r="AO929" s="7"/>
      <c r="AP929" s="7"/>
      <c r="AQ929" s="7"/>
      <c r="AR929" s="7"/>
      <c r="AV929" s="6"/>
      <c r="AW929" s="7"/>
      <c r="AX929" s="7"/>
      <c r="AY929" s="7"/>
      <c r="AZ929" s="7"/>
      <c r="BD929" s="6"/>
      <c r="BE929" s="7"/>
      <c r="BF929" s="7"/>
      <c r="BG929" s="7"/>
      <c r="BH929" s="7"/>
      <c r="BQ929" s="7"/>
      <c r="BR929" s="7"/>
      <c r="BS929" s="7"/>
      <c r="BT929" s="7"/>
      <c r="BU929" s="7"/>
      <c r="CH929" s="7"/>
      <c r="CI929" s="7"/>
      <c r="CJ929" s="7"/>
      <c r="CK929" s="7"/>
      <c r="CQ929" s="7"/>
      <c r="CR929" s="7"/>
      <c r="CS929" s="7"/>
      <c r="CT929" s="7"/>
      <c r="CU929" s="7"/>
      <c r="DH929" s="7"/>
      <c r="DI929" s="7"/>
      <c r="DJ929" s="7"/>
      <c r="DK929" s="7"/>
      <c r="DQ929" s="7"/>
      <c r="DR929" s="7"/>
      <c r="DS929" s="7"/>
      <c r="DT929" s="7"/>
      <c r="DU929" s="7"/>
      <c r="EB929" s="7"/>
      <c r="EC929" s="7"/>
      <c r="ED929" s="7"/>
      <c r="EE929" s="7"/>
      <c r="EK929" s="7"/>
      <c r="EL929" s="7"/>
      <c r="EM929" s="7"/>
      <c r="EN929" s="7"/>
      <c r="EO929" s="7"/>
      <c r="EV929" s="7"/>
      <c r="EW929" s="7"/>
      <c r="EX929" s="7"/>
      <c r="EY929" s="7"/>
    </row>
    <row r="930" spans="1:155" s="8" customFormat="1" x14ac:dyDescent="0.35">
      <c r="A930" s="5"/>
      <c r="B930" s="5"/>
      <c r="C930" s="5"/>
      <c r="D930" s="5"/>
      <c r="E930" s="5"/>
      <c r="F930" s="5"/>
      <c r="G930" s="6"/>
      <c r="H930" s="6"/>
      <c r="I930" s="7"/>
      <c r="J930" s="7"/>
      <c r="K930" s="7"/>
      <c r="L930" s="7"/>
      <c r="M930" s="7"/>
      <c r="N930" s="7"/>
      <c r="O930" s="7"/>
      <c r="P930" s="6"/>
      <c r="Q930" s="6"/>
      <c r="R930" s="6"/>
      <c r="S930" s="6"/>
      <c r="T930" s="6"/>
      <c r="U930" s="6"/>
      <c r="V930" s="6"/>
      <c r="W930" s="7"/>
      <c r="X930" s="7"/>
      <c r="Y930" s="7"/>
      <c r="Z930" s="7"/>
      <c r="AA930" s="7"/>
      <c r="AB930" s="7"/>
      <c r="AC930" s="7"/>
      <c r="AD930" s="7"/>
      <c r="AE930" s="7"/>
      <c r="AF930" s="6"/>
      <c r="AG930" s="7"/>
      <c r="AH930" s="7"/>
      <c r="AI930" s="7"/>
      <c r="AJ930" s="7"/>
      <c r="AN930" s="6"/>
      <c r="AO930" s="7"/>
      <c r="AP930" s="7"/>
      <c r="AQ930" s="7"/>
      <c r="AR930" s="7"/>
      <c r="AV930" s="6"/>
      <c r="AW930" s="7"/>
      <c r="AX930" s="7"/>
      <c r="AY930" s="7"/>
      <c r="AZ930" s="7"/>
      <c r="BD930" s="6"/>
      <c r="BE930" s="7"/>
      <c r="BF930" s="7"/>
      <c r="BG930" s="7"/>
      <c r="BH930" s="7"/>
      <c r="BQ930" s="7"/>
      <c r="BR930" s="7"/>
      <c r="BS930" s="7"/>
      <c r="BT930" s="7"/>
      <c r="BU930" s="7"/>
      <c r="CH930" s="7"/>
      <c r="CI930" s="7"/>
      <c r="CJ930" s="7"/>
      <c r="CK930" s="7"/>
      <c r="CQ930" s="7"/>
      <c r="CR930" s="7"/>
      <c r="CS930" s="7"/>
      <c r="CT930" s="7"/>
      <c r="CU930" s="7"/>
      <c r="DH930" s="7"/>
      <c r="DI930" s="7"/>
      <c r="DJ930" s="7"/>
      <c r="DK930" s="7"/>
      <c r="DQ930" s="7"/>
      <c r="DR930" s="7"/>
      <c r="DS930" s="7"/>
      <c r="DT930" s="7"/>
      <c r="DU930" s="7"/>
      <c r="EB930" s="7"/>
      <c r="EC930" s="7"/>
      <c r="ED930" s="7"/>
      <c r="EE930" s="7"/>
      <c r="EK930" s="7"/>
      <c r="EL930" s="7"/>
      <c r="EM930" s="7"/>
      <c r="EN930" s="7"/>
      <c r="EO930" s="7"/>
      <c r="EV930" s="7"/>
      <c r="EW930" s="7"/>
      <c r="EX930" s="7"/>
      <c r="EY930" s="7"/>
    </row>
    <row r="931" spans="1:155" s="8" customFormat="1" x14ac:dyDescent="0.35">
      <c r="A931" s="5"/>
      <c r="B931" s="5"/>
      <c r="C931" s="5"/>
      <c r="D931" s="5"/>
      <c r="E931" s="5"/>
      <c r="F931" s="5"/>
      <c r="G931" s="6"/>
      <c r="H931" s="6"/>
      <c r="I931" s="7"/>
      <c r="J931" s="7"/>
      <c r="K931" s="7"/>
      <c r="L931" s="7"/>
      <c r="M931" s="7"/>
      <c r="N931" s="7"/>
      <c r="O931" s="7"/>
      <c r="P931" s="6"/>
      <c r="Q931" s="6"/>
      <c r="R931" s="6"/>
      <c r="S931" s="6"/>
      <c r="T931" s="6"/>
      <c r="U931" s="6"/>
      <c r="V931" s="6"/>
      <c r="W931" s="7"/>
      <c r="X931" s="7"/>
      <c r="Y931" s="7"/>
      <c r="Z931" s="7"/>
      <c r="AA931" s="7"/>
      <c r="AB931" s="7"/>
      <c r="AC931" s="7"/>
      <c r="AD931" s="7"/>
      <c r="AE931" s="7"/>
      <c r="AF931" s="6"/>
      <c r="AG931" s="7"/>
      <c r="AH931" s="7"/>
      <c r="AI931" s="7"/>
      <c r="AJ931" s="7"/>
      <c r="AN931" s="6"/>
      <c r="AO931" s="7"/>
      <c r="AP931" s="7"/>
      <c r="AQ931" s="7"/>
      <c r="AR931" s="7"/>
      <c r="AV931" s="6"/>
      <c r="AW931" s="7"/>
      <c r="AX931" s="7"/>
      <c r="AY931" s="7"/>
      <c r="AZ931" s="7"/>
      <c r="BD931" s="6"/>
      <c r="BE931" s="7"/>
      <c r="BF931" s="7"/>
      <c r="BG931" s="7"/>
      <c r="BH931" s="7"/>
      <c r="BQ931" s="7"/>
      <c r="BR931" s="7"/>
      <c r="BS931" s="7"/>
      <c r="BT931" s="7"/>
      <c r="BU931" s="7"/>
      <c r="CH931" s="7"/>
      <c r="CI931" s="7"/>
      <c r="CJ931" s="7"/>
      <c r="CK931" s="7"/>
      <c r="CQ931" s="7"/>
      <c r="CR931" s="7"/>
      <c r="CS931" s="7"/>
      <c r="CT931" s="7"/>
      <c r="CU931" s="7"/>
      <c r="DH931" s="7"/>
      <c r="DI931" s="7"/>
      <c r="DJ931" s="7"/>
      <c r="DK931" s="7"/>
      <c r="DQ931" s="7"/>
      <c r="DR931" s="7"/>
      <c r="DS931" s="7"/>
      <c r="DT931" s="7"/>
      <c r="DU931" s="7"/>
      <c r="EB931" s="7"/>
      <c r="EC931" s="7"/>
      <c r="ED931" s="7"/>
      <c r="EE931" s="7"/>
      <c r="EK931" s="7"/>
      <c r="EL931" s="7"/>
      <c r="EM931" s="7"/>
      <c r="EN931" s="7"/>
      <c r="EO931" s="7"/>
      <c r="EV931" s="7"/>
      <c r="EW931" s="7"/>
      <c r="EX931" s="7"/>
      <c r="EY931" s="7"/>
    </row>
    <row r="932" spans="1:155" s="8" customFormat="1" x14ac:dyDescent="0.35">
      <c r="A932" s="5"/>
      <c r="B932" s="5"/>
      <c r="C932" s="5"/>
      <c r="D932" s="5"/>
      <c r="E932" s="5"/>
      <c r="F932" s="5"/>
      <c r="G932" s="6"/>
      <c r="H932" s="6"/>
      <c r="I932" s="7"/>
      <c r="J932" s="7"/>
      <c r="K932" s="7"/>
      <c r="L932" s="7"/>
      <c r="M932" s="7"/>
      <c r="N932" s="7"/>
      <c r="O932" s="7"/>
      <c r="P932" s="6"/>
      <c r="Q932" s="6"/>
      <c r="R932" s="6"/>
      <c r="S932" s="6"/>
      <c r="T932" s="6"/>
      <c r="U932" s="6"/>
      <c r="V932" s="6"/>
      <c r="W932" s="7"/>
      <c r="X932" s="7"/>
      <c r="Y932" s="7"/>
      <c r="Z932" s="7"/>
      <c r="AA932" s="7"/>
      <c r="AB932" s="7"/>
      <c r="AC932" s="7"/>
      <c r="AD932" s="7"/>
      <c r="AE932" s="7"/>
      <c r="AF932" s="6"/>
      <c r="AG932" s="7"/>
      <c r="AH932" s="7"/>
      <c r="AI932" s="7"/>
      <c r="AJ932" s="7"/>
      <c r="AN932" s="6"/>
      <c r="AO932" s="7"/>
      <c r="AP932" s="7"/>
      <c r="AQ932" s="7"/>
      <c r="AR932" s="7"/>
      <c r="AV932" s="6"/>
      <c r="AW932" s="7"/>
      <c r="AX932" s="7"/>
      <c r="AY932" s="7"/>
      <c r="AZ932" s="7"/>
      <c r="BD932" s="6"/>
      <c r="BE932" s="7"/>
      <c r="BF932" s="7"/>
      <c r="BG932" s="7"/>
      <c r="BH932" s="7"/>
      <c r="BQ932" s="7"/>
      <c r="BR932" s="7"/>
      <c r="BS932" s="7"/>
      <c r="BT932" s="7"/>
      <c r="BU932" s="7"/>
      <c r="CH932" s="7"/>
      <c r="CI932" s="7"/>
      <c r="CJ932" s="7"/>
      <c r="CK932" s="7"/>
      <c r="CQ932" s="7"/>
      <c r="CR932" s="7"/>
      <c r="CS932" s="7"/>
      <c r="CT932" s="7"/>
      <c r="CU932" s="7"/>
      <c r="DH932" s="7"/>
      <c r="DI932" s="7"/>
      <c r="DJ932" s="7"/>
      <c r="DK932" s="7"/>
      <c r="DQ932" s="7"/>
      <c r="DR932" s="7"/>
      <c r="DS932" s="7"/>
      <c r="DT932" s="7"/>
      <c r="DU932" s="7"/>
      <c r="EB932" s="7"/>
      <c r="EC932" s="7"/>
      <c r="ED932" s="7"/>
      <c r="EE932" s="7"/>
      <c r="EK932" s="7"/>
      <c r="EL932" s="7"/>
      <c r="EM932" s="7"/>
      <c r="EN932" s="7"/>
      <c r="EO932" s="7"/>
      <c r="EV932" s="7"/>
      <c r="EW932" s="7"/>
      <c r="EX932" s="7"/>
      <c r="EY932" s="7"/>
    </row>
    <row r="933" spans="1:155" s="8" customFormat="1" x14ac:dyDescent="0.35">
      <c r="A933" s="5"/>
      <c r="B933" s="5"/>
      <c r="C933" s="5"/>
      <c r="D933" s="5"/>
      <c r="E933" s="5"/>
      <c r="F933" s="5"/>
      <c r="G933" s="6"/>
      <c r="H933" s="6"/>
      <c r="I933" s="7"/>
      <c r="J933" s="7"/>
      <c r="K933" s="7"/>
      <c r="L933" s="7"/>
      <c r="M933" s="7"/>
      <c r="N933" s="7"/>
      <c r="O933" s="7"/>
      <c r="P933" s="6"/>
      <c r="Q933" s="6"/>
      <c r="R933" s="6"/>
      <c r="S933" s="6"/>
      <c r="T933" s="6"/>
      <c r="U933" s="6"/>
      <c r="V933" s="6"/>
      <c r="W933" s="7"/>
      <c r="X933" s="7"/>
      <c r="Y933" s="7"/>
      <c r="Z933" s="7"/>
      <c r="AA933" s="7"/>
      <c r="AB933" s="7"/>
      <c r="AC933" s="7"/>
      <c r="AD933" s="7"/>
      <c r="AE933" s="7"/>
      <c r="AF933" s="6"/>
      <c r="AG933" s="7"/>
      <c r="AH933" s="7"/>
      <c r="AI933" s="7"/>
      <c r="AJ933" s="7"/>
      <c r="AN933" s="6"/>
      <c r="AO933" s="7"/>
      <c r="AP933" s="7"/>
      <c r="AQ933" s="7"/>
      <c r="AR933" s="7"/>
      <c r="AV933" s="6"/>
      <c r="AW933" s="7"/>
      <c r="AX933" s="7"/>
      <c r="AY933" s="7"/>
      <c r="AZ933" s="7"/>
      <c r="BD933" s="6"/>
      <c r="BE933" s="7"/>
      <c r="BF933" s="7"/>
      <c r="BG933" s="7"/>
      <c r="BH933" s="7"/>
      <c r="BQ933" s="7"/>
      <c r="BR933" s="7"/>
      <c r="BS933" s="7"/>
      <c r="BT933" s="7"/>
      <c r="BU933" s="7"/>
      <c r="CH933" s="7"/>
      <c r="CI933" s="7"/>
      <c r="CJ933" s="7"/>
      <c r="CK933" s="7"/>
      <c r="CQ933" s="7"/>
      <c r="CR933" s="7"/>
      <c r="CS933" s="7"/>
      <c r="CT933" s="7"/>
      <c r="CU933" s="7"/>
      <c r="DH933" s="7"/>
      <c r="DI933" s="7"/>
      <c r="DJ933" s="7"/>
      <c r="DK933" s="7"/>
      <c r="DQ933" s="7"/>
      <c r="DR933" s="7"/>
      <c r="DS933" s="7"/>
      <c r="DT933" s="7"/>
      <c r="DU933" s="7"/>
      <c r="EB933" s="7"/>
      <c r="EC933" s="7"/>
      <c r="ED933" s="7"/>
      <c r="EE933" s="7"/>
      <c r="EK933" s="7"/>
      <c r="EL933" s="7"/>
      <c r="EM933" s="7"/>
      <c r="EN933" s="7"/>
      <c r="EO933" s="7"/>
      <c r="EV933" s="7"/>
      <c r="EW933" s="7"/>
      <c r="EX933" s="7"/>
      <c r="EY933" s="7"/>
    </row>
    <row r="934" spans="1:155" s="8" customFormat="1" x14ac:dyDescent="0.35">
      <c r="A934" s="5"/>
      <c r="B934" s="5"/>
      <c r="C934" s="5"/>
      <c r="D934" s="5"/>
      <c r="E934" s="5"/>
      <c r="F934" s="5"/>
      <c r="G934" s="6"/>
      <c r="H934" s="6"/>
      <c r="I934" s="7"/>
      <c r="J934" s="7"/>
      <c r="K934" s="7"/>
      <c r="L934" s="7"/>
      <c r="M934" s="7"/>
      <c r="N934" s="7"/>
      <c r="O934" s="7"/>
      <c r="P934" s="6"/>
      <c r="Q934" s="6"/>
      <c r="R934" s="6"/>
      <c r="S934" s="6"/>
      <c r="T934" s="6"/>
      <c r="U934" s="6"/>
      <c r="V934" s="6"/>
      <c r="W934" s="7"/>
      <c r="X934" s="7"/>
      <c r="Y934" s="7"/>
      <c r="Z934" s="7"/>
      <c r="AA934" s="7"/>
      <c r="AB934" s="7"/>
      <c r="AC934" s="7"/>
      <c r="AD934" s="7"/>
      <c r="AE934" s="7"/>
      <c r="AF934" s="6"/>
      <c r="AG934" s="7"/>
      <c r="AH934" s="7"/>
      <c r="AI934" s="7"/>
      <c r="AJ934" s="7"/>
      <c r="AN934" s="6"/>
      <c r="AO934" s="7"/>
      <c r="AP934" s="7"/>
      <c r="AQ934" s="7"/>
      <c r="AR934" s="7"/>
      <c r="AV934" s="6"/>
      <c r="AW934" s="7"/>
      <c r="AX934" s="7"/>
      <c r="AY934" s="7"/>
      <c r="AZ934" s="7"/>
      <c r="BD934" s="6"/>
      <c r="BE934" s="7"/>
      <c r="BF934" s="7"/>
      <c r="BG934" s="7"/>
      <c r="BH934" s="7"/>
      <c r="BQ934" s="7"/>
      <c r="BR934" s="7"/>
      <c r="BS934" s="7"/>
      <c r="BT934" s="7"/>
      <c r="BU934" s="7"/>
      <c r="CH934" s="7"/>
      <c r="CI934" s="7"/>
      <c r="CJ934" s="7"/>
      <c r="CK934" s="7"/>
      <c r="CQ934" s="7"/>
      <c r="CR934" s="7"/>
      <c r="CS934" s="7"/>
      <c r="CT934" s="7"/>
      <c r="CU934" s="7"/>
      <c r="DH934" s="7"/>
      <c r="DI934" s="7"/>
      <c r="DJ934" s="7"/>
      <c r="DK934" s="7"/>
      <c r="DQ934" s="7"/>
      <c r="DR934" s="7"/>
      <c r="DS934" s="7"/>
      <c r="DT934" s="7"/>
      <c r="DU934" s="7"/>
      <c r="EB934" s="7"/>
      <c r="EC934" s="7"/>
      <c r="ED934" s="7"/>
      <c r="EE934" s="7"/>
      <c r="EK934" s="7"/>
      <c r="EL934" s="7"/>
      <c r="EM934" s="7"/>
      <c r="EN934" s="7"/>
      <c r="EO934" s="7"/>
      <c r="EV934" s="7"/>
      <c r="EW934" s="7"/>
      <c r="EX934" s="7"/>
      <c r="EY934" s="7"/>
    </row>
    <row r="935" spans="1:155" s="8" customFormat="1" x14ac:dyDescent="0.35">
      <c r="A935" s="5"/>
      <c r="B935" s="5"/>
      <c r="C935" s="5"/>
      <c r="D935" s="5"/>
      <c r="E935" s="5"/>
      <c r="F935" s="5"/>
      <c r="G935" s="6"/>
      <c r="H935" s="6"/>
      <c r="I935" s="7"/>
      <c r="J935" s="7"/>
      <c r="K935" s="7"/>
      <c r="L935" s="7"/>
      <c r="M935" s="7"/>
      <c r="N935" s="7"/>
      <c r="O935" s="7"/>
      <c r="P935" s="6"/>
      <c r="Q935" s="6"/>
      <c r="R935" s="6"/>
      <c r="S935" s="6"/>
      <c r="T935" s="6"/>
      <c r="U935" s="6"/>
      <c r="V935" s="6"/>
      <c r="W935" s="7"/>
      <c r="X935" s="7"/>
      <c r="Y935" s="7"/>
      <c r="Z935" s="7"/>
      <c r="AA935" s="7"/>
      <c r="AB935" s="7"/>
      <c r="AC935" s="7"/>
      <c r="AD935" s="7"/>
      <c r="AE935" s="7"/>
      <c r="AF935" s="6"/>
      <c r="AG935" s="7"/>
      <c r="AH935" s="7"/>
      <c r="AI935" s="7"/>
      <c r="AJ935" s="7"/>
      <c r="AN935" s="6"/>
      <c r="AO935" s="7"/>
      <c r="AP935" s="7"/>
      <c r="AQ935" s="7"/>
      <c r="AR935" s="7"/>
      <c r="AV935" s="6"/>
      <c r="AW935" s="7"/>
      <c r="AX935" s="7"/>
      <c r="AY935" s="7"/>
      <c r="AZ935" s="7"/>
      <c r="BD935" s="6"/>
      <c r="BE935" s="7"/>
      <c r="BF935" s="7"/>
      <c r="BG935" s="7"/>
      <c r="BH935" s="7"/>
      <c r="BQ935" s="7"/>
      <c r="BR935" s="7"/>
      <c r="BS935" s="7"/>
      <c r="BT935" s="7"/>
      <c r="BU935" s="7"/>
      <c r="CH935" s="7"/>
      <c r="CI935" s="7"/>
      <c r="CJ935" s="7"/>
      <c r="CK935" s="7"/>
      <c r="CQ935" s="7"/>
      <c r="CR935" s="7"/>
      <c r="CS935" s="7"/>
      <c r="CT935" s="7"/>
      <c r="CU935" s="7"/>
      <c r="DH935" s="7"/>
      <c r="DI935" s="7"/>
      <c r="DJ935" s="7"/>
      <c r="DK935" s="7"/>
      <c r="DQ935" s="7"/>
      <c r="DR935" s="7"/>
      <c r="DS935" s="7"/>
      <c r="DT935" s="7"/>
      <c r="DU935" s="7"/>
      <c r="EB935" s="7"/>
      <c r="EC935" s="7"/>
      <c r="ED935" s="7"/>
      <c r="EE935" s="7"/>
      <c r="EK935" s="7"/>
      <c r="EL935" s="7"/>
      <c r="EM935" s="7"/>
      <c r="EN935" s="7"/>
      <c r="EO935" s="7"/>
      <c r="EV935" s="7"/>
      <c r="EW935" s="7"/>
      <c r="EX935" s="7"/>
      <c r="EY935" s="7"/>
    </row>
    <row r="936" spans="1:155" s="8" customFormat="1" x14ac:dyDescent="0.35">
      <c r="A936" s="5"/>
      <c r="B936" s="5"/>
      <c r="C936" s="5"/>
      <c r="D936" s="5"/>
      <c r="E936" s="5"/>
      <c r="F936" s="5"/>
      <c r="G936" s="6"/>
      <c r="H936" s="6"/>
      <c r="I936" s="7"/>
      <c r="J936" s="7"/>
      <c r="K936" s="7"/>
      <c r="L936" s="7"/>
      <c r="M936" s="7"/>
      <c r="N936" s="7"/>
      <c r="O936" s="7"/>
      <c r="P936" s="6"/>
      <c r="Q936" s="6"/>
      <c r="R936" s="6"/>
      <c r="S936" s="6"/>
      <c r="T936" s="6"/>
      <c r="U936" s="6"/>
      <c r="V936" s="6"/>
      <c r="W936" s="7"/>
      <c r="X936" s="7"/>
      <c r="Y936" s="7"/>
      <c r="Z936" s="7"/>
      <c r="AA936" s="7"/>
      <c r="AB936" s="7"/>
      <c r="AC936" s="7"/>
      <c r="AD936" s="7"/>
      <c r="AE936" s="7"/>
      <c r="AF936" s="6"/>
      <c r="AG936" s="7"/>
      <c r="AH936" s="7"/>
      <c r="AI936" s="7"/>
      <c r="AJ936" s="7"/>
      <c r="AN936" s="6"/>
      <c r="AO936" s="7"/>
      <c r="AP936" s="7"/>
      <c r="AQ936" s="7"/>
      <c r="AR936" s="7"/>
      <c r="AV936" s="6"/>
      <c r="AW936" s="7"/>
      <c r="AX936" s="7"/>
      <c r="AY936" s="7"/>
      <c r="AZ936" s="7"/>
      <c r="BD936" s="6"/>
      <c r="BE936" s="7"/>
      <c r="BF936" s="7"/>
      <c r="BG936" s="7"/>
      <c r="BH936" s="7"/>
      <c r="BQ936" s="7"/>
      <c r="BR936" s="7"/>
      <c r="BS936" s="7"/>
      <c r="BT936" s="7"/>
      <c r="BU936" s="7"/>
      <c r="CH936" s="7"/>
      <c r="CI936" s="7"/>
      <c r="CJ936" s="7"/>
      <c r="CK936" s="7"/>
      <c r="CQ936" s="7"/>
      <c r="CR936" s="7"/>
      <c r="CS936" s="7"/>
      <c r="CT936" s="7"/>
      <c r="CU936" s="7"/>
      <c r="DH936" s="7"/>
      <c r="DI936" s="7"/>
      <c r="DJ936" s="7"/>
      <c r="DK936" s="7"/>
      <c r="DQ936" s="7"/>
      <c r="DR936" s="7"/>
      <c r="DS936" s="7"/>
      <c r="DT936" s="7"/>
      <c r="DU936" s="7"/>
      <c r="EB936" s="7"/>
      <c r="EC936" s="7"/>
      <c r="ED936" s="7"/>
      <c r="EE936" s="7"/>
      <c r="EK936" s="7"/>
      <c r="EL936" s="7"/>
      <c r="EM936" s="7"/>
      <c r="EN936" s="7"/>
      <c r="EO936" s="7"/>
      <c r="EV936" s="7"/>
      <c r="EW936" s="7"/>
      <c r="EX936" s="7"/>
      <c r="EY936" s="7"/>
    </row>
    <row r="937" spans="1:155" s="8" customFormat="1" x14ac:dyDescent="0.35">
      <c r="A937" s="5"/>
      <c r="B937" s="5"/>
      <c r="C937" s="5"/>
      <c r="D937" s="5"/>
      <c r="E937" s="5"/>
      <c r="F937" s="5"/>
      <c r="G937" s="6"/>
      <c r="H937" s="6"/>
      <c r="I937" s="7"/>
      <c r="J937" s="7"/>
      <c r="K937" s="7"/>
      <c r="L937" s="7"/>
      <c r="M937" s="7"/>
      <c r="N937" s="7"/>
      <c r="O937" s="7"/>
      <c r="P937" s="6"/>
      <c r="Q937" s="6"/>
      <c r="R937" s="6"/>
      <c r="S937" s="6"/>
      <c r="T937" s="6"/>
      <c r="U937" s="6"/>
      <c r="V937" s="6"/>
      <c r="W937" s="7"/>
      <c r="X937" s="7"/>
      <c r="Y937" s="7"/>
      <c r="Z937" s="7"/>
      <c r="AA937" s="7"/>
      <c r="AB937" s="7"/>
      <c r="AC937" s="7"/>
      <c r="AD937" s="7"/>
      <c r="AE937" s="7"/>
      <c r="AF937" s="6"/>
      <c r="AG937" s="7"/>
      <c r="AH937" s="7"/>
      <c r="AI937" s="7"/>
      <c r="AJ937" s="7"/>
      <c r="AN937" s="6"/>
      <c r="AO937" s="7"/>
      <c r="AP937" s="7"/>
      <c r="AQ937" s="7"/>
      <c r="AR937" s="7"/>
      <c r="AV937" s="6"/>
      <c r="AW937" s="7"/>
      <c r="AX937" s="7"/>
      <c r="AY937" s="7"/>
      <c r="AZ937" s="7"/>
      <c r="BD937" s="6"/>
      <c r="BE937" s="7"/>
      <c r="BF937" s="7"/>
      <c r="BG937" s="7"/>
      <c r="BH937" s="7"/>
      <c r="BQ937" s="7"/>
      <c r="BR937" s="7"/>
      <c r="BS937" s="7"/>
      <c r="BT937" s="7"/>
      <c r="BU937" s="7"/>
      <c r="CH937" s="7"/>
      <c r="CI937" s="7"/>
      <c r="CJ937" s="7"/>
      <c r="CK937" s="7"/>
      <c r="CQ937" s="7"/>
      <c r="CR937" s="7"/>
      <c r="CS937" s="7"/>
      <c r="CT937" s="7"/>
      <c r="CU937" s="7"/>
      <c r="DH937" s="7"/>
      <c r="DI937" s="7"/>
      <c r="DJ937" s="7"/>
      <c r="DK937" s="7"/>
      <c r="DQ937" s="7"/>
      <c r="DR937" s="7"/>
      <c r="DS937" s="7"/>
      <c r="DT937" s="7"/>
      <c r="DU937" s="7"/>
      <c r="EB937" s="7"/>
      <c r="EC937" s="7"/>
      <c r="ED937" s="7"/>
      <c r="EE937" s="7"/>
      <c r="EK937" s="7"/>
      <c r="EL937" s="7"/>
      <c r="EM937" s="7"/>
      <c r="EN937" s="7"/>
      <c r="EO937" s="7"/>
      <c r="EV937" s="7"/>
      <c r="EW937" s="7"/>
      <c r="EX937" s="7"/>
      <c r="EY937" s="7"/>
    </row>
    <row r="938" spans="1:155" s="8" customFormat="1" x14ac:dyDescent="0.35">
      <c r="A938" s="5"/>
      <c r="B938" s="5"/>
      <c r="C938" s="5"/>
      <c r="D938" s="5"/>
      <c r="E938" s="5"/>
      <c r="F938" s="5"/>
      <c r="G938" s="6"/>
      <c r="H938" s="6"/>
      <c r="I938" s="7"/>
      <c r="J938" s="7"/>
      <c r="K938" s="7"/>
      <c r="L938" s="7"/>
      <c r="M938" s="7"/>
      <c r="N938" s="7"/>
      <c r="O938" s="7"/>
      <c r="P938" s="6"/>
      <c r="Q938" s="6"/>
      <c r="R938" s="6"/>
      <c r="S938" s="6"/>
      <c r="T938" s="6"/>
      <c r="U938" s="6"/>
      <c r="V938" s="6"/>
      <c r="W938" s="7"/>
      <c r="X938" s="7"/>
      <c r="Y938" s="7"/>
      <c r="Z938" s="7"/>
      <c r="AA938" s="7"/>
      <c r="AB938" s="7"/>
      <c r="AC938" s="7"/>
      <c r="AD938" s="7"/>
      <c r="AE938" s="7"/>
      <c r="AF938" s="6"/>
      <c r="AG938" s="7"/>
      <c r="AH938" s="7"/>
      <c r="AI938" s="7"/>
      <c r="AJ938" s="7"/>
      <c r="AN938" s="6"/>
      <c r="AO938" s="7"/>
      <c r="AP938" s="7"/>
      <c r="AQ938" s="7"/>
      <c r="AR938" s="7"/>
      <c r="AV938" s="6"/>
      <c r="AW938" s="7"/>
      <c r="AX938" s="7"/>
      <c r="AY938" s="7"/>
      <c r="AZ938" s="7"/>
      <c r="BD938" s="6"/>
      <c r="BE938" s="7"/>
      <c r="BF938" s="7"/>
      <c r="BG938" s="7"/>
      <c r="BH938" s="7"/>
      <c r="BQ938" s="7"/>
      <c r="BR938" s="7"/>
      <c r="BS938" s="7"/>
      <c r="BT938" s="7"/>
      <c r="BU938" s="7"/>
      <c r="CH938" s="7"/>
      <c r="CI938" s="7"/>
      <c r="CJ938" s="7"/>
      <c r="CK938" s="7"/>
      <c r="CQ938" s="7"/>
      <c r="CR938" s="7"/>
      <c r="CS938" s="7"/>
      <c r="CT938" s="7"/>
      <c r="CU938" s="7"/>
      <c r="DH938" s="7"/>
      <c r="DI938" s="7"/>
      <c r="DJ938" s="7"/>
      <c r="DK938" s="7"/>
      <c r="DQ938" s="7"/>
      <c r="DR938" s="7"/>
      <c r="DS938" s="7"/>
      <c r="DT938" s="7"/>
      <c r="DU938" s="7"/>
      <c r="EB938" s="7"/>
      <c r="EC938" s="7"/>
      <c r="ED938" s="7"/>
      <c r="EE938" s="7"/>
      <c r="EK938" s="7"/>
      <c r="EL938" s="7"/>
      <c r="EM938" s="7"/>
      <c r="EN938" s="7"/>
      <c r="EO938" s="7"/>
      <c r="EV938" s="7"/>
      <c r="EW938" s="7"/>
      <c r="EX938" s="7"/>
      <c r="EY938" s="7"/>
    </row>
    <row r="939" spans="1:155" s="8" customFormat="1" x14ac:dyDescent="0.35">
      <c r="A939" s="5"/>
      <c r="B939" s="5"/>
      <c r="C939" s="5"/>
      <c r="D939" s="5"/>
      <c r="E939" s="5"/>
      <c r="F939" s="5"/>
      <c r="G939" s="6"/>
      <c r="H939" s="6"/>
      <c r="I939" s="7"/>
      <c r="J939" s="7"/>
      <c r="K939" s="7"/>
      <c r="L939" s="7"/>
      <c r="M939" s="7"/>
      <c r="N939" s="7"/>
      <c r="O939" s="7"/>
      <c r="P939" s="6"/>
      <c r="Q939" s="6"/>
      <c r="R939" s="6"/>
      <c r="S939" s="6"/>
      <c r="T939" s="6"/>
      <c r="U939" s="6"/>
      <c r="V939" s="6"/>
      <c r="W939" s="7"/>
      <c r="X939" s="7"/>
      <c r="Y939" s="7"/>
      <c r="Z939" s="7"/>
      <c r="AA939" s="7"/>
      <c r="AB939" s="7"/>
      <c r="AC939" s="7"/>
      <c r="AD939" s="7"/>
      <c r="AE939" s="7"/>
      <c r="AF939" s="6"/>
      <c r="AG939" s="7"/>
      <c r="AH939" s="7"/>
      <c r="AI939" s="7"/>
      <c r="AJ939" s="7"/>
      <c r="AN939" s="6"/>
      <c r="AO939" s="7"/>
      <c r="AP939" s="7"/>
      <c r="AQ939" s="7"/>
      <c r="AR939" s="7"/>
      <c r="AV939" s="6"/>
      <c r="AW939" s="7"/>
      <c r="AX939" s="7"/>
      <c r="AY939" s="7"/>
      <c r="AZ939" s="7"/>
      <c r="BD939" s="6"/>
      <c r="BE939" s="7"/>
      <c r="BF939" s="7"/>
      <c r="BG939" s="7"/>
      <c r="BH939" s="7"/>
      <c r="BQ939" s="7"/>
      <c r="BR939" s="7"/>
      <c r="BS939" s="7"/>
      <c r="BT939" s="7"/>
      <c r="BU939" s="7"/>
      <c r="CH939" s="7"/>
      <c r="CI939" s="7"/>
      <c r="CJ939" s="7"/>
      <c r="CK939" s="7"/>
      <c r="CQ939" s="7"/>
      <c r="CR939" s="7"/>
      <c r="CS939" s="7"/>
      <c r="CT939" s="7"/>
      <c r="CU939" s="7"/>
      <c r="DH939" s="7"/>
      <c r="DI939" s="7"/>
      <c r="DJ939" s="7"/>
      <c r="DK939" s="7"/>
      <c r="DQ939" s="7"/>
      <c r="DR939" s="7"/>
      <c r="DS939" s="7"/>
      <c r="DT939" s="7"/>
      <c r="DU939" s="7"/>
      <c r="EB939" s="7"/>
      <c r="EC939" s="7"/>
      <c r="ED939" s="7"/>
      <c r="EE939" s="7"/>
      <c r="EK939" s="7"/>
      <c r="EL939" s="7"/>
      <c r="EM939" s="7"/>
      <c r="EN939" s="7"/>
      <c r="EO939" s="7"/>
      <c r="EV939" s="7"/>
      <c r="EW939" s="7"/>
      <c r="EX939" s="7"/>
      <c r="EY939" s="7"/>
    </row>
    <row r="940" spans="1:155" s="8" customFormat="1" x14ac:dyDescent="0.35">
      <c r="A940" s="5"/>
      <c r="B940" s="5"/>
      <c r="C940" s="5"/>
      <c r="D940" s="5"/>
      <c r="E940" s="5"/>
      <c r="F940" s="5"/>
      <c r="G940" s="6"/>
      <c r="H940" s="6"/>
      <c r="I940" s="7"/>
      <c r="J940" s="7"/>
      <c r="K940" s="7"/>
      <c r="L940" s="7"/>
      <c r="M940" s="7"/>
      <c r="N940" s="7"/>
      <c r="O940" s="7"/>
      <c r="P940" s="6"/>
      <c r="Q940" s="6"/>
      <c r="R940" s="6"/>
      <c r="S940" s="6"/>
      <c r="T940" s="6"/>
      <c r="U940" s="6"/>
      <c r="V940" s="6"/>
      <c r="W940" s="7"/>
      <c r="X940" s="7"/>
      <c r="Y940" s="7"/>
      <c r="Z940" s="7"/>
      <c r="AA940" s="7"/>
      <c r="AB940" s="7"/>
      <c r="AC940" s="7"/>
      <c r="AD940" s="7"/>
      <c r="AE940" s="7"/>
      <c r="AF940" s="6"/>
      <c r="AG940" s="7"/>
      <c r="AH940" s="7"/>
      <c r="AI940" s="7"/>
      <c r="AJ940" s="7"/>
      <c r="AN940" s="6"/>
      <c r="AO940" s="7"/>
      <c r="AP940" s="7"/>
      <c r="AQ940" s="7"/>
      <c r="AR940" s="7"/>
      <c r="AV940" s="6"/>
      <c r="AW940" s="7"/>
      <c r="AX940" s="7"/>
      <c r="AY940" s="7"/>
      <c r="AZ940" s="7"/>
      <c r="BD940" s="6"/>
      <c r="BE940" s="7"/>
      <c r="BF940" s="7"/>
      <c r="BG940" s="7"/>
      <c r="BH940" s="7"/>
      <c r="BQ940" s="7"/>
      <c r="BR940" s="7"/>
      <c r="BS940" s="7"/>
      <c r="BT940" s="7"/>
      <c r="BU940" s="7"/>
      <c r="CH940" s="7"/>
      <c r="CI940" s="7"/>
      <c r="CJ940" s="7"/>
      <c r="CK940" s="7"/>
      <c r="CQ940" s="7"/>
      <c r="CR940" s="7"/>
      <c r="CS940" s="7"/>
      <c r="CT940" s="7"/>
      <c r="CU940" s="7"/>
      <c r="DH940" s="7"/>
      <c r="DI940" s="7"/>
      <c r="DJ940" s="7"/>
      <c r="DK940" s="7"/>
      <c r="DQ940" s="7"/>
      <c r="DR940" s="7"/>
      <c r="DS940" s="7"/>
      <c r="DT940" s="7"/>
      <c r="DU940" s="7"/>
      <c r="EB940" s="7"/>
      <c r="EC940" s="7"/>
      <c r="ED940" s="7"/>
      <c r="EE940" s="7"/>
      <c r="EK940" s="7"/>
      <c r="EL940" s="7"/>
      <c r="EM940" s="7"/>
      <c r="EN940" s="7"/>
      <c r="EO940" s="7"/>
      <c r="EV940" s="7"/>
      <c r="EW940" s="7"/>
      <c r="EX940" s="7"/>
      <c r="EY940" s="7"/>
    </row>
    <row r="941" spans="1:155" s="8" customFormat="1" x14ac:dyDescent="0.35">
      <c r="A941" s="5"/>
      <c r="B941" s="5"/>
      <c r="C941" s="5"/>
      <c r="D941" s="5"/>
      <c r="E941" s="5"/>
      <c r="F941" s="5"/>
      <c r="G941" s="6"/>
      <c r="H941" s="6"/>
      <c r="I941" s="7"/>
      <c r="J941" s="7"/>
      <c r="K941" s="7"/>
      <c r="L941" s="7"/>
      <c r="M941" s="7"/>
      <c r="N941" s="7"/>
      <c r="O941" s="7"/>
      <c r="P941" s="6"/>
      <c r="Q941" s="6"/>
      <c r="R941" s="6"/>
      <c r="S941" s="6"/>
      <c r="T941" s="6"/>
      <c r="U941" s="6"/>
      <c r="V941" s="6"/>
      <c r="W941" s="7"/>
      <c r="X941" s="7"/>
      <c r="Y941" s="7"/>
      <c r="Z941" s="7"/>
      <c r="AA941" s="7"/>
      <c r="AB941" s="7"/>
      <c r="AC941" s="7"/>
      <c r="AD941" s="7"/>
      <c r="AE941" s="7"/>
      <c r="AF941" s="6"/>
      <c r="AG941" s="7"/>
      <c r="AH941" s="7"/>
      <c r="AI941" s="7"/>
      <c r="AJ941" s="7"/>
      <c r="AN941" s="6"/>
      <c r="AO941" s="7"/>
      <c r="AP941" s="7"/>
      <c r="AQ941" s="7"/>
      <c r="AR941" s="7"/>
      <c r="AV941" s="6"/>
      <c r="AW941" s="7"/>
      <c r="AX941" s="7"/>
      <c r="AY941" s="7"/>
      <c r="AZ941" s="7"/>
      <c r="BD941" s="6"/>
      <c r="BE941" s="7"/>
      <c r="BF941" s="7"/>
      <c r="BG941" s="7"/>
      <c r="BH941" s="7"/>
      <c r="BQ941" s="7"/>
      <c r="BR941" s="7"/>
      <c r="BS941" s="7"/>
      <c r="BT941" s="7"/>
      <c r="BU941" s="7"/>
      <c r="CH941" s="7"/>
      <c r="CI941" s="7"/>
      <c r="CJ941" s="7"/>
      <c r="CK941" s="7"/>
      <c r="CQ941" s="7"/>
      <c r="CR941" s="7"/>
      <c r="CS941" s="7"/>
      <c r="CT941" s="7"/>
      <c r="CU941" s="7"/>
      <c r="DH941" s="7"/>
      <c r="DI941" s="7"/>
      <c r="DJ941" s="7"/>
      <c r="DK941" s="7"/>
      <c r="DQ941" s="7"/>
      <c r="DR941" s="7"/>
      <c r="DS941" s="7"/>
      <c r="DT941" s="7"/>
      <c r="DU941" s="7"/>
      <c r="EB941" s="7"/>
      <c r="EC941" s="7"/>
      <c r="ED941" s="7"/>
      <c r="EE941" s="7"/>
      <c r="EK941" s="7"/>
      <c r="EL941" s="7"/>
      <c r="EM941" s="7"/>
      <c r="EN941" s="7"/>
      <c r="EO941" s="7"/>
      <c r="EV941" s="7"/>
      <c r="EW941" s="7"/>
      <c r="EX941" s="7"/>
      <c r="EY941" s="7"/>
    </row>
    <row r="942" spans="1:155" s="8" customFormat="1" x14ac:dyDescent="0.35">
      <c r="A942" s="5"/>
      <c r="B942" s="5"/>
      <c r="C942" s="5"/>
      <c r="D942" s="5"/>
      <c r="E942" s="5"/>
      <c r="F942" s="5"/>
      <c r="G942" s="6"/>
      <c r="H942" s="6"/>
      <c r="I942" s="7"/>
      <c r="J942" s="7"/>
      <c r="K942" s="7"/>
      <c r="L942" s="7"/>
      <c r="M942" s="7"/>
      <c r="N942" s="7"/>
      <c r="O942" s="7"/>
      <c r="P942" s="6"/>
      <c r="Q942" s="6"/>
      <c r="R942" s="6"/>
      <c r="S942" s="6"/>
      <c r="T942" s="6"/>
      <c r="U942" s="6"/>
      <c r="V942" s="6"/>
      <c r="W942" s="7"/>
      <c r="X942" s="7"/>
      <c r="Y942" s="7"/>
      <c r="Z942" s="7"/>
      <c r="AA942" s="7"/>
      <c r="AB942" s="7"/>
      <c r="AC942" s="7"/>
      <c r="AD942" s="7"/>
      <c r="AE942" s="7"/>
      <c r="AF942" s="6"/>
      <c r="AG942" s="7"/>
      <c r="AH942" s="7"/>
      <c r="AI942" s="7"/>
      <c r="AJ942" s="7"/>
      <c r="AN942" s="6"/>
      <c r="AO942" s="7"/>
      <c r="AP942" s="7"/>
      <c r="AQ942" s="7"/>
      <c r="AR942" s="7"/>
      <c r="AV942" s="6"/>
      <c r="AW942" s="7"/>
      <c r="AX942" s="7"/>
      <c r="AY942" s="7"/>
      <c r="AZ942" s="7"/>
      <c r="BD942" s="6"/>
      <c r="BE942" s="7"/>
      <c r="BF942" s="7"/>
      <c r="BG942" s="7"/>
      <c r="BH942" s="7"/>
      <c r="BQ942" s="7"/>
      <c r="BR942" s="7"/>
      <c r="BS942" s="7"/>
      <c r="BT942" s="7"/>
      <c r="BU942" s="7"/>
      <c r="CH942" s="7"/>
      <c r="CI942" s="7"/>
      <c r="CJ942" s="7"/>
      <c r="CK942" s="7"/>
      <c r="CQ942" s="7"/>
      <c r="CR942" s="7"/>
      <c r="CS942" s="7"/>
      <c r="CT942" s="7"/>
      <c r="CU942" s="7"/>
      <c r="DH942" s="7"/>
      <c r="DI942" s="7"/>
      <c r="DJ942" s="7"/>
      <c r="DK942" s="7"/>
      <c r="DQ942" s="7"/>
      <c r="DR942" s="7"/>
      <c r="DS942" s="7"/>
      <c r="DT942" s="7"/>
      <c r="DU942" s="7"/>
      <c r="EB942" s="7"/>
      <c r="EC942" s="7"/>
      <c r="ED942" s="7"/>
      <c r="EE942" s="7"/>
      <c r="EK942" s="7"/>
      <c r="EL942" s="7"/>
      <c r="EM942" s="7"/>
      <c r="EN942" s="7"/>
      <c r="EO942" s="7"/>
      <c r="EV942" s="7"/>
      <c r="EW942" s="7"/>
      <c r="EX942" s="7"/>
      <c r="EY942" s="7"/>
    </row>
    <row r="943" spans="1:155" s="8" customFormat="1" x14ac:dyDescent="0.35">
      <c r="A943" s="5"/>
      <c r="B943" s="5"/>
      <c r="C943" s="5"/>
      <c r="D943" s="5"/>
      <c r="E943" s="5"/>
      <c r="F943" s="5"/>
      <c r="G943" s="6"/>
      <c r="H943" s="6"/>
      <c r="I943" s="7"/>
      <c r="J943" s="7"/>
      <c r="K943" s="7"/>
      <c r="L943" s="7"/>
      <c r="M943" s="7"/>
      <c r="N943" s="7"/>
      <c r="O943" s="7"/>
      <c r="P943" s="6"/>
      <c r="Q943" s="6"/>
      <c r="R943" s="6"/>
      <c r="S943" s="6"/>
      <c r="T943" s="6"/>
      <c r="U943" s="6"/>
      <c r="V943" s="6"/>
      <c r="W943" s="7"/>
      <c r="X943" s="7"/>
      <c r="Y943" s="7"/>
      <c r="Z943" s="7"/>
      <c r="AA943" s="7"/>
      <c r="AB943" s="7"/>
      <c r="AC943" s="7"/>
      <c r="AD943" s="7"/>
      <c r="AE943" s="7"/>
      <c r="AF943" s="6"/>
      <c r="AG943" s="7"/>
      <c r="AH943" s="7"/>
      <c r="AI943" s="7"/>
      <c r="AJ943" s="7"/>
      <c r="AN943" s="6"/>
      <c r="AO943" s="7"/>
      <c r="AP943" s="7"/>
      <c r="AQ943" s="7"/>
      <c r="AR943" s="7"/>
      <c r="AV943" s="6"/>
      <c r="AW943" s="7"/>
      <c r="AX943" s="7"/>
      <c r="AY943" s="7"/>
      <c r="AZ943" s="7"/>
      <c r="BD943" s="6"/>
      <c r="BE943" s="7"/>
      <c r="BF943" s="7"/>
      <c r="BG943" s="7"/>
      <c r="BH943" s="7"/>
      <c r="BQ943" s="7"/>
      <c r="BR943" s="7"/>
      <c r="BS943" s="7"/>
      <c r="BT943" s="7"/>
      <c r="BU943" s="7"/>
      <c r="CH943" s="7"/>
      <c r="CI943" s="7"/>
      <c r="CJ943" s="7"/>
      <c r="CK943" s="7"/>
      <c r="CQ943" s="7"/>
      <c r="CR943" s="7"/>
      <c r="CS943" s="7"/>
      <c r="CT943" s="7"/>
      <c r="CU943" s="7"/>
      <c r="DH943" s="7"/>
      <c r="DI943" s="7"/>
      <c r="DJ943" s="7"/>
      <c r="DK943" s="7"/>
      <c r="DQ943" s="7"/>
      <c r="DR943" s="7"/>
      <c r="DS943" s="7"/>
      <c r="DT943" s="7"/>
      <c r="DU943" s="7"/>
      <c r="EB943" s="7"/>
      <c r="EC943" s="7"/>
      <c r="ED943" s="7"/>
      <c r="EE943" s="7"/>
      <c r="EK943" s="7"/>
      <c r="EL943" s="7"/>
      <c r="EM943" s="7"/>
      <c r="EN943" s="7"/>
      <c r="EO943" s="7"/>
      <c r="EV943" s="7"/>
      <c r="EW943" s="7"/>
      <c r="EX943" s="7"/>
      <c r="EY943" s="7"/>
    </row>
    <row r="944" spans="1:155" s="8" customFormat="1" x14ac:dyDescent="0.35">
      <c r="A944" s="5"/>
      <c r="B944" s="5"/>
      <c r="C944" s="5"/>
      <c r="D944" s="5"/>
      <c r="E944" s="5"/>
      <c r="F944" s="5"/>
      <c r="G944" s="6"/>
      <c r="H944" s="6"/>
      <c r="I944" s="7"/>
      <c r="J944" s="7"/>
      <c r="K944" s="7"/>
      <c r="L944" s="7"/>
      <c r="M944" s="7"/>
      <c r="N944" s="7"/>
      <c r="O944" s="7"/>
      <c r="P944" s="6"/>
      <c r="Q944" s="6"/>
      <c r="R944" s="6"/>
      <c r="S944" s="6"/>
      <c r="T944" s="6"/>
      <c r="U944" s="6"/>
      <c r="V944" s="6"/>
      <c r="W944" s="7"/>
      <c r="X944" s="7"/>
      <c r="Y944" s="7"/>
      <c r="Z944" s="7"/>
      <c r="AA944" s="7"/>
      <c r="AB944" s="7"/>
      <c r="AC944" s="7"/>
      <c r="AD944" s="7"/>
      <c r="AE944" s="7"/>
      <c r="AF944" s="6"/>
      <c r="AG944" s="7"/>
      <c r="AH944" s="7"/>
      <c r="AI944" s="7"/>
      <c r="AJ944" s="7"/>
      <c r="AN944" s="6"/>
      <c r="AO944" s="7"/>
      <c r="AP944" s="7"/>
      <c r="AQ944" s="7"/>
      <c r="AR944" s="7"/>
      <c r="AV944" s="6"/>
      <c r="AW944" s="7"/>
      <c r="AX944" s="7"/>
      <c r="AY944" s="7"/>
      <c r="AZ944" s="7"/>
      <c r="BD944" s="6"/>
      <c r="BE944" s="7"/>
      <c r="BF944" s="7"/>
      <c r="BG944" s="7"/>
      <c r="BH944" s="7"/>
      <c r="BQ944" s="7"/>
      <c r="BR944" s="7"/>
      <c r="BS944" s="7"/>
      <c r="BT944" s="7"/>
      <c r="BU944" s="7"/>
      <c r="CH944" s="7"/>
      <c r="CI944" s="7"/>
      <c r="CJ944" s="7"/>
      <c r="CK944" s="7"/>
      <c r="CQ944" s="7"/>
      <c r="CR944" s="7"/>
      <c r="CS944" s="7"/>
      <c r="CT944" s="7"/>
      <c r="CU944" s="7"/>
      <c r="DH944" s="7"/>
      <c r="DI944" s="7"/>
      <c r="DJ944" s="7"/>
      <c r="DK944" s="7"/>
      <c r="DQ944" s="7"/>
      <c r="DR944" s="7"/>
      <c r="DS944" s="7"/>
      <c r="DT944" s="7"/>
      <c r="DU944" s="7"/>
      <c r="EB944" s="7"/>
      <c r="EC944" s="7"/>
      <c r="ED944" s="7"/>
      <c r="EE944" s="7"/>
      <c r="EK944" s="7"/>
      <c r="EL944" s="7"/>
      <c r="EM944" s="7"/>
      <c r="EN944" s="7"/>
      <c r="EO944" s="7"/>
      <c r="EV944" s="7"/>
      <c r="EW944" s="7"/>
      <c r="EX944" s="7"/>
      <c r="EY944" s="7"/>
    </row>
    <row r="945" spans="1:155" s="8" customFormat="1" x14ac:dyDescent="0.35">
      <c r="A945" s="5"/>
      <c r="B945" s="5"/>
      <c r="C945" s="5"/>
      <c r="D945" s="5"/>
      <c r="E945" s="5"/>
      <c r="F945" s="5"/>
      <c r="G945" s="6"/>
      <c r="H945" s="6"/>
      <c r="I945" s="7"/>
      <c r="J945" s="7"/>
      <c r="K945" s="7"/>
      <c r="L945" s="7"/>
      <c r="M945" s="7"/>
      <c r="N945" s="7"/>
      <c r="O945" s="7"/>
      <c r="P945" s="6"/>
      <c r="Q945" s="6"/>
      <c r="R945" s="6"/>
      <c r="S945" s="6"/>
      <c r="T945" s="6"/>
      <c r="U945" s="6"/>
      <c r="V945" s="6"/>
      <c r="W945" s="7"/>
      <c r="X945" s="7"/>
      <c r="Y945" s="7"/>
      <c r="Z945" s="7"/>
      <c r="AA945" s="7"/>
      <c r="AB945" s="7"/>
      <c r="AC945" s="7"/>
      <c r="AD945" s="7"/>
      <c r="AE945" s="7"/>
      <c r="AF945" s="6"/>
      <c r="AG945" s="7"/>
      <c r="AH945" s="7"/>
      <c r="AI945" s="7"/>
      <c r="AJ945" s="7"/>
      <c r="AN945" s="6"/>
      <c r="AO945" s="7"/>
      <c r="AP945" s="7"/>
      <c r="AQ945" s="7"/>
      <c r="AR945" s="7"/>
      <c r="AV945" s="6"/>
      <c r="AW945" s="7"/>
      <c r="AX945" s="7"/>
      <c r="AY945" s="7"/>
      <c r="AZ945" s="7"/>
      <c r="BD945" s="6"/>
      <c r="BE945" s="7"/>
      <c r="BF945" s="7"/>
      <c r="BG945" s="7"/>
      <c r="BH945" s="7"/>
      <c r="BQ945" s="7"/>
      <c r="BR945" s="7"/>
      <c r="BS945" s="7"/>
      <c r="BT945" s="7"/>
      <c r="BU945" s="7"/>
      <c r="CH945" s="7"/>
      <c r="CI945" s="7"/>
      <c r="CJ945" s="7"/>
      <c r="CK945" s="7"/>
      <c r="CQ945" s="7"/>
      <c r="CR945" s="7"/>
      <c r="CS945" s="7"/>
      <c r="CT945" s="7"/>
      <c r="CU945" s="7"/>
      <c r="DH945" s="7"/>
      <c r="DI945" s="7"/>
      <c r="DJ945" s="7"/>
      <c r="DK945" s="7"/>
      <c r="DQ945" s="7"/>
      <c r="DR945" s="7"/>
      <c r="DS945" s="7"/>
      <c r="DT945" s="7"/>
      <c r="DU945" s="7"/>
      <c r="EB945" s="7"/>
      <c r="EC945" s="7"/>
      <c r="ED945" s="7"/>
      <c r="EE945" s="7"/>
      <c r="EK945" s="7"/>
      <c r="EL945" s="7"/>
      <c r="EM945" s="7"/>
      <c r="EN945" s="7"/>
      <c r="EO945" s="7"/>
      <c r="EV945" s="7"/>
      <c r="EW945" s="7"/>
      <c r="EX945" s="7"/>
      <c r="EY945" s="7"/>
    </row>
    <row r="946" spans="1:155" s="8" customFormat="1" x14ac:dyDescent="0.35">
      <c r="A946" s="5"/>
      <c r="B946" s="5"/>
      <c r="C946" s="5"/>
      <c r="D946" s="5"/>
      <c r="E946" s="5"/>
      <c r="F946" s="5"/>
      <c r="G946" s="6"/>
      <c r="H946" s="6"/>
      <c r="I946" s="7"/>
      <c r="J946" s="7"/>
      <c r="K946" s="7"/>
      <c r="L946" s="7"/>
      <c r="M946" s="7"/>
      <c r="N946" s="7"/>
      <c r="O946" s="7"/>
      <c r="P946" s="6"/>
      <c r="Q946" s="6"/>
      <c r="R946" s="6"/>
      <c r="S946" s="6"/>
      <c r="T946" s="6"/>
      <c r="U946" s="6"/>
      <c r="V946" s="6"/>
      <c r="W946" s="7"/>
      <c r="X946" s="7"/>
      <c r="Y946" s="7"/>
      <c r="Z946" s="7"/>
      <c r="AA946" s="7"/>
      <c r="AB946" s="7"/>
      <c r="AC946" s="7"/>
      <c r="AD946" s="7"/>
      <c r="AE946" s="7"/>
      <c r="AF946" s="6"/>
      <c r="AG946" s="7"/>
      <c r="AH946" s="7"/>
      <c r="AI946" s="7"/>
      <c r="AJ946" s="7"/>
      <c r="AN946" s="6"/>
      <c r="AO946" s="7"/>
      <c r="AP946" s="7"/>
      <c r="AQ946" s="7"/>
      <c r="AR946" s="7"/>
      <c r="AV946" s="6"/>
      <c r="AW946" s="7"/>
      <c r="AX946" s="7"/>
      <c r="AY946" s="7"/>
      <c r="AZ946" s="7"/>
      <c r="BD946" s="6"/>
      <c r="BE946" s="7"/>
      <c r="BF946" s="7"/>
      <c r="BG946" s="7"/>
      <c r="BH946" s="7"/>
      <c r="BQ946" s="7"/>
      <c r="BR946" s="7"/>
      <c r="BS946" s="7"/>
      <c r="BT946" s="7"/>
      <c r="BU946" s="7"/>
      <c r="CH946" s="7"/>
      <c r="CI946" s="7"/>
      <c r="CJ946" s="7"/>
      <c r="CK946" s="7"/>
      <c r="CQ946" s="7"/>
      <c r="CR946" s="7"/>
      <c r="CS946" s="7"/>
      <c r="CT946" s="7"/>
      <c r="CU946" s="7"/>
      <c r="DH946" s="7"/>
      <c r="DI946" s="7"/>
      <c r="DJ946" s="7"/>
      <c r="DK946" s="7"/>
      <c r="DQ946" s="7"/>
      <c r="DR946" s="7"/>
      <c r="DS946" s="7"/>
      <c r="DT946" s="7"/>
      <c r="DU946" s="7"/>
      <c r="EB946" s="7"/>
      <c r="EC946" s="7"/>
      <c r="ED946" s="7"/>
      <c r="EE946" s="7"/>
      <c r="EK946" s="7"/>
      <c r="EL946" s="7"/>
      <c r="EM946" s="7"/>
      <c r="EN946" s="7"/>
      <c r="EO946" s="7"/>
      <c r="EV946" s="7"/>
      <c r="EW946" s="7"/>
      <c r="EX946" s="7"/>
      <c r="EY946" s="7"/>
    </row>
    <row r="947" spans="1:155" s="8" customFormat="1" x14ac:dyDescent="0.35">
      <c r="A947" s="5"/>
      <c r="B947" s="5"/>
      <c r="C947" s="5"/>
      <c r="D947" s="5"/>
      <c r="E947" s="5"/>
      <c r="F947" s="5"/>
      <c r="G947" s="6"/>
      <c r="H947" s="6"/>
      <c r="I947" s="7"/>
      <c r="J947" s="7"/>
      <c r="K947" s="7"/>
      <c r="L947" s="7"/>
      <c r="M947" s="7"/>
      <c r="N947" s="7"/>
      <c r="O947" s="7"/>
      <c r="P947" s="6"/>
      <c r="Q947" s="6"/>
      <c r="R947" s="6"/>
      <c r="S947" s="6"/>
      <c r="T947" s="6"/>
      <c r="U947" s="6"/>
      <c r="V947" s="6"/>
      <c r="W947" s="7"/>
      <c r="X947" s="7"/>
      <c r="Y947" s="7"/>
      <c r="Z947" s="7"/>
      <c r="AA947" s="7"/>
      <c r="AB947" s="7"/>
      <c r="AC947" s="7"/>
      <c r="AD947" s="7"/>
      <c r="AE947" s="7"/>
      <c r="AF947" s="6"/>
      <c r="AG947" s="7"/>
      <c r="AH947" s="7"/>
      <c r="AI947" s="7"/>
      <c r="AJ947" s="7"/>
      <c r="AN947" s="6"/>
      <c r="AO947" s="7"/>
      <c r="AP947" s="7"/>
      <c r="AQ947" s="7"/>
      <c r="AR947" s="7"/>
      <c r="AV947" s="6"/>
      <c r="AW947" s="7"/>
      <c r="AX947" s="7"/>
      <c r="AY947" s="7"/>
      <c r="AZ947" s="7"/>
      <c r="BD947" s="6"/>
      <c r="BE947" s="7"/>
      <c r="BF947" s="7"/>
      <c r="BG947" s="7"/>
      <c r="BH947" s="7"/>
      <c r="BQ947" s="7"/>
      <c r="BR947" s="7"/>
      <c r="BS947" s="7"/>
      <c r="BT947" s="7"/>
      <c r="BU947" s="7"/>
      <c r="CH947" s="7"/>
      <c r="CI947" s="7"/>
      <c r="CJ947" s="7"/>
      <c r="CK947" s="7"/>
      <c r="CQ947" s="7"/>
      <c r="CR947" s="7"/>
      <c r="CS947" s="7"/>
      <c r="CT947" s="7"/>
      <c r="CU947" s="7"/>
      <c r="DH947" s="7"/>
      <c r="DI947" s="7"/>
      <c r="DJ947" s="7"/>
      <c r="DK947" s="7"/>
      <c r="DQ947" s="7"/>
      <c r="DR947" s="7"/>
      <c r="DS947" s="7"/>
      <c r="DT947" s="7"/>
      <c r="DU947" s="7"/>
      <c r="EB947" s="7"/>
      <c r="EC947" s="7"/>
      <c r="ED947" s="7"/>
      <c r="EE947" s="7"/>
      <c r="EK947" s="7"/>
      <c r="EL947" s="7"/>
      <c r="EM947" s="7"/>
      <c r="EN947" s="7"/>
      <c r="EO947" s="7"/>
      <c r="EV947" s="7"/>
      <c r="EW947" s="7"/>
      <c r="EX947" s="7"/>
      <c r="EY947" s="7"/>
    </row>
    <row r="948" spans="1:155" s="8" customFormat="1" x14ac:dyDescent="0.35">
      <c r="A948" s="5"/>
      <c r="B948" s="5"/>
      <c r="C948" s="5"/>
      <c r="D948" s="5"/>
      <c r="E948" s="5"/>
      <c r="F948" s="5"/>
      <c r="G948" s="6"/>
      <c r="H948" s="6"/>
      <c r="I948" s="7"/>
      <c r="J948" s="7"/>
      <c r="K948" s="7"/>
      <c r="L948" s="7"/>
      <c r="M948" s="7"/>
      <c r="N948" s="7"/>
      <c r="O948" s="7"/>
      <c r="P948" s="6"/>
      <c r="Q948" s="6"/>
      <c r="R948" s="6"/>
      <c r="S948" s="6"/>
      <c r="T948" s="6"/>
      <c r="U948" s="6"/>
      <c r="V948" s="6"/>
      <c r="W948" s="7"/>
      <c r="X948" s="7"/>
      <c r="Y948" s="7"/>
      <c r="Z948" s="7"/>
      <c r="AA948" s="7"/>
      <c r="AB948" s="7"/>
      <c r="AC948" s="7"/>
      <c r="AD948" s="7"/>
      <c r="AE948" s="7"/>
      <c r="AF948" s="6"/>
      <c r="AG948" s="7"/>
      <c r="AH948" s="7"/>
      <c r="AI948" s="7"/>
      <c r="AJ948" s="7"/>
      <c r="AN948" s="6"/>
      <c r="AO948" s="7"/>
      <c r="AP948" s="7"/>
      <c r="AQ948" s="7"/>
      <c r="AR948" s="7"/>
      <c r="AV948" s="6"/>
      <c r="AW948" s="7"/>
      <c r="AX948" s="7"/>
      <c r="AY948" s="7"/>
      <c r="AZ948" s="7"/>
      <c r="BD948" s="6"/>
      <c r="BE948" s="7"/>
      <c r="BF948" s="7"/>
      <c r="BG948" s="7"/>
      <c r="BH948" s="7"/>
      <c r="BQ948" s="7"/>
      <c r="BR948" s="7"/>
      <c r="BS948" s="7"/>
      <c r="BT948" s="7"/>
      <c r="BU948" s="7"/>
      <c r="CH948" s="7"/>
      <c r="CI948" s="7"/>
      <c r="CJ948" s="7"/>
      <c r="CK948" s="7"/>
      <c r="CQ948" s="7"/>
      <c r="CR948" s="7"/>
      <c r="CS948" s="7"/>
      <c r="CT948" s="7"/>
      <c r="CU948" s="7"/>
      <c r="DH948" s="7"/>
      <c r="DI948" s="7"/>
      <c r="DJ948" s="7"/>
      <c r="DK948" s="7"/>
      <c r="DQ948" s="7"/>
      <c r="DR948" s="7"/>
      <c r="DS948" s="7"/>
      <c r="DT948" s="7"/>
      <c r="DU948" s="7"/>
      <c r="EB948" s="7"/>
      <c r="EC948" s="7"/>
      <c r="ED948" s="7"/>
      <c r="EE948" s="7"/>
      <c r="EK948" s="7"/>
      <c r="EL948" s="7"/>
      <c r="EM948" s="7"/>
      <c r="EN948" s="7"/>
      <c r="EO948" s="7"/>
      <c r="EV948" s="7"/>
      <c r="EW948" s="7"/>
      <c r="EX948" s="7"/>
      <c r="EY948" s="7"/>
    </row>
    <row r="949" spans="1:155" s="8" customFormat="1" x14ac:dyDescent="0.35">
      <c r="A949" s="5"/>
      <c r="B949" s="5"/>
      <c r="C949" s="5"/>
      <c r="D949" s="5"/>
      <c r="E949" s="5"/>
      <c r="F949" s="5"/>
      <c r="G949" s="6"/>
      <c r="H949" s="6"/>
      <c r="I949" s="7"/>
      <c r="J949" s="7"/>
      <c r="K949" s="7"/>
      <c r="L949" s="7"/>
      <c r="M949" s="7"/>
      <c r="N949" s="7"/>
      <c r="O949" s="7"/>
      <c r="P949" s="6"/>
      <c r="Q949" s="6"/>
      <c r="R949" s="6"/>
      <c r="S949" s="6"/>
      <c r="T949" s="6"/>
      <c r="U949" s="6"/>
      <c r="V949" s="6"/>
      <c r="W949" s="7"/>
      <c r="X949" s="7"/>
      <c r="Y949" s="7"/>
      <c r="Z949" s="7"/>
      <c r="AA949" s="7"/>
      <c r="AB949" s="7"/>
      <c r="AC949" s="7"/>
      <c r="AD949" s="7"/>
      <c r="AE949" s="7"/>
      <c r="AF949" s="6"/>
      <c r="AG949" s="7"/>
      <c r="AH949" s="7"/>
      <c r="AI949" s="7"/>
      <c r="AJ949" s="7"/>
      <c r="AN949" s="6"/>
      <c r="AO949" s="7"/>
      <c r="AP949" s="7"/>
      <c r="AQ949" s="7"/>
      <c r="AR949" s="7"/>
      <c r="AV949" s="6"/>
      <c r="AW949" s="7"/>
      <c r="AX949" s="7"/>
      <c r="AY949" s="7"/>
      <c r="AZ949" s="7"/>
      <c r="BD949" s="6"/>
      <c r="BE949" s="7"/>
      <c r="BF949" s="7"/>
      <c r="BG949" s="7"/>
      <c r="BH949" s="7"/>
      <c r="BQ949" s="7"/>
      <c r="BR949" s="7"/>
      <c r="BS949" s="7"/>
      <c r="BT949" s="7"/>
      <c r="BU949" s="7"/>
      <c r="CH949" s="7"/>
      <c r="CI949" s="7"/>
      <c r="CJ949" s="7"/>
      <c r="CK949" s="7"/>
      <c r="CQ949" s="7"/>
      <c r="CR949" s="7"/>
      <c r="CS949" s="7"/>
      <c r="CT949" s="7"/>
      <c r="CU949" s="7"/>
      <c r="DH949" s="7"/>
      <c r="DI949" s="7"/>
      <c r="DJ949" s="7"/>
      <c r="DK949" s="7"/>
      <c r="DQ949" s="7"/>
      <c r="DR949" s="7"/>
      <c r="DS949" s="7"/>
      <c r="DT949" s="7"/>
      <c r="DU949" s="7"/>
      <c r="EB949" s="7"/>
      <c r="EC949" s="7"/>
      <c r="ED949" s="7"/>
      <c r="EE949" s="7"/>
      <c r="EK949" s="7"/>
      <c r="EL949" s="7"/>
      <c r="EM949" s="7"/>
      <c r="EN949" s="7"/>
      <c r="EO949" s="7"/>
      <c r="EV949" s="7"/>
      <c r="EW949" s="7"/>
      <c r="EX949" s="7"/>
      <c r="EY949" s="7"/>
    </row>
    <row r="950" spans="1:155" s="8" customFormat="1" x14ac:dyDescent="0.35">
      <c r="A950" s="5"/>
      <c r="B950" s="5"/>
      <c r="C950" s="5"/>
      <c r="D950" s="5"/>
      <c r="E950" s="5"/>
      <c r="F950" s="5"/>
      <c r="G950" s="6"/>
      <c r="H950" s="6"/>
      <c r="I950" s="7"/>
      <c r="J950" s="7"/>
      <c r="K950" s="7"/>
      <c r="L950" s="7"/>
      <c r="M950" s="7"/>
      <c r="N950" s="7"/>
      <c r="O950" s="7"/>
      <c r="P950" s="6"/>
      <c r="Q950" s="6"/>
      <c r="R950" s="6"/>
      <c r="S950" s="6"/>
      <c r="T950" s="6"/>
      <c r="U950" s="6"/>
      <c r="V950" s="6"/>
      <c r="W950" s="7"/>
      <c r="X950" s="7"/>
      <c r="Y950" s="7"/>
      <c r="Z950" s="7"/>
      <c r="AA950" s="7"/>
      <c r="AB950" s="7"/>
      <c r="AC950" s="7"/>
      <c r="AD950" s="7"/>
      <c r="AE950" s="7"/>
      <c r="AF950" s="6"/>
      <c r="AG950" s="7"/>
      <c r="AH950" s="7"/>
      <c r="AI950" s="7"/>
      <c r="AJ950" s="7"/>
      <c r="AN950" s="6"/>
      <c r="AO950" s="7"/>
      <c r="AP950" s="7"/>
      <c r="AQ950" s="7"/>
      <c r="AR950" s="7"/>
      <c r="AV950" s="6"/>
      <c r="AW950" s="7"/>
      <c r="AX950" s="7"/>
      <c r="AY950" s="7"/>
      <c r="AZ950" s="7"/>
      <c r="BD950" s="6"/>
      <c r="BE950" s="7"/>
      <c r="BF950" s="7"/>
      <c r="BG950" s="7"/>
      <c r="BH950" s="7"/>
      <c r="BQ950" s="7"/>
      <c r="BR950" s="7"/>
      <c r="BS950" s="7"/>
      <c r="BT950" s="7"/>
      <c r="BU950" s="7"/>
      <c r="CH950" s="7"/>
      <c r="CI950" s="7"/>
      <c r="CJ950" s="7"/>
      <c r="CK950" s="7"/>
      <c r="CQ950" s="7"/>
      <c r="CR950" s="7"/>
      <c r="CS950" s="7"/>
      <c r="CT950" s="7"/>
      <c r="CU950" s="7"/>
      <c r="DH950" s="7"/>
      <c r="DI950" s="7"/>
      <c r="DJ950" s="7"/>
      <c r="DK950" s="7"/>
      <c r="DQ950" s="7"/>
      <c r="DR950" s="7"/>
      <c r="DS950" s="7"/>
      <c r="DT950" s="7"/>
      <c r="DU950" s="7"/>
      <c r="EB950" s="7"/>
      <c r="EC950" s="7"/>
      <c r="ED950" s="7"/>
      <c r="EE950" s="7"/>
      <c r="EK950" s="7"/>
      <c r="EL950" s="7"/>
      <c r="EM950" s="7"/>
      <c r="EN950" s="7"/>
      <c r="EO950" s="7"/>
      <c r="EV950" s="7"/>
      <c r="EW950" s="7"/>
      <c r="EX950" s="7"/>
      <c r="EY950" s="7"/>
    </row>
    <row r="951" spans="1:155" s="8" customFormat="1" x14ac:dyDescent="0.35">
      <c r="A951" s="5"/>
      <c r="B951" s="5"/>
      <c r="C951" s="5"/>
      <c r="D951" s="5"/>
      <c r="E951" s="5"/>
      <c r="F951" s="5"/>
      <c r="G951" s="6"/>
      <c r="H951" s="6"/>
      <c r="I951" s="7"/>
      <c r="J951" s="7"/>
      <c r="K951" s="7"/>
      <c r="L951" s="7"/>
      <c r="M951" s="7"/>
      <c r="N951" s="7"/>
      <c r="O951" s="7"/>
      <c r="P951" s="6"/>
      <c r="Q951" s="6"/>
      <c r="R951" s="6"/>
      <c r="S951" s="6"/>
      <c r="T951" s="6"/>
      <c r="U951" s="6"/>
      <c r="V951" s="6"/>
      <c r="W951" s="7"/>
      <c r="X951" s="7"/>
      <c r="Y951" s="7"/>
      <c r="Z951" s="7"/>
      <c r="AA951" s="7"/>
      <c r="AB951" s="7"/>
      <c r="AC951" s="7"/>
      <c r="AD951" s="7"/>
      <c r="AE951" s="7"/>
      <c r="AF951" s="6"/>
      <c r="AG951" s="7"/>
      <c r="AH951" s="7"/>
      <c r="AI951" s="7"/>
      <c r="AJ951" s="7"/>
      <c r="AN951" s="6"/>
      <c r="AO951" s="7"/>
      <c r="AP951" s="7"/>
      <c r="AQ951" s="7"/>
      <c r="AR951" s="7"/>
      <c r="AV951" s="6"/>
      <c r="AW951" s="7"/>
      <c r="AX951" s="7"/>
      <c r="AY951" s="7"/>
      <c r="AZ951" s="7"/>
      <c r="BD951" s="6"/>
      <c r="BE951" s="7"/>
      <c r="BF951" s="7"/>
      <c r="BG951" s="7"/>
      <c r="BH951" s="7"/>
      <c r="BQ951" s="7"/>
      <c r="BR951" s="7"/>
      <c r="BS951" s="7"/>
      <c r="BT951" s="7"/>
      <c r="BU951" s="7"/>
      <c r="CH951" s="7"/>
      <c r="CI951" s="7"/>
      <c r="CJ951" s="7"/>
      <c r="CK951" s="7"/>
      <c r="CQ951" s="7"/>
      <c r="CR951" s="7"/>
      <c r="CS951" s="7"/>
      <c r="CT951" s="7"/>
      <c r="CU951" s="7"/>
      <c r="DH951" s="7"/>
      <c r="DI951" s="7"/>
      <c r="DJ951" s="7"/>
      <c r="DK951" s="7"/>
      <c r="DQ951" s="7"/>
      <c r="DR951" s="7"/>
      <c r="DS951" s="7"/>
      <c r="DT951" s="7"/>
      <c r="DU951" s="7"/>
      <c r="EB951" s="7"/>
      <c r="EC951" s="7"/>
      <c r="ED951" s="7"/>
      <c r="EE951" s="7"/>
      <c r="EK951" s="7"/>
      <c r="EL951" s="7"/>
      <c r="EM951" s="7"/>
      <c r="EN951" s="7"/>
      <c r="EO951" s="7"/>
      <c r="EV951" s="7"/>
      <c r="EW951" s="7"/>
      <c r="EX951" s="7"/>
      <c r="EY951" s="7"/>
    </row>
    <row r="952" spans="1:155" s="8" customFormat="1" x14ac:dyDescent="0.35">
      <c r="A952" s="5"/>
      <c r="B952" s="5"/>
      <c r="C952" s="5"/>
      <c r="D952" s="5"/>
      <c r="E952" s="5"/>
      <c r="F952" s="5"/>
      <c r="G952" s="6"/>
      <c r="H952" s="6"/>
      <c r="I952" s="7"/>
      <c r="J952" s="7"/>
      <c r="K952" s="7"/>
      <c r="L952" s="7"/>
      <c r="M952" s="7"/>
      <c r="N952" s="7"/>
      <c r="O952" s="7"/>
      <c r="P952" s="6"/>
      <c r="Q952" s="6"/>
      <c r="R952" s="6"/>
      <c r="S952" s="6"/>
      <c r="T952" s="6"/>
      <c r="U952" s="6"/>
      <c r="V952" s="6"/>
      <c r="W952" s="7"/>
      <c r="X952" s="7"/>
      <c r="Y952" s="7"/>
      <c r="Z952" s="7"/>
      <c r="AA952" s="7"/>
      <c r="AB952" s="7"/>
      <c r="AC952" s="7"/>
      <c r="AD952" s="7"/>
      <c r="AE952" s="7"/>
      <c r="AF952" s="6"/>
      <c r="AG952" s="7"/>
      <c r="AH952" s="7"/>
      <c r="AI952" s="7"/>
      <c r="AJ952" s="7"/>
      <c r="AN952" s="6"/>
      <c r="AO952" s="7"/>
      <c r="AP952" s="7"/>
      <c r="AQ952" s="7"/>
      <c r="AR952" s="7"/>
      <c r="AV952" s="6"/>
      <c r="AW952" s="7"/>
      <c r="AX952" s="7"/>
      <c r="AY952" s="7"/>
      <c r="AZ952" s="7"/>
      <c r="BD952" s="6"/>
      <c r="BE952" s="7"/>
      <c r="BF952" s="7"/>
      <c r="BG952" s="7"/>
      <c r="BH952" s="7"/>
      <c r="BQ952" s="7"/>
      <c r="BR952" s="7"/>
      <c r="BS952" s="7"/>
      <c r="BT952" s="7"/>
      <c r="BU952" s="7"/>
      <c r="CH952" s="7"/>
      <c r="CI952" s="7"/>
      <c r="CJ952" s="7"/>
      <c r="CK952" s="7"/>
      <c r="CQ952" s="7"/>
      <c r="CR952" s="7"/>
      <c r="CS952" s="7"/>
      <c r="CT952" s="7"/>
      <c r="CU952" s="7"/>
      <c r="DH952" s="7"/>
      <c r="DI952" s="7"/>
      <c r="DJ952" s="7"/>
      <c r="DK952" s="7"/>
      <c r="DQ952" s="7"/>
      <c r="DR952" s="7"/>
      <c r="DS952" s="7"/>
      <c r="DT952" s="7"/>
      <c r="DU952" s="7"/>
      <c r="EB952" s="7"/>
      <c r="EC952" s="7"/>
      <c r="ED952" s="7"/>
      <c r="EE952" s="7"/>
      <c r="EK952" s="7"/>
      <c r="EL952" s="7"/>
      <c r="EM952" s="7"/>
      <c r="EN952" s="7"/>
      <c r="EO952" s="7"/>
      <c r="EV952" s="7"/>
      <c r="EW952" s="7"/>
      <c r="EX952" s="7"/>
      <c r="EY952" s="7"/>
    </row>
    <row r="953" spans="1:155" s="8" customFormat="1" x14ac:dyDescent="0.35">
      <c r="A953" s="5"/>
      <c r="B953" s="5"/>
      <c r="C953" s="5"/>
      <c r="D953" s="5"/>
      <c r="E953" s="5"/>
      <c r="F953" s="5"/>
      <c r="G953" s="6"/>
      <c r="H953" s="6"/>
      <c r="I953" s="7"/>
      <c r="J953" s="7"/>
      <c r="K953" s="7"/>
      <c r="L953" s="7"/>
      <c r="M953" s="7"/>
      <c r="N953" s="7"/>
      <c r="O953" s="7"/>
      <c r="P953" s="6"/>
      <c r="Q953" s="6"/>
      <c r="R953" s="6"/>
      <c r="S953" s="6"/>
      <c r="T953" s="6"/>
      <c r="U953" s="6"/>
      <c r="V953" s="6"/>
      <c r="W953" s="7"/>
      <c r="X953" s="7"/>
      <c r="Y953" s="7"/>
      <c r="Z953" s="7"/>
      <c r="AA953" s="7"/>
      <c r="AB953" s="7"/>
      <c r="AC953" s="7"/>
      <c r="AD953" s="7"/>
      <c r="AE953" s="7"/>
      <c r="AF953" s="6"/>
      <c r="AG953" s="7"/>
      <c r="AH953" s="7"/>
      <c r="AI953" s="7"/>
      <c r="AJ953" s="7"/>
      <c r="AN953" s="6"/>
      <c r="AO953" s="7"/>
      <c r="AP953" s="7"/>
      <c r="AQ953" s="7"/>
      <c r="AR953" s="7"/>
      <c r="AV953" s="6"/>
      <c r="AW953" s="7"/>
      <c r="AX953" s="7"/>
      <c r="AY953" s="7"/>
      <c r="AZ953" s="7"/>
      <c r="BD953" s="6"/>
      <c r="BE953" s="7"/>
      <c r="BF953" s="7"/>
      <c r="BG953" s="7"/>
      <c r="BH953" s="7"/>
      <c r="BQ953" s="7"/>
      <c r="BR953" s="7"/>
      <c r="BS953" s="7"/>
      <c r="BT953" s="7"/>
      <c r="BU953" s="7"/>
      <c r="CH953" s="7"/>
      <c r="CI953" s="7"/>
      <c r="CJ953" s="7"/>
      <c r="CK953" s="7"/>
      <c r="CQ953" s="7"/>
      <c r="CR953" s="7"/>
      <c r="CS953" s="7"/>
      <c r="CT953" s="7"/>
      <c r="CU953" s="7"/>
      <c r="DH953" s="7"/>
      <c r="DI953" s="7"/>
      <c r="DJ953" s="7"/>
      <c r="DK953" s="7"/>
      <c r="DQ953" s="7"/>
      <c r="DR953" s="7"/>
      <c r="DS953" s="7"/>
      <c r="DT953" s="7"/>
      <c r="DU953" s="7"/>
      <c r="EB953" s="7"/>
      <c r="EC953" s="7"/>
      <c r="ED953" s="7"/>
      <c r="EE953" s="7"/>
      <c r="EK953" s="7"/>
      <c r="EL953" s="7"/>
      <c r="EM953" s="7"/>
      <c r="EN953" s="7"/>
      <c r="EO953" s="7"/>
      <c r="EV953" s="7"/>
      <c r="EW953" s="7"/>
      <c r="EX953" s="7"/>
      <c r="EY953" s="7"/>
    </row>
    <row r="954" spans="1:155" s="8" customFormat="1" x14ac:dyDescent="0.35">
      <c r="A954" s="5"/>
      <c r="B954" s="5"/>
      <c r="C954" s="5"/>
      <c r="D954" s="5"/>
      <c r="E954" s="5"/>
      <c r="F954" s="5"/>
      <c r="G954" s="6"/>
      <c r="H954" s="6"/>
      <c r="I954" s="7"/>
      <c r="J954" s="7"/>
      <c r="K954" s="7"/>
      <c r="L954" s="7"/>
      <c r="M954" s="7"/>
      <c r="N954" s="7"/>
      <c r="O954" s="7"/>
      <c r="P954" s="6"/>
      <c r="Q954" s="6"/>
      <c r="R954" s="6"/>
      <c r="S954" s="6"/>
      <c r="T954" s="6"/>
      <c r="U954" s="6"/>
      <c r="V954" s="6"/>
      <c r="W954" s="7"/>
      <c r="X954" s="7"/>
      <c r="Y954" s="7"/>
      <c r="Z954" s="7"/>
      <c r="AA954" s="7"/>
      <c r="AB954" s="7"/>
      <c r="AC954" s="7"/>
      <c r="AD954" s="7"/>
      <c r="AE954" s="7"/>
      <c r="AF954" s="6"/>
      <c r="AG954" s="7"/>
      <c r="AH954" s="7"/>
      <c r="AI954" s="7"/>
      <c r="AJ954" s="7"/>
      <c r="AN954" s="6"/>
      <c r="AO954" s="7"/>
      <c r="AP954" s="7"/>
      <c r="AQ954" s="7"/>
      <c r="AR954" s="7"/>
      <c r="AV954" s="6"/>
      <c r="AW954" s="7"/>
      <c r="AX954" s="7"/>
      <c r="AY954" s="7"/>
      <c r="AZ954" s="7"/>
      <c r="BD954" s="6"/>
      <c r="BE954" s="7"/>
      <c r="BF954" s="7"/>
      <c r="BG954" s="7"/>
      <c r="BH954" s="7"/>
      <c r="BQ954" s="7"/>
      <c r="BR954" s="7"/>
      <c r="BS954" s="7"/>
      <c r="BT954" s="7"/>
      <c r="BU954" s="7"/>
      <c r="CH954" s="7"/>
      <c r="CI954" s="7"/>
      <c r="CJ954" s="7"/>
      <c r="CK954" s="7"/>
      <c r="CQ954" s="7"/>
      <c r="CR954" s="7"/>
      <c r="CS954" s="7"/>
      <c r="CT954" s="7"/>
      <c r="CU954" s="7"/>
      <c r="DH954" s="7"/>
      <c r="DI954" s="7"/>
      <c r="DJ954" s="7"/>
      <c r="DK954" s="7"/>
      <c r="DQ954" s="7"/>
      <c r="DR954" s="7"/>
      <c r="DS954" s="7"/>
      <c r="DT954" s="7"/>
      <c r="DU954" s="7"/>
      <c r="EB954" s="7"/>
      <c r="EC954" s="7"/>
      <c r="ED954" s="7"/>
      <c r="EE954" s="7"/>
      <c r="EK954" s="7"/>
      <c r="EL954" s="7"/>
      <c r="EM954" s="7"/>
      <c r="EN954" s="7"/>
      <c r="EO954" s="7"/>
      <c r="EV954" s="7"/>
      <c r="EW954" s="7"/>
      <c r="EX954" s="7"/>
      <c r="EY954" s="7"/>
    </row>
    <row r="955" spans="1:155" s="8" customFormat="1" x14ac:dyDescent="0.35">
      <c r="A955" s="5"/>
      <c r="B955" s="5"/>
      <c r="C955" s="5"/>
      <c r="D955" s="5"/>
      <c r="E955" s="5"/>
      <c r="F955" s="5"/>
      <c r="G955" s="6"/>
      <c r="H955" s="6"/>
      <c r="I955" s="7"/>
      <c r="J955" s="7"/>
      <c r="K955" s="7"/>
      <c r="L955" s="7"/>
      <c r="M955" s="7"/>
      <c r="N955" s="7"/>
      <c r="O955" s="7"/>
      <c r="P955" s="6"/>
      <c r="Q955" s="6"/>
      <c r="R955" s="6"/>
      <c r="S955" s="6"/>
      <c r="T955" s="6"/>
      <c r="U955" s="6"/>
      <c r="V955" s="6"/>
      <c r="W955" s="7"/>
      <c r="X955" s="7"/>
      <c r="Y955" s="7"/>
      <c r="Z955" s="7"/>
      <c r="AA955" s="7"/>
      <c r="AB955" s="7"/>
      <c r="AC955" s="7"/>
      <c r="AD955" s="7"/>
      <c r="AE955" s="7"/>
      <c r="AF955" s="6"/>
      <c r="AG955" s="7"/>
      <c r="AH955" s="7"/>
      <c r="AI955" s="7"/>
      <c r="AJ955" s="7"/>
      <c r="AN955" s="6"/>
      <c r="AO955" s="7"/>
      <c r="AP955" s="7"/>
      <c r="AQ955" s="7"/>
      <c r="AR955" s="7"/>
      <c r="AV955" s="6"/>
      <c r="AW955" s="7"/>
      <c r="AX955" s="7"/>
      <c r="AY955" s="7"/>
      <c r="AZ955" s="7"/>
      <c r="BD955" s="6"/>
      <c r="BE955" s="7"/>
      <c r="BF955" s="7"/>
      <c r="BG955" s="7"/>
      <c r="BH955" s="7"/>
      <c r="BQ955" s="7"/>
      <c r="BR955" s="7"/>
      <c r="BS955" s="7"/>
      <c r="BT955" s="7"/>
      <c r="BU955" s="7"/>
      <c r="CH955" s="7"/>
      <c r="CI955" s="7"/>
      <c r="CJ955" s="7"/>
      <c r="CK955" s="7"/>
      <c r="CQ955" s="7"/>
      <c r="CR955" s="7"/>
      <c r="CS955" s="7"/>
      <c r="CT955" s="7"/>
      <c r="CU955" s="7"/>
      <c r="DH955" s="7"/>
      <c r="DI955" s="7"/>
      <c r="DJ955" s="7"/>
      <c r="DK955" s="7"/>
      <c r="DQ955" s="7"/>
      <c r="DR955" s="7"/>
      <c r="DS955" s="7"/>
      <c r="DT955" s="7"/>
      <c r="DU955" s="7"/>
      <c r="EB955" s="7"/>
      <c r="EC955" s="7"/>
      <c r="ED955" s="7"/>
      <c r="EE955" s="7"/>
      <c r="EK955" s="7"/>
      <c r="EL955" s="7"/>
      <c r="EM955" s="7"/>
      <c r="EN955" s="7"/>
      <c r="EO955" s="7"/>
      <c r="EV955" s="7"/>
      <c r="EW955" s="7"/>
      <c r="EX955" s="7"/>
      <c r="EY955" s="7"/>
    </row>
    <row r="956" spans="1:155" s="8" customFormat="1" x14ac:dyDescent="0.35">
      <c r="A956" s="5"/>
      <c r="B956" s="5"/>
      <c r="C956" s="5"/>
      <c r="D956" s="5"/>
      <c r="E956" s="5"/>
      <c r="F956" s="5"/>
      <c r="G956" s="6"/>
      <c r="H956" s="6"/>
      <c r="I956" s="7"/>
      <c r="J956" s="7"/>
      <c r="K956" s="7"/>
      <c r="L956" s="7"/>
      <c r="M956" s="7"/>
      <c r="N956" s="7"/>
      <c r="O956" s="7"/>
      <c r="P956" s="6"/>
      <c r="Q956" s="6"/>
      <c r="R956" s="6"/>
      <c r="S956" s="6"/>
      <c r="T956" s="6"/>
      <c r="U956" s="6"/>
      <c r="V956" s="6"/>
      <c r="W956" s="7"/>
      <c r="X956" s="7"/>
      <c r="Y956" s="7"/>
      <c r="Z956" s="7"/>
      <c r="AA956" s="7"/>
      <c r="AB956" s="7"/>
      <c r="AC956" s="7"/>
      <c r="AD956" s="7"/>
      <c r="AE956" s="7"/>
      <c r="AF956" s="6"/>
      <c r="AG956" s="7"/>
      <c r="AH956" s="7"/>
      <c r="AI956" s="7"/>
      <c r="AJ956" s="7"/>
      <c r="AN956" s="6"/>
      <c r="AO956" s="7"/>
      <c r="AP956" s="7"/>
      <c r="AQ956" s="7"/>
      <c r="AR956" s="7"/>
      <c r="AV956" s="6"/>
      <c r="AW956" s="7"/>
      <c r="AX956" s="7"/>
      <c r="AY956" s="7"/>
      <c r="AZ956" s="7"/>
      <c r="BD956" s="6"/>
      <c r="BE956" s="7"/>
      <c r="BF956" s="7"/>
      <c r="BG956" s="7"/>
      <c r="BH956" s="7"/>
      <c r="BQ956" s="7"/>
      <c r="BR956" s="7"/>
      <c r="BS956" s="7"/>
      <c r="BT956" s="7"/>
      <c r="BU956" s="7"/>
      <c r="CH956" s="7"/>
      <c r="CI956" s="7"/>
      <c r="CJ956" s="7"/>
      <c r="CK956" s="7"/>
      <c r="CQ956" s="7"/>
      <c r="CR956" s="7"/>
      <c r="CS956" s="7"/>
      <c r="CT956" s="7"/>
      <c r="CU956" s="7"/>
      <c r="DH956" s="7"/>
      <c r="DI956" s="7"/>
      <c r="DJ956" s="7"/>
      <c r="DK956" s="7"/>
      <c r="DQ956" s="7"/>
      <c r="DR956" s="7"/>
      <c r="DS956" s="7"/>
      <c r="DT956" s="7"/>
      <c r="DU956" s="7"/>
      <c r="EB956" s="7"/>
      <c r="EC956" s="7"/>
      <c r="ED956" s="7"/>
      <c r="EE956" s="7"/>
      <c r="EK956" s="7"/>
      <c r="EL956" s="7"/>
      <c r="EM956" s="7"/>
      <c r="EN956" s="7"/>
      <c r="EO956" s="7"/>
      <c r="EV956" s="7"/>
      <c r="EW956" s="7"/>
      <c r="EX956" s="7"/>
      <c r="EY956" s="7"/>
    </row>
    <row r="957" spans="1:155" s="8" customFormat="1" x14ac:dyDescent="0.35">
      <c r="A957" s="5"/>
      <c r="B957" s="5"/>
      <c r="C957" s="5"/>
      <c r="D957" s="5"/>
      <c r="E957" s="5"/>
      <c r="F957" s="5"/>
      <c r="G957" s="6"/>
      <c r="H957" s="6"/>
      <c r="I957" s="7"/>
      <c r="J957" s="7"/>
      <c r="K957" s="7"/>
      <c r="L957" s="7"/>
      <c r="M957" s="7"/>
      <c r="N957" s="7"/>
      <c r="O957" s="7"/>
      <c r="P957" s="6"/>
      <c r="Q957" s="6"/>
      <c r="R957" s="6"/>
      <c r="S957" s="6"/>
      <c r="T957" s="6"/>
      <c r="U957" s="6"/>
      <c r="V957" s="6"/>
      <c r="W957" s="7"/>
      <c r="X957" s="7"/>
      <c r="Y957" s="7"/>
      <c r="Z957" s="7"/>
      <c r="AA957" s="7"/>
      <c r="AB957" s="7"/>
      <c r="AC957" s="7"/>
      <c r="AD957" s="7"/>
      <c r="AE957" s="7"/>
      <c r="AF957" s="6"/>
      <c r="AG957" s="7"/>
      <c r="AH957" s="7"/>
      <c r="AI957" s="7"/>
      <c r="AJ957" s="7"/>
      <c r="AN957" s="6"/>
      <c r="AO957" s="7"/>
      <c r="AP957" s="7"/>
      <c r="AQ957" s="7"/>
      <c r="AR957" s="7"/>
      <c r="AV957" s="6"/>
      <c r="AW957" s="7"/>
      <c r="AX957" s="7"/>
      <c r="AY957" s="7"/>
      <c r="AZ957" s="7"/>
      <c r="BD957" s="6"/>
      <c r="BE957" s="7"/>
      <c r="BF957" s="7"/>
      <c r="BG957" s="7"/>
      <c r="BH957" s="7"/>
      <c r="BQ957" s="7"/>
      <c r="BR957" s="7"/>
      <c r="BS957" s="7"/>
      <c r="BT957" s="7"/>
      <c r="BU957" s="7"/>
      <c r="CH957" s="7"/>
      <c r="CI957" s="7"/>
      <c r="CJ957" s="7"/>
      <c r="CK957" s="7"/>
      <c r="CQ957" s="7"/>
      <c r="CR957" s="7"/>
      <c r="CS957" s="7"/>
      <c r="CT957" s="7"/>
      <c r="CU957" s="7"/>
      <c r="DH957" s="7"/>
      <c r="DI957" s="7"/>
      <c r="DJ957" s="7"/>
      <c r="DK957" s="7"/>
      <c r="DQ957" s="7"/>
      <c r="DR957" s="7"/>
      <c r="DS957" s="7"/>
      <c r="DT957" s="7"/>
      <c r="DU957" s="7"/>
      <c r="EB957" s="7"/>
      <c r="EC957" s="7"/>
      <c r="ED957" s="7"/>
      <c r="EE957" s="7"/>
      <c r="EK957" s="7"/>
      <c r="EL957" s="7"/>
      <c r="EM957" s="7"/>
      <c r="EN957" s="7"/>
      <c r="EO957" s="7"/>
      <c r="EV957" s="7"/>
      <c r="EW957" s="7"/>
      <c r="EX957" s="7"/>
      <c r="EY957" s="7"/>
    </row>
    <row r="958" spans="1:155" s="8" customFormat="1" x14ac:dyDescent="0.35">
      <c r="A958" s="5"/>
      <c r="B958" s="5"/>
      <c r="C958" s="5"/>
      <c r="D958" s="5"/>
      <c r="E958" s="5"/>
      <c r="F958" s="5"/>
      <c r="G958" s="6"/>
      <c r="H958" s="6"/>
      <c r="I958" s="7"/>
      <c r="J958" s="7"/>
      <c r="K958" s="7"/>
      <c r="L958" s="7"/>
      <c r="M958" s="7"/>
      <c r="N958" s="7"/>
      <c r="O958" s="7"/>
      <c r="P958" s="6"/>
      <c r="Q958" s="6"/>
      <c r="R958" s="6"/>
      <c r="S958" s="6"/>
      <c r="T958" s="6"/>
      <c r="U958" s="6"/>
      <c r="V958" s="6"/>
      <c r="W958" s="7"/>
      <c r="X958" s="7"/>
      <c r="Y958" s="7"/>
      <c r="Z958" s="7"/>
      <c r="AA958" s="7"/>
      <c r="AB958" s="7"/>
      <c r="AC958" s="7"/>
      <c r="AD958" s="7"/>
      <c r="AE958" s="7"/>
      <c r="AF958" s="6"/>
      <c r="AG958" s="7"/>
      <c r="AH958" s="7"/>
      <c r="AI958" s="7"/>
      <c r="AJ958" s="7"/>
      <c r="AN958" s="6"/>
      <c r="AO958" s="7"/>
      <c r="AP958" s="7"/>
      <c r="AQ958" s="7"/>
      <c r="AR958" s="7"/>
      <c r="AV958" s="6"/>
      <c r="AW958" s="7"/>
      <c r="AX958" s="7"/>
      <c r="AY958" s="7"/>
      <c r="AZ958" s="7"/>
      <c r="BD958" s="6"/>
      <c r="BE958" s="7"/>
      <c r="BF958" s="7"/>
      <c r="BG958" s="7"/>
      <c r="BH958" s="7"/>
      <c r="BQ958" s="7"/>
      <c r="BR958" s="7"/>
      <c r="BS958" s="7"/>
      <c r="BT958" s="7"/>
      <c r="BU958" s="7"/>
      <c r="CH958" s="7"/>
      <c r="CI958" s="7"/>
      <c r="CJ958" s="7"/>
      <c r="CK958" s="7"/>
      <c r="CQ958" s="7"/>
      <c r="CR958" s="7"/>
      <c r="CS958" s="7"/>
      <c r="CT958" s="7"/>
      <c r="CU958" s="7"/>
      <c r="DH958" s="7"/>
      <c r="DI958" s="7"/>
      <c r="DJ958" s="7"/>
      <c r="DK958" s="7"/>
      <c r="DQ958" s="7"/>
      <c r="DR958" s="7"/>
      <c r="DS958" s="7"/>
      <c r="DT958" s="7"/>
      <c r="DU958" s="7"/>
      <c r="EB958" s="7"/>
      <c r="EC958" s="7"/>
      <c r="ED958" s="7"/>
      <c r="EE958" s="7"/>
      <c r="EK958" s="7"/>
      <c r="EL958" s="7"/>
      <c r="EM958" s="7"/>
      <c r="EN958" s="7"/>
      <c r="EO958" s="7"/>
      <c r="EV958" s="7"/>
      <c r="EW958" s="7"/>
      <c r="EX958" s="7"/>
      <c r="EY958" s="7"/>
    </row>
    <row r="959" spans="1:155" s="8" customFormat="1" x14ac:dyDescent="0.35">
      <c r="A959" s="5"/>
      <c r="B959" s="5"/>
      <c r="C959" s="5"/>
      <c r="D959" s="5"/>
      <c r="E959" s="5"/>
      <c r="F959" s="5"/>
      <c r="G959" s="6"/>
      <c r="H959" s="6"/>
      <c r="I959" s="7"/>
      <c r="J959" s="7"/>
      <c r="K959" s="7"/>
      <c r="L959" s="7"/>
      <c r="M959" s="7"/>
      <c r="N959" s="7"/>
      <c r="O959" s="7"/>
      <c r="P959" s="6"/>
      <c r="Q959" s="6"/>
      <c r="R959" s="6"/>
      <c r="S959" s="6"/>
      <c r="T959" s="6"/>
      <c r="U959" s="6"/>
      <c r="V959" s="6"/>
      <c r="W959" s="7"/>
      <c r="X959" s="7"/>
      <c r="Y959" s="7"/>
      <c r="Z959" s="7"/>
      <c r="AA959" s="7"/>
      <c r="AB959" s="7"/>
      <c r="AC959" s="7"/>
      <c r="AD959" s="7"/>
      <c r="AE959" s="7"/>
      <c r="AF959" s="6"/>
      <c r="AG959" s="7"/>
      <c r="AH959" s="7"/>
      <c r="AI959" s="7"/>
      <c r="AJ959" s="7"/>
      <c r="AN959" s="6"/>
      <c r="AO959" s="7"/>
      <c r="AP959" s="7"/>
      <c r="AQ959" s="7"/>
      <c r="AR959" s="7"/>
      <c r="AV959" s="6"/>
      <c r="AW959" s="7"/>
      <c r="AX959" s="7"/>
      <c r="AY959" s="7"/>
      <c r="AZ959" s="7"/>
      <c r="BD959" s="6"/>
      <c r="BE959" s="7"/>
      <c r="BF959" s="7"/>
      <c r="BG959" s="7"/>
      <c r="BH959" s="7"/>
      <c r="BQ959" s="7"/>
      <c r="BR959" s="7"/>
      <c r="BS959" s="7"/>
      <c r="BT959" s="7"/>
      <c r="BU959" s="7"/>
      <c r="CH959" s="7"/>
      <c r="CI959" s="7"/>
      <c r="CJ959" s="7"/>
      <c r="CK959" s="7"/>
      <c r="CQ959" s="7"/>
      <c r="CR959" s="7"/>
      <c r="CS959" s="7"/>
      <c r="CT959" s="7"/>
      <c r="CU959" s="7"/>
      <c r="DH959" s="7"/>
      <c r="DI959" s="7"/>
      <c r="DJ959" s="7"/>
      <c r="DK959" s="7"/>
      <c r="DQ959" s="7"/>
      <c r="DR959" s="7"/>
      <c r="DS959" s="7"/>
      <c r="DT959" s="7"/>
      <c r="DU959" s="7"/>
      <c r="EB959" s="7"/>
      <c r="EC959" s="7"/>
      <c r="ED959" s="7"/>
      <c r="EE959" s="7"/>
      <c r="EK959" s="7"/>
      <c r="EL959" s="7"/>
      <c r="EM959" s="7"/>
      <c r="EN959" s="7"/>
      <c r="EO959" s="7"/>
      <c r="EV959" s="7"/>
      <c r="EW959" s="7"/>
      <c r="EX959" s="7"/>
      <c r="EY959" s="7"/>
    </row>
    <row r="960" spans="1:155" s="8" customFormat="1" x14ac:dyDescent="0.35">
      <c r="A960" s="5"/>
      <c r="B960" s="5"/>
      <c r="C960" s="5"/>
      <c r="D960" s="5"/>
      <c r="E960" s="5"/>
      <c r="F960" s="5"/>
      <c r="G960" s="6"/>
      <c r="H960" s="6"/>
      <c r="I960" s="7"/>
      <c r="J960" s="7"/>
      <c r="K960" s="7"/>
      <c r="L960" s="7"/>
      <c r="M960" s="7"/>
      <c r="N960" s="7"/>
      <c r="O960" s="7"/>
      <c r="P960" s="6"/>
      <c r="Q960" s="6"/>
      <c r="R960" s="6"/>
      <c r="S960" s="6"/>
      <c r="T960" s="6"/>
      <c r="U960" s="6"/>
      <c r="V960" s="6"/>
      <c r="W960" s="7"/>
      <c r="X960" s="7"/>
      <c r="Y960" s="7"/>
      <c r="Z960" s="7"/>
      <c r="AA960" s="7"/>
      <c r="AB960" s="7"/>
      <c r="AC960" s="7"/>
      <c r="AD960" s="7"/>
      <c r="AE960" s="7"/>
      <c r="AF960" s="6"/>
      <c r="AG960" s="7"/>
      <c r="AH960" s="7"/>
      <c r="AI960" s="7"/>
      <c r="AJ960" s="7"/>
      <c r="AN960" s="6"/>
      <c r="AO960" s="7"/>
      <c r="AP960" s="7"/>
      <c r="AQ960" s="7"/>
      <c r="AR960" s="7"/>
      <c r="AV960" s="6"/>
      <c r="AW960" s="7"/>
      <c r="AX960" s="7"/>
      <c r="AY960" s="7"/>
      <c r="AZ960" s="7"/>
      <c r="BD960" s="6"/>
      <c r="BE960" s="7"/>
      <c r="BF960" s="7"/>
      <c r="BG960" s="7"/>
      <c r="BH960" s="7"/>
      <c r="BQ960" s="7"/>
      <c r="BR960" s="7"/>
      <c r="BS960" s="7"/>
      <c r="BT960" s="7"/>
      <c r="BU960" s="7"/>
      <c r="CH960" s="7"/>
      <c r="CI960" s="7"/>
      <c r="CJ960" s="7"/>
      <c r="CK960" s="7"/>
      <c r="CQ960" s="7"/>
      <c r="CR960" s="7"/>
      <c r="CS960" s="7"/>
      <c r="CT960" s="7"/>
      <c r="CU960" s="7"/>
      <c r="DH960" s="7"/>
      <c r="DI960" s="7"/>
      <c r="DJ960" s="7"/>
      <c r="DK960" s="7"/>
      <c r="DQ960" s="7"/>
      <c r="DR960" s="7"/>
      <c r="DS960" s="7"/>
      <c r="DT960" s="7"/>
      <c r="DU960" s="7"/>
      <c r="EB960" s="7"/>
      <c r="EC960" s="7"/>
      <c r="ED960" s="7"/>
      <c r="EE960" s="7"/>
      <c r="EK960" s="7"/>
      <c r="EL960" s="7"/>
      <c r="EM960" s="7"/>
      <c r="EN960" s="7"/>
      <c r="EO960" s="7"/>
      <c r="EV960" s="7"/>
      <c r="EW960" s="7"/>
      <c r="EX960" s="7"/>
      <c r="EY960" s="7"/>
    </row>
    <row r="961" spans="1:155" s="8" customFormat="1" x14ac:dyDescent="0.35">
      <c r="A961" s="5"/>
      <c r="B961" s="5"/>
      <c r="C961" s="5"/>
      <c r="D961" s="5"/>
      <c r="E961" s="5"/>
      <c r="F961" s="5"/>
      <c r="G961" s="6"/>
      <c r="H961" s="6"/>
      <c r="I961" s="7"/>
      <c r="J961" s="7"/>
      <c r="K961" s="7"/>
      <c r="L961" s="7"/>
      <c r="M961" s="7"/>
      <c r="N961" s="7"/>
      <c r="O961" s="7"/>
      <c r="P961" s="6"/>
      <c r="Q961" s="6"/>
      <c r="R961" s="6"/>
      <c r="S961" s="6"/>
      <c r="T961" s="6"/>
      <c r="U961" s="6"/>
      <c r="V961" s="6"/>
      <c r="W961" s="7"/>
      <c r="X961" s="7"/>
      <c r="Y961" s="7"/>
      <c r="Z961" s="7"/>
      <c r="AA961" s="7"/>
      <c r="AB961" s="7"/>
      <c r="AC961" s="7"/>
      <c r="AD961" s="7"/>
      <c r="AE961" s="7"/>
      <c r="AF961" s="6"/>
      <c r="AG961" s="7"/>
      <c r="AH961" s="7"/>
      <c r="AI961" s="7"/>
      <c r="AJ961" s="7"/>
      <c r="AN961" s="6"/>
      <c r="AO961" s="7"/>
      <c r="AP961" s="7"/>
      <c r="AQ961" s="7"/>
      <c r="AR961" s="7"/>
      <c r="AV961" s="6"/>
      <c r="AW961" s="7"/>
      <c r="AX961" s="7"/>
      <c r="AY961" s="7"/>
      <c r="AZ961" s="7"/>
      <c r="BD961" s="6"/>
      <c r="BE961" s="7"/>
      <c r="BF961" s="7"/>
      <c r="BG961" s="7"/>
      <c r="BH961" s="7"/>
      <c r="BQ961" s="7"/>
      <c r="BR961" s="7"/>
      <c r="BS961" s="7"/>
      <c r="BT961" s="7"/>
      <c r="BU961" s="7"/>
      <c r="CH961" s="7"/>
      <c r="CI961" s="7"/>
      <c r="CJ961" s="7"/>
      <c r="CK961" s="7"/>
      <c r="CQ961" s="7"/>
      <c r="CR961" s="7"/>
      <c r="CS961" s="7"/>
      <c r="CT961" s="7"/>
      <c r="CU961" s="7"/>
      <c r="DH961" s="7"/>
      <c r="DI961" s="7"/>
      <c r="DJ961" s="7"/>
      <c r="DK961" s="7"/>
      <c r="DQ961" s="7"/>
      <c r="DR961" s="7"/>
      <c r="DS961" s="7"/>
      <c r="DT961" s="7"/>
      <c r="DU961" s="7"/>
      <c r="EB961" s="7"/>
      <c r="EC961" s="7"/>
      <c r="ED961" s="7"/>
      <c r="EE961" s="7"/>
      <c r="EK961" s="7"/>
      <c r="EL961" s="7"/>
      <c r="EM961" s="7"/>
      <c r="EN961" s="7"/>
      <c r="EO961" s="7"/>
      <c r="EV961" s="7"/>
      <c r="EW961" s="7"/>
      <c r="EX961" s="7"/>
      <c r="EY961" s="7"/>
    </row>
    <row r="962" spans="1:155" s="8" customFormat="1" x14ac:dyDescent="0.35">
      <c r="A962" s="5"/>
      <c r="B962" s="5"/>
      <c r="C962" s="5"/>
      <c r="D962" s="5"/>
      <c r="E962" s="5"/>
      <c r="F962" s="5"/>
      <c r="G962" s="6"/>
      <c r="H962" s="6"/>
      <c r="I962" s="7"/>
      <c r="J962" s="7"/>
      <c r="K962" s="7"/>
      <c r="L962" s="7"/>
      <c r="M962" s="7"/>
      <c r="N962" s="7"/>
      <c r="O962" s="7"/>
      <c r="P962" s="6"/>
      <c r="Q962" s="6"/>
      <c r="R962" s="6"/>
      <c r="S962" s="6"/>
      <c r="T962" s="6"/>
      <c r="U962" s="6"/>
      <c r="V962" s="6"/>
      <c r="W962" s="7"/>
      <c r="X962" s="7"/>
      <c r="Y962" s="7"/>
      <c r="Z962" s="7"/>
      <c r="AA962" s="7"/>
      <c r="AB962" s="7"/>
      <c r="AC962" s="7"/>
      <c r="AD962" s="7"/>
      <c r="AE962" s="7"/>
      <c r="AF962" s="6"/>
      <c r="AG962" s="7"/>
      <c r="AH962" s="7"/>
      <c r="AI962" s="7"/>
      <c r="AJ962" s="7"/>
      <c r="AN962" s="6"/>
      <c r="AO962" s="7"/>
      <c r="AP962" s="7"/>
      <c r="AQ962" s="7"/>
      <c r="AR962" s="7"/>
      <c r="AV962" s="6"/>
      <c r="AW962" s="7"/>
      <c r="AX962" s="7"/>
      <c r="AY962" s="7"/>
      <c r="AZ962" s="7"/>
      <c r="BD962" s="6"/>
      <c r="BE962" s="7"/>
      <c r="BF962" s="7"/>
      <c r="BG962" s="7"/>
      <c r="BH962" s="7"/>
      <c r="BQ962" s="7"/>
      <c r="BR962" s="7"/>
      <c r="BS962" s="7"/>
      <c r="BT962" s="7"/>
      <c r="BU962" s="7"/>
      <c r="CH962" s="7"/>
      <c r="CI962" s="7"/>
      <c r="CJ962" s="7"/>
      <c r="CK962" s="7"/>
      <c r="CQ962" s="7"/>
      <c r="CR962" s="7"/>
      <c r="CS962" s="7"/>
      <c r="CT962" s="7"/>
      <c r="CU962" s="7"/>
      <c r="DH962" s="7"/>
      <c r="DI962" s="7"/>
      <c r="DJ962" s="7"/>
      <c r="DK962" s="7"/>
      <c r="DQ962" s="7"/>
      <c r="DR962" s="7"/>
      <c r="DS962" s="7"/>
      <c r="DT962" s="7"/>
      <c r="DU962" s="7"/>
      <c r="EB962" s="7"/>
      <c r="EC962" s="7"/>
      <c r="ED962" s="7"/>
      <c r="EE962" s="7"/>
      <c r="EK962" s="7"/>
      <c r="EL962" s="7"/>
      <c r="EM962" s="7"/>
      <c r="EN962" s="7"/>
      <c r="EO962" s="7"/>
      <c r="EV962" s="7"/>
      <c r="EW962" s="7"/>
      <c r="EX962" s="7"/>
      <c r="EY962" s="7"/>
    </row>
    <row r="963" spans="1:155" s="8" customFormat="1" x14ac:dyDescent="0.35">
      <c r="A963" s="5"/>
      <c r="B963" s="5"/>
      <c r="C963" s="5"/>
      <c r="D963" s="5"/>
      <c r="E963" s="5"/>
      <c r="F963" s="5"/>
      <c r="G963" s="6"/>
      <c r="H963" s="6"/>
      <c r="I963" s="7"/>
      <c r="J963" s="7"/>
      <c r="K963" s="7"/>
      <c r="L963" s="7"/>
      <c r="M963" s="7"/>
      <c r="N963" s="7"/>
      <c r="O963" s="7"/>
      <c r="P963" s="6"/>
      <c r="Q963" s="6"/>
      <c r="R963" s="6"/>
      <c r="S963" s="6"/>
      <c r="T963" s="6"/>
      <c r="U963" s="6"/>
      <c r="V963" s="6"/>
      <c r="W963" s="7"/>
      <c r="X963" s="7"/>
      <c r="Y963" s="7"/>
      <c r="Z963" s="7"/>
      <c r="AA963" s="7"/>
      <c r="AB963" s="7"/>
      <c r="AC963" s="7"/>
      <c r="AD963" s="7"/>
      <c r="AE963" s="7"/>
      <c r="AF963" s="6"/>
      <c r="AG963" s="7"/>
      <c r="AH963" s="7"/>
      <c r="AI963" s="7"/>
      <c r="AJ963" s="7"/>
      <c r="AN963" s="6"/>
      <c r="AO963" s="7"/>
      <c r="AP963" s="7"/>
      <c r="AQ963" s="7"/>
      <c r="AR963" s="7"/>
      <c r="AV963" s="6"/>
      <c r="AW963" s="7"/>
      <c r="AX963" s="7"/>
      <c r="AY963" s="7"/>
      <c r="AZ963" s="7"/>
      <c r="BD963" s="6"/>
      <c r="BE963" s="7"/>
      <c r="BF963" s="7"/>
      <c r="BG963" s="7"/>
      <c r="BH963" s="7"/>
      <c r="BQ963" s="7"/>
      <c r="BR963" s="7"/>
      <c r="BS963" s="7"/>
      <c r="BT963" s="7"/>
      <c r="BU963" s="7"/>
      <c r="CH963" s="7"/>
      <c r="CI963" s="7"/>
      <c r="CJ963" s="7"/>
      <c r="CK963" s="7"/>
      <c r="CQ963" s="7"/>
      <c r="CR963" s="7"/>
      <c r="CS963" s="7"/>
      <c r="CT963" s="7"/>
      <c r="CU963" s="7"/>
      <c r="DH963" s="7"/>
      <c r="DI963" s="7"/>
      <c r="DJ963" s="7"/>
      <c r="DK963" s="7"/>
      <c r="DQ963" s="7"/>
      <c r="DR963" s="7"/>
      <c r="DS963" s="7"/>
      <c r="DT963" s="7"/>
      <c r="DU963" s="7"/>
      <c r="EB963" s="7"/>
      <c r="EC963" s="7"/>
      <c r="ED963" s="7"/>
      <c r="EE963" s="7"/>
      <c r="EK963" s="7"/>
      <c r="EL963" s="7"/>
      <c r="EM963" s="7"/>
      <c r="EN963" s="7"/>
      <c r="EO963" s="7"/>
      <c r="EV963" s="7"/>
      <c r="EW963" s="7"/>
      <c r="EX963" s="7"/>
      <c r="EY963" s="7"/>
    </row>
    <row r="964" spans="1:155" s="8" customFormat="1" x14ac:dyDescent="0.35">
      <c r="A964" s="5"/>
      <c r="B964" s="5"/>
      <c r="C964" s="5"/>
      <c r="D964" s="5"/>
      <c r="E964" s="5"/>
      <c r="F964" s="5"/>
      <c r="G964" s="6"/>
      <c r="H964" s="6"/>
      <c r="I964" s="7"/>
      <c r="J964" s="7"/>
      <c r="K964" s="7"/>
      <c r="L964" s="7"/>
      <c r="M964" s="7"/>
      <c r="N964" s="7"/>
      <c r="O964" s="7"/>
      <c r="P964" s="6"/>
      <c r="Q964" s="6"/>
      <c r="R964" s="6"/>
      <c r="S964" s="6"/>
      <c r="T964" s="6"/>
      <c r="U964" s="6"/>
      <c r="V964" s="6"/>
      <c r="W964" s="7"/>
      <c r="X964" s="7"/>
      <c r="Y964" s="7"/>
      <c r="Z964" s="7"/>
      <c r="AA964" s="7"/>
      <c r="AB964" s="7"/>
      <c r="AC964" s="7"/>
      <c r="AD964" s="7"/>
      <c r="AE964" s="7"/>
      <c r="AF964" s="6"/>
      <c r="AG964" s="7"/>
      <c r="AH964" s="7"/>
      <c r="AI964" s="7"/>
      <c r="AJ964" s="7"/>
      <c r="AN964" s="6"/>
      <c r="AO964" s="7"/>
      <c r="AP964" s="7"/>
      <c r="AQ964" s="7"/>
      <c r="AR964" s="7"/>
      <c r="AV964" s="6"/>
      <c r="AW964" s="7"/>
      <c r="AX964" s="7"/>
      <c r="AY964" s="7"/>
      <c r="AZ964" s="7"/>
      <c r="BD964" s="6"/>
      <c r="BE964" s="7"/>
      <c r="BF964" s="7"/>
      <c r="BG964" s="7"/>
      <c r="BH964" s="7"/>
      <c r="BQ964" s="7"/>
      <c r="BR964" s="7"/>
      <c r="BS964" s="7"/>
      <c r="BT964" s="7"/>
      <c r="BU964" s="7"/>
      <c r="CH964" s="7"/>
      <c r="CI964" s="7"/>
      <c r="CJ964" s="7"/>
      <c r="CK964" s="7"/>
      <c r="CQ964" s="7"/>
      <c r="CR964" s="7"/>
      <c r="CS964" s="7"/>
      <c r="CT964" s="7"/>
      <c r="CU964" s="7"/>
      <c r="DH964" s="7"/>
      <c r="DI964" s="7"/>
      <c r="DJ964" s="7"/>
      <c r="DK964" s="7"/>
      <c r="DQ964" s="7"/>
      <c r="DR964" s="7"/>
      <c r="DS964" s="7"/>
      <c r="DT964" s="7"/>
      <c r="DU964" s="7"/>
      <c r="EB964" s="7"/>
      <c r="EC964" s="7"/>
      <c r="ED964" s="7"/>
      <c r="EE964" s="7"/>
      <c r="EK964" s="7"/>
      <c r="EL964" s="7"/>
      <c r="EM964" s="7"/>
      <c r="EN964" s="7"/>
      <c r="EO964" s="7"/>
      <c r="EV964" s="7"/>
      <c r="EW964" s="7"/>
      <c r="EX964" s="7"/>
      <c r="EY964" s="7"/>
    </row>
    <row r="965" spans="1:155" s="8" customFormat="1" x14ac:dyDescent="0.35">
      <c r="A965" s="5"/>
      <c r="B965" s="5"/>
      <c r="C965" s="5"/>
      <c r="D965" s="5"/>
      <c r="E965" s="5"/>
      <c r="F965" s="5"/>
      <c r="G965" s="6"/>
      <c r="H965" s="6"/>
      <c r="I965" s="7"/>
      <c r="J965" s="7"/>
      <c r="K965" s="7"/>
      <c r="L965" s="7"/>
      <c r="M965" s="7"/>
      <c r="N965" s="7"/>
      <c r="O965" s="7"/>
      <c r="P965" s="6"/>
      <c r="Q965" s="6"/>
      <c r="R965" s="6"/>
      <c r="S965" s="6"/>
      <c r="T965" s="6"/>
      <c r="U965" s="6"/>
      <c r="V965" s="6"/>
      <c r="W965" s="7"/>
      <c r="X965" s="7"/>
      <c r="Y965" s="7"/>
      <c r="Z965" s="7"/>
      <c r="AA965" s="7"/>
      <c r="AB965" s="7"/>
      <c r="AC965" s="7"/>
      <c r="AD965" s="7"/>
      <c r="AE965" s="7"/>
      <c r="AF965" s="6"/>
      <c r="AG965" s="7"/>
      <c r="AH965" s="7"/>
      <c r="AI965" s="7"/>
      <c r="AJ965" s="7"/>
      <c r="AN965" s="6"/>
      <c r="AO965" s="7"/>
      <c r="AP965" s="7"/>
      <c r="AQ965" s="7"/>
      <c r="AR965" s="7"/>
      <c r="AV965" s="6"/>
      <c r="AW965" s="7"/>
      <c r="AX965" s="7"/>
      <c r="AY965" s="7"/>
      <c r="AZ965" s="7"/>
      <c r="BD965" s="6"/>
      <c r="BE965" s="7"/>
      <c r="BF965" s="7"/>
      <c r="BG965" s="7"/>
      <c r="BH965" s="7"/>
      <c r="BQ965" s="7"/>
      <c r="BR965" s="7"/>
      <c r="BS965" s="7"/>
      <c r="BT965" s="7"/>
      <c r="BU965" s="7"/>
      <c r="CH965" s="7"/>
      <c r="CI965" s="7"/>
      <c r="CJ965" s="7"/>
      <c r="CK965" s="7"/>
      <c r="CQ965" s="7"/>
      <c r="CR965" s="7"/>
      <c r="CS965" s="7"/>
      <c r="CT965" s="7"/>
      <c r="CU965" s="7"/>
      <c r="DH965" s="7"/>
      <c r="DI965" s="7"/>
      <c r="DJ965" s="7"/>
      <c r="DK965" s="7"/>
      <c r="DQ965" s="7"/>
      <c r="DR965" s="7"/>
      <c r="DS965" s="7"/>
      <c r="DT965" s="7"/>
      <c r="DU965" s="7"/>
      <c r="EB965" s="7"/>
      <c r="EC965" s="7"/>
      <c r="ED965" s="7"/>
      <c r="EE965" s="7"/>
      <c r="EK965" s="7"/>
      <c r="EL965" s="7"/>
      <c r="EM965" s="7"/>
      <c r="EN965" s="7"/>
      <c r="EO965" s="7"/>
      <c r="EV965" s="7"/>
      <c r="EW965" s="7"/>
      <c r="EX965" s="7"/>
      <c r="EY965" s="7"/>
    </row>
    <row r="966" spans="1:155" s="8" customFormat="1" x14ac:dyDescent="0.35">
      <c r="A966" s="5"/>
      <c r="B966" s="5"/>
      <c r="C966" s="5"/>
      <c r="D966" s="5"/>
      <c r="E966" s="5"/>
      <c r="F966" s="5"/>
      <c r="G966" s="6"/>
      <c r="H966" s="6"/>
      <c r="I966" s="7"/>
      <c r="J966" s="7"/>
      <c r="K966" s="7"/>
      <c r="L966" s="7"/>
      <c r="M966" s="7"/>
      <c r="N966" s="7"/>
      <c r="O966" s="7"/>
      <c r="P966" s="6"/>
      <c r="Q966" s="6"/>
      <c r="R966" s="6"/>
      <c r="S966" s="6"/>
      <c r="T966" s="6"/>
      <c r="U966" s="6"/>
      <c r="V966" s="6"/>
      <c r="W966" s="7"/>
      <c r="X966" s="7"/>
      <c r="Y966" s="7"/>
      <c r="Z966" s="7"/>
      <c r="AA966" s="7"/>
      <c r="AB966" s="7"/>
      <c r="AC966" s="7"/>
      <c r="AD966" s="7"/>
      <c r="AE966" s="7"/>
      <c r="AF966" s="6"/>
      <c r="AG966" s="7"/>
      <c r="AH966" s="7"/>
      <c r="AI966" s="7"/>
      <c r="AJ966" s="7"/>
      <c r="AN966" s="6"/>
      <c r="AO966" s="7"/>
      <c r="AP966" s="7"/>
      <c r="AQ966" s="7"/>
      <c r="AR966" s="7"/>
      <c r="AV966" s="6"/>
      <c r="AW966" s="7"/>
      <c r="AX966" s="7"/>
      <c r="AY966" s="7"/>
      <c r="AZ966" s="7"/>
      <c r="BD966" s="6"/>
      <c r="BE966" s="7"/>
      <c r="BF966" s="7"/>
      <c r="BG966" s="7"/>
      <c r="BH966" s="7"/>
      <c r="BQ966" s="7"/>
      <c r="BR966" s="7"/>
      <c r="BS966" s="7"/>
      <c r="BT966" s="7"/>
      <c r="BU966" s="7"/>
      <c r="CH966" s="7"/>
      <c r="CI966" s="7"/>
      <c r="CJ966" s="7"/>
      <c r="CK966" s="7"/>
      <c r="CQ966" s="7"/>
      <c r="CR966" s="7"/>
      <c r="CS966" s="7"/>
      <c r="CT966" s="7"/>
      <c r="CU966" s="7"/>
      <c r="DH966" s="7"/>
      <c r="DI966" s="7"/>
      <c r="DJ966" s="7"/>
      <c r="DK966" s="7"/>
      <c r="DQ966" s="7"/>
      <c r="DR966" s="7"/>
      <c r="DS966" s="7"/>
      <c r="DT966" s="7"/>
      <c r="DU966" s="7"/>
      <c r="EB966" s="7"/>
      <c r="EC966" s="7"/>
      <c r="ED966" s="7"/>
      <c r="EE966" s="7"/>
      <c r="EK966" s="7"/>
      <c r="EL966" s="7"/>
      <c r="EM966" s="7"/>
      <c r="EN966" s="7"/>
      <c r="EO966" s="7"/>
      <c r="EV966" s="7"/>
      <c r="EW966" s="7"/>
      <c r="EX966" s="7"/>
      <c r="EY966" s="7"/>
    </row>
    <row r="967" spans="1:155" s="8" customFormat="1" x14ac:dyDescent="0.35">
      <c r="A967" s="5"/>
      <c r="B967" s="5"/>
      <c r="C967" s="5"/>
      <c r="D967" s="5"/>
      <c r="E967" s="5"/>
      <c r="F967" s="5"/>
      <c r="G967" s="6"/>
      <c r="H967" s="6"/>
      <c r="I967" s="7"/>
      <c r="J967" s="7"/>
      <c r="K967" s="7"/>
      <c r="L967" s="7"/>
      <c r="M967" s="7"/>
      <c r="N967" s="7"/>
      <c r="O967" s="7"/>
      <c r="P967" s="6"/>
      <c r="Q967" s="6"/>
      <c r="R967" s="6"/>
      <c r="S967" s="6"/>
      <c r="T967" s="6"/>
      <c r="U967" s="6"/>
      <c r="V967" s="6"/>
      <c r="W967" s="7"/>
      <c r="X967" s="7"/>
      <c r="Y967" s="7"/>
      <c r="Z967" s="7"/>
      <c r="AA967" s="7"/>
      <c r="AB967" s="7"/>
      <c r="AC967" s="7"/>
      <c r="AD967" s="7"/>
      <c r="AE967" s="7"/>
      <c r="AF967" s="6"/>
      <c r="AG967" s="7"/>
      <c r="AH967" s="7"/>
      <c r="AI967" s="7"/>
      <c r="AJ967" s="7"/>
      <c r="AN967" s="6"/>
      <c r="AO967" s="7"/>
      <c r="AP967" s="7"/>
      <c r="AQ967" s="7"/>
      <c r="AR967" s="7"/>
      <c r="AV967" s="6"/>
      <c r="AW967" s="7"/>
      <c r="AX967" s="7"/>
      <c r="AY967" s="7"/>
      <c r="AZ967" s="7"/>
      <c r="BD967" s="6"/>
      <c r="BE967" s="7"/>
      <c r="BF967" s="7"/>
      <c r="BG967" s="7"/>
      <c r="BH967" s="7"/>
      <c r="BQ967" s="7"/>
      <c r="BR967" s="7"/>
      <c r="BS967" s="7"/>
      <c r="BT967" s="7"/>
      <c r="BU967" s="7"/>
      <c r="CH967" s="7"/>
      <c r="CI967" s="7"/>
      <c r="CJ967" s="7"/>
      <c r="CK967" s="7"/>
      <c r="CQ967" s="7"/>
      <c r="CR967" s="7"/>
      <c r="CS967" s="7"/>
      <c r="CT967" s="7"/>
      <c r="CU967" s="7"/>
      <c r="DH967" s="7"/>
      <c r="DI967" s="7"/>
      <c r="DJ967" s="7"/>
      <c r="DK967" s="7"/>
      <c r="DQ967" s="7"/>
      <c r="DR967" s="7"/>
      <c r="DS967" s="7"/>
      <c r="DT967" s="7"/>
      <c r="DU967" s="7"/>
      <c r="EB967" s="7"/>
      <c r="EC967" s="7"/>
      <c r="ED967" s="7"/>
      <c r="EE967" s="7"/>
      <c r="EK967" s="7"/>
      <c r="EL967" s="7"/>
      <c r="EM967" s="7"/>
      <c r="EN967" s="7"/>
      <c r="EO967" s="7"/>
      <c r="EV967" s="7"/>
      <c r="EW967" s="7"/>
      <c r="EX967" s="7"/>
      <c r="EY967" s="7"/>
    </row>
    <row r="968" spans="1:155" s="8" customFormat="1" x14ac:dyDescent="0.35">
      <c r="A968" s="5"/>
      <c r="B968" s="5"/>
      <c r="C968" s="5"/>
      <c r="D968" s="5"/>
      <c r="E968" s="5"/>
      <c r="F968" s="5"/>
      <c r="G968" s="6"/>
      <c r="H968" s="6"/>
      <c r="I968" s="7"/>
      <c r="J968" s="7"/>
      <c r="K968" s="7"/>
      <c r="L968" s="7"/>
      <c r="M968" s="7"/>
      <c r="N968" s="7"/>
      <c r="O968" s="7"/>
      <c r="P968" s="6"/>
      <c r="Q968" s="6"/>
      <c r="R968" s="6"/>
      <c r="S968" s="6"/>
      <c r="T968" s="6"/>
      <c r="U968" s="6"/>
      <c r="V968" s="6"/>
      <c r="W968" s="7"/>
      <c r="X968" s="7"/>
      <c r="Y968" s="7"/>
      <c r="Z968" s="7"/>
      <c r="AA968" s="7"/>
      <c r="AB968" s="7"/>
      <c r="AC968" s="7"/>
      <c r="AD968" s="7"/>
      <c r="AE968" s="7"/>
      <c r="AF968" s="6"/>
      <c r="AG968" s="7"/>
      <c r="AH968" s="7"/>
      <c r="AI968" s="7"/>
      <c r="AJ968" s="7"/>
      <c r="AN968" s="6"/>
      <c r="AO968" s="7"/>
      <c r="AP968" s="7"/>
      <c r="AQ968" s="7"/>
      <c r="AR968" s="7"/>
      <c r="AV968" s="6"/>
      <c r="AW968" s="7"/>
      <c r="AX968" s="7"/>
      <c r="AY968" s="7"/>
      <c r="AZ968" s="7"/>
      <c r="BD968" s="6"/>
      <c r="BE968" s="7"/>
      <c r="BF968" s="7"/>
      <c r="BG968" s="7"/>
      <c r="BH968" s="7"/>
      <c r="BQ968" s="7"/>
      <c r="BR968" s="7"/>
      <c r="BS968" s="7"/>
      <c r="BT968" s="7"/>
      <c r="BU968" s="7"/>
      <c r="CH968" s="7"/>
      <c r="CI968" s="7"/>
      <c r="CJ968" s="7"/>
      <c r="CK968" s="7"/>
      <c r="CQ968" s="7"/>
      <c r="CR968" s="7"/>
      <c r="CS968" s="7"/>
      <c r="CT968" s="7"/>
      <c r="CU968" s="7"/>
      <c r="DH968" s="7"/>
      <c r="DI968" s="7"/>
      <c r="DJ968" s="7"/>
      <c r="DK968" s="7"/>
      <c r="DQ968" s="7"/>
      <c r="DR968" s="7"/>
      <c r="DS968" s="7"/>
      <c r="DT968" s="7"/>
      <c r="DU968" s="7"/>
      <c r="EB968" s="7"/>
      <c r="EC968" s="7"/>
      <c r="ED968" s="7"/>
      <c r="EE968" s="7"/>
      <c r="EK968" s="7"/>
      <c r="EL968" s="7"/>
      <c r="EM968" s="7"/>
      <c r="EN968" s="7"/>
      <c r="EO968" s="7"/>
      <c r="EV968" s="7"/>
      <c r="EW968" s="7"/>
      <c r="EX968" s="7"/>
      <c r="EY968" s="7"/>
    </row>
    <row r="969" spans="1:155" s="8" customFormat="1" x14ac:dyDescent="0.35">
      <c r="A969" s="5"/>
      <c r="B969" s="5"/>
      <c r="C969" s="5"/>
      <c r="D969" s="5"/>
      <c r="E969" s="5"/>
      <c r="F969" s="5"/>
      <c r="G969" s="6"/>
      <c r="H969" s="6"/>
      <c r="I969" s="7"/>
      <c r="J969" s="7"/>
      <c r="K969" s="7"/>
      <c r="L969" s="7"/>
      <c r="M969" s="7"/>
      <c r="N969" s="7"/>
      <c r="O969" s="7"/>
      <c r="P969" s="6"/>
      <c r="Q969" s="6"/>
      <c r="R969" s="6"/>
      <c r="S969" s="6"/>
      <c r="T969" s="6"/>
      <c r="U969" s="6"/>
      <c r="V969" s="6"/>
      <c r="W969" s="7"/>
      <c r="X969" s="7"/>
      <c r="Y969" s="7"/>
      <c r="Z969" s="7"/>
      <c r="AA969" s="7"/>
      <c r="AB969" s="7"/>
      <c r="AC969" s="7"/>
      <c r="AD969" s="7"/>
      <c r="AE969" s="7"/>
      <c r="AF969" s="6"/>
      <c r="AG969" s="7"/>
      <c r="AH969" s="7"/>
      <c r="AI969" s="7"/>
      <c r="AJ969" s="7"/>
      <c r="AN969" s="6"/>
      <c r="AO969" s="7"/>
      <c r="AP969" s="7"/>
      <c r="AQ969" s="7"/>
      <c r="AR969" s="7"/>
      <c r="AV969" s="6"/>
      <c r="AW969" s="7"/>
      <c r="AX969" s="7"/>
      <c r="AY969" s="7"/>
      <c r="AZ969" s="7"/>
      <c r="BD969" s="6"/>
      <c r="BE969" s="7"/>
      <c r="BF969" s="7"/>
      <c r="BG969" s="7"/>
      <c r="BH969" s="7"/>
      <c r="BQ969" s="7"/>
      <c r="BR969" s="7"/>
      <c r="BS969" s="7"/>
      <c r="BT969" s="7"/>
      <c r="BU969" s="7"/>
      <c r="CH969" s="7"/>
      <c r="CI969" s="7"/>
      <c r="CJ969" s="7"/>
      <c r="CK969" s="7"/>
      <c r="CQ969" s="7"/>
      <c r="CR969" s="7"/>
      <c r="CS969" s="7"/>
      <c r="CT969" s="7"/>
      <c r="CU969" s="7"/>
      <c r="DH969" s="7"/>
      <c r="DI969" s="7"/>
      <c r="DJ969" s="7"/>
      <c r="DK969" s="7"/>
      <c r="DQ969" s="7"/>
      <c r="DR969" s="7"/>
      <c r="DS969" s="7"/>
      <c r="DT969" s="7"/>
      <c r="DU969" s="7"/>
      <c r="EB969" s="7"/>
      <c r="EC969" s="7"/>
      <c r="ED969" s="7"/>
      <c r="EE969" s="7"/>
      <c r="EK969" s="7"/>
      <c r="EL969" s="7"/>
      <c r="EM969" s="7"/>
      <c r="EN969" s="7"/>
      <c r="EO969" s="7"/>
      <c r="EV969" s="7"/>
      <c r="EW969" s="7"/>
      <c r="EX969" s="7"/>
      <c r="EY969" s="7"/>
    </row>
    <row r="970" spans="1:155" s="8" customFormat="1" x14ac:dyDescent="0.35">
      <c r="A970" s="5"/>
      <c r="B970" s="5"/>
      <c r="C970" s="5"/>
      <c r="D970" s="5"/>
      <c r="E970" s="5"/>
      <c r="F970" s="5"/>
      <c r="G970" s="6"/>
      <c r="H970" s="6"/>
      <c r="I970" s="7"/>
      <c r="J970" s="7"/>
      <c r="K970" s="7"/>
      <c r="L970" s="7"/>
      <c r="M970" s="7"/>
      <c r="N970" s="7"/>
      <c r="O970" s="7"/>
      <c r="P970" s="6"/>
      <c r="Q970" s="6"/>
      <c r="R970" s="6"/>
      <c r="S970" s="6"/>
      <c r="T970" s="6"/>
      <c r="U970" s="6"/>
      <c r="V970" s="6"/>
      <c r="W970" s="7"/>
      <c r="X970" s="7"/>
      <c r="Y970" s="7"/>
      <c r="Z970" s="7"/>
      <c r="AA970" s="7"/>
      <c r="AB970" s="7"/>
      <c r="AC970" s="7"/>
      <c r="AD970" s="7"/>
      <c r="AE970" s="7"/>
      <c r="AF970" s="6"/>
      <c r="AG970" s="7"/>
      <c r="AH970" s="7"/>
      <c r="AI970" s="7"/>
      <c r="AJ970" s="7"/>
      <c r="AN970" s="6"/>
      <c r="AO970" s="7"/>
      <c r="AP970" s="7"/>
      <c r="AQ970" s="7"/>
      <c r="AR970" s="7"/>
      <c r="AV970" s="6"/>
      <c r="AW970" s="7"/>
      <c r="AX970" s="7"/>
      <c r="AY970" s="7"/>
      <c r="AZ970" s="7"/>
      <c r="BD970" s="6"/>
      <c r="BE970" s="7"/>
      <c r="BF970" s="7"/>
      <c r="BG970" s="7"/>
      <c r="BH970" s="7"/>
      <c r="BQ970" s="7"/>
      <c r="BR970" s="7"/>
      <c r="BS970" s="7"/>
      <c r="BT970" s="7"/>
      <c r="BU970" s="7"/>
      <c r="CH970" s="7"/>
      <c r="CI970" s="7"/>
      <c r="CJ970" s="7"/>
      <c r="CK970" s="7"/>
      <c r="CQ970" s="7"/>
      <c r="CR970" s="7"/>
      <c r="CS970" s="7"/>
      <c r="CT970" s="7"/>
      <c r="CU970" s="7"/>
      <c r="DH970" s="7"/>
      <c r="DI970" s="7"/>
      <c r="DJ970" s="7"/>
      <c r="DK970" s="7"/>
      <c r="DQ970" s="7"/>
      <c r="DR970" s="7"/>
      <c r="DS970" s="7"/>
      <c r="DT970" s="7"/>
      <c r="DU970" s="7"/>
      <c r="EB970" s="7"/>
      <c r="EC970" s="7"/>
      <c r="ED970" s="7"/>
      <c r="EE970" s="7"/>
      <c r="EK970" s="7"/>
      <c r="EL970" s="7"/>
      <c r="EM970" s="7"/>
      <c r="EN970" s="7"/>
      <c r="EO970" s="7"/>
      <c r="EV970" s="7"/>
      <c r="EW970" s="7"/>
      <c r="EX970" s="7"/>
      <c r="EY970" s="7"/>
    </row>
    <row r="971" spans="1:155" s="8" customFormat="1" x14ac:dyDescent="0.35">
      <c r="A971" s="5"/>
      <c r="B971" s="5"/>
      <c r="C971" s="5"/>
      <c r="D971" s="5"/>
      <c r="E971" s="5"/>
      <c r="F971" s="5"/>
      <c r="G971" s="6"/>
      <c r="H971" s="6"/>
      <c r="I971" s="7"/>
      <c r="J971" s="7"/>
      <c r="K971" s="7"/>
      <c r="L971" s="7"/>
      <c r="M971" s="7"/>
      <c r="N971" s="7"/>
      <c r="O971" s="7"/>
      <c r="P971" s="6"/>
      <c r="Q971" s="6"/>
      <c r="R971" s="6"/>
      <c r="S971" s="6"/>
      <c r="T971" s="6"/>
      <c r="U971" s="6"/>
      <c r="V971" s="6"/>
      <c r="W971" s="7"/>
      <c r="X971" s="7"/>
      <c r="Y971" s="7"/>
      <c r="Z971" s="7"/>
      <c r="AA971" s="7"/>
      <c r="AB971" s="7"/>
      <c r="AC971" s="7"/>
      <c r="AD971" s="7"/>
      <c r="AE971" s="7"/>
      <c r="AF971" s="6"/>
      <c r="AG971" s="7"/>
      <c r="AH971" s="7"/>
      <c r="AI971" s="7"/>
      <c r="AJ971" s="7"/>
      <c r="AN971" s="6"/>
      <c r="AO971" s="7"/>
      <c r="AP971" s="7"/>
      <c r="AQ971" s="7"/>
      <c r="AR971" s="7"/>
      <c r="AV971" s="6"/>
      <c r="AW971" s="7"/>
      <c r="AX971" s="7"/>
      <c r="AY971" s="7"/>
      <c r="AZ971" s="7"/>
      <c r="BD971" s="6"/>
      <c r="BE971" s="7"/>
      <c r="BF971" s="7"/>
      <c r="BG971" s="7"/>
      <c r="BH971" s="7"/>
      <c r="BQ971" s="7"/>
      <c r="BR971" s="7"/>
      <c r="BS971" s="7"/>
      <c r="BT971" s="7"/>
      <c r="BU971" s="7"/>
      <c r="CH971" s="7"/>
      <c r="CI971" s="7"/>
      <c r="CJ971" s="7"/>
      <c r="CK971" s="7"/>
      <c r="CQ971" s="7"/>
      <c r="CR971" s="7"/>
      <c r="CS971" s="7"/>
      <c r="CT971" s="7"/>
      <c r="CU971" s="7"/>
      <c r="DH971" s="7"/>
      <c r="DI971" s="7"/>
      <c r="DJ971" s="7"/>
      <c r="DK971" s="7"/>
      <c r="DQ971" s="7"/>
      <c r="DR971" s="7"/>
      <c r="DS971" s="7"/>
      <c r="DT971" s="7"/>
      <c r="DU971" s="7"/>
      <c r="EB971" s="7"/>
      <c r="EC971" s="7"/>
      <c r="ED971" s="7"/>
      <c r="EE971" s="7"/>
      <c r="EK971" s="7"/>
      <c r="EL971" s="7"/>
      <c r="EM971" s="7"/>
      <c r="EN971" s="7"/>
      <c r="EO971" s="7"/>
      <c r="EV971" s="7"/>
      <c r="EW971" s="7"/>
      <c r="EX971" s="7"/>
      <c r="EY971" s="7"/>
    </row>
    <row r="972" spans="1:155" s="8" customFormat="1" x14ac:dyDescent="0.35">
      <c r="A972" s="5"/>
      <c r="B972" s="5"/>
      <c r="C972" s="5"/>
      <c r="D972" s="5"/>
      <c r="E972" s="5"/>
      <c r="F972" s="5"/>
      <c r="G972" s="6"/>
      <c r="H972" s="6"/>
      <c r="I972" s="7"/>
      <c r="J972" s="7"/>
      <c r="K972" s="7"/>
      <c r="L972" s="7"/>
      <c r="M972" s="7"/>
      <c r="N972" s="7"/>
      <c r="O972" s="7"/>
      <c r="P972" s="6"/>
      <c r="Q972" s="6"/>
      <c r="R972" s="6"/>
      <c r="S972" s="6"/>
      <c r="T972" s="6"/>
      <c r="U972" s="6"/>
      <c r="V972" s="6"/>
      <c r="W972" s="7"/>
      <c r="X972" s="7"/>
      <c r="Y972" s="7"/>
      <c r="Z972" s="7"/>
      <c r="AA972" s="7"/>
      <c r="AB972" s="7"/>
      <c r="AC972" s="7"/>
      <c r="AD972" s="7"/>
      <c r="AE972" s="7"/>
      <c r="AF972" s="6"/>
      <c r="AG972" s="7"/>
      <c r="AH972" s="7"/>
      <c r="AI972" s="7"/>
      <c r="AJ972" s="7"/>
      <c r="AN972" s="6"/>
      <c r="AO972" s="7"/>
      <c r="AP972" s="7"/>
      <c r="AQ972" s="7"/>
      <c r="AR972" s="7"/>
      <c r="AV972" s="6"/>
      <c r="AW972" s="7"/>
      <c r="AX972" s="7"/>
      <c r="AY972" s="7"/>
      <c r="AZ972" s="7"/>
      <c r="BD972" s="6"/>
      <c r="BE972" s="7"/>
      <c r="BF972" s="7"/>
      <c r="BG972" s="7"/>
      <c r="BH972" s="7"/>
      <c r="BQ972" s="7"/>
      <c r="BR972" s="7"/>
      <c r="BS972" s="7"/>
      <c r="BT972" s="7"/>
      <c r="BU972" s="7"/>
      <c r="CH972" s="7"/>
      <c r="CI972" s="7"/>
      <c r="CJ972" s="7"/>
      <c r="CK972" s="7"/>
      <c r="CQ972" s="7"/>
      <c r="CR972" s="7"/>
      <c r="CS972" s="7"/>
      <c r="CT972" s="7"/>
      <c r="CU972" s="7"/>
      <c r="DH972" s="7"/>
      <c r="DI972" s="7"/>
      <c r="DJ972" s="7"/>
      <c r="DK972" s="7"/>
      <c r="DQ972" s="7"/>
      <c r="DR972" s="7"/>
      <c r="DS972" s="7"/>
      <c r="DT972" s="7"/>
      <c r="DU972" s="7"/>
      <c r="EB972" s="7"/>
      <c r="EC972" s="7"/>
      <c r="ED972" s="7"/>
      <c r="EE972" s="7"/>
      <c r="EK972" s="7"/>
      <c r="EL972" s="7"/>
      <c r="EM972" s="7"/>
      <c r="EN972" s="7"/>
      <c r="EO972" s="7"/>
      <c r="EV972" s="7"/>
      <c r="EW972" s="7"/>
      <c r="EX972" s="7"/>
      <c r="EY972" s="7"/>
    </row>
    <row r="973" spans="1:155" s="8" customFormat="1" x14ac:dyDescent="0.35">
      <c r="A973" s="5"/>
      <c r="B973" s="5"/>
      <c r="C973" s="5"/>
      <c r="D973" s="5"/>
      <c r="E973" s="5"/>
      <c r="F973" s="5"/>
      <c r="G973" s="6"/>
      <c r="H973" s="6"/>
      <c r="I973" s="7"/>
      <c r="J973" s="7"/>
      <c r="K973" s="7"/>
      <c r="L973" s="7"/>
      <c r="M973" s="7"/>
      <c r="N973" s="7"/>
      <c r="O973" s="7"/>
      <c r="P973" s="6"/>
      <c r="Q973" s="6"/>
      <c r="R973" s="6"/>
      <c r="S973" s="6"/>
      <c r="T973" s="6"/>
      <c r="U973" s="6"/>
      <c r="V973" s="6"/>
      <c r="W973" s="7"/>
      <c r="X973" s="7"/>
      <c r="Y973" s="7"/>
      <c r="Z973" s="7"/>
      <c r="AA973" s="7"/>
      <c r="AB973" s="7"/>
      <c r="AC973" s="7"/>
      <c r="AD973" s="7"/>
      <c r="AE973" s="7"/>
      <c r="AF973" s="6"/>
      <c r="AG973" s="7"/>
      <c r="AH973" s="7"/>
      <c r="AI973" s="7"/>
      <c r="AJ973" s="7"/>
      <c r="AN973" s="6"/>
      <c r="AO973" s="7"/>
      <c r="AP973" s="7"/>
      <c r="AQ973" s="7"/>
      <c r="AR973" s="7"/>
      <c r="AV973" s="6"/>
      <c r="AW973" s="7"/>
      <c r="AX973" s="7"/>
      <c r="AY973" s="7"/>
      <c r="AZ973" s="7"/>
      <c r="BD973" s="6"/>
      <c r="BE973" s="7"/>
      <c r="BF973" s="7"/>
      <c r="BG973" s="7"/>
      <c r="BH973" s="7"/>
      <c r="BQ973" s="7"/>
      <c r="BR973" s="7"/>
      <c r="BS973" s="7"/>
      <c r="BT973" s="7"/>
      <c r="BU973" s="7"/>
      <c r="CH973" s="7"/>
      <c r="CI973" s="7"/>
      <c r="CJ973" s="7"/>
      <c r="CK973" s="7"/>
      <c r="CQ973" s="7"/>
      <c r="CR973" s="7"/>
      <c r="CS973" s="7"/>
      <c r="CT973" s="7"/>
      <c r="CU973" s="7"/>
      <c r="DH973" s="7"/>
      <c r="DI973" s="7"/>
      <c r="DJ973" s="7"/>
      <c r="DK973" s="7"/>
      <c r="DQ973" s="7"/>
      <c r="DR973" s="7"/>
      <c r="DS973" s="7"/>
      <c r="DT973" s="7"/>
      <c r="DU973" s="7"/>
      <c r="EB973" s="7"/>
      <c r="EC973" s="7"/>
      <c r="ED973" s="7"/>
      <c r="EE973" s="7"/>
      <c r="EK973" s="7"/>
      <c r="EL973" s="7"/>
      <c r="EM973" s="7"/>
      <c r="EN973" s="7"/>
      <c r="EO973" s="7"/>
      <c r="EV973" s="7"/>
      <c r="EW973" s="7"/>
      <c r="EX973" s="7"/>
      <c r="EY973" s="7"/>
    </row>
    <row r="974" spans="1:155" s="8" customFormat="1" x14ac:dyDescent="0.35">
      <c r="A974" s="5"/>
      <c r="B974" s="5"/>
      <c r="C974" s="5"/>
      <c r="D974" s="5"/>
      <c r="E974" s="5"/>
      <c r="F974" s="5"/>
      <c r="G974" s="6"/>
      <c r="H974" s="6"/>
      <c r="I974" s="7"/>
      <c r="J974" s="7"/>
      <c r="K974" s="7"/>
      <c r="L974" s="7"/>
      <c r="M974" s="7"/>
      <c r="N974" s="7"/>
      <c r="O974" s="7"/>
      <c r="P974" s="6"/>
      <c r="Q974" s="6"/>
      <c r="R974" s="6"/>
      <c r="S974" s="6"/>
      <c r="T974" s="6"/>
      <c r="U974" s="6"/>
      <c r="V974" s="6"/>
      <c r="W974" s="7"/>
      <c r="X974" s="7"/>
      <c r="Y974" s="7"/>
      <c r="Z974" s="7"/>
      <c r="AA974" s="7"/>
      <c r="AB974" s="7"/>
      <c r="AC974" s="7"/>
      <c r="AD974" s="7"/>
      <c r="AE974" s="7"/>
      <c r="AF974" s="6"/>
      <c r="AG974" s="7"/>
      <c r="AH974" s="7"/>
      <c r="AI974" s="7"/>
      <c r="AJ974" s="7"/>
      <c r="AN974" s="6"/>
      <c r="AO974" s="7"/>
      <c r="AP974" s="7"/>
      <c r="AQ974" s="7"/>
      <c r="AR974" s="7"/>
      <c r="AV974" s="6"/>
      <c r="AW974" s="7"/>
      <c r="AX974" s="7"/>
      <c r="AY974" s="7"/>
      <c r="AZ974" s="7"/>
      <c r="BD974" s="6"/>
      <c r="BE974" s="7"/>
      <c r="BF974" s="7"/>
      <c r="BG974" s="7"/>
      <c r="BH974" s="7"/>
      <c r="BQ974" s="7"/>
      <c r="BR974" s="7"/>
      <c r="BS974" s="7"/>
      <c r="BT974" s="7"/>
      <c r="BU974" s="7"/>
      <c r="CH974" s="7"/>
      <c r="CI974" s="7"/>
      <c r="CJ974" s="7"/>
      <c r="CK974" s="7"/>
      <c r="CQ974" s="7"/>
      <c r="CR974" s="7"/>
      <c r="CS974" s="7"/>
      <c r="CT974" s="7"/>
      <c r="CU974" s="7"/>
      <c r="DH974" s="7"/>
      <c r="DI974" s="7"/>
      <c r="DJ974" s="7"/>
      <c r="DK974" s="7"/>
      <c r="DQ974" s="7"/>
      <c r="DR974" s="7"/>
      <c r="DS974" s="7"/>
      <c r="DT974" s="7"/>
      <c r="DU974" s="7"/>
      <c r="EB974" s="7"/>
      <c r="EC974" s="7"/>
      <c r="ED974" s="7"/>
      <c r="EE974" s="7"/>
      <c r="EK974" s="7"/>
      <c r="EL974" s="7"/>
      <c r="EM974" s="7"/>
      <c r="EN974" s="7"/>
      <c r="EO974" s="7"/>
      <c r="EV974" s="7"/>
      <c r="EW974" s="7"/>
      <c r="EX974" s="7"/>
      <c r="EY974" s="7"/>
    </row>
    <row r="975" spans="1:155" s="8" customFormat="1" x14ac:dyDescent="0.35">
      <c r="A975" s="5"/>
      <c r="B975" s="5"/>
      <c r="C975" s="5"/>
      <c r="D975" s="5"/>
      <c r="E975" s="5"/>
      <c r="F975" s="5"/>
      <c r="G975" s="6"/>
      <c r="H975" s="6"/>
      <c r="I975" s="7"/>
      <c r="J975" s="7"/>
      <c r="K975" s="7"/>
      <c r="L975" s="7"/>
      <c r="M975" s="7"/>
      <c r="N975" s="7"/>
      <c r="O975" s="7"/>
      <c r="P975" s="6"/>
      <c r="Q975" s="6"/>
      <c r="R975" s="6"/>
      <c r="S975" s="6"/>
      <c r="T975" s="6"/>
      <c r="U975" s="6"/>
      <c r="V975" s="6"/>
      <c r="W975" s="7"/>
      <c r="X975" s="7"/>
      <c r="Y975" s="7"/>
      <c r="Z975" s="7"/>
      <c r="AA975" s="7"/>
      <c r="AB975" s="7"/>
      <c r="AC975" s="7"/>
      <c r="AD975" s="7"/>
      <c r="AE975" s="7"/>
      <c r="AF975" s="6"/>
      <c r="AG975" s="7"/>
      <c r="AH975" s="7"/>
      <c r="AI975" s="7"/>
      <c r="AJ975" s="7"/>
      <c r="AN975" s="6"/>
      <c r="AO975" s="7"/>
      <c r="AP975" s="7"/>
      <c r="AQ975" s="7"/>
      <c r="AR975" s="7"/>
      <c r="AV975" s="6"/>
      <c r="AW975" s="7"/>
      <c r="AX975" s="7"/>
      <c r="AY975" s="7"/>
      <c r="AZ975" s="7"/>
      <c r="BD975" s="6"/>
      <c r="BE975" s="7"/>
      <c r="BF975" s="7"/>
      <c r="BG975" s="7"/>
      <c r="BH975" s="7"/>
      <c r="BQ975" s="7"/>
      <c r="BR975" s="7"/>
      <c r="BS975" s="7"/>
      <c r="BT975" s="7"/>
      <c r="BU975" s="7"/>
      <c r="CH975" s="7"/>
      <c r="CI975" s="7"/>
      <c r="CJ975" s="7"/>
      <c r="CK975" s="7"/>
      <c r="CQ975" s="7"/>
      <c r="CR975" s="7"/>
      <c r="CS975" s="7"/>
      <c r="CT975" s="7"/>
      <c r="CU975" s="7"/>
      <c r="DH975" s="7"/>
      <c r="DI975" s="7"/>
      <c r="DJ975" s="7"/>
      <c r="DK975" s="7"/>
      <c r="DQ975" s="7"/>
      <c r="DR975" s="7"/>
      <c r="DS975" s="7"/>
      <c r="DT975" s="7"/>
      <c r="DU975" s="7"/>
      <c r="EB975" s="7"/>
      <c r="EC975" s="7"/>
      <c r="ED975" s="7"/>
      <c r="EE975" s="7"/>
      <c r="EK975" s="7"/>
      <c r="EL975" s="7"/>
      <c r="EM975" s="7"/>
      <c r="EN975" s="7"/>
      <c r="EO975" s="7"/>
      <c r="EV975" s="7"/>
      <c r="EW975" s="7"/>
      <c r="EX975" s="7"/>
      <c r="EY975" s="7"/>
    </row>
    <row r="976" spans="1:155" s="8" customFormat="1" x14ac:dyDescent="0.35">
      <c r="A976" s="5"/>
      <c r="B976" s="5"/>
      <c r="C976" s="5"/>
      <c r="D976" s="5"/>
      <c r="E976" s="5"/>
      <c r="F976" s="5"/>
      <c r="G976" s="6"/>
      <c r="H976" s="6"/>
      <c r="I976" s="7"/>
      <c r="J976" s="7"/>
      <c r="K976" s="7"/>
      <c r="L976" s="7"/>
      <c r="M976" s="7"/>
      <c r="N976" s="7"/>
      <c r="O976" s="7"/>
      <c r="P976" s="6"/>
      <c r="Q976" s="6"/>
      <c r="R976" s="6"/>
      <c r="S976" s="6"/>
      <c r="T976" s="6"/>
      <c r="U976" s="6"/>
      <c r="V976" s="6"/>
      <c r="W976" s="7"/>
      <c r="X976" s="7"/>
      <c r="Y976" s="7"/>
      <c r="Z976" s="7"/>
      <c r="AA976" s="7"/>
      <c r="AB976" s="7"/>
      <c r="AC976" s="7"/>
      <c r="AD976" s="7"/>
      <c r="AE976" s="7"/>
      <c r="AF976" s="6"/>
      <c r="AG976" s="7"/>
      <c r="AH976" s="7"/>
      <c r="AI976" s="7"/>
      <c r="AJ976" s="7"/>
      <c r="AN976" s="6"/>
      <c r="AO976" s="7"/>
      <c r="AP976" s="7"/>
      <c r="AQ976" s="7"/>
      <c r="AR976" s="7"/>
      <c r="AV976" s="6"/>
      <c r="AW976" s="7"/>
      <c r="AX976" s="7"/>
      <c r="AY976" s="7"/>
      <c r="AZ976" s="7"/>
      <c r="BD976" s="6"/>
      <c r="BE976" s="7"/>
      <c r="BF976" s="7"/>
      <c r="BG976" s="7"/>
      <c r="BH976" s="7"/>
      <c r="BQ976" s="7"/>
      <c r="BR976" s="7"/>
      <c r="BS976" s="7"/>
      <c r="BT976" s="7"/>
      <c r="BU976" s="7"/>
      <c r="CH976" s="7"/>
      <c r="CI976" s="7"/>
      <c r="CJ976" s="7"/>
      <c r="CK976" s="7"/>
      <c r="CQ976" s="7"/>
      <c r="CR976" s="7"/>
      <c r="CS976" s="7"/>
      <c r="CT976" s="7"/>
      <c r="CU976" s="7"/>
      <c r="DH976" s="7"/>
      <c r="DI976" s="7"/>
      <c r="DJ976" s="7"/>
      <c r="DK976" s="7"/>
      <c r="DQ976" s="7"/>
      <c r="DR976" s="7"/>
      <c r="DS976" s="7"/>
      <c r="DT976" s="7"/>
      <c r="DU976" s="7"/>
      <c r="EB976" s="7"/>
      <c r="EC976" s="7"/>
      <c r="ED976" s="7"/>
      <c r="EE976" s="7"/>
      <c r="EK976" s="7"/>
      <c r="EL976" s="7"/>
      <c r="EM976" s="7"/>
      <c r="EN976" s="7"/>
      <c r="EO976" s="7"/>
      <c r="EV976" s="7"/>
      <c r="EW976" s="7"/>
      <c r="EX976" s="7"/>
      <c r="EY976" s="7"/>
    </row>
    <row r="977" spans="1:155" s="8" customFormat="1" x14ac:dyDescent="0.35">
      <c r="A977" s="5"/>
      <c r="B977" s="5"/>
      <c r="C977" s="5"/>
      <c r="D977" s="5"/>
      <c r="E977" s="5"/>
      <c r="F977" s="5"/>
      <c r="G977" s="6"/>
      <c r="H977" s="6"/>
      <c r="I977" s="7"/>
      <c r="J977" s="7"/>
      <c r="K977" s="7"/>
      <c r="L977" s="7"/>
      <c r="M977" s="7"/>
      <c r="N977" s="7"/>
      <c r="O977" s="7"/>
      <c r="P977" s="6"/>
      <c r="Q977" s="6"/>
      <c r="R977" s="6"/>
      <c r="S977" s="6"/>
      <c r="T977" s="6"/>
      <c r="U977" s="6"/>
      <c r="V977" s="6"/>
      <c r="W977" s="7"/>
      <c r="X977" s="7"/>
      <c r="Y977" s="7"/>
      <c r="Z977" s="7"/>
      <c r="AA977" s="7"/>
      <c r="AB977" s="7"/>
      <c r="AC977" s="7"/>
      <c r="AD977" s="7"/>
      <c r="AE977" s="7"/>
      <c r="AF977" s="6"/>
      <c r="AG977" s="7"/>
      <c r="AH977" s="7"/>
      <c r="AI977" s="7"/>
      <c r="AJ977" s="7"/>
      <c r="AN977" s="6"/>
      <c r="AO977" s="7"/>
      <c r="AP977" s="7"/>
      <c r="AQ977" s="7"/>
      <c r="AR977" s="7"/>
      <c r="AV977" s="6"/>
      <c r="AW977" s="7"/>
      <c r="AX977" s="7"/>
      <c r="AY977" s="7"/>
      <c r="AZ977" s="7"/>
      <c r="BD977" s="6"/>
      <c r="BE977" s="7"/>
      <c r="BF977" s="7"/>
      <c r="BG977" s="7"/>
      <c r="BH977" s="7"/>
      <c r="BQ977" s="7"/>
      <c r="BR977" s="7"/>
      <c r="BS977" s="7"/>
      <c r="BT977" s="7"/>
      <c r="BU977" s="7"/>
      <c r="CH977" s="7"/>
      <c r="CI977" s="7"/>
      <c r="CJ977" s="7"/>
      <c r="CK977" s="7"/>
      <c r="CQ977" s="7"/>
      <c r="CR977" s="7"/>
      <c r="CS977" s="7"/>
      <c r="CT977" s="7"/>
      <c r="CU977" s="7"/>
      <c r="DH977" s="7"/>
      <c r="DI977" s="7"/>
      <c r="DJ977" s="7"/>
      <c r="DK977" s="7"/>
      <c r="DQ977" s="7"/>
      <c r="DR977" s="7"/>
      <c r="DS977" s="7"/>
      <c r="DT977" s="7"/>
      <c r="DU977" s="7"/>
      <c r="EB977" s="7"/>
      <c r="EC977" s="7"/>
      <c r="ED977" s="7"/>
      <c r="EE977" s="7"/>
      <c r="EK977" s="7"/>
      <c r="EL977" s="7"/>
      <c r="EM977" s="7"/>
      <c r="EN977" s="7"/>
      <c r="EO977" s="7"/>
      <c r="EV977" s="7"/>
      <c r="EW977" s="7"/>
      <c r="EX977" s="7"/>
      <c r="EY977" s="7"/>
    </row>
    <row r="978" spans="1:155" s="8" customFormat="1" x14ac:dyDescent="0.35">
      <c r="A978" s="5"/>
      <c r="B978" s="5"/>
      <c r="C978" s="5"/>
      <c r="D978" s="5"/>
      <c r="E978" s="5"/>
      <c r="F978" s="5"/>
      <c r="G978" s="6"/>
      <c r="H978" s="6"/>
      <c r="I978" s="7"/>
      <c r="J978" s="7"/>
      <c r="K978" s="7"/>
      <c r="L978" s="7"/>
      <c r="M978" s="7"/>
      <c r="N978" s="7"/>
      <c r="O978" s="7"/>
      <c r="P978" s="6"/>
      <c r="Q978" s="6"/>
      <c r="R978" s="6"/>
      <c r="S978" s="6"/>
      <c r="T978" s="6"/>
      <c r="U978" s="6"/>
      <c r="V978" s="6"/>
      <c r="W978" s="7"/>
      <c r="X978" s="7"/>
      <c r="Y978" s="7"/>
      <c r="Z978" s="7"/>
      <c r="AA978" s="7"/>
      <c r="AB978" s="7"/>
      <c r="AC978" s="7"/>
      <c r="AD978" s="7"/>
      <c r="AE978" s="7"/>
      <c r="AF978" s="6"/>
      <c r="AG978" s="7"/>
      <c r="AH978" s="7"/>
      <c r="AI978" s="7"/>
      <c r="AJ978" s="7"/>
      <c r="AN978" s="6"/>
      <c r="AO978" s="7"/>
      <c r="AP978" s="7"/>
      <c r="AQ978" s="7"/>
      <c r="AR978" s="7"/>
      <c r="AV978" s="6"/>
      <c r="AW978" s="7"/>
      <c r="AX978" s="7"/>
      <c r="AY978" s="7"/>
      <c r="AZ978" s="7"/>
      <c r="BD978" s="6"/>
      <c r="BE978" s="7"/>
      <c r="BF978" s="7"/>
      <c r="BG978" s="7"/>
      <c r="BH978" s="7"/>
      <c r="BQ978" s="7"/>
      <c r="BR978" s="7"/>
      <c r="BS978" s="7"/>
      <c r="BT978" s="7"/>
      <c r="BU978" s="7"/>
      <c r="CH978" s="7"/>
      <c r="CI978" s="7"/>
      <c r="CJ978" s="7"/>
      <c r="CK978" s="7"/>
      <c r="CQ978" s="7"/>
      <c r="CR978" s="7"/>
      <c r="CS978" s="7"/>
      <c r="CT978" s="7"/>
      <c r="CU978" s="7"/>
      <c r="DH978" s="7"/>
      <c r="DI978" s="7"/>
      <c r="DJ978" s="7"/>
      <c r="DK978" s="7"/>
      <c r="DQ978" s="7"/>
      <c r="DR978" s="7"/>
      <c r="DS978" s="7"/>
      <c r="DT978" s="7"/>
      <c r="DU978" s="7"/>
      <c r="EB978" s="7"/>
      <c r="EC978" s="7"/>
      <c r="ED978" s="7"/>
      <c r="EE978" s="7"/>
      <c r="EK978" s="7"/>
      <c r="EL978" s="7"/>
      <c r="EM978" s="7"/>
      <c r="EN978" s="7"/>
      <c r="EO978" s="7"/>
      <c r="EV978" s="7"/>
      <c r="EW978" s="7"/>
      <c r="EX978" s="7"/>
      <c r="EY978" s="7"/>
    </row>
    <row r="979" spans="1:155" s="8" customFormat="1" x14ac:dyDescent="0.35">
      <c r="A979" s="5"/>
      <c r="B979" s="5"/>
      <c r="C979" s="5"/>
      <c r="D979" s="5"/>
      <c r="E979" s="5"/>
      <c r="F979" s="5"/>
      <c r="G979" s="6"/>
      <c r="H979" s="6"/>
      <c r="I979" s="7"/>
      <c r="J979" s="7"/>
      <c r="K979" s="7"/>
      <c r="L979" s="7"/>
      <c r="M979" s="7"/>
      <c r="N979" s="7"/>
      <c r="O979" s="7"/>
      <c r="P979" s="6"/>
      <c r="Q979" s="6"/>
      <c r="R979" s="6"/>
      <c r="S979" s="6"/>
      <c r="T979" s="6"/>
      <c r="U979" s="6"/>
      <c r="V979" s="6"/>
      <c r="W979" s="7"/>
      <c r="X979" s="7"/>
      <c r="Y979" s="7"/>
      <c r="Z979" s="7"/>
      <c r="AA979" s="7"/>
      <c r="AB979" s="7"/>
      <c r="AC979" s="7"/>
      <c r="AD979" s="7"/>
      <c r="AE979" s="7"/>
      <c r="AF979" s="6"/>
      <c r="AG979" s="7"/>
      <c r="AH979" s="7"/>
      <c r="AI979" s="7"/>
      <c r="AJ979" s="7"/>
      <c r="AN979" s="6"/>
      <c r="AO979" s="7"/>
      <c r="AP979" s="7"/>
      <c r="AQ979" s="7"/>
      <c r="AR979" s="7"/>
      <c r="AV979" s="6"/>
      <c r="AW979" s="7"/>
      <c r="AX979" s="7"/>
      <c r="AY979" s="7"/>
      <c r="AZ979" s="7"/>
      <c r="BD979" s="6"/>
      <c r="BE979" s="7"/>
      <c r="BF979" s="7"/>
      <c r="BG979" s="7"/>
      <c r="BH979" s="7"/>
      <c r="BQ979" s="7"/>
      <c r="BR979" s="7"/>
      <c r="BS979" s="7"/>
      <c r="BT979" s="7"/>
      <c r="BU979" s="7"/>
      <c r="CH979" s="7"/>
      <c r="CI979" s="7"/>
      <c r="CJ979" s="7"/>
      <c r="CK979" s="7"/>
      <c r="CQ979" s="7"/>
      <c r="CR979" s="7"/>
      <c r="CS979" s="7"/>
      <c r="CT979" s="7"/>
      <c r="CU979" s="7"/>
      <c r="DH979" s="7"/>
      <c r="DI979" s="7"/>
      <c r="DJ979" s="7"/>
      <c r="DK979" s="7"/>
      <c r="DQ979" s="7"/>
      <c r="DR979" s="7"/>
      <c r="DS979" s="7"/>
      <c r="DT979" s="7"/>
      <c r="DU979" s="7"/>
      <c r="EB979" s="7"/>
      <c r="EC979" s="7"/>
      <c r="ED979" s="7"/>
      <c r="EE979" s="7"/>
      <c r="EK979" s="7"/>
      <c r="EL979" s="7"/>
      <c r="EM979" s="7"/>
      <c r="EN979" s="7"/>
      <c r="EO979" s="7"/>
      <c r="EV979" s="7"/>
      <c r="EW979" s="7"/>
      <c r="EX979" s="7"/>
      <c r="EY979" s="7"/>
    </row>
    <row r="980" spans="1:155" s="8" customFormat="1" x14ac:dyDescent="0.35">
      <c r="A980" s="5"/>
      <c r="B980" s="5"/>
      <c r="C980" s="5"/>
      <c r="D980" s="5"/>
      <c r="E980" s="5"/>
      <c r="F980" s="5"/>
      <c r="G980" s="6"/>
      <c r="H980" s="6"/>
      <c r="I980" s="7"/>
      <c r="J980" s="7"/>
      <c r="K980" s="7"/>
      <c r="L980" s="7"/>
      <c r="M980" s="7"/>
      <c r="N980" s="7"/>
      <c r="O980" s="7"/>
      <c r="P980" s="6"/>
      <c r="Q980" s="6"/>
      <c r="R980" s="6"/>
      <c r="S980" s="6"/>
      <c r="T980" s="6"/>
      <c r="U980" s="6"/>
      <c r="V980" s="6"/>
      <c r="W980" s="7"/>
      <c r="X980" s="7"/>
      <c r="Y980" s="7"/>
      <c r="Z980" s="7"/>
      <c r="AA980" s="7"/>
      <c r="AB980" s="7"/>
      <c r="AC980" s="7"/>
      <c r="AD980" s="7"/>
      <c r="AE980" s="7"/>
      <c r="AF980" s="6"/>
      <c r="AG980" s="7"/>
      <c r="AH980" s="7"/>
      <c r="AI980" s="7"/>
      <c r="AJ980" s="7"/>
      <c r="AN980" s="6"/>
      <c r="AO980" s="7"/>
      <c r="AP980" s="7"/>
      <c r="AQ980" s="7"/>
      <c r="AR980" s="7"/>
      <c r="AV980" s="6"/>
      <c r="AW980" s="7"/>
      <c r="AX980" s="7"/>
      <c r="AY980" s="7"/>
      <c r="AZ980" s="7"/>
      <c r="BD980" s="6"/>
      <c r="BE980" s="7"/>
      <c r="BF980" s="7"/>
      <c r="BG980" s="7"/>
      <c r="BH980" s="7"/>
      <c r="BQ980" s="7"/>
      <c r="BR980" s="7"/>
      <c r="BS980" s="7"/>
      <c r="BT980" s="7"/>
      <c r="BU980" s="7"/>
      <c r="CH980" s="7"/>
      <c r="CI980" s="7"/>
      <c r="CJ980" s="7"/>
      <c r="CK980" s="7"/>
      <c r="CQ980" s="7"/>
      <c r="CR980" s="7"/>
      <c r="CS980" s="7"/>
      <c r="CT980" s="7"/>
      <c r="CU980" s="7"/>
      <c r="DH980" s="7"/>
      <c r="DI980" s="7"/>
      <c r="DJ980" s="7"/>
      <c r="DK980" s="7"/>
      <c r="DQ980" s="7"/>
      <c r="DR980" s="7"/>
      <c r="DS980" s="7"/>
      <c r="DT980" s="7"/>
      <c r="DU980" s="7"/>
      <c r="EB980" s="7"/>
      <c r="EC980" s="7"/>
      <c r="ED980" s="7"/>
      <c r="EE980" s="7"/>
      <c r="EK980" s="7"/>
      <c r="EL980" s="7"/>
      <c r="EM980" s="7"/>
      <c r="EN980" s="7"/>
      <c r="EO980" s="7"/>
      <c r="EV980" s="7"/>
      <c r="EW980" s="7"/>
      <c r="EX980" s="7"/>
      <c r="EY980" s="7"/>
    </row>
    <row r="981" spans="1:155" s="8" customFormat="1" x14ac:dyDescent="0.35">
      <c r="A981" s="5"/>
      <c r="B981" s="5"/>
      <c r="C981" s="5"/>
      <c r="D981" s="5"/>
      <c r="E981" s="5"/>
      <c r="F981" s="5"/>
      <c r="G981" s="6"/>
      <c r="H981" s="6"/>
      <c r="I981" s="7"/>
      <c r="J981" s="7"/>
      <c r="K981" s="7"/>
      <c r="L981" s="7"/>
      <c r="M981" s="7"/>
      <c r="N981" s="7"/>
      <c r="O981" s="7"/>
      <c r="P981" s="6"/>
      <c r="Q981" s="6"/>
      <c r="R981" s="6"/>
      <c r="S981" s="6"/>
      <c r="T981" s="6"/>
      <c r="U981" s="6"/>
      <c r="V981" s="6"/>
      <c r="W981" s="7"/>
      <c r="X981" s="7"/>
      <c r="Y981" s="7"/>
      <c r="Z981" s="7"/>
      <c r="AA981" s="7"/>
      <c r="AB981" s="7"/>
      <c r="AC981" s="7"/>
      <c r="AD981" s="7"/>
      <c r="AE981" s="7"/>
      <c r="AF981" s="6"/>
      <c r="AG981" s="7"/>
      <c r="AH981" s="7"/>
      <c r="AI981" s="7"/>
      <c r="AJ981" s="7"/>
      <c r="AN981" s="6"/>
      <c r="AO981" s="7"/>
      <c r="AP981" s="7"/>
      <c r="AQ981" s="7"/>
      <c r="AR981" s="7"/>
      <c r="AV981" s="6"/>
      <c r="AW981" s="7"/>
      <c r="AX981" s="7"/>
      <c r="AY981" s="7"/>
      <c r="AZ981" s="7"/>
      <c r="BD981" s="6"/>
      <c r="BE981" s="7"/>
      <c r="BF981" s="7"/>
      <c r="BG981" s="7"/>
      <c r="BH981" s="7"/>
      <c r="BQ981" s="7"/>
      <c r="BR981" s="7"/>
      <c r="BS981" s="7"/>
      <c r="BT981" s="7"/>
      <c r="BU981" s="7"/>
      <c r="CH981" s="7"/>
      <c r="CI981" s="7"/>
      <c r="CJ981" s="7"/>
      <c r="CK981" s="7"/>
      <c r="CQ981" s="7"/>
      <c r="CR981" s="7"/>
      <c r="CS981" s="7"/>
      <c r="CT981" s="7"/>
      <c r="CU981" s="7"/>
      <c r="DH981" s="7"/>
      <c r="DI981" s="7"/>
      <c r="DJ981" s="7"/>
      <c r="DK981" s="7"/>
      <c r="DQ981" s="7"/>
      <c r="DR981" s="7"/>
      <c r="DS981" s="7"/>
      <c r="DT981" s="7"/>
      <c r="DU981" s="7"/>
      <c r="EB981" s="7"/>
      <c r="EC981" s="7"/>
      <c r="ED981" s="7"/>
      <c r="EE981" s="7"/>
      <c r="EK981" s="7"/>
      <c r="EL981" s="7"/>
      <c r="EM981" s="7"/>
      <c r="EN981" s="7"/>
      <c r="EO981" s="7"/>
      <c r="EV981" s="7"/>
      <c r="EW981" s="7"/>
      <c r="EX981" s="7"/>
      <c r="EY981" s="7"/>
    </row>
    <row r="982" spans="1:155" s="8" customFormat="1" x14ac:dyDescent="0.35">
      <c r="A982" s="5"/>
      <c r="B982" s="5"/>
      <c r="C982" s="5"/>
      <c r="D982" s="5"/>
      <c r="E982" s="5"/>
      <c r="F982" s="5"/>
      <c r="G982" s="6"/>
      <c r="H982" s="6"/>
      <c r="I982" s="7"/>
      <c r="J982" s="7"/>
      <c r="K982" s="7"/>
      <c r="L982" s="7"/>
      <c r="M982" s="7"/>
      <c r="N982" s="7"/>
      <c r="O982" s="7"/>
      <c r="P982" s="6"/>
      <c r="Q982" s="6"/>
      <c r="R982" s="6"/>
      <c r="S982" s="6"/>
      <c r="T982" s="6"/>
      <c r="U982" s="6"/>
      <c r="V982" s="6"/>
      <c r="W982" s="7"/>
      <c r="X982" s="7"/>
      <c r="Y982" s="7"/>
      <c r="Z982" s="7"/>
      <c r="AA982" s="7"/>
      <c r="AB982" s="7"/>
      <c r="AC982" s="7"/>
      <c r="AD982" s="7"/>
      <c r="AE982" s="7"/>
      <c r="AF982" s="6"/>
      <c r="AG982" s="7"/>
      <c r="AH982" s="7"/>
      <c r="AI982" s="7"/>
      <c r="AJ982" s="7"/>
      <c r="AN982" s="6"/>
      <c r="AO982" s="7"/>
      <c r="AP982" s="7"/>
      <c r="AQ982" s="7"/>
      <c r="AR982" s="7"/>
      <c r="AV982" s="6"/>
      <c r="AW982" s="7"/>
      <c r="AX982" s="7"/>
      <c r="AY982" s="7"/>
      <c r="AZ982" s="7"/>
      <c r="BD982" s="6"/>
      <c r="BE982" s="7"/>
      <c r="BF982" s="7"/>
      <c r="BG982" s="7"/>
      <c r="BH982" s="7"/>
      <c r="BQ982" s="7"/>
      <c r="BR982" s="7"/>
      <c r="BS982" s="7"/>
      <c r="BT982" s="7"/>
      <c r="BU982" s="7"/>
      <c r="CH982" s="7"/>
      <c r="CI982" s="7"/>
      <c r="CJ982" s="7"/>
      <c r="CK982" s="7"/>
      <c r="CQ982" s="7"/>
      <c r="CR982" s="7"/>
      <c r="CS982" s="7"/>
      <c r="CT982" s="7"/>
      <c r="CU982" s="7"/>
      <c r="DH982" s="7"/>
      <c r="DI982" s="7"/>
      <c r="DJ982" s="7"/>
      <c r="DK982" s="7"/>
      <c r="DQ982" s="7"/>
      <c r="DR982" s="7"/>
      <c r="DS982" s="7"/>
      <c r="DT982" s="7"/>
      <c r="DU982" s="7"/>
      <c r="EB982" s="7"/>
      <c r="EC982" s="7"/>
      <c r="ED982" s="7"/>
      <c r="EE982" s="7"/>
      <c r="EK982" s="7"/>
      <c r="EL982" s="7"/>
      <c r="EM982" s="7"/>
      <c r="EN982" s="7"/>
      <c r="EO982" s="7"/>
      <c r="EV982" s="7"/>
      <c r="EW982" s="7"/>
      <c r="EX982" s="7"/>
      <c r="EY982" s="7"/>
    </row>
    <row r="983" spans="1:155" s="8" customFormat="1" x14ac:dyDescent="0.35">
      <c r="A983" s="5"/>
      <c r="B983" s="5"/>
      <c r="C983" s="5"/>
      <c r="D983" s="5"/>
      <c r="E983" s="5"/>
      <c r="F983" s="5"/>
      <c r="G983" s="6"/>
      <c r="H983" s="6"/>
      <c r="I983" s="7"/>
      <c r="J983" s="7"/>
      <c r="K983" s="7"/>
      <c r="L983" s="7"/>
      <c r="M983" s="7"/>
      <c r="N983" s="7"/>
      <c r="O983" s="7"/>
      <c r="P983" s="6"/>
      <c r="Q983" s="6"/>
      <c r="R983" s="6"/>
      <c r="S983" s="6"/>
      <c r="T983" s="6"/>
      <c r="U983" s="6"/>
      <c r="V983" s="6"/>
      <c r="W983" s="7"/>
      <c r="X983" s="7"/>
      <c r="Y983" s="7"/>
      <c r="Z983" s="7"/>
      <c r="AA983" s="7"/>
      <c r="AB983" s="7"/>
      <c r="AC983" s="7"/>
      <c r="AD983" s="7"/>
      <c r="AE983" s="7"/>
      <c r="AF983" s="6"/>
      <c r="AG983" s="7"/>
      <c r="AH983" s="7"/>
      <c r="AI983" s="7"/>
      <c r="AJ983" s="7"/>
      <c r="AN983" s="6"/>
      <c r="AO983" s="7"/>
      <c r="AP983" s="7"/>
      <c r="AQ983" s="7"/>
      <c r="AR983" s="7"/>
      <c r="AV983" s="6"/>
      <c r="AW983" s="7"/>
      <c r="AX983" s="7"/>
      <c r="AY983" s="7"/>
      <c r="AZ983" s="7"/>
      <c r="BD983" s="6"/>
      <c r="BE983" s="7"/>
      <c r="BF983" s="7"/>
      <c r="BG983" s="7"/>
      <c r="BH983" s="7"/>
      <c r="BQ983" s="7"/>
      <c r="BR983" s="7"/>
      <c r="BS983" s="7"/>
      <c r="BT983" s="7"/>
      <c r="BU983" s="7"/>
      <c r="CH983" s="7"/>
      <c r="CI983" s="7"/>
      <c r="CJ983" s="7"/>
      <c r="CK983" s="7"/>
      <c r="CQ983" s="7"/>
      <c r="CR983" s="7"/>
      <c r="CS983" s="7"/>
      <c r="CT983" s="7"/>
      <c r="CU983" s="7"/>
      <c r="DH983" s="7"/>
      <c r="DI983" s="7"/>
      <c r="DJ983" s="7"/>
      <c r="DK983" s="7"/>
      <c r="DQ983" s="7"/>
      <c r="DR983" s="7"/>
      <c r="DS983" s="7"/>
      <c r="DT983" s="7"/>
      <c r="DU983" s="7"/>
      <c r="EB983" s="7"/>
      <c r="EC983" s="7"/>
      <c r="ED983" s="7"/>
      <c r="EE983" s="7"/>
      <c r="EK983" s="7"/>
      <c r="EL983" s="7"/>
      <c r="EM983" s="7"/>
      <c r="EN983" s="7"/>
      <c r="EO983" s="7"/>
      <c r="EV983" s="7"/>
      <c r="EW983" s="7"/>
      <c r="EX983" s="7"/>
      <c r="EY983" s="7"/>
    </row>
    <row r="984" spans="1:155" s="8" customFormat="1" x14ac:dyDescent="0.35">
      <c r="A984" s="5"/>
      <c r="B984" s="5"/>
      <c r="C984" s="5"/>
      <c r="D984" s="5"/>
      <c r="E984" s="5"/>
      <c r="F984" s="5"/>
      <c r="G984" s="6"/>
      <c r="H984" s="6"/>
      <c r="I984" s="7"/>
      <c r="J984" s="7"/>
      <c r="K984" s="7"/>
      <c r="L984" s="7"/>
      <c r="M984" s="7"/>
      <c r="N984" s="7"/>
      <c r="O984" s="7"/>
      <c r="P984" s="6"/>
      <c r="Q984" s="6"/>
      <c r="R984" s="6"/>
      <c r="S984" s="6"/>
      <c r="T984" s="6"/>
      <c r="U984" s="6"/>
      <c r="V984" s="6"/>
      <c r="W984" s="7"/>
      <c r="X984" s="7"/>
      <c r="Y984" s="7"/>
      <c r="Z984" s="7"/>
      <c r="AA984" s="7"/>
      <c r="AB984" s="7"/>
      <c r="AC984" s="7"/>
      <c r="AD984" s="7"/>
      <c r="AE984" s="7"/>
      <c r="AF984" s="6"/>
      <c r="AG984" s="7"/>
      <c r="AH984" s="7"/>
      <c r="AI984" s="7"/>
      <c r="AJ984" s="7"/>
      <c r="AN984" s="6"/>
      <c r="AO984" s="7"/>
      <c r="AP984" s="7"/>
      <c r="AQ984" s="7"/>
      <c r="AR984" s="7"/>
      <c r="AV984" s="6"/>
      <c r="AW984" s="7"/>
      <c r="AX984" s="7"/>
      <c r="AY984" s="7"/>
      <c r="AZ984" s="7"/>
      <c r="BD984" s="6"/>
      <c r="BE984" s="7"/>
      <c r="BF984" s="7"/>
      <c r="BG984" s="7"/>
      <c r="BH984" s="7"/>
      <c r="BQ984" s="7"/>
      <c r="BR984" s="7"/>
      <c r="BS984" s="7"/>
      <c r="BT984" s="7"/>
      <c r="BU984" s="7"/>
      <c r="CH984" s="7"/>
      <c r="CI984" s="7"/>
      <c r="CJ984" s="7"/>
      <c r="CK984" s="7"/>
      <c r="CQ984" s="7"/>
      <c r="CR984" s="7"/>
      <c r="CS984" s="7"/>
      <c r="CT984" s="7"/>
      <c r="CU984" s="7"/>
      <c r="DH984" s="7"/>
      <c r="DI984" s="7"/>
      <c r="DJ984" s="7"/>
      <c r="DK984" s="7"/>
      <c r="DQ984" s="7"/>
      <c r="DR984" s="7"/>
      <c r="DS984" s="7"/>
      <c r="DT984" s="7"/>
      <c r="DU984" s="7"/>
      <c r="EB984" s="7"/>
      <c r="EC984" s="7"/>
      <c r="ED984" s="7"/>
      <c r="EE984" s="7"/>
      <c r="EK984" s="7"/>
      <c r="EL984" s="7"/>
      <c r="EM984" s="7"/>
      <c r="EN984" s="7"/>
      <c r="EO984" s="7"/>
      <c r="EV984" s="7"/>
      <c r="EW984" s="7"/>
      <c r="EX984" s="7"/>
      <c r="EY984" s="7"/>
    </row>
    <row r="985" spans="1:155" s="8" customFormat="1" x14ac:dyDescent="0.35">
      <c r="A985" s="5"/>
      <c r="B985" s="5"/>
      <c r="C985" s="5"/>
      <c r="D985" s="5"/>
      <c r="E985" s="5"/>
      <c r="F985" s="5"/>
      <c r="G985" s="6"/>
      <c r="H985" s="6"/>
      <c r="I985" s="7"/>
      <c r="J985" s="7"/>
      <c r="K985" s="7"/>
      <c r="L985" s="7"/>
      <c r="M985" s="7"/>
      <c r="N985" s="7"/>
      <c r="O985" s="7"/>
      <c r="P985" s="6"/>
      <c r="Q985" s="6"/>
      <c r="R985" s="6"/>
      <c r="S985" s="6"/>
      <c r="T985" s="6"/>
      <c r="U985" s="6"/>
      <c r="V985" s="6"/>
      <c r="W985" s="7"/>
      <c r="X985" s="7"/>
      <c r="Y985" s="7"/>
      <c r="Z985" s="7"/>
      <c r="AA985" s="7"/>
      <c r="AB985" s="7"/>
      <c r="AC985" s="7"/>
      <c r="AD985" s="7"/>
      <c r="AE985" s="7"/>
      <c r="AF985" s="6"/>
      <c r="AG985" s="7"/>
      <c r="AH985" s="7"/>
      <c r="AI985" s="7"/>
      <c r="AJ985" s="7"/>
      <c r="AN985" s="6"/>
      <c r="AO985" s="7"/>
      <c r="AP985" s="7"/>
      <c r="AQ985" s="7"/>
      <c r="AR985" s="7"/>
      <c r="AV985" s="6"/>
      <c r="AW985" s="7"/>
      <c r="AX985" s="7"/>
      <c r="AY985" s="7"/>
      <c r="AZ985" s="7"/>
      <c r="BD985" s="6"/>
      <c r="BE985" s="7"/>
      <c r="BF985" s="7"/>
      <c r="BG985" s="7"/>
      <c r="BH985" s="7"/>
      <c r="BQ985" s="7"/>
      <c r="BR985" s="7"/>
      <c r="BS985" s="7"/>
      <c r="BT985" s="7"/>
      <c r="BU985" s="7"/>
      <c r="CH985" s="7"/>
      <c r="CI985" s="7"/>
      <c r="CJ985" s="7"/>
      <c r="CK985" s="7"/>
      <c r="CQ985" s="7"/>
      <c r="CR985" s="7"/>
      <c r="CS985" s="7"/>
      <c r="CT985" s="7"/>
      <c r="CU985" s="7"/>
      <c r="DH985" s="7"/>
      <c r="DI985" s="7"/>
      <c r="DJ985" s="7"/>
      <c r="DK985" s="7"/>
      <c r="DQ985" s="7"/>
      <c r="DR985" s="7"/>
      <c r="DS985" s="7"/>
      <c r="DT985" s="7"/>
      <c r="DU985" s="7"/>
      <c r="EB985" s="7"/>
      <c r="EC985" s="7"/>
      <c r="ED985" s="7"/>
      <c r="EE985" s="7"/>
      <c r="EK985" s="7"/>
      <c r="EL985" s="7"/>
      <c r="EM985" s="7"/>
      <c r="EN985" s="7"/>
      <c r="EO985" s="7"/>
      <c r="EV985" s="7"/>
      <c r="EW985" s="7"/>
      <c r="EX985" s="7"/>
      <c r="EY985" s="7"/>
    </row>
    <row r="986" spans="1:155" s="8" customFormat="1" x14ac:dyDescent="0.35">
      <c r="A986" s="5"/>
      <c r="B986" s="5"/>
      <c r="C986" s="5"/>
      <c r="D986" s="5"/>
      <c r="E986" s="5"/>
      <c r="F986" s="5"/>
      <c r="G986" s="6"/>
      <c r="H986" s="6"/>
      <c r="I986" s="7"/>
      <c r="J986" s="7"/>
      <c r="K986" s="7"/>
      <c r="L986" s="7"/>
      <c r="M986" s="7"/>
      <c r="N986" s="7"/>
      <c r="O986" s="7"/>
      <c r="P986" s="6"/>
      <c r="Q986" s="6"/>
      <c r="R986" s="6"/>
      <c r="S986" s="6"/>
      <c r="T986" s="6"/>
      <c r="U986" s="6"/>
      <c r="V986" s="6"/>
      <c r="W986" s="7"/>
      <c r="X986" s="7"/>
      <c r="Y986" s="7"/>
      <c r="Z986" s="7"/>
      <c r="AA986" s="7"/>
      <c r="AB986" s="7"/>
      <c r="AC986" s="7"/>
      <c r="AD986" s="7"/>
      <c r="AE986" s="7"/>
      <c r="AF986" s="6"/>
      <c r="AG986" s="7"/>
      <c r="AH986" s="7"/>
      <c r="AI986" s="7"/>
      <c r="AJ986" s="7"/>
      <c r="AN986" s="6"/>
      <c r="AO986" s="7"/>
      <c r="AP986" s="7"/>
      <c r="AQ986" s="7"/>
      <c r="AR986" s="7"/>
      <c r="AV986" s="6"/>
      <c r="AW986" s="7"/>
      <c r="AX986" s="7"/>
      <c r="AY986" s="7"/>
      <c r="AZ986" s="7"/>
      <c r="BD986" s="6"/>
      <c r="BE986" s="7"/>
      <c r="BF986" s="7"/>
      <c r="BG986" s="7"/>
      <c r="BH986" s="7"/>
      <c r="BQ986" s="7"/>
      <c r="BR986" s="7"/>
      <c r="BS986" s="7"/>
      <c r="BT986" s="7"/>
      <c r="BU986" s="7"/>
      <c r="CH986" s="7"/>
      <c r="CI986" s="7"/>
      <c r="CJ986" s="7"/>
      <c r="CK986" s="7"/>
      <c r="CQ986" s="7"/>
      <c r="CR986" s="7"/>
      <c r="CS986" s="7"/>
      <c r="CT986" s="7"/>
      <c r="CU986" s="7"/>
      <c r="DH986" s="7"/>
      <c r="DI986" s="7"/>
      <c r="DJ986" s="7"/>
      <c r="DK986" s="7"/>
      <c r="DQ986" s="7"/>
      <c r="DR986" s="7"/>
      <c r="DS986" s="7"/>
      <c r="DT986" s="7"/>
      <c r="DU986" s="7"/>
      <c r="EB986" s="7"/>
      <c r="EC986" s="7"/>
      <c r="ED986" s="7"/>
      <c r="EE986" s="7"/>
      <c r="EK986" s="7"/>
      <c r="EL986" s="7"/>
      <c r="EM986" s="7"/>
      <c r="EN986" s="7"/>
      <c r="EO986" s="7"/>
      <c r="EV986" s="7"/>
      <c r="EW986" s="7"/>
      <c r="EX986" s="7"/>
      <c r="EY986" s="7"/>
    </row>
    <row r="987" spans="1:155" s="8" customFormat="1" x14ac:dyDescent="0.35">
      <c r="A987" s="5"/>
      <c r="B987" s="5"/>
      <c r="C987" s="5"/>
      <c r="D987" s="5"/>
      <c r="E987" s="5"/>
      <c r="F987" s="5"/>
      <c r="G987" s="6"/>
      <c r="H987" s="6"/>
      <c r="I987" s="7"/>
      <c r="J987" s="7"/>
      <c r="K987" s="7"/>
      <c r="L987" s="7"/>
      <c r="M987" s="7"/>
      <c r="N987" s="7"/>
      <c r="O987" s="7"/>
      <c r="P987" s="6"/>
      <c r="Q987" s="6"/>
      <c r="R987" s="6"/>
      <c r="S987" s="6"/>
      <c r="T987" s="6"/>
      <c r="U987" s="6"/>
      <c r="V987" s="6"/>
      <c r="W987" s="7"/>
      <c r="X987" s="7"/>
      <c r="Y987" s="7"/>
      <c r="Z987" s="7"/>
      <c r="AA987" s="7"/>
      <c r="AB987" s="7"/>
      <c r="AC987" s="7"/>
      <c r="AD987" s="7"/>
      <c r="AE987" s="7"/>
      <c r="AF987" s="6"/>
      <c r="AG987" s="7"/>
      <c r="AH987" s="7"/>
      <c r="AI987" s="7"/>
      <c r="AJ987" s="7"/>
      <c r="AN987" s="6"/>
      <c r="AO987" s="7"/>
      <c r="AP987" s="7"/>
      <c r="AQ987" s="7"/>
      <c r="AR987" s="7"/>
      <c r="AV987" s="6"/>
      <c r="AW987" s="7"/>
      <c r="AX987" s="7"/>
      <c r="AY987" s="7"/>
      <c r="AZ987" s="7"/>
      <c r="BD987" s="6"/>
      <c r="BE987" s="7"/>
      <c r="BF987" s="7"/>
      <c r="BG987" s="7"/>
      <c r="BH987" s="7"/>
      <c r="BQ987" s="7"/>
      <c r="BR987" s="7"/>
      <c r="BS987" s="7"/>
      <c r="BT987" s="7"/>
      <c r="BU987" s="7"/>
      <c r="CH987" s="7"/>
      <c r="CI987" s="7"/>
      <c r="CJ987" s="7"/>
      <c r="CK987" s="7"/>
      <c r="CQ987" s="7"/>
      <c r="CR987" s="7"/>
      <c r="CS987" s="7"/>
      <c r="CT987" s="7"/>
      <c r="CU987" s="7"/>
      <c r="DH987" s="7"/>
      <c r="DI987" s="7"/>
      <c r="DJ987" s="7"/>
      <c r="DK987" s="7"/>
      <c r="DQ987" s="7"/>
      <c r="DR987" s="7"/>
      <c r="DS987" s="7"/>
      <c r="DT987" s="7"/>
      <c r="DU987" s="7"/>
      <c r="EB987" s="7"/>
      <c r="EC987" s="7"/>
      <c r="ED987" s="7"/>
      <c r="EE987" s="7"/>
      <c r="EK987" s="7"/>
      <c r="EL987" s="7"/>
      <c r="EM987" s="7"/>
      <c r="EN987" s="7"/>
      <c r="EO987" s="7"/>
      <c r="EV987" s="7"/>
      <c r="EW987" s="7"/>
      <c r="EX987" s="7"/>
      <c r="EY987" s="7"/>
    </row>
    <row r="988" spans="1:155" s="8" customFormat="1" x14ac:dyDescent="0.35">
      <c r="A988" s="5"/>
      <c r="B988" s="5"/>
      <c r="C988" s="5"/>
      <c r="D988" s="5"/>
      <c r="E988" s="5"/>
      <c r="F988" s="5"/>
      <c r="G988" s="6"/>
      <c r="H988" s="6"/>
      <c r="I988" s="7"/>
      <c r="J988" s="7"/>
      <c r="K988" s="7"/>
      <c r="L988" s="7"/>
      <c r="M988" s="7"/>
      <c r="N988" s="7"/>
      <c r="O988" s="7"/>
      <c r="P988" s="6"/>
      <c r="Q988" s="6"/>
      <c r="R988" s="6"/>
      <c r="S988" s="6"/>
      <c r="T988" s="6"/>
      <c r="U988" s="6"/>
      <c r="V988" s="6"/>
      <c r="W988" s="7"/>
      <c r="X988" s="7"/>
      <c r="Y988" s="7"/>
      <c r="Z988" s="7"/>
      <c r="AA988" s="7"/>
      <c r="AB988" s="7"/>
      <c r="AC988" s="7"/>
      <c r="AD988" s="7"/>
      <c r="AE988" s="7"/>
      <c r="AF988" s="6"/>
      <c r="AG988" s="7"/>
      <c r="AH988" s="7"/>
      <c r="AI988" s="7"/>
      <c r="AJ988" s="7"/>
      <c r="AN988" s="6"/>
      <c r="AO988" s="7"/>
      <c r="AP988" s="7"/>
      <c r="AQ988" s="7"/>
      <c r="AR988" s="7"/>
      <c r="AV988" s="6"/>
      <c r="AW988" s="7"/>
      <c r="AX988" s="7"/>
      <c r="AY988" s="7"/>
      <c r="AZ988" s="7"/>
      <c r="BD988" s="6"/>
      <c r="BE988" s="7"/>
      <c r="BF988" s="7"/>
      <c r="BG988" s="7"/>
      <c r="BH988" s="7"/>
      <c r="BQ988" s="7"/>
      <c r="BR988" s="7"/>
      <c r="BS988" s="7"/>
      <c r="BT988" s="7"/>
      <c r="BU988" s="7"/>
      <c r="CH988" s="7"/>
      <c r="CI988" s="7"/>
      <c r="CJ988" s="7"/>
      <c r="CK988" s="7"/>
      <c r="CQ988" s="7"/>
      <c r="CR988" s="7"/>
      <c r="CS988" s="7"/>
      <c r="CT988" s="7"/>
      <c r="CU988" s="7"/>
      <c r="DH988" s="7"/>
      <c r="DI988" s="7"/>
      <c r="DJ988" s="7"/>
      <c r="DK988" s="7"/>
      <c r="DQ988" s="7"/>
      <c r="DR988" s="7"/>
      <c r="DS988" s="7"/>
      <c r="DT988" s="7"/>
      <c r="DU988" s="7"/>
      <c r="EB988" s="7"/>
      <c r="EC988" s="7"/>
      <c r="ED988" s="7"/>
      <c r="EE988" s="7"/>
      <c r="EK988" s="7"/>
      <c r="EL988" s="7"/>
      <c r="EM988" s="7"/>
      <c r="EN988" s="7"/>
      <c r="EO988" s="7"/>
      <c r="EV988" s="7"/>
      <c r="EW988" s="7"/>
      <c r="EX988" s="7"/>
      <c r="EY988" s="7"/>
    </row>
    <row r="989" spans="1:155" s="8" customFormat="1" x14ac:dyDescent="0.35">
      <c r="A989" s="5"/>
      <c r="B989" s="5"/>
      <c r="C989" s="5"/>
      <c r="D989" s="5"/>
      <c r="E989" s="5"/>
      <c r="F989" s="5"/>
      <c r="G989" s="6"/>
      <c r="H989" s="6"/>
      <c r="I989" s="7"/>
      <c r="J989" s="7"/>
      <c r="K989" s="7"/>
      <c r="L989" s="7"/>
      <c r="M989" s="7"/>
      <c r="N989" s="7"/>
      <c r="O989" s="7"/>
      <c r="P989" s="6"/>
      <c r="Q989" s="6"/>
      <c r="R989" s="6"/>
      <c r="S989" s="6"/>
      <c r="T989" s="6"/>
      <c r="U989" s="6"/>
      <c r="V989" s="6"/>
      <c r="W989" s="7"/>
      <c r="X989" s="7"/>
      <c r="Y989" s="7"/>
      <c r="Z989" s="7"/>
      <c r="AA989" s="7"/>
      <c r="AB989" s="7"/>
      <c r="AC989" s="7"/>
      <c r="AD989" s="7"/>
      <c r="AE989" s="7"/>
      <c r="AF989" s="6"/>
      <c r="AG989" s="7"/>
      <c r="AH989" s="7"/>
      <c r="AI989" s="7"/>
      <c r="AJ989" s="7"/>
      <c r="AN989" s="6"/>
      <c r="AO989" s="7"/>
      <c r="AP989" s="7"/>
      <c r="AQ989" s="7"/>
      <c r="AR989" s="7"/>
      <c r="AV989" s="6"/>
      <c r="AW989" s="7"/>
      <c r="AX989" s="7"/>
      <c r="AY989" s="7"/>
      <c r="AZ989" s="7"/>
      <c r="BD989" s="6"/>
      <c r="BE989" s="7"/>
      <c r="BF989" s="7"/>
      <c r="BG989" s="7"/>
      <c r="BH989" s="7"/>
      <c r="BQ989" s="7"/>
      <c r="BR989" s="7"/>
      <c r="BS989" s="7"/>
      <c r="BT989" s="7"/>
      <c r="BU989" s="7"/>
      <c r="CH989" s="7"/>
      <c r="CI989" s="7"/>
      <c r="CJ989" s="7"/>
      <c r="CK989" s="7"/>
      <c r="CQ989" s="7"/>
      <c r="CR989" s="7"/>
      <c r="CS989" s="7"/>
      <c r="CT989" s="7"/>
      <c r="CU989" s="7"/>
      <c r="DH989" s="7"/>
      <c r="DI989" s="7"/>
      <c r="DJ989" s="7"/>
      <c r="DK989" s="7"/>
      <c r="DQ989" s="7"/>
      <c r="DR989" s="7"/>
      <c r="DS989" s="7"/>
      <c r="DT989" s="7"/>
      <c r="DU989" s="7"/>
      <c r="EB989" s="7"/>
      <c r="EC989" s="7"/>
      <c r="ED989" s="7"/>
      <c r="EE989" s="7"/>
      <c r="EK989" s="7"/>
      <c r="EL989" s="7"/>
      <c r="EM989" s="7"/>
      <c r="EN989" s="7"/>
      <c r="EO989" s="7"/>
      <c r="EV989" s="7"/>
      <c r="EW989" s="7"/>
      <c r="EX989" s="7"/>
      <c r="EY989" s="7"/>
    </row>
    <row r="990" spans="1:155" s="8" customFormat="1" x14ac:dyDescent="0.35">
      <c r="A990" s="5"/>
      <c r="B990" s="5"/>
      <c r="C990" s="5"/>
      <c r="D990" s="5"/>
      <c r="E990" s="5"/>
      <c r="F990" s="5"/>
      <c r="G990" s="6"/>
      <c r="H990" s="6"/>
      <c r="I990" s="7"/>
      <c r="J990" s="7"/>
      <c r="K990" s="7"/>
      <c r="L990" s="7"/>
      <c r="M990" s="7"/>
      <c r="N990" s="7"/>
      <c r="O990" s="7"/>
      <c r="P990" s="6"/>
      <c r="Q990" s="6"/>
      <c r="R990" s="6"/>
      <c r="S990" s="6"/>
      <c r="T990" s="6"/>
      <c r="U990" s="6"/>
      <c r="V990" s="6"/>
      <c r="W990" s="7"/>
      <c r="X990" s="7"/>
      <c r="Y990" s="7"/>
      <c r="Z990" s="7"/>
      <c r="AA990" s="7"/>
      <c r="AB990" s="7"/>
      <c r="AC990" s="7"/>
      <c r="AD990" s="7"/>
      <c r="AE990" s="7"/>
      <c r="AF990" s="6"/>
      <c r="AG990" s="7"/>
      <c r="AH990" s="7"/>
      <c r="AI990" s="7"/>
      <c r="AJ990" s="7"/>
      <c r="AN990" s="6"/>
      <c r="AO990" s="7"/>
      <c r="AP990" s="7"/>
      <c r="AQ990" s="7"/>
      <c r="AR990" s="7"/>
      <c r="AV990" s="6"/>
      <c r="AW990" s="7"/>
      <c r="AX990" s="7"/>
      <c r="AY990" s="7"/>
      <c r="AZ990" s="7"/>
      <c r="BD990" s="6"/>
      <c r="BE990" s="7"/>
      <c r="BF990" s="7"/>
      <c r="BG990" s="7"/>
      <c r="BH990" s="7"/>
      <c r="BQ990" s="7"/>
      <c r="BR990" s="7"/>
      <c r="BS990" s="7"/>
      <c r="BT990" s="7"/>
      <c r="BU990" s="7"/>
      <c r="CH990" s="7"/>
      <c r="CI990" s="7"/>
      <c r="CJ990" s="7"/>
      <c r="CK990" s="7"/>
      <c r="CQ990" s="7"/>
      <c r="CR990" s="7"/>
      <c r="CS990" s="7"/>
      <c r="CT990" s="7"/>
      <c r="CU990" s="7"/>
      <c r="DH990" s="7"/>
      <c r="DI990" s="7"/>
      <c r="DJ990" s="7"/>
      <c r="DK990" s="7"/>
      <c r="DQ990" s="7"/>
      <c r="DR990" s="7"/>
      <c r="DS990" s="7"/>
      <c r="DT990" s="7"/>
      <c r="DU990" s="7"/>
      <c r="EB990" s="7"/>
      <c r="EC990" s="7"/>
      <c r="ED990" s="7"/>
      <c r="EE990" s="7"/>
      <c r="EK990" s="7"/>
      <c r="EL990" s="7"/>
      <c r="EM990" s="7"/>
      <c r="EN990" s="7"/>
      <c r="EO990" s="7"/>
      <c r="EV990" s="7"/>
      <c r="EW990" s="7"/>
      <c r="EX990" s="7"/>
      <c r="EY990" s="7"/>
    </row>
    <row r="991" spans="1:155" s="8" customFormat="1" x14ac:dyDescent="0.35">
      <c r="A991" s="5"/>
      <c r="B991" s="5"/>
      <c r="C991" s="5"/>
      <c r="D991" s="5"/>
      <c r="E991" s="5"/>
      <c r="F991" s="5"/>
      <c r="G991" s="6"/>
      <c r="H991" s="6"/>
      <c r="I991" s="7"/>
      <c r="J991" s="7"/>
      <c r="K991" s="7"/>
      <c r="L991" s="7"/>
      <c r="M991" s="7"/>
      <c r="N991" s="7"/>
      <c r="O991" s="7"/>
      <c r="P991" s="6"/>
      <c r="Q991" s="6"/>
      <c r="R991" s="6"/>
      <c r="S991" s="6"/>
      <c r="T991" s="6"/>
      <c r="U991" s="6"/>
      <c r="V991" s="6"/>
      <c r="W991" s="7"/>
      <c r="X991" s="7"/>
      <c r="Y991" s="7"/>
      <c r="Z991" s="7"/>
      <c r="AA991" s="7"/>
      <c r="AB991" s="7"/>
      <c r="AC991" s="7"/>
      <c r="AD991" s="7"/>
      <c r="AE991" s="7"/>
      <c r="AF991" s="6"/>
      <c r="AG991" s="7"/>
      <c r="AH991" s="7"/>
      <c r="AI991" s="7"/>
      <c r="AJ991" s="7"/>
      <c r="AN991" s="6"/>
      <c r="AO991" s="7"/>
      <c r="AP991" s="7"/>
      <c r="AQ991" s="7"/>
      <c r="AR991" s="7"/>
      <c r="AV991" s="6"/>
      <c r="AW991" s="7"/>
      <c r="AX991" s="7"/>
      <c r="AY991" s="7"/>
      <c r="AZ991" s="7"/>
      <c r="BD991" s="6"/>
      <c r="BE991" s="7"/>
      <c r="BF991" s="7"/>
      <c r="BG991" s="7"/>
      <c r="BH991" s="7"/>
      <c r="BQ991" s="7"/>
      <c r="BR991" s="7"/>
      <c r="BS991" s="7"/>
      <c r="BT991" s="7"/>
      <c r="BU991" s="7"/>
      <c r="CH991" s="7"/>
      <c r="CI991" s="7"/>
      <c r="CJ991" s="7"/>
      <c r="CK991" s="7"/>
      <c r="CQ991" s="7"/>
      <c r="CR991" s="7"/>
      <c r="CS991" s="7"/>
      <c r="CT991" s="7"/>
      <c r="CU991" s="7"/>
      <c r="DH991" s="7"/>
      <c r="DI991" s="7"/>
      <c r="DJ991" s="7"/>
      <c r="DK991" s="7"/>
      <c r="DQ991" s="7"/>
      <c r="DR991" s="7"/>
      <c r="DS991" s="7"/>
      <c r="DT991" s="7"/>
      <c r="DU991" s="7"/>
      <c r="EB991" s="7"/>
      <c r="EC991" s="7"/>
      <c r="ED991" s="7"/>
      <c r="EE991" s="7"/>
      <c r="EK991" s="7"/>
      <c r="EL991" s="7"/>
      <c r="EM991" s="7"/>
      <c r="EN991" s="7"/>
      <c r="EO991" s="7"/>
      <c r="EV991" s="7"/>
      <c r="EW991" s="7"/>
      <c r="EX991" s="7"/>
      <c r="EY991" s="7"/>
    </row>
    <row r="992" spans="1:155" s="8" customFormat="1" x14ac:dyDescent="0.35">
      <c r="A992" s="5"/>
      <c r="B992" s="5"/>
      <c r="C992" s="5"/>
      <c r="D992" s="5"/>
      <c r="E992" s="5"/>
      <c r="F992" s="5"/>
      <c r="G992" s="6"/>
      <c r="H992" s="6"/>
      <c r="I992" s="7"/>
      <c r="J992" s="7"/>
      <c r="K992" s="7"/>
      <c r="L992" s="7"/>
      <c r="M992" s="7"/>
      <c r="N992" s="7"/>
      <c r="O992" s="7"/>
      <c r="P992" s="6"/>
      <c r="Q992" s="6"/>
      <c r="R992" s="6"/>
      <c r="S992" s="6"/>
      <c r="T992" s="6"/>
      <c r="U992" s="6"/>
      <c r="V992" s="6"/>
      <c r="W992" s="7"/>
      <c r="X992" s="7"/>
      <c r="Y992" s="7"/>
      <c r="Z992" s="7"/>
      <c r="AA992" s="7"/>
      <c r="AB992" s="7"/>
      <c r="AC992" s="7"/>
      <c r="AD992" s="7"/>
      <c r="AE992" s="7"/>
      <c r="AF992" s="6"/>
      <c r="AG992" s="7"/>
      <c r="AH992" s="7"/>
      <c r="AI992" s="7"/>
      <c r="AJ992" s="7"/>
      <c r="AN992" s="6"/>
      <c r="AO992" s="7"/>
      <c r="AP992" s="7"/>
      <c r="AQ992" s="7"/>
      <c r="AR992" s="7"/>
      <c r="AV992" s="6"/>
      <c r="AW992" s="7"/>
      <c r="AX992" s="7"/>
      <c r="AY992" s="7"/>
      <c r="AZ992" s="7"/>
      <c r="BD992" s="6"/>
      <c r="BE992" s="7"/>
      <c r="BF992" s="7"/>
      <c r="BG992" s="7"/>
      <c r="BH992" s="7"/>
      <c r="BQ992" s="7"/>
      <c r="BR992" s="7"/>
      <c r="BS992" s="7"/>
      <c r="BT992" s="7"/>
      <c r="BU992" s="7"/>
      <c r="CH992" s="7"/>
      <c r="CI992" s="7"/>
      <c r="CJ992" s="7"/>
      <c r="CK992" s="7"/>
      <c r="CQ992" s="7"/>
      <c r="CR992" s="7"/>
      <c r="CS992" s="7"/>
      <c r="CT992" s="7"/>
      <c r="CU992" s="7"/>
      <c r="DH992" s="7"/>
      <c r="DI992" s="7"/>
      <c r="DJ992" s="7"/>
      <c r="DK992" s="7"/>
      <c r="DQ992" s="7"/>
      <c r="DR992" s="7"/>
      <c r="DS992" s="7"/>
      <c r="DT992" s="7"/>
      <c r="DU992" s="7"/>
      <c r="EB992" s="7"/>
      <c r="EC992" s="7"/>
      <c r="ED992" s="7"/>
      <c r="EE992" s="7"/>
      <c r="EK992" s="7"/>
      <c r="EL992" s="7"/>
      <c r="EM992" s="7"/>
      <c r="EN992" s="7"/>
      <c r="EO992" s="7"/>
      <c r="EV992" s="7"/>
      <c r="EW992" s="7"/>
      <c r="EX992" s="7"/>
      <c r="EY992" s="7"/>
    </row>
    <row r="993" spans="1:155" s="8" customFormat="1" x14ac:dyDescent="0.35">
      <c r="A993" s="5"/>
      <c r="B993" s="5"/>
      <c r="C993" s="5"/>
      <c r="D993" s="5"/>
      <c r="E993" s="5"/>
      <c r="F993" s="5"/>
      <c r="G993" s="6"/>
      <c r="H993" s="6"/>
      <c r="I993" s="7"/>
      <c r="J993" s="7"/>
      <c r="K993" s="7"/>
      <c r="L993" s="7"/>
      <c r="M993" s="7"/>
      <c r="N993" s="7"/>
      <c r="O993" s="7"/>
      <c r="P993" s="6"/>
      <c r="Q993" s="6"/>
      <c r="R993" s="6"/>
      <c r="S993" s="6"/>
      <c r="T993" s="6"/>
      <c r="U993" s="6"/>
      <c r="V993" s="6"/>
      <c r="W993" s="7"/>
      <c r="X993" s="7"/>
      <c r="Y993" s="7"/>
      <c r="Z993" s="7"/>
      <c r="AA993" s="7"/>
      <c r="AB993" s="7"/>
      <c r="AC993" s="7"/>
      <c r="AD993" s="7"/>
      <c r="AE993" s="7"/>
      <c r="AF993" s="6"/>
      <c r="AG993" s="7"/>
      <c r="AH993" s="7"/>
      <c r="AI993" s="7"/>
      <c r="AJ993" s="7"/>
      <c r="AN993" s="6"/>
      <c r="AO993" s="7"/>
      <c r="AP993" s="7"/>
      <c r="AQ993" s="7"/>
      <c r="AR993" s="7"/>
      <c r="AV993" s="6"/>
      <c r="AW993" s="7"/>
      <c r="AX993" s="7"/>
      <c r="AY993" s="7"/>
      <c r="AZ993" s="7"/>
      <c r="BD993" s="6"/>
      <c r="BE993" s="7"/>
      <c r="BF993" s="7"/>
      <c r="BG993" s="7"/>
      <c r="BH993" s="7"/>
      <c r="BQ993" s="7"/>
      <c r="BR993" s="7"/>
      <c r="BS993" s="7"/>
      <c r="BT993" s="7"/>
      <c r="BU993" s="7"/>
      <c r="CH993" s="7"/>
      <c r="CI993" s="7"/>
      <c r="CJ993" s="7"/>
      <c r="CK993" s="7"/>
      <c r="CQ993" s="7"/>
      <c r="CR993" s="7"/>
      <c r="CS993" s="7"/>
      <c r="CT993" s="7"/>
      <c r="CU993" s="7"/>
      <c r="DH993" s="7"/>
      <c r="DI993" s="7"/>
      <c r="DJ993" s="7"/>
      <c r="DK993" s="7"/>
      <c r="DQ993" s="7"/>
      <c r="DR993" s="7"/>
      <c r="DS993" s="7"/>
      <c r="DT993" s="7"/>
      <c r="DU993" s="7"/>
      <c r="EB993" s="7"/>
      <c r="EC993" s="7"/>
      <c r="ED993" s="7"/>
      <c r="EE993" s="7"/>
      <c r="EK993" s="7"/>
      <c r="EL993" s="7"/>
      <c r="EM993" s="7"/>
      <c r="EN993" s="7"/>
      <c r="EO993" s="7"/>
      <c r="EV993" s="7"/>
      <c r="EW993" s="7"/>
      <c r="EX993" s="7"/>
      <c r="EY993" s="7"/>
    </row>
    <row r="994" spans="1:155" s="8" customFormat="1" x14ac:dyDescent="0.35">
      <c r="A994" s="5"/>
      <c r="B994" s="5"/>
      <c r="C994" s="5"/>
      <c r="D994" s="5"/>
      <c r="E994" s="5"/>
      <c r="F994" s="5"/>
      <c r="G994" s="6"/>
      <c r="H994" s="6"/>
      <c r="I994" s="7"/>
      <c r="J994" s="7"/>
      <c r="K994" s="7"/>
      <c r="L994" s="7"/>
      <c r="M994" s="7"/>
      <c r="N994" s="7"/>
      <c r="O994" s="7"/>
      <c r="P994" s="6"/>
      <c r="Q994" s="6"/>
      <c r="R994" s="6"/>
      <c r="S994" s="6"/>
      <c r="T994" s="6"/>
      <c r="U994" s="6"/>
      <c r="V994" s="6"/>
      <c r="W994" s="7"/>
      <c r="X994" s="7"/>
      <c r="Y994" s="7"/>
      <c r="Z994" s="7"/>
      <c r="AA994" s="7"/>
      <c r="AB994" s="7"/>
      <c r="AC994" s="7"/>
      <c r="AD994" s="7"/>
      <c r="AE994" s="7"/>
      <c r="AF994" s="6"/>
      <c r="AG994" s="7"/>
      <c r="AH994" s="7"/>
      <c r="AI994" s="7"/>
      <c r="AJ994" s="7"/>
      <c r="AN994" s="6"/>
      <c r="AO994" s="7"/>
      <c r="AP994" s="7"/>
      <c r="AQ994" s="7"/>
      <c r="AR994" s="7"/>
      <c r="AV994" s="6"/>
      <c r="AW994" s="7"/>
      <c r="AX994" s="7"/>
      <c r="AY994" s="7"/>
      <c r="AZ994" s="7"/>
      <c r="BD994" s="6"/>
      <c r="BE994" s="7"/>
      <c r="BF994" s="7"/>
      <c r="BG994" s="7"/>
      <c r="BH994" s="7"/>
      <c r="BQ994" s="7"/>
      <c r="BR994" s="7"/>
      <c r="BS994" s="7"/>
      <c r="BT994" s="7"/>
      <c r="BU994" s="7"/>
      <c r="CH994" s="7"/>
      <c r="CI994" s="7"/>
      <c r="CJ994" s="7"/>
      <c r="CK994" s="7"/>
      <c r="CQ994" s="7"/>
      <c r="CR994" s="7"/>
      <c r="CS994" s="7"/>
      <c r="CT994" s="7"/>
      <c r="CU994" s="7"/>
      <c r="DH994" s="7"/>
      <c r="DI994" s="7"/>
      <c r="DJ994" s="7"/>
      <c r="DK994" s="7"/>
      <c r="DQ994" s="7"/>
      <c r="DR994" s="7"/>
      <c r="DS994" s="7"/>
      <c r="DT994" s="7"/>
      <c r="DU994" s="7"/>
      <c r="EB994" s="7"/>
      <c r="EC994" s="7"/>
      <c r="ED994" s="7"/>
      <c r="EE994" s="7"/>
      <c r="EK994" s="7"/>
      <c r="EL994" s="7"/>
      <c r="EM994" s="7"/>
      <c r="EN994" s="7"/>
      <c r="EO994" s="7"/>
      <c r="EV994" s="7"/>
      <c r="EW994" s="7"/>
      <c r="EX994" s="7"/>
      <c r="EY994" s="7"/>
    </row>
    <row r="995" spans="1:155" s="8" customFormat="1" x14ac:dyDescent="0.35">
      <c r="A995" s="5"/>
      <c r="B995" s="5"/>
      <c r="C995" s="5"/>
      <c r="D995" s="5"/>
      <c r="E995" s="5"/>
      <c r="F995" s="5"/>
      <c r="G995" s="6"/>
      <c r="H995" s="6"/>
      <c r="I995" s="7"/>
      <c r="J995" s="7"/>
      <c r="K995" s="7"/>
      <c r="L995" s="7"/>
      <c r="M995" s="7"/>
      <c r="N995" s="7"/>
      <c r="O995" s="7"/>
      <c r="P995" s="6"/>
      <c r="Q995" s="6"/>
      <c r="R995" s="6"/>
      <c r="S995" s="6"/>
      <c r="T995" s="6"/>
      <c r="U995" s="6"/>
      <c r="V995" s="6"/>
      <c r="W995" s="7"/>
      <c r="X995" s="7"/>
      <c r="Y995" s="7"/>
      <c r="Z995" s="7"/>
      <c r="AA995" s="7"/>
      <c r="AB995" s="7"/>
      <c r="AC995" s="7"/>
      <c r="AD995" s="7"/>
      <c r="AE995" s="7"/>
      <c r="AF995" s="6"/>
      <c r="AG995" s="7"/>
      <c r="AH995" s="7"/>
      <c r="AI995" s="7"/>
      <c r="AJ995" s="7"/>
      <c r="AN995" s="6"/>
      <c r="AO995" s="7"/>
      <c r="AP995" s="7"/>
      <c r="AQ995" s="7"/>
      <c r="AR995" s="7"/>
      <c r="AV995" s="6"/>
      <c r="AW995" s="7"/>
      <c r="AX995" s="7"/>
      <c r="AY995" s="7"/>
      <c r="AZ995" s="7"/>
      <c r="BD995" s="6"/>
      <c r="BE995" s="7"/>
      <c r="BF995" s="7"/>
      <c r="BG995" s="7"/>
      <c r="BH995" s="7"/>
      <c r="BQ995" s="7"/>
      <c r="BR995" s="7"/>
      <c r="BS995" s="7"/>
      <c r="BT995" s="7"/>
      <c r="BU995" s="7"/>
      <c r="CH995" s="7"/>
      <c r="CI995" s="7"/>
      <c r="CJ995" s="7"/>
      <c r="CK995" s="7"/>
      <c r="CQ995" s="7"/>
      <c r="CR995" s="7"/>
      <c r="CS995" s="7"/>
      <c r="CT995" s="7"/>
      <c r="CU995" s="7"/>
      <c r="DH995" s="7"/>
      <c r="DI995" s="7"/>
      <c r="DJ995" s="7"/>
      <c r="DK995" s="7"/>
      <c r="DQ995" s="7"/>
      <c r="DR995" s="7"/>
      <c r="DS995" s="7"/>
      <c r="DT995" s="7"/>
      <c r="DU995" s="7"/>
      <c r="EB995" s="7"/>
      <c r="EC995" s="7"/>
      <c r="ED995" s="7"/>
      <c r="EE995" s="7"/>
      <c r="EK995" s="7"/>
      <c r="EL995" s="7"/>
      <c r="EM995" s="7"/>
      <c r="EN995" s="7"/>
      <c r="EO995" s="7"/>
      <c r="EV995" s="7"/>
      <c r="EW995" s="7"/>
      <c r="EX995" s="7"/>
      <c r="EY995" s="7"/>
    </row>
    <row r="996" spans="1:155" s="8" customFormat="1" x14ac:dyDescent="0.35">
      <c r="A996" s="5"/>
      <c r="B996" s="5"/>
      <c r="C996" s="5"/>
      <c r="D996" s="5"/>
      <c r="E996" s="5"/>
      <c r="F996" s="5"/>
      <c r="G996" s="6"/>
      <c r="H996" s="6"/>
      <c r="I996" s="7"/>
      <c r="J996" s="7"/>
      <c r="K996" s="7"/>
      <c r="L996" s="7"/>
      <c r="M996" s="7"/>
      <c r="N996" s="7"/>
      <c r="O996" s="7"/>
      <c r="P996" s="6"/>
      <c r="Q996" s="6"/>
      <c r="R996" s="6"/>
      <c r="S996" s="6"/>
      <c r="T996" s="6"/>
      <c r="U996" s="6"/>
      <c r="V996" s="6"/>
      <c r="W996" s="7"/>
      <c r="X996" s="7"/>
      <c r="Y996" s="7"/>
      <c r="Z996" s="7"/>
      <c r="AA996" s="7"/>
      <c r="AB996" s="7"/>
      <c r="AC996" s="7"/>
      <c r="AD996" s="7"/>
      <c r="AE996" s="7"/>
      <c r="AF996" s="6"/>
      <c r="AG996" s="7"/>
      <c r="AH996" s="7"/>
      <c r="AI996" s="7"/>
      <c r="AJ996" s="7"/>
      <c r="AN996" s="6"/>
      <c r="AO996" s="7"/>
      <c r="AP996" s="7"/>
      <c r="AQ996" s="7"/>
      <c r="AR996" s="7"/>
      <c r="AV996" s="6"/>
      <c r="AW996" s="7"/>
      <c r="AX996" s="7"/>
      <c r="AY996" s="7"/>
      <c r="AZ996" s="7"/>
      <c r="BD996" s="6"/>
      <c r="BE996" s="7"/>
      <c r="BF996" s="7"/>
      <c r="BG996" s="7"/>
      <c r="BH996" s="7"/>
      <c r="BQ996" s="7"/>
      <c r="BR996" s="7"/>
      <c r="BS996" s="7"/>
      <c r="BT996" s="7"/>
      <c r="BU996" s="7"/>
      <c r="CH996" s="7"/>
      <c r="CI996" s="7"/>
      <c r="CJ996" s="7"/>
      <c r="CK996" s="7"/>
      <c r="CQ996" s="7"/>
      <c r="CR996" s="7"/>
      <c r="CS996" s="7"/>
      <c r="CT996" s="7"/>
      <c r="CU996" s="7"/>
      <c r="DH996" s="7"/>
      <c r="DI996" s="7"/>
      <c r="DJ996" s="7"/>
      <c r="DK996" s="7"/>
      <c r="DQ996" s="7"/>
      <c r="DR996" s="7"/>
      <c r="DS996" s="7"/>
      <c r="DT996" s="7"/>
      <c r="DU996" s="7"/>
      <c r="EB996" s="7"/>
      <c r="EC996" s="7"/>
      <c r="ED996" s="7"/>
      <c r="EE996" s="7"/>
      <c r="EK996" s="7"/>
      <c r="EL996" s="7"/>
      <c r="EM996" s="7"/>
      <c r="EN996" s="7"/>
      <c r="EO996" s="7"/>
      <c r="EV996" s="7"/>
      <c r="EW996" s="7"/>
      <c r="EX996" s="7"/>
      <c r="EY996" s="7"/>
    </row>
    <row r="997" spans="1:155" s="8" customFormat="1" x14ac:dyDescent="0.35">
      <c r="A997" s="5"/>
      <c r="B997" s="5"/>
      <c r="C997" s="5"/>
      <c r="D997" s="5"/>
      <c r="E997" s="5"/>
      <c r="F997" s="5"/>
      <c r="G997" s="6"/>
      <c r="H997" s="6"/>
      <c r="I997" s="7"/>
      <c r="J997" s="7"/>
      <c r="K997" s="7"/>
      <c r="L997" s="7"/>
      <c r="M997" s="7"/>
      <c r="N997" s="7"/>
      <c r="O997" s="7"/>
      <c r="P997" s="6"/>
      <c r="Q997" s="6"/>
      <c r="R997" s="6"/>
      <c r="S997" s="6"/>
      <c r="T997" s="6"/>
      <c r="U997" s="6"/>
      <c r="V997" s="6"/>
      <c r="W997" s="7"/>
      <c r="X997" s="7"/>
      <c r="Y997" s="7"/>
      <c r="Z997" s="7"/>
      <c r="AA997" s="7"/>
      <c r="AB997" s="7"/>
      <c r="AC997" s="7"/>
      <c r="AD997" s="7"/>
      <c r="AE997" s="7"/>
      <c r="AF997" s="6"/>
      <c r="AG997" s="7"/>
      <c r="AH997" s="7"/>
      <c r="AI997" s="7"/>
      <c r="AJ997" s="7"/>
      <c r="AN997" s="6"/>
      <c r="AO997" s="7"/>
      <c r="AP997" s="7"/>
      <c r="AQ997" s="7"/>
      <c r="AR997" s="7"/>
      <c r="AV997" s="6"/>
      <c r="AW997" s="7"/>
      <c r="AX997" s="7"/>
      <c r="AY997" s="7"/>
      <c r="AZ997" s="7"/>
      <c r="BD997" s="6"/>
      <c r="BE997" s="7"/>
      <c r="BF997" s="7"/>
      <c r="BG997" s="7"/>
      <c r="BH997" s="7"/>
      <c r="BQ997" s="7"/>
      <c r="BR997" s="7"/>
      <c r="BS997" s="7"/>
      <c r="BT997" s="7"/>
      <c r="BU997" s="7"/>
      <c r="CH997" s="7"/>
      <c r="CI997" s="7"/>
      <c r="CJ997" s="7"/>
      <c r="CK997" s="7"/>
      <c r="CQ997" s="7"/>
      <c r="CR997" s="7"/>
      <c r="CS997" s="7"/>
      <c r="CT997" s="7"/>
      <c r="CU997" s="7"/>
      <c r="DH997" s="7"/>
      <c r="DI997" s="7"/>
      <c r="DJ997" s="7"/>
      <c r="DK997" s="7"/>
      <c r="DQ997" s="7"/>
      <c r="DR997" s="7"/>
      <c r="DS997" s="7"/>
      <c r="DT997" s="7"/>
      <c r="DU997" s="7"/>
      <c r="EB997" s="7"/>
      <c r="EC997" s="7"/>
      <c r="ED997" s="7"/>
      <c r="EE997" s="7"/>
      <c r="EK997" s="7"/>
      <c r="EL997" s="7"/>
      <c r="EM997" s="7"/>
      <c r="EN997" s="7"/>
      <c r="EO997" s="7"/>
      <c r="EV997" s="7"/>
      <c r="EW997" s="7"/>
      <c r="EX997" s="7"/>
      <c r="EY997" s="7"/>
    </row>
    <row r="998" spans="1:155" s="8" customFormat="1" x14ac:dyDescent="0.35">
      <c r="A998" s="5"/>
      <c r="B998" s="5"/>
      <c r="C998" s="5"/>
      <c r="D998" s="5"/>
      <c r="E998" s="5"/>
      <c r="F998" s="5"/>
      <c r="G998" s="6"/>
      <c r="H998" s="6"/>
      <c r="I998" s="7"/>
      <c r="J998" s="7"/>
      <c r="K998" s="7"/>
      <c r="L998" s="7"/>
      <c r="M998" s="7"/>
      <c r="N998" s="7"/>
      <c r="O998" s="7"/>
      <c r="P998" s="6"/>
      <c r="Q998" s="6"/>
      <c r="R998" s="6"/>
      <c r="S998" s="6"/>
      <c r="T998" s="6"/>
      <c r="U998" s="6"/>
      <c r="V998" s="6"/>
      <c r="W998" s="7"/>
      <c r="X998" s="7"/>
      <c r="Y998" s="7"/>
      <c r="Z998" s="7"/>
      <c r="AA998" s="7"/>
      <c r="AB998" s="7"/>
      <c r="AC998" s="7"/>
      <c r="AD998" s="7"/>
      <c r="AE998" s="7"/>
      <c r="AF998" s="6"/>
      <c r="AG998" s="7"/>
      <c r="AH998" s="7"/>
      <c r="AI998" s="7"/>
      <c r="AJ998" s="7"/>
      <c r="AN998" s="6"/>
      <c r="AO998" s="7"/>
      <c r="AP998" s="7"/>
      <c r="AQ998" s="7"/>
      <c r="AR998" s="7"/>
      <c r="AV998" s="6"/>
      <c r="AW998" s="7"/>
      <c r="AX998" s="7"/>
      <c r="AY998" s="7"/>
      <c r="AZ998" s="7"/>
      <c r="BD998" s="6"/>
      <c r="BE998" s="7"/>
      <c r="BF998" s="7"/>
      <c r="BG998" s="7"/>
      <c r="BH998" s="7"/>
      <c r="BQ998" s="7"/>
      <c r="BR998" s="7"/>
      <c r="BS998" s="7"/>
      <c r="BT998" s="7"/>
      <c r="BU998" s="7"/>
      <c r="CH998" s="7"/>
      <c r="CI998" s="7"/>
      <c r="CJ998" s="7"/>
      <c r="CK998" s="7"/>
      <c r="CQ998" s="7"/>
      <c r="CR998" s="7"/>
      <c r="CS998" s="7"/>
      <c r="CT998" s="7"/>
      <c r="CU998" s="7"/>
      <c r="DH998" s="7"/>
      <c r="DI998" s="7"/>
      <c r="DJ998" s="7"/>
      <c r="DK998" s="7"/>
      <c r="DQ998" s="7"/>
      <c r="DR998" s="7"/>
      <c r="DS998" s="7"/>
      <c r="DT998" s="7"/>
      <c r="DU998" s="7"/>
      <c r="EB998" s="7"/>
      <c r="EC998" s="7"/>
      <c r="ED998" s="7"/>
      <c r="EE998" s="7"/>
      <c r="EK998" s="7"/>
      <c r="EL998" s="7"/>
      <c r="EM998" s="7"/>
      <c r="EN998" s="7"/>
      <c r="EO998" s="7"/>
      <c r="EV998" s="7"/>
      <c r="EW998" s="7"/>
      <c r="EX998" s="7"/>
      <c r="EY998" s="7"/>
    </row>
    <row r="999" spans="1:155" s="8" customFormat="1" x14ac:dyDescent="0.35">
      <c r="A999" s="5"/>
      <c r="B999" s="5"/>
      <c r="C999" s="5"/>
      <c r="D999" s="5"/>
      <c r="E999" s="5"/>
      <c r="F999" s="5"/>
      <c r="G999" s="6"/>
      <c r="H999" s="6"/>
      <c r="I999" s="7"/>
      <c r="J999" s="7"/>
      <c r="K999" s="7"/>
      <c r="L999" s="7"/>
      <c r="M999" s="7"/>
      <c r="N999" s="7"/>
      <c r="O999" s="7"/>
      <c r="P999" s="6"/>
      <c r="Q999" s="6"/>
      <c r="R999" s="6"/>
      <c r="S999" s="6"/>
      <c r="T999" s="6"/>
      <c r="U999" s="6"/>
      <c r="V999" s="6"/>
      <c r="W999" s="7"/>
      <c r="X999" s="7"/>
      <c r="Y999" s="7"/>
      <c r="Z999" s="7"/>
      <c r="AA999" s="7"/>
      <c r="AB999" s="7"/>
      <c r="AC999" s="7"/>
      <c r="AD999" s="7"/>
      <c r="AE999" s="7"/>
      <c r="AF999" s="6"/>
      <c r="AG999" s="7"/>
      <c r="AH999" s="7"/>
      <c r="AI999" s="7"/>
      <c r="AJ999" s="7"/>
      <c r="AN999" s="6"/>
      <c r="AO999" s="7"/>
      <c r="AP999" s="7"/>
      <c r="AQ999" s="7"/>
      <c r="AR999" s="7"/>
      <c r="AV999" s="6"/>
      <c r="AW999" s="7"/>
      <c r="AX999" s="7"/>
      <c r="AY999" s="7"/>
      <c r="AZ999" s="7"/>
      <c r="BD999" s="6"/>
      <c r="BE999" s="7"/>
      <c r="BF999" s="7"/>
      <c r="BG999" s="7"/>
      <c r="BH999" s="7"/>
      <c r="BQ999" s="7"/>
      <c r="BR999" s="7"/>
      <c r="BS999" s="7"/>
      <c r="BT999" s="7"/>
      <c r="BU999" s="7"/>
      <c r="CH999" s="7"/>
      <c r="CI999" s="7"/>
      <c r="CJ999" s="7"/>
      <c r="CK999" s="7"/>
      <c r="CQ999" s="7"/>
      <c r="CR999" s="7"/>
      <c r="CS999" s="7"/>
      <c r="CT999" s="7"/>
      <c r="CU999" s="7"/>
      <c r="DH999" s="7"/>
      <c r="DI999" s="7"/>
      <c r="DJ999" s="7"/>
      <c r="DK999" s="7"/>
      <c r="DQ999" s="7"/>
      <c r="DR999" s="7"/>
      <c r="DS999" s="7"/>
      <c r="DT999" s="7"/>
      <c r="DU999" s="7"/>
      <c r="EB999" s="7"/>
      <c r="EC999" s="7"/>
      <c r="ED999" s="7"/>
      <c r="EE999" s="7"/>
      <c r="EK999" s="7"/>
      <c r="EL999" s="7"/>
      <c r="EM999" s="7"/>
      <c r="EN999" s="7"/>
      <c r="EO999" s="7"/>
      <c r="EV999" s="7"/>
      <c r="EW999" s="7"/>
      <c r="EX999" s="7"/>
      <c r="EY999" s="7"/>
    </row>
    <row r="1000" spans="1:155" s="8" customFormat="1" x14ac:dyDescent="0.35">
      <c r="A1000" s="5"/>
      <c r="B1000" s="5"/>
      <c r="C1000" s="5"/>
      <c r="D1000" s="5"/>
      <c r="E1000" s="5"/>
      <c r="F1000" s="5"/>
      <c r="G1000" s="6"/>
      <c r="H1000" s="6"/>
      <c r="I1000" s="7"/>
      <c r="J1000" s="7"/>
      <c r="K1000" s="7"/>
      <c r="L1000" s="7"/>
      <c r="M1000" s="7"/>
      <c r="N1000" s="7"/>
      <c r="O1000" s="7"/>
      <c r="P1000" s="6"/>
      <c r="Q1000" s="6"/>
      <c r="R1000" s="6"/>
      <c r="S1000" s="6"/>
      <c r="T1000" s="6"/>
      <c r="U1000" s="6"/>
      <c r="V1000" s="6"/>
      <c r="W1000" s="7"/>
      <c r="X1000" s="7"/>
      <c r="Y1000" s="7"/>
      <c r="Z1000" s="7"/>
      <c r="AA1000" s="7"/>
      <c r="AB1000" s="7"/>
      <c r="AC1000" s="7"/>
      <c r="AD1000" s="7"/>
      <c r="AE1000" s="7"/>
      <c r="AF1000" s="6"/>
      <c r="AG1000" s="7"/>
      <c r="AH1000" s="7"/>
      <c r="AI1000" s="7"/>
      <c r="AJ1000" s="7"/>
      <c r="AN1000" s="6"/>
      <c r="AO1000" s="7"/>
      <c r="AP1000" s="7"/>
      <c r="AQ1000" s="7"/>
      <c r="AR1000" s="7"/>
      <c r="AV1000" s="6"/>
      <c r="AW1000" s="7"/>
      <c r="AX1000" s="7"/>
      <c r="AY1000" s="7"/>
      <c r="AZ1000" s="7"/>
      <c r="BD1000" s="6"/>
      <c r="BE1000" s="7"/>
      <c r="BF1000" s="7"/>
      <c r="BG1000" s="7"/>
      <c r="BH1000" s="7"/>
      <c r="BQ1000" s="7"/>
      <c r="BR1000" s="7"/>
      <c r="BS1000" s="7"/>
      <c r="BT1000" s="7"/>
      <c r="BU1000" s="7"/>
      <c r="CH1000" s="7"/>
      <c r="CI1000" s="7"/>
      <c r="CJ1000" s="7"/>
      <c r="CK1000" s="7"/>
      <c r="CQ1000" s="7"/>
      <c r="CR1000" s="7"/>
      <c r="CS1000" s="7"/>
      <c r="CT1000" s="7"/>
      <c r="CU1000" s="7"/>
      <c r="DH1000" s="7"/>
      <c r="DI1000" s="7"/>
      <c r="DJ1000" s="7"/>
      <c r="DK1000" s="7"/>
      <c r="DQ1000" s="7"/>
      <c r="DR1000" s="7"/>
      <c r="DS1000" s="7"/>
      <c r="DT1000" s="7"/>
      <c r="DU1000" s="7"/>
      <c r="EB1000" s="7"/>
      <c r="EC1000" s="7"/>
      <c r="ED1000" s="7"/>
      <c r="EE1000" s="7"/>
      <c r="EK1000" s="7"/>
      <c r="EL1000" s="7"/>
      <c r="EM1000" s="7"/>
      <c r="EN1000" s="7"/>
      <c r="EO1000" s="7"/>
      <c r="EV1000" s="7"/>
      <c r="EW1000" s="7"/>
      <c r="EX1000" s="7"/>
      <c r="EY1000" s="7"/>
    </row>
    <row r="1001" spans="1:155" s="8" customFormat="1" x14ac:dyDescent="0.35">
      <c r="A1001" s="5"/>
      <c r="B1001" s="5"/>
      <c r="C1001" s="5"/>
      <c r="D1001" s="5"/>
      <c r="E1001" s="5"/>
      <c r="F1001" s="5"/>
      <c r="G1001" s="6"/>
      <c r="H1001" s="6"/>
      <c r="I1001" s="7"/>
      <c r="J1001" s="7"/>
      <c r="K1001" s="7"/>
      <c r="L1001" s="7"/>
      <c r="M1001" s="7"/>
      <c r="N1001" s="7"/>
      <c r="O1001" s="7"/>
      <c r="P1001" s="6"/>
      <c r="Q1001" s="6"/>
      <c r="R1001" s="6"/>
      <c r="S1001" s="6"/>
      <c r="T1001" s="6"/>
      <c r="U1001" s="6"/>
      <c r="V1001" s="6"/>
      <c r="W1001" s="7"/>
      <c r="X1001" s="7"/>
      <c r="Y1001" s="7"/>
      <c r="Z1001" s="7"/>
      <c r="AA1001" s="7"/>
      <c r="AB1001" s="7"/>
      <c r="AC1001" s="7"/>
      <c r="AD1001" s="7"/>
      <c r="AE1001" s="7"/>
      <c r="AF1001" s="6"/>
      <c r="AG1001" s="7"/>
      <c r="AH1001" s="7"/>
      <c r="AI1001" s="7"/>
      <c r="AJ1001" s="7"/>
      <c r="AN1001" s="6"/>
      <c r="AO1001" s="7"/>
      <c r="AP1001" s="7"/>
      <c r="AQ1001" s="7"/>
      <c r="AR1001" s="7"/>
      <c r="AV1001" s="6"/>
      <c r="AW1001" s="7"/>
      <c r="AX1001" s="7"/>
      <c r="AY1001" s="7"/>
      <c r="AZ1001" s="7"/>
      <c r="BD1001" s="6"/>
      <c r="BE1001" s="7"/>
      <c r="BF1001" s="7"/>
      <c r="BG1001" s="7"/>
      <c r="BH1001" s="7"/>
      <c r="BQ1001" s="7"/>
      <c r="BR1001" s="7"/>
      <c r="BS1001" s="7"/>
      <c r="BT1001" s="7"/>
      <c r="BU1001" s="7"/>
      <c r="CH1001" s="7"/>
      <c r="CI1001" s="7"/>
      <c r="CJ1001" s="7"/>
      <c r="CK1001" s="7"/>
      <c r="CQ1001" s="7"/>
      <c r="CR1001" s="7"/>
      <c r="CS1001" s="7"/>
      <c r="CT1001" s="7"/>
      <c r="CU1001" s="7"/>
      <c r="DH1001" s="7"/>
      <c r="DI1001" s="7"/>
      <c r="DJ1001" s="7"/>
      <c r="DK1001" s="7"/>
      <c r="DQ1001" s="7"/>
      <c r="DR1001" s="7"/>
      <c r="DS1001" s="7"/>
      <c r="DT1001" s="7"/>
      <c r="DU1001" s="7"/>
      <c r="EB1001" s="7"/>
      <c r="EC1001" s="7"/>
      <c r="ED1001" s="7"/>
      <c r="EE1001" s="7"/>
      <c r="EK1001" s="7"/>
      <c r="EL1001" s="7"/>
      <c r="EM1001" s="7"/>
      <c r="EN1001" s="7"/>
      <c r="EO1001" s="7"/>
      <c r="EV1001" s="7"/>
      <c r="EW1001" s="7"/>
      <c r="EX1001" s="7"/>
      <c r="EY1001" s="7"/>
    </row>
    <row r="1002" spans="1:155" s="8" customFormat="1" x14ac:dyDescent="0.35">
      <c r="A1002" s="5"/>
      <c r="B1002" s="5"/>
      <c r="C1002" s="5"/>
      <c r="D1002" s="5"/>
      <c r="E1002" s="5"/>
      <c r="F1002" s="5"/>
      <c r="G1002" s="6"/>
      <c r="H1002" s="6"/>
      <c r="I1002" s="7"/>
      <c r="J1002" s="7"/>
      <c r="K1002" s="7"/>
      <c r="L1002" s="7"/>
      <c r="M1002" s="7"/>
      <c r="N1002" s="7"/>
      <c r="O1002" s="7"/>
      <c r="P1002" s="6"/>
      <c r="Q1002" s="6"/>
      <c r="R1002" s="6"/>
      <c r="S1002" s="6"/>
      <c r="T1002" s="6"/>
      <c r="U1002" s="6"/>
      <c r="V1002" s="6"/>
      <c r="W1002" s="7"/>
      <c r="X1002" s="7"/>
      <c r="Y1002" s="7"/>
      <c r="Z1002" s="7"/>
      <c r="AA1002" s="7"/>
      <c r="AB1002" s="7"/>
      <c r="AC1002" s="7"/>
      <c r="AD1002" s="7"/>
      <c r="AE1002" s="7"/>
      <c r="AF1002" s="6"/>
      <c r="AG1002" s="7"/>
      <c r="AH1002" s="7"/>
      <c r="AI1002" s="7"/>
      <c r="AJ1002" s="7"/>
      <c r="AN1002" s="6"/>
      <c r="AO1002" s="7"/>
      <c r="AP1002" s="7"/>
      <c r="AQ1002" s="7"/>
      <c r="AR1002" s="7"/>
      <c r="AV1002" s="6"/>
      <c r="AW1002" s="7"/>
      <c r="AX1002" s="7"/>
      <c r="AY1002" s="7"/>
      <c r="AZ1002" s="7"/>
      <c r="BD1002" s="6"/>
      <c r="BE1002" s="7"/>
      <c r="BF1002" s="7"/>
      <c r="BG1002" s="7"/>
      <c r="BH1002" s="7"/>
      <c r="BQ1002" s="7"/>
      <c r="BR1002" s="7"/>
      <c r="BS1002" s="7"/>
      <c r="BT1002" s="7"/>
      <c r="BU1002" s="7"/>
      <c r="CH1002" s="7"/>
      <c r="CI1002" s="7"/>
      <c r="CJ1002" s="7"/>
      <c r="CK1002" s="7"/>
      <c r="CQ1002" s="7"/>
      <c r="CR1002" s="7"/>
      <c r="CS1002" s="7"/>
      <c r="CT1002" s="7"/>
      <c r="CU1002" s="7"/>
      <c r="DH1002" s="7"/>
      <c r="DI1002" s="7"/>
      <c r="DJ1002" s="7"/>
      <c r="DK1002" s="7"/>
      <c r="DQ1002" s="7"/>
      <c r="DR1002" s="7"/>
      <c r="DS1002" s="7"/>
      <c r="DT1002" s="7"/>
      <c r="DU1002" s="7"/>
      <c r="EB1002" s="7"/>
      <c r="EC1002" s="7"/>
      <c r="ED1002" s="7"/>
      <c r="EE1002" s="7"/>
      <c r="EK1002" s="7"/>
      <c r="EL1002" s="7"/>
      <c r="EM1002" s="7"/>
      <c r="EN1002" s="7"/>
      <c r="EO1002" s="7"/>
      <c r="EV1002" s="7"/>
      <c r="EW1002" s="7"/>
      <c r="EX1002" s="7"/>
      <c r="EY1002" s="7"/>
    </row>
    <row r="1003" spans="1:155" s="8" customFormat="1" x14ac:dyDescent="0.35">
      <c r="A1003" s="5"/>
      <c r="B1003" s="5"/>
      <c r="C1003" s="5"/>
      <c r="D1003" s="5"/>
      <c r="E1003" s="5"/>
      <c r="F1003" s="5"/>
      <c r="G1003" s="6"/>
      <c r="H1003" s="6"/>
      <c r="I1003" s="7"/>
      <c r="J1003" s="7"/>
      <c r="K1003" s="7"/>
      <c r="L1003" s="7"/>
      <c r="M1003" s="7"/>
      <c r="N1003" s="7"/>
      <c r="O1003" s="7"/>
      <c r="P1003" s="6"/>
      <c r="Q1003" s="6"/>
      <c r="R1003" s="6"/>
      <c r="S1003" s="6"/>
      <c r="T1003" s="6"/>
      <c r="U1003" s="6"/>
      <c r="V1003" s="6"/>
      <c r="W1003" s="7"/>
      <c r="X1003" s="7"/>
      <c r="Y1003" s="7"/>
      <c r="Z1003" s="7"/>
      <c r="AA1003" s="7"/>
      <c r="AB1003" s="7"/>
      <c r="AC1003" s="7"/>
      <c r="AD1003" s="7"/>
      <c r="AE1003" s="7"/>
      <c r="AF1003" s="6"/>
      <c r="AG1003" s="7"/>
      <c r="AH1003" s="7"/>
      <c r="AI1003" s="7"/>
      <c r="AJ1003" s="7"/>
      <c r="AN1003" s="6"/>
      <c r="AO1003" s="7"/>
      <c r="AP1003" s="7"/>
      <c r="AQ1003" s="7"/>
      <c r="AR1003" s="7"/>
      <c r="AV1003" s="6"/>
      <c r="AW1003" s="7"/>
      <c r="AX1003" s="7"/>
      <c r="AY1003" s="7"/>
      <c r="AZ1003" s="7"/>
      <c r="BD1003" s="6"/>
      <c r="BE1003" s="7"/>
      <c r="BF1003" s="7"/>
      <c r="BG1003" s="7"/>
      <c r="BH1003" s="7"/>
      <c r="BQ1003" s="7"/>
      <c r="BR1003" s="7"/>
      <c r="BS1003" s="7"/>
      <c r="BT1003" s="7"/>
      <c r="BU1003" s="7"/>
      <c r="CH1003" s="7"/>
      <c r="CI1003" s="7"/>
      <c r="CJ1003" s="7"/>
      <c r="CK1003" s="7"/>
      <c r="CQ1003" s="7"/>
      <c r="CR1003" s="7"/>
      <c r="CS1003" s="7"/>
      <c r="CT1003" s="7"/>
      <c r="CU1003" s="7"/>
      <c r="DH1003" s="7"/>
      <c r="DI1003" s="7"/>
      <c r="DJ1003" s="7"/>
      <c r="DK1003" s="7"/>
      <c r="DQ1003" s="7"/>
      <c r="DR1003" s="7"/>
      <c r="DS1003" s="7"/>
      <c r="DT1003" s="7"/>
      <c r="DU1003" s="7"/>
      <c r="EB1003" s="7"/>
      <c r="EC1003" s="7"/>
      <c r="ED1003" s="7"/>
      <c r="EE1003" s="7"/>
      <c r="EK1003" s="7"/>
      <c r="EL1003" s="7"/>
      <c r="EM1003" s="7"/>
      <c r="EN1003" s="7"/>
      <c r="EO1003" s="7"/>
      <c r="EV1003" s="7"/>
      <c r="EW1003" s="7"/>
      <c r="EX1003" s="7"/>
      <c r="EY1003" s="7"/>
    </row>
    <row r="1004" spans="1:155" s="8" customFormat="1" x14ac:dyDescent="0.35">
      <c r="A1004" s="5"/>
      <c r="B1004" s="5"/>
      <c r="C1004" s="5"/>
      <c r="D1004" s="5"/>
      <c r="E1004" s="5"/>
      <c r="F1004" s="5"/>
      <c r="G1004" s="6"/>
      <c r="H1004" s="6"/>
      <c r="I1004" s="7"/>
      <c r="J1004" s="7"/>
      <c r="K1004" s="7"/>
      <c r="L1004" s="7"/>
      <c r="M1004" s="7"/>
      <c r="N1004" s="7"/>
      <c r="O1004" s="7"/>
      <c r="P1004" s="6"/>
      <c r="Q1004" s="6"/>
      <c r="R1004" s="6"/>
      <c r="S1004" s="6"/>
      <c r="T1004" s="6"/>
      <c r="U1004" s="6"/>
      <c r="V1004" s="6"/>
      <c r="W1004" s="7"/>
      <c r="X1004" s="7"/>
      <c r="Y1004" s="7"/>
      <c r="Z1004" s="7"/>
      <c r="AA1004" s="7"/>
      <c r="AB1004" s="7"/>
      <c r="AC1004" s="7"/>
      <c r="AD1004" s="7"/>
      <c r="AE1004" s="7"/>
      <c r="AF1004" s="6"/>
      <c r="AG1004" s="7"/>
      <c r="AH1004" s="7"/>
      <c r="AI1004" s="7"/>
      <c r="AJ1004" s="7"/>
      <c r="AN1004" s="6"/>
      <c r="AO1004" s="7"/>
      <c r="AP1004" s="7"/>
      <c r="AQ1004" s="7"/>
      <c r="AR1004" s="7"/>
      <c r="AV1004" s="6"/>
      <c r="AW1004" s="7"/>
      <c r="AX1004" s="7"/>
      <c r="AY1004" s="7"/>
      <c r="AZ1004" s="7"/>
      <c r="BD1004" s="6"/>
      <c r="BE1004" s="7"/>
      <c r="BF1004" s="7"/>
      <c r="BG1004" s="7"/>
      <c r="BH1004" s="7"/>
      <c r="BQ1004" s="7"/>
      <c r="BR1004" s="7"/>
      <c r="BS1004" s="7"/>
      <c r="BT1004" s="7"/>
      <c r="BU1004" s="7"/>
      <c r="CH1004" s="7"/>
      <c r="CI1004" s="7"/>
      <c r="CJ1004" s="7"/>
      <c r="CK1004" s="7"/>
      <c r="CQ1004" s="7"/>
      <c r="CR1004" s="7"/>
      <c r="CS1004" s="7"/>
      <c r="CT1004" s="7"/>
      <c r="CU1004" s="7"/>
      <c r="DH1004" s="7"/>
      <c r="DI1004" s="7"/>
      <c r="DJ1004" s="7"/>
      <c r="DK1004" s="7"/>
      <c r="DQ1004" s="7"/>
      <c r="DR1004" s="7"/>
      <c r="DS1004" s="7"/>
      <c r="DT1004" s="7"/>
      <c r="DU1004" s="7"/>
      <c r="EB1004" s="7"/>
      <c r="EC1004" s="7"/>
      <c r="ED1004" s="7"/>
      <c r="EE1004" s="7"/>
      <c r="EK1004" s="7"/>
      <c r="EL1004" s="7"/>
      <c r="EM1004" s="7"/>
      <c r="EN1004" s="7"/>
      <c r="EO1004" s="7"/>
      <c r="EV1004" s="7"/>
      <c r="EW1004" s="7"/>
      <c r="EX1004" s="7"/>
      <c r="EY1004" s="7"/>
    </row>
    <row r="1005" spans="1:155" s="8" customFormat="1" x14ac:dyDescent="0.35">
      <c r="A1005" s="5"/>
      <c r="B1005" s="5"/>
      <c r="C1005" s="5"/>
      <c r="D1005" s="5"/>
      <c r="E1005" s="5"/>
      <c r="F1005" s="5"/>
      <c r="G1005" s="6"/>
      <c r="H1005" s="6"/>
      <c r="I1005" s="7"/>
      <c r="J1005" s="7"/>
      <c r="K1005" s="7"/>
      <c r="L1005" s="7"/>
      <c r="M1005" s="7"/>
      <c r="N1005" s="7"/>
      <c r="O1005" s="7"/>
      <c r="P1005" s="6"/>
      <c r="Q1005" s="6"/>
      <c r="R1005" s="6"/>
      <c r="S1005" s="6"/>
      <c r="T1005" s="6"/>
      <c r="U1005" s="6"/>
      <c r="V1005" s="6"/>
      <c r="W1005" s="7"/>
      <c r="X1005" s="7"/>
      <c r="Y1005" s="7"/>
      <c r="Z1005" s="7"/>
      <c r="AA1005" s="7"/>
      <c r="AB1005" s="7"/>
      <c r="AC1005" s="7"/>
      <c r="AD1005" s="7"/>
      <c r="AE1005" s="7"/>
      <c r="AF1005" s="6"/>
      <c r="AG1005" s="7"/>
      <c r="AH1005" s="7"/>
      <c r="AI1005" s="7"/>
      <c r="AJ1005" s="7"/>
      <c r="AN1005" s="6"/>
      <c r="AO1005" s="7"/>
      <c r="AP1005" s="7"/>
      <c r="AQ1005" s="7"/>
      <c r="AR1005" s="7"/>
      <c r="AV1005" s="6"/>
      <c r="AW1005" s="7"/>
      <c r="AX1005" s="7"/>
      <c r="AY1005" s="7"/>
      <c r="AZ1005" s="7"/>
      <c r="BD1005" s="6"/>
      <c r="BE1005" s="7"/>
      <c r="BF1005" s="7"/>
      <c r="BG1005" s="7"/>
      <c r="BH1005" s="7"/>
      <c r="BQ1005" s="7"/>
      <c r="BR1005" s="7"/>
      <c r="BS1005" s="7"/>
      <c r="BT1005" s="7"/>
      <c r="BU1005" s="7"/>
      <c r="CH1005" s="7"/>
      <c r="CI1005" s="7"/>
      <c r="CJ1005" s="7"/>
      <c r="CK1005" s="7"/>
      <c r="CQ1005" s="7"/>
      <c r="CR1005" s="7"/>
      <c r="CS1005" s="7"/>
      <c r="CT1005" s="7"/>
      <c r="CU1005" s="7"/>
      <c r="DH1005" s="7"/>
      <c r="DI1005" s="7"/>
      <c r="DJ1005" s="7"/>
      <c r="DK1005" s="7"/>
      <c r="DQ1005" s="7"/>
      <c r="DR1005" s="7"/>
      <c r="DS1005" s="7"/>
      <c r="DT1005" s="7"/>
      <c r="DU1005" s="7"/>
      <c r="EB1005" s="7"/>
      <c r="EC1005" s="7"/>
      <c r="ED1005" s="7"/>
      <c r="EE1005" s="7"/>
      <c r="EK1005" s="7"/>
      <c r="EL1005" s="7"/>
      <c r="EM1005" s="7"/>
      <c r="EN1005" s="7"/>
      <c r="EO1005" s="7"/>
      <c r="EV1005" s="7"/>
      <c r="EW1005" s="7"/>
      <c r="EX1005" s="7"/>
      <c r="EY1005" s="7"/>
    </row>
    <row r="1006" spans="1:155" s="8" customFormat="1" x14ac:dyDescent="0.35">
      <c r="A1006" s="5"/>
      <c r="B1006" s="5"/>
      <c r="C1006" s="5"/>
      <c r="D1006" s="5"/>
      <c r="E1006" s="5"/>
      <c r="F1006" s="5"/>
      <c r="G1006" s="6"/>
      <c r="H1006" s="6"/>
      <c r="I1006" s="7"/>
      <c r="J1006" s="7"/>
      <c r="K1006" s="7"/>
      <c r="L1006" s="7"/>
      <c r="M1006" s="7"/>
      <c r="N1006" s="7"/>
      <c r="O1006" s="7"/>
      <c r="P1006" s="6"/>
      <c r="Q1006" s="6"/>
      <c r="R1006" s="6"/>
      <c r="S1006" s="6"/>
      <c r="T1006" s="6"/>
      <c r="U1006" s="6"/>
      <c r="V1006" s="6"/>
      <c r="W1006" s="7"/>
      <c r="X1006" s="7"/>
      <c r="Y1006" s="7"/>
      <c r="Z1006" s="7"/>
      <c r="AA1006" s="7"/>
      <c r="AB1006" s="7"/>
      <c r="AC1006" s="7"/>
      <c r="AD1006" s="7"/>
      <c r="AE1006" s="7"/>
      <c r="AF1006" s="6"/>
      <c r="AG1006" s="7"/>
      <c r="AH1006" s="7"/>
      <c r="AI1006" s="7"/>
      <c r="AJ1006" s="7"/>
      <c r="AN1006" s="6"/>
      <c r="AO1006" s="7"/>
      <c r="AP1006" s="7"/>
      <c r="AQ1006" s="7"/>
      <c r="AR1006" s="7"/>
      <c r="AV1006" s="6"/>
      <c r="AW1006" s="7"/>
      <c r="AX1006" s="7"/>
      <c r="AY1006" s="7"/>
      <c r="AZ1006" s="7"/>
      <c r="BD1006" s="6"/>
      <c r="BE1006" s="7"/>
      <c r="BF1006" s="7"/>
      <c r="BG1006" s="7"/>
      <c r="BH1006" s="7"/>
      <c r="BQ1006" s="7"/>
      <c r="BR1006" s="7"/>
      <c r="BS1006" s="7"/>
      <c r="BT1006" s="7"/>
      <c r="BU1006" s="7"/>
      <c r="CH1006" s="7"/>
      <c r="CI1006" s="7"/>
      <c r="CJ1006" s="7"/>
      <c r="CK1006" s="7"/>
      <c r="CQ1006" s="7"/>
      <c r="CR1006" s="7"/>
      <c r="CS1006" s="7"/>
      <c r="CT1006" s="7"/>
      <c r="CU1006" s="7"/>
      <c r="DH1006" s="7"/>
      <c r="DI1006" s="7"/>
      <c r="DJ1006" s="7"/>
      <c r="DK1006" s="7"/>
      <c r="DQ1006" s="7"/>
      <c r="DR1006" s="7"/>
      <c r="DS1006" s="7"/>
      <c r="DT1006" s="7"/>
      <c r="DU1006" s="7"/>
      <c r="EB1006" s="7"/>
      <c r="EC1006" s="7"/>
      <c r="ED1006" s="7"/>
      <c r="EE1006" s="7"/>
      <c r="EK1006" s="7"/>
      <c r="EL1006" s="7"/>
      <c r="EM1006" s="7"/>
      <c r="EN1006" s="7"/>
      <c r="EO1006" s="7"/>
      <c r="EV1006" s="7"/>
      <c r="EW1006" s="7"/>
      <c r="EX1006" s="7"/>
      <c r="EY1006" s="7"/>
    </row>
    <row r="1007" spans="1:155" s="8" customFormat="1" x14ac:dyDescent="0.35">
      <c r="A1007" s="5"/>
      <c r="B1007" s="5"/>
      <c r="C1007" s="5"/>
      <c r="D1007" s="5"/>
      <c r="E1007" s="5"/>
      <c r="F1007" s="5"/>
      <c r="G1007" s="6"/>
      <c r="H1007" s="6"/>
      <c r="I1007" s="7"/>
      <c r="J1007" s="7"/>
      <c r="K1007" s="7"/>
      <c r="L1007" s="7"/>
      <c r="M1007" s="7"/>
      <c r="N1007" s="7"/>
      <c r="O1007" s="7"/>
      <c r="P1007" s="6"/>
      <c r="Q1007" s="6"/>
      <c r="R1007" s="6"/>
      <c r="S1007" s="6"/>
      <c r="T1007" s="6"/>
      <c r="U1007" s="6"/>
      <c r="V1007" s="6"/>
      <c r="W1007" s="7"/>
      <c r="X1007" s="7"/>
      <c r="Y1007" s="7"/>
      <c r="Z1007" s="7"/>
      <c r="AA1007" s="7"/>
      <c r="AB1007" s="7"/>
      <c r="AC1007" s="7"/>
      <c r="AD1007" s="7"/>
      <c r="AE1007" s="7"/>
      <c r="AF1007" s="6"/>
      <c r="AG1007" s="7"/>
      <c r="AH1007" s="7"/>
      <c r="AI1007" s="7"/>
      <c r="AJ1007" s="7"/>
      <c r="AN1007" s="6"/>
      <c r="AO1007" s="7"/>
      <c r="AP1007" s="7"/>
      <c r="AQ1007" s="7"/>
      <c r="AR1007" s="7"/>
      <c r="AV1007" s="6"/>
      <c r="AW1007" s="7"/>
      <c r="AX1007" s="7"/>
      <c r="AY1007" s="7"/>
      <c r="AZ1007" s="7"/>
      <c r="BD1007" s="6"/>
      <c r="BE1007" s="7"/>
      <c r="BF1007" s="7"/>
      <c r="BG1007" s="7"/>
      <c r="BH1007" s="7"/>
      <c r="BQ1007" s="7"/>
      <c r="BR1007" s="7"/>
      <c r="BS1007" s="7"/>
      <c r="BT1007" s="7"/>
      <c r="BU1007" s="7"/>
      <c r="CH1007" s="7"/>
      <c r="CI1007" s="7"/>
      <c r="CJ1007" s="7"/>
      <c r="CK1007" s="7"/>
      <c r="CQ1007" s="7"/>
      <c r="CR1007" s="7"/>
      <c r="CS1007" s="7"/>
      <c r="CT1007" s="7"/>
      <c r="CU1007" s="7"/>
      <c r="DH1007" s="7"/>
      <c r="DI1007" s="7"/>
      <c r="DJ1007" s="7"/>
      <c r="DK1007" s="7"/>
      <c r="DQ1007" s="7"/>
      <c r="DR1007" s="7"/>
      <c r="DS1007" s="7"/>
      <c r="DT1007" s="7"/>
      <c r="DU1007" s="7"/>
      <c r="EB1007" s="7"/>
      <c r="EC1007" s="7"/>
      <c r="ED1007" s="7"/>
      <c r="EE1007" s="7"/>
      <c r="EK1007" s="7"/>
      <c r="EL1007" s="7"/>
      <c r="EM1007" s="7"/>
      <c r="EN1007" s="7"/>
      <c r="EO1007" s="7"/>
      <c r="EV1007" s="7"/>
      <c r="EW1007" s="7"/>
      <c r="EX1007" s="7"/>
      <c r="EY1007" s="7"/>
    </row>
    <row r="1008" spans="1:155" s="8" customFormat="1" x14ac:dyDescent="0.35">
      <c r="A1008" s="5"/>
      <c r="B1008" s="5"/>
      <c r="C1008" s="5"/>
      <c r="D1008" s="5"/>
      <c r="E1008" s="5"/>
      <c r="F1008" s="5"/>
      <c r="G1008" s="6"/>
      <c r="H1008" s="6"/>
      <c r="I1008" s="7"/>
      <c r="J1008" s="7"/>
      <c r="K1008" s="7"/>
      <c r="L1008" s="7"/>
      <c r="M1008" s="7"/>
      <c r="N1008" s="7"/>
      <c r="O1008" s="7"/>
      <c r="P1008" s="6"/>
      <c r="Q1008" s="6"/>
      <c r="R1008" s="6"/>
      <c r="S1008" s="6"/>
      <c r="T1008" s="6"/>
      <c r="U1008" s="6"/>
      <c r="V1008" s="6"/>
      <c r="W1008" s="7"/>
      <c r="X1008" s="7"/>
      <c r="Y1008" s="7"/>
      <c r="Z1008" s="7"/>
      <c r="AA1008" s="7"/>
      <c r="AB1008" s="7"/>
      <c r="AC1008" s="7"/>
      <c r="AD1008" s="7"/>
      <c r="AE1008" s="7"/>
      <c r="AF1008" s="6"/>
      <c r="AG1008" s="7"/>
      <c r="AH1008" s="7"/>
      <c r="AI1008" s="7"/>
      <c r="AJ1008" s="7"/>
      <c r="AN1008" s="6"/>
      <c r="AO1008" s="7"/>
      <c r="AP1008" s="7"/>
      <c r="AQ1008" s="7"/>
      <c r="AR1008" s="7"/>
      <c r="AV1008" s="6"/>
      <c r="AW1008" s="7"/>
      <c r="AX1008" s="7"/>
      <c r="AY1008" s="7"/>
      <c r="AZ1008" s="7"/>
      <c r="BD1008" s="6"/>
      <c r="BE1008" s="7"/>
      <c r="BF1008" s="7"/>
      <c r="BG1008" s="7"/>
      <c r="BH1008" s="7"/>
      <c r="BQ1008" s="7"/>
      <c r="BR1008" s="7"/>
      <c r="BS1008" s="7"/>
      <c r="BT1008" s="7"/>
      <c r="BU1008" s="7"/>
      <c r="CH1008" s="7"/>
      <c r="CI1008" s="7"/>
      <c r="CJ1008" s="7"/>
      <c r="CK1008" s="7"/>
      <c r="CQ1008" s="7"/>
      <c r="CR1008" s="7"/>
      <c r="CS1008" s="7"/>
      <c r="CT1008" s="7"/>
      <c r="CU1008" s="7"/>
      <c r="DH1008" s="7"/>
      <c r="DI1008" s="7"/>
      <c r="DJ1008" s="7"/>
      <c r="DK1008" s="7"/>
      <c r="DQ1008" s="7"/>
      <c r="DR1008" s="7"/>
      <c r="DS1008" s="7"/>
      <c r="DT1008" s="7"/>
      <c r="DU1008" s="7"/>
      <c r="EB1008" s="7"/>
      <c r="EC1008" s="7"/>
      <c r="ED1008" s="7"/>
      <c r="EE1008" s="7"/>
      <c r="EK1008" s="7"/>
      <c r="EL1008" s="7"/>
      <c r="EM1008" s="7"/>
      <c r="EN1008" s="7"/>
      <c r="EO1008" s="7"/>
      <c r="EV1008" s="7"/>
      <c r="EW1008" s="7"/>
      <c r="EX1008" s="7"/>
      <c r="EY1008" s="7"/>
    </row>
    <row r="1009" spans="1:155" s="8" customFormat="1" x14ac:dyDescent="0.35">
      <c r="A1009" s="5"/>
      <c r="B1009" s="5"/>
      <c r="C1009" s="5"/>
      <c r="D1009" s="5"/>
      <c r="E1009" s="5"/>
      <c r="F1009" s="5"/>
      <c r="G1009" s="6"/>
      <c r="H1009" s="6"/>
      <c r="I1009" s="7"/>
      <c r="J1009" s="7"/>
      <c r="K1009" s="7"/>
      <c r="L1009" s="7"/>
      <c r="M1009" s="7"/>
      <c r="N1009" s="7"/>
      <c r="O1009" s="7"/>
      <c r="P1009" s="6"/>
      <c r="Q1009" s="6"/>
      <c r="R1009" s="6"/>
      <c r="S1009" s="6"/>
      <c r="T1009" s="6"/>
      <c r="U1009" s="6"/>
      <c r="V1009" s="6"/>
      <c r="W1009" s="7"/>
      <c r="X1009" s="7"/>
      <c r="Y1009" s="7"/>
      <c r="Z1009" s="7"/>
      <c r="AA1009" s="7"/>
      <c r="AB1009" s="7"/>
      <c r="AC1009" s="7"/>
      <c r="AD1009" s="7"/>
      <c r="AE1009" s="7"/>
      <c r="AF1009" s="6"/>
      <c r="AG1009" s="7"/>
      <c r="AH1009" s="7"/>
      <c r="AI1009" s="7"/>
      <c r="AJ1009" s="7"/>
      <c r="AN1009" s="6"/>
      <c r="AO1009" s="7"/>
      <c r="AP1009" s="7"/>
      <c r="AQ1009" s="7"/>
      <c r="AR1009" s="7"/>
      <c r="AV1009" s="6"/>
      <c r="AW1009" s="7"/>
      <c r="AX1009" s="7"/>
      <c r="AY1009" s="7"/>
      <c r="AZ1009" s="7"/>
      <c r="BD1009" s="6"/>
      <c r="BE1009" s="7"/>
      <c r="BF1009" s="7"/>
      <c r="BG1009" s="7"/>
      <c r="BH1009" s="7"/>
      <c r="BQ1009" s="7"/>
      <c r="BR1009" s="7"/>
      <c r="BS1009" s="7"/>
      <c r="BT1009" s="7"/>
      <c r="BU1009" s="7"/>
      <c r="CH1009" s="7"/>
      <c r="CI1009" s="7"/>
      <c r="CJ1009" s="7"/>
      <c r="CK1009" s="7"/>
      <c r="CQ1009" s="7"/>
      <c r="CR1009" s="7"/>
      <c r="CS1009" s="7"/>
      <c r="CT1009" s="7"/>
      <c r="CU1009" s="7"/>
      <c r="DH1009" s="7"/>
      <c r="DI1009" s="7"/>
      <c r="DJ1009" s="7"/>
      <c r="DK1009" s="7"/>
      <c r="DQ1009" s="7"/>
      <c r="DR1009" s="7"/>
      <c r="DS1009" s="7"/>
      <c r="DT1009" s="7"/>
      <c r="DU1009" s="7"/>
      <c r="EB1009" s="7"/>
      <c r="EC1009" s="7"/>
      <c r="ED1009" s="7"/>
      <c r="EE1009" s="7"/>
      <c r="EK1009" s="7"/>
      <c r="EL1009" s="7"/>
      <c r="EM1009" s="7"/>
      <c r="EN1009" s="7"/>
      <c r="EO1009" s="7"/>
      <c r="EV1009" s="7"/>
      <c r="EW1009" s="7"/>
      <c r="EX1009" s="7"/>
      <c r="EY1009" s="7"/>
    </row>
    <row r="1010" spans="1:155" s="8" customFormat="1" x14ac:dyDescent="0.35">
      <c r="A1010" s="5"/>
      <c r="B1010" s="5"/>
      <c r="C1010" s="5"/>
      <c r="D1010" s="5"/>
      <c r="E1010" s="5"/>
      <c r="F1010" s="5"/>
      <c r="G1010" s="6"/>
      <c r="H1010" s="6"/>
      <c r="I1010" s="7"/>
      <c r="J1010" s="7"/>
      <c r="K1010" s="7"/>
      <c r="L1010" s="7"/>
      <c r="M1010" s="7"/>
      <c r="N1010" s="7"/>
      <c r="O1010" s="7"/>
      <c r="P1010" s="6"/>
      <c r="Q1010" s="6"/>
      <c r="R1010" s="6"/>
      <c r="S1010" s="6"/>
      <c r="T1010" s="6"/>
      <c r="U1010" s="6"/>
      <c r="V1010" s="6"/>
      <c r="W1010" s="7"/>
      <c r="X1010" s="7"/>
      <c r="Y1010" s="7"/>
      <c r="Z1010" s="7"/>
      <c r="AA1010" s="7"/>
      <c r="AB1010" s="7"/>
      <c r="AC1010" s="7"/>
      <c r="AD1010" s="7"/>
      <c r="AE1010" s="7"/>
      <c r="AF1010" s="6"/>
      <c r="AG1010" s="7"/>
      <c r="AH1010" s="7"/>
      <c r="AI1010" s="7"/>
      <c r="AJ1010" s="7"/>
      <c r="AN1010" s="6"/>
      <c r="AO1010" s="7"/>
      <c r="AP1010" s="7"/>
      <c r="AQ1010" s="7"/>
      <c r="AR1010" s="7"/>
      <c r="AV1010" s="6"/>
      <c r="AW1010" s="7"/>
      <c r="AX1010" s="7"/>
      <c r="AY1010" s="7"/>
      <c r="AZ1010" s="7"/>
      <c r="BD1010" s="6"/>
      <c r="BE1010" s="7"/>
      <c r="BF1010" s="7"/>
      <c r="BG1010" s="7"/>
      <c r="BH1010" s="7"/>
      <c r="BQ1010" s="7"/>
      <c r="BR1010" s="7"/>
      <c r="BS1010" s="7"/>
      <c r="BT1010" s="7"/>
      <c r="BU1010" s="7"/>
      <c r="CH1010" s="7"/>
      <c r="CI1010" s="7"/>
      <c r="CJ1010" s="7"/>
      <c r="CK1010" s="7"/>
      <c r="CQ1010" s="7"/>
      <c r="CR1010" s="7"/>
      <c r="CS1010" s="7"/>
      <c r="CT1010" s="7"/>
      <c r="CU1010" s="7"/>
      <c r="DH1010" s="7"/>
      <c r="DI1010" s="7"/>
      <c r="DJ1010" s="7"/>
      <c r="DK1010" s="7"/>
      <c r="DQ1010" s="7"/>
      <c r="DR1010" s="7"/>
      <c r="DS1010" s="7"/>
      <c r="DT1010" s="7"/>
      <c r="DU1010" s="7"/>
      <c r="EB1010" s="7"/>
      <c r="EC1010" s="7"/>
      <c r="ED1010" s="7"/>
      <c r="EE1010" s="7"/>
      <c r="EK1010" s="7"/>
      <c r="EL1010" s="7"/>
      <c r="EM1010" s="7"/>
      <c r="EN1010" s="7"/>
      <c r="EO1010" s="7"/>
      <c r="EV1010" s="7"/>
      <c r="EW1010" s="7"/>
      <c r="EX1010" s="7"/>
      <c r="EY1010" s="7"/>
    </row>
    <row r="1011" spans="1:155" s="8" customFormat="1" x14ac:dyDescent="0.35">
      <c r="A1011" s="5"/>
      <c r="B1011" s="5"/>
      <c r="C1011" s="5"/>
      <c r="D1011" s="5"/>
      <c r="E1011" s="5"/>
      <c r="F1011" s="5"/>
      <c r="G1011" s="6"/>
      <c r="H1011" s="6"/>
      <c r="I1011" s="7"/>
      <c r="J1011" s="7"/>
      <c r="K1011" s="7"/>
      <c r="L1011" s="7"/>
      <c r="M1011" s="7"/>
      <c r="N1011" s="7"/>
      <c r="O1011" s="7"/>
      <c r="P1011" s="6"/>
      <c r="Q1011" s="6"/>
      <c r="R1011" s="6"/>
      <c r="S1011" s="6"/>
      <c r="T1011" s="6"/>
      <c r="U1011" s="6"/>
      <c r="V1011" s="6"/>
      <c r="W1011" s="7"/>
      <c r="X1011" s="7"/>
      <c r="Y1011" s="7"/>
      <c r="Z1011" s="7"/>
      <c r="AA1011" s="7"/>
      <c r="AB1011" s="7"/>
      <c r="AC1011" s="7"/>
      <c r="AD1011" s="7"/>
      <c r="AE1011" s="7"/>
      <c r="AF1011" s="6"/>
      <c r="AG1011" s="7"/>
      <c r="AH1011" s="7"/>
      <c r="AI1011" s="7"/>
      <c r="AJ1011" s="7"/>
      <c r="AN1011" s="6"/>
      <c r="AO1011" s="7"/>
      <c r="AP1011" s="7"/>
      <c r="AQ1011" s="7"/>
      <c r="AR1011" s="7"/>
      <c r="AV1011" s="6"/>
      <c r="AW1011" s="7"/>
      <c r="AX1011" s="7"/>
      <c r="AY1011" s="7"/>
      <c r="AZ1011" s="7"/>
      <c r="BD1011" s="6"/>
      <c r="BE1011" s="7"/>
      <c r="BF1011" s="7"/>
      <c r="BG1011" s="7"/>
      <c r="BH1011" s="7"/>
      <c r="BQ1011" s="7"/>
      <c r="BR1011" s="7"/>
      <c r="BS1011" s="7"/>
      <c r="BT1011" s="7"/>
      <c r="BU1011" s="7"/>
      <c r="CH1011" s="7"/>
      <c r="CI1011" s="7"/>
      <c r="CJ1011" s="7"/>
      <c r="CK1011" s="7"/>
      <c r="CQ1011" s="7"/>
      <c r="CR1011" s="7"/>
      <c r="CS1011" s="7"/>
      <c r="CT1011" s="7"/>
      <c r="CU1011" s="7"/>
      <c r="DH1011" s="7"/>
      <c r="DI1011" s="7"/>
      <c r="DJ1011" s="7"/>
      <c r="DK1011" s="7"/>
      <c r="DQ1011" s="7"/>
      <c r="DR1011" s="7"/>
      <c r="DS1011" s="7"/>
      <c r="DT1011" s="7"/>
      <c r="DU1011" s="7"/>
      <c r="EB1011" s="7"/>
      <c r="EC1011" s="7"/>
      <c r="ED1011" s="7"/>
      <c r="EE1011" s="7"/>
      <c r="EK1011" s="7"/>
      <c r="EL1011" s="7"/>
      <c r="EM1011" s="7"/>
      <c r="EN1011" s="7"/>
      <c r="EO1011" s="7"/>
      <c r="EV1011" s="7"/>
      <c r="EW1011" s="7"/>
      <c r="EX1011" s="7"/>
      <c r="EY1011" s="7"/>
    </row>
    <row r="1012" spans="1:155" s="8" customFormat="1" x14ac:dyDescent="0.35">
      <c r="A1012" s="5"/>
      <c r="B1012" s="5"/>
      <c r="C1012" s="5"/>
      <c r="D1012" s="5"/>
      <c r="E1012" s="5"/>
      <c r="F1012" s="5"/>
      <c r="G1012" s="6"/>
      <c r="H1012" s="6"/>
      <c r="I1012" s="7"/>
      <c r="J1012" s="7"/>
      <c r="K1012" s="7"/>
      <c r="L1012" s="7"/>
      <c r="M1012" s="7"/>
      <c r="N1012" s="7"/>
      <c r="O1012" s="7"/>
      <c r="P1012" s="6"/>
      <c r="Q1012" s="6"/>
      <c r="R1012" s="6"/>
      <c r="S1012" s="6"/>
      <c r="T1012" s="6"/>
      <c r="U1012" s="6"/>
      <c r="V1012" s="6"/>
      <c r="W1012" s="7"/>
      <c r="X1012" s="7"/>
      <c r="Y1012" s="7"/>
      <c r="Z1012" s="7"/>
      <c r="AA1012" s="7"/>
      <c r="AB1012" s="7"/>
      <c r="AC1012" s="7"/>
      <c r="AD1012" s="7"/>
      <c r="AE1012" s="7"/>
      <c r="AF1012" s="6"/>
      <c r="AG1012" s="7"/>
      <c r="AH1012" s="7"/>
      <c r="AI1012" s="7"/>
      <c r="AJ1012" s="7"/>
      <c r="AN1012" s="6"/>
      <c r="AO1012" s="7"/>
      <c r="AP1012" s="7"/>
      <c r="AQ1012" s="7"/>
      <c r="AR1012" s="7"/>
      <c r="AV1012" s="6"/>
      <c r="AW1012" s="7"/>
      <c r="AX1012" s="7"/>
      <c r="AY1012" s="7"/>
      <c r="AZ1012" s="7"/>
      <c r="BD1012" s="6"/>
      <c r="BE1012" s="7"/>
      <c r="BF1012" s="7"/>
      <c r="BG1012" s="7"/>
      <c r="BH1012" s="7"/>
      <c r="BQ1012" s="7"/>
      <c r="BR1012" s="7"/>
      <c r="BS1012" s="7"/>
      <c r="BT1012" s="7"/>
      <c r="BU1012" s="7"/>
      <c r="CH1012" s="7"/>
      <c r="CI1012" s="7"/>
      <c r="CJ1012" s="7"/>
      <c r="CK1012" s="7"/>
      <c r="CQ1012" s="7"/>
      <c r="CR1012" s="7"/>
      <c r="CS1012" s="7"/>
      <c r="CT1012" s="7"/>
      <c r="CU1012" s="7"/>
      <c r="DH1012" s="7"/>
      <c r="DI1012" s="7"/>
      <c r="DJ1012" s="7"/>
      <c r="DK1012" s="7"/>
      <c r="DQ1012" s="7"/>
      <c r="DR1012" s="7"/>
      <c r="DS1012" s="7"/>
      <c r="DT1012" s="7"/>
      <c r="DU1012" s="7"/>
      <c r="EB1012" s="7"/>
      <c r="EC1012" s="7"/>
      <c r="ED1012" s="7"/>
      <c r="EE1012" s="7"/>
      <c r="EK1012" s="7"/>
      <c r="EL1012" s="7"/>
      <c r="EM1012" s="7"/>
      <c r="EN1012" s="7"/>
      <c r="EO1012" s="7"/>
      <c r="EV1012" s="7"/>
      <c r="EW1012" s="7"/>
      <c r="EX1012" s="7"/>
      <c r="EY1012" s="7"/>
    </row>
    <row r="1013" spans="1:155" s="8" customFormat="1" x14ac:dyDescent="0.35">
      <c r="A1013" s="5"/>
      <c r="B1013" s="5"/>
      <c r="C1013" s="5"/>
      <c r="D1013" s="5"/>
      <c r="E1013" s="5"/>
      <c r="F1013" s="5"/>
      <c r="G1013" s="6"/>
      <c r="H1013" s="6"/>
      <c r="I1013" s="7"/>
      <c r="J1013" s="7"/>
      <c r="K1013" s="7"/>
      <c r="L1013" s="7"/>
      <c r="M1013" s="7"/>
      <c r="N1013" s="7"/>
      <c r="O1013" s="7"/>
      <c r="P1013" s="6"/>
      <c r="Q1013" s="6"/>
      <c r="R1013" s="6"/>
      <c r="S1013" s="6"/>
      <c r="T1013" s="6"/>
      <c r="U1013" s="6"/>
      <c r="V1013" s="6"/>
      <c r="W1013" s="7"/>
      <c r="X1013" s="7"/>
      <c r="Y1013" s="7"/>
      <c r="Z1013" s="7"/>
      <c r="AA1013" s="7"/>
      <c r="AB1013" s="7"/>
      <c r="AC1013" s="7"/>
      <c r="AD1013" s="7"/>
      <c r="AE1013" s="7"/>
      <c r="AF1013" s="6"/>
      <c r="AG1013" s="7"/>
      <c r="AH1013" s="7"/>
      <c r="AI1013" s="7"/>
      <c r="AJ1013" s="7"/>
      <c r="AN1013" s="6"/>
      <c r="AO1013" s="7"/>
      <c r="AP1013" s="7"/>
      <c r="AQ1013" s="7"/>
      <c r="AR1013" s="7"/>
      <c r="AV1013" s="6"/>
      <c r="AW1013" s="7"/>
      <c r="AX1013" s="7"/>
      <c r="AY1013" s="7"/>
      <c r="AZ1013" s="7"/>
      <c r="BD1013" s="6"/>
      <c r="BE1013" s="7"/>
      <c r="BF1013" s="7"/>
      <c r="BG1013" s="7"/>
      <c r="BH1013" s="7"/>
      <c r="BQ1013" s="7"/>
      <c r="BR1013" s="7"/>
      <c r="BS1013" s="7"/>
      <c r="BT1013" s="7"/>
      <c r="BU1013" s="7"/>
      <c r="CH1013" s="7"/>
      <c r="CI1013" s="7"/>
      <c r="CJ1013" s="7"/>
      <c r="CK1013" s="7"/>
      <c r="CQ1013" s="7"/>
      <c r="CR1013" s="7"/>
      <c r="CS1013" s="7"/>
      <c r="CT1013" s="7"/>
      <c r="CU1013" s="7"/>
      <c r="DH1013" s="7"/>
      <c r="DI1013" s="7"/>
      <c r="DJ1013" s="7"/>
      <c r="DK1013" s="7"/>
      <c r="DQ1013" s="7"/>
      <c r="DR1013" s="7"/>
      <c r="DS1013" s="7"/>
      <c r="DT1013" s="7"/>
      <c r="DU1013" s="7"/>
      <c r="EB1013" s="7"/>
      <c r="EC1013" s="7"/>
      <c r="ED1013" s="7"/>
      <c r="EE1013" s="7"/>
      <c r="EK1013" s="7"/>
      <c r="EL1013" s="7"/>
      <c r="EM1013" s="7"/>
      <c r="EN1013" s="7"/>
      <c r="EO1013" s="7"/>
      <c r="EV1013" s="7"/>
      <c r="EW1013" s="7"/>
      <c r="EX1013" s="7"/>
      <c r="EY1013" s="7"/>
    </row>
    <row r="1014" spans="1:155" s="8" customFormat="1" x14ac:dyDescent="0.35">
      <c r="A1014" s="5"/>
      <c r="B1014" s="5"/>
      <c r="C1014" s="5"/>
      <c r="D1014" s="5"/>
      <c r="E1014" s="5"/>
      <c r="F1014" s="5"/>
      <c r="G1014" s="6"/>
      <c r="H1014" s="6"/>
      <c r="I1014" s="7"/>
      <c r="J1014" s="7"/>
      <c r="K1014" s="7"/>
      <c r="L1014" s="7"/>
      <c r="M1014" s="7"/>
      <c r="N1014" s="7"/>
      <c r="O1014" s="7"/>
      <c r="P1014" s="6"/>
      <c r="Q1014" s="6"/>
      <c r="R1014" s="6"/>
      <c r="S1014" s="6"/>
      <c r="T1014" s="6"/>
      <c r="U1014" s="6"/>
      <c r="V1014" s="6"/>
      <c r="W1014" s="7"/>
      <c r="X1014" s="7"/>
      <c r="Y1014" s="7"/>
      <c r="Z1014" s="7"/>
      <c r="AA1014" s="7"/>
      <c r="AB1014" s="7"/>
      <c r="AC1014" s="7"/>
      <c r="AD1014" s="7"/>
      <c r="AE1014" s="7"/>
      <c r="AF1014" s="6"/>
      <c r="AG1014" s="7"/>
      <c r="AH1014" s="7"/>
      <c r="AI1014" s="7"/>
      <c r="AJ1014" s="7"/>
      <c r="AN1014" s="6"/>
      <c r="AO1014" s="7"/>
      <c r="AP1014" s="7"/>
      <c r="AQ1014" s="7"/>
      <c r="AR1014" s="7"/>
      <c r="AV1014" s="6"/>
      <c r="AW1014" s="7"/>
      <c r="AX1014" s="7"/>
      <c r="AY1014" s="7"/>
      <c r="AZ1014" s="7"/>
      <c r="BD1014" s="6"/>
      <c r="BE1014" s="7"/>
      <c r="BF1014" s="7"/>
      <c r="BG1014" s="7"/>
      <c r="BH1014" s="7"/>
      <c r="BQ1014" s="7"/>
      <c r="BR1014" s="7"/>
      <c r="BS1014" s="7"/>
      <c r="BT1014" s="7"/>
      <c r="BU1014" s="7"/>
      <c r="CH1014" s="7"/>
      <c r="CI1014" s="7"/>
      <c r="CJ1014" s="7"/>
      <c r="CK1014" s="7"/>
      <c r="CQ1014" s="7"/>
      <c r="CR1014" s="7"/>
      <c r="CS1014" s="7"/>
      <c r="CT1014" s="7"/>
      <c r="CU1014" s="7"/>
      <c r="DH1014" s="7"/>
      <c r="DI1014" s="7"/>
      <c r="DJ1014" s="7"/>
      <c r="DK1014" s="7"/>
      <c r="DQ1014" s="7"/>
      <c r="DR1014" s="7"/>
      <c r="DS1014" s="7"/>
      <c r="DT1014" s="7"/>
      <c r="DU1014" s="7"/>
      <c r="EB1014" s="7"/>
      <c r="EC1014" s="7"/>
      <c r="ED1014" s="7"/>
      <c r="EE1014" s="7"/>
      <c r="EK1014" s="7"/>
      <c r="EL1014" s="7"/>
      <c r="EM1014" s="7"/>
      <c r="EN1014" s="7"/>
      <c r="EO1014" s="7"/>
      <c r="EV1014" s="7"/>
      <c r="EW1014" s="7"/>
      <c r="EX1014" s="7"/>
      <c r="EY1014" s="7"/>
    </row>
    <row r="1015" spans="1:155" s="8" customFormat="1" x14ac:dyDescent="0.35">
      <c r="A1015" s="5"/>
      <c r="B1015" s="5"/>
      <c r="C1015" s="5"/>
      <c r="D1015" s="5"/>
      <c r="E1015" s="5"/>
      <c r="F1015" s="5"/>
      <c r="G1015" s="6"/>
      <c r="H1015" s="6"/>
      <c r="I1015" s="7"/>
      <c r="J1015" s="7"/>
      <c r="K1015" s="7"/>
      <c r="L1015" s="7"/>
      <c r="M1015" s="7"/>
      <c r="N1015" s="7"/>
      <c r="O1015" s="7"/>
      <c r="P1015" s="6"/>
      <c r="Q1015" s="6"/>
      <c r="R1015" s="6"/>
      <c r="S1015" s="6"/>
      <c r="T1015" s="6"/>
      <c r="U1015" s="6"/>
      <c r="V1015" s="6"/>
      <c r="W1015" s="7"/>
      <c r="X1015" s="7"/>
      <c r="Y1015" s="7"/>
      <c r="Z1015" s="7"/>
      <c r="AA1015" s="7"/>
      <c r="AB1015" s="7"/>
      <c r="AC1015" s="7"/>
      <c r="AD1015" s="7"/>
      <c r="AE1015" s="7"/>
      <c r="AF1015" s="6"/>
      <c r="AG1015" s="7"/>
      <c r="AH1015" s="7"/>
      <c r="AI1015" s="7"/>
      <c r="AJ1015" s="7"/>
      <c r="AN1015" s="6"/>
      <c r="AO1015" s="7"/>
      <c r="AP1015" s="7"/>
      <c r="AQ1015" s="7"/>
      <c r="AR1015" s="7"/>
      <c r="AV1015" s="6"/>
      <c r="AW1015" s="7"/>
      <c r="AX1015" s="7"/>
      <c r="AY1015" s="7"/>
      <c r="AZ1015" s="7"/>
      <c r="BD1015" s="6"/>
      <c r="BE1015" s="7"/>
      <c r="BF1015" s="7"/>
      <c r="BG1015" s="7"/>
      <c r="BH1015" s="7"/>
      <c r="BQ1015" s="7"/>
      <c r="BR1015" s="7"/>
      <c r="BS1015" s="7"/>
      <c r="BT1015" s="7"/>
      <c r="BU1015" s="7"/>
      <c r="CH1015" s="7"/>
      <c r="CI1015" s="7"/>
      <c r="CJ1015" s="7"/>
      <c r="CK1015" s="7"/>
      <c r="CQ1015" s="7"/>
      <c r="CR1015" s="7"/>
      <c r="CS1015" s="7"/>
      <c r="CT1015" s="7"/>
      <c r="CU1015" s="7"/>
      <c r="DH1015" s="7"/>
      <c r="DI1015" s="7"/>
      <c r="DJ1015" s="7"/>
      <c r="DK1015" s="7"/>
      <c r="DQ1015" s="7"/>
      <c r="DR1015" s="7"/>
      <c r="DS1015" s="7"/>
      <c r="DT1015" s="7"/>
      <c r="DU1015" s="7"/>
      <c r="EB1015" s="7"/>
      <c r="EC1015" s="7"/>
      <c r="ED1015" s="7"/>
      <c r="EE1015" s="7"/>
      <c r="EK1015" s="7"/>
      <c r="EL1015" s="7"/>
      <c r="EM1015" s="7"/>
      <c r="EN1015" s="7"/>
      <c r="EO1015" s="7"/>
      <c r="EV1015" s="7"/>
      <c r="EW1015" s="7"/>
      <c r="EX1015" s="7"/>
      <c r="EY1015" s="7"/>
    </row>
    <row r="1016" spans="1:155" s="8" customFormat="1" x14ac:dyDescent="0.35">
      <c r="A1016" s="5"/>
      <c r="B1016" s="5"/>
      <c r="C1016" s="5"/>
      <c r="D1016" s="5"/>
      <c r="E1016" s="5"/>
      <c r="F1016" s="5"/>
      <c r="G1016" s="6"/>
      <c r="H1016" s="6"/>
      <c r="I1016" s="7"/>
      <c r="J1016" s="7"/>
      <c r="K1016" s="7"/>
      <c r="L1016" s="7"/>
      <c r="M1016" s="7"/>
      <c r="N1016" s="7"/>
      <c r="O1016" s="7"/>
      <c r="P1016" s="6"/>
      <c r="Q1016" s="6"/>
      <c r="R1016" s="6"/>
      <c r="S1016" s="6"/>
      <c r="T1016" s="6"/>
      <c r="U1016" s="6"/>
      <c r="V1016" s="6"/>
      <c r="W1016" s="7"/>
      <c r="X1016" s="7"/>
      <c r="Y1016" s="7"/>
      <c r="Z1016" s="7"/>
      <c r="AA1016" s="7"/>
      <c r="AB1016" s="7"/>
      <c r="AC1016" s="7"/>
      <c r="AD1016" s="7"/>
      <c r="AE1016" s="7"/>
      <c r="AF1016" s="6"/>
      <c r="AG1016" s="7"/>
      <c r="AH1016" s="7"/>
      <c r="AI1016" s="7"/>
      <c r="AJ1016" s="7"/>
      <c r="AN1016" s="6"/>
      <c r="AO1016" s="7"/>
      <c r="AP1016" s="7"/>
      <c r="AQ1016" s="7"/>
      <c r="AR1016" s="7"/>
      <c r="AV1016" s="6"/>
      <c r="AW1016" s="7"/>
      <c r="AX1016" s="7"/>
      <c r="AY1016" s="7"/>
      <c r="AZ1016" s="7"/>
      <c r="BD1016" s="6"/>
      <c r="BE1016" s="7"/>
      <c r="BF1016" s="7"/>
      <c r="BG1016" s="7"/>
      <c r="BH1016" s="7"/>
      <c r="BQ1016" s="7"/>
      <c r="BR1016" s="7"/>
      <c r="BS1016" s="7"/>
      <c r="BT1016" s="7"/>
      <c r="BU1016" s="7"/>
      <c r="CH1016" s="7"/>
      <c r="CI1016" s="7"/>
      <c r="CJ1016" s="7"/>
      <c r="CK1016" s="7"/>
      <c r="CQ1016" s="7"/>
      <c r="CR1016" s="7"/>
      <c r="CS1016" s="7"/>
      <c r="CT1016" s="7"/>
      <c r="CU1016" s="7"/>
      <c r="DH1016" s="7"/>
      <c r="DI1016" s="7"/>
      <c r="DJ1016" s="7"/>
      <c r="DK1016" s="7"/>
      <c r="DQ1016" s="7"/>
      <c r="DR1016" s="7"/>
      <c r="DS1016" s="7"/>
      <c r="DT1016" s="7"/>
      <c r="DU1016" s="7"/>
      <c r="EB1016" s="7"/>
      <c r="EC1016" s="7"/>
      <c r="ED1016" s="7"/>
      <c r="EE1016" s="7"/>
      <c r="EK1016" s="7"/>
      <c r="EL1016" s="7"/>
      <c r="EM1016" s="7"/>
      <c r="EN1016" s="7"/>
      <c r="EO1016" s="7"/>
      <c r="EV1016" s="7"/>
      <c r="EW1016" s="7"/>
      <c r="EX1016" s="7"/>
      <c r="EY1016" s="7"/>
    </row>
    <row r="1017" spans="1:155" s="8" customFormat="1" x14ac:dyDescent="0.35">
      <c r="A1017" s="5"/>
      <c r="B1017" s="5"/>
      <c r="C1017" s="5"/>
      <c r="D1017" s="5"/>
      <c r="E1017" s="5"/>
      <c r="F1017" s="5"/>
      <c r="G1017" s="6"/>
      <c r="H1017" s="6"/>
      <c r="I1017" s="7"/>
      <c r="J1017" s="7"/>
      <c r="K1017" s="7"/>
      <c r="L1017" s="7"/>
      <c r="M1017" s="7"/>
      <c r="N1017" s="7"/>
      <c r="O1017" s="7"/>
      <c r="P1017" s="6"/>
      <c r="Q1017" s="6"/>
      <c r="R1017" s="6"/>
      <c r="S1017" s="6"/>
      <c r="T1017" s="6"/>
      <c r="U1017" s="6"/>
      <c r="V1017" s="6"/>
      <c r="W1017" s="7"/>
      <c r="X1017" s="7"/>
      <c r="Y1017" s="7"/>
      <c r="Z1017" s="7"/>
      <c r="AA1017" s="7"/>
      <c r="AB1017" s="7"/>
      <c r="AC1017" s="7"/>
      <c r="AD1017" s="7"/>
      <c r="AE1017" s="7"/>
      <c r="AF1017" s="6"/>
      <c r="AG1017" s="7"/>
      <c r="AH1017" s="7"/>
      <c r="AI1017" s="7"/>
      <c r="AJ1017" s="7"/>
      <c r="AN1017" s="6"/>
      <c r="AO1017" s="7"/>
      <c r="AP1017" s="7"/>
      <c r="AQ1017" s="7"/>
      <c r="AR1017" s="7"/>
      <c r="AV1017" s="6"/>
      <c r="AW1017" s="7"/>
      <c r="AX1017" s="7"/>
      <c r="AY1017" s="7"/>
      <c r="AZ1017" s="7"/>
      <c r="BD1017" s="6"/>
      <c r="BE1017" s="7"/>
      <c r="BF1017" s="7"/>
      <c r="BG1017" s="7"/>
      <c r="BH1017" s="7"/>
      <c r="BQ1017" s="7"/>
      <c r="BR1017" s="7"/>
      <c r="BS1017" s="7"/>
      <c r="BT1017" s="7"/>
      <c r="BU1017" s="7"/>
      <c r="CH1017" s="7"/>
      <c r="CI1017" s="7"/>
      <c r="CJ1017" s="7"/>
      <c r="CK1017" s="7"/>
      <c r="CQ1017" s="7"/>
      <c r="CR1017" s="7"/>
      <c r="CS1017" s="7"/>
      <c r="CT1017" s="7"/>
      <c r="CU1017" s="7"/>
      <c r="DH1017" s="7"/>
      <c r="DI1017" s="7"/>
      <c r="DJ1017" s="7"/>
      <c r="DK1017" s="7"/>
      <c r="DQ1017" s="7"/>
      <c r="DR1017" s="7"/>
      <c r="DS1017" s="7"/>
      <c r="DT1017" s="7"/>
      <c r="DU1017" s="7"/>
      <c r="EB1017" s="7"/>
      <c r="EC1017" s="7"/>
      <c r="ED1017" s="7"/>
      <c r="EE1017" s="7"/>
      <c r="EK1017" s="7"/>
      <c r="EL1017" s="7"/>
      <c r="EM1017" s="7"/>
      <c r="EN1017" s="7"/>
      <c r="EO1017" s="7"/>
      <c r="EV1017" s="7"/>
      <c r="EW1017" s="7"/>
      <c r="EX1017" s="7"/>
      <c r="EY1017" s="7"/>
    </row>
    <row r="1018" spans="1:155" s="8" customFormat="1" x14ac:dyDescent="0.35">
      <c r="A1018" s="5"/>
      <c r="B1018" s="5"/>
      <c r="C1018" s="5"/>
      <c r="D1018" s="5"/>
      <c r="E1018" s="5"/>
      <c r="F1018" s="5"/>
      <c r="G1018" s="6"/>
      <c r="H1018" s="6"/>
      <c r="I1018" s="7"/>
      <c r="J1018" s="7"/>
      <c r="K1018" s="7"/>
      <c r="L1018" s="7"/>
      <c r="M1018" s="7"/>
      <c r="N1018" s="7"/>
      <c r="O1018" s="7"/>
      <c r="P1018" s="6"/>
      <c r="Q1018" s="6"/>
      <c r="R1018" s="6"/>
      <c r="S1018" s="6"/>
      <c r="T1018" s="6"/>
      <c r="U1018" s="6"/>
      <c r="V1018" s="6"/>
      <c r="W1018" s="7"/>
      <c r="X1018" s="7"/>
      <c r="Y1018" s="7"/>
      <c r="Z1018" s="7"/>
      <c r="AA1018" s="7"/>
      <c r="AB1018" s="7"/>
      <c r="AC1018" s="7"/>
      <c r="AD1018" s="7"/>
      <c r="AE1018" s="7"/>
      <c r="AF1018" s="6"/>
      <c r="AG1018" s="7"/>
      <c r="AH1018" s="7"/>
      <c r="AI1018" s="7"/>
      <c r="AJ1018" s="7"/>
      <c r="AN1018" s="6"/>
      <c r="AO1018" s="7"/>
      <c r="AP1018" s="7"/>
      <c r="AQ1018" s="7"/>
      <c r="AR1018" s="7"/>
      <c r="AV1018" s="6"/>
      <c r="AW1018" s="7"/>
      <c r="AX1018" s="7"/>
      <c r="AY1018" s="7"/>
      <c r="AZ1018" s="7"/>
      <c r="BD1018" s="6"/>
      <c r="BE1018" s="7"/>
      <c r="BF1018" s="7"/>
      <c r="BG1018" s="7"/>
      <c r="BH1018" s="7"/>
      <c r="BQ1018" s="7"/>
      <c r="BR1018" s="7"/>
      <c r="BS1018" s="7"/>
      <c r="BT1018" s="7"/>
      <c r="BU1018" s="7"/>
      <c r="CH1018" s="7"/>
      <c r="CI1018" s="7"/>
      <c r="CJ1018" s="7"/>
      <c r="CK1018" s="7"/>
      <c r="CQ1018" s="7"/>
      <c r="CR1018" s="7"/>
      <c r="CS1018" s="7"/>
      <c r="CT1018" s="7"/>
      <c r="CU1018" s="7"/>
      <c r="DH1018" s="7"/>
      <c r="DI1018" s="7"/>
      <c r="DJ1018" s="7"/>
      <c r="DK1018" s="7"/>
      <c r="DQ1018" s="7"/>
      <c r="DR1018" s="7"/>
      <c r="DS1018" s="7"/>
      <c r="DT1018" s="7"/>
      <c r="DU1018" s="7"/>
      <c r="EB1018" s="7"/>
      <c r="EC1018" s="7"/>
      <c r="ED1018" s="7"/>
      <c r="EE1018" s="7"/>
      <c r="EK1018" s="7"/>
      <c r="EL1018" s="7"/>
      <c r="EM1018" s="7"/>
      <c r="EN1018" s="7"/>
      <c r="EO1018" s="7"/>
      <c r="EV1018" s="7"/>
      <c r="EW1018" s="7"/>
      <c r="EX1018" s="7"/>
      <c r="EY1018" s="7"/>
    </row>
    <row r="1019" spans="1:155" s="8" customFormat="1" x14ac:dyDescent="0.35">
      <c r="A1019" s="5"/>
      <c r="B1019" s="5"/>
      <c r="C1019" s="5"/>
      <c r="D1019" s="5"/>
      <c r="E1019" s="5"/>
      <c r="F1019" s="5"/>
      <c r="G1019" s="6"/>
      <c r="H1019" s="6"/>
      <c r="I1019" s="7"/>
      <c r="J1019" s="7"/>
      <c r="K1019" s="7"/>
      <c r="L1019" s="7"/>
      <c r="M1019" s="7"/>
      <c r="N1019" s="7"/>
      <c r="O1019" s="7"/>
      <c r="P1019" s="6"/>
      <c r="Q1019" s="6"/>
      <c r="R1019" s="6"/>
      <c r="S1019" s="6"/>
      <c r="T1019" s="6"/>
      <c r="U1019" s="6"/>
      <c r="V1019" s="6"/>
      <c r="W1019" s="7"/>
      <c r="X1019" s="7"/>
      <c r="Y1019" s="7"/>
      <c r="Z1019" s="7"/>
      <c r="AA1019" s="7"/>
      <c r="AB1019" s="7"/>
      <c r="AC1019" s="7"/>
      <c r="AD1019" s="7"/>
      <c r="AE1019" s="7"/>
      <c r="AF1019" s="6"/>
      <c r="AG1019" s="7"/>
      <c r="AH1019" s="7"/>
      <c r="AI1019" s="7"/>
      <c r="AJ1019" s="7"/>
      <c r="AN1019" s="6"/>
      <c r="AO1019" s="7"/>
      <c r="AP1019" s="7"/>
      <c r="AQ1019" s="7"/>
      <c r="AR1019" s="7"/>
      <c r="AV1019" s="6"/>
      <c r="AW1019" s="7"/>
      <c r="AX1019" s="7"/>
      <c r="AY1019" s="7"/>
      <c r="AZ1019" s="7"/>
      <c r="BD1019" s="6"/>
      <c r="BE1019" s="7"/>
      <c r="BF1019" s="7"/>
      <c r="BG1019" s="7"/>
      <c r="BH1019" s="7"/>
      <c r="BQ1019" s="7"/>
      <c r="BR1019" s="7"/>
      <c r="BS1019" s="7"/>
      <c r="BT1019" s="7"/>
      <c r="BU1019" s="7"/>
      <c r="CH1019" s="7"/>
      <c r="CI1019" s="7"/>
      <c r="CJ1019" s="7"/>
      <c r="CK1019" s="7"/>
      <c r="CQ1019" s="7"/>
      <c r="CR1019" s="7"/>
      <c r="CS1019" s="7"/>
      <c r="CT1019" s="7"/>
      <c r="CU1019" s="7"/>
      <c r="DH1019" s="7"/>
      <c r="DI1019" s="7"/>
      <c r="DJ1019" s="7"/>
      <c r="DK1019" s="7"/>
      <c r="DQ1019" s="7"/>
      <c r="DR1019" s="7"/>
      <c r="DS1019" s="7"/>
      <c r="DT1019" s="7"/>
      <c r="DU1019" s="7"/>
      <c r="EB1019" s="7"/>
      <c r="EC1019" s="7"/>
      <c r="ED1019" s="7"/>
      <c r="EE1019" s="7"/>
      <c r="EK1019" s="7"/>
      <c r="EL1019" s="7"/>
      <c r="EM1019" s="7"/>
      <c r="EN1019" s="7"/>
      <c r="EO1019" s="7"/>
      <c r="EV1019" s="7"/>
      <c r="EW1019" s="7"/>
      <c r="EX1019" s="7"/>
      <c r="EY1019" s="7"/>
    </row>
    <row r="1020" spans="1:155" s="8" customFormat="1" x14ac:dyDescent="0.35">
      <c r="A1020" s="5"/>
      <c r="B1020" s="5"/>
      <c r="C1020" s="5"/>
      <c r="D1020" s="5"/>
      <c r="E1020" s="5"/>
      <c r="F1020" s="5"/>
      <c r="G1020" s="6"/>
      <c r="H1020" s="6"/>
      <c r="I1020" s="7"/>
      <c r="J1020" s="7"/>
      <c r="K1020" s="7"/>
      <c r="L1020" s="7"/>
      <c r="M1020" s="7"/>
      <c r="N1020" s="7"/>
      <c r="O1020" s="7"/>
      <c r="P1020" s="6"/>
      <c r="Q1020" s="6"/>
      <c r="R1020" s="6"/>
      <c r="S1020" s="6"/>
      <c r="T1020" s="6"/>
      <c r="U1020" s="6"/>
      <c r="V1020" s="6"/>
      <c r="W1020" s="7"/>
      <c r="X1020" s="7"/>
      <c r="Y1020" s="7"/>
      <c r="Z1020" s="7"/>
      <c r="AA1020" s="7"/>
      <c r="AB1020" s="7"/>
      <c r="AC1020" s="7"/>
      <c r="AD1020" s="7"/>
      <c r="AE1020" s="7"/>
      <c r="AF1020" s="6"/>
      <c r="AG1020" s="7"/>
      <c r="AH1020" s="7"/>
      <c r="AI1020" s="7"/>
      <c r="AJ1020" s="7"/>
      <c r="AN1020" s="6"/>
      <c r="AO1020" s="7"/>
      <c r="AP1020" s="7"/>
      <c r="AQ1020" s="7"/>
      <c r="AR1020" s="7"/>
      <c r="AV1020" s="6"/>
      <c r="AW1020" s="7"/>
      <c r="AX1020" s="7"/>
      <c r="AY1020" s="7"/>
      <c r="AZ1020" s="7"/>
      <c r="BD1020" s="6"/>
      <c r="BE1020" s="7"/>
      <c r="BF1020" s="7"/>
      <c r="BG1020" s="7"/>
      <c r="BH1020" s="7"/>
      <c r="BQ1020" s="7"/>
      <c r="BR1020" s="7"/>
      <c r="BS1020" s="7"/>
      <c r="BT1020" s="7"/>
      <c r="BU1020" s="7"/>
      <c r="CH1020" s="7"/>
      <c r="CI1020" s="7"/>
      <c r="CJ1020" s="7"/>
      <c r="CK1020" s="7"/>
      <c r="CQ1020" s="7"/>
      <c r="CR1020" s="7"/>
      <c r="CS1020" s="7"/>
      <c r="CT1020" s="7"/>
      <c r="CU1020" s="7"/>
      <c r="DH1020" s="7"/>
      <c r="DI1020" s="7"/>
      <c r="DJ1020" s="7"/>
      <c r="DK1020" s="7"/>
      <c r="DQ1020" s="7"/>
      <c r="DR1020" s="7"/>
      <c r="DS1020" s="7"/>
      <c r="DT1020" s="7"/>
      <c r="DU1020" s="7"/>
      <c r="EB1020" s="7"/>
      <c r="EC1020" s="7"/>
      <c r="ED1020" s="7"/>
      <c r="EE1020" s="7"/>
      <c r="EK1020" s="7"/>
      <c r="EL1020" s="7"/>
      <c r="EM1020" s="7"/>
      <c r="EN1020" s="7"/>
      <c r="EO1020" s="7"/>
      <c r="EV1020" s="7"/>
      <c r="EW1020" s="7"/>
      <c r="EX1020" s="7"/>
      <c r="EY1020" s="7"/>
    </row>
    <row r="1021" spans="1:155" s="8" customFormat="1" x14ac:dyDescent="0.35">
      <c r="A1021" s="5"/>
      <c r="B1021" s="5"/>
      <c r="C1021" s="5"/>
      <c r="D1021" s="5"/>
      <c r="E1021" s="5"/>
      <c r="F1021" s="5"/>
      <c r="G1021" s="6"/>
      <c r="H1021" s="6"/>
      <c r="I1021" s="7"/>
      <c r="J1021" s="7"/>
      <c r="K1021" s="7"/>
      <c r="L1021" s="7"/>
      <c r="M1021" s="7"/>
      <c r="N1021" s="7"/>
      <c r="O1021" s="7"/>
      <c r="P1021" s="6"/>
      <c r="Q1021" s="6"/>
      <c r="R1021" s="6"/>
      <c r="S1021" s="6"/>
      <c r="T1021" s="6"/>
      <c r="U1021" s="6"/>
      <c r="V1021" s="6"/>
      <c r="W1021" s="7"/>
      <c r="X1021" s="7"/>
      <c r="Y1021" s="7"/>
      <c r="Z1021" s="7"/>
      <c r="AA1021" s="7"/>
      <c r="AB1021" s="7"/>
      <c r="AC1021" s="7"/>
      <c r="AD1021" s="7"/>
      <c r="AE1021" s="7"/>
      <c r="AF1021" s="6"/>
      <c r="AG1021" s="7"/>
      <c r="AH1021" s="7"/>
      <c r="AI1021" s="7"/>
      <c r="AJ1021" s="7"/>
      <c r="AN1021" s="6"/>
      <c r="AO1021" s="7"/>
      <c r="AP1021" s="7"/>
      <c r="AQ1021" s="7"/>
      <c r="AR1021" s="7"/>
      <c r="AV1021" s="6"/>
      <c r="AW1021" s="7"/>
      <c r="AX1021" s="7"/>
      <c r="AY1021" s="7"/>
      <c r="AZ1021" s="7"/>
      <c r="BD1021" s="6"/>
      <c r="BE1021" s="7"/>
      <c r="BF1021" s="7"/>
      <c r="BG1021" s="7"/>
      <c r="BH1021" s="7"/>
      <c r="BQ1021" s="7"/>
      <c r="BR1021" s="7"/>
      <c r="BS1021" s="7"/>
      <c r="BT1021" s="7"/>
      <c r="BU1021" s="7"/>
      <c r="CH1021" s="7"/>
      <c r="CI1021" s="7"/>
      <c r="CJ1021" s="7"/>
      <c r="CK1021" s="7"/>
      <c r="CQ1021" s="7"/>
      <c r="CR1021" s="7"/>
      <c r="CS1021" s="7"/>
      <c r="CT1021" s="7"/>
      <c r="CU1021" s="7"/>
      <c r="DH1021" s="7"/>
      <c r="DI1021" s="7"/>
      <c r="DJ1021" s="7"/>
      <c r="DK1021" s="7"/>
      <c r="DQ1021" s="7"/>
      <c r="DR1021" s="7"/>
      <c r="DS1021" s="7"/>
      <c r="DT1021" s="7"/>
      <c r="DU1021" s="7"/>
      <c r="EB1021" s="7"/>
      <c r="EC1021" s="7"/>
      <c r="ED1021" s="7"/>
      <c r="EE1021" s="7"/>
      <c r="EK1021" s="7"/>
      <c r="EL1021" s="7"/>
      <c r="EM1021" s="7"/>
      <c r="EN1021" s="7"/>
      <c r="EO1021" s="7"/>
      <c r="EV1021" s="7"/>
      <c r="EW1021" s="7"/>
      <c r="EX1021" s="7"/>
      <c r="EY1021" s="7"/>
    </row>
    <row r="1022" spans="1:155" s="8" customFormat="1" x14ac:dyDescent="0.35">
      <c r="A1022" s="5"/>
      <c r="B1022" s="5"/>
      <c r="C1022" s="5"/>
      <c r="D1022" s="5"/>
      <c r="E1022" s="5"/>
      <c r="F1022" s="5"/>
      <c r="G1022" s="6"/>
      <c r="H1022" s="6"/>
      <c r="I1022" s="7"/>
      <c r="J1022" s="7"/>
      <c r="K1022" s="7"/>
      <c r="L1022" s="7"/>
      <c r="M1022" s="7"/>
      <c r="N1022" s="7"/>
      <c r="O1022" s="7"/>
      <c r="P1022" s="6"/>
      <c r="Q1022" s="6"/>
      <c r="R1022" s="6"/>
      <c r="S1022" s="6"/>
      <c r="T1022" s="6"/>
      <c r="U1022" s="6"/>
      <c r="V1022" s="6"/>
      <c r="W1022" s="7"/>
      <c r="X1022" s="7"/>
      <c r="Y1022" s="7"/>
      <c r="Z1022" s="7"/>
      <c r="AA1022" s="7"/>
      <c r="AB1022" s="7"/>
      <c r="AC1022" s="7"/>
      <c r="AD1022" s="7"/>
      <c r="AE1022" s="7"/>
      <c r="AF1022" s="6"/>
      <c r="AG1022" s="7"/>
      <c r="AH1022" s="7"/>
      <c r="AI1022" s="7"/>
      <c r="AJ1022" s="7"/>
      <c r="AN1022" s="6"/>
      <c r="AO1022" s="7"/>
      <c r="AP1022" s="7"/>
      <c r="AQ1022" s="7"/>
      <c r="AR1022" s="7"/>
      <c r="AV1022" s="6"/>
      <c r="AW1022" s="7"/>
      <c r="AX1022" s="7"/>
      <c r="AY1022" s="7"/>
      <c r="AZ1022" s="7"/>
      <c r="BD1022" s="6"/>
      <c r="BE1022" s="7"/>
      <c r="BF1022" s="7"/>
      <c r="BG1022" s="7"/>
      <c r="BH1022" s="7"/>
      <c r="BQ1022" s="7"/>
      <c r="BR1022" s="7"/>
      <c r="BS1022" s="7"/>
      <c r="BT1022" s="7"/>
      <c r="BU1022" s="7"/>
      <c r="CH1022" s="7"/>
      <c r="CI1022" s="7"/>
      <c r="CJ1022" s="7"/>
      <c r="CK1022" s="7"/>
      <c r="CQ1022" s="7"/>
      <c r="CR1022" s="7"/>
      <c r="CS1022" s="7"/>
      <c r="CT1022" s="7"/>
      <c r="CU1022" s="7"/>
      <c r="DH1022" s="7"/>
      <c r="DI1022" s="7"/>
      <c r="DJ1022" s="7"/>
      <c r="DK1022" s="7"/>
      <c r="DQ1022" s="7"/>
      <c r="DR1022" s="7"/>
      <c r="DS1022" s="7"/>
      <c r="DT1022" s="7"/>
      <c r="DU1022" s="7"/>
      <c r="EB1022" s="7"/>
      <c r="EC1022" s="7"/>
      <c r="ED1022" s="7"/>
      <c r="EE1022" s="7"/>
      <c r="EK1022" s="7"/>
      <c r="EL1022" s="7"/>
      <c r="EM1022" s="7"/>
      <c r="EN1022" s="7"/>
      <c r="EO1022" s="7"/>
      <c r="EV1022" s="7"/>
      <c r="EW1022" s="7"/>
      <c r="EX1022" s="7"/>
      <c r="EY1022" s="7"/>
    </row>
    <row r="1023" spans="1:155" s="8" customFormat="1" x14ac:dyDescent="0.35">
      <c r="A1023" s="5"/>
      <c r="B1023" s="5"/>
      <c r="C1023" s="5"/>
      <c r="D1023" s="5"/>
      <c r="E1023" s="5"/>
      <c r="F1023" s="5"/>
      <c r="G1023" s="6"/>
      <c r="H1023" s="6"/>
      <c r="I1023" s="7"/>
      <c r="J1023" s="7"/>
      <c r="K1023" s="7"/>
      <c r="L1023" s="7"/>
      <c r="M1023" s="7"/>
      <c r="N1023" s="7"/>
      <c r="O1023" s="7"/>
      <c r="P1023" s="6"/>
      <c r="Q1023" s="6"/>
      <c r="R1023" s="6"/>
      <c r="S1023" s="6"/>
      <c r="T1023" s="6"/>
      <c r="U1023" s="6"/>
      <c r="V1023" s="6"/>
      <c r="W1023" s="7"/>
      <c r="X1023" s="7"/>
      <c r="Y1023" s="7"/>
      <c r="Z1023" s="7"/>
      <c r="AA1023" s="7"/>
      <c r="AB1023" s="7"/>
      <c r="AC1023" s="7"/>
      <c r="AD1023" s="7"/>
      <c r="AE1023" s="7"/>
      <c r="AF1023" s="6"/>
      <c r="AG1023" s="7"/>
      <c r="AH1023" s="7"/>
      <c r="AI1023" s="7"/>
      <c r="AJ1023" s="7"/>
      <c r="AN1023" s="6"/>
      <c r="AO1023" s="7"/>
      <c r="AP1023" s="7"/>
      <c r="AQ1023" s="7"/>
      <c r="AR1023" s="7"/>
      <c r="AV1023" s="6"/>
      <c r="AW1023" s="7"/>
      <c r="AX1023" s="7"/>
      <c r="AY1023" s="7"/>
      <c r="AZ1023" s="7"/>
      <c r="BD1023" s="6"/>
      <c r="BE1023" s="7"/>
      <c r="BF1023" s="7"/>
      <c r="BG1023" s="7"/>
      <c r="BH1023" s="7"/>
      <c r="BQ1023" s="7"/>
      <c r="BR1023" s="7"/>
      <c r="BS1023" s="7"/>
      <c r="BT1023" s="7"/>
      <c r="BU1023" s="7"/>
      <c r="CH1023" s="7"/>
      <c r="CI1023" s="7"/>
      <c r="CJ1023" s="7"/>
      <c r="CK1023" s="7"/>
      <c r="CQ1023" s="7"/>
      <c r="CR1023" s="7"/>
      <c r="CS1023" s="7"/>
      <c r="CT1023" s="7"/>
      <c r="CU1023" s="7"/>
      <c r="DH1023" s="7"/>
      <c r="DI1023" s="7"/>
      <c r="DJ1023" s="7"/>
      <c r="DK1023" s="7"/>
      <c r="DQ1023" s="7"/>
      <c r="DR1023" s="7"/>
      <c r="DS1023" s="7"/>
      <c r="DT1023" s="7"/>
      <c r="DU1023" s="7"/>
      <c r="EB1023" s="7"/>
      <c r="EC1023" s="7"/>
      <c r="ED1023" s="7"/>
      <c r="EE1023" s="7"/>
      <c r="EK1023" s="7"/>
      <c r="EL1023" s="7"/>
      <c r="EM1023" s="7"/>
      <c r="EN1023" s="7"/>
      <c r="EO1023" s="7"/>
      <c r="EV1023" s="7"/>
      <c r="EW1023" s="7"/>
      <c r="EX1023" s="7"/>
      <c r="EY1023" s="7"/>
    </row>
    <row r="1024" spans="1:155" s="8" customFormat="1" x14ac:dyDescent="0.35">
      <c r="A1024" s="5"/>
      <c r="B1024" s="5"/>
      <c r="C1024" s="5"/>
      <c r="D1024" s="5"/>
      <c r="E1024" s="5"/>
      <c r="F1024" s="5"/>
      <c r="G1024" s="6"/>
      <c r="H1024" s="6"/>
      <c r="I1024" s="7"/>
      <c r="J1024" s="7"/>
      <c r="K1024" s="7"/>
      <c r="L1024" s="7"/>
      <c r="M1024" s="7"/>
      <c r="N1024" s="7"/>
      <c r="O1024" s="7"/>
      <c r="P1024" s="6"/>
      <c r="Q1024" s="6"/>
      <c r="R1024" s="6"/>
      <c r="S1024" s="6"/>
      <c r="T1024" s="6"/>
      <c r="U1024" s="6"/>
      <c r="V1024" s="6"/>
      <c r="W1024" s="7"/>
      <c r="X1024" s="7"/>
      <c r="Y1024" s="7"/>
      <c r="Z1024" s="7"/>
      <c r="AA1024" s="7"/>
      <c r="AB1024" s="7"/>
      <c r="AC1024" s="7"/>
      <c r="AD1024" s="7"/>
      <c r="AE1024" s="7"/>
      <c r="AF1024" s="6"/>
      <c r="AG1024" s="7"/>
      <c r="AH1024" s="7"/>
      <c r="AI1024" s="7"/>
      <c r="AJ1024" s="7"/>
      <c r="AN1024" s="6"/>
      <c r="AO1024" s="7"/>
      <c r="AP1024" s="7"/>
      <c r="AQ1024" s="7"/>
      <c r="AR1024" s="7"/>
      <c r="AV1024" s="6"/>
      <c r="AW1024" s="7"/>
      <c r="AX1024" s="7"/>
      <c r="AY1024" s="7"/>
      <c r="AZ1024" s="7"/>
      <c r="BD1024" s="6"/>
      <c r="BE1024" s="7"/>
      <c r="BF1024" s="7"/>
      <c r="BG1024" s="7"/>
      <c r="BH1024" s="7"/>
      <c r="BQ1024" s="7"/>
      <c r="BR1024" s="7"/>
      <c r="BS1024" s="7"/>
      <c r="BT1024" s="7"/>
      <c r="BU1024" s="7"/>
      <c r="CH1024" s="7"/>
      <c r="CI1024" s="7"/>
      <c r="CJ1024" s="7"/>
      <c r="CK1024" s="7"/>
      <c r="CQ1024" s="7"/>
      <c r="CR1024" s="7"/>
      <c r="CS1024" s="7"/>
      <c r="CT1024" s="7"/>
      <c r="CU1024" s="7"/>
      <c r="DH1024" s="7"/>
      <c r="DI1024" s="7"/>
      <c r="DJ1024" s="7"/>
      <c r="DK1024" s="7"/>
      <c r="DQ1024" s="7"/>
      <c r="DR1024" s="7"/>
      <c r="DS1024" s="7"/>
      <c r="DT1024" s="7"/>
      <c r="DU1024" s="7"/>
      <c r="EB1024" s="7"/>
      <c r="EC1024" s="7"/>
      <c r="ED1024" s="7"/>
      <c r="EE1024" s="7"/>
      <c r="EK1024" s="7"/>
      <c r="EL1024" s="7"/>
      <c r="EM1024" s="7"/>
      <c r="EN1024" s="7"/>
      <c r="EO1024" s="7"/>
      <c r="EV1024" s="7"/>
      <c r="EW1024" s="7"/>
      <c r="EX1024" s="7"/>
      <c r="EY1024" s="7"/>
    </row>
    <row r="1025" spans="1:155" s="8" customFormat="1" x14ac:dyDescent="0.35">
      <c r="A1025" s="5"/>
      <c r="B1025" s="5"/>
      <c r="C1025" s="5"/>
      <c r="D1025" s="5"/>
      <c r="E1025" s="5"/>
      <c r="F1025" s="5"/>
      <c r="G1025" s="6"/>
      <c r="H1025" s="6"/>
      <c r="I1025" s="7"/>
      <c r="J1025" s="7"/>
      <c r="K1025" s="7"/>
      <c r="L1025" s="7"/>
      <c r="M1025" s="7"/>
      <c r="N1025" s="7"/>
      <c r="O1025" s="7"/>
      <c r="P1025" s="6"/>
      <c r="Q1025" s="6"/>
      <c r="R1025" s="6"/>
      <c r="S1025" s="6"/>
      <c r="T1025" s="6"/>
      <c r="U1025" s="6"/>
      <c r="V1025" s="6"/>
      <c r="W1025" s="7"/>
      <c r="X1025" s="7"/>
      <c r="Y1025" s="7"/>
      <c r="Z1025" s="7"/>
      <c r="AA1025" s="7"/>
      <c r="AB1025" s="7"/>
      <c r="AC1025" s="7"/>
      <c r="AD1025" s="7"/>
      <c r="AE1025" s="7"/>
      <c r="AF1025" s="6"/>
      <c r="AG1025" s="7"/>
      <c r="AH1025" s="7"/>
      <c r="AI1025" s="7"/>
      <c r="AJ1025" s="7"/>
      <c r="AN1025" s="6"/>
      <c r="AO1025" s="7"/>
      <c r="AP1025" s="7"/>
      <c r="AQ1025" s="7"/>
      <c r="AR1025" s="7"/>
      <c r="AV1025" s="6"/>
      <c r="AW1025" s="7"/>
      <c r="AX1025" s="7"/>
      <c r="AY1025" s="7"/>
      <c r="AZ1025" s="7"/>
      <c r="BD1025" s="6"/>
      <c r="BE1025" s="7"/>
      <c r="BF1025" s="7"/>
      <c r="BG1025" s="7"/>
      <c r="BH1025" s="7"/>
      <c r="BQ1025" s="7"/>
      <c r="BR1025" s="7"/>
      <c r="BS1025" s="7"/>
      <c r="BT1025" s="7"/>
      <c r="BU1025" s="7"/>
      <c r="CH1025" s="7"/>
      <c r="CI1025" s="7"/>
      <c r="CJ1025" s="7"/>
      <c r="CK1025" s="7"/>
      <c r="CQ1025" s="7"/>
      <c r="CR1025" s="7"/>
      <c r="CS1025" s="7"/>
      <c r="CT1025" s="7"/>
      <c r="CU1025" s="7"/>
      <c r="DH1025" s="7"/>
      <c r="DI1025" s="7"/>
      <c r="DJ1025" s="7"/>
      <c r="DK1025" s="7"/>
      <c r="DQ1025" s="7"/>
      <c r="DR1025" s="7"/>
      <c r="DS1025" s="7"/>
      <c r="DT1025" s="7"/>
      <c r="DU1025" s="7"/>
      <c r="EB1025" s="7"/>
      <c r="EC1025" s="7"/>
      <c r="ED1025" s="7"/>
      <c r="EE1025" s="7"/>
      <c r="EK1025" s="7"/>
      <c r="EL1025" s="7"/>
      <c r="EM1025" s="7"/>
      <c r="EN1025" s="7"/>
      <c r="EO1025" s="7"/>
      <c r="EV1025" s="7"/>
      <c r="EW1025" s="7"/>
      <c r="EX1025" s="7"/>
      <c r="EY1025" s="7"/>
    </row>
    <row r="1026" spans="1:155" s="8" customFormat="1" x14ac:dyDescent="0.35">
      <c r="A1026" s="5"/>
      <c r="B1026" s="5"/>
      <c r="C1026" s="5"/>
      <c r="D1026" s="5"/>
      <c r="E1026" s="5"/>
      <c r="F1026" s="5"/>
      <c r="G1026" s="6"/>
      <c r="H1026" s="6"/>
      <c r="I1026" s="7"/>
      <c r="J1026" s="7"/>
      <c r="K1026" s="7"/>
      <c r="L1026" s="7"/>
      <c r="M1026" s="7"/>
      <c r="N1026" s="7"/>
      <c r="O1026" s="7"/>
      <c r="P1026" s="6"/>
      <c r="Q1026" s="6"/>
      <c r="R1026" s="6"/>
      <c r="S1026" s="6"/>
      <c r="T1026" s="6"/>
      <c r="U1026" s="6"/>
      <c r="V1026" s="6"/>
      <c r="W1026" s="7"/>
      <c r="X1026" s="7"/>
      <c r="Y1026" s="7"/>
      <c r="Z1026" s="7"/>
      <c r="AA1026" s="7"/>
      <c r="AB1026" s="7"/>
      <c r="AC1026" s="7"/>
      <c r="AD1026" s="7"/>
      <c r="AE1026" s="7"/>
      <c r="AF1026" s="6"/>
      <c r="AG1026" s="7"/>
      <c r="AH1026" s="7"/>
      <c r="AI1026" s="7"/>
      <c r="AJ1026" s="7"/>
      <c r="AN1026" s="6"/>
      <c r="AO1026" s="7"/>
      <c r="AP1026" s="7"/>
      <c r="AQ1026" s="7"/>
      <c r="AR1026" s="7"/>
      <c r="AV1026" s="6"/>
      <c r="AW1026" s="7"/>
      <c r="AX1026" s="7"/>
      <c r="AY1026" s="7"/>
      <c r="AZ1026" s="7"/>
      <c r="BD1026" s="6"/>
      <c r="BE1026" s="7"/>
      <c r="BF1026" s="7"/>
      <c r="BG1026" s="7"/>
      <c r="BH1026" s="7"/>
      <c r="BQ1026" s="7"/>
      <c r="BR1026" s="7"/>
      <c r="BS1026" s="7"/>
      <c r="BT1026" s="7"/>
      <c r="BU1026" s="7"/>
      <c r="CH1026" s="7"/>
      <c r="CI1026" s="7"/>
      <c r="CJ1026" s="7"/>
      <c r="CK1026" s="7"/>
      <c r="CQ1026" s="7"/>
      <c r="CR1026" s="7"/>
      <c r="CS1026" s="7"/>
      <c r="CT1026" s="7"/>
      <c r="CU1026" s="7"/>
      <c r="DH1026" s="7"/>
      <c r="DI1026" s="7"/>
      <c r="DJ1026" s="7"/>
      <c r="DK1026" s="7"/>
      <c r="DQ1026" s="7"/>
      <c r="DR1026" s="7"/>
      <c r="DS1026" s="7"/>
      <c r="DT1026" s="7"/>
      <c r="DU1026" s="7"/>
      <c r="EB1026" s="7"/>
      <c r="EC1026" s="7"/>
      <c r="ED1026" s="7"/>
      <c r="EE1026" s="7"/>
      <c r="EK1026" s="7"/>
      <c r="EL1026" s="7"/>
      <c r="EM1026" s="7"/>
      <c r="EN1026" s="7"/>
      <c r="EO1026" s="7"/>
      <c r="EV1026" s="7"/>
      <c r="EW1026" s="7"/>
      <c r="EX1026" s="7"/>
      <c r="EY1026" s="7"/>
    </row>
    <row r="1027" spans="1:155" s="8" customFormat="1" x14ac:dyDescent="0.35">
      <c r="A1027" s="5"/>
      <c r="B1027" s="5"/>
      <c r="C1027" s="5"/>
      <c r="D1027" s="5"/>
      <c r="E1027" s="5"/>
      <c r="F1027" s="5"/>
      <c r="G1027" s="6"/>
      <c r="H1027" s="6"/>
      <c r="I1027" s="7"/>
      <c r="J1027" s="7"/>
      <c r="K1027" s="7"/>
      <c r="L1027" s="7"/>
      <c r="M1027" s="7"/>
      <c r="N1027" s="7"/>
      <c r="O1027" s="7"/>
      <c r="P1027" s="6"/>
      <c r="Q1027" s="6"/>
      <c r="R1027" s="6"/>
      <c r="S1027" s="6"/>
      <c r="T1027" s="6"/>
      <c r="U1027" s="6"/>
      <c r="V1027" s="6"/>
      <c r="W1027" s="7"/>
      <c r="X1027" s="7"/>
      <c r="Y1027" s="7"/>
      <c r="Z1027" s="7"/>
      <c r="AA1027" s="7"/>
      <c r="AB1027" s="7"/>
      <c r="AC1027" s="7"/>
      <c r="AD1027" s="7"/>
      <c r="AE1027" s="7"/>
      <c r="AF1027" s="6"/>
      <c r="AG1027" s="7"/>
      <c r="AH1027" s="7"/>
      <c r="AI1027" s="7"/>
      <c r="AJ1027" s="7"/>
      <c r="AN1027" s="6"/>
      <c r="AO1027" s="7"/>
      <c r="AP1027" s="7"/>
      <c r="AQ1027" s="7"/>
      <c r="AR1027" s="7"/>
      <c r="AV1027" s="6"/>
      <c r="AW1027" s="7"/>
      <c r="AX1027" s="7"/>
      <c r="AY1027" s="7"/>
      <c r="AZ1027" s="7"/>
      <c r="BD1027" s="6"/>
      <c r="BE1027" s="7"/>
      <c r="BF1027" s="7"/>
      <c r="BG1027" s="7"/>
      <c r="BH1027" s="7"/>
      <c r="BQ1027" s="7"/>
      <c r="BR1027" s="7"/>
      <c r="BS1027" s="7"/>
      <c r="BT1027" s="7"/>
      <c r="BU1027" s="7"/>
      <c r="CH1027" s="7"/>
      <c r="CI1027" s="7"/>
      <c r="CJ1027" s="7"/>
      <c r="CK1027" s="7"/>
      <c r="CQ1027" s="7"/>
      <c r="CR1027" s="7"/>
      <c r="CS1027" s="7"/>
      <c r="CT1027" s="7"/>
      <c r="CU1027" s="7"/>
      <c r="DH1027" s="7"/>
      <c r="DI1027" s="7"/>
      <c r="DJ1027" s="7"/>
      <c r="DK1027" s="7"/>
      <c r="DQ1027" s="7"/>
      <c r="DR1027" s="7"/>
      <c r="DS1027" s="7"/>
      <c r="DT1027" s="7"/>
      <c r="DU1027" s="7"/>
      <c r="EB1027" s="7"/>
      <c r="EC1027" s="7"/>
      <c r="ED1027" s="7"/>
      <c r="EE1027" s="7"/>
      <c r="EK1027" s="7"/>
      <c r="EL1027" s="7"/>
      <c r="EM1027" s="7"/>
      <c r="EN1027" s="7"/>
      <c r="EO1027" s="7"/>
      <c r="EV1027" s="7"/>
      <c r="EW1027" s="7"/>
      <c r="EX1027" s="7"/>
      <c r="EY1027" s="7"/>
    </row>
    <row r="1028" spans="1:155" s="8" customFormat="1" x14ac:dyDescent="0.35">
      <c r="A1028" s="5"/>
      <c r="B1028" s="5"/>
      <c r="C1028" s="5"/>
      <c r="D1028" s="5"/>
      <c r="E1028" s="5"/>
      <c r="F1028" s="5"/>
      <c r="G1028" s="6"/>
      <c r="H1028" s="6"/>
      <c r="I1028" s="7"/>
      <c r="J1028" s="7"/>
      <c r="K1028" s="7"/>
      <c r="L1028" s="7"/>
      <c r="M1028" s="7"/>
      <c r="N1028" s="7"/>
      <c r="O1028" s="7"/>
      <c r="P1028" s="6"/>
      <c r="Q1028" s="6"/>
      <c r="R1028" s="6"/>
      <c r="S1028" s="6"/>
      <c r="T1028" s="6"/>
      <c r="U1028" s="6"/>
      <c r="V1028" s="6"/>
      <c r="W1028" s="7"/>
      <c r="X1028" s="7"/>
      <c r="Y1028" s="7"/>
      <c r="Z1028" s="7"/>
      <c r="AA1028" s="7"/>
      <c r="AB1028" s="7"/>
      <c r="AC1028" s="7"/>
      <c r="AD1028" s="7"/>
      <c r="AE1028" s="7"/>
      <c r="AF1028" s="6"/>
      <c r="AG1028" s="7"/>
      <c r="AH1028" s="7"/>
      <c r="AI1028" s="7"/>
      <c r="AJ1028" s="7"/>
      <c r="AN1028" s="6"/>
      <c r="AO1028" s="7"/>
      <c r="AP1028" s="7"/>
      <c r="AQ1028" s="7"/>
      <c r="AR1028" s="7"/>
      <c r="AV1028" s="6"/>
      <c r="AW1028" s="7"/>
      <c r="AX1028" s="7"/>
      <c r="AY1028" s="7"/>
      <c r="AZ1028" s="7"/>
      <c r="BD1028" s="6"/>
      <c r="BE1028" s="7"/>
      <c r="BF1028" s="7"/>
      <c r="BG1028" s="7"/>
      <c r="BH1028" s="7"/>
      <c r="BQ1028" s="7"/>
      <c r="BR1028" s="7"/>
      <c r="BS1028" s="7"/>
      <c r="BT1028" s="7"/>
      <c r="BU1028" s="7"/>
      <c r="CH1028" s="7"/>
      <c r="CI1028" s="7"/>
      <c r="CJ1028" s="7"/>
      <c r="CK1028" s="7"/>
      <c r="CQ1028" s="7"/>
      <c r="CR1028" s="7"/>
      <c r="CS1028" s="7"/>
      <c r="CT1028" s="7"/>
      <c r="CU1028" s="7"/>
      <c r="DH1028" s="7"/>
      <c r="DI1028" s="7"/>
      <c r="DJ1028" s="7"/>
      <c r="DK1028" s="7"/>
      <c r="DQ1028" s="7"/>
      <c r="DR1028" s="7"/>
      <c r="DS1028" s="7"/>
      <c r="DT1028" s="7"/>
      <c r="DU1028" s="7"/>
      <c r="EB1028" s="7"/>
      <c r="EC1028" s="7"/>
      <c r="ED1028" s="7"/>
      <c r="EE1028" s="7"/>
      <c r="EK1028" s="7"/>
      <c r="EL1028" s="7"/>
      <c r="EM1028" s="7"/>
      <c r="EN1028" s="7"/>
      <c r="EO1028" s="7"/>
      <c r="EV1028" s="7"/>
      <c r="EW1028" s="7"/>
      <c r="EX1028" s="7"/>
      <c r="EY1028" s="7"/>
    </row>
    <row r="1029" spans="1:155" s="8" customFormat="1" x14ac:dyDescent="0.35">
      <c r="A1029" s="5"/>
      <c r="B1029" s="5"/>
      <c r="C1029" s="5"/>
      <c r="D1029" s="5"/>
      <c r="E1029" s="5"/>
      <c r="F1029" s="5"/>
      <c r="G1029" s="6"/>
      <c r="H1029" s="6"/>
      <c r="I1029" s="7"/>
      <c r="J1029" s="7"/>
      <c r="K1029" s="7"/>
      <c r="L1029" s="7"/>
      <c r="M1029" s="7"/>
      <c r="N1029" s="7"/>
      <c r="O1029" s="7"/>
      <c r="P1029" s="6"/>
      <c r="Q1029" s="6"/>
      <c r="R1029" s="6"/>
      <c r="S1029" s="6"/>
      <c r="T1029" s="6"/>
      <c r="U1029" s="6"/>
      <c r="V1029" s="6"/>
      <c r="W1029" s="7"/>
      <c r="X1029" s="7"/>
      <c r="Y1029" s="7"/>
      <c r="Z1029" s="7"/>
      <c r="AA1029" s="7"/>
      <c r="AB1029" s="7"/>
      <c r="AC1029" s="7"/>
      <c r="AD1029" s="7"/>
      <c r="AE1029" s="7"/>
      <c r="AF1029" s="6"/>
      <c r="AG1029" s="7"/>
      <c r="AH1029" s="7"/>
      <c r="AI1029" s="7"/>
      <c r="AJ1029" s="7"/>
      <c r="AN1029" s="6"/>
      <c r="AO1029" s="7"/>
      <c r="AP1029" s="7"/>
      <c r="AQ1029" s="7"/>
      <c r="AR1029" s="7"/>
      <c r="AV1029" s="6"/>
      <c r="AW1029" s="7"/>
      <c r="AX1029" s="7"/>
      <c r="AY1029" s="7"/>
      <c r="AZ1029" s="7"/>
      <c r="BD1029" s="6"/>
      <c r="BE1029" s="7"/>
      <c r="BF1029" s="7"/>
      <c r="BG1029" s="7"/>
      <c r="BH1029" s="7"/>
      <c r="BQ1029" s="7"/>
      <c r="BR1029" s="7"/>
      <c r="BS1029" s="7"/>
      <c r="BT1029" s="7"/>
      <c r="BU1029" s="7"/>
      <c r="CH1029" s="7"/>
      <c r="CI1029" s="7"/>
      <c r="CJ1029" s="7"/>
      <c r="CK1029" s="7"/>
      <c r="CQ1029" s="7"/>
      <c r="CR1029" s="7"/>
      <c r="CS1029" s="7"/>
      <c r="CT1029" s="7"/>
      <c r="CU1029" s="7"/>
      <c r="DH1029" s="7"/>
      <c r="DI1029" s="7"/>
      <c r="DJ1029" s="7"/>
      <c r="DK1029" s="7"/>
      <c r="DQ1029" s="7"/>
      <c r="DR1029" s="7"/>
      <c r="DS1029" s="7"/>
      <c r="DT1029" s="7"/>
      <c r="DU1029" s="7"/>
      <c r="EB1029" s="7"/>
      <c r="EC1029" s="7"/>
      <c r="ED1029" s="7"/>
      <c r="EE1029" s="7"/>
      <c r="EK1029" s="7"/>
      <c r="EL1029" s="7"/>
      <c r="EM1029" s="7"/>
      <c r="EN1029" s="7"/>
      <c r="EO1029" s="7"/>
      <c r="EV1029" s="7"/>
      <c r="EW1029" s="7"/>
      <c r="EX1029" s="7"/>
      <c r="EY1029" s="7"/>
    </row>
    <row r="1030" spans="1:155" s="8" customFormat="1" x14ac:dyDescent="0.35">
      <c r="A1030" s="5"/>
      <c r="B1030" s="5"/>
      <c r="C1030" s="5"/>
      <c r="D1030" s="5"/>
      <c r="E1030" s="5"/>
      <c r="F1030" s="5"/>
      <c r="G1030" s="6"/>
      <c r="H1030" s="6"/>
      <c r="I1030" s="7"/>
      <c r="J1030" s="7"/>
      <c r="K1030" s="7"/>
      <c r="L1030" s="7"/>
      <c r="M1030" s="7"/>
      <c r="N1030" s="7"/>
      <c r="O1030" s="7"/>
      <c r="P1030" s="6"/>
      <c r="Q1030" s="6"/>
      <c r="R1030" s="6"/>
      <c r="S1030" s="6"/>
      <c r="T1030" s="6"/>
      <c r="U1030" s="6"/>
      <c r="V1030" s="6"/>
      <c r="W1030" s="7"/>
      <c r="X1030" s="7"/>
      <c r="Y1030" s="7"/>
      <c r="Z1030" s="7"/>
      <c r="AA1030" s="7"/>
      <c r="AB1030" s="7"/>
      <c r="AC1030" s="7"/>
      <c r="AD1030" s="7"/>
      <c r="AE1030" s="7"/>
      <c r="AF1030" s="6"/>
      <c r="AG1030" s="7"/>
      <c r="AH1030" s="7"/>
      <c r="AI1030" s="7"/>
      <c r="AJ1030" s="7"/>
      <c r="AN1030" s="6"/>
      <c r="AO1030" s="7"/>
      <c r="AP1030" s="7"/>
      <c r="AQ1030" s="7"/>
      <c r="AR1030" s="7"/>
      <c r="AV1030" s="6"/>
      <c r="AW1030" s="7"/>
      <c r="AX1030" s="7"/>
      <c r="AY1030" s="7"/>
      <c r="AZ1030" s="7"/>
      <c r="BD1030" s="6"/>
      <c r="BE1030" s="7"/>
      <c r="BF1030" s="7"/>
      <c r="BG1030" s="7"/>
      <c r="BH1030" s="7"/>
      <c r="BQ1030" s="7"/>
      <c r="BR1030" s="7"/>
      <c r="BS1030" s="7"/>
      <c r="BT1030" s="7"/>
      <c r="BU1030" s="7"/>
      <c r="CH1030" s="7"/>
      <c r="CI1030" s="7"/>
      <c r="CJ1030" s="7"/>
      <c r="CK1030" s="7"/>
      <c r="CQ1030" s="7"/>
      <c r="CR1030" s="7"/>
      <c r="CS1030" s="7"/>
      <c r="CT1030" s="7"/>
      <c r="CU1030" s="7"/>
      <c r="DH1030" s="7"/>
      <c r="DI1030" s="7"/>
      <c r="DJ1030" s="7"/>
      <c r="DK1030" s="7"/>
      <c r="DQ1030" s="7"/>
      <c r="DR1030" s="7"/>
      <c r="DS1030" s="7"/>
      <c r="DT1030" s="7"/>
      <c r="DU1030" s="7"/>
      <c r="EB1030" s="7"/>
      <c r="EC1030" s="7"/>
      <c r="ED1030" s="7"/>
      <c r="EE1030" s="7"/>
      <c r="EK1030" s="7"/>
      <c r="EL1030" s="7"/>
      <c r="EM1030" s="7"/>
      <c r="EN1030" s="7"/>
      <c r="EO1030" s="7"/>
      <c r="EV1030" s="7"/>
      <c r="EW1030" s="7"/>
      <c r="EX1030" s="7"/>
      <c r="EY1030" s="7"/>
    </row>
    <row r="1031" spans="1:155" s="8" customFormat="1" x14ac:dyDescent="0.35">
      <c r="A1031" s="5"/>
      <c r="B1031" s="5"/>
      <c r="C1031" s="5"/>
      <c r="D1031" s="5"/>
      <c r="E1031" s="5"/>
      <c r="F1031" s="5"/>
      <c r="G1031" s="6"/>
      <c r="H1031" s="6"/>
      <c r="I1031" s="7"/>
      <c r="J1031" s="7"/>
      <c r="K1031" s="7"/>
      <c r="L1031" s="7"/>
      <c r="M1031" s="7"/>
      <c r="N1031" s="7"/>
      <c r="O1031" s="7"/>
      <c r="P1031" s="6"/>
      <c r="Q1031" s="6"/>
      <c r="R1031" s="6"/>
      <c r="S1031" s="6"/>
      <c r="T1031" s="6"/>
      <c r="U1031" s="6"/>
      <c r="V1031" s="6"/>
      <c r="W1031" s="7"/>
      <c r="X1031" s="7"/>
      <c r="Y1031" s="7"/>
      <c r="Z1031" s="7"/>
      <c r="AA1031" s="7"/>
      <c r="AB1031" s="7"/>
      <c r="AC1031" s="7"/>
      <c r="AD1031" s="7"/>
      <c r="AE1031" s="7"/>
      <c r="AF1031" s="6"/>
      <c r="AG1031" s="7"/>
      <c r="AH1031" s="7"/>
      <c r="AI1031" s="7"/>
      <c r="AJ1031" s="7"/>
      <c r="AN1031" s="6"/>
      <c r="AO1031" s="7"/>
      <c r="AP1031" s="7"/>
      <c r="AQ1031" s="7"/>
      <c r="AR1031" s="7"/>
      <c r="AV1031" s="6"/>
      <c r="AW1031" s="7"/>
      <c r="AX1031" s="7"/>
      <c r="AY1031" s="7"/>
      <c r="AZ1031" s="7"/>
      <c r="BD1031" s="6"/>
      <c r="BE1031" s="7"/>
      <c r="BF1031" s="7"/>
      <c r="BG1031" s="7"/>
      <c r="BH1031" s="7"/>
      <c r="BQ1031" s="7"/>
      <c r="BR1031" s="7"/>
      <c r="BS1031" s="7"/>
      <c r="BT1031" s="7"/>
      <c r="BU1031" s="7"/>
      <c r="CH1031" s="7"/>
      <c r="CI1031" s="7"/>
      <c r="CJ1031" s="7"/>
      <c r="CK1031" s="7"/>
      <c r="CQ1031" s="7"/>
      <c r="CR1031" s="7"/>
      <c r="CS1031" s="7"/>
      <c r="CT1031" s="7"/>
      <c r="CU1031" s="7"/>
      <c r="DH1031" s="7"/>
      <c r="DI1031" s="7"/>
      <c r="DJ1031" s="7"/>
      <c r="DK1031" s="7"/>
      <c r="DQ1031" s="7"/>
      <c r="DR1031" s="7"/>
      <c r="DS1031" s="7"/>
      <c r="DT1031" s="7"/>
      <c r="DU1031" s="7"/>
      <c r="EB1031" s="7"/>
      <c r="EC1031" s="7"/>
      <c r="ED1031" s="7"/>
      <c r="EE1031" s="7"/>
      <c r="EK1031" s="7"/>
      <c r="EL1031" s="7"/>
      <c r="EM1031" s="7"/>
      <c r="EN1031" s="7"/>
      <c r="EO1031" s="7"/>
      <c r="EV1031" s="7"/>
      <c r="EW1031" s="7"/>
      <c r="EX1031" s="7"/>
      <c r="EY1031" s="7"/>
    </row>
    <row r="1032" spans="1:155" s="8" customFormat="1" x14ac:dyDescent="0.35">
      <c r="A1032" s="5"/>
      <c r="B1032" s="5"/>
      <c r="C1032" s="5"/>
      <c r="D1032" s="5"/>
      <c r="E1032" s="5"/>
      <c r="F1032" s="5"/>
      <c r="G1032" s="6"/>
      <c r="H1032" s="6"/>
      <c r="I1032" s="7"/>
      <c r="J1032" s="7"/>
      <c r="K1032" s="7"/>
      <c r="L1032" s="7"/>
      <c r="M1032" s="7"/>
      <c r="N1032" s="7"/>
      <c r="O1032" s="7"/>
      <c r="P1032" s="6"/>
      <c r="Q1032" s="6"/>
      <c r="R1032" s="6"/>
      <c r="S1032" s="6"/>
      <c r="T1032" s="6"/>
      <c r="U1032" s="6"/>
      <c r="V1032" s="6"/>
      <c r="W1032" s="7"/>
      <c r="X1032" s="7"/>
      <c r="Y1032" s="7"/>
      <c r="Z1032" s="7"/>
      <c r="AA1032" s="7"/>
      <c r="AB1032" s="7"/>
      <c r="AC1032" s="7"/>
      <c r="AD1032" s="7"/>
      <c r="AE1032" s="7"/>
      <c r="AF1032" s="6"/>
      <c r="AG1032" s="7"/>
      <c r="AH1032" s="7"/>
      <c r="AI1032" s="7"/>
      <c r="AJ1032" s="7"/>
      <c r="AN1032" s="6"/>
      <c r="AO1032" s="7"/>
      <c r="AP1032" s="7"/>
      <c r="AQ1032" s="7"/>
      <c r="AR1032" s="7"/>
      <c r="AV1032" s="6"/>
      <c r="AW1032" s="7"/>
      <c r="AX1032" s="7"/>
      <c r="AY1032" s="7"/>
      <c r="AZ1032" s="7"/>
      <c r="BD1032" s="6"/>
      <c r="BE1032" s="7"/>
      <c r="BF1032" s="7"/>
      <c r="BG1032" s="7"/>
      <c r="BH1032" s="7"/>
      <c r="BQ1032" s="7"/>
      <c r="BR1032" s="7"/>
      <c r="BS1032" s="7"/>
      <c r="BT1032" s="7"/>
      <c r="BU1032" s="7"/>
      <c r="CH1032" s="7"/>
      <c r="CI1032" s="7"/>
      <c r="CJ1032" s="7"/>
      <c r="CK1032" s="7"/>
      <c r="CQ1032" s="7"/>
      <c r="CR1032" s="7"/>
      <c r="CS1032" s="7"/>
      <c r="CT1032" s="7"/>
      <c r="CU1032" s="7"/>
      <c r="DH1032" s="7"/>
      <c r="DI1032" s="7"/>
      <c r="DJ1032" s="7"/>
      <c r="DK1032" s="7"/>
      <c r="DQ1032" s="7"/>
      <c r="DR1032" s="7"/>
      <c r="DS1032" s="7"/>
      <c r="DT1032" s="7"/>
      <c r="DU1032" s="7"/>
      <c r="EB1032" s="7"/>
      <c r="EC1032" s="7"/>
      <c r="ED1032" s="7"/>
      <c r="EE1032" s="7"/>
      <c r="EK1032" s="7"/>
      <c r="EL1032" s="7"/>
      <c r="EM1032" s="7"/>
      <c r="EN1032" s="7"/>
      <c r="EO1032" s="7"/>
      <c r="EV1032" s="7"/>
      <c r="EW1032" s="7"/>
      <c r="EX1032" s="7"/>
      <c r="EY1032" s="7"/>
    </row>
    <row r="1033" spans="1:155" s="8" customFormat="1" x14ac:dyDescent="0.35">
      <c r="A1033" s="5"/>
      <c r="B1033" s="5"/>
      <c r="C1033" s="5"/>
      <c r="D1033" s="5"/>
      <c r="E1033" s="5"/>
      <c r="F1033" s="5"/>
      <c r="G1033" s="6"/>
      <c r="H1033" s="6"/>
      <c r="I1033" s="7"/>
      <c r="J1033" s="7"/>
      <c r="K1033" s="7"/>
      <c r="L1033" s="7"/>
      <c r="M1033" s="7"/>
      <c r="N1033" s="7"/>
      <c r="O1033" s="7"/>
      <c r="P1033" s="6"/>
      <c r="Q1033" s="6"/>
      <c r="R1033" s="6"/>
      <c r="S1033" s="6"/>
      <c r="T1033" s="6"/>
      <c r="U1033" s="6"/>
      <c r="V1033" s="6"/>
      <c r="W1033" s="7"/>
      <c r="X1033" s="7"/>
      <c r="Y1033" s="7"/>
      <c r="Z1033" s="7"/>
      <c r="AA1033" s="7"/>
      <c r="AB1033" s="7"/>
      <c r="AC1033" s="7"/>
      <c r="AD1033" s="7"/>
      <c r="AE1033" s="7"/>
      <c r="AF1033" s="6"/>
      <c r="AG1033" s="7"/>
      <c r="AH1033" s="7"/>
      <c r="AI1033" s="7"/>
      <c r="AJ1033" s="7"/>
      <c r="AN1033" s="6"/>
      <c r="AO1033" s="7"/>
      <c r="AP1033" s="7"/>
      <c r="AQ1033" s="7"/>
      <c r="AR1033" s="7"/>
      <c r="AV1033" s="6"/>
      <c r="AW1033" s="7"/>
      <c r="AX1033" s="7"/>
      <c r="AY1033" s="7"/>
      <c r="AZ1033" s="7"/>
      <c r="BD1033" s="6"/>
      <c r="BE1033" s="7"/>
      <c r="BF1033" s="7"/>
      <c r="BG1033" s="7"/>
      <c r="BH1033" s="7"/>
      <c r="BQ1033" s="7"/>
      <c r="BR1033" s="7"/>
      <c r="BS1033" s="7"/>
      <c r="BT1033" s="7"/>
      <c r="BU1033" s="7"/>
      <c r="CH1033" s="7"/>
      <c r="CI1033" s="7"/>
      <c r="CJ1033" s="7"/>
      <c r="CK1033" s="7"/>
      <c r="CQ1033" s="7"/>
      <c r="CR1033" s="7"/>
      <c r="CS1033" s="7"/>
      <c r="CT1033" s="7"/>
      <c r="CU1033" s="7"/>
      <c r="DH1033" s="7"/>
      <c r="DI1033" s="7"/>
      <c r="DJ1033" s="7"/>
      <c r="DK1033" s="7"/>
      <c r="DQ1033" s="7"/>
      <c r="DR1033" s="7"/>
      <c r="DS1033" s="7"/>
      <c r="DT1033" s="7"/>
      <c r="DU1033" s="7"/>
      <c r="EB1033" s="7"/>
      <c r="EC1033" s="7"/>
      <c r="ED1033" s="7"/>
      <c r="EE1033" s="7"/>
      <c r="EK1033" s="7"/>
      <c r="EL1033" s="7"/>
      <c r="EM1033" s="7"/>
      <c r="EN1033" s="7"/>
      <c r="EO1033" s="7"/>
      <c r="EV1033" s="7"/>
      <c r="EW1033" s="7"/>
      <c r="EX1033" s="7"/>
      <c r="EY1033" s="7"/>
    </row>
    <row r="1034" spans="1:155" s="8" customFormat="1" x14ac:dyDescent="0.35">
      <c r="A1034" s="5"/>
      <c r="B1034" s="5"/>
      <c r="C1034" s="5"/>
      <c r="D1034" s="5"/>
      <c r="E1034" s="5"/>
      <c r="F1034" s="5"/>
      <c r="G1034" s="6"/>
      <c r="H1034" s="6"/>
      <c r="I1034" s="7"/>
      <c r="J1034" s="7"/>
      <c r="K1034" s="7"/>
      <c r="L1034" s="7"/>
      <c r="M1034" s="7"/>
      <c r="N1034" s="7"/>
      <c r="O1034" s="7"/>
      <c r="P1034" s="6"/>
      <c r="Q1034" s="6"/>
      <c r="R1034" s="6"/>
      <c r="S1034" s="6"/>
      <c r="T1034" s="6"/>
      <c r="U1034" s="6"/>
      <c r="V1034" s="6"/>
      <c r="W1034" s="7"/>
      <c r="X1034" s="7"/>
      <c r="Y1034" s="7"/>
      <c r="Z1034" s="7"/>
      <c r="AA1034" s="7"/>
      <c r="AB1034" s="7"/>
      <c r="AC1034" s="7"/>
      <c r="AD1034" s="7"/>
      <c r="AE1034" s="7"/>
      <c r="AF1034" s="6"/>
      <c r="AG1034" s="7"/>
      <c r="AH1034" s="7"/>
      <c r="AI1034" s="7"/>
      <c r="AJ1034" s="7"/>
      <c r="AN1034" s="6"/>
      <c r="AO1034" s="7"/>
      <c r="AP1034" s="7"/>
      <c r="AQ1034" s="7"/>
      <c r="AR1034" s="7"/>
      <c r="AV1034" s="6"/>
      <c r="AW1034" s="7"/>
      <c r="AX1034" s="7"/>
      <c r="AY1034" s="7"/>
      <c r="AZ1034" s="7"/>
      <c r="BD1034" s="6"/>
      <c r="BE1034" s="7"/>
      <c r="BF1034" s="7"/>
      <c r="BG1034" s="7"/>
      <c r="BH1034" s="7"/>
      <c r="BQ1034" s="7"/>
      <c r="BR1034" s="7"/>
      <c r="BS1034" s="7"/>
      <c r="BT1034" s="7"/>
      <c r="BU1034" s="7"/>
      <c r="CH1034" s="7"/>
      <c r="CI1034" s="7"/>
      <c r="CJ1034" s="7"/>
      <c r="CK1034" s="7"/>
      <c r="CQ1034" s="7"/>
      <c r="CR1034" s="7"/>
      <c r="CS1034" s="7"/>
      <c r="CT1034" s="7"/>
      <c r="CU1034" s="7"/>
      <c r="DH1034" s="7"/>
      <c r="DI1034" s="7"/>
      <c r="DJ1034" s="7"/>
      <c r="DK1034" s="7"/>
      <c r="DQ1034" s="7"/>
      <c r="DR1034" s="7"/>
      <c r="DS1034" s="7"/>
      <c r="DT1034" s="7"/>
      <c r="DU1034" s="7"/>
      <c r="EB1034" s="7"/>
      <c r="EC1034" s="7"/>
      <c r="ED1034" s="7"/>
      <c r="EE1034" s="7"/>
      <c r="EK1034" s="7"/>
      <c r="EL1034" s="7"/>
      <c r="EM1034" s="7"/>
      <c r="EN1034" s="7"/>
      <c r="EO1034" s="7"/>
      <c r="EV1034" s="7"/>
      <c r="EW1034" s="7"/>
      <c r="EX1034" s="7"/>
      <c r="EY1034" s="7"/>
    </row>
    <row r="1035" spans="1:155" s="8" customFormat="1" x14ac:dyDescent="0.35">
      <c r="A1035" s="5"/>
      <c r="B1035" s="5"/>
      <c r="C1035" s="5"/>
      <c r="D1035" s="5"/>
      <c r="E1035" s="5"/>
      <c r="F1035" s="5"/>
      <c r="G1035" s="6"/>
      <c r="H1035" s="6"/>
      <c r="I1035" s="7"/>
      <c r="J1035" s="7"/>
      <c r="K1035" s="7"/>
      <c r="L1035" s="7"/>
      <c r="M1035" s="7"/>
      <c r="N1035" s="7"/>
      <c r="O1035" s="7"/>
      <c r="P1035" s="6"/>
      <c r="Q1035" s="6"/>
      <c r="R1035" s="6"/>
      <c r="S1035" s="6"/>
      <c r="T1035" s="6"/>
      <c r="U1035" s="6"/>
      <c r="V1035" s="6"/>
      <c r="W1035" s="7"/>
      <c r="X1035" s="7"/>
      <c r="Y1035" s="7"/>
      <c r="Z1035" s="7"/>
      <c r="AA1035" s="7"/>
      <c r="AB1035" s="7"/>
      <c r="AC1035" s="7"/>
      <c r="AD1035" s="7"/>
      <c r="AE1035" s="7"/>
      <c r="AF1035" s="6"/>
      <c r="AG1035" s="7"/>
      <c r="AH1035" s="7"/>
      <c r="AI1035" s="7"/>
      <c r="AJ1035" s="7"/>
      <c r="AN1035" s="6"/>
      <c r="AO1035" s="7"/>
      <c r="AP1035" s="7"/>
      <c r="AQ1035" s="7"/>
      <c r="AR1035" s="7"/>
      <c r="AV1035" s="6"/>
      <c r="AW1035" s="7"/>
      <c r="AX1035" s="7"/>
      <c r="AY1035" s="7"/>
      <c r="AZ1035" s="7"/>
      <c r="BD1035" s="6"/>
      <c r="BE1035" s="7"/>
      <c r="BF1035" s="7"/>
      <c r="BG1035" s="7"/>
      <c r="BH1035" s="7"/>
      <c r="BQ1035" s="7"/>
      <c r="BR1035" s="7"/>
      <c r="BS1035" s="7"/>
      <c r="BT1035" s="7"/>
      <c r="BU1035" s="7"/>
      <c r="CH1035" s="7"/>
      <c r="CI1035" s="7"/>
      <c r="CJ1035" s="7"/>
      <c r="CK1035" s="7"/>
      <c r="CQ1035" s="7"/>
      <c r="CR1035" s="7"/>
      <c r="CS1035" s="7"/>
      <c r="CT1035" s="7"/>
      <c r="CU1035" s="7"/>
      <c r="DH1035" s="7"/>
      <c r="DI1035" s="7"/>
      <c r="DJ1035" s="7"/>
      <c r="DK1035" s="7"/>
      <c r="DQ1035" s="7"/>
      <c r="DR1035" s="7"/>
      <c r="DS1035" s="7"/>
      <c r="DT1035" s="7"/>
      <c r="DU1035" s="7"/>
      <c r="EB1035" s="7"/>
      <c r="EC1035" s="7"/>
      <c r="ED1035" s="7"/>
      <c r="EE1035" s="7"/>
      <c r="EK1035" s="7"/>
      <c r="EL1035" s="7"/>
      <c r="EM1035" s="7"/>
      <c r="EN1035" s="7"/>
      <c r="EO1035" s="7"/>
      <c r="EV1035" s="7"/>
      <c r="EW1035" s="7"/>
      <c r="EX1035" s="7"/>
      <c r="EY1035" s="7"/>
    </row>
    <row r="1036" spans="1:155" s="8" customFormat="1" x14ac:dyDescent="0.35">
      <c r="A1036" s="5"/>
      <c r="B1036" s="5"/>
      <c r="C1036" s="5"/>
      <c r="D1036" s="5"/>
      <c r="E1036" s="5"/>
      <c r="F1036" s="5"/>
      <c r="G1036" s="6"/>
      <c r="H1036" s="6"/>
      <c r="I1036" s="7"/>
      <c r="J1036" s="7"/>
      <c r="K1036" s="7"/>
      <c r="L1036" s="7"/>
      <c r="M1036" s="7"/>
      <c r="N1036" s="7"/>
      <c r="O1036" s="7"/>
      <c r="P1036" s="6"/>
      <c r="Q1036" s="6"/>
      <c r="R1036" s="6"/>
      <c r="S1036" s="6"/>
      <c r="T1036" s="6"/>
      <c r="U1036" s="6"/>
      <c r="V1036" s="6"/>
      <c r="W1036" s="7"/>
      <c r="X1036" s="7"/>
      <c r="Y1036" s="7"/>
      <c r="Z1036" s="7"/>
      <c r="AA1036" s="7"/>
      <c r="AB1036" s="7"/>
      <c r="AC1036" s="7"/>
      <c r="AD1036" s="7"/>
      <c r="AE1036" s="7"/>
      <c r="AF1036" s="6"/>
      <c r="AG1036" s="7"/>
      <c r="AH1036" s="7"/>
      <c r="AI1036" s="7"/>
      <c r="AJ1036" s="7"/>
      <c r="AN1036" s="6"/>
      <c r="AO1036" s="7"/>
      <c r="AP1036" s="7"/>
      <c r="AQ1036" s="7"/>
      <c r="AR1036" s="7"/>
      <c r="AV1036" s="6"/>
      <c r="AW1036" s="7"/>
      <c r="AX1036" s="7"/>
      <c r="AY1036" s="7"/>
      <c r="AZ1036" s="7"/>
      <c r="BD1036" s="6"/>
      <c r="BE1036" s="7"/>
      <c r="BF1036" s="7"/>
      <c r="BG1036" s="7"/>
      <c r="BH1036" s="7"/>
      <c r="BQ1036" s="7"/>
      <c r="BR1036" s="7"/>
      <c r="BS1036" s="7"/>
      <c r="BT1036" s="7"/>
      <c r="BU1036" s="7"/>
      <c r="CH1036" s="7"/>
      <c r="CI1036" s="7"/>
      <c r="CJ1036" s="7"/>
      <c r="CK1036" s="7"/>
      <c r="CQ1036" s="7"/>
      <c r="CR1036" s="7"/>
      <c r="CS1036" s="7"/>
      <c r="CT1036" s="7"/>
      <c r="CU1036" s="7"/>
      <c r="DH1036" s="7"/>
      <c r="DI1036" s="7"/>
      <c r="DJ1036" s="7"/>
      <c r="DK1036" s="7"/>
      <c r="DQ1036" s="7"/>
      <c r="DR1036" s="7"/>
      <c r="DS1036" s="7"/>
      <c r="DT1036" s="7"/>
      <c r="DU1036" s="7"/>
      <c r="EB1036" s="7"/>
      <c r="EC1036" s="7"/>
      <c r="ED1036" s="7"/>
      <c r="EE1036" s="7"/>
      <c r="EK1036" s="7"/>
      <c r="EL1036" s="7"/>
      <c r="EM1036" s="7"/>
      <c r="EN1036" s="7"/>
      <c r="EO1036" s="7"/>
      <c r="EV1036" s="7"/>
      <c r="EW1036" s="7"/>
      <c r="EX1036" s="7"/>
      <c r="EY1036" s="7"/>
    </row>
    <row r="1037" spans="1:155" s="8" customFormat="1" x14ac:dyDescent="0.35">
      <c r="A1037" s="5"/>
      <c r="B1037" s="5"/>
      <c r="C1037" s="5"/>
      <c r="D1037" s="5"/>
      <c r="E1037" s="5"/>
      <c r="F1037" s="5"/>
      <c r="G1037" s="6"/>
      <c r="H1037" s="6"/>
      <c r="I1037" s="7"/>
      <c r="J1037" s="7"/>
      <c r="K1037" s="7"/>
      <c r="L1037" s="7"/>
      <c r="M1037" s="7"/>
      <c r="N1037" s="7"/>
      <c r="O1037" s="7"/>
      <c r="P1037" s="6"/>
      <c r="Q1037" s="6"/>
      <c r="R1037" s="6"/>
      <c r="S1037" s="6"/>
      <c r="T1037" s="6"/>
      <c r="U1037" s="6"/>
      <c r="V1037" s="6"/>
      <c r="W1037" s="7"/>
      <c r="X1037" s="7"/>
      <c r="Y1037" s="7"/>
      <c r="Z1037" s="7"/>
      <c r="AA1037" s="7"/>
      <c r="AB1037" s="7"/>
      <c r="AC1037" s="7"/>
      <c r="AD1037" s="7"/>
      <c r="AE1037" s="7"/>
      <c r="AF1037" s="6"/>
      <c r="AG1037" s="7"/>
      <c r="AH1037" s="7"/>
      <c r="AI1037" s="7"/>
      <c r="AJ1037" s="7"/>
      <c r="AN1037" s="6"/>
      <c r="AO1037" s="7"/>
      <c r="AP1037" s="7"/>
      <c r="AQ1037" s="7"/>
      <c r="AR1037" s="7"/>
      <c r="AV1037" s="6"/>
      <c r="AW1037" s="7"/>
      <c r="AX1037" s="7"/>
      <c r="AY1037" s="7"/>
      <c r="AZ1037" s="7"/>
      <c r="BD1037" s="6"/>
      <c r="BE1037" s="7"/>
      <c r="BF1037" s="7"/>
      <c r="BG1037" s="7"/>
      <c r="BH1037" s="7"/>
      <c r="BQ1037" s="7"/>
      <c r="BR1037" s="7"/>
      <c r="BS1037" s="7"/>
      <c r="BT1037" s="7"/>
      <c r="BU1037" s="7"/>
      <c r="CH1037" s="7"/>
      <c r="CI1037" s="7"/>
      <c r="CJ1037" s="7"/>
      <c r="CK1037" s="7"/>
      <c r="CQ1037" s="7"/>
      <c r="CR1037" s="7"/>
      <c r="CS1037" s="7"/>
      <c r="CT1037" s="7"/>
      <c r="CU1037" s="7"/>
      <c r="DH1037" s="7"/>
      <c r="DI1037" s="7"/>
      <c r="DJ1037" s="7"/>
      <c r="DK1037" s="7"/>
      <c r="DQ1037" s="7"/>
      <c r="DR1037" s="7"/>
      <c r="DS1037" s="7"/>
      <c r="DT1037" s="7"/>
      <c r="DU1037" s="7"/>
      <c r="EB1037" s="7"/>
      <c r="EC1037" s="7"/>
      <c r="ED1037" s="7"/>
      <c r="EE1037" s="7"/>
      <c r="EK1037" s="7"/>
      <c r="EL1037" s="7"/>
      <c r="EM1037" s="7"/>
      <c r="EN1037" s="7"/>
      <c r="EO1037" s="7"/>
      <c r="EV1037" s="7"/>
      <c r="EW1037" s="7"/>
      <c r="EX1037" s="7"/>
      <c r="EY1037" s="7"/>
    </row>
    <row r="1038" spans="1:155" s="8" customFormat="1" x14ac:dyDescent="0.35">
      <c r="A1038" s="5"/>
      <c r="B1038" s="5"/>
      <c r="C1038" s="5"/>
      <c r="D1038" s="5"/>
      <c r="E1038" s="5"/>
      <c r="F1038" s="5"/>
      <c r="G1038" s="6"/>
      <c r="H1038" s="6"/>
      <c r="I1038" s="7"/>
      <c r="J1038" s="7"/>
      <c r="K1038" s="7"/>
      <c r="L1038" s="7"/>
      <c r="M1038" s="7"/>
      <c r="N1038" s="7"/>
      <c r="O1038" s="7"/>
      <c r="P1038" s="6"/>
      <c r="Q1038" s="6"/>
      <c r="R1038" s="6"/>
      <c r="S1038" s="6"/>
      <c r="T1038" s="6"/>
      <c r="U1038" s="6"/>
      <c r="V1038" s="6"/>
      <c r="W1038" s="7"/>
      <c r="X1038" s="7"/>
      <c r="Y1038" s="7"/>
      <c r="Z1038" s="7"/>
      <c r="AA1038" s="7"/>
      <c r="AB1038" s="7"/>
      <c r="AC1038" s="7"/>
      <c r="AD1038" s="7"/>
      <c r="AE1038" s="7"/>
      <c r="AF1038" s="6"/>
      <c r="AG1038" s="7"/>
      <c r="AH1038" s="7"/>
      <c r="AI1038" s="7"/>
      <c r="AJ1038" s="7"/>
      <c r="AN1038" s="6"/>
      <c r="AO1038" s="7"/>
      <c r="AP1038" s="7"/>
      <c r="AQ1038" s="7"/>
      <c r="AR1038" s="7"/>
      <c r="AV1038" s="6"/>
      <c r="AW1038" s="7"/>
      <c r="AX1038" s="7"/>
      <c r="AY1038" s="7"/>
      <c r="AZ1038" s="7"/>
      <c r="BD1038" s="6"/>
      <c r="BE1038" s="7"/>
      <c r="BF1038" s="7"/>
      <c r="BG1038" s="7"/>
      <c r="BH1038" s="7"/>
      <c r="BQ1038" s="7"/>
      <c r="BR1038" s="7"/>
      <c r="BS1038" s="7"/>
      <c r="BT1038" s="7"/>
      <c r="BU1038" s="7"/>
      <c r="CH1038" s="7"/>
      <c r="CI1038" s="7"/>
      <c r="CJ1038" s="7"/>
      <c r="CK1038" s="7"/>
      <c r="CQ1038" s="7"/>
      <c r="CR1038" s="7"/>
      <c r="CS1038" s="7"/>
      <c r="CT1038" s="7"/>
      <c r="CU1038" s="7"/>
      <c r="DH1038" s="7"/>
      <c r="DI1038" s="7"/>
      <c r="DJ1038" s="7"/>
      <c r="DK1038" s="7"/>
      <c r="DQ1038" s="7"/>
      <c r="DR1038" s="7"/>
      <c r="DS1038" s="7"/>
      <c r="DT1038" s="7"/>
      <c r="DU1038" s="7"/>
      <c r="EB1038" s="7"/>
      <c r="EC1038" s="7"/>
      <c r="ED1038" s="7"/>
      <c r="EE1038" s="7"/>
      <c r="EK1038" s="7"/>
      <c r="EL1038" s="7"/>
      <c r="EM1038" s="7"/>
      <c r="EN1038" s="7"/>
      <c r="EO1038" s="7"/>
      <c r="EV1038" s="7"/>
      <c r="EW1038" s="7"/>
      <c r="EX1038" s="7"/>
      <c r="EY1038" s="7"/>
    </row>
    <row r="1039" spans="1:155" s="8" customFormat="1" x14ac:dyDescent="0.35">
      <c r="A1039" s="5"/>
      <c r="B1039" s="5"/>
      <c r="C1039" s="5"/>
      <c r="D1039" s="5"/>
      <c r="E1039" s="5"/>
      <c r="F1039" s="5"/>
      <c r="G1039" s="6"/>
      <c r="H1039" s="6"/>
      <c r="I1039" s="7"/>
      <c r="J1039" s="7"/>
      <c r="K1039" s="7"/>
      <c r="L1039" s="7"/>
      <c r="M1039" s="7"/>
      <c r="N1039" s="7"/>
      <c r="O1039" s="7"/>
      <c r="P1039" s="6"/>
      <c r="Q1039" s="6"/>
      <c r="R1039" s="6"/>
      <c r="S1039" s="6"/>
      <c r="T1039" s="6"/>
      <c r="U1039" s="6"/>
      <c r="V1039" s="6"/>
      <c r="W1039" s="7"/>
      <c r="X1039" s="7"/>
      <c r="Y1039" s="7"/>
      <c r="Z1039" s="7"/>
      <c r="AA1039" s="7"/>
      <c r="AB1039" s="7"/>
      <c r="AC1039" s="7"/>
      <c r="AD1039" s="7"/>
      <c r="AE1039" s="7"/>
      <c r="AF1039" s="6"/>
      <c r="AG1039" s="7"/>
      <c r="AH1039" s="7"/>
      <c r="AI1039" s="7"/>
      <c r="AJ1039" s="7"/>
      <c r="AN1039" s="6"/>
      <c r="AO1039" s="7"/>
      <c r="AP1039" s="7"/>
      <c r="AQ1039" s="7"/>
      <c r="AR1039" s="7"/>
      <c r="AV1039" s="6"/>
      <c r="AW1039" s="7"/>
      <c r="AX1039" s="7"/>
      <c r="AY1039" s="7"/>
      <c r="AZ1039" s="7"/>
      <c r="BD1039" s="6"/>
      <c r="BE1039" s="7"/>
      <c r="BF1039" s="7"/>
      <c r="BG1039" s="7"/>
      <c r="BH1039" s="7"/>
      <c r="BQ1039" s="7"/>
      <c r="BR1039" s="7"/>
      <c r="BS1039" s="7"/>
      <c r="BT1039" s="7"/>
      <c r="BU1039" s="7"/>
      <c r="CH1039" s="7"/>
      <c r="CI1039" s="7"/>
      <c r="CJ1039" s="7"/>
      <c r="CK1039" s="7"/>
      <c r="CQ1039" s="7"/>
      <c r="CR1039" s="7"/>
      <c r="CS1039" s="7"/>
      <c r="CT1039" s="7"/>
      <c r="CU1039" s="7"/>
      <c r="DH1039" s="7"/>
      <c r="DI1039" s="7"/>
      <c r="DJ1039" s="7"/>
      <c r="DK1039" s="7"/>
      <c r="DQ1039" s="7"/>
      <c r="DR1039" s="7"/>
      <c r="DS1039" s="7"/>
      <c r="DT1039" s="7"/>
      <c r="DU1039" s="7"/>
      <c r="EB1039" s="7"/>
      <c r="EC1039" s="7"/>
      <c r="ED1039" s="7"/>
      <c r="EE1039" s="7"/>
      <c r="EK1039" s="7"/>
      <c r="EL1039" s="7"/>
      <c r="EM1039" s="7"/>
      <c r="EN1039" s="7"/>
      <c r="EO1039" s="7"/>
      <c r="EV1039" s="7"/>
      <c r="EW1039" s="7"/>
      <c r="EX1039" s="7"/>
      <c r="EY1039" s="7"/>
    </row>
    <row r="1040" spans="1:155" s="8" customFormat="1" x14ac:dyDescent="0.35">
      <c r="A1040" s="5"/>
      <c r="B1040" s="5"/>
      <c r="C1040" s="5"/>
      <c r="D1040" s="5"/>
      <c r="E1040" s="5"/>
      <c r="F1040" s="5"/>
      <c r="G1040" s="6"/>
      <c r="H1040" s="6"/>
      <c r="I1040" s="7"/>
      <c r="J1040" s="7"/>
      <c r="K1040" s="7"/>
      <c r="L1040" s="7"/>
      <c r="M1040" s="7"/>
      <c r="N1040" s="7"/>
      <c r="O1040" s="7"/>
      <c r="P1040" s="6"/>
      <c r="Q1040" s="6"/>
      <c r="R1040" s="6"/>
      <c r="S1040" s="6"/>
      <c r="T1040" s="6"/>
      <c r="U1040" s="6"/>
      <c r="V1040" s="6"/>
      <c r="W1040" s="7"/>
      <c r="X1040" s="7"/>
      <c r="Y1040" s="7"/>
      <c r="Z1040" s="7"/>
      <c r="AA1040" s="7"/>
      <c r="AB1040" s="7"/>
      <c r="AC1040" s="7"/>
      <c r="AD1040" s="7"/>
      <c r="AE1040" s="7"/>
      <c r="AF1040" s="6"/>
      <c r="AG1040" s="7"/>
      <c r="AH1040" s="7"/>
      <c r="AI1040" s="7"/>
      <c r="AJ1040" s="7"/>
      <c r="AN1040" s="6"/>
      <c r="AO1040" s="7"/>
      <c r="AP1040" s="7"/>
      <c r="AQ1040" s="7"/>
      <c r="AR1040" s="7"/>
      <c r="AV1040" s="6"/>
      <c r="AW1040" s="7"/>
      <c r="AX1040" s="7"/>
      <c r="AY1040" s="7"/>
      <c r="AZ1040" s="7"/>
      <c r="BD1040" s="6"/>
      <c r="BE1040" s="7"/>
      <c r="BF1040" s="7"/>
      <c r="BG1040" s="7"/>
      <c r="BH1040" s="7"/>
      <c r="BQ1040" s="7"/>
      <c r="BR1040" s="7"/>
      <c r="BS1040" s="7"/>
      <c r="BT1040" s="7"/>
      <c r="BU1040" s="7"/>
      <c r="CH1040" s="7"/>
      <c r="CI1040" s="7"/>
      <c r="CJ1040" s="7"/>
      <c r="CK1040" s="7"/>
      <c r="CQ1040" s="7"/>
      <c r="CR1040" s="7"/>
      <c r="CS1040" s="7"/>
      <c r="CT1040" s="7"/>
      <c r="CU1040" s="7"/>
      <c r="DH1040" s="7"/>
      <c r="DI1040" s="7"/>
      <c r="DJ1040" s="7"/>
      <c r="DK1040" s="7"/>
      <c r="DQ1040" s="7"/>
      <c r="DR1040" s="7"/>
      <c r="DS1040" s="7"/>
      <c r="DT1040" s="7"/>
      <c r="DU1040" s="7"/>
      <c r="EB1040" s="7"/>
      <c r="EC1040" s="7"/>
      <c r="ED1040" s="7"/>
      <c r="EE1040" s="7"/>
      <c r="EK1040" s="7"/>
      <c r="EL1040" s="7"/>
      <c r="EM1040" s="7"/>
      <c r="EN1040" s="7"/>
      <c r="EO1040" s="7"/>
      <c r="EV1040" s="7"/>
      <c r="EW1040" s="7"/>
      <c r="EX1040" s="7"/>
      <c r="EY1040" s="7"/>
    </row>
    <row r="1041" spans="1:155" s="8" customFormat="1" x14ac:dyDescent="0.35">
      <c r="A1041" s="5"/>
      <c r="B1041" s="5"/>
      <c r="C1041" s="5"/>
      <c r="D1041" s="5"/>
      <c r="E1041" s="5"/>
      <c r="F1041" s="5"/>
      <c r="G1041" s="6"/>
      <c r="H1041" s="6"/>
      <c r="I1041" s="7"/>
      <c r="J1041" s="7"/>
      <c r="K1041" s="7"/>
      <c r="L1041" s="7"/>
      <c r="M1041" s="7"/>
      <c r="N1041" s="7"/>
      <c r="O1041" s="7"/>
      <c r="P1041" s="6"/>
      <c r="Q1041" s="6"/>
      <c r="R1041" s="6"/>
      <c r="S1041" s="6"/>
      <c r="T1041" s="6"/>
      <c r="U1041" s="6"/>
      <c r="V1041" s="6"/>
      <c r="W1041" s="7"/>
      <c r="X1041" s="7"/>
      <c r="Y1041" s="7"/>
      <c r="Z1041" s="7"/>
      <c r="AA1041" s="7"/>
      <c r="AB1041" s="7"/>
      <c r="AC1041" s="7"/>
      <c r="AD1041" s="7"/>
      <c r="AE1041" s="7"/>
      <c r="AF1041" s="6"/>
      <c r="AG1041" s="7"/>
      <c r="AH1041" s="7"/>
      <c r="AI1041" s="7"/>
      <c r="AJ1041" s="7"/>
      <c r="AN1041" s="6"/>
      <c r="AO1041" s="7"/>
      <c r="AP1041" s="7"/>
      <c r="AQ1041" s="7"/>
      <c r="AR1041" s="7"/>
      <c r="AV1041" s="6"/>
      <c r="AW1041" s="7"/>
      <c r="AX1041" s="7"/>
      <c r="AY1041" s="7"/>
      <c r="AZ1041" s="7"/>
      <c r="BD1041" s="6"/>
      <c r="BE1041" s="7"/>
      <c r="BF1041" s="7"/>
      <c r="BG1041" s="7"/>
      <c r="BH1041" s="7"/>
      <c r="BQ1041" s="7"/>
      <c r="BR1041" s="7"/>
      <c r="BS1041" s="7"/>
      <c r="BT1041" s="7"/>
      <c r="BU1041" s="7"/>
      <c r="CH1041" s="7"/>
      <c r="CI1041" s="7"/>
      <c r="CJ1041" s="7"/>
      <c r="CK1041" s="7"/>
      <c r="CQ1041" s="7"/>
      <c r="CR1041" s="7"/>
      <c r="CS1041" s="7"/>
      <c r="CT1041" s="7"/>
      <c r="CU1041" s="7"/>
      <c r="DH1041" s="7"/>
      <c r="DI1041" s="7"/>
      <c r="DJ1041" s="7"/>
      <c r="DK1041" s="7"/>
      <c r="DQ1041" s="7"/>
      <c r="DR1041" s="7"/>
      <c r="DS1041" s="7"/>
      <c r="DT1041" s="7"/>
      <c r="DU1041" s="7"/>
      <c r="EB1041" s="7"/>
      <c r="EC1041" s="7"/>
      <c r="ED1041" s="7"/>
      <c r="EE1041" s="7"/>
      <c r="EK1041" s="7"/>
      <c r="EL1041" s="7"/>
      <c r="EM1041" s="7"/>
      <c r="EN1041" s="7"/>
      <c r="EO1041" s="7"/>
      <c r="EV1041" s="7"/>
      <c r="EW1041" s="7"/>
      <c r="EX1041" s="7"/>
      <c r="EY1041" s="7"/>
    </row>
    <row r="1042" spans="1:155" s="8" customFormat="1" x14ac:dyDescent="0.35">
      <c r="A1042" s="5"/>
      <c r="B1042" s="5"/>
      <c r="C1042" s="5"/>
      <c r="D1042" s="5"/>
      <c r="E1042" s="5"/>
      <c r="F1042" s="5"/>
      <c r="G1042" s="6"/>
      <c r="H1042" s="6"/>
      <c r="I1042" s="7"/>
      <c r="J1042" s="7"/>
      <c r="K1042" s="7"/>
      <c r="L1042" s="7"/>
      <c r="M1042" s="7"/>
      <c r="N1042" s="7"/>
      <c r="O1042" s="7"/>
      <c r="P1042" s="6"/>
      <c r="Q1042" s="6"/>
      <c r="R1042" s="6"/>
      <c r="S1042" s="6"/>
      <c r="T1042" s="6"/>
      <c r="U1042" s="6"/>
      <c r="V1042" s="6"/>
      <c r="W1042" s="7"/>
      <c r="X1042" s="7"/>
      <c r="Y1042" s="7"/>
      <c r="Z1042" s="7"/>
      <c r="AA1042" s="7"/>
      <c r="AB1042" s="7"/>
      <c r="AC1042" s="7"/>
      <c r="AD1042" s="7"/>
      <c r="AE1042" s="7"/>
      <c r="AF1042" s="6"/>
      <c r="AG1042" s="7"/>
      <c r="AH1042" s="7"/>
      <c r="AI1042" s="7"/>
      <c r="AJ1042" s="7"/>
      <c r="AN1042" s="6"/>
      <c r="AO1042" s="7"/>
      <c r="AP1042" s="7"/>
      <c r="AQ1042" s="7"/>
      <c r="AR1042" s="7"/>
      <c r="AV1042" s="6"/>
      <c r="AW1042" s="7"/>
      <c r="AX1042" s="7"/>
      <c r="AY1042" s="7"/>
      <c r="AZ1042" s="7"/>
      <c r="BD1042" s="6"/>
      <c r="BE1042" s="7"/>
      <c r="BF1042" s="7"/>
      <c r="BG1042" s="7"/>
      <c r="BH1042" s="7"/>
      <c r="BQ1042" s="7"/>
      <c r="BR1042" s="7"/>
      <c r="BS1042" s="7"/>
      <c r="BT1042" s="7"/>
      <c r="BU1042" s="7"/>
      <c r="CH1042" s="7"/>
      <c r="CI1042" s="7"/>
      <c r="CJ1042" s="7"/>
      <c r="CK1042" s="7"/>
      <c r="CQ1042" s="7"/>
      <c r="CR1042" s="7"/>
      <c r="CS1042" s="7"/>
      <c r="CT1042" s="7"/>
      <c r="CU1042" s="7"/>
      <c r="DH1042" s="7"/>
      <c r="DI1042" s="7"/>
      <c r="DJ1042" s="7"/>
      <c r="DK1042" s="7"/>
      <c r="DQ1042" s="7"/>
      <c r="DR1042" s="7"/>
      <c r="DS1042" s="7"/>
      <c r="DT1042" s="7"/>
      <c r="DU1042" s="7"/>
      <c r="EB1042" s="7"/>
      <c r="EC1042" s="7"/>
      <c r="ED1042" s="7"/>
      <c r="EE1042" s="7"/>
      <c r="EK1042" s="7"/>
      <c r="EL1042" s="7"/>
      <c r="EM1042" s="7"/>
      <c r="EN1042" s="7"/>
      <c r="EO1042" s="7"/>
      <c r="EV1042" s="7"/>
      <c r="EW1042" s="7"/>
      <c r="EX1042" s="7"/>
      <c r="EY1042" s="7"/>
    </row>
    <row r="1043" spans="1:155" s="8" customFormat="1" x14ac:dyDescent="0.35">
      <c r="A1043" s="5"/>
      <c r="B1043" s="5"/>
      <c r="C1043" s="5"/>
      <c r="D1043" s="5"/>
      <c r="E1043" s="5"/>
      <c r="F1043" s="5"/>
      <c r="G1043" s="6"/>
      <c r="H1043" s="6"/>
      <c r="I1043" s="7"/>
      <c r="J1043" s="7"/>
      <c r="K1043" s="7"/>
      <c r="L1043" s="7"/>
      <c r="M1043" s="7"/>
      <c r="N1043" s="7"/>
      <c r="O1043" s="7"/>
      <c r="P1043" s="6"/>
      <c r="Q1043" s="6"/>
      <c r="R1043" s="6"/>
      <c r="S1043" s="6"/>
      <c r="T1043" s="6"/>
      <c r="U1043" s="6"/>
      <c r="V1043" s="6"/>
      <c r="W1043" s="7"/>
      <c r="X1043" s="7"/>
      <c r="Y1043" s="7"/>
      <c r="Z1043" s="7"/>
      <c r="AA1043" s="7"/>
      <c r="AB1043" s="7"/>
      <c r="AC1043" s="7"/>
      <c r="AD1043" s="7"/>
      <c r="AE1043" s="7"/>
      <c r="AF1043" s="6"/>
      <c r="AG1043" s="7"/>
      <c r="AH1043" s="7"/>
      <c r="AI1043" s="7"/>
      <c r="AJ1043" s="7"/>
      <c r="AN1043" s="6"/>
      <c r="AO1043" s="7"/>
      <c r="AP1043" s="7"/>
      <c r="AQ1043" s="7"/>
      <c r="AR1043" s="7"/>
      <c r="AV1043" s="6"/>
      <c r="AW1043" s="7"/>
      <c r="AX1043" s="7"/>
      <c r="AY1043" s="7"/>
      <c r="AZ1043" s="7"/>
      <c r="BD1043" s="6"/>
      <c r="BE1043" s="7"/>
      <c r="BF1043" s="7"/>
      <c r="BG1043" s="7"/>
      <c r="BH1043" s="7"/>
      <c r="BQ1043" s="7"/>
      <c r="BR1043" s="7"/>
      <c r="BS1043" s="7"/>
      <c r="BT1043" s="7"/>
      <c r="BU1043" s="7"/>
      <c r="CH1043" s="7"/>
      <c r="CI1043" s="7"/>
      <c r="CJ1043" s="7"/>
      <c r="CK1043" s="7"/>
      <c r="CQ1043" s="7"/>
      <c r="CR1043" s="7"/>
      <c r="CS1043" s="7"/>
      <c r="CT1043" s="7"/>
      <c r="CU1043" s="7"/>
      <c r="DH1043" s="7"/>
      <c r="DI1043" s="7"/>
      <c r="DJ1043" s="7"/>
      <c r="DK1043" s="7"/>
      <c r="DQ1043" s="7"/>
      <c r="DR1043" s="7"/>
      <c r="DS1043" s="7"/>
      <c r="DT1043" s="7"/>
      <c r="DU1043" s="7"/>
      <c r="EB1043" s="7"/>
      <c r="EC1043" s="7"/>
      <c r="ED1043" s="7"/>
      <c r="EE1043" s="7"/>
      <c r="EK1043" s="7"/>
      <c r="EL1043" s="7"/>
      <c r="EM1043" s="7"/>
      <c r="EN1043" s="7"/>
      <c r="EO1043" s="7"/>
      <c r="EV1043" s="7"/>
      <c r="EW1043" s="7"/>
      <c r="EX1043" s="7"/>
      <c r="EY1043" s="7"/>
    </row>
    <row r="1044" spans="1:155" s="8" customFormat="1" x14ac:dyDescent="0.35">
      <c r="A1044" s="5"/>
      <c r="B1044" s="5"/>
      <c r="C1044" s="5"/>
      <c r="D1044" s="5"/>
      <c r="E1044" s="5"/>
      <c r="F1044" s="5"/>
      <c r="G1044" s="6"/>
      <c r="H1044" s="6"/>
      <c r="I1044" s="7"/>
      <c r="J1044" s="7"/>
      <c r="K1044" s="7"/>
      <c r="L1044" s="7"/>
      <c r="M1044" s="7"/>
      <c r="N1044" s="7"/>
      <c r="O1044" s="7"/>
      <c r="P1044" s="6"/>
      <c r="Q1044" s="6"/>
      <c r="R1044" s="6"/>
      <c r="S1044" s="6"/>
      <c r="T1044" s="6"/>
      <c r="U1044" s="6"/>
      <c r="V1044" s="6"/>
      <c r="W1044" s="7"/>
      <c r="X1044" s="7"/>
      <c r="Y1044" s="7"/>
      <c r="Z1044" s="7"/>
      <c r="AA1044" s="7"/>
      <c r="AB1044" s="7"/>
      <c r="AC1044" s="7"/>
      <c r="AD1044" s="7"/>
      <c r="AE1044" s="7"/>
      <c r="AF1044" s="6"/>
      <c r="AG1044" s="7"/>
      <c r="AH1044" s="7"/>
      <c r="AI1044" s="7"/>
      <c r="AJ1044" s="7"/>
      <c r="AN1044" s="6"/>
      <c r="AO1044" s="7"/>
      <c r="AP1044" s="7"/>
      <c r="AQ1044" s="7"/>
      <c r="AR1044" s="7"/>
      <c r="AV1044" s="6"/>
      <c r="AW1044" s="7"/>
      <c r="AX1044" s="7"/>
      <c r="AY1044" s="7"/>
      <c r="AZ1044" s="7"/>
      <c r="BD1044" s="6"/>
      <c r="BE1044" s="7"/>
      <c r="BF1044" s="7"/>
      <c r="BG1044" s="7"/>
      <c r="BH1044" s="7"/>
      <c r="BQ1044" s="7"/>
      <c r="BR1044" s="7"/>
      <c r="BS1044" s="7"/>
      <c r="BT1044" s="7"/>
      <c r="BU1044" s="7"/>
      <c r="CH1044" s="7"/>
      <c r="CI1044" s="7"/>
      <c r="CJ1044" s="7"/>
      <c r="CK1044" s="7"/>
      <c r="CQ1044" s="7"/>
      <c r="CR1044" s="7"/>
      <c r="CS1044" s="7"/>
      <c r="CT1044" s="7"/>
      <c r="CU1044" s="7"/>
      <c r="DH1044" s="7"/>
      <c r="DI1044" s="7"/>
      <c r="DJ1044" s="7"/>
      <c r="DK1044" s="7"/>
      <c r="DQ1044" s="7"/>
      <c r="DR1044" s="7"/>
      <c r="DS1044" s="7"/>
      <c r="DT1044" s="7"/>
      <c r="DU1044" s="7"/>
      <c r="EB1044" s="7"/>
      <c r="EC1044" s="7"/>
      <c r="ED1044" s="7"/>
      <c r="EE1044" s="7"/>
      <c r="EK1044" s="7"/>
      <c r="EL1044" s="7"/>
      <c r="EM1044" s="7"/>
      <c r="EN1044" s="7"/>
      <c r="EO1044" s="7"/>
      <c r="EV1044" s="7"/>
      <c r="EW1044" s="7"/>
      <c r="EX1044" s="7"/>
      <c r="EY1044" s="7"/>
    </row>
    <row r="1045" spans="1:155" s="8" customFormat="1" x14ac:dyDescent="0.35">
      <c r="A1045" s="5"/>
      <c r="B1045" s="5"/>
      <c r="C1045" s="5"/>
      <c r="D1045" s="5"/>
      <c r="E1045" s="5"/>
      <c r="F1045" s="5"/>
      <c r="G1045" s="6"/>
      <c r="H1045" s="6"/>
      <c r="I1045" s="7"/>
      <c r="J1045" s="7"/>
      <c r="K1045" s="7"/>
      <c r="L1045" s="7"/>
      <c r="M1045" s="7"/>
      <c r="N1045" s="7"/>
      <c r="O1045" s="7"/>
      <c r="P1045" s="6"/>
      <c r="Q1045" s="6"/>
      <c r="R1045" s="6"/>
      <c r="S1045" s="6"/>
      <c r="T1045" s="6"/>
      <c r="U1045" s="6"/>
      <c r="V1045" s="6"/>
      <c r="W1045" s="7"/>
      <c r="X1045" s="7"/>
      <c r="Y1045" s="7"/>
      <c r="Z1045" s="7"/>
      <c r="AA1045" s="7"/>
      <c r="AB1045" s="7"/>
      <c r="AC1045" s="7"/>
      <c r="AD1045" s="7"/>
      <c r="AE1045" s="7"/>
      <c r="AF1045" s="6"/>
      <c r="AG1045" s="7"/>
      <c r="AH1045" s="7"/>
      <c r="AI1045" s="7"/>
      <c r="AJ1045" s="7"/>
      <c r="AN1045" s="6"/>
      <c r="AO1045" s="7"/>
      <c r="AP1045" s="7"/>
      <c r="AQ1045" s="7"/>
      <c r="AR1045" s="7"/>
      <c r="AV1045" s="6"/>
      <c r="AW1045" s="7"/>
      <c r="AX1045" s="7"/>
      <c r="AY1045" s="7"/>
      <c r="AZ1045" s="7"/>
      <c r="BD1045" s="6"/>
      <c r="BE1045" s="7"/>
      <c r="BF1045" s="7"/>
      <c r="BG1045" s="7"/>
      <c r="BH1045" s="7"/>
      <c r="BQ1045" s="7"/>
      <c r="BR1045" s="7"/>
      <c r="BS1045" s="7"/>
      <c r="BT1045" s="7"/>
      <c r="BU1045" s="7"/>
      <c r="CH1045" s="7"/>
      <c r="CI1045" s="7"/>
      <c r="CJ1045" s="7"/>
      <c r="CK1045" s="7"/>
      <c r="CQ1045" s="7"/>
      <c r="CR1045" s="7"/>
      <c r="CS1045" s="7"/>
      <c r="CT1045" s="7"/>
      <c r="CU1045" s="7"/>
      <c r="DH1045" s="7"/>
      <c r="DI1045" s="7"/>
      <c r="DJ1045" s="7"/>
      <c r="DK1045" s="7"/>
      <c r="DQ1045" s="7"/>
      <c r="DR1045" s="7"/>
      <c r="DS1045" s="7"/>
      <c r="DT1045" s="7"/>
      <c r="DU1045" s="7"/>
      <c r="EB1045" s="7"/>
      <c r="EC1045" s="7"/>
      <c r="ED1045" s="7"/>
      <c r="EE1045" s="7"/>
      <c r="EK1045" s="7"/>
      <c r="EL1045" s="7"/>
      <c r="EM1045" s="7"/>
      <c r="EN1045" s="7"/>
      <c r="EO1045" s="7"/>
      <c r="EV1045" s="7"/>
      <c r="EW1045" s="7"/>
      <c r="EX1045" s="7"/>
      <c r="EY1045" s="7"/>
    </row>
    <row r="1046" spans="1:155" s="8" customFormat="1" x14ac:dyDescent="0.35">
      <c r="A1046" s="5"/>
      <c r="B1046" s="5"/>
      <c r="C1046" s="5"/>
      <c r="D1046" s="5"/>
      <c r="E1046" s="5"/>
      <c r="F1046" s="5"/>
      <c r="G1046" s="6"/>
      <c r="H1046" s="6"/>
      <c r="I1046" s="7"/>
      <c r="J1046" s="7"/>
      <c r="K1046" s="7"/>
      <c r="L1046" s="7"/>
      <c r="M1046" s="7"/>
      <c r="N1046" s="7"/>
      <c r="O1046" s="7"/>
      <c r="P1046" s="6"/>
      <c r="Q1046" s="6"/>
      <c r="R1046" s="6"/>
      <c r="S1046" s="6"/>
      <c r="T1046" s="6"/>
      <c r="U1046" s="6"/>
      <c r="V1046" s="6"/>
      <c r="W1046" s="7"/>
      <c r="X1046" s="7"/>
      <c r="Y1046" s="7"/>
      <c r="Z1046" s="7"/>
      <c r="AA1046" s="7"/>
      <c r="AB1046" s="7"/>
      <c r="AC1046" s="7"/>
      <c r="AD1046" s="7"/>
      <c r="AE1046" s="7"/>
      <c r="AF1046" s="6"/>
      <c r="AG1046" s="7"/>
      <c r="AH1046" s="7"/>
      <c r="AI1046" s="7"/>
      <c r="AJ1046" s="7"/>
      <c r="AN1046" s="6"/>
      <c r="AO1046" s="7"/>
      <c r="AP1046" s="7"/>
      <c r="AQ1046" s="7"/>
      <c r="AR1046" s="7"/>
      <c r="AV1046" s="6"/>
      <c r="AW1046" s="7"/>
      <c r="AX1046" s="7"/>
      <c r="AY1046" s="7"/>
      <c r="AZ1046" s="7"/>
      <c r="BD1046" s="6"/>
      <c r="BE1046" s="7"/>
      <c r="BF1046" s="7"/>
      <c r="BG1046" s="7"/>
      <c r="BH1046" s="7"/>
      <c r="BQ1046" s="7"/>
      <c r="BR1046" s="7"/>
      <c r="BS1046" s="7"/>
      <c r="BT1046" s="7"/>
      <c r="BU1046" s="7"/>
      <c r="CH1046" s="7"/>
      <c r="CI1046" s="7"/>
      <c r="CJ1046" s="7"/>
      <c r="CK1046" s="7"/>
      <c r="CQ1046" s="7"/>
      <c r="CR1046" s="7"/>
      <c r="CS1046" s="7"/>
      <c r="CT1046" s="7"/>
      <c r="CU1046" s="7"/>
      <c r="DH1046" s="7"/>
      <c r="DI1046" s="7"/>
      <c r="DJ1046" s="7"/>
      <c r="DK1046" s="7"/>
      <c r="DQ1046" s="7"/>
      <c r="DR1046" s="7"/>
      <c r="DS1046" s="7"/>
      <c r="DT1046" s="7"/>
      <c r="DU1046" s="7"/>
      <c r="EB1046" s="7"/>
      <c r="EC1046" s="7"/>
      <c r="ED1046" s="7"/>
      <c r="EE1046" s="7"/>
      <c r="EK1046" s="7"/>
      <c r="EL1046" s="7"/>
      <c r="EM1046" s="7"/>
      <c r="EN1046" s="7"/>
      <c r="EO1046" s="7"/>
      <c r="EV1046" s="7"/>
      <c r="EW1046" s="7"/>
      <c r="EX1046" s="7"/>
      <c r="EY1046" s="7"/>
    </row>
    <row r="1047" spans="1:155" s="8" customFormat="1" x14ac:dyDescent="0.35">
      <c r="A1047" s="5"/>
      <c r="B1047" s="5"/>
      <c r="C1047" s="5"/>
      <c r="D1047" s="5"/>
      <c r="E1047" s="5"/>
      <c r="F1047" s="5"/>
      <c r="G1047" s="6"/>
      <c r="H1047" s="6"/>
      <c r="I1047" s="7"/>
      <c r="J1047" s="7"/>
      <c r="K1047" s="7"/>
      <c r="L1047" s="7"/>
      <c r="M1047" s="7"/>
      <c r="N1047" s="7"/>
      <c r="O1047" s="7"/>
      <c r="P1047" s="6"/>
      <c r="Q1047" s="6"/>
      <c r="R1047" s="6"/>
      <c r="S1047" s="6"/>
      <c r="T1047" s="6"/>
      <c r="U1047" s="6"/>
      <c r="V1047" s="6"/>
      <c r="W1047" s="7"/>
      <c r="X1047" s="7"/>
      <c r="Y1047" s="7"/>
      <c r="Z1047" s="7"/>
      <c r="AA1047" s="7"/>
      <c r="AB1047" s="7"/>
      <c r="AC1047" s="7"/>
      <c r="AD1047" s="7"/>
      <c r="AE1047" s="7"/>
      <c r="AF1047" s="6"/>
      <c r="AG1047" s="7"/>
      <c r="AH1047" s="7"/>
      <c r="AI1047" s="7"/>
      <c r="AJ1047" s="7"/>
      <c r="AN1047" s="6"/>
      <c r="AO1047" s="7"/>
      <c r="AP1047" s="7"/>
      <c r="AQ1047" s="7"/>
      <c r="AR1047" s="7"/>
      <c r="AV1047" s="6"/>
      <c r="AW1047" s="7"/>
      <c r="AX1047" s="7"/>
      <c r="AY1047" s="7"/>
      <c r="AZ1047" s="7"/>
      <c r="BD1047" s="6"/>
      <c r="BE1047" s="7"/>
      <c r="BF1047" s="7"/>
      <c r="BG1047" s="7"/>
      <c r="BH1047" s="7"/>
      <c r="BQ1047" s="7"/>
      <c r="BR1047" s="7"/>
      <c r="BS1047" s="7"/>
      <c r="BT1047" s="7"/>
      <c r="BU1047" s="7"/>
      <c r="CH1047" s="7"/>
      <c r="CI1047" s="7"/>
      <c r="CJ1047" s="7"/>
      <c r="CK1047" s="7"/>
      <c r="CQ1047" s="7"/>
      <c r="CR1047" s="7"/>
      <c r="CS1047" s="7"/>
      <c r="CT1047" s="7"/>
      <c r="CU1047" s="7"/>
      <c r="DH1047" s="7"/>
      <c r="DI1047" s="7"/>
      <c r="DJ1047" s="7"/>
      <c r="DK1047" s="7"/>
      <c r="DQ1047" s="7"/>
      <c r="DR1047" s="7"/>
      <c r="DS1047" s="7"/>
      <c r="DT1047" s="7"/>
      <c r="DU1047" s="7"/>
      <c r="EB1047" s="7"/>
      <c r="EC1047" s="7"/>
      <c r="ED1047" s="7"/>
      <c r="EE1047" s="7"/>
      <c r="EK1047" s="7"/>
      <c r="EL1047" s="7"/>
      <c r="EM1047" s="7"/>
      <c r="EN1047" s="7"/>
      <c r="EO1047" s="7"/>
      <c r="EV1047" s="7"/>
      <c r="EW1047" s="7"/>
      <c r="EX1047" s="7"/>
      <c r="EY1047" s="7"/>
    </row>
    <row r="1048" spans="1:155" s="8" customFormat="1" x14ac:dyDescent="0.35">
      <c r="A1048" s="5"/>
      <c r="B1048" s="5"/>
      <c r="C1048" s="5"/>
      <c r="D1048" s="5"/>
      <c r="E1048" s="5"/>
      <c r="F1048" s="5"/>
      <c r="G1048" s="6"/>
      <c r="H1048" s="6"/>
      <c r="I1048" s="7"/>
      <c r="J1048" s="7"/>
      <c r="K1048" s="7"/>
      <c r="L1048" s="7"/>
      <c r="M1048" s="7"/>
      <c r="N1048" s="7"/>
      <c r="O1048" s="7"/>
      <c r="P1048" s="6"/>
      <c r="Q1048" s="6"/>
      <c r="R1048" s="6"/>
      <c r="S1048" s="6"/>
      <c r="T1048" s="6"/>
      <c r="U1048" s="6"/>
      <c r="V1048" s="6"/>
      <c r="W1048" s="7"/>
      <c r="X1048" s="7"/>
      <c r="Y1048" s="7"/>
      <c r="Z1048" s="7"/>
      <c r="AA1048" s="7"/>
      <c r="AB1048" s="7"/>
      <c r="AC1048" s="7"/>
      <c r="AD1048" s="7"/>
      <c r="AE1048" s="7"/>
      <c r="AF1048" s="6"/>
      <c r="AG1048" s="7"/>
      <c r="AH1048" s="7"/>
      <c r="AI1048" s="7"/>
      <c r="AJ1048" s="7"/>
      <c r="AN1048" s="6"/>
      <c r="AO1048" s="7"/>
      <c r="AP1048" s="7"/>
      <c r="AQ1048" s="7"/>
      <c r="AR1048" s="7"/>
      <c r="AV1048" s="6"/>
      <c r="AW1048" s="7"/>
      <c r="AX1048" s="7"/>
      <c r="AY1048" s="7"/>
      <c r="AZ1048" s="7"/>
      <c r="BD1048" s="6"/>
      <c r="BE1048" s="7"/>
      <c r="BF1048" s="7"/>
      <c r="BG1048" s="7"/>
      <c r="BH1048" s="7"/>
      <c r="BQ1048" s="7"/>
      <c r="BR1048" s="7"/>
      <c r="BS1048" s="7"/>
      <c r="BT1048" s="7"/>
      <c r="BU1048" s="7"/>
      <c r="CH1048" s="7"/>
      <c r="CI1048" s="7"/>
      <c r="CJ1048" s="7"/>
      <c r="CK1048" s="7"/>
      <c r="CQ1048" s="7"/>
      <c r="CR1048" s="7"/>
      <c r="CS1048" s="7"/>
      <c r="CT1048" s="7"/>
      <c r="CU1048" s="7"/>
      <c r="DH1048" s="7"/>
      <c r="DI1048" s="7"/>
      <c r="DJ1048" s="7"/>
      <c r="DK1048" s="7"/>
      <c r="DQ1048" s="7"/>
      <c r="DR1048" s="7"/>
      <c r="DS1048" s="7"/>
      <c r="DT1048" s="7"/>
      <c r="DU1048" s="7"/>
      <c r="EB1048" s="7"/>
      <c r="EC1048" s="7"/>
      <c r="ED1048" s="7"/>
      <c r="EE1048" s="7"/>
      <c r="EK1048" s="7"/>
      <c r="EL1048" s="7"/>
      <c r="EM1048" s="7"/>
      <c r="EN1048" s="7"/>
      <c r="EO1048" s="7"/>
      <c r="EV1048" s="7"/>
      <c r="EW1048" s="7"/>
      <c r="EX1048" s="7"/>
      <c r="EY1048" s="7"/>
    </row>
    <row r="1049" spans="1:155" s="8" customFormat="1" x14ac:dyDescent="0.35">
      <c r="A1049" s="5"/>
      <c r="B1049" s="5"/>
      <c r="C1049" s="5"/>
      <c r="D1049" s="5"/>
      <c r="E1049" s="5"/>
      <c r="F1049" s="5"/>
      <c r="G1049" s="6"/>
      <c r="H1049" s="6"/>
      <c r="I1049" s="7"/>
      <c r="J1049" s="7"/>
      <c r="K1049" s="7"/>
      <c r="L1049" s="7"/>
      <c r="M1049" s="7"/>
      <c r="N1049" s="7"/>
      <c r="O1049" s="7"/>
      <c r="P1049" s="6"/>
      <c r="Q1049" s="6"/>
      <c r="R1049" s="6"/>
      <c r="S1049" s="6"/>
      <c r="T1049" s="6"/>
      <c r="U1049" s="6"/>
      <c r="V1049" s="6"/>
      <c r="W1049" s="7"/>
      <c r="X1049" s="7"/>
      <c r="Y1049" s="7"/>
      <c r="Z1049" s="7"/>
      <c r="AA1049" s="7"/>
      <c r="AB1049" s="7"/>
      <c r="AC1049" s="7"/>
      <c r="AD1049" s="7"/>
      <c r="AE1049" s="7"/>
      <c r="AF1049" s="6"/>
      <c r="AG1049" s="7"/>
      <c r="AH1049" s="7"/>
      <c r="AI1049" s="7"/>
      <c r="AJ1049" s="7"/>
      <c r="AN1049" s="6"/>
      <c r="AO1049" s="7"/>
      <c r="AP1049" s="7"/>
      <c r="AQ1049" s="7"/>
      <c r="AR1049" s="7"/>
      <c r="AV1049" s="6"/>
      <c r="AW1049" s="7"/>
      <c r="AX1049" s="7"/>
      <c r="AY1049" s="7"/>
      <c r="AZ1049" s="7"/>
      <c r="BD1049" s="6"/>
      <c r="BE1049" s="7"/>
      <c r="BF1049" s="7"/>
      <c r="BG1049" s="7"/>
      <c r="BH1049" s="7"/>
      <c r="BQ1049" s="7"/>
      <c r="BR1049" s="7"/>
      <c r="BS1049" s="7"/>
      <c r="BT1049" s="7"/>
      <c r="BU1049" s="7"/>
      <c r="CH1049" s="7"/>
      <c r="CI1049" s="7"/>
      <c r="CJ1049" s="7"/>
      <c r="CK1049" s="7"/>
      <c r="CQ1049" s="7"/>
      <c r="CR1049" s="7"/>
      <c r="CS1049" s="7"/>
      <c r="CT1049" s="7"/>
      <c r="CU1049" s="7"/>
      <c r="DH1049" s="7"/>
      <c r="DI1049" s="7"/>
      <c r="DJ1049" s="7"/>
      <c r="DK1049" s="7"/>
      <c r="DQ1049" s="7"/>
      <c r="DR1049" s="7"/>
      <c r="DS1049" s="7"/>
      <c r="DT1049" s="7"/>
      <c r="DU1049" s="7"/>
      <c r="EB1049" s="7"/>
      <c r="EC1049" s="7"/>
      <c r="ED1049" s="7"/>
      <c r="EE1049" s="7"/>
      <c r="EK1049" s="7"/>
      <c r="EL1049" s="7"/>
      <c r="EM1049" s="7"/>
      <c r="EN1049" s="7"/>
      <c r="EO1049" s="7"/>
      <c r="EV1049" s="7"/>
      <c r="EW1049" s="7"/>
      <c r="EX1049" s="7"/>
      <c r="EY1049" s="7"/>
    </row>
    <row r="1050" spans="1:155" s="8" customFormat="1" x14ac:dyDescent="0.35">
      <c r="A1050" s="5"/>
      <c r="B1050" s="5"/>
      <c r="C1050" s="5"/>
      <c r="D1050" s="5"/>
      <c r="E1050" s="5"/>
      <c r="F1050" s="5"/>
      <c r="G1050" s="6"/>
      <c r="H1050" s="6"/>
      <c r="I1050" s="7"/>
      <c r="J1050" s="7"/>
      <c r="K1050" s="7"/>
      <c r="L1050" s="7"/>
      <c r="M1050" s="7"/>
      <c r="N1050" s="7"/>
      <c r="O1050" s="7"/>
      <c r="P1050" s="6"/>
      <c r="Q1050" s="6"/>
      <c r="R1050" s="6"/>
      <c r="S1050" s="6"/>
      <c r="T1050" s="6"/>
      <c r="U1050" s="6"/>
      <c r="V1050" s="6"/>
      <c r="W1050" s="7"/>
      <c r="X1050" s="7"/>
      <c r="Y1050" s="7"/>
      <c r="Z1050" s="7"/>
      <c r="AA1050" s="7"/>
      <c r="AB1050" s="7"/>
      <c r="AC1050" s="7"/>
      <c r="AD1050" s="7"/>
      <c r="AE1050" s="7"/>
      <c r="AF1050" s="6"/>
      <c r="AG1050" s="7"/>
      <c r="AH1050" s="7"/>
      <c r="AI1050" s="7"/>
      <c r="AJ1050" s="7"/>
      <c r="AN1050" s="6"/>
      <c r="AO1050" s="7"/>
      <c r="AP1050" s="7"/>
      <c r="AQ1050" s="7"/>
      <c r="AR1050" s="7"/>
      <c r="AV1050" s="6"/>
      <c r="AW1050" s="7"/>
      <c r="AX1050" s="7"/>
      <c r="AY1050" s="7"/>
      <c r="AZ1050" s="7"/>
      <c r="BD1050" s="6"/>
      <c r="BE1050" s="7"/>
      <c r="BF1050" s="7"/>
      <c r="BG1050" s="7"/>
      <c r="BH1050" s="7"/>
      <c r="BQ1050" s="7"/>
      <c r="BR1050" s="7"/>
      <c r="BS1050" s="7"/>
      <c r="BT1050" s="7"/>
      <c r="BU1050" s="7"/>
      <c r="CH1050" s="7"/>
      <c r="CI1050" s="7"/>
      <c r="CJ1050" s="7"/>
      <c r="CK1050" s="7"/>
      <c r="CQ1050" s="7"/>
      <c r="CR1050" s="7"/>
      <c r="CS1050" s="7"/>
      <c r="CT1050" s="7"/>
      <c r="CU1050" s="7"/>
      <c r="DH1050" s="7"/>
      <c r="DI1050" s="7"/>
      <c r="DJ1050" s="7"/>
      <c r="DK1050" s="7"/>
      <c r="DQ1050" s="7"/>
      <c r="DR1050" s="7"/>
      <c r="DS1050" s="7"/>
      <c r="DT1050" s="7"/>
      <c r="DU1050" s="7"/>
      <c r="EB1050" s="7"/>
      <c r="EC1050" s="7"/>
      <c r="ED1050" s="7"/>
      <c r="EE1050" s="7"/>
      <c r="EK1050" s="7"/>
      <c r="EL1050" s="7"/>
      <c r="EM1050" s="7"/>
      <c r="EN1050" s="7"/>
      <c r="EO1050" s="7"/>
      <c r="EV1050" s="7"/>
      <c r="EW1050" s="7"/>
      <c r="EX1050" s="7"/>
      <c r="EY1050" s="7"/>
    </row>
    <row r="1051" spans="1:155" s="8" customFormat="1" x14ac:dyDescent="0.35">
      <c r="A1051" s="5"/>
      <c r="B1051" s="5"/>
      <c r="C1051" s="5"/>
      <c r="D1051" s="5"/>
      <c r="E1051" s="5"/>
      <c r="F1051" s="5"/>
      <c r="G1051" s="6"/>
      <c r="H1051" s="6"/>
      <c r="I1051" s="7"/>
      <c r="J1051" s="7"/>
      <c r="K1051" s="7"/>
      <c r="L1051" s="7"/>
      <c r="M1051" s="7"/>
      <c r="N1051" s="7"/>
      <c r="O1051" s="7"/>
      <c r="P1051" s="6"/>
      <c r="Q1051" s="6"/>
      <c r="R1051" s="6"/>
      <c r="S1051" s="6"/>
      <c r="T1051" s="6"/>
      <c r="U1051" s="6"/>
      <c r="V1051" s="6"/>
      <c r="W1051" s="7"/>
      <c r="X1051" s="7"/>
      <c r="Y1051" s="7"/>
      <c r="Z1051" s="7"/>
      <c r="AA1051" s="7"/>
      <c r="AB1051" s="7"/>
      <c r="AC1051" s="7"/>
      <c r="AD1051" s="7"/>
      <c r="AE1051" s="7"/>
      <c r="AF1051" s="6"/>
      <c r="AG1051" s="7"/>
      <c r="AH1051" s="7"/>
      <c r="AI1051" s="7"/>
      <c r="AJ1051" s="7"/>
      <c r="AN1051" s="6"/>
      <c r="AO1051" s="7"/>
      <c r="AP1051" s="7"/>
      <c r="AQ1051" s="7"/>
      <c r="AR1051" s="7"/>
      <c r="AV1051" s="6"/>
      <c r="AW1051" s="7"/>
      <c r="AX1051" s="7"/>
      <c r="AY1051" s="7"/>
      <c r="AZ1051" s="7"/>
      <c r="BD1051" s="6"/>
      <c r="BE1051" s="7"/>
      <c r="BF1051" s="7"/>
      <c r="BG1051" s="7"/>
      <c r="BH1051" s="7"/>
      <c r="BQ1051" s="7"/>
      <c r="BR1051" s="7"/>
      <c r="BS1051" s="7"/>
      <c r="BT1051" s="7"/>
      <c r="BU1051" s="7"/>
      <c r="CH1051" s="7"/>
      <c r="CI1051" s="7"/>
      <c r="CJ1051" s="7"/>
      <c r="CK1051" s="7"/>
      <c r="CQ1051" s="7"/>
      <c r="CR1051" s="7"/>
      <c r="CS1051" s="7"/>
      <c r="CT1051" s="7"/>
      <c r="CU1051" s="7"/>
      <c r="DH1051" s="7"/>
      <c r="DI1051" s="7"/>
      <c r="DJ1051" s="7"/>
      <c r="DK1051" s="7"/>
      <c r="DQ1051" s="7"/>
      <c r="DR1051" s="7"/>
      <c r="DS1051" s="7"/>
      <c r="DT1051" s="7"/>
      <c r="DU1051" s="7"/>
      <c r="EB1051" s="7"/>
      <c r="EC1051" s="7"/>
      <c r="ED1051" s="7"/>
      <c r="EE1051" s="7"/>
      <c r="EK1051" s="7"/>
      <c r="EL1051" s="7"/>
      <c r="EM1051" s="7"/>
      <c r="EN1051" s="7"/>
      <c r="EO1051" s="7"/>
      <c r="EV1051" s="7"/>
      <c r="EW1051" s="7"/>
      <c r="EX1051" s="7"/>
      <c r="EY1051" s="7"/>
    </row>
    <row r="1052" spans="1:155" s="8" customFormat="1" x14ac:dyDescent="0.35">
      <c r="A1052" s="5"/>
      <c r="B1052" s="5"/>
      <c r="C1052" s="5"/>
      <c r="D1052" s="5"/>
      <c r="E1052" s="5"/>
      <c r="F1052" s="5"/>
      <c r="G1052" s="6"/>
      <c r="H1052" s="6"/>
      <c r="I1052" s="7"/>
      <c r="J1052" s="7"/>
      <c r="K1052" s="7"/>
      <c r="L1052" s="7"/>
      <c r="M1052" s="7"/>
      <c r="N1052" s="7"/>
      <c r="O1052" s="7"/>
      <c r="P1052" s="6"/>
      <c r="Q1052" s="6"/>
      <c r="R1052" s="6"/>
      <c r="S1052" s="6"/>
      <c r="T1052" s="6"/>
      <c r="U1052" s="6"/>
      <c r="V1052" s="6"/>
      <c r="W1052" s="7"/>
      <c r="X1052" s="7"/>
      <c r="Y1052" s="7"/>
      <c r="Z1052" s="7"/>
      <c r="AA1052" s="7"/>
      <c r="AB1052" s="7"/>
      <c r="AC1052" s="7"/>
      <c r="AD1052" s="7"/>
      <c r="AE1052" s="7"/>
      <c r="AF1052" s="6"/>
      <c r="AG1052" s="7"/>
      <c r="AH1052" s="7"/>
      <c r="AI1052" s="7"/>
      <c r="AJ1052" s="7"/>
      <c r="AN1052" s="6"/>
      <c r="AO1052" s="7"/>
      <c r="AP1052" s="7"/>
      <c r="AQ1052" s="7"/>
      <c r="AR1052" s="7"/>
      <c r="AV1052" s="6"/>
      <c r="AW1052" s="7"/>
      <c r="AX1052" s="7"/>
      <c r="AY1052" s="7"/>
      <c r="AZ1052" s="7"/>
      <c r="BD1052" s="6"/>
      <c r="BE1052" s="7"/>
      <c r="BF1052" s="7"/>
      <c r="BG1052" s="7"/>
      <c r="BH1052" s="7"/>
      <c r="BQ1052" s="7"/>
      <c r="BR1052" s="7"/>
      <c r="BS1052" s="7"/>
      <c r="BT1052" s="7"/>
      <c r="BU1052" s="7"/>
      <c r="CH1052" s="7"/>
      <c r="CI1052" s="7"/>
      <c r="CJ1052" s="7"/>
      <c r="CK1052" s="7"/>
      <c r="CQ1052" s="7"/>
      <c r="CR1052" s="7"/>
      <c r="CS1052" s="7"/>
      <c r="CT1052" s="7"/>
      <c r="CU1052" s="7"/>
      <c r="DH1052" s="7"/>
      <c r="DI1052" s="7"/>
      <c r="DJ1052" s="7"/>
      <c r="DK1052" s="7"/>
      <c r="DQ1052" s="7"/>
      <c r="DR1052" s="7"/>
      <c r="DS1052" s="7"/>
      <c r="DT1052" s="7"/>
      <c r="DU1052" s="7"/>
      <c r="EB1052" s="7"/>
      <c r="EC1052" s="7"/>
      <c r="ED1052" s="7"/>
      <c r="EE1052" s="7"/>
      <c r="EK1052" s="7"/>
      <c r="EL1052" s="7"/>
      <c r="EM1052" s="7"/>
      <c r="EN1052" s="7"/>
      <c r="EO1052" s="7"/>
      <c r="EV1052" s="7"/>
      <c r="EW1052" s="7"/>
      <c r="EX1052" s="7"/>
      <c r="EY1052" s="7"/>
    </row>
    <row r="1053" spans="1:155" s="8" customFormat="1" x14ac:dyDescent="0.35">
      <c r="A1053" s="5"/>
      <c r="B1053" s="5"/>
      <c r="C1053" s="5"/>
      <c r="D1053" s="5"/>
      <c r="E1053" s="5"/>
      <c r="F1053" s="5"/>
      <c r="G1053" s="6"/>
      <c r="H1053" s="6"/>
      <c r="I1053" s="7"/>
      <c r="J1053" s="7"/>
      <c r="K1053" s="7"/>
      <c r="L1053" s="7"/>
      <c r="M1053" s="7"/>
      <c r="N1053" s="7"/>
      <c r="O1053" s="7"/>
      <c r="P1053" s="6"/>
      <c r="Q1053" s="6"/>
      <c r="R1053" s="6"/>
      <c r="S1053" s="6"/>
      <c r="T1053" s="6"/>
      <c r="U1053" s="6"/>
      <c r="V1053" s="6"/>
      <c r="W1053" s="7"/>
      <c r="X1053" s="7"/>
      <c r="Y1053" s="7"/>
      <c r="Z1053" s="7"/>
      <c r="AA1053" s="7"/>
      <c r="AB1053" s="7"/>
      <c r="AC1053" s="7"/>
      <c r="AD1053" s="7"/>
      <c r="AE1053" s="7"/>
      <c r="AF1053" s="6"/>
      <c r="AG1053" s="7"/>
      <c r="AH1053" s="7"/>
      <c r="AI1053" s="7"/>
      <c r="AJ1053" s="7"/>
      <c r="AN1053" s="6"/>
      <c r="AO1053" s="7"/>
      <c r="AP1053" s="7"/>
      <c r="AQ1053" s="7"/>
      <c r="AR1053" s="7"/>
      <c r="AV1053" s="6"/>
      <c r="AW1053" s="7"/>
      <c r="AX1053" s="7"/>
      <c r="AY1053" s="7"/>
      <c r="AZ1053" s="7"/>
      <c r="BD1053" s="6"/>
      <c r="BE1053" s="7"/>
      <c r="BF1053" s="7"/>
      <c r="BG1053" s="7"/>
      <c r="BH1053" s="7"/>
      <c r="BQ1053" s="7"/>
      <c r="BR1053" s="7"/>
      <c r="BS1053" s="7"/>
      <c r="BT1053" s="7"/>
      <c r="BU1053" s="7"/>
      <c r="CH1053" s="7"/>
      <c r="CI1053" s="7"/>
      <c r="CJ1053" s="7"/>
      <c r="CK1053" s="7"/>
      <c r="CQ1053" s="7"/>
      <c r="CR1053" s="7"/>
      <c r="CS1053" s="7"/>
      <c r="CT1053" s="7"/>
      <c r="CU1053" s="7"/>
      <c r="DH1053" s="7"/>
      <c r="DI1053" s="7"/>
      <c r="DJ1053" s="7"/>
      <c r="DK1053" s="7"/>
      <c r="DQ1053" s="7"/>
      <c r="DR1053" s="7"/>
      <c r="DS1053" s="7"/>
      <c r="DT1053" s="7"/>
      <c r="DU1053" s="7"/>
      <c r="EB1053" s="7"/>
      <c r="EC1053" s="7"/>
      <c r="ED1053" s="7"/>
      <c r="EE1053" s="7"/>
      <c r="EK1053" s="7"/>
      <c r="EL1053" s="7"/>
      <c r="EM1053" s="7"/>
      <c r="EN1053" s="7"/>
      <c r="EO1053" s="7"/>
      <c r="EV1053" s="7"/>
      <c r="EW1053" s="7"/>
      <c r="EX1053" s="7"/>
      <c r="EY1053" s="7"/>
    </row>
    <row r="1054" spans="1:155" s="8" customFormat="1" x14ac:dyDescent="0.35">
      <c r="A1054" s="5"/>
      <c r="B1054" s="5"/>
      <c r="C1054" s="5"/>
      <c r="D1054" s="5"/>
      <c r="E1054" s="5"/>
      <c r="F1054" s="5"/>
      <c r="G1054" s="6"/>
      <c r="H1054" s="6"/>
      <c r="I1054" s="7"/>
      <c r="J1054" s="7"/>
      <c r="K1054" s="7"/>
      <c r="L1054" s="7"/>
      <c r="M1054" s="7"/>
      <c r="N1054" s="7"/>
      <c r="O1054" s="7"/>
      <c r="P1054" s="6"/>
      <c r="Q1054" s="6"/>
      <c r="R1054" s="6"/>
      <c r="S1054" s="6"/>
      <c r="T1054" s="6"/>
      <c r="U1054" s="6"/>
      <c r="V1054" s="6"/>
      <c r="W1054" s="7"/>
      <c r="X1054" s="7"/>
      <c r="Y1054" s="7"/>
      <c r="Z1054" s="7"/>
      <c r="AA1054" s="7"/>
      <c r="AB1054" s="7"/>
      <c r="AC1054" s="7"/>
      <c r="AD1054" s="7"/>
      <c r="AE1054" s="7"/>
      <c r="AF1054" s="6"/>
      <c r="AG1054" s="7"/>
      <c r="AH1054" s="7"/>
      <c r="AI1054" s="7"/>
      <c r="AJ1054" s="7"/>
      <c r="AN1054" s="6"/>
      <c r="AO1054" s="7"/>
      <c r="AP1054" s="7"/>
      <c r="AQ1054" s="7"/>
      <c r="AR1054" s="7"/>
      <c r="AV1054" s="6"/>
      <c r="AW1054" s="7"/>
      <c r="AX1054" s="7"/>
      <c r="AY1054" s="7"/>
      <c r="AZ1054" s="7"/>
      <c r="BD1054" s="6"/>
      <c r="BE1054" s="7"/>
      <c r="BF1054" s="7"/>
      <c r="BG1054" s="7"/>
      <c r="BH1054" s="7"/>
      <c r="BQ1054" s="7"/>
      <c r="BR1054" s="7"/>
      <c r="BS1054" s="7"/>
      <c r="BT1054" s="7"/>
      <c r="BU1054" s="7"/>
      <c r="CH1054" s="7"/>
      <c r="CI1054" s="7"/>
      <c r="CJ1054" s="7"/>
      <c r="CK1054" s="7"/>
      <c r="CQ1054" s="7"/>
      <c r="CR1054" s="7"/>
      <c r="CS1054" s="7"/>
      <c r="CT1054" s="7"/>
      <c r="CU1054" s="7"/>
      <c r="DH1054" s="7"/>
      <c r="DI1054" s="7"/>
      <c r="DJ1054" s="7"/>
      <c r="DK1054" s="7"/>
      <c r="DQ1054" s="7"/>
      <c r="DR1054" s="7"/>
      <c r="DS1054" s="7"/>
      <c r="DT1054" s="7"/>
      <c r="DU1054" s="7"/>
      <c r="EB1054" s="7"/>
      <c r="EC1054" s="7"/>
      <c r="ED1054" s="7"/>
      <c r="EE1054" s="7"/>
      <c r="EK1054" s="7"/>
      <c r="EL1054" s="7"/>
      <c r="EM1054" s="7"/>
      <c r="EN1054" s="7"/>
      <c r="EO1054" s="7"/>
      <c r="EV1054" s="7"/>
      <c r="EW1054" s="7"/>
      <c r="EX1054" s="7"/>
      <c r="EY1054" s="7"/>
    </row>
    <row r="1055" spans="1:155" s="8" customFormat="1" x14ac:dyDescent="0.35">
      <c r="A1055" s="5"/>
      <c r="B1055" s="5"/>
      <c r="C1055" s="5"/>
      <c r="D1055" s="5"/>
      <c r="E1055" s="5"/>
      <c r="F1055" s="5"/>
      <c r="G1055" s="6"/>
      <c r="H1055" s="6"/>
      <c r="I1055" s="7"/>
      <c r="J1055" s="7"/>
      <c r="K1055" s="7"/>
      <c r="L1055" s="7"/>
      <c r="M1055" s="7"/>
      <c r="N1055" s="7"/>
      <c r="O1055" s="7"/>
      <c r="P1055" s="6"/>
      <c r="Q1055" s="6"/>
      <c r="R1055" s="6"/>
      <c r="S1055" s="6"/>
      <c r="T1055" s="6"/>
      <c r="U1055" s="6"/>
      <c r="V1055" s="6"/>
      <c r="W1055" s="7"/>
      <c r="X1055" s="7"/>
      <c r="Y1055" s="7"/>
      <c r="Z1055" s="7"/>
      <c r="AA1055" s="7"/>
      <c r="AB1055" s="7"/>
      <c r="AC1055" s="7"/>
      <c r="AD1055" s="7"/>
      <c r="AE1055" s="7"/>
      <c r="AF1055" s="6"/>
      <c r="AG1055" s="7"/>
      <c r="AH1055" s="7"/>
      <c r="AI1055" s="7"/>
      <c r="AJ1055" s="7"/>
      <c r="AN1055" s="6"/>
      <c r="AO1055" s="7"/>
      <c r="AP1055" s="7"/>
      <c r="AQ1055" s="7"/>
      <c r="AR1055" s="7"/>
      <c r="AV1055" s="6"/>
      <c r="AW1055" s="7"/>
      <c r="AX1055" s="7"/>
      <c r="AY1055" s="7"/>
      <c r="AZ1055" s="7"/>
      <c r="BD1055" s="6"/>
      <c r="BE1055" s="7"/>
      <c r="BF1055" s="7"/>
      <c r="BG1055" s="7"/>
      <c r="BH1055" s="7"/>
      <c r="BQ1055" s="7"/>
      <c r="BR1055" s="7"/>
      <c r="BS1055" s="7"/>
      <c r="BT1055" s="7"/>
      <c r="BU1055" s="7"/>
      <c r="CH1055" s="7"/>
      <c r="CI1055" s="7"/>
      <c r="CJ1055" s="7"/>
      <c r="CK1055" s="7"/>
      <c r="CQ1055" s="7"/>
      <c r="CR1055" s="7"/>
      <c r="CS1055" s="7"/>
      <c r="CT1055" s="7"/>
      <c r="CU1055" s="7"/>
      <c r="DH1055" s="7"/>
      <c r="DI1055" s="7"/>
      <c r="DJ1055" s="7"/>
      <c r="DK1055" s="7"/>
      <c r="DQ1055" s="7"/>
      <c r="DR1055" s="7"/>
      <c r="DS1055" s="7"/>
      <c r="DT1055" s="7"/>
      <c r="DU1055" s="7"/>
      <c r="EB1055" s="7"/>
      <c r="EC1055" s="7"/>
      <c r="ED1055" s="7"/>
      <c r="EE1055" s="7"/>
      <c r="EK1055" s="7"/>
      <c r="EL1055" s="7"/>
      <c r="EM1055" s="7"/>
      <c r="EN1055" s="7"/>
      <c r="EO1055" s="7"/>
      <c r="EV1055" s="7"/>
      <c r="EW1055" s="7"/>
      <c r="EX1055" s="7"/>
      <c r="EY1055" s="7"/>
    </row>
    <row r="1056" spans="1:155" s="8" customFormat="1" x14ac:dyDescent="0.35">
      <c r="A1056" s="5"/>
      <c r="B1056" s="5"/>
      <c r="C1056" s="5"/>
      <c r="D1056" s="5"/>
      <c r="E1056" s="5"/>
      <c r="F1056" s="5"/>
      <c r="G1056" s="6"/>
      <c r="H1056" s="6"/>
      <c r="I1056" s="7"/>
      <c r="J1056" s="7"/>
      <c r="K1056" s="7"/>
      <c r="L1056" s="7"/>
      <c r="M1056" s="7"/>
      <c r="N1056" s="7"/>
      <c r="O1056" s="7"/>
      <c r="P1056" s="6"/>
      <c r="Q1056" s="6"/>
      <c r="R1056" s="6"/>
      <c r="S1056" s="6"/>
      <c r="T1056" s="6"/>
      <c r="U1056" s="6"/>
      <c r="V1056" s="6"/>
      <c r="W1056" s="7"/>
      <c r="X1056" s="7"/>
      <c r="Y1056" s="7"/>
      <c r="Z1056" s="7"/>
      <c r="AA1056" s="7"/>
      <c r="AB1056" s="7"/>
      <c r="AC1056" s="7"/>
      <c r="AD1056" s="7"/>
      <c r="AE1056" s="7"/>
      <c r="AF1056" s="6"/>
      <c r="AG1056" s="7"/>
      <c r="AH1056" s="7"/>
      <c r="AI1056" s="7"/>
      <c r="AJ1056" s="7"/>
      <c r="AN1056" s="6"/>
      <c r="AO1056" s="7"/>
      <c r="AP1056" s="7"/>
      <c r="AQ1056" s="7"/>
      <c r="AR1056" s="7"/>
      <c r="AV1056" s="6"/>
      <c r="AW1056" s="7"/>
      <c r="AX1056" s="7"/>
      <c r="AY1056" s="7"/>
      <c r="AZ1056" s="7"/>
      <c r="BD1056" s="6"/>
      <c r="BE1056" s="7"/>
      <c r="BF1056" s="7"/>
      <c r="BG1056" s="7"/>
      <c r="BH1056" s="7"/>
      <c r="BQ1056" s="7"/>
      <c r="BR1056" s="7"/>
      <c r="BS1056" s="7"/>
      <c r="BT1056" s="7"/>
      <c r="BU1056" s="7"/>
      <c r="CH1056" s="7"/>
      <c r="CI1056" s="7"/>
      <c r="CJ1056" s="7"/>
      <c r="CK1056" s="7"/>
      <c r="CQ1056" s="7"/>
      <c r="CR1056" s="7"/>
      <c r="CS1056" s="7"/>
      <c r="CT1056" s="7"/>
      <c r="CU1056" s="7"/>
      <c r="DH1056" s="7"/>
      <c r="DI1056" s="7"/>
      <c r="DJ1056" s="7"/>
      <c r="DK1056" s="7"/>
      <c r="DQ1056" s="7"/>
      <c r="DR1056" s="7"/>
      <c r="DS1056" s="7"/>
      <c r="DT1056" s="7"/>
      <c r="DU1056" s="7"/>
      <c r="EB1056" s="7"/>
      <c r="EC1056" s="7"/>
      <c r="ED1056" s="7"/>
      <c r="EE1056" s="7"/>
      <c r="EK1056" s="7"/>
      <c r="EL1056" s="7"/>
      <c r="EM1056" s="7"/>
      <c r="EN1056" s="7"/>
      <c r="EO1056" s="7"/>
      <c r="EV1056" s="7"/>
      <c r="EW1056" s="7"/>
      <c r="EX1056" s="7"/>
      <c r="EY1056" s="7"/>
    </row>
    <row r="1057" spans="1:155" s="8" customFormat="1" x14ac:dyDescent="0.35">
      <c r="A1057" s="5"/>
      <c r="B1057" s="5"/>
      <c r="C1057" s="5"/>
      <c r="D1057" s="5"/>
      <c r="E1057" s="5"/>
      <c r="F1057" s="5"/>
      <c r="G1057" s="6"/>
      <c r="H1057" s="6"/>
      <c r="I1057" s="7"/>
      <c r="J1057" s="7"/>
      <c r="K1057" s="7"/>
      <c r="L1057" s="7"/>
      <c r="M1057" s="7"/>
      <c r="N1057" s="7"/>
      <c r="O1057" s="7"/>
      <c r="P1057" s="6"/>
      <c r="Q1057" s="6"/>
      <c r="R1057" s="6"/>
      <c r="S1057" s="6"/>
      <c r="T1057" s="6"/>
      <c r="U1057" s="6"/>
      <c r="V1057" s="6"/>
      <c r="W1057" s="7"/>
      <c r="X1057" s="7"/>
      <c r="Y1057" s="7"/>
      <c r="Z1057" s="7"/>
      <c r="AA1057" s="7"/>
      <c r="AB1057" s="7"/>
      <c r="AC1057" s="7"/>
      <c r="AD1057" s="7"/>
      <c r="AE1057" s="7"/>
      <c r="AF1057" s="6"/>
      <c r="AG1057" s="7"/>
      <c r="AH1057" s="7"/>
      <c r="AI1057" s="7"/>
      <c r="AJ1057" s="7"/>
      <c r="AN1057" s="6"/>
      <c r="AO1057" s="7"/>
      <c r="AP1057" s="7"/>
      <c r="AQ1057" s="7"/>
      <c r="AR1057" s="7"/>
      <c r="AV1057" s="6"/>
      <c r="AW1057" s="7"/>
      <c r="AX1057" s="7"/>
      <c r="AY1057" s="7"/>
      <c r="AZ1057" s="7"/>
      <c r="BD1057" s="6"/>
      <c r="BE1057" s="7"/>
      <c r="BF1057" s="7"/>
      <c r="BG1057" s="7"/>
      <c r="BH1057" s="7"/>
      <c r="BQ1057" s="7"/>
      <c r="BR1057" s="7"/>
      <c r="BS1057" s="7"/>
      <c r="BT1057" s="7"/>
      <c r="BU1057" s="7"/>
      <c r="CH1057" s="7"/>
      <c r="CI1057" s="7"/>
      <c r="CJ1057" s="7"/>
      <c r="CK1057" s="7"/>
      <c r="CQ1057" s="7"/>
      <c r="CR1057" s="7"/>
      <c r="CS1057" s="7"/>
      <c r="CT1057" s="7"/>
      <c r="CU1057" s="7"/>
      <c r="DH1057" s="7"/>
      <c r="DI1057" s="7"/>
      <c r="DJ1057" s="7"/>
      <c r="DK1057" s="7"/>
      <c r="DQ1057" s="7"/>
      <c r="DR1057" s="7"/>
      <c r="DS1057" s="7"/>
      <c r="DT1057" s="7"/>
      <c r="DU1057" s="7"/>
      <c r="EB1057" s="7"/>
      <c r="EC1057" s="7"/>
      <c r="ED1057" s="7"/>
      <c r="EE1057" s="7"/>
      <c r="EK1057" s="7"/>
      <c r="EL1057" s="7"/>
      <c r="EM1057" s="7"/>
      <c r="EN1057" s="7"/>
      <c r="EO1057" s="7"/>
      <c r="EV1057" s="7"/>
      <c r="EW1057" s="7"/>
      <c r="EX1057" s="7"/>
      <c r="EY1057" s="7"/>
    </row>
    <row r="1058" spans="1:155" s="8" customFormat="1" x14ac:dyDescent="0.35">
      <c r="A1058" s="5"/>
      <c r="B1058" s="5"/>
      <c r="C1058" s="5"/>
      <c r="D1058" s="5"/>
      <c r="E1058" s="5"/>
      <c r="F1058" s="5"/>
      <c r="G1058" s="6"/>
      <c r="H1058" s="6"/>
      <c r="I1058" s="7"/>
      <c r="J1058" s="7"/>
      <c r="K1058" s="7"/>
      <c r="L1058" s="7"/>
      <c r="M1058" s="7"/>
      <c r="N1058" s="7"/>
      <c r="O1058" s="7"/>
      <c r="P1058" s="6"/>
      <c r="Q1058" s="6"/>
      <c r="R1058" s="6"/>
      <c r="S1058" s="6"/>
      <c r="T1058" s="6"/>
      <c r="U1058" s="6"/>
      <c r="V1058" s="6"/>
      <c r="W1058" s="7"/>
      <c r="X1058" s="7"/>
      <c r="Y1058" s="7"/>
      <c r="Z1058" s="7"/>
      <c r="AA1058" s="7"/>
      <c r="AB1058" s="7"/>
      <c r="AC1058" s="7"/>
      <c r="AD1058" s="7"/>
      <c r="AE1058" s="7"/>
      <c r="AF1058" s="6"/>
      <c r="AG1058" s="7"/>
      <c r="AH1058" s="7"/>
      <c r="AI1058" s="7"/>
      <c r="AJ1058" s="7"/>
      <c r="AN1058" s="6"/>
      <c r="AO1058" s="7"/>
      <c r="AP1058" s="7"/>
      <c r="AQ1058" s="7"/>
      <c r="AR1058" s="7"/>
      <c r="AV1058" s="6"/>
      <c r="AW1058" s="7"/>
      <c r="AX1058" s="7"/>
      <c r="AY1058" s="7"/>
      <c r="AZ1058" s="7"/>
      <c r="BD1058" s="6"/>
      <c r="BE1058" s="7"/>
      <c r="BF1058" s="7"/>
      <c r="BG1058" s="7"/>
      <c r="BH1058" s="7"/>
      <c r="BQ1058" s="7"/>
      <c r="BR1058" s="7"/>
      <c r="BS1058" s="7"/>
      <c r="BT1058" s="7"/>
      <c r="BU1058" s="7"/>
      <c r="CH1058" s="7"/>
      <c r="CI1058" s="7"/>
      <c r="CJ1058" s="7"/>
      <c r="CK1058" s="7"/>
      <c r="CQ1058" s="7"/>
      <c r="CR1058" s="7"/>
      <c r="CS1058" s="7"/>
      <c r="CT1058" s="7"/>
      <c r="CU1058" s="7"/>
      <c r="DH1058" s="7"/>
      <c r="DI1058" s="7"/>
      <c r="DJ1058" s="7"/>
      <c r="DK1058" s="7"/>
      <c r="DQ1058" s="7"/>
      <c r="DR1058" s="7"/>
      <c r="DS1058" s="7"/>
      <c r="DT1058" s="7"/>
      <c r="DU1058" s="7"/>
      <c r="EB1058" s="7"/>
      <c r="EC1058" s="7"/>
      <c r="ED1058" s="7"/>
      <c r="EE1058" s="7"/>
      <c r="EK1058" s="7"/>
      <c r="EL1058" s="7"/>
      <c r="EM1058" s="7"/>
      <c r="EN1058" s="7"/>
      <c r="EO1058" s="7"/>
      <c r="EV1058" s="7"/>
      <c r="EW1058" s="7"/>
      <c r="EX1058" s="7"/>
      <c r="EY1058" s="7"/>
    </row>
    <row r="1059" spans="1:155" s="8" customFormat="1" x14ac:dyDescent="0.35">
      <c r="A1059" s="5"/>
      <c r="B1059" s="5"/>
      <c r="C1059" s="5"/>
      <c r="D1059" s="5"/>
      <c r="E1059" s="5"/>
      <c r="F1059" s="5"/>
      <c r="G1059" s="6"/>
      <c r="H1059" s="6"/>
      <c r="I1059" s="7"/>
      <c r="J1059" s="7"/>
      <c r="K1059" s="7"/>
      <c r="L1059" s="7"/>
      <c r="M1059" s="7"/>
      <c r="N1059" s="7"/>
      <c r="O1059" s="7"/>
      <c r="P1059" s="6"/>
      <c r="Q1059" s="6"/>
      <c r="R1059" s="6"/>
      <c r="S1059" s="6"/>
      <c r="T1059" s="6"/>
      <c r="U1059" s="6"/>
      <c r="V1059" s="6"/>
      <c r="W1059" s="7"/>
      <c r="X1059" s="7"/>
      <c r="Y1059" s="7"/>
      <c r="Z1059" s="7"/>
      <c r="AA1059" s="7"/>
      <c r="AB1059" s="7"/>
      <c r="AC1059" s="7"/>
      <c r="AD1059" s="7"/>
      <c r="AE1059" s="7"/>
      <c r="AF1059" s="6"/>
      <c r="AG1059" s="7"/>
      <c r="AH1059" s="7"/>
      <c r="AI1059" s="7"/>
      <c r="AJ1059" s="7"/>
      <c r="AN1059" s="6"/>
      <c r="AO1059" s="7"/>
      <c r="AP1059" s="7"/>
      <c r="AQ1059" s="7"/>
      <c r="AR1059" s="7"/>
      <c r="AV1059" s="6"/>
      <c r="AW1059" s="7"/>
      <c r="AX1059" s="7"/>
      <c r="AY1059" s="7"/>
      <c r="AZ1059" s="7"/>
      <c r="BD1059" s="6"/>
      <c r="BE1059" s="7"/>
      <c r="BF1059" s="7"/>
      <c r="BG1059" s="7"/>
      <c r="BH1059" s="7"/>
      <c r="BQ1059" s="7"/>
      <c r="BR1059" s="7"/>
      <c r="BS1059" s="7"/>
      <c r="BT1059" s="7"/>
      <c r="BU1059" s="7"/>
      <c r="CH1059" s="7"/>
      <c r="CI1059" s="7"/>
      <c r="CJ1059" s="7"/>
      <c r="CK1059" s="7"/>
      <c r="CQ1059" s="7"/>
      <c r="CR1059" s="7"/>
      <c r="CS1059" s="7"/>
      <c r="CT1059" s="7"/>
      <c r="CU1059" s="7"/>
      <c r="DH1059" s="7"/>
      <c r="DI1059" s="7"/>
      <c r="DJ1059" s="7"/>
      <c r="DK1059" s="7"/>
      <c r="DQ1059" s="7"/>
      <c r="DR1059" s="7"/>
      <c r="DS1059" s="7"/>
      <c r="DT1059" s="7"/>
      <c r="DU1059" s="7"/>
      <c r="EB1059" s="7"/>
      <c r="EC1059" s="7"/>
      <c r="ED1059" s="7"/>
      <c r="EE1059" s="7"/>
      <c r="EK1059" s="7"/>
      <c r="EL1059" s="7"/>
      <c r="EM1059" s="7"/>
      <c r="EN1059" s="7"/>
      <c r="EO1059" s="7"/>
      <c r="EV1059" s="7"/>
      <c r="EW1059" s="7"/>
      <c r="EX1059" s="7"/>
      <c r="EY1059" s="7"/>
    </row>
    <row r="1060" spans="1:155" s="8" customFormat="1" x14ac:dyDescent="0.35">
      <c r="A1060" s="5"/>
      <c r="B1060" s="5"/>
      <c r="C1060" s="5"/>
      <c r="D1060" s="5"/>
      <c r="E1060" s="5"/>
      <c r="F1060" s="5"/>
      <c r="G1060" s="6"/>
      <c r="H1060" s="6"/>
      <c r="I1060" s="7"/>
      <c r="J1060" s="7"/>
      <c r="K1060" s="7"/>
      <c r="L1060" s="7"/>
      <c r="M1060" s="7"/>
      <c r="N1060" s="7"/>
      <c r="O1060" s="7"/>
      <c r="P1060" s="6"/>
      <c r="Q1060" s="6"/>
      <c r="R1060" s="6"/>
      <c r="S1060" s="6"/>
      <c r="T1060" s="6"/>
      <c r="U1060" s="6"/>
      <c r="V1060" s="6"/>
      <c r="W1060" s="7"/>
      <c r="X1060" s="7"/>
      <c r="Y1060" s="7"/>
      <c r="Z1060" s="7"/>
      <c r="AA1060" s="7"/>
      <c r="AB1060" s="7"/>
      <c r="AC1060" s="7"/>
      <c r="AD1060" s="7"/>
      <c r="AE1060" s="7"/>
      <c r="AF1060" s="6"/>
      <c r="AG1060" s="7"/>
      <c r="AH1060" s="7"/>
      <c r="AI1060" s="7"/>
      <c r="AJ1060" s="7"/>
      <c r="AN1060" s="6"/>
      <c r="AO1060" s="7"/>
      <c r="AP1060" s="7"/>
      <c r="AQ1060" s="7"/>
      <c r="AR1060" s="7"/>
      <c r="AV1060" s="6"/>
      <c r="AW1060" s="7"/>
      <c r="AX1060" s="7"/>
      <c r="AY1060" s="7"/>
      <c r="AZ1060" s="7"/>
      <c r="BD1060" s="6"/>
      <c r="BE1060" s="7"/>
      <c r="BF1060" s="7"/>
      <c r="BG1060" s="7"/>
      <c r="BH1060" s="7"/>
      <c r="BQ1060" s="7"/>
      <c r="BR1060" s="7"/>
      <c r="BS1060" s="7"/>
      <c r="BT1060" s="7"/>
      <c r="BU1060" s="7"/>
      <c r="CH1060" s="7"/>
      <c r="CI1060" s="7"/>
      <c r="CJ1060" s="7"/>
      <c r="CK1060" s="7"/>
      <c r="CQ1060" s="7"/>
      <c r="CR1060" s="7"/>
      <c r="CS1060" s="7"/>
      <c r="CT1060" s="7"/>
      <c r="CU1060" s="7"/>
      <c r="DH1060" s="7"/>
      <c r="DI1060" s="7"/>
      <c r="DJ1060" s="7"/>
      <c r="DK1060" s="7"/>
      <c r="DQ1060" s="7"/>
      <c r="DR1060" s="7"/>
      <c r="DS1060" s="7"/>
      <c r="DT1060" s="7"/>
      <c r="DU1060" s="7"/>
      <c r="EB1060" s="7"/>
      <c r="EC1060" s="7"/>
      <c r="ED1060" s="7"/>
      <c r="EE1060" s="7"/>
      <c r="EK1060" s="7"/>
      <c r="EL1060" s="7"/>
      <c r="EM1060" s="7"/>
      <c r="EN1060" s="7"/>
      <c r="EO1060" s="7"/>
      <c r="EV1060" s="7"/>
      <c r="EW1060" s="7"/>
      <c r="EX1060" s="7"/>
      <c r="EY1060" s="7"/>
    </row>
    <row r="1061" spans="1:155" s="8" customFormat="1" x14ac:dyDescent="0.35">
      <c r="A1061" s="5"/>
      <c r="B1061" s="5"/>
      <c r="C1061" s="5"/>
      <c r="D1061" s="5"/>
      <c r="E1061" s="5"/>
      <c r="F1061" s="5"/>
      <c r="G1061" s="6"/>
      <c r="H1061" s="6"/>
      <c r="I1061" s="7"/>
      <c r="J1061" s="7"/>
      <c r="K1061" s="7"/>
      <c r="L1061" s="7"/>
      <c r="M1061" s="7"/>
      <c r="N1061" s="7"/>
      <c r="O1061" s="7"/>
      <c r="P1061" s="6"/>
      <c r="Q1061" s="6"/>
      <c r="R1061" s="6"/>
      <c r="S1061" s="6"/>
      <c r="T1061" s="6"/>
      <c r="U1061" s="6"/>
      <c r="V1061" s="6"/>
      <c r="W1061" s="7"/>
      <c r="X1061" s="7"/>
      <c r="Y1061" s="7"/>
      <c r="Z1061" s="7"/>
      <c r="AA1061" s="7"/>
      <c r="AB1061" s="7"/>
      <c r="AC1061" s="7"/>
      <c r="AD1061" s="7"/>
      <c r="AE1061" s="7"/>
      <c r="AF1061" s="6"/>
      <c r="AG1061" s="7"/>
      <c r="AH1061" s="7"/>
      <c r="AI1061" s="7"/>
      <c r="AJ1061" s="7"/>
      <c r="AN1061" s="6"/>
      <c r="AO1061" s="7"/>
      <c r="AP1061" s="7"/>
      <c r="AQ1061" s="7"/>
      <c r="AR1061" s="7"/>
      <c r="AV1061" s="6"/>
      <c r="AW1061" s="7"/>
      <c r="AX1061" s="7"/>
      <c r="AY1061" s="7"/>
      <c r="AZ1061" s="7"/>
      <c r="BD1061" s="6"/>
      <c r="BE1061" s="7"/>
      <c r="BF1061" s="7"/>
      <c r="BG1061" s="7"/>
      <c r="BH1061" s="7"/>
      <c r="BQ1061" s="7"/>
      <c r="BR1061" s="7"/>
      <c r="BS1061" s="7"/>
      <c r="BT1061" s="7"/>
      <c r="BU1061" s="7"/>
      <c r="CH1061" s="7"/>
      <c r="CI1061" s="7"/>
      <c r="CJ1061" s="7"/>
      <c r="CK1061" s="7"/>
      <c r="CQ1061" s="7"/>
      <c r="CR1061" s="7"/>
      <c r="CS1061" s="7"/>
      <c r="CT1061" s="7"/>
      <c r="CU1061" s="7"/>
      <c r="DH1061" s="7"/>
      <c r="DI1061" s="7"/>
      <c r="DJ1061" s="7"/>
      <c r="DK1061" s="7"/>
      <c r="DQ1061" s="7"/>
      <c r="DR1061" s="7"/>
      <c r="DS1061" s="7"/>
      <c r="DT1061" s="7"/>
      <c r="DU1061" s="7"/>
      <c r="EB1061" s="7"/>
      <c r="EC1061" s="7"/>
      <c r="ED1061" s="7"/>
      <c r="EE1061" s="7"/>
      <c r="EK1061" s="7"/>
      <c r="EL1061" s="7"/>
      <c r="EM1061" s="7"/>
      <c r="EN1061" s="7"/>
      <c r="EO1061" s="7"/>
      <c r="EV1061" s="7"/>
      <c r="EW1061" s="7"/>
      <c r="EX1061" s="7"/>
      <c r="EY1061" s="7"/>
    </row>
    <row r="1062" spans="1:155" s="8" customFormat="1" x14ac:dyDescent="0.35">
      <c r="A1062" s="5"/>
      <c r="B1062" s="5"/>
      <c r="C1062" s="5"/>
      <c r="D1062" s="5"/>
      <c r="E1062" s="5"/>
      <c r="F1062" s="5"/>
      <c r="G1062" s="6"/>
      <c r="H1062" s="6"/>
      <c r="I1062" s="7"/>
      <c r="J1062" s="7"/>
      <c r="K1062" s="7"/>
      <c r="L1062" s="7"/>
      <c r="M1062" s="7"/>
      <c r="N1062" s="7"/>
      <c r="O1062" s="7"/>
      <c r="P1062" s="6"/>
      <c r="Q1062" s="6"/>
      <c r="R1062" s="6"/>
      <c r="S1062" s="6"/>
      <c r="T1062" s="6"/>
      <c r="U1062" s="6"/>
      <c r="V1062" s="6"/>
      <c r="W1062" s="7"/>
      <c r="X1062" s="7"/>
      <c r="Y1062" s="7"/>
      <c r="Z1062" s="7"/>
      <c r="AA1062" s="7"/>
      <c r="AB1062" s="7"/>
      <c r="AC1062" s="7"/>
      <c r="AD1062" s="7"/>
      <c r="AE1062" s="7"/>
      <c r="AF1062" s="6"/>
      <c r="AG1062" s="7"/>
      <c r="AH1062" s="7"/>
      <c r="AI1062" s="7"/>
      <c r="AJ1062" s="7"/>
      <c r="AN1062" s="6"/>
      <c r="AO1062" s="7"/>
      <c r="AP1062" s="7"/>
      <c r="AQ1062" s="7"/>
      <c r="AR1062" s="7"/>
      <c r="AV1062" s="6"/>
      <c r="AW1062" s="7"/>
      <c r="AX1062" s="7"/>
      <c r="AY1062" s="7"/>
      <c r="AZ1062" s="7"/>
      <c r="BD1062" s="6"/>
      <c r="BE1062" s="7"/>
      <c r="BF1062" s="7"/>
      <c r="BG1062" s="7"/>
      <c r="BH1062" s="7"/>
      <c r="BQ1062" s="7"/>
      <c r="BR1062" s="7"/>
      <c r="BS1062" s="7"/>
      <c r="BT1062" s="7"/>
      <c r="BU1062" s="7"/>
      <c r="CH1062" s="7"/>
      <c r="CI1062" s="7"/>
      <c r="CJ1062" s="7"/>
      <c r="CK1062" s="7"/>
      <c r="CQ1062" s="7"/>
      <c r="CR1062" s="7"/>
      <c r="CS1062" s="7"/>
      <c r="CT1062" s="7"/>
      <c r="CU1062" s="7"/>
      <c r="DH1062" s="7"/>
      <c r="DI1062" s="7"/>
      <c r="DJ1062" s="7"/>
      <c r="DK1062" s="7"/>
      <c r="DQ1062" s="7"/>
      <c r="DR1062" s="7"/>
      <c r="DS1062" s="7"/>
      <c r="DT1062" s="7"/>
      <c r="DU1062" s="7"/>
      <c r="EB1062" s="7"/>
      <c r="EC1062" s="7"/>
      <c r="ED1062" s="7"/>
      <c r="EE1062" s="7"/>
      <c r="EK1062" s="7"/>
      <c r="EL1062" s="7"/>
      <c r="EM1062" s="7"/>
      <c r="EN1062" s="7"/>
      <c r="EO1062" s="7"/>
      <c r="EV1062" s="7"/>
      <c r="EW1062" s="7"/>
      <c r="EX1062" s="7"/>
      <c r="EY1062" s="7"/>
    </row>
    <row r="1063" spans="1:155" s="8" customFormat="1" x14ac:dyDescent="0.35">
      <c r="A1063" s="5"/>
      <c r="B1063" s="5"/>
      <c r="C1063" s="5"/>
      <c r="D1063" s="5"/>
      <c r="E1063" s="5"/>
      <c r="F1063" s="5"/>
      <c r="G1063" s="6"/>
      <c r="H1063" s="6"/>
      <c r="I1063" s="7"/>
      <c r="J1063" s="7"/>
      <c r="K1063" s="7"/>
      <c r="L1063" s="7"/>
      <c r="M1063" s="7"/>
      <c r="N1063" s="7"/>
      <c r="O1063" s="7"/>
      <c r="P1063" s="6"/>
      <c r="Q1063" s="6"/>
      <c r="R1063" s="6"/>
      <c r="S1063" s="6"/>
      <c r="T1063" s="6"/>
      <c r="U1063" s="6"/>
      <c r="V1063" s="6"/>
      <c r="W1063" s="7"/>
      <c r="X1063" s="7"/>
      <c r="Y1063" s="7"/>
      <c r="Z1063" s="7"/>
      <c r="AA1063" s="7"/>
      <c r="AB1063" s="7"/>
      <c r="AC1063" s="7"/>
      <c r="AD1063" s="7"/>
      <c r="AE1063" s="7"/>
      <c r="AF1063" s="6"/>
      <c r="AG1063" s="7"/>
      <c r="AH1063" s="7"/>
      <c r="AI1063" s="7"/>
      <c r="AJ1063" s="7"/>
      <c r="AN1063" s="6"/>
      <c r="AO1063" s="7"/>
      <c r="AP1063" s="7"/>
      <c r="AQ1063" s="7"/>
      <c r="AR1063" s="7"/>
      <c r="AV1063" s="6"/>
      <c r="AW1063" s="7"/>
      <c r="AX1063" s="7"/>
      <c r="AY1063" s="7"/>
      <c r="AZ1063" s="7"/>
      <c r="BD1063" s="6"/>
      <c r="BE1063" s="7"/>
      <c r="BF1063" s="7"/>
      <c r="BG1063" s="7"/>
      <c r="BH1063" s="7"/>
      <c r="BQ1063" s="7"/>
      <c r="BR1063" s="7"/>
      <c r="BS1063" s="7"/>
      <c r="BT1063" s="7"/>
      <c r="BU1063" s="7"/>
      <c r="CH1063" s="7"/>
      <c r="CI1063" s="7"/>
      <c r="CJ1063" s="7"/>
      <c r="CK1063" s="7"/>
      <c r="CQ1063" s="7"/>
      <c r="CR1063" s="7"/>
      <c r="CS1063" s="7"/>
      <c r="CT1063" s="7"/>
      <c r="CU1063" s="7"/>
      <c r="DH1063" s="7"/>
      <c r="DI1063" s="7"/>
      <c r="DJ1063" s="7"/>
      <c r="DK1063" s="7"/>
      <c r="DQ1063" s="7"/>
      <c r="DR1063" s="7"/>
      <c r="DS1063" s="7"/>
      <c r="DT1063" s="7"/>
      <c r="DU1063" s="7"/>
      <c r="EB1063" s="7"/>
      <c r="EC1063" s="7"/>
      <c r="ED1063" s="7"/>
      <c r="EE1063" s="7"/>
      <c r="EK1063" s="7"/>
      <c r="EL1063" s="7"/>
      <c r="EM1063" s="7"/>
      <c r="EN1063" s="7"/>
      <c r="EO1063" s="7"/>
      <c r="EV1063" s="7"/>
      <c r="EW1063" s="7"/>
      <c r="EX1063" s="7"/>
      <c r="EY1063" s="7"/>
    </row>
    <row r="1064" spans="1:155" s="8" customFormat="1" x14ac:dyDescent="0.35">
      <c r="A1064" s="5"/>
      <c r="B1064" s="5"/>
      <c r="C1064" s="5"/>
      <c r="D1064" s="5"/>
      <c r="E1064" s="5"/>
      <c r="F1064" s="5"/>
      <c r="G1064" s="6"/>
      <c r="H1064" s="6"/>
      <c r="I1064" s="7"/>
      <c r="J1064" s="7"/>
      <c r="K1064" s="7"/>
      <c r="L1064" s="7"/>
      <c r="M1064" s="7"/>
      <c r="N1064" s="7"/>
      <c r="O1064" s="7"/>
      <c r="P1064" s="6"/>
      <c r="Q1064" s="6"/>
      <c r="R1064" s="6"/>
      <c r="S1064" s="6"/>
      <c r="T1064" s="6"/>
      <c r="U1064" s="6"/>
      <c r="V1064" s="6"/>
      <c r="W1064" s="7"/>
      <c r="X1064" s="7"/>
      <c r="Y1064" s="7"/>
      <c r="Z1064" s="7"/>
      <c r="AA1064" s="7"/>
      <c r="AB1064" s="7"/>
      <c r="AC1064" s="7"/>
      <c r="AD1064" s="7"/>
      <c r="AE1064" s="7"/>
      <c r="AF1064" s="6"/>
      <c r="AG1064" s="7"/>
      <c r="AH1064" s="7"/>
      <c r="AI1064" s="7"/>
      <c r="AJ1064" s="7"/>
      <c r="AN1064" s="6"/>
      <c r="AO1064" s="7"/>
      <c r="AP1064" s="7"/>
      <c r="AQ1064" s="7"/>
      <c r="AR1064" s="7"/>
      <c r="AV1064" s="6"/>
      <c r="AW1064" s="7"/>
      <c r="AX1064" s="7"/>
      <c r="AY1064" s="7"/>
      <c r="AZ1064" s="7"/>
      <c r="BD1064" s="6"/>
      <c r="BE1064" s="7"/>
      <c r="BF1064" s="7"/>
      <c r="BG1064" s="7"/>
      <c r="BH1064" s="7"/>
      <c r="BQ1064" s="7"/>
      <c r="BR1064" s="7"/>
      <c r="BS1064" s="7"/>
      <c r="BT1064" s="7"/>
      <c r="BU1064" s="7"/>
      <c r="CH1064" s="7"/>
      <c r="CI1064" s="7"/>
      <c r="CJ1064" s="7"/>
      <c r="CK1064" s="7"/>
      <c r="CQ1064" s="7"/>
      <c r="CR1064" s="7"/>
      <c r="CS1064" s="7"/>
      <c r="CT1064" s="7"/>
      <c r="CU1064" s="7"/>
      <c r="DH1064" s="7"/>
      <c r="DI1064" s="7"/>
      <c r="DJ1064" s="7"/>
      <c r="DK1064" s="7"/>
      <c r="DQ1064" s="7"/>
      <c r="DR1064" s="7"/>
      <c r="DS1064" s="7"/>
      <c r="DT1064" s="7"/>
      <c r="DU1064" s="7"/>
      <c r="EB1064" s="7"/>
      <c r="EC1064" s="7"/>
      <c r="ED1064" s="7"/>
      <c r="EE1064" s="7"/>
      <c r="EK1064" s="7"/>
      <c r="EL1064" s="7"/>
      <c r="EM1064" s="7"/>
      <c r="EN1064" s="7"/>
      <c r="EO1064" s="7"/>
      <c r="EV1064" s="7"/>
      <c r="EW1064" s="7"/>
      <c r="EX1064" s="7"/>
      <c r="EY1064" s="7"/>
    </row>
    <row r="1065" spans="1:155" s="8" customFormat="1" x14ac:dyDescent="0.35">
      <c r="A1065" s="5"/>
      <c r="B1065" s="5"/>
      <c r="C1065" s="5"/>
      <c r="D1065" s="5"/>
      <c r="E1065" s="5"/>
      <c r="F1065" s="5"/>
      <c r="G1065" s="6"/>
      <c r="H1065" s="6"/>
      <c r="I1065" s="7"/>
      <c r="J1065" s="7"/>
      <c r="K1065" s="7"/>
      <c r="L1065" s="7"/>
      <c r="M1065" s="7"/>
      <c r="N1065" s="7"/>
      <c r="O1065" s="7"/>
      <c r="P1065" s="6"/>
      <c r="Q1065" s="6"/>
      <c r="R1065" s="6"/>
      <c r="S1065" s="6"/>
      <c r="T1065" s="6"/>
      <c r="U1065" s="6"/>
      <c r="V1065" s="6"/>
      <c r="W1065" s="7"/>
      <c r="X1065" s="7"/>
      <c r="Y1065" s="7"/>
      <c r="Z1065" s="7"/>
      <c r="AA1065" s="7"/>
      <c r="AB1065" s="7"/>
      <c r="AC1065" s="7"/>
      <c r="AD1065" s="7"/>
      <c r="AE1065" s="7"/>
      <c r="AF1065" s="6"/>
      <c r="AG1065" s="7"/>
      <c r="AH1065" s="7"/>
      <c r="AI1065" s="7"/>
      <c r="AJ1065" s="7"/>
      <c r="AN1065" s="6"/>
      <c r="AO1065" s="7"/>
      <c r="AP1065" s="7"/>
      <c r="AQ1065" s="7"/>
      <c r="AR1065" s="7"/>
      <c r="AV1065" s="6"/>
      <c r="AW1065" s="7"/>
      <c r="AX1065" s="7"/>
      <c r="AY1065" s="7"/>
      <c r="AZ1065" s="7"/>
      <c r="BD1065" s="6"/>
      <c r="BE1065" s="7"/>
      <c r="BF1065" s="7"/>
      <c r="BG1065" s="7"/>
      <c r="BH1065" s="7"/>
      <c r="BQ1065" s="7"/>
      <c r="BR1065" s="7"/>
      <c r="BS1065" s="7"/>
      <c r="BT1065" s="7"/>
      <c r="BU1065" s="7"/>
      <c r="CH1065" s="7"/>
      <c r="CI1065" s="7"/>
      <c r="CJ1065" s="7"/>
      <c r="CK1065" s="7"/>
      <c r="CQ1065" s="7"/>
      <c r="CR1065" s="7"/>
      <c r="CS1065" s="7"/>
      <c r="CT1065" s="7"/>
      <c r="CU1065" s="7"/>
      <c r="DH1065" s="7"/>
      <c r="DI1065" s="7"/>
      <c r="DJ1065" s="7"/>
      <c r="DK1065" s="7"/>
      <c r="DQ1065" s="7"/>
      <c r="DR1065" s="7"/>
      <c r="DS1065" s="7"/>
      <c r="DT1065" s="7"/>
      <c r="DU1065" s="7"/>
      <c r="EB1065" s="7"/>
      <c r="EC1065" s="7"/>
      <c r="ED1065" s="7"/>
      <c r="EE1065" s="7"/>
      <c r="EK1065" s="7"/>
      <c r="EL1065" s="7"/>
      <c r="EM1065" s="7"/>
      <c r="EN1065" s="7"/>
      <c r="EO1065" s="7"/>
      <c r="EV1065" s="7"/>
      <c r="EW1065" s="7"/>
      <c r="EX1065" s="7"/>
      <c r="EY1065" s="7"/>
    </row>
    <row r="1066" spans="1:155" s="8" customFormat="1" x14ac:dyDescent="0.35">
      <c r="A1066" s="5"/>
      <c r="B1066" s="5"/>
      <c r="C1066" s="5"/>
      <c r="D1066" s="5"/>
      <c r="E1066" s="5"/>
      <c r="F1066" s="5"/>
      <c r="G1066" s="6"/>
      <c r="H1066" s="6"/>
      <c r="I1066" s="7"/>
      <c r="J1066" s="7"/>
      <c r="K1066" s="7"/>
      <c r="L1066" s="7"/>
      <c r="M1066" s="7"/>
      <c r="N1066" s="7"/>
      <c r="O1066" s="7"/>
      <c r="P1066" s="6"/>
      <c r="Q1066" s="6"/>
      <c r="R1066" s="6"/>
      <c r="S1066" s="6"/>
      <c r="T1066" s="6"/>
      <c r="U1066" s="6"/>
      <c r="V1066" s="6"/>
      <c r="W1066" s="7"/>
      <c r="X1066" s="7"/>
      <c r="Y1066" s="7"/>
      <c r="Z1066" s="7"/>
      <c r="AA1066" s="7"/>
      <c r="AB1066" s="7"/>
      <c r="AC1066" s="7"/>
      <c r="AD1066" s="7"/>
      <c r="AE1066" s="7"/>
      <c r="AF1066" s="6"/>
      <c r="AG1066" s="7"/>
      <c r="AH1066" s="7"/>
      <c r="AI1066" s="7"/>
      <c r="AJ1066" s="7"/>
      <c r="AN1066" s="6"/>
      <c r="AO1066" s="7"/>
      <c r="AP1066" s="7"/>
      <c r="AQ1066" s="7"/>
      <c r="AR1066" s="7"/>
      <c r="AV1066" s="6"/>
      <c r="AW1066" s="7"/>
      <c r="AX1066" s="7"/>
      <c r="AY1066" s="7"/>
      <c r="AZ1066" s="7"/>
      <c r="BD1066" s="6"/>
      <c r="BE1066" s="7"/>
      <c r="BF1066" s="7"/>
      <c r="BG1066" s="7"/>
      <c r="BH1066" s="7"/>
      <c r="BQ1066" s="7"/>
      <c r="BR1066" s="7"/>
      <c r="BS1066" s="7"/>
      <c r="BT1066" s="7"/>
      <c r="BU1066" s="7"/>
      <c r="CH1066" s="7"/>
      <c r="CI1066" s="7"/>
      <c r="CJ1066" s="7"/>
      <c r="CK1066" s="7"/>
      <c r="CQ1066" s="7"/>
      <c r="CR1066" s="7"/>
      <c r="CS1066" s="7"/>
      <c r="CT1066" s="7"/>
      <c r="CU1066" s="7"/>
      <c r="DH1066" s="7"/>
      <c r="DI1066" s="7"/>
      <c r="DJ1066" s="7"/>
      <c r="DK1066" s="7"/>
      <c r="DQ1066" s="7"/>
      <c r="DR1066" s="7"/>
      <c r="DS1066" s="7"/>
      <c r="DT1066" s="7"/>
      <c r="DU1066" s="7"/>
      <c r="EB1066" s="7"/>
      <c r="EC1066" s="7"/>
      <c r="ED1066" s="7"/>
      <c r="EE1066" s="7"/>
      <c r="EK1066" s="7"/>
      <c r="EL1066" s="7"/>
      <c r="EM1066" s="7"/>
      <c r="EN1066" s="7"/>
      <c r="EO1066" s="7"/>
      <c r="EV1066" s="7"/>
      <c r="EW1066" s="7"/>
      <c r="EX1066" s="7"/>
      <c r="EY1066" s="7"/>
    </row>
    <row r="1067" spans="1:155" s="8" customFormat="1" x14ac:dyDescent="0.35">
      <c r="A1067" s="5"/>
      <c r="B1067" s="5"/>
      <c r="C1067" s="5"/>
      <c r="D1067" s="5"/>
      <c r="E1067" s="5"/>
      <c r="F1067" s="5"/>
      <c r="G1067" s="6"/>
      <c r="H1067" s="6"/>
      <c r="I1067" s="7"/>
      <c r="J1067" s="7"/>
      <c r="K1067" s="7"/>
      <c r="L1067" s="7"/>
      <c r="M1067" s="7"/>
      <c r="N1067" s="7"/>
      <c r="O1067" s="7"/>
      <c r="P1067" s="6"/>
      <c r="Q1067" s="6"/>
      <c r="R1067" s="6"/>
      <c r="S1067" s="6"/>
      <c r="T1067" s="6"/>
      <c r="U1067" s="6"/>
      <c r="V1067" s="6"/>
      <c r="W1067" s="7"/>
      <c r="X1067" s="7"/>
      <c r="Y1067" s="7"/>
      <c r="Z1067" s="7"/>
      <c r="AA1067" s="7"/>
      <c r="AB1067" s="7"/>
      <c r="AC1067" s="7"/>
      <c r="AD1067" s="7"/>
      <c r="AE1067" s="7"/>
      <c r="AF1067" s="6"/>
      <c r="AG1067" s="7"/>
      <c r="AH1067" s="7"/>
      <c r="AI1067" s="7"/>
      <c r="AJ1067" s="7"/>
      <c r="AN1067" s="6"/>
      <c r="AO1067" s="7"/>
      <c r="AP1067" s="7"/>
      <c r="AQ1067" s="7"/>
      <c r="AR1067" s="7"/>
      <c r="AV1067" s="6"/>
      <c r="AW1067" s="7"/>
      <c r="AX1067" s="7"/>
      <c r="AY1067" s="7"/>
      <c r="AZ1067" s="7"/>
      <c r="BD1067" s="6"/>
      <c r="BE1067" s="7"/>
      <c r="BF1067" s="7"/>
      <c r="BG1067" s="7"/>
      <c r="BH1067" s="7"/>
      <c r="BQ1067" s="7"/>
      <c r="BR1067" s="7"/>
      <c r="BS1067" s="7"/>
      <c r="BT1067" s="7"/>
      <c r="BU1067" s="7"/>
      <c r="CH1067" s="7"/>
      <c r="CI1067" s="7"/>
      <c r="CJ1067" s="7"/>
      <c r="CK1067" s="7"/>
      <c r="CQ1067" s="7"/>
      <c r="CR1067" s="7"/>
      <c r="CS1067" s="7"/>
      <c r="CT1067" s="7"/>
      <c r="CU1067" s="7"/>
      <c r="DH1067" s="7"/>
      <c r="DI1067" s="7"/>
      <c r="DJ1067" s="7"/>
      <c r="DK1067" s="7"/>
      <c r="DQ1067" s="7"/>
      <c r="DR1067" s="7"/>
      <c r="DS1067" s="7"/>
      <c r="DT1067" s="7"/>
      <c r="DU1067" s="7"/>
      <c r="EB1067" s="7"/>
      <c r="EC1067" s="7"/>
      <c r="ED1067" s="7"/>
      <c r="EE1067" s="7"/>
      <c r="EK1067" s="7"/>
      <c r="EL1067" s="7"/>
      <c r="EM1067" s="7"/>
      <c r="EN1067" s="7"/>
      <c r="EO1067" s="7"/>
      <c r="EV1067" s="7"/>
      <c r="EW1067" s="7"/>
      <c r="EX1067" s="7"/>
      <c r="EY1067" s="7"/>
    </row>
    <row r="1068" spans="1:155" s="8" customFormat="1" x14ac:dyDescent="0.35">
      <c r="A1068" s="5"/>
      <c r="B1068" s="5"/>
      <c r="C1068" s="5"/>
      <c r="D1068" s="5"/>
      <c r="E1068" s="5"/>
      <c r="F1068" s="5"/>
      <c r="G1068" s="6"/>
      <c r="H1068" s="6"/>
      <c r="I1068" s="7"/>
      <c r="J1068" s="7"/>
      <c r="K1068" s="7"/>
      <c r="L1068" s="7"/>
      <c r="M1068" s="7"/>
      <c r="N1068" s="7"/>
      <c r="O1068" s="7"/>
      <c r="P1068" s="6"/>
      <c r="Q1068" s="6"/>
      <c r="R1068" s="6"/>
      <c r="S1068" s="6"/>
      <c r="T1068" s="6"/>
      <c r="U1068" s="6"/>
      <c r="V1068" s="6"/>
      <c r="W1068" s="7"/>
      <c r="X1068" s="7"/>
      <c r="Y1068" s="7"/>
      <c r="Z1068" s="7"/>
      <c r="AA1068" s="7"/>
      <c r="AB1068" s="7"/>
      <c r="AC1068" s="7"/>
      <c r="AD1068" s="7"/>
      <c r="AE1068" s="7"/>
      <c r="AF1068" s="6"/>
      <c r="AG1068" s="7"/>
      <c r="AH1068" s="7"/>
      <c r="AI1068" s="7"/>
      <c r="AJ1068" s="7"/>
      <c r="AN1068" s="6"/>
      <c r="AO1068" s="7"/>
      <c r="AP1068" s="7"/>
      <c r="AQ1068" s="7"/>
      <c r="AR1068" s="7"/>
      <c r="AV1068" s="6"/>
      <c r="AW1068" s="7"/>
      <c r="AX1068" s="7"/>
      <c r="AY1068" s="7"/>
      <c r="AZ1068" s="7"/>
      <c r="BD1068" s="6"/>
      <c r="BE1068" s="7"/>
      <c r="BF1068" s="7"/>
      <c r="BG1068" s="7"/>
      <c r="BH1068" s="7"/>
      <c r="BQ1068" s="7"/>
      <c r="BR1068" s="7"/>
      <c r="BS1068" s="7"/>
      <c r="BT1068" s="7"/>
      <c r="BU1068" s="7"/>
      <c r="CH1068" s="7"/>
      <c r="CI1068" s="7"/>
      <c r="CJ1068" s="7"/>
      <c r="CK1068" s="7"/>
      <c r="CQ1068" s="7"/>
      <c r="CR1068" s="7"/>
      <c r="CS1068" s="7"/>
      <c r="CT1068" s="7"/>
      <c r="CU1068" s="7"/>
      <c r="DH1068" s="7"/>
      <c r="DI1068" s="7"/>
      <c r="DJ1068" s="7"/>
      <c r="DK1068" s="7"/>
      <c r="DQ1068" s="7"/>
      <c r="DR1068" s="7"/>
      <c r="DS1068" s="7"/>
      <c r="DT1068" s="7"/>
      <c r="DU1068" s="7"/>
      <c r="EB1068" s="7"/>
      <c r="EC1068" s="7"/>
      <c r="ED1068" s="7"/>
      <c r="EE1068" s="7"/>
      <c r="EK1068" s="7"/>
      <c r="EL1068" s="7"/>
      <c r="EM1068" s="7"/>
      <c r="EN1068" s="7"/>
      <c r="EO1068" s="7"/>
      <c r="EV1068" s="7"/>
      <c r="EW1068" s="7"/>
      <c r="EX1068" s="7"/>
      <c r="EY1068" s="7"/>
    </row>
    <row r="1069" spans="1:155" s="8" customFormat="1" x14ac:dyDescent="0.35">
      <c r="A1069" s="5"/>
      <c r="B1069" s="5"/>
      <c r="C1069" s="5"/>
      <c r="D1069" s="5"/>
      <c r="E1069" s="5"/>
      <c r="F1069" s="5"/>
      <c r="G1069" s="6"/>
      <c r="H1069" s="6"/>
      <c r="I1069" s="7"/>
      <c r="J1069" s="7"/>
      <c r="K1069" s="7"/>
      <c r="L1069" s="7"/>
      <c r="M1069" s="7"/>
      <c r="N1069" s="7"/>
      <c r="O1069" s="7"/>
      <c r="P1069" s="6"/>
      <c r="Q1069" s="6"/>
      <c r="R1069" s="6"/>
      <c r="S1069" s="6"/>
      <c r="T1069" s="6"/>
      <c r="U1069" s="6"/>
      <c r="V1069" s="6"/>
      <c r="W1069" s="7"/>
      <c r="X1069" s="7"/>
      <c r="Y1069" s="7"/>
      <c r="Z1069" s="7"/>
      <c r="AA1069" s="7"/>
      <c r="AB1069" s="7"/>
      <c r="AC1069" s="7"/>
      <c r="AD1069" s="7"/>
      <c r="AE1069" s="7"/>
      <c r="AF1069" s="6"/>
      <c r="AG1069" s="7"/>
      <c r="AH1069" s="7"/>
      <c r="AI1069" s="7"/>
      <c r="AJ1069" s="7"/>
      <c r="AN1069" s="6"/>
      <c r="AO1069" s="7"/>
      <c r="AP1069" s="7"/>
      <c r="AQ1069" s="7"/>
      <c r="AR1069" s="7"/>
      <c r="AV1069" s="6"/>
      <c r="AW1069" s="7"/>
      <c r="AX1069" s="7"/>
      <c r="AY1069" s="7"/>
      <c r="AZ1069" s="7"/>
      <c r="BD1069" s="6"/>
      <c r="BE1069" s="7"/>
      <c r="BF1069" s="7"/>
      <c r="BG1069" s="7"/>
      <c r="BH1069" s="7"/>
      <c r="BQ1069" s="7"/>
      <c r="BR1069" s="7"/>
      <c r="BS1069" s="7"/>
      <c r="BT1069" s="7"/>
      <c r="BU1069" s="7"/>
      <c r="CH1069" s="7"/>
      <c r="CI1069" s="7"/>
      <c r="CJ1069" s="7"/>
      <c r="CK1069" s="7"/>
      <c r="CQ1069" s="7"/>
      <c r="CR1069" s="7"/>
      <c r="CS1069" s="7"/>
      <c r="CT1069" s="7"/>
      <c r="CU1069" s="7"/>
      <c r="DH1069" s="7"/>
      <c r="DI1069" s="7"/>
      <c r="DJ1069" s="7"/>
      <c r="DK1069" s="7"/>
      <c r="DQ1069" s="7"/>
      <c r="DR1069" s="7"/>
      <c r="DS1069" s="7"/>
      <c r="DT1069" s="7"/>
      <c r="DU1069" s="7"/>
      <c r="EB1069" s="7"/>
      <c r="EC1069" s="7"/>
      <c r="ED1069" s="7"/>
      <c r="EE1069" s="7"/>
      <c r="EK1069" s="7"/>
      <c r="EL1069" s="7"/>
      <c r="EM1069" s="7"/>
      <c r="EN1069" s="7"/>
      <c r="EO1069" s="7"/>
      <c r="EV1069" s="7"/>
      <c r="EW1069" s="7"/>
      <c r="EX1069" s="7"/>
      <c r="EY1069" s="7"/>
    </row>
    <row r="1070" spans="1:155" s="8" customFormat="1" x14ac:dyDescent="0.35">
      <c r="A1070" s="5"/>
      <c r="B1070" s="5"/>
      <c r="C1070" s="5"/>
      <c r="D1070" s="5"/>
      <c r="E1070" s="5"/>
      <c r="F1070" s="5"/>
      <c r="G1070" s="6"/>
      <c r="H1070" s="6"/>
      <c r="I1070" s="7"/>
      <c r="J1070" s="7"/>
      <c r="K1070" s="7"/>
      <c r="L1070" s="7"/>
      <c r="M1070" s="7"/>
      <c r="N1070" s="7"/>
      <c r="O1070" s="7"/>
      <c r="P1070" s="6"/>
      <c r="Q1070" s="6"/>
      <c r="R1070" s="6"/>
      <c r="S1070" s="6"/>
      <c r="T1070" s="6"/>
      <c r="U1070" s="6"/>
      <c r="V1070" s="6"/>
      <c r="W1070" s="7"/>
      <c r="X1070" s="7"/>
      <c r="Y1070" s="7"/>
      <c r="Z1070" s="7"/>
      <c r="AA1070" s="7"/>
      <c r="AB1070" s="7"/>
      <c r="AC1070" s="7"/>
      <c r="AD1070" s="7"/>
      <c r="AE1070" s="7"/>
      <c r="AF1070" s="6"/>
      <c r="AG1070" s="7"/>
      <c r="AH1070" s="7"/>
      <c r="AI1070" s="7"/>
      <c r="AJ1070" s="7"/>
      <c r="AN1070" s="6"/>
      <c r="AO1070" s="7"/>
      <c r="AP1070" s="7"/>
      <c r="AQ1070" s="7"/>
      <c r="AR1070" s="7"/>
      <c r="AV1070" s="6"/>
      <c r="AW1070" s="7"/>
      <c r="AX1070" s="7"/>
      <c r="AY1070" s="7"/>
      <c r="AZ1070" s="7"/>
      <c r="BD1070" s="6"/>
      <c r="BE1070" s="7"/>
      <c r="BF1070" s="7"/>
      <c r="BG1070" s="7"/>
      <c r="BH1070" s="7"/>
      <c r="BQ1070" s="7"/>
      <c r="BR1070" s="7"/>
      <c r="BS1070" s="7"/>
      <c r="BT1070" s="7"/>
      <c r="BU1070" s="7"/>
      <c r="CH1070" s="7"/>
      <c r="CI1070" s="7"/>
      <c r="CJ1070" s="7"/>
      <c r="CK1070" s="7"/>
      <c r="CQ1070" s="7"/>
      <c r="CR1070" s="7"/>
      <c r="CS1070" s="7"/>
      <c r="CT1070" s="7"/>
      <c r="CU1070" s="7"/>
      <c r="DH1070" s="7"/>
      <c r="DI1070" s="7"/>
      <c r="DJ1070" s="7"/>
      <c r="DK1070" s="7"/>
      <c r="DQ1070" s="7"/>
      <c r="DR1070" s="7"/>
      <c r="DS1070" s="7"/>
      <c r="DT1070" s="7"/>
      <c r="DU1070" s="7"/>
      <c r="EB1070" s="7"/>
      <c r="EC1070" s="7"/>
      <c r="ED1070" s="7"/>
      <c r="EE1070" s="7"/>
      <c r="EK1070" s="7"/>
      <c r="EL1070" s="7"/>
      <c r="EM1070" s="7"/>
      <c r="EN1070" s="7"/>
      <c r="EO1070" s="7"/>
      <c r="EV1070" s="7"/>
      <c r="EW1070" s="7"/>
      <c r="EX1070" s="7"/>
      <c r="EY1070" s="7"/>
    </row>
    <row r="1071" spans="1:155" s="8" customFormat="1" x14ac:dyDescent="0.35">
      <c r="A1071" s="5"/>
      <c r="B1071" s="5"/>
      <c r="C1071" s="5"/>
      <c r="D1071" s="5"/>
      <c r="E1071" s="5"/>
      <c r="F1071" s="5"/>
      <c r="G1071" s="6"/>
      <c r="H1071" s="6"/>
      <c r="I1071" s="7"/>
      <c r="J1071" s="7"/>
      <c r="K1071" s="7"/>
      <c r="L1071" s="7"/>
      <c r="M1071" s="7"/>
      <c r="N1071" s="7"/>
      <c r="O1071" s="7"/>
      <c r="P1071" s="6"/>
      <c r="Q1071" s="6"/>
      <c r="R1071" s="6"/>
      <c r="S1071" s="6"/>
      <c r="T1071" s="6"/>
      <c r="U1071" s="6"/>
      <c r="V1071" s="6"/>
      <c r="W1071" s="7"/>
      <c r="X1071" s="7"/>
      <c r="Y1071" s="7"/>
      <c r="Z1071" s="7"/>
      <c r="AA1071" s="7"/>
      <c r="AB1071" s="7"/>
      <c r="AC1071" s="7"/>
      <c r="AD1071" s="7"/>
      <c r="AE1071" s="7"/>
      <c r="AF1071" s="6"/>
      <c r="AG1071" s="7"/>
      <c r="AH1071" s="7"/>
      <c r="AI1071" s="7"/>
      <c r="AJ1071" s="7"/>
      <c r="AN1071" s="6"/>
      <c r="AO1071" s="7"/>
      <c r="AP1071" s="7"/>
      <c r="AQ1071" s="7"/>
      <c r="AR1071" s="7"/>
      <c r="AV1071" s="6"/>
      <c r="AW1071" s="7"/>
      <c r="AX1071" s="7"/>
      <c r="AY1071" s="7"/>
      <c r="AZ1071" s="7"/>
      <c r="BD1071" s="6"/>
      <c r="BE1071" s="7"/>
      <c r="BF1071" s="7"/>
      <c r="BG1071" s="7"/>
      <c r="BH1071" s="7"/>
      <c r="BQ1071" s="7"/>
      <c r="BR1071" s="7"/>
      <c r="BS1071" s="7"/>
      <c r="BT1071" s="7"/>
      <c r="BU1071" s="7"/>
      <c r="CH1071" s="7"/>
      <c r="CI1071" s="7"/>
      <c r="CJ1071" s="7"/>
      <c r="CK1071" s="7"/>
      <c r="CQ1071" s="7"/>
      <c r="CR1071" s="7"/>
      <c r="CS1071" s="7"/>
      <c r="CT1071" s="7"/>
      <c r="CU1071" s="7"/>
      <c r="DH1071" s="7"/>
      <c r="DI1071" s="7"/>
      <c r="DJ1071" s="7"/>
      <c r="DK1071" s="7"/>
      <c r="DQ1071" s="7"/>
      <c r="DR1071" s="7"/>
      <c r="DS1071" s="7"/>
      <c r="DT1071" s="7"/>
      <c r="DU1071" s="7"/>
      <c r="EB1071" s="7"/>
      <c r="EC1071" s="7"/>
      <c r="ED1071" s="7"/>
      <c r="EE1071" s="7"/>
      <c r="EK1071" s="7"/>
      <c r="EL1071" s="7"/>
      <c r="EM1071" s="7"/>
      <c r="EN1071" s="7"/>
      <c r="EO1071" s="7"/>
      <c r="EV1071" s="7"/>
      <c r="EW1071" s="7"/>
      <c r="EX1071" s="7"/>
      <c r="EY1071" s="7"/>
    </row>
    <row r="1072" spans="1:155" s="8" customFormat="1" x14ac:dyDescent="0.35">
      <c r="A1072" s="5"/>
      <c r="B1072" s="5"/>
      <c r="C1072" s="5"/>
      <c r="D1072" s="5"/>
      <c r="E1072" s="5"/>
      <c r="F1072" s="5"/>
      <c r="G1072" s="6"/>
      <c r="H1072" s="6"/>
      <c r="I1072" s="7"/>
      <c r="J1072" s="7"/>
      <c r="K1072" s="7"/>
      <c r="L1072" s="7"/>
      <c r="M1072" s="7"/>
      <c r="N1072" s="7"/>
      <c r="O1072" s="7"/>
      <c r="P1072" s="6"/>
      <c r="Q1072" s="6"/>
      <c r="R1072" s="6"/>
      <c r="S1072" s="6"/>
      <c r="T1072" s="6"/>
      <c r="U1072" s="6"/>
      <c r="V1072" s="6"/>
      <c r="W1072" s="7"/>
      <c r="X1072" s="7"/>
      <c r="Y1072" s="7"/>
      <c r="Z1072" s="7"/>
      <c r="AA1072" s="7"/>
      <c r="AB1072" s="7"/>
      <c r="AC1072" s="7"/>
      <c r="AD1072" s="7"/>
      <c r="AE1072" s="7"/>
      <c r="AF1072" s="6"/>
      <c r="AG1072" s="7"/>
      <c r="AH1072" s="7"/>
      <c r="AI1072" s="7"/>
      <c r="AJ1072" s="7"/>
      <c r="AN1072" s="6"/>
      <c r="AO1072" s="7"/>
      <c r="AP1072" s="7"/>
      <c r="AQ1072" s="7"/>
      <c r="AR1072" s="7"/>
      <c r="AV1072" s="6"/>
      <c r="AW1072" s="7"/>
      <c r="AX1072" s="7"/>
      <c r="AY1072" s="7"/>
      <c r="AZ1072" s="7"/>
      <c r="BD1072" s="6"/>
      <c r="BE1072" s="7"/>
      <c r="BF1072" s="7"/>
      <c r="BG1072" s="7"/>
      <c r="BH1072" s="7"/>
      <c r="BQ1072" s="7"/>
      <c r="BR1072" s="7"/>
      <c r="BS1072" s="7"/>
      <c r="BT1072" s="7"/>
      <c r="BU1072" s="7"/>
      <c r="CH1072" s="7"/>
      <c r="CI1072" s="7"/>
      <c r="CJ1072" s="7"/>
      <c r="CK1072" s="7"/>
      <c r="CQ1072" s="7"/>
      <c r="CR1072" s="7"/>
      <c r="CS1072" s="7"/>
      <c r="CT1072" s="7"/>
      <c r="CU1072" s="7"/>
      <c r="DH1072" s="7"/>
      <c r="DI1072" s="7"/>
      <c r="DJ1072" s="7"/>
      <c r="DK1072" s="7"/>
      <c r="DQ1072" s="7"/>
      <c r="DR1072" s="7"/>
      <c r="DS1072" s="7"/>
      <c r="DT1072" s="7"/>
      <c r="DU1072" s="7"/>
      <c r="EB1072" s="7"/>
      <c r="EC1072" s="7"/>
      <c r="ED1072" s="7"/>
      <c r="EE1072" s="7"/>
      <c r="EK1072" s="7"/>
      <c r="EL1072" s="7"/>
      <c r="EM1072" s="7"/>
      <c r="EN1072" s="7"/>
      <c r="EO1072" s="7"/>
      <c r="EV1072" s="7"/>
      <c r="EW1072" s="7"/>
      <c r="EX1072" s="7"/>
      <c r="EY1072" s="7"/>
    </row>
    <row r="1073" spans="1:155" s="8" customFormat="1" x14ac:dyDescent="0.35">
      <c r="A1073" s="5"/>
      <c r="B1073" s="5"/>
      <c r="C1073" s="5"/>
      <c r="D1073" s="5"/>
      <c r="E1073" s="5"/>
      <c r="F1073" s="5"/>
      <c r="G1073" s="6"/>
      <c r="H1073" s="6"/>
      <c r="I1073" s="7"/>
      <c r="J1073" s="7"/>
      <c r="K1073" s="7"/>
      <c r="L1073" s="7"/>
      <c r="M1073" s="7"/>
      <c r="N1073" s="7"/>
      <c r="O1073" s="7"/>
      <c r="P1073" s="6"/>
      <c r="Q1073" s="6"/>
      <c r="R1073" s="6"/>
      <c r="S1073" s="6"/>
      <c r="T1073" s="6"/>
      <c r="U1073" s="6"/>
      <c r="V1073" s="6"/>
      <c r="W1073" s="7"/>
      <c r="X1073" s="7"/>
      <c r="Y1073" s="7"/>
      <c r="Z1073" s="7"/>
      <c r="AA1073" s="7"/>
      <c r="AB1073" s="7"/>
      <c r="AC1073" s="7"/>
      <c r="AD1073" s="7"/>
      <c r="AE1073" s="7"/>
      <c r="AF1073" s="6"/>
      <c r="AG1073" s="7"/>
      <c r="AH1073" s="7"/>
      <c r="AI1073" s="7"/>
      <c r="AJ1073" s="7"/>
      <c r="AN1073" s="6"/>
      <c r="AO1073" s="7"/>
      <c r="AP1073" s="7"/>
      <c r="AQ1073" s="7"/>
      <c r="AR1073" s="7"/>
      <c r="AV1073" s="6"/>
      <c r="AW1073" s="7"/>
      <c r="AX1073" s="7"/>
      <c r="AY1073" s="7"/>
      <c r="AZ1073" s="7"/>
      <c r="BD1073" s="6"/>
      <c r="BE1073" s="7"/>
      <c r="BF1073" s="7"/>
      <c r="BG1073" s="7"/>
      <c r="BH1073" s="7"/>
      <c r="BQ1073" s="7"/>
      <c r="BR1073" s="7"/>
      <c r="BS1073" s="7"/>
      <c r="BT1073" s="7"/>
      <c r="BU1073" s="7"/>
      <c r="CH1073" s="7"/>
      <c r="CI1073" s="7"/>
      <c r="CJ1073" s="7"/>
      <c r="CK1073" s="7"/>
      <c r="CQ1073" s="7"/>
      <c r="CR1073" s="7"/>
      <c r="CS1073" s="7"/>
      <c r="CT1073" s="7"/>
      <c r="CU1073" s="7"/>
      <c r="DH1073" s="7"/>
      <c r="DI1073" s="7"/>
      <c r="DJ1073" s="7"/>
      <c r="DK1073" s="7"/>
      <c r="DQ1073" s="7"/>
      <c r="DR1073" s="7"/>
      <c r="DS1073" s="7"/>
      <c r="DT1073" s="7"/>
      <c r="DU1073" s="7"/>
      <c r="EB1073" s="7"/>
      <c r="EC1073" s="7"/>
      <c r="ED1073" s="7"/>
      <c r="EE1073" s="7"/>
      <c r="EK1073" s="7"/>
      <c r="EL1073" s="7"/>
      <c r="EM1073" s="7"/>
      <c r="EN1073" s="7"/>
      <c r="EO1073" s="7"/>
      <c r="EV1073" s="7"/>
      <c r="EW1073" s="7"/>
      <c r="EX1073" s="7"/>
      <c r="EY1073" s="7"/>
    </row>
    <row r="1074" spans="1:155" s="8" customFormat="1" x14ac:dyDescent="0.35">
      <c r="A1074" s="5"/>
      <c r="B1074" s="5"/>
      <c r="C1074" s="5"/>
      <c r="D1074" s="5"/>
      <c r="E1074" s="5"/>
      <c r="F1074" s="5"/>
      <c r="G1074" s="6"/>
      <c r="H1074" s="6"/>
      <c r="I1074" s="7"/>
      <c r="J1074" s="7"/>
      <c r="K1074" s="7"/>
      <c r="L1074" s="7"/>
      <c r="M1074" s="7"/>
      <c r="N1074" s="7"/>
      <c r="O1074" s="7"/>
      <c r="P1074" s="6"/>
      <c r="Q1074" s="6"/>
      <c r="R1074" s="6"/>
      <c r="S1074" s="6"/>
      <c r="T1074" s="6"/>
      <c r="U1074" s="6"/>
      <c r="V1074" s="6"/>
      <c r="W1074" s="7"/>
      <c r="X1074" s="7"/>
      <c r="Y1074" s="7"/>
      <c r="Z1074" s="7"/>
      <c r="AA1074" s="7"/>
      <c r="AB1074" s="7"/>
      <c r="AC1074" s="7"/>
      <c r="AD1074" s="7"/>
      <c r="AE1074" s="7"/>
      <c r="AF1074" s="6"/>
      <c r="AG1074" s="7"/>
      <c r="AH1074" s="7"/>
      <c r="AI1074" s="7"/>
      <c r="AJ1074" s="7"/>
      <c r="AN1074" s="6"/>
      <c r="AO1074" s="7"/>
      <c r="AP1074" s="7"/>
      <c r="AQ1074" s="7"/>
      <c r="AR1074" s="7"/>
      <c r="AV1074" s="6"/>
      <c r="AW1074" s="7"/>
      <c r="AX1074" s="7"/>
      <c r="AY1074" s="7"/>
      <c r="AZ1074" s="7"/>
      <c r="BD1074" s="6"/>
      <c r="BE1074" s="7"/>
      <c r="BF1074" s="7"/>
      <c r="BG1074" s="7"/>
      <c r="BH1074" s="7"/>
      <c r="BQ1074" s="7"/>
      <c r="BR1074" s="7"/>
      <c r="BS1074" s="7"/>
      <c r="BT1074" s="7"/>
      <c r="BU1074" s="7"/>
      <c r="CH1074" s="7"/>
      <c r="CI1074" s="7"/>
      <c r="CJ1074" s="7"/>
      <c r="CK1074" s="7"/>
      <c r="CQ1074" s="7"/>
      <c r="CR1074" s="7"/>
      <c r="CS1074" s="7"/>
      <c r="CT1074" s="7"/>
      <c r="CU1074" s="7"/>
      <c r="DH1074" s="7"/>
      <c r="DI1074" s="7"/>
      <c r="DJ1074" s="7"/>
      <c r="DK1074" s="7"/>
      <c r="DQ1074" s="7"/>
      <c r="DR1074" s="7"/>
      <c r="DS1074" s="7"/>
      <c r="DT1074" s="7"/>
      <c r="DU1074" s="7"/>
      <c r="EB1074" s="7"/>
      <c r="EC1074" s="7"/>
      <c r="ED1074" s="7"/>
      <c r="EE1074" s="7"/>
      <c r="EK1074" s="7"/>
      <c r="EL1074" s="7"/>
      <c r="EM1074" s="7"/>
      <c r="EN1074" s="7"/>
      <c r="EO1074" s="7"/>
      <c r="EV1074" s="7"/>
      <c r="EW1074" s="7"/>
      <c r="EX1074" s="7"/>
      <c r="EY1074" s="7"/>
    </row>
    <row r="1075" spans="1:155" s="8" customFormat="1" x14ac:dyDescent="0.35">
      <c r="A1075" s="5"/>
      <c r="B1075" s="5"/>
      <c r="C1075" s="5"/>
      <c r="D1075" s="5"/>
      <c r="E1075" s="5"/>
      <c r="F1075" s="5"/>
      <c r="G1075" s="6"/>
      <c r="H1075" s="6"/>
      <c r="I1075" s="7"/>
      <c r="J1075" s="7"/>
      <c r="K1075" s="7"/>
      <c r="L1075" s="7"/>
      <c r="M1075" s="7"/>
      <c r="N1075" s="7"/>
      <c r="O1075" s="7"/>
      <c r="P1075" s="6"/>
      <c r="Q1075" s="6"/>
      <c r="R1075" s="6"/>
      <c r="S1075" s="6"/>
      <c r="T1075" s="6"/>
      <c r="U1075" s="6"/>
      <c r="V1075" s="6"/>
      <c r="W1075" s="7"/>
      <c r="X1075" s="7"/>
      <c r="Y1075" s="7"/>
      <c r="Z1075" s="7"/>
      <c r="AA1075" s="7"/>
      <c r="AB1075" s="7"/>
      <c r="AC1075" s="7"/>
      <c r="AD1075" s="7"/>
      <c r="AE1075" s="7"/>
      <c r="AF1075" s="6"/>
      <c r="AG1075" s="7"/>
      <c r="AH1075" s="7"/>
      <c r="AI1075" s="7"/>
      <c r="AJ1075" s="7"/>
      <c r="AN1075" s="6"/>
      <c r="AO1075" s="7"/>
      <c r="AP1075" s="7"/>
      <c r="AQ1075" s="7"/>
      <c r="AR1075" s="7"/>
      <c r="AV1075" s="6"/>
      <c r="AW1075" s="7"/>
      <c r="AX1075" s="7"/>
      <c r="AY1075" s="7"/>
      <c r="AZ1075" s="7"/>
      <c r="BD1075" s="6"/>
      <c r="BE1075" s="7"/>
      <c r="BF1075" s="7"/>
      <c r="BG1075" s="7"/>
      <c r="BH1075" s="7"/>
      <c r="BQ1075" s="7"/>
      <c r="BR1075" s="7"/>
      <c r="BS1075" s="7"/>
      <c r="BT1075" s="7"/>
      <c r="BU1075" s="7"/>
      <c r="CH1075" s="7"/>
      <c r="CI1075" s="7"/>
      <c r="CJ1075" s="7"/>
      <c r="CK1075" s="7"/>
      <c r="CQ1075" s="7"/>
      <c r="CR1075" s="7"/>
      <c r="CS1075" s="7"/>
      <c r="CT1075" s="7"/>
      <c r="CU1075" s="7"/>
      <c r="DH1075" s="7"/>
      <c r="DI1075" s="7"/>
      <c r="DJ1075" s="7"/>
      <c r="DK1075" s="7"/>
      <c r="DQ1075" s="7"/>
      <c r="DR1075" s="7"/>
      <c r="DS1075" s="7"/>
      <c r="DT1075" s="7"/>
      <c r="DU1075" s="7"/>
      <c r="EB1075" s="7"/>
      <c r="EC1075" s="7"/>
      <c r="ED1075" s="7"/>
      <c r="EE1075" s="7"/>
      <c r="EK1075" s="7"/>
      <c r="EL1075" s="7"/>
      <c r="EM1075" s="7"/>
      <c r="EN1075" s="7"/>
      <c r="EO1075" s="7"/>
      <c r="EV1075" s="7"/>
      <c r="EW1075" s="7"/>
      <c r="EX1075" s="7"/>
      <c r="EY1075" s="7"/>
    </row>
    <row r="1076" spans="1:155" s="8" customFormat="1" x14ac:dyDescent="0.35">
      <c r="A1076" s="5"/>
      <c r="B1076" s="5"/>
      <c r="C1076" s="5"/>
      <c r="D1076" s="5"/>
      <c r="E1076" s="5"/>
      <c r="F1076" s="5"/>
      <c r="G1076" s="6"/>
      <c r="H1076" s="6"/>
      <c r="I1076" s="7"/>
      <c r="J1076" s="7"/>
      <c r="K1076" s="7"/>
      <c r="L1076" s="7"/>
      <c r="M1076" s="7"/>
      <c r="N1076" s="7"/>
      <c r="O1076" s="7"/>
      <c r="P1076" s="6"/>
      <c r="Q1076" s="6"/>
      <c r="R1076" s="6"/>
      <c r="S1076" s="6"/>
      <c r="T1076" s="6"/>
      <c r="U1076" s="6"/>
      <c r="V1076" s="6"/>
      <c r="W1076" s="7"/>
      <c r="X1076" s="7"/>
      <c r="Y1076" s="7"/>
      <c r="Z1076" s="7"/>
      <c r="AA1076" s="7"/>
      <c r="AB1076" s="7"/>
      <c r="AC1076" s="7"/>
      <c r="AD1076" s="7"/>
      <c r="AE1076" s="7"/>
      <c r="AF1076" s="6"/>
      <c r="AG1076" s="7"/>
      <c r="AH1076" s="7"/>
      <c r="AI1076" s="7"/>
      <c r="AJ1076" s="7"/>
      <c r="AN1076" s="6"/>
      <c r="AO1076" s="7"/>
      <c r="AP1076" s="7"/>
      <c r="AQ1076" s="7"/>
      <c r="AR1076" s="7"/>
      <c r="AV1076" s="6"/>
      <c r="AW1076" s="7"/>
      <c r="AX1076" s="7"/>
      <c r="AY1076" s="7"/>
      <c r="AZ1076" s="7"/>
      <c r="BD1076" s="6"/>
      <c r="BE1076" s="7"/>
      <c r="BF1076" s="7"/>
      <c r="BG1076" s="7"/>
      <c r="BH1076" s="7"/>
      <c r="BQ1076" s="7"/>
      <c r="BR1076" s="7"/>
      <c r="BS1076" s="7"/>
      <c r="BT1076" s="7"/>
      <c r="BU1076" s="7"/>
      <c r="CH1076" s="7"/>
      <c r="CI1076" s="7"/>
      <c r="CJ1076" s="7"/>
      <c r="CK1076" s="7"/>
      <c r="CQ1076" s="7"/>
      <c r="CR1076" s="7"/>
      <c r="CS1076" s="7"/>
      <c r="CT1076" s="7"/>
      <c r="CU1076" s="7"/>
      <c r="DH1076" s="7"/>
      <c r="DI1076" s="7"/>
      <c r="DJ1076" s="7"/>
      <c r="DK1076" s="7"/>
      <c r="DQ1076" s="7"/>
      <c r="DR1076" s="7"/>
      <c r="DS1076" s="7"/>
      <c r="DT1076" s="7"/>
      <c r="DU1076" s="7"/>
      <c r="EB1076" s="7"/>
      <c r="EC1076" s="7"/>
      <c r="ED1076" s="7"/>
      <c r="EE1076" s="7"/>
      <c r="EK1076" s="7"/>
      <c r="EL1076" s="7"/>
      <c r="EM1076" s="7"/>
      <c r="EN1076" s="7"/>
      <c r="EO1076" s="7"/>
      <c r="EV1076" s="7"/>
      <c r="EW1076" s="7"/>
      <c r="EX1076" s="7"/>
      <c r="EY1076" s="7"/>
    </row>
    <row r="1077" spans="1:155" s="8" customFormat="1" x14ac:dyDescent="0.35">
      <c r="A1077" s="5"/>
      <c r="B1077" s="5"/>
      <c r="C1077" s="5"/>
      <c r="D1077" s="5"/>
      <c r="E1077" s="5"/>
      <c r="F1077" s="5"/>
      <c r="G1077" s="6"/>
      <c r="H1077" s="6"/>
      <c r="I1077" s="7"/>
      <c r="J1077" s="7"/>
      <c r="K1077" s="7"/>
      <c r="L1077" s="7"/>
      <c r="M1077" s="7"/>
      <c r="N1077" s="7"/>
      <c r="O1077" s="7"/>
      <c r="P1077" s="6"/>
      <c r="Q1077" s="6"/>
      <c r="R1077" s="6"/>
      <c r="S1077" s="6"/>
      <c r="T1077" s="6"/>
      <c r="U1077" s="6"/>
      <c r="V1077" s="6"/>
      <c r="W1077" s="7"/>
      <c r="X1077" s="7"/>
      <c r="Y1077" s="7"/>
      <c r="Z1077" s="7"/>
      <c r="AA1077" s="7"/>
      <c r="AB1077" s="7"/>
      <c r="AC1077" s="7"/>
      <c r="AD1077" s="7"/>
      <c r="AE1077" s="7"/>
      <c r="AF1077" s="6"/>
      <c r="AG1077" s="7"/>
      <c r="AH1077" s="7"/>
      <c r="AI1077" s="7"/>
      <c r="AJ1077" s="7"/>
      <c r="AN1077" s="6"/>
      <c r="AO1077" s="7"/>
      <c r="AP1077" s="7"/>
      <c r="AQ1077" s="7"/>
      <c r="AR1077" s="7"/>
      <c r="AV1077" s="6"/>
      <c r="AW1077" s="7"/>
      <c r="AX1077" s="7"/>
      <c r="AY1077" s="7"/>
      <c r="AZ1077" s="7"/>
      <c r="BD1077" s="6"/>
      <c r="BE1077" s="7"/>
      <c r="BF1077" s="7"/>
      <c r="BG1077" s="7"/>
      <c r="BH1077" s="7"/>
      <c r="BQ1077" s="7"/>
      <c r="BR1077" s="7"/>
      <c r="BS1077" s="7"/>
      <c r="BT1077" s="7"/>
      <c r="BU1077" s="7"/>
      <c r="CH1077" s="7"/>
      <c r="CI1077" s="7"/>
      <c r="CJ1077" s="7"/>
      <c r="CK1077" s="7"/>
      <c r="CQ1077" s="7"/>
      <c r="CR1077" s="7"/>
      <c r="CS1077" s="7"/>
      <c r="CT1077" s="7"/>
      <c r="CU1077" s="7"/>
      <c r="DH1077" s="7"/>
      <c r="DI1077" s="7"/>
      <c r="DJ1077" s="7"/>
      <c r="DK1077" s="7"/>
      <c r="DQ1077" s="7"/>
      <c r="DR1077" s="7"/>
      <c r="DS1077" s="7"/>
      <c r="DT1077" s="7"/>
      <c r="DU1077" s="7"/>
      <c r="EB1077" s="7"/>
      <c r="EC1077" s="7"/>
      <c r="ED1077" s="7"/>
      <c r="EE1077" s="7"/>
      <c r="EK1077" s="7"/>
      <c r="EL1077" s="7"/>
      <c r="EM1077" s="7"/>
      <c r="EN1077" s="7"/>
      <c r="EO1077" s="7"/>
      <c r="EV1077" s="7"/>
      <c r="EW1077" s="7"/>
      <c r="EX1077" s="7"/>
      <c r="EY1077" s="7"/>
    </row>
    <row r="1078" spans="1:155" s="8" customFormat="1" x14ac:dyDescent="0.35">
      <c r="A1078" s="5"/>
      <c r="B1078" s="5"/>
      <c r="C1078" s="5"/>
      <c r="D1078" s="5"/>
      <c r="E1078" s="5"/>
      <c r="F1078" s="5"/>
      <c r="G1078" s="6"/>
      <c r="H1078" s="6"/>
      <c r="I1078" s="7"/>
      <c r="J1078" s="7"/>
      <c r="K1078" s="7"/>
      <c r="L1078" s="7"/>
      <c r="M1078" s="7"/>
      <c r="N1078" s="7"/>
      <c r="O1078" s="7"/>
      <c r="P1078" s="6"/>
      <c r="Q1078" s="6"/>
      <c r="R1078" s="6"/>
      <c r="S1078" s="6"/>
      <c r="T1078" s="6"/>
      <c r="U1078" s="6"/>
      <c r="V1078" s="6"/>
      <c r="W1078" s="7"/>
      <c r="X1078" s="7"/>
      <c r="Y1078" s="7"/>
      <c r="Z1078" s="7"/>
      <c r="AA1078" s="7"/>
      <c r="AB1078" s="7"/>
      <c r="AC1078" s="7"/>
      <c r="AD1078" s="7"/>
      <c r="AE1078" s="7"/>
      <c r="AF1078" s="6"/>
      <c r="AG1078" s="7"/>
      <c r="AH1078" s="7"/>
      <c r="AI1078" s="7"/>
      <c r="AJ1078" s="7"/>
      <c r="AN1078" s="6"/>
      <c r="AO1078" s="7"/>
      <c r="AP1078" s="7"/>
      <c r="AQ1078" s="7"/>
      <c r="AR1078" s="7"/>
      <c r="AV1078" s="6"/>
      <c r="AW1078" s="7"/>
      <c r="AX1078" s="7"/>
      <c r="AY1078" s="7"/>
      <c r="AZ1078" s="7"/>
      <c r="BD1078" s="6"/>
      <c r="BE1078" s="7"/>
      <c r="BF1078" s="7"/>
      <c r="BG1078" s="7"/>
      <c r="BH1078" s="7"/>
      <c r="BQ1078" s="7"/>
      <c r="BR1078" s="7"/>
      <c r="BS1078" s="7"/>
      <c r="BT1078" s="7"/>
      <c r="BU1078" s="7"/>
      <c r="CH1078" s="7"/>
      <c r="CI1078" s="7"/>
      <c r="CJ1078" s="7"/>
      <c r="CK1078" s="7"/>
      <c r="CQ1078" s="7"/>
      <c r="CR1078" s="7"/>
      <c r="CS1078" s="7"/>
      <c r="CT1078" s="7"/>
      <c r="CU1078" s="7"/>
      <c r="DH1078" s="7"/>
      <c r="DI1078" s="7"/>
      <c r="DJ1078" s="7"/>
      <c r="DK1078" s="7"/>
      <c r="DQ1078" s="7"/>
      <c r="DR1078" s="7"/>
      <c r="DS1078" s="7"/>
      <c r="DT1078" s="7"/>
      <c r="DU1078" s="7"/>
      <c r="EB1078" s="7"/>
      <c r="EC1078" s="7"/>
      <c r="ED1078" s="7"/>
      <c r="EE1078" s="7"/>
      <c r="EK1078" s="7"/>
      <c r="EL1078" s="7"/>
      <c r="EM1078" s="7"/>
      <c r="EN1078" s="7"/>
      <c r="EO1078" s="7"/>
      <c r="EV1078" s="7"/>
      <c r="EW1078" s="7"/>
      <c r="EX1078" s="7"/>
      <c r="EY1078" s="7"/>
    </row>
    <row r="1079" spans="1:155" s="8" customFormat="1" x14ac:dyDescent="0.35">
      <c r="A1079" s="5"/>
      <c r="B1079" s="5"/>
      <c r="C1079" s="5"/>
      <c r="D1079" s="5"/>
      <c r="E1079" s="5"/>
      <c r="F1079" s="5"/>
      <c r="G1079" s="6"/>
      <c r="H1079" s="6"/>
      <c r="I1079" s="7"/>
      <c r="J1079" s="7"/>
      <c r="K1079" s="7"/>
      <c r="L1079" s="7"/>
      <c r="M1079" s="7"/>
      <c r="N1079" s="7"/>
      <c r="O1079" s="7"/>
      <c r="P1079" s="6"/>
      <c r="Q1079" s="6"/>
      <c r="R1079" s="6"/>
      <c r="S1079" s="6"/>
      <c r="T1079" s="6"/>
      <c r="U1079" s="6"/>
      <c r="V1079" s="6"/>
      <c r="W1079" s="7"/>
      <c r="X1079" s="7"/>
      <c r="Y1079" s="7"/>
      <c r="Z1079" s="7"/>
      <c r="AA1079" s="7"/>
      <c r="AB1079" s="7"/>
      <c r="AC1079" s="7"/>
      <c r="AD1079" s="7"/>
      <c r="AE1079" s="7"/>
      <c r="AF1079" s="6"/>
      <c r="AG1079" s="7"/>
      <c r="AH1079" s="7"/>
      <c r="AI1079" s="7"/>
      <c r="AJ1079" s="7"/>
      <c r="AN1079" s="6"/>
      <c r="AO1079" s="7"/>
      <c r="AP1079" s="7"/>
      <c r="AQ1079" s="7"/>
      <c r="AR1079" s="7"/>
      <c r="AV1079" s="6"/>
      <c r="AW1079" s="7"/>
      <c r="AX1079" s="7"/>
      <c r="AY1079" s="7"/>
      <c r="AZ1079" s="7"/>
      <c r="BD1079" s="6"/>
      <c r="BE1079" s="7"/>
      <c r="BF1079" s="7"/>
      <c r="BG1079" s="7"/>
      <c r="BH1079" s="7"/>
      <c r="BQ1079" s="7"/>
      <c r="BR1079" s="7"/>
      <c r="BS1079" s="7"/>
      <c r="BT1079" s="7"/>
      <c r="BU1079" s="7"/>
      <c r="CH1079" s="7"/>
      <c r="CI1079" s="7"/>
      <c r="CJ1079" s="7"/>
      <c r="CK1079" s="7"/>
      <c r="CQ1079" s="7"/>
      <c r="CR1079" s="7"/>
      <c r="CS1079" s="7"/>
      <c r="CT1079" s="7"/>
      <c r="CU1079" s="7"/>
      <c r="DH1079" s="7"/>
      <c r="DI1079" s="7"/>
      <c r="DJ1079" s="7"/>
      <c r="DK1079" s="7"/>
      <c r="DQ1079" s="7"/>
      <c r="DR1079" s="7"/>
      <c r="DS1079" s="7"/>
      <c r="DT1079" s="7"/>
      <c r="DU1079" s="7"/>
      <c r="EB1079" s="7"/>
      <c r="EC1079" s="7"/>
      <c r="ED1079" s="7"/>
      <c r="EE1079" s="7"/>
      <c r="EK1079" s="7"/>
      <c r="EL1079" s="7"/>
      <c r="EM1079" s="7"/>
      <c r="EN1079" s="7"/>
      <c r="EO1079" s="7"/>
      <c r="EV1079" s="7"/>
      <c r="EW1079" s="7"/>
      <c r="EX1079" s="7"/>
      <c r="EY1079" s="7"/>
    </row>
    <row r="1080" spans="1:155" s="8" customFormat="1" x14ac:dyDescent="0.35">
      <c r="A1080" s="5"/>
      <c r="B1080" s="5"/>
      <c r="C1080" s="5"/>
      <c r="D1080" s="5"/>
      <c r="E1080" s="5"/>
      <c r="F1080" s="5"/>
      <c r="G1080" s="6"/>
      <c r="H1080" s="6"/>
      <c r="I1080" s="7"/>
      <c r="J1080" s="7"/>
      <c r="K1080" s="7"/>
      <c r="L1080" s="7"/>
      <c r="M1080" s="7"/>
      <c r="N1080" s="7"/>
      <c r="O1080" s="7"/>
      <c r="P1080" s="6"/>
      <c r="Q1080" s="6"/>
      <c r="R1080" s="6"/>
      <c r="S1080" s="6"/>
      <c r="T1080" s="6"/>
      <c r="U1080" s="6"/>
      <c r="V1080" s="6"/>
      <c r="W1080" s="7"/>
      <c r="X1080" s="7"/>
      <c r="Y1080" s="7"/>
      <c r="Z1080" s="7"/>
      <c r="AA1080" s="7"/>
      <c r="AB1080" s="7"/>
      <c r="AC1080" s="7"/>
      <c r="AD1080" s="7"/>
      <c r="AE1080" s="7"/>
      <c r="AF1080" s="6"/>
      <c r="AG1080" s="7"/>
      <c r="AH1080" s="7"/>
      <c r="AI1080" s="7"/>
      <c r="AJ1080" s="7"/>
      <c r="AN1080" s="6"/>
      <c r="AO1080" s="7"/>
      <c r="AP1080" s="7"/>
      <c r="AQ1080" s="7"/>
      <c r="AR1080" s="7"/>
      <c r="AV1080" s="6"/>
      <c r="AW1080" s="7"/>
      <c r="AX1080" s="7"/>
      <c r="AY1080" s="7"/>
      <c r="AZ1080" s="7"/>
      <c r="BD1080" s="6"/>
      <c r="BE1080" s="7"/>
      <c r="BF1080" s="7"/>
      <c r="BG1080" s="7"/>
      <c r="BH1080" s="7"/>
      <c r="BQ1080" s="7"/>
      <c r="BR1080" s="7"/>
      <c r="BS1080" s="7"/>
      <c r="BT1080" s="7"/>
      <c r="BU1080" s="7"/>
      <c r="CH1080" s="7"/>
      <c r="CI1080" s="7"/>
      <c r="CJ1080" s="7"/>
      <c r="CK1080" s="7"/>
      <c r="CQ1080" s="7"/>
      <c r="CR1080" s="7"/>
      <c r="CS1080" s="7"/>
      <c r="CT1080" s="7"/>
      <c r="CU1080" s="7"/>
      <c r="DH1080" s="7"/>
      <c r="DI1080" s="7"/>
      <c r="DJ1080" s="7"/>
      <c r="DK1080" s="7"/>
      <c r="DQ1080" s="7"/>
      <c r="DR1080" s="7"/>
      <c r="DS1080" s="7"/>
      <c r="DT1080" s="7"/>
      <c r="DU1080" s="7"/>
      <c r="EB1080" s="7"/>
      <c r="EC1080" s="7"/>
      <c r="ED1080" s="7"/>
      <c r="EE1080" s="7"/>
      <c r="EK1080" s="7"/>
      <c r="EL1080" s="7"/>
      <c r="EM1080" s="7"/>
      <c r="EN1080" s="7"/>
      <c r="EO1080" s="7"/>
      <c r="EV1080" s="7"/>
      <c r="EW1080" s="7"/>
      <c r="EX1080" s="7"/>
      <c r="EY1080" s="7"/>
    </row>
    <row r="1081" spans="1:155" s="8" customFormat="1" x14ac:dyDescent="0.35">
      <c r="A1081" s="5"/>
      <c r="B1081" s="5"/>
      <c r="C1081" s="5"/>
      <c r="D1081" s="5"/>
      <c r="E1081" s="5"/>
      <c r="F1081" s="5"/>
      <c r="G1081" s="6"/>
      <c r="H1081" s="6"/>
      <c r="I1081" s="7"/>
      <c r="J1081" s="7"/>
      <c r="K1081" s="7"/>
      <c r="L1081" s="7"/>
      <c r="M1081" s="7"/>
      <c r="N1081" s="7"/>
      <c r="O1081" s="7"/>
      <c r="P1081" s="6"/>
      <c r="Q1081" s="6"/>
      <c r="R1081" s="6"/>
      <c r="S1081" s="6"/>
      <c r="T1081" s="6"/>
      <c r="U1081" s="6"/>
      <c r="V1081" s="6"/>
      <c r="W1081" s="7"/>
      <c r="X1081" s="7"/>
      <c r="Y1081" s="7"/>
      <c r="Z1081" s="7"/>
      <c r="AA1081" s="7"/>
      <c r="AB1081" s="7"/>
      <c r="AC1081" s="7"/>
      <c r="AD1081" s="7"/>
      <c r="AE1081" s="7"/>
      <c r="AF1081" s="6"/>
      <c r="AG1081" s="7"/>
      <c r="AH1081" s="7"/>
      <c r="AI1081" s="7"/>
      <c r="AJ1081" s="7"/>
      <c r="AN1081" s="6"/>
      <c r="AO1081" s="7"/>
      <c r="AP1081" s="7"/>
      <c r="AQ1081" s="7"/>
      <c r="AR1081" s="7"/>
      <c r="AV1081" s="6"/>
      <c r="AW1081" s="7"/>
      <c r="AX1081" s="7"/>
      <c r="AY1081" s="7"/>
      <c r="AZ1081" s="7"/>
      <c r="BD1081" s="6"/>
      <c r="BE1081" s="7"/>
      <c r="BF1081" s="7"/>
      <c r="BG1081" s="7"/>
      <c r="BH1081" s="7"/>
      <c r="BQ1081" s="7"/>
      <c r="BR1081" s="7"/>
      <c r="BS1081" s="7"/>
      <c r="BT1081" s="7"/>
      <c r="BU1081" s="7"/>
      <c r="CH1081" s="7"/>
      <c r="CI1081" s="7"/>
      <c r="CJ1081" s="7"/>
      <c r="CK1081" s="7"/>
      <c r="CQ1081" s="7"/>
      <c r="CR1081" s="7"/>
      <c r="CS1081" s="7"/>
      <c r="CT1081" s="7"/>
      <c r="CU1081" s="7"/>
      <c r="DH1081" s="7"/>
      <c r="DI1081" s="7"/>
      <c r="DJ1081" s="7"/>
      <c r="DK1081" s="7"/>
      <c r="DQ1081" s="7"/>
      <c r="DR1081" s="7"/>
      <c r="DS1081" s="7"/>
      <c r="DT1081" s="7"/>
      <c r="DU1081" s="7"/>
      <c r="EB1081" s="7"/>
      <c r="EC1081" s="7"/>
      <c r="ED1081" s="7"/>
      <c r="EE1081" s="7"/>
      <c r="EK1081" s="7"/>
      <c r="EL1081" s="7"/>
      <c r="EM1081" s="7"/>
      <c r="EN1081" s="7"/>
      <c r="EO1081" s="7"/>
      <c r="EV1081" s="7"/>
      <c r="EW1081" s="7"/>
      <c r="EX1081" s="7"/>
      <c r="EY1081" s="7"/>
    </row>
    <row r="1082" spans="1:155" s="8" customFormat="1" x14ac:dyDescent="0.35">
      <c r="A1082" s="5"/>
      <c r="B1082" s="5"/>
      <c r="C1082" s="5"/>
      <c r="D1082" s="5"/>
      <c r="E1082" s="5"/>
      <c r="F1082" s="5"/>
      <c r="G1082" s="6"/>
      <c r="H1082" s="6"/>
      <c r="I1082" s="7"/>
      <c r="J1082" s="7"/>
      <c r="K1082" s="7"/>
      <c r="L1082" s="7"/>
      <c r="M1082" s="7"/>
      <c r="N1082" s="7"/>
      <c r="O1082" s="7"/>
      <c r="P1082" s="6"/>
      <c r="Q1082" s="6"/>
      <c r="R1082" s="6"/>
      <c r="S1082" s="6"/>
      <c r="T1082" s="6"/>
      <c r="U1082" s="6"/>
      <c r="V1082" s="6"/>
      <c r="W1082" s="7"/>
      <c r="X1082" s="7"/>
      <c r="Y1082" s="7"/>
      <c r="Z1082" s="7"/>
      <c r="AA1082" s="7"/>
      <c r="AB1082" s="7"/>
      <c r="AC1082" s="7"/>
      <c r="AD1082" s="7"/>
      <c r="AE1082" s="7"/>
      <c r="AF1082" s="6"/>
      <c r="AG1082" s="7"/>
      <c r="AH1082" s="7"/>
      <c r="AI1082" s="7"/>
      <c r="AJ1082" s="7"/>
      <c r="AN1082" s="6"/>
      <c r="AO1082" s="7"/>
      <c r="AP1082" s="7"/>
      <c r="AQ1082" s="7"/>
      <c r="AR1082" s="7"/>
      <c r="AV1082" s="6"/>
      <c r="AW1082" s="7"/>
      <c r="AX1082" s="7"/>
      <c r="AY1082" s="7"/>
      <c r="AZ1082" s="7"/>
      <c r="BD1082" s="6"/>
      <c r="BE1082" s="7"/>
      <c r="BF1082" s="7"/>
      <c r="BG1082" s="7"/>
      <c r="BH1082" s="7"/>
      <c r="BQ1082" s="7"/>
      <c r="BR1082" s="7"/>
      <c r="BS1082" s="7"/>
      <c r="BT1082" s="7"/>
      <c r="BU1082" s="7"/>
      <c r="CH1082" s="7"/>
      <c r="CI1082" s="7"/>
      <c r="CJ1082" s="7"/>
      <c r="CK1082" s="7"/>
      <c r="CQ1082" s="7"/>
      <c r="CR1082" s="7"/>
      <c r="CS1082" s="7"/>
      <c r="CT1082" s="7"/>
      <c r="CU1082" s="7"/>
      <c r="DH1082" s="7"/>
      <c r="DI1082" s="7"/>
      <c r="DJ1082" s="7"/>
      <c r="DK1082" s="7"/>
      <c r="DQ1082" s="7"/>
      <c r="DR1082" s="7"/>
      <c r="DS1082" s="7"/>
      <c r="DT1082" s="7"/>
      <c r="DU1082" s="7"/>
      <c r="EB1082" s="7"/>
      <c r="EC1082" s="7"/>
      <c r="ED1082" s="7"/>
      <c r="EE1082" s="7"/>
      <c r="EK1082" s="7"/>
      <c r="EL1082" s="7"/>
      <c r="EM1082" s="7"/>
      <c r="EN1082" s="7"/>
      <c r="EO1082" s="7"/>
      <c r="EV1082" s="7"/>
      <c r="EW1082" s="7"/>
      <c r="EX1082" s="7"/>
      <c r="EY1082" s="7"/>
    </row>
    <row r="1083" spans="1:155" s="8" customFormat="1" x14ac:dyDescent="0.35">
      <c r="A1083" s="5"/>
      <c r="B1083" s="5"/>
      <c r="C1083" s="5"/>
      <c r="D1083" s="5"/>
      <c r="E1083" s="5"/>
      <c r="F1083" s="5"/>
      <c r="G1083" s="6"/>
      <c r="H1083" s="6"/>
      <c r="I1083" s="7"/>
      <c r="J1083" s="7"/>
      <c r="K1083" s="7"/>
      <c r="L1083" s="7"/>
      <c r="M1083" s="7"/>
      <c r="N1083" s="7"/>
      <c r="O1083" s="7"/>
      <c r="P1083" s="6"/>
      <c r="Q1083" s="6"/>
      <c r="R1083" s="6"/>
      <c r="S1083" s="6"/>
      <c r="T1083" s="6"/>
      <c r="U1083" s="6"/>
      <c r="V1083" s="6"/>
      <c r="W1083" s="7"/>
      <c r="X1083" s="7"/>
      <c r="Y1083" s="7"/>
      <c r="Z1083" s="7"/>
      <c r="AA1083" s="7"/>
      <c r="AB1083" s="7"/>
      <c r="AC1083" s="7"/>
      <c r="AD1083" s="7"/>
      <c r="AE1083" s="7"/>
      <c r="AF1083" s="6"/>
      <c r="AG1083" s="7"/>
      <c r="AH1083" s="7"/>
      <c r="AI1083" s="7"/>
      <c r="AJ1083" s="7"/>
      <c r="AN1083" s="6"/>
      <c r="AO1083" s="7"/>
      <c r="AP1083" s="7"/>
      <c r="AQ1083" s="7"/>
      <c r="AR1083" s="7"/>
      <c r="AV1083" s="6"/>
      <c r="AW1083" s="7"/>
      <c r="AX1083" s="7"/>
      <c r="AY1083" s="7"/>
      <c r="AZ1083" s="7"/>
      <c r="BD1083" s="6"/>
      <c r="BE1083" s="7"/>
      <c r="BF1083" s="7"/>
      <c r="BG1083" s="7"/>
      <c r="BH1083" s="7"/>
      <c r="BQ1083" s="7"/>
      <c r="BR1083" s="7"/>
      <c r="BS1083" s="7"/>
      <c r="BT1083" s="7"/>
      <c r="BU1083" s="7"/>
      <c r="CH1083" s="7"/>
      <c r="CI1083" s="7"/>
      <c r="CJ1083" s="7"/>
      <c r="CK1083" s="7"/>
      <c r="CQ1083" s="7"/>
      <c r="CR1083" s="7"/>
      <c r="CS1083" s="7"/>
      <c r="CT1083" s="7"/>
      <c r="CU1083" s="7"/>
      <c r="DH1083" s="7"/>
      <c r="DI1083" s="7"/>
      <c r="DJ1083" s="7"/>
      <c r="DK1083" s="7"/>
      <c r="DQ1083" s="7"/>
      <c r="DR1083" s="7"/>
      <c r="DS1083" s="7"/>
      <c r="DT1083" s="7"/>
      <c r="DU1083" s="7"/>
      <c r="EB1083" s="7"/>
      <c r="EC1083" s="7"/>
      <c r="ED1083" s="7"/>
      <c r="EE1083" s="7"/>
      <c r="EK1083" s="7"/>
      <c r="EL1083" s="7"/>
      <c r="EM1083" s="7"/>
      <c r="EN1083" s="7"/>
      <c r="EO1083" s="7"/>
      <c r="EV1083" s="7"/>
      <c r="EW1083" s="7"/>
      <c r="EX1083" s="7"/>
      <c r="EY1083" s="7"/>
    </row>
    <row r="1084" spans="1:155" s="8" customFormat="1" x14ac:dyDescent="0.35">
      <c r="A1084" s="5"/>
      <c r="B1084" s="5"/>
      <c r="C1084" s="5"/>
      <c r="D1084" s="5"/>
      <c r="E1084" s="5"/>
      <c r="F1084" s="5"/>
      <c r="G1084" s="6"/>
      <c r="H1084" s="6"/>
      <c r="I1084" s="7"/>
      <c r="J1084" s="7"/>
      <c r="K1084" s="7"/>
      <c r="L1084" s="7"/>
      <c r="M1084" s="7"/>
      <c r="N1084" s="7"/>
      <c r="O1084" s="7"/>
      <c r="P1084" s="6"/>
      <c r="Q1084" s="6"/>
      <c r="R1084" s="6"/>
      <c r="S1084" s="6"/>
      <c r="T1084" s="6"/>
      <c r="U1084" s="6"/>
      <c r="V1084" s="6"/>
      <c r="W1084" s="7"/>
      <c r="X1084" s="7"/>
      <c r="Y1084" s="7"/>
      <c r="Z1084" s="7"/>
      <c r="AA1084" s="7"/>
      <c r="AB1084" s="7"/>
      <c r="AC1084" s="7"/>
      <c r="AD1084" s="7"/>
      <c r="AE1084" s="7"/>
      <c r="AF1084" s="6"/>
      <c r="AG1084" s="7"/>
      <c r="AH1084" s="7"/>
      <c r="AI1084" s="7"/>
      <c r="AJ1084" s="7"/>
      <c r="AN1084" s="6"/>
      <c r="AO1084" s="7"/>
      <c r="AP1084" s="7"/>
      <c r="AQ1084" s="7"/>
      <c r="AR1084" s="7"/>
      <c r="AV1084" s="6"/>
      <c r="AW1084" s="7"/>
      <c r="AX1084" s="7"/>
      <c r="AY1084" s="7"/>
      <c r="AZ1084" s="7"/>
      <c r="BD1084" s="6"/>
      <c r="BE1084" s="7"/>
      <c r="BF1084" s="7"/>
      <c r="BG1084" s="7"/>
      <c r="BH1084" s="7"/>
      <c r="BQ1084" s="7"/>
      <c r="BR1084" s="7"/>
      <c r="BS1084" s="7"/>
      <c r="BT1084" s="7"/>
      <c r="BU1084" s="7"/>
      <c r="CH1084" s="7"/>
      <c r="CI1084" s="7"/>
      <c r="CJ1084" s="7"/>
      <c r="CK1084" s="7"/>
      <c r="CQ1084" s="7"/>
      <c r="CR1084" s="7"/>
      <c r="CS1084" s="7"/>
      <c r="CT1084" s="7"/>
      <c r="CU1084" s="7"/>
      <c r="DH1084" s="7"/>
      <c r="DI1084" s="7"/>
      <c r="DJ1084" s="7"/>
      <c r="DK1084" s="7"/>
      <c r="DQ1084" s="7"/>
      <c r="DR1084" s="7"/>
      <c r="DS1084" s="7"/>
      <c r="DT1084" s="7"/>
      <c r="DU1084" s="7"/>
      <c r="EB1084" s="7"/>
      <c r="EC1084" s="7"/>
      <c r="ED1084" s="7"/>
      <c r="EE1084" s="7"/>
      <c r="EK1084" s="7"/>
      <c r="EL1084" s="7"/>
      <c r="EM1084" s="7"/>
      <c r="EN1084" s="7"/>
      <c r="EO1084" s="7"/>
      <c r="EV1084" s="7"/>
      <c r="EW1084" s="7"/>
      <c r="EX1084" s="7"/>
      <c r="EY1084" s="7"/>
    </row>
    <row r="1085" spans="1:155" s="8" customFormat="1" x14ac:dyDescent="0.35">
      <c r="A1085" s="5"/>
      <c r="B1085" s="5"/>
      <c r="C1085" s="5"/>
      <c r="D1085" s="5"/>
      <c r="E1085" s="5"/>
      <c r="F1085" s="5"/>
      <c r="G1085" s="6"/>
      <c r="H1085" s="6"/>
      <c r="I1085" s="7"/>
      <c r="J1085" s="7"/>
      <c r="K1085" s="7"/>
      <c r="L1085" s="7"/>
      <c r="M1085" s="7"/>
      <c r="N1085" s="7"/>
      <c r="O1085" s="7"/>
      <c r="P1085" s="6"/>
      <c r="Q1085" s="6"/>
      <c r="R1085" s="6"/>
      <c r="S1085" s="6"/>
      <c r="T1085" s="6"/>
      <c r="U1085" s="6"/>
      <c r="V1085" s="6"/>
      <c r="W1085" s="7"/>
      <c r="X1085" s="7"/>
      <c r="Y1085" s="7"/>
      <c r="Z1085" s="7"/>
      <c r="AA1085" s="7"/>
      <c r="AB1085" s="7"/>
      <c r="AC1085" s="7"/>
      <c r="AD1085" s="7"/>
      <c r="AE1085" s="7"/>
      <c r="AF1085" s="6"/>
      <c r="AG1085" s="7"/>
      <c r="AH1085" s="7"/>
      <c r="AI1085" s="7"/>
      <c r="AJ1085" s="7"/>
      <c r="AN1085" s="6"/>
      <c r="AO1085" s="7"/>
      <c r="AP1085" s="7"/>
      <c r="AQ1085" s="7"/>
      <c r="AR1085" s="7"/>
      <c r="AV1085" s="6"/>
      <c r="AW1085" s="7"/>
      <c r="AX1085" s="7"/>
      <c r="AY1085" s="7"/>
      <c r="AZ1085" s="7"/>
      <c r="BD1085" s="6"/>
      <c r="BE1085" s="7"/>
      <c r="BF1085" s="7"/>
      <c r="BG1085" s="7"/>
      <c r="BH1085" s="7"/>
      <c r="BQ1085" s="7"/>
      <c r="BR1085" s="7"/>
      <c r="BS1085" s="7"/>
      <c r="BT1085" s="7"/>
      <c r="BU1085" s="7"/>
      <c r="CH1085" s="7"/>
      <c r="CI1085" s="7"/>
      <c r="CJ1085" s="7"/>
      <c r="CK1085" s="7"/>
      <c r="CQ1085" s="7"/>
      <c r="CR1085" s="7"/>
      <c r="CS1085" s="7"/>
      <c r="CT1085" s="7"/>
      <c r="CU1085" s="7"/>
      <c r="DH1085" s="7"/>
      <c r="DI1085" s="7"/>
      <c r="DJ1085" s="7"/>
      <c r="DK1085" s="7"/>
      <c r="DQ1085" s="7"/>
      <c r="DR1085" s="7"/>
      <c r="DS1085" s="7"/>
      <c r="DT1085" s="7"/>
      <c r="DU1085" s="7"/>
      <c r="EB1085" s="7"/>
      <c r="EC1085" s="7"/>
      <c r="ED1085" s="7"/>
      <c r="EE1085" s="7"/>
      <c r="EK1085" s="7"/>
      <c r="EL1085" s="7"/>
      <c r="EM1085" s="7"/>
      <c r="EN1085" s="7"/>
      <c r="EO1085" s="7"/>
      <c r="EV1085" s="7"/>
      <c r="EW1085" s="7"/>
      <c r="EX1085" s="7"/>
      <c r="EY1085" s="7"/>
    </row>
    <row r="1086" spans="1:155" s="8" customFormat="1" x14ac:dyDescent="0.35">
      <c r="A1086" s="5"/>
      <c r="B1086" s="5"/>
      <c r="C1086" s="5"/>
      <c r="D1086" s="5"/>
      <c r="E1086" s="5"/>
      <c r="F1086" s="5"/>
      <c r="G1086" s="6"/>
      <c r="H1086" s="6"/>
      <c r="I1086" s="7"/>
      <c r="J1086" s="7"/>
      <c r="K1086" s="7"/>
      <c r="L1086" s="7"/>
      <c r="M1086" s="7"/>
      <c r="N1086" s="7"/>
      <c r="O1086" s="7"/>
      <c r="P1086" s="6"/>
      <c r="Q1086" s="6"/>
      <c r="R1086" s="6"/>
      <c r="S1086" s="6"/>
      <c r="T1086" s="6"/>
      <c r="U1086" s="6"/>
      <c r="V1086" s="6"/>
      <c r="W1086" s="7"/>
      <c r="X1086" s="7"/>
      <c r="Y1086" s="7"/>
      <c r="Z1086" s="7"/>
      <c r="AA1086" s="7"/>
      <c r="AB1086" s="7"/>
      <c r="AC1086" s="7"/>
      <c r="AD1086" s="7"/>
      <c r="AE1086" s="7"/>
      <c r="AF1086" s="6"/>
      <c r="AG1086" s="7"/>
      <c r="AH1086" s="7"/>
      <c r="AI1086" s="7"/>
      <c r="AJ1086" s="7"/>
      <c r="AN1086" s="6"/>
      <c r="AO1086" s="7"/>
      <c r="AP1086" s="7"/>
      <c r="AQ1086" s="7"/>
      <c r="AR1086" s="7"/>
      <c r="AV1086" s="6"/>
      <c r="AW1086" s="7"/>
      <c r="AX1086" s="7"/>
      <c r="AY1086" s="7"/>
      <c r="AZ1086" s="7"/>
      <c r="BD1086" s="6"/>
      <c r="BE1086" s="7"/>
      <c r="BF1086" s="7"/>
      <c r="BG1086" s="7"/>
      <c r="BH1086" s="7"/>
      <c r="BQ1086" s="7"/>
      <c r="BR1086" s="7"/>
      <c r="BS1086" s="7"/>
      <c r="BT1086" s="7"/>
      <c r="BU1086" s="7"/>
      <c r="CH1086" s="7"/>
      <c r="CI1086" s="7"/>
      <c r="CJ1086" s="7"/>
      <c r="CK1086" s="7"/>
      <c r="CQ1086" s="7"/>
      <c r="CR1086" s="7"/>
      <c r="CS1086" s="7"/>
      <c r="CT1086" s="7"/>
      <c r="CU1086" s="7"/>
      <c r="DH1086" s="7"/>
      <c r="DI1086" s="7"/>
      <c r="DJ1086" s="7"/>
      <c r="DK1086" s="7"/>
      <c r="DQ1086" s="7"/>
      <c r="DR1086" s="7"/>
      <c r="DS1086" s="7"/>
      <c r="DT1086" s="7"/>
      <c r="DU1086" s="7"/>
      <c r="EB1086" s="7"/>
      <c r="EC1086" s="7"/>
      <c r="ED1086" s="7"/>
      <c r="EE1086" s="7"/>
      <c r="EK1086" s="7"/>
      <c r="EL1086" s="7"/>
      <c r="EM1086" s="7"/>
      <c r="EN1086" s="7"/>
      <c r="EO1086" s="7"/>
      <c r="EV1086" s="7"/>
      <c r="EW1086" s="7"/>
      <c r="EX1086" s="7"/>
      <c r="EY1086" s="7"/>
    </row>
    <row r="1087" spans="1:155" s="8" customFormat="1" x14ac:dyDescent="0.35">
      <c r="A1087" s="5"/>
      <c r="B1087" s="5"/>
      <c r="C1087" s="5"/>
      <c r="D1087" s="5"/>
      <c r="E1087" s="5"/>
      <c r="F1087" s="5"/>
      <c r="G1087" s="6"/>
      <c r="H1087" s="6"/>
      <c r="I1087" s="7"/>
      <c r="J1087" s="7"/>
      <c r="K1087" s="7"/>
      <c r="L1087" s="7"/>
      <c r="M1087" s="7"/>
      <c r="N1087" s="7"/>
      <c r="O1087" s="7"/>
      <c r="P1087" s="6"/>
      <c r="Q1087" s="6"/>
      <c r="R1087" s="6"/>
      <c r="S1087" s="6"/>
      <c r="T1087" s="6"/>
      <c r="U1087" s="6"/>
      <c r="V1087" s="6"/>
      <c r="W1087" s="7"/>
      <c r="X1087" s="7"/>
      <c r="Y1087" s="7"/>
      <c r="Z1087" s="7"/>
      <c r="AA1087" s="7"/>
      <c r="AB1087" s="7"/>
      <c r="AC1087" s="7"/>
      <c r="AD1087" s="7"/>
      <c r="AE1087" s="7"/>
      <c r="AF1087" s="6"/>
      <c r="AG1087" s="7"/>
      <c r="AH1087" s="7"/>
      <c r="AI1087" s="7"/>
      <c r="AJ1087" s="7"/>
      <c r="AN1087" s="6"/>
      <c r="AO1087" s="7"/>
      <c r="AP1087" s="7"/>
      <c r="AQ1087" s="7"/>
      <c r="AR1087" s="7"/>
      <c r="AV1087" s="6"/>
      <c r="AW1087" s="7"/>
      <c r="AX1087" s="7"/>
      <c r="AY1087" s="7"/>
      <c r="AZ1087" s="7"/>
      <c r="BD1087" s="6"/>
      <c r="BE1087" s="7"/>
      <c r="BF1087" s="7"/>
      <c r="BG1087" s="7"/>
      <c r="BH1087" s="7"/>
      <c r="BQ1087" s="7"/>
      <c r="BR1087" s="7"/>
      <c r="BS1087" s="7"/>
      <c r="BT1087" s="7"/>
      <c r="BU1087" s="7"/>
      <c r="CH1087" s="7"/>
      <c r="CI1087" s="7"/>
      <c r="CJ1087" s="7"/>
      <c r="CK1087" s="7"/>
      <c r="CQ1087" s="7"/>
      <c r="CR1087" s="7"/>
      <c r="CS1087" s="7"/>
      <c r="CT1087" s="7"/>
      <c r="CU1087" s="7"/>
      <c r="DH1087" s="7"/>
      <c r="DI1087" s="7"/>
      <c r="DJ1087" s="7"/>
      <c r="DK1087" s="7"/>
      <c r="DQ1087" s="7"/>
      <c r="DR1087" s="7"/>
      <c r="DS1087" s="7"/>
      <c r="DT1087" s="7"/>
      <c r="DU1087" s="7"/>
      <c r="EB1087" s="7"/>
      <c r="EC1087" s="7"/>
      <c r="ED1087" s="7"/>
      <c r="EE1087" s="7"/>
      <c r="EK1087" s="7"/>
      <c r="EL1087" s="7"/>
      <c r="EM1087" s="7"/>
      <c r="EN1087" s="7"/>
      <c r="EO1087" s="7"/>
      <c r="EV1087" s="7"/>
      <c r="EW1087" s="7"/>
      <c r="EX1087" s="7"/>
      <c r="EY1087" s="7"/>
    </row>
    <row r="1088" spans="1:155" s="8" customFormat="1" x14ac:dyDescent="0.35">
      <c r="A1088" s="5"/>
      <c r="B1088" s="5"/>
      <c r="C1088" s="5"/>
      <c r="D1088" s="5"/>
      <c r="E1088" s="5"/>
      <c r="F1088" s="5"/>
      <c r="G1088" s="6"/>
      <c r="H1088" s="6"/>
      <c r="I1088" s="7"/>
      <c r="J1088" s="7"/>
      <c r="K1088" s="7"/>
      <c r="L1088" s="7"/>
      <c r="M1088" s="7"/>
      <c r="N1088" s="7"/>
      <c r="O1088" s="7"/>
      <c r="P1088" s="6"/>
      <c r="Q1088" s="6"/>
      <c r="R1088" s="6"/>
      <c r="S1088" s="6"/>
      <c r="T1088" s="6"/>
      <c r="U1088" s="6"/>
      <c r="V1088" s="6"/>
      <c r="W1088" s="7"/>
      <c r="X1088" s="7"/>
      <c r="Y1088" s="7"/>
      <c r="Z1088" s="7"/>
      <c r="AA1088" s="7"/>
      <c r="AB1088" s="7"/>
      <c r="AC1088" s="7"/>
      <c r="AD1088" s="7"/>
      <c r="AE1088" s="7"/>
      <c r="AF1088" s="6"/>
      <c r="AG1088" s="7"/>
      <c r="AH1088" s="7"/>
      <c r="AI1088" s="7"/>
      <c r="AJ1088" s="7"/>
      <c r="AN1088" s="6"/>
      <c r="AO1088" s="7"/>
      <c r="AP1088" s="7"/>
      <c r="AQ1088" s="7"/>
      <c r="AR1088" s="7"/>
      <c r="AV1088" s="6"/>
      <c r="AW1088" s="7"/>
      <c r="AX1088" s="7"/>
      <c r="AY1088" s="7"/>
      <c r="AZ1088" s="7"/>
      <c r="BD1088" s="6"/>
      <c r="BE1088" s="7"/>
      <c r="BF1088" s="7"/>
      <c r="BG1088" s="7"/>
      <c r="BH1088" s="7"/>
      <c r="BQ1088" s="7"/>
      <c r="BR1088" s="7"/>
      <c r="BS1088" s="7"/>
      <c r="BT1088" s="7"/>
      <c r="BU1088" s="7"/>
      <c r="CH1088" s="7"/>
      <c r="CI1088" s="7"/>
      <c r="CJ1088" s="7"/>
      <c r="CK1088" s="7"/>
      <c r="CQ1088" s="7"/>
      <c r="CR1088" s="7"/>
      <c r="CS1088" s="7"/>
      <c r="CT1088" s="7"/>
      <c r="CU1088" s="7"/>
      <c r="DH1088" s="7"/>
      <c r="DI1088" s="7"/>
      <c r="DJ1088" s="7"/>
      <c r="DK1088" s="7"/>
      <c r="DQ1088" s="7"/>
      <c r="DR1088" s="7"/>
      <c r="DS1088" s="7"/>
      <c r="DT1088" s="7"/>
      <c r="DU1088" s="7"/>
      <c r="EB1088" s="7"/>
      <c r="EC1088" s="7"/>
      <c r="ED1088" s="7"/>
      <c r="EE1088" s="7"/>
      <c r="EK1088" s="7"/>
      <c r="EL1088" s="7"/>
      <c r="EM1088" s="7"/>
      <c r="EN1088" s="7"/>
      <c r="EO1088" s="7"/>
      <c r="EV1088" s="7"/>
      <c r="EW1088" s="7"/>
      <c r="EX1088" s="7"/>
      <c r="EY1088" s="7"/>
    </row>
    <row r="1089" spans="1:155" s="8" customFormat="1" x14ac:dyDescent="0.35">
      <c r="A1089" s="5"/>
      <c r="B1089" s="5"/>
      <c r="C1089" s="5"/>
      <c r="D1089" s="5"/>
      <c r="E1089" s="5"/>
      <c r="F1089" s="5"/>
      <c r="G1089" s="6"/>
      <c r="H1089" s="6"/>
      <c r="I1089" s="7"/>
      <c r="J1089" s="7"/>
      <c r="K1089" s="7"/>
      <c r="L1089" s="7"/>
      <c r="M1089" s="7"/>
      <c r="N1089" s="7"/>
      <c r="O1089" s="7"/>
      <c r="P1089" s="6"/>
      <c r="Q1089" s="6"/>
      <c r="R1089" s="6"/>
      <c r="S1089" s="6"/>
      <c r="T1089" s="6"/>
      <c r="U1089" s="6"/>
      <c r="V1089" s="6"/>
      <c r="W1089" s="7"/>
      <c r="X1089" s="7"/>
      <c r="Y1089" s="7"/>
      <c r="Z1089" s="7"/>
      <c r="AA1089" s="7"/>
      <c r="AB1089" s="7"/>
      <c r="AC1089" s="7"/>
      <c r="AD1089" s="7"/>
      <c r="AE1089" s="7"/>
      <c r="AF1089" s="6"/>
      <c r="AG1089" s="7"/>
      <c r="AH1089" s="7"/>
      <c r="AI1089" s="7"/>
      <c r="AJ1089" s="7"/>
      <c r="AN1089" s="6"/>
      <c r="AO1089" s="7"/>
      <c r="AP1089" s="7"/>
      <c r="AQ1089" s="7"/>
      <c r="AR1089" s="7"/>
      <c r="AV1089" s="6"/>
      <c r="AW1089" s="7"/>
      <c r="AX1089" s="7"/>
      <c r="AY1089" s="7"/>
      <c r="AZ1089" s="7"/>
      <c r="BD1089" s="6"/>
      <c r="BE1089" s="7"/>
      <c r="BF1089" s="7"/>
      <c r="BG1089" s="7"/>
      <c r="BH1089" s="7"/>
      <c r="BQ1089" s="7"/>
      <c r="BR1089" s="7"/>
      <c r="BS1089" s="7"/>
      <c r="BT1089" s="7"/>
      <c r="BU1089" s="7"/>
      <c r="CH1089" s="7"/>
      <c r="CI1089" s="7"/>
      <c r="CJ1089" s="7"/>
      <c r="CK1089" s="7"/>
      <c r="CQ1089" s="7"/>
      <c r="CR1089" s="7"/>
      <c r="CS1089" s="7"/>
      <c r="CT1089" s="7"/>
      <c r="CU1089" s="7"/>
      <c r="DH1089" s="7"/>
      <c r="DI1089" s="7"/>
      <c r="DJ1089" s="7"/>
      <c r="DK1089" s="7"/>
      <c r="DQ1089" s="7"/>
      <c r="DR1089" s="7"/>
      <c r="DS1089" s="7"/>
      <c r="DT1089" s="7"/>
      <c r="DU1089" s="7"/>
      <c r="EB1089" s="7"/>
      <c r="EC1089" s="7"/>
      <c r="ED1089" s="7"/>
      <c r="EE1089" s="7"/>
      <c r="EK1089" s="7"/>
      <c r="EL1089" s="7"/>
      <c r="EM1089" s="7"/>
      <c r="EN1089" s="7"/>
      <c r="EO1089" s="7"/>
      <c r="EV1089" s="7"/>
      <c r="EW1089" s="7"/>
      <c r="EX1089" s="7"/>
      <c r="EY1089" s="7"/>
    </row>
    <row r="1090" spans="1:155" s="8" customFormat="1" x14ac:dyDescent="0.35">
      <c r="A1090" s="5"/>
      <c r="B1090" s="5"/>
      <c r="C1090" s="5"/>
      <c r="D1090" s="5"/>
      <c r="E1090" s="5"/>
      <c r="F1090" s="5"/>
      <c r="G1090" s="6"/>
      <c r="H1090" s="6"/>
      <c r="I1090" s="7"/>
      <c r="J1090" s="7"/>
      <c r="K1090" s="7"/>
      <c r="L1090" s="7"/>
      <c r="M1090" s="7"/>
      <c r="N1090" s="7"/>
      <c r="O1090" s="7"/>
      <c r="P1090" s="6"/>
      <c r="Q1090" s="6"/>
      <c r="R1090" s="6"/>
      <c r="S1090" s="6"/>
      <c r="T1090" s="6"/>
      <c r="U1090" s="6"/>
      <c r="V1090" s="6"/>
      <c r="W1090" s="7"/>
      <c r="X1090" s="7"/>
      <c r="Y1090" s="7"/>
      <c r="Z1090" s="7"/>
      <c r="AA1090" s="7"/>
      <c r="AB1090" s="7"/>
      <c r="AC1090" s="7"/>
      <c r="AD1090" s="7"/>
      <c r="AE1090" s="7"/>
      <c r="AF1090" s="6"/>
      <c r="AG1090" s="7"/>
      <c r="AH1090" s="7"/>
      <c r="AI1090" s="7"/>
      <c r="AJ1090" s="7"/>
      <c r="AN1090" s="6"/>
      <c r="AO1090" s="7"/>
      <c r="AP1090" s="7"/>
      <c r="AQ1090" s="7"/>
      <c r="AR1090" s="7"/>
      <c r="AV1090" s="6"/>
      <c r="AW1090" s="7"/>
      <c r="AX1090" s="7"/>
      <c r="AY1090" s="7"/>
      <c r="AZ1090" s="7"/>
      <c r="BD1090" s="6"/>
      <c r="BE1090" s="7"/>
      <c r="BF1090" s="7"/>
      <c r="BG1090" s="7"/>
      <c r="BH1090" s="7"/>
      <c r="BQ1090" s="7"/>
      <c r="BR1090" s="7"/>
      <c r="BS1090" s="7"/>
      <c r="BT1090" s="7"/>
      <c r="BU1090" s="7"/>
      <c r="CH1090" s="7"/>
      <c r="CI1090" s="7"/>
      <c r="CJ1090" s="7"/>
      <c r="CK1090" s="7"/>
      <c r="CQ1090" s="7"/>
      <c r="CR1090" s="7"/>
      <c r="CS1090" s="7"/>
      <c r="CT1090" s="7"/>
      <c r="CU1090" s="7"/>
      <c r="DH1090" s="7"/>
      <c r="DI1090" s="7"/>
      <c r="DJ1090" s="7"/>
      <c r="DK1090" s="7"/>
      <c r="DQ1090" s="7"/>
      <c r="DR1090" s="7"/>
      <c r="DS1090" s="7"/>
      <c r="DT1090" s="7"/>
      <c r="DU1090" s="7"/>
      <c r="EB1090" s="7"/>
      <c r="EC1090" s="7"/>
      <c r="ED1090" s="7"/>
      <c r="EE1090" s="7"/>
      <c r="EK1090" s="7"/>
      <c r="EL1090" s="7"/>
      <c r="EM1090" s="7"/>
      <c r="EN1090" s="7"/>
      <c r="EO1090" s="7"/>
      <c r="EV1090" s="7"/>
      <c r="EW1090" s="7"/>
      <c r="EX1090" s="7"/>
      <c r="EY1090" s="7"/>
    </row>
    <row r="1091" spans="1:155" s="8" customFormat="1" x14ac:dyDescent="0.35">
      <c r="A1091" s="5"/>
      <c r="B1091" s="5"/>
      <c r="C1091" s="5"/>
      <c r="D1091" s="5"/>
      <c r="E1091" s="5"/>
      <c r="F1091" s="5"/>
      <c r="G1091" s="6"/>
      <c r="H1091" s="6"/>
      <c r="I1091" s="7"/>
      <c r="J1091" s="7"/>
      <c r="K1091" s="7"/>
      <c r="L1091" s="7"/>
      <c r="M1091" s="7"/>
      <c r="N1091" s="7"/>
      <c r="O1091" s="7"/>
      <c r="P1091" s="6"/>
      <c r="Q1091" s="6"/>
      <c r="R1091" s="6"/>
      <c r="S1091" s="6"/>
      <c r="T1091" s="6"/>
      <c r="U1091" s="6"/>
      <c r="V1091" s="6"/>
      <c r="W1091" s="7"/>
      <c r="X1091" s="7"/>
      <c r="Y1091" s="7"/>
      <c r="Z1091" s="7"/>
      <c r="AA1091" s="7"/>
      <c r="AB1091" s="7"/>
      <c r="AC1091" s="7"/>
      <c r="AD1091" s="7"/>
      <c r="AE1091" s="7"/>
      <c r="AF1091" s="6"/>
      <c r="AG1091" s="7"/>
      <c r="AH1091" s="7"/>
      <c r="AI1091" s="7"/>
      <c r="AJ1091" s="7"/>
      <c r="AN1091" s="6"/>
      <c r="AO1091" s="7"/>
      <c r="AP1091" s="7"/>
      <c r="AQ1091" s="7"/>
      <c r="AR1091" s="7"/>
      <c r="AV1091" s="6"/>
      <c r="AW1091" s="7"/>
      <c r="AX1091" s="7"/>
      <c r="AY1091" s="7"/>
      <c r="AZ1091" s="7"/>
      <c r="BD1091" s="6"/>
      <c r="BE1091" s="7"/>
      <c r="BF1091" s="7"/>
      <c r="BG1091" s="7"/>
      <c r="BH1091" s="7"/>
      <c r="BQ1091" s="7"/>
      <c r="BR1091" s="7"/>
      <c r="BS1091" s="7"/>
      <c r="BT1091" s="7"/>
      <c r="BU1091" s="7"/>
      <c r="CH1091" s="7"/>
      <c r="CI1091" s="7"/>
      <c r="CJ1091" s="7"/>
      <c r="CK1091" s="7"/>
      <c r="CQ1091" s="7"/>
      <c r="CR1091" s="7"/>
      <c r="CS1091" s="7"/>
      <c r="CT1091" s="7"/>
      <c r="CU1091" s="7"/>
      <c r="DH1091" s="7"/>
      <c r="DI1091" s="7"/>
      <c r="DJ1091" s="7"/>
      <c r="DK1091" s="7"/>
      <c r="DQ1091" s="7"/>
      <c r="DR1091" s="7"/>
      <c r="DS1091" s="7"/>
      <c r="DT1091" s="7"/>
      <c r="DU1091" s="7"/>
      <c r="EB1091" s="7"/>
      <c r="EC1091" s="7"/>
      <c r="ED1091" s="7"/>
      <c r="EE1091" s="7"/>
      <c r="EK1091" s="7"/>
      <c r="EL1091" s="7"/>
      <c r="EM1091" s="7"/>
      <c r="EN1091" s="7"/>
      <c r="EO1091" s="7"/>
      <c r="EV1091" s="7"/>
      <c r="EW1091" s="7"/>
      <c r="EX1091" s="7"/>
      <c r="EY1091" s="7"/>
    </row>
    <row r="1092" spans="1:155" s="8" customFormat="1" x14ac:dyDescent="0.35">
      <c r="A1092" s="5"/>
      <c r="B1092" s="5"/>
      <c r="C1092" s="5"/>
      <c r="D1092" s="5"/>
      <c r="E1092" s="5"/>
      <c r="F1092" s="5"/>
      <c r="G1092" s="6"/>
      <c r="H1092" s="6"/>
      <c r="I1092" s="7"/>
      <c r="J1092" s="7"/>
      <c r="K1092" s="7"/>
      <c r="L1092" s="7"/>
      <c r="M1092" s="7"/>
      <c r="N1092" s="7"/>
      <c r="O1092" s="7"/>
      <c r="P1092" s="6"/>
      <c r="Q1092" s="6"/>
      <c r="R1092" s="6"/>
      <c r="S1092" s="6"/>
      <c r="T1092" s="6"/>
      <c r="U1092" s="6"/>
      <c r="V1092" s="6"/>
      <c r="W1092" s="7"/>
      <c r="X1092" s="7"/>
      <c r="Y1092" s="7"/>
      <c r="Z1092" s="7"/>
      <c r="AA1092" s="7"/>
      <c r="AB1092" s="7"/>
      <c r="AC1092" s="7"/>
      <c r="AD1092" s="7"/>
      <c r="AE1092" s="7"/>
      <c r="AF1092" s="6"/>
      <c r="AG1092" s="7"/>
      <c r="AH1092" s="7"/>
      <c r="AI1092" s="7"/>
      <c r="AJ1092" s="7"/>
      <c r="AN1092" s="6"/>
      <c r="AO1092" s="7"/>
      <c r="AP1092" s="7"/>
      <c r="AQ1092" s="7"/>
      <c r="AR1092" s="7"/>
      <c r="AV1092" s="6"/>
      <c r="AW1092" s="7"/>
      <c r="AX1092" s="7"/>
      <c r="AY1092" s="7"/>
      <c r="AZ1092" s="7"/>
      <c r="BD1092" s="6"/>
      <c r="BE1092" s="7"/>
      <c r="BF1092" s="7"/>
      <c r="BG1092" s="7"/>
      <c r="BH1092" s="7"/>
      <c r="BQ1092" s="7"/>
      <c r="BR1092" s="7"/>
      <c r="BS1092" s="7"/>
      <c r="BT1092" s="7"/>
      <c r="BU1092" s="7"/>
      <c r="CH1092" s="7"/>
      <c r="CI1092" s="7"/>
      <c r="CJ1092" s="7"/>
      <c r="CK1092" s="7"/>
      <c r="CQ1092" s="7"/>
      <c r="CR1092" s="7"/>
      <c r="CS1092" s="7"/>
      <c r="CT1092" s="7"/>
      <c r="CU1092" s="7"/>
      <c r="DH1092" s="7"/>
      <c r="DI1092" s="7"/>
      <c r="DJ1092" s="7"/>
      <c r="DK1092" s="7"/>
      <c r="DQ1092" s="7"/>
      <c r="DR1092" s="7"/>
      <c r="DS1092" s="7"/>
      <c r="DT1092" s="7"/>
      <c r="DU1092" s="7"/>
      <c r="EB1092" s="7"/>
      <c r="EC1092" s="7"/>
      <c r="ED1092" s="7"/>
      <c r="EE1092" s="7"/>
      <c r="EK1092" s="7"/>
      <c r="EL1092" s="7"/>
      <c r="EM1092" s="7"/>
      <c r="EN1092" s="7"/>
      <c r="EO1092" s="7"/>
      <c r="EV1092" s="7"/>
      <c r="EW1092" s="7"/>
      <c r="EX1092" s="7"/>
      <c r="EY1092" s="7"/>
    </row>
    <row r="1093" spans="1:155" s="8" customFormat="1" x14ac:dyDescent="0.35">
      <c r="A1093" s="5"/>
      <c r="B1093" s="5"/>
      <c r="C1093" s="5"/>
      <c r="D1093" s="5"/>
      <c r="E1093" s="5"/>
      <c r="F1093" s="5"/>
      <c r="G1093" s="6"/>
      <c r="H1093" s="6"/>
      <c r="I1093" s="7"/>
      <c r="J1093" s="7"/>
      <c r="K1093" s="7"/>
      <c r="L1093" s="7"/>
      <c r="M1093" s="7"/>
      <c r="N1093" s="7"/>
      <c r="O1093" s="7"/>
      <c r="P1093" s="6"/>
      <c r="Q1093" s="6"/>
      <c r="R1093" s="6"/>
      <c r="S1093" s="6"/>
      <c r="T1093" s="6"/>
      <c r="U1093" s="6"/>
      <c r="V1093" s="6"/>
      <c r="W1093" s="7"/>
      <c r="X1093" s="7"/>
      <c r="Y1093" s="7"/>
      <c r="Z1093" s="7"/>
      <c r="AA1093" s="7"/>
      <c r="AB1093" s="7"/>
      <c r="AC1093" s="7"/>
      <c r="AD1093" s="7"/>
      <c r="AE1093" s="7"/>
      <c r="AF1093" s="6"/>
      <c r="AG1093" s="7"/>
      <c r="AH1093" s="7"/>
      <c r="AI1093" s="7"/>
      <c r="AJ1093" s="7"/>
      <c r="AN1093" s="6"/>
      <c r="AO1093" s="7"/>
      <c r="AP1093" s="7"/>
      <c r="AQ1093" s="7"/>
      <c r="AR1093" s="7"/>
      <c r="AV1093" s="6"/>
      <c r="AW1093" s="7"/>
      <c r="AX1093" s="7"/>
      <c r="AY1093" s="7"/>
      <c r="AZ1093" s="7"/>
      <c r="BD1093" s="6"/>
      <c r="BE1093" s="7"/>
      <c r="BF1093" s="7"/>
      <c r="BG1093" s="7"/>
      <c r="BH1093" s="7"/>
      <c r="BQ1093" s="7"/>
      <c r="BR1093" s="7"/>
      <c r="BS1093" s="7"/>
      <c r="BT1093" s="7"/>
      <c r="BU1093" s="7"/>
      <c r="CH1093" s="7"/>
      <c r="CI1093" s="7"/>
      <c r="CJ1093" s="7"/>
      <c r="CK1093" s="7"/>
      <c r="CQ1093" s="7"/>
      <c r="CR1093" s="7"/>
      <c r="CS1093" s="7"/>
      <c r="CT1093" s="7"/>
      <c r="CU1093" s="7"/>
      <c r="DH1093" s="7"/>
      <c r="DI1093" s="7"/>
      <c r="DJ1093" s="7"/>
      <c r="DK1093" s="7"/>
      <c r="DQ1093" s="7"/>
      <c r="DR1093" s="7"/>
      <c r="DS1093" s="7"/>
      <c r="DT1093" s="7"/>
      <c r="DU1093" s="7"/>
      <c r="EB1093" s="7"/>
      <c r="EC1093" s="7"/>
      <c r="ED1093" s="7"/>
      <c r="EE1093" s="7"/>
      <c r="EK1093" s="7"/>
      <c r="EL1093" s="7"/>
      <c r="EM1093" s="7"/>
      <c r="EN1093" s="7"/>
      <c r="EO1093" s="7"/>
      <c r="EV1093" s="7"/>
      <c r="EW1093" s="7"/>
      <c r="EX1093" s="7"/>
      <c r="EY1093" s="7"/>
    </row>
    <row r="1094" spans="1:155" s="8" customFormat="1" x14ac:dyDescent="0.35">
      <c r="A1094" s="5"/>
      <c r="B1094" s="5"/>
      <c r="C1094" s="5"/>
      <c r="D1094" s="5"/>
      <c r="E1094" s="5"/>
      <c r="F1094" s="5"/>
      <c r="G1094" s="6"/>
      <c r="H1094" s="6"/>
      <c r="I1094" s="7"/>
      <c r="J1094" s="7"/>
      <c r="K1094" s="7"/>
      <c r="L1094" s="7"/>
      <c r="M1094" s="7"/>
      <c r="N1094" s="7"/>
      <c r="O1094" s="7"/>
      <c r="P1094" s="6"/>
      <c r="Q1094" s="6"/>
      <c r="R1094" s="6"/>
      <c r="S1094" s="6"/>
      <c r="T1094" s="6"/>
      <c r="U1094" s="6"/>
      <c r="V1094" s="6"/>
      <c r="W1094" s="7"/>
      <c r="X1094" s="7"/>
      <c r="Y1094" s="7"/>
      <c r="Z1094" s="7"/>
      <c r="AA1094" s="7"/>
      <c r="AB1094" s="7"/>
      <c r="AC1094" s="7"/>
      <c r="AD1094" s="7"/>
      <c r="AE1094" s="7"/>
      <c r="AF1094" s="6"/>
      <c r="AG1094" s="7"/>
      <c r="AH1094" s="7"/>
      <c r="AI1094" s="7"/>
      <c r="AJ1094" s="7"/>
      <c r="AN1094" s="6"/>
      <c r="AO1094" s="7"/>
      <c r="AP1094" s="7"/>
      <c r="AQ1094" s="7"/>
      <c r="AR1094" s="7"/>
      <c r="AV1094" s="6"/>
      <c r="AW1094" s="7"/>
      <c r="AX1094" s="7"/>
      <c r="AY1094" s="7"/>
      <c r="AZ1094" s="7"/>
      <c r="BD1094" s="6"/>
      <c r="BE1094" s="7"/>
      <c r="BF1094" s="7"/>
      <c r="BG1094" s="7"/>
      <c r="BH1094" s="7"/>
      <c r="BQ1094" s="7"/>
      <c r="BR1094" s="7"/>
      <c r="BS1094" s="7"/>
      <c r="BT1094" s="7"/>
      <c r="BU1094" s="7"/>
      <c r="CH1094" s="7"/>
      <c r="CI1094" s="7"/>
      <c r="CJ1094" s="7"/>
      <c r="CK1094" s="7"/>
      <c r="CQ1094" s="7"/>
      <c r="CR1094" s="7"/>
      <c r="CS1094" s="7"/>
      <c r="CT1094" s="7"/>
      <c r="CU1094" s="7"/>
      <c r="DH1094" s="7"/>
      <c r="DI1094" s="7"/>
      <c r="DJ1094" s="7"/>
      <c r="DK1094" s="7"/>
      <c r="DQ1094" s="7"/>
      <c r="DR1094" s="7"/>
      <c r="DS1094" s="7"/>
      <c r="DT1094" s="7"/>
      <c r="DU1094" s="7"/>
      <c r="EB1094" s="7"/>
      <c r="EC1094" s="7"/>
      <c r="ED1094" s="7"/>
      <c r="EE1094" s="7"/>
      <c r="EK1094" s="7"/>
      <c r="EL1094" s="7"/>
      <c r="EM1094" s="7"/>
      <c r="EN1094" s="7"/>
      <c r="EO1094" s="7"/>
      <c r="EV1094" s="7"/>
      <c r="EW1094" s="7"/>
      <c r="EX1094" s="7"/>
      <c r="EY1094" s="7"/>
    </row>
    <row r="1095" spans="1:155" s="8" customFormat="1" x14ac:dyDescent="0.35">
      <c r="A1095" s="5"/>
      <c r="B1095" s="5"/>
      <c r="C1095" s="5"/>
      <c r="D1095" s="5"/>
      <c r="E1095" s="5"/>
      <c r="F1095" s="5"/>
      <c r="G1095" s="6"/>
      <c r="H1095" s="6"/>
      <c r="I1095" s="7"/>
      <c r="J1095" s="7"/>
      <c r="K1095" s="7"/>
      <c r="L1095" s="7"/>
      <c r="M1095" s="7"/>
      <c r="N1095" s="7"/>
      <c r="O1095" s="7"/>
      <c r="P1095" s="6"/>
      <c r="Q1095" s="6"/>
      <c r="R1095" s="6"/>
      <c r="S1095" s="6"/>
      <c r="T1095" s="6"/>
      <c r="U1095" s="6"/>
      <c r="V1095" s="6"/>
      <c r="W1095" s="7"/>
      <c r="X1095" s="7"/>
      <c r="Y1095" s="7"/>
      <c r="Z1095" s="7"/>
      <c r="AA1095" s="7"/>
      <c r="AB1095" s="7"/>
      <c r="AC1095" s="7"/>
      <c r="AD1095" s="7"/>
      <c r="AE1095" s="7"/>
      <c r="AF1095" s="6"/>
      <c r="AG1095" s="7"/>
      <c r="AH1095" s="7"/>
      <c r="AI1095" s="7"/>
      <c r="AJ1095" s="7"/>
      <c r="AN1095" s="6"/>
      <c r="AO1095" s="7"/>
      <c r="AP1095" s="7"/>
      <c r="AQ1095" s="7"/>
      <c r="AR1095" s="7"/>
      <c r="AV1095" s="6"/>
      <c r="AW1095" s="7"/>
      <c r="AX1095" s="7"/>
      <c r="AY1095" s="7"/>
      <c r="AZ1095" s="7"/>
      <c r="BD1095" s="6"/>
      <c r="BE1095" s="7"/>
      <c r="BF1095" s="7"/>
      <c r="BG1095" s="7"/>
      <c r="BH1095" s="7"/>
      <c r="BQ1095" s="7"/>
      <c r="BR1095" s="7"/>
      <c r="BS1095" s="7"/>
      <c r="BT1095" s="7"/>
      <c r="BU1095" s="7"/>
      <c r="CH1095" s="7"/>
      <c r="CI1095" s="7"/>
      <c r="CJ1095" s="7"/>
      <c r="CK1095" s="7"/>
      <c r="CQ1095" s="7"/>
      <c r="CR1095" s="7"/>
      <c r="CS1095" s="7"/>
      <c r="CT1095" s="7"/>
      <c r="CU1095" s="7"/>
      <c r="DH1095" s="7"/>
      <c r="DI1095" s="7"/>
      <c r="DJ1095" s="7"/>
      <c r="DK1095" s="7"/>
      <c r="DQ1095" s="7"/>
      <c r="DR1095" s="7"/>
      <c r="DS1095" s="7"/>
      <c r="DT1095" s="7"/>
      <c r="DU1095" s="7"/>
      <c r="EB1095" s="7"/>
      <c r="EC1095" s="7"/>
      <c r="ED1095" s="7"/>
      <c r="EE1095" s="7"/>
      <c r="EK1095" s="7"/>
      <c r="EL1095" s="7"/>
      <c r="EM1095" s="7"/>
      <c r="EN1095" s="7"/>
      <c r="EO1095" s="7"/>
      <c r="EV1095" s="7"/>
      <c r="EW1095" s="7"/>
      <c r="EX1095" s="7"/>
      <c r="EY1095" s="7"/>
    </row>
    <row r="1096" spans="1:155" s="8" customFormat="1" x14ac:dyDescent="0.35">
      <c r="A1096" s="5"/>
      <c r="B1096" s="5"/>
      <c r="C1096" s="5"/>
      <c r="D1096" s="5"/>
      <c r="E1096" s="5"/>
      <c r="F1096" s="5"/>
      <c r="G1096" s="6"/>
      <c r="H1096" s="6"/>
      <c r="I1096" s="7"/>
      <c r="J1096" s="7"/>
      <c r="K1096" s="7"/>
      <c r="L1096" s="7"/>
      <c r="M1096" s="7"/>
      <c r="N1096" s="7"/>
      <c r="O1096" s="7"/>
      <c r="P1096" s="6"/>
      <c r="Q1096" s="6"/>
      <c r="R1096" s="6"/>
      <c r="S1096" s="6"/>
      <c r="T1096" s="6"/>
      <c r="U1096" s="6"/>
      <c r="V1096" s="6"/>
      <c r="W1096" s="7"/>
      <c r="X1096" s="7"/>
      <c r="Y1096" s="7"/>
      <c r="Z1096" s="7"/>
      <c r="AA1096" s="7"/>
      <c r="AB1096" s="7"/>
      <c r="AC1096" s="7"/>
      <c r="AD1096" s="7"/>
      <c r="AE1096" s="7"/>
      <c r="AF1096" s="6"/>
      <c r="AG1096" s="7"/>
      <c r="AH1096" s="7"/>
      <c r="AI1096" s="7"/>
      <c r="AJ1096" s="7"/>
      <c r="AN1096" s="6"/>
      <c r="AO1096" s="7"/>
      <c r="AP1096" s="7"/>
      <c r="AQ1096" s="7"/>
      <c r="AR1096" s="7"/>
      <c r="AV1096" s="6"/>
      <c r="AW1096" s="7"/>
      <c r="AX1096" s="7"/>
      <c r="AY1096" s="7"/>
      <c r="AZ1096" s="7"/>
      <c r="BD1096" s="6"/>
      <c r="BE1096" s="7"/>
      <c r="BF1096" s="7"/>
      <c r="BG1096" s="7"/>
      <c r="BH1096" s="7"/>
      <c r="BQ1096" s="7"/>
      <c r="BR1096" s="7"/>
      <c r="BS1096" s="7"/>
      <c r="BT1096" s="7"/>
      <c r="BU1096" s="7"/>
      <c r="CH1096" s="7"/>
      <c r="CI1096" s="7"/>
      <c r="CJ1096" s="7"/>
      <c r="CK1096" s="7"/>
      <c r="CQ1096" s="7"/>
      <c r="CR1096" s="7"/>
      <c r="CS1096" s="7"/>
      <c r="CT1096" s="7"/>
      <c r="CU1096" s="7"/>
      <c r="DH1096" s="7"/>
      <c r="DI1096" s="7"/>
      <c r="DJ1096" s="7"/>
      <c r="DK1096" s="7"/>
      <c r="DQ1096" s="7"/>
      <c r="DR1096" s="7"/>
      <c r="DS1096" s="7"/>
      <c r="DT1096" s="7"/>
      <c r="DU1096" s="7"/>
      <c r="EB1096" s="7"/>
      <c r="EC1096" s="7"/>
      <c r="ED1096" s="7"/>
      <c r="EE1096" s="7"/>
      <c r="EK1096" s="7"/>
      <c r="EL1096" s="7"/>
      <c r="EM1096" s="7"/>
      <c r="EN1096" s="7"/>
      <c r="EO1096" s="7"/>
      <c r="EV1096" s="7"/>
      <c r="EW1096" s="7"/>
      <c r="EX1096" s="7"/>
      <c r="EY1096" s="7"/>
    </row>
    <row r="1097" spans="1:155" s="8" customFormat="1" x14ac:dyDescent="0.35">
      <c r="A1097" s="5"/>
      <c r="B1097" s="5"/>
      <c r="C1097" s="5"/>
      <c r="D1097" s="5"/>
      <c r="E1097" s="5"/>
      <c r="F1097" s="5"/>
      <c r="G1097" s="6"/>
      <c r="H1097" s="6"/>
      <c r="I1097" s="7"/>
      <c r="J1097" s="7"/>
      <c r="K1097" s="7"/>
      <c r="L1097" s="7"/>
      <c r="M1097" s="7"/>
      <c r="N1097" s="7"/>
      <c r="O1097" s="7"/>
      <c r="P1097" s="6"/>
      <c r="Q1097" s="6"/>
      <c r="R1097" s="6"/>
      <c r="S1097" s="6"/>
      <c r="T1097" s="6"/>
      <c r="U1097" s="6"/>
      <c r="V1097" s="6"/>
      <c r="W1097" s="7"/>
      <c r="X1097" s="7"/>
      <c r="Y1097" s="7"/>
      <c r="Z1097" s="7"/>
      <c r="AA1097" s="7"/>
      <c r="AB1097" s="7"/>
      <c r="AC1097" s="7"/>
      <c r="AD1097" s="7"/>
      <c r="AE1097" s="7"/>
      <c r="AF1097" s="6"/>
      <c r="AG1097" s="7"/>
      <c r="AH1097" s="7"/>
      <c r="AI1097" s="7"/>
      <c r="AJ1097" s="7"/>
      <c r="AN1097" s="6"/>
      <c r="AO1097" s="7"/>
      <c r="AP1097" s="7"/>
      <c r="AQ1097" s="7"/>
      <c r="AR1097" s="7"/>
      <c r="AV1097" s="6"/>
      <c r="AW1097" s="7"/>
      <c r="AX1097" s="7"/>
      <c r="AY1097" s="7"/>
      <c r="AZ1097" s="7"/>
      <c r="BD1097" s="6"/>
      <c r="BE1097" s="7"/>
      <c r="BF1097" s="7"/>
      <c r="BG1097" s="7"/>
      <c r="BH1097" s="7"/>
      <c r="BQ1097" s="7"/>
      <c r="BR1097" s="7"/>
      <c r="BS1097" s="7"/>
      <c r="BT1097" s="7"/>
      <c r="BU1097" s="7"/>
      <c r="CH1097" s="7"/>
      <c r="CI1097" s="7"/>
      <c r="CJ1097" s="7"/>
      <c r="CK1097" s="7"/>
      <c r="CQ1097" s="7"/>
      <c r="CR1097" s="7"/>
      <c r="CS1097" s="7"/>
      <c r="CT1097" s="7"/>
      <c r="CU1097" s="7"/>
      <c r="DH1097" s="7"/>
      <c r="DI1097" s="7"/>
      <c r="DJ1097" s="7"/>
      <c r="DK1097" s="7"/>
      <c r="DQ1097" s="7"/>
      <c r="DR1097" s="7"/>
      <c r="DS1097" s="7"/>
      <c r="DT1097" s="7"/>
      <c r="DU1097" s="7"/>
      <c r="EB1097" s="7"/>
      <c r="EC1097" s="7"/>
      <c r="ED1097" s="7"/>
      <c r="EE1097" s="7"/>
      <c r="EK1097" s="7"/>
      <c r="EL1097" s="7"/>
      <c r="EM1097" s="7"/>
      <c r="EN1097" s="7"/>
      <c r="EO1097" s="7"/>
      <c r="EV1097" s="7"/>
      <c r="EW1097" s="7"/>
      <c r="EX1097" s="7"/>
      <c r="EY1097" s="7"/>
    </row>
    <row r="1098" spans="1:155" s="8" customFormat="1" x14ac:dyDescent="0.35">
      <c r="A1098" s="5"/>
      <c r="B1098" s="5"/>
      <c r="C1098" s="5"/>
      <c r="D1098" s="5"/>
      <c r="E1098" s="5"/>
      <c r="F1098" s="5"/>
      <c r="G1098" s="6"/>
      <c r="H1098" s="6"/>
      <c r="I1098" s="7"/>
      <c r="J1098" s="7"/>
      <c r="K1098" s="7"/>
      <c r="L1098" s="7"/>
      <c r="M1098" s="7"/>
      <c r="N1098" s="7"/>
      <c r="O1098" s="7"/>
      <c r="P1098" s="6"/>
      <c r="Q1098" s="6"/>
      <c r="R1098" s="6"/>
      <c r="S1098" s="6"/>
      <c r="T1098" s="6"/>
      <c r="U1098" s="6"/>
      <c r="V1098" s="6"/>
      <c r="W1098" s="7"/>
      <c r="X1098" s="7"/>
      <c r="Y1098" s="7"/>
      <c r="Z1098" s="7"/>
      <c r="AA1098" s="7"/>
      <c r="AB1098" s="7"/>
      <c r="AC1098" s="7"/>
      <c r="AD1098" s="7"/>
      <c r="AE1098" s="7"/>
      <c r="AF1098" s="6"/>
      <c r="AG1098" s="7"/>
      <c r="AH1098" s="7"/>
      <c r="AI1098" s="7"/>
      <c r="AJ1098" s="7"/>
      <c r="AN1098" s="6"/>
      <c r="AO1098" s="7"/>
      <c r="AP1098" s="7"/>
      <c r="AQ1098" s="7"/>
      <c r="AR1098" s="7"/>
      <c r="AV1098" s="6"/>
      <c r="AW1098" s="7"/>
      <c r="AX1098" s="7"/>
      <c r="AY1098" s="7"/>
      <c r="AZ1098" s="7"/>
      <c r="BD1098" s="6"/>
      <c r="BE1098" s="7"/>
      <c r="BF1098" s="7"/>
      <c r="BG1098" s="7"/>
      <c r="BH1098" s="7"/>
      <c r="BQ1098" s="7"/>
      <c r="BR1098" s="7"/>
      <c r="BS1098" s="7"/>
      <c r="BT1098" s="7"/>
      <c r="BU1098" s="7"/>
      <c r="CH1098" s="7"/>
      <c r="CI1098" s="7"/>
      <c r="CJ1098" s="7"/>
      <c r="CK1098" s="7"/>
      <c r="CQ1098" s="7"/>
      <c r="CR1098" s="7"/>
      <c r="CS1098" s="7"/>
      <c r="CT1098" s="7"/>
      <c r="CU1098" s="7"/>
      <c r="DH1098" s="7"/>
      <c r="DI1098" s="7"/>
      <c r="DJ1098" s="7"/>
      <c r="DK1098" s="7"/>
      <c r="DQ1098" s="7"/>
      <c r="DR1098" s="7"/>
      <c r="DS1098" s="7"/>
      <c r="DT1098" s="7"/>
      <c r="DU1098" s="7"/>
      <c r="EB1098" s="7"/>
      <c r="EC1098" s="7"/>
      <c r="ED1098" s="7"/>
      <c r="EE1098" s="7"/>
      <c r="EK1098" s="7"/>
      <c r="EL1098" s="7"/>
      <c r="EM1098" s="7"/>
      <c r="EN1098" s="7"/>
      <c r="EO1098" s="7"/>
      <c r="EV1098" s="7"/>
      <c r="EW1098" s="7"/>
      <c r="EX1098" s="7"/>
      <c r="EY1098" s="7"/>
    </row>
    <row r="1099" spans="1:155" s="8" customFormat="1" x14ac:dyDescent="0.35">
      <c r="A1099" s="5"/>
      <c r="B1099" s="5"/>
      <c r="C1099" s="5"/>
      <c r="D1099" s="5"/>
      <c r="E1099" s="5"/>
      <c r="F1099" s="5"/>
      <c r="G1099" s="6"/>
      <c r="H1099" s="6"/>
      <c r="I1099" s="7"/>
      <c r="J1099" s="7"/>
      <c r="K1099" s="7"/>
      <c r="L1099" s="7"/>
      <c r="M1099" s="7"/>
      <c r="N1099" s="7"/>
      <c r="O1099" s="7"/>
      <c r="P1099" s="6"/>
      <c r="Q1099" s="6"/>
      <c r="R1099" s="6"/>
      <c r="S1099" s="6"/>
      <c r="T1099" s="6"/>
      <c r="U1099" s="6"/>
      <c r="V1099" s="6"/>
      <c r="W1099" s="7"/>
      <c r="X1099" s="7"/>
      <c r="Y1099" s="7"/>
      <c r="Z1099" s="7"/>
      <c r="AA1099" s="7"/>
      <c r="AB1099" s="7"/>
      <c r="AC1099" s="7"/>
      <c r="AD1099" s="7"/>
      <c r="AE1099" s="7"/>
      <c r="AF1099" s="6"/>
      <c r="AG1099" s="7"/>
      <c r="AH1099" s="7"/>
      <c r="AI1099" s="7"/>
      <c r="AJ1099" s="7"/>
      <c r="AN1099" s="6"/>
      <c r="AO1099" s="7"/>
      <c r="AP1099" s="7"/>
      <c r="AQ1099" s="7"/>
      <c r="AR1099" s="7"/>
      <c r="AV1099" s="6"/>
      <c r="AW1099" s="7"/>
      <c r="AX1099" s="7"/>
      <c r="AY1099" s="7"/>
      <c r="AZ1099" s="7"/>
      <c r="BD1099" s="6"/>
      <c r="BE1099" s="7"/>
      <c r="BF1099" s="7"/>
      <c r="BG1099" s="7"/>
      <c r="BH1099" s="7"/>
      <c r="BQ1099" s="7"/>
      <c r="BR1099" s="7"/>
      <c r="BS1099" s="7"/>
      <c r="BT1099" s="7"/>
      <c r="BU1099" s="7"/>
      <c r="CH1099" s="7"/>
      <c r="CI1099" s="7"/>
      <c r="CJ1099" s="7"/>
      <c r="CK1099" s="7"/>
      <c r="CQ1099" s="7"/>
      <c r="CR1099" s="7"/>
      <c r="CS1099" s="7"/>
      <c r="CT1099" s="7"/>
      <c r="CU1099" s="7"/>
      <c r="DH1099" s="7"/>
      <c r="DI1099" s="7"/>
      <c r="DJ1099" s="7"/>
      <c r="DK1099" s="7"/>
      <c r="DQ1099" s="7"/>
      <c r="DR1099" s="7"/>
      <c r="DS1099" s="7"/>
      <c r="DT1099" s="7"/>
      <c r="DU1099" s="7"/>
      <c r="EB1099" s="7"/>
      <c r="EC1099" s="7"/>
      <c r="ED1099" s="7"/>
      <c r="EE1099" s="7"/>
      <c r="EK1099" s="7"/>
      <c r="EL1099" s="7"/>
      <c r="EM1099" s="7"/>
      <c r="EN1099" s="7"/>
      <c r="EO1099" s="7"/>
      <c r="EV1099" s="7"/>
      <c r="EW1099" s="7"/>
      <c r="EX1099" s="7"/>
      <c r="EY1099" s="7"/>
    </row>
    <row r="1100" spans="1:155" s="8" customFormat="1" x14ac:dyDescent="0.35">
      <c r="A1100" s="5"/>
      <c r="B1100" s="5"/>
      <c r="C1100" s="5"/>
      <c r="D1100" s="5"/>
      <c r="E1100" s="5"/>
      <c r="F1100" s="5"/>
      <c r="G1100" s="6"/>
      <c r="H1100" s="6"/>
      <c r="I1100" s="7"/>
      <c r="J1100" s="7"/>
      <c r="K1100" s="7"/>
      <c r="L1100" s="7"/>
      <c r="M1100" s="7"/>
      <c r="N1100" s="7"/>
      <c r="O1100" s="7"/>
      <c r="P1100" s="6"/>
      <c r="Q1100" s="6"/>
      <c r="R1100" s="6"/>
      <c r="S1100" s="6"/>
      <c r="T1100" s="6"/>
      <c r="U1100" s="6"/>
      <c r="V1100" s="6"/>
      <c r="W1100" s="7"/>
      <c r="X1100" s="7"/>
      <c r="Y1100" s="7"/>
      <c r="Z1100" s="7"/>
      <c r="AA1100" s="7"/>
      <c r="AB1100" s="7"/>
      <c r="AC1100" s="7"/>
      <c r="AD1100" s="7"/>
      <c r="AE1100" s="7"/>
      <c r="AF1100" s="6"/>
      <c r="AG1100" s="7"/>
      <c r="AH1100" s="7"/>
      <c r="AI1100" s="7"/>
      <c r="AJ1100" s="7"/>
      <c r="AN1100" s="6"/>
      <c r="AO1100" s="7"/>
      <c r="AP1100" s="7"/>
      <c r="AQ1100" s="7"/>
      <c r="AR1100" s="7"/>
      <c r="AV1100" s="6"/>
      <c r="AW1100" s="7"/>
      <c r="AX1100" s="7"/>
      <c r="AY1100" s="7"/>
      <c r="AZ1100" s="7"/>
      <c r="BD1100" s="6"/>
      <c r="BE1100" s="7"/>
      <c r="BF1100" s="7"/>
      <c r="BG1100" s="7"/>
      <c r="BH1100" s="7"/>
      <c r="BQ1100" s="7"/>
      <c r="BR1100" s="7"/>
      <c r="BS1100" s="7"/>
      <c r="BT1100" s="7"/>
      <c r="BU1100" s="7"/>
      <c r="CH1100" s="7"/>
      <c r="CI1100" s="7"/>
      <c r="CJ1100" s="7"/>
      <c r="CK1100" s="7"/>
      <c r="CQ1100" s="7"/>
      <c r="CR1100" s="7"/>
      <c r="CS1100" s="7"/>
      <c r="CT1100" s="7"/>
      <c r="CU1100" s="7"/>
      <c r="DH1100" s="7"/>
      <c r="DI1100" s="7"/>
      <c r="DJ1100" s="7"/>
      <c r="DK1100" s="7"/>
      <c r="DQ1100" s="7"/>
      <c r="DR1100" s="7"/>
      <c r="DS1100" s="7"/>
      <c r="DT1100" s="7"/>
      <c r="DU1100" s="7"/>
      <c r="EB1100" s="7"/>
      <c r="EC1100" s="7"/>
      <c r="ED1100" s="7"/>
      <c r="EE1100" s="7"/>
      <c r="EK1100" s="7"/>
      <c r="EL1100" s="7"/>
      <c r="EM1100" s="7"/>
      <c r="EN1100" s="7"/>
      <c r="EO1100" s="7"/>
      <c r="EV1100" s="7"/>
      <c r="EW1100" s="7"/>
      <c r="EX1100" s="7"/>
      <c r="EY1100" s="7"/>
    </row>
    <row r="1101" spans="1:155" s="8" customFormat="1" x14ac:dyDescent="0.35">
      <c r="A1101" s="5"/>
      <c r="B1101" s="5"/>
      <c r="C1101" s="5"/>
      <c r="D1101" s="5"/>
      <c r="E1101" s="5"/>
      <c r="F1101" s="5"/>
      <c r="G1101" s="6"/>
      <c r="H1101" s="6"/>
      <c r="I1101" s="7"/>
      <c r="J1101" s="7"/>
      <c r="K1101" s="7"/>
      <c r="L1101" s="7"/>
      <c r="M1101" s="7"/>
      <c r="N1101" s="7"/>
      <c r="O1101" s="7"/>
      <c r="P1101" s="6"/>
      <c r="Q1101" s="6"/>
      <c r="R1101" s="6"/>
      <c r="S1101" s="6"/>
      <c r="T1101" s="6"/>
      <c r="U1101" s="6"/>
      <c r="V1101" s="6"/>
      <c r="W1101" s="7"/>
      <c r="X1101" s="7"/>
      <c r="Y1101" s="7"/>
      <c r="Z1101" s="7"/>
      <c r="AA1101" s="7"/>
      <c r="AB1101" s="7"/>
      <c r="AC1101" s="7"/>
      <c r="AD1101" s="7"/>
      <c r="AE1101" s="7"/>
      <c r="AF1101" s="6"/>
      <c r="AG1101" s="7"/>
      <c r="AH1101" s="7"/>
      <c r="AI1101" s="7"/>
      <c r="AJ1101" s="7"/>
      <c r="AN1101" s="6"/>
      <c r="AO1101" s="7"/>
      <c r="AP1101" s="7"/>
      <c r="AQ1101" s="7"/>
      <c r="AR1101" s="7"/>
      <c r="AV1101" s="6"/>
      <c r="AW1101" s="7"/>
      <c r="AX1101" s="7"/>
      <c r="AY1101" s="7"/>
      <c r="AZ1101" s="7"/>
      <c r="BD1101" s="6"/>
      <c r="BE1101" s="7"/>
      <c r="BF1101" s="7"/>
      <c r="BG1101" s="7"/>
      <c r="BH1101" s="7"/>
      <c r="BQ1101" s="7"/>
      <c r="BR1101" s="7"/>
      <c r="BS1101" s="7"/>
      <c r="BT1101" s="7"/>
      <c r="BU1101" s="7"/>
      <c r="CH1101" s="7"/>
      <c r="CI1101" s="7"/>
      <c r="CJ1101" s="7"/>
      <c r="CK1101" s="7"/>
      <c r="CQ1101" s="7"/>
      <c r="CR1101" s="7"/>
      <c r="CS1101" s="7"/>
      <c r="CT1101" s="7"/>
      <c r="CU1101" s="7"/>
      <c r="DH1101" s="7"/>
      <c r="DI1101" s="7"/>
      <c r="DJ1101" s="7"/>
      <c r="DK1101" s="7"/>
      <c r="DQ1101" s="7"/>
      <c r="DR1101" s="7"/>
      <c r="DS1101" s="7"/>
      <c r="DT1101" s="7"/>
      <c r="DU1101" s="7"/>
      <c r="EB1101" s="7"/>
      <c r="EC1101" s="7"/>
      <c r="ED1101" s="7"/>
      <c r="EE1101" s="7"/>
      <c r="EK1101" s="7"/>
      <c r="EL1101" s="7"/>
      <c r="EM1101" s="7"/>
      <c r="EN1101" s="7"/>
      <c r="EO1101" s="7"/>
      <c r="EV1101" s="7"/>
      <c r="EW1101" s="7"/>
      <c r="EX1101" s="7"/>
      <c r="EY1101" s="7"/>
    </row>
    <row r="1102" spans="1:155" s="8" customFormat="1" x14ac:dyDescent="0.35">
      <c r="A1102" s="5"/>
      <c r="B1102" s="5"/>
      <c r="C1102" s="5"/>
      <c r="D1102" s="5"/>
      <c r="E1102" s="5"/>
      <c r="F1102" s="5"/>
      <c r="G1102" s="6"/>
      <c r="H1102" s="6"/>
      <c r="I1102" s="7"/>
      <c r="J1102" s="7"/>
      <c r="K1102" s="7"/>
      <c r="L1102" s="7"/>
      <c r="M1102" s="7"/>
      <c r="N1102" s="7"/>
      <c r="O1102" s="7"/>
      <c r="P1102" s="6"/>
      <c r="Q1102" s="6"/>
      <c r="R1102" s="6"/>
      <c r="S1102" s="6"/>
      <c r="T1102" s="6"/>
      <c r="U1102" s="6"/>
      <c r="V1102" s="6"/>
      <c r="W1102" s="7"/>
      <c r="X1102" s="7"/>
      <c r="Y1102" s="7"/>
      <c r="Z1102" s="7"/>
      <c r="AA1102" s="7"/>
      <c r="AB1102" s="7"/>
      <c r="AC1102" s="7"/>
      <c r="AD1102" s="7"/>
      <c r="AE1102" s="7"/>
      <c r="AF1102" s="6"/>
      <c r="AG1102" s="7"/>
      <c r="AH1102" s="7"/>
      <c r="AI1102" s="7"/>
      <c r="AJ1102" s="7"/>
      <c r="AN1102" s="6"/>
      <c r="AO1102" s="7"/>
      <c r="AP1102" s="7"/>
      <c r="AQ1102" s="7"/>
      <c r="AR1102" s="7"/>
      <c r="AV1102" s="6"/>
      <c r="AW1102" s="7"/>
      <c r="AX1102" s="7"/>
      <c r="AY1102" s="7"/>
      <c r="AZ1102" s="7"/>
      <c r="BD1102" s="6"/>
      <c r="BE1102" s="7"/>
      <c r="BF1102" s="7"/>
      <c r="BG1102" s="7"/>
      <c r="BH1102" s="7"/>
      <c r="BQ1102" s="7"/>
      <c r="BR1102" s="7"/>
      <c r="BS1102" s="7"/>
      <c r="BT1102" s="7"/>
      <c r="BU1102" s="7"/>
      <c r="CH1102" s="7"/>
      <c r="CI1102" s="7"/>
      <c r="CJ1102" s="7"/>
      <c r="CK1102" s="7"/>
      <c r="CQ1102" s="7"/>
      <c r="CR1102" s="7"/>
      <c r="CS1102" s="7"/>
      <c r="CT1102" s="7"/>
      <c r="CU1102" s="7"/>
      <c r="DH1102" s="7"/>
      <c r="DI1102" s="7"/>
      <c r="DJ1102" s="7"/>
      <c r="DK1102" s="7"/>
      <c r="DQ1102" s="7"/>
      <c r="DR1102" s="7"/>
      <c r="DS1102" s="7"/>
      <c r="DT1102" s="7"/>
      <c r="DU1102" s="7"/>
      <c r="EB1102" s="7"/>
      <c r="EC1102" s="7"/>
      <c r="ED1102" s="7"/>
      <c r="EE1102" s="7"/>
      <c r="EK1102" s="7"/>
      <c r="EL1102" s="7"/>
      <c r="EM1102" s="7"/>
      <c r="EN1102" s="7"/>
      <c r="EO1102" s="7"/>
      <c r="EV1102" s="7"/>
      <c r="EW1102" s="7"/>
      <c r="EX1102" s="7"/>
      <c r="EY1102" s="7"/>
    </row>
    <row r="1103" spans="1:155" s="8" customFormat="1" x14ac:dyDescent="0.35">
      <c r="A1103" s="5"/>
      <c r="B1103" s="5"/>
      <c r="C1103" s="5"/>
      <c r="D1103" s="5"/>
      <c r="E1103" s="5"/>
      <c r="F1103" s="5"/>
      <c r="G1103" s="6"/>
      <c r="H1103" s="6"/>
      <c r="I1103" s="7"/>
      <c r="J1103" s="7"/>
      <c r="K1103" s="7"/>
      <c r="L1103" s="7"/>
      <c r="M1103" s="7"/>
      <c r="N1103" s="7"/>
      <c r="O1103" s="7"/>
      <c r="P1103" s="6"/>
      <c r="Q1103" s="6"/>
      <c r="R1103" s="6"/>
      <c r="S1103" s="6"/>
      <c r="T1103" s="6"/>
      <c r="U1103" s="6"/>
      <c r="V1103" s="6"/>
      <c r="W1103" s="7"/>
      <c r="X1103" s="7"/>
      <c r="Y1103" s="7"/>
      <c r="Z1103" s="7"/>
      <c r="AA1103" s="7"/>
      <c r="AB1103" s="7"/>
      <c r="AC1103" s="7"/>
      <c r="AD1103" s="7"/>
      <c r="AE1103" s="7"/>
      <c r="AF1103" s="6"/>
      <c r="AG1103" s="7"/>
      <c r="AH1103" s="7"/>
      <c r="AI1103" s="7"/>
      <c r="AJ1103" s="7"/>
      <c r="AN1103" s="6"/>
      <c r="AO1103" s="7"/>
      <c r="AP1103" s="7"/>
      <c r="AQ1103" s="7"/>
      <c r="AR1103" s="7"/>
      <c r="AV1103" s="6"/>
      <c r="AW1103" s="7"/>
      <c r="AX1103" s="7"/>
      <c r="AY1103" s="7"/>
      <c r="AZ1103" s="7"/>
      <c r="BD1103" s="6"/>
      <c r="BE1103" s="7"/>
      <c r="BF1103" s="7"/>
      <c r="BG1103" s="7"/>
      <c r="BH1103" s="7"/>
      <c r="BQ1103" s="7"/>
      <c r="BR1103" s="7"/>
      <c r="BS1103" s="7"/>
      <c r="BT1103" s="7"/>
      <c r="BU1103" s="7"/>
      <c r="CH1103" s="7"/>
      <c r="CI1103" s="7"/>
      <c r="CJ1103" s="7"/>
      <c r="CK1103" s="7"/>
      <c r="CQ1103" s="7"/>
      <c r="CR1103" s="7"/>
      <c r="CS1103" s="7"/>
      <c r="CT1103" s="7"/>
      <c r="CU1103" s="7"/>
      <c r="DH1103" s="7"/>
      <c r="DI1103" s="7"/>
      <c r="DJ1103" s="7"/>
      <c r="DK1103" s="7"/>
      <c r="DQ1103" s="7"/>
      <c r="DR1103" s="7"/>
      <c r="DS1103" s="7"/>
      <c r="DT1103" s="7"/>
      <c r="DU1103" s="7"/>
      <c r="EB1103" s="7"/>
      <c r="EC1103" s="7"/>
      <c r="ED1103" s="7"/>
      <c r="EE1103" s="7"/>
      <c r="EK1103" s="7"/>
      <c r="EL1103" s="7"/>
      <c r="EM1103" s="7"/>
      <c r="EN1103" s="7"/>
      <c r="EO1103" s="7"/>
      <c r="EV1103" s="7"/>
      <c r="EW1103" s="7"/>
      <c r="EX1103" s="7"/>
      <c r="EY1103" s="7"/>
    </row>
    <row r="1104" spans="1:155" s="8" customFormat="1" x14ac:dyDescent="0.35">
      <c r="A1104" s="5"/>
      <c r="B1104" s="5"/>
      <c r="C1104" s="5"/>
      <c r="D1104" s="5"/>
      <c r="E1104" s="5"/>
      <c r="F1104" s="5"/>
      <c r="G1104" s="6"/>
      <c r="H1104" s="6"/>
      <c r="I1104" s="7"/>
      <c r="J1104" s="7"/>
      <c r="K1104" s="7"/>
      <c r="L1104" s="7"/>
      <c r="M1104" s="7"/>
      <c r="N1104" s="7"/>
      <c r="O1104" s="7"/>
      <c r="P1104" s="6"/>
      <c r="Q1104" s="6"/>
      <c r="R1104" s="6"/>
      <c r="S1104" s="6"/>
      <c r="T1104" s="6"/>
      <c r="U1104" s="6"/>
      <c r="V1104" s="6"/>
      <c r="W1104" s="7"/>
      <c r="X1104" s="7"/>
      <c r="Y1104" s="7"/>
      <c r="Z1104" s="7"/>
      <c r="AA1104" s="7"/>
      <c r="AB1104" s="7"/>
      <c r="AC1104" s="7"/>
      <c r="AD1104" s="7"/>
      <c r="AE1104" s="7"/>
      <c r="AF1104" s="6"/>
      <c r="AG1104" s="7"/>
      <c r="AH1104" s="7"/>
      <c r="AI1104" s="7"/>
      <c r="AJ1104" s="7"/>
      <c r="AN1104" s="6"/>
      <c r="AO1104" s="7"/>
      <c r="AP1104" s="7"/>
      <c r="AQ1104" s="7"/>
      <c r="AR1104" s="7"/>
      <c r="AV1104" s="6"/>
      <c r="AW1104" s="7"/>
      <c r="AX1104" s="7"/>
      <c r="AY1104" s="7"/>
      <c r="AZ1104" s="7"/>
      <c r="BD1104" s="6"/>
      <c r="BE1104" s="7"/>
      <c r="BF1104" s="7"/>
      <c r="BG1104" s="7"/>
      <c r="BH1104" s="7"/>
      <c r="BQ1104" s="7"/>
      <c r="BR1104" s="7"/>
      <c r="BS1104" s="7"/>
      <c r="BT1104" s="7"/>
      <c r="BU1104" s="7"/>
      <c r="CH1104" s="7"/>
      <c r="CI1104" s="7"/>
      <c r="CJ1104" s="7"/>
      <c r="CK1104" s="7"/>
      <c r="CQ1104" s="7"/>
      <c r="CR1104" s="7"/>
      <c r="CS1104" s="7"/>
      <c r="CT1104" s="7"/>
      <c r="CU1104" s="7"/>
      <c r="DH1104" s="7"/>
      <c r="DI1104" s="7"/>
      <c r="DJ1104" s="7"/>
      <c r="DK1104" s="7"/>
      <c r="DQ1104" s="7"/>
      <c r="DR1104" s="7"/>
      <c r="DS1104" s="7"/>
      <c r="DT1104" s="7"/>
      <c r="DU1104" s="7"/>
      <c r="EB1104" s="7"/>
      <c r="EC1104" s="7"/>
      <c r="ED1104" s="7"/>
      <c r="EE1104" s="7"/>
      <c r="EK1104" s="7"/>
      <c r="EL1104" s="7"/>
      <c r="EM1104" s="7"/>
      <c r="EN1104" s="7"/>
      <c r="EO1104" s="7"/>
      <c r="EV1104" s="7"/>
      <c r="EW1104" s="7"/>
      <c r="EX1104" s="7"/>
      <c r="EY1104" s="7"/>
    </row>
    <row r="1105" spans="1:155" s="8" customFormat="1" x14ac:dyDescent="0.35">
      <c r="A1105" s="5"/>
      <c r="B1105" s="5"/>
      <c r="C1105" s="5"/>
      <c r="D1105" s="5"/>
      <c r="E1105" s="5"/>
      <c r="F1105" s="5"/>
      <c r="G1105" s="6"/>
      <c r="H1105" s="6"/>
      <c r="I1105" s="7"/>
      <c r="J1105" s="7"/>
      <c r="K1105" s="7"/>
      <c r="L1105" s="7"/>
      <c r="M1105" s="7"/>
      <c r="N1105" s="7"/>
      <c r="O1105" s="7"/>
      <c r="P1105" s="6"/>
      <c r="Q1105" s="6"/>
      <c r="R1105" s="6"/>
      <c r="S1105" s="6"/>
      <c r="T1105" s="6"/>
      <c r="U1105" s="6"/>
      <c r="V1105" s="6"/>
      <c r="W1105" s="7"/>
      <c r="X1105" s="7"/>
      <c r="Y1105" s="7"/>
      <c r="Z1105" s="7"/>
      <c r="AA1105" s="7"/>
      <c r="AB1105" s="7"/>
      <c r="AC1105" s="7"/>
      <c r="AD1105" s="7"/>
      <c r="AE1105" s="7"/>
      <c r="AF1105" s="6"/>
      <c r="AG1105" s="7"/>
      <c r="AH1105" s="7"/>
      <c r="AI1105" s="7"/>
      <c r="AJ1105" s="7"/>
      <c r="AN1105" s="6"/>
      <c r="AO1105" s="7"/>
      <c r="AP1105" s="7"/>
      <c r="AQ1105" s="7"/>
      <c r="AR1105" s="7"/>
      <c r="AV1105" s="6"/>
      <c r="AW1105" s="7"/>
      <c r="AX1105" s="7"/>
      <c r="AY1105" s="7"/>
      <c r="AZ1105" s="7"/>
      <c r="BD1105" s="6"/>
      <c r="BE1105" s="7"/>
      <c r="BF1105" s="7"/>
      <c r="BG1105" s="7"/>
      <c r="BH1105" s="7"/>
      <c r="BQ1105" s="7"/>
      <c r="BR1105" s="7"/>
      <c r="BS1105" s="7"/>
      <c r="BT1105" s="7"/>
      <c r="BU1105" s="7"/>
      <c r="CH1105" s="7"/>
      <c r="CI1105" s="7"/>
      <c r="CJ1105" s="7"/>
      <c r="CK1105" s="7"/>
      <c r="CQ1105" s="7"/>
      <c r="CR1105" s="7"/>
      <c r="CS1105" s="7"/>
      <c r="CT1105" s="7"/>
      <c r="CU1105" s="7"/>
      <c r="DH1105" s="7"/>
      <c r="DI1105" s="7"/>
      <c r="DJ1105" s="7"/>
      <c r="DK1105" s="7"/>
      <c r="DQ1105" s="7"/>
      <c r="DR1105" s="7"/>
      <c r="DS1105" s="7"/>
      <c r="DT1105" s="7"/>
      <c r="DU1105" s="7"/>
      <c r="EB1105" s="7"/>
      <c r="EC1105" s="7"/>
      <c r="ED1105" s="7"/>
      <c r="EE1105" s="7"/>
      <c r="EK1105" s="7"/>
      <c r="EL1105" s="7"/>
      <c r="EM1105" s="7"/>
      <c r="EN1105" s="7"/>
      <c r="EO1105" s="7"/>
      <c r="EV1105" s="7"/>
      <c r="EW1105" s="7"/>
      <c r="EX1105" s="7"/>
      <c r="EY1105" s="7"/>
    </row>
    <row r="1106" spans="1:155" s="8" customFormat="1" x14ac:dyDescent="0.35">
      <c r="A1106" s="5"/>
      <c r="B1106" s="5"/>
      <c r="C1106" s="5"/>
      <c r="D1106" s="5"/>
      <c r="E1106" s="5"/>
      <c r="F1106" s="5"/>
      <c r="G1106" s="6"/>
      <c r="H1106" s="6"/>
      <c r="I1106" s="7"/>
      <c r="J1106" s="7"/>
      <c r="K1106" s="7"/>
      <c r="L1106" s="7"/>
      <c r="M1106" s="7"/>
      <c r="N1106" s="7"/>
      <c r="O1106" s="7"/>
      <c r="P1106" s="6"/>
      <c r="Q1106" s="6"/>
      <c r="R1106" s="6"/>
      <c r="S1106" s="6"/>
      <c r="T1106" s="6"/>
      <c r="U1106" s="6"/>
      <c r="V1106" s="6"/>
      <c r="W1106" s="7"/>
      <c r="X1106" s="7"/>
      <c r="Y1106" s="7"/>
      <c r="Z1106" s="7"/>
      <c r="AA1106" s="7"/>
      <c r="AB1106" s="7"/>
      <c r="AC1106" s="7"/>
      <c r="AD1106" s="7"/>
      <c r="AE1106" s="7"/>
      <c r="AF1106" s="6"/>
      <c r="AG1106" s="7"/>
      <c r="AH1106" s="7"/>
      <c r="AI1106" s="7"/>
      <c r="AJ1106" s="7"/>
      <c r="AN1106" s="6"/>
      <c r="AO1106" s="7"/>
      <c r="AP1106" s="7"/>
      <c r="AQ1106" s="7"/>
      <c r="AR1106" s="7"/>
      <c r="AV1106" s="6"/>
      <c r="AW1106" s="7"/>
      <c r="AX1106" s="7"/>
      <c r="AY1106" s="7"/>
      <c r="AZ1106" s="7"/>
      <c r="BD1106" s="6"/>
      <c r="BE1106" s="7"/>
      <c r="BF1106" s="7"/>
      <c r="BG1106" s="7"/>
      <c r="BH1106" s="7"/>
      <c r="BQ1106" s="7"/>
      <c r="BR1106" s="7"/>
      <c r="BS1106" s="7"/>
      <c r="BT1106" s="7"/>
      <c r="BU1106" s="7"/>
      <c r="CH1106" s="7"/>
      <c r="CI1106" s="7"/>
      <c r="CJ1106" s="7"/>
      <c r="CK1106" s="7"/>
      <c r="CQ1106" s="7"/>
      <c r="CR1106" s="7"/>
      <c r="CS1106" s="7"/>
      <c r="CT1106" s="7"/>
      <c r="CU1106" s="7"/>
      <c r="DH1106" s="7"/>
      <c r="DI1106" s="7"/>
      <c r="DJ1106" s="7"/>
      <c r="DK1106" s="7"/>
      <c r="DQ1106" s="7"/>
      <c r="DR1106" s="7"/>
      <c r="DS1106" s="7"/>
      <c r="DT1106" s="7"/>
      <c r="DU1106" s="7"/>
      <c r="EB1106" s="7"/>
      <c r="EC1106" s="7"/>
      <c r="ED1106" s="7"/>
      <c r="EE1106" s="7"/>
      <c r="EK1106" s="7"/>
      <c r="EL1106" s="7"/>
      <c r="EM1106" s="7"/>
      <c r="EN1106" s="7"/>
      <c r="EO1106" s="7"/>
      <c r="EV1106" s="7"/>
      <c r="EW1106" s="7"/>
      <c r="EX1106" s="7"/>
      <c r="EY1106" s="7"/>
    </row>
    <row r="1107" spans="1:155" s="8" customFormat="1" x14ac:dyDescent="0.35">
      <c r="A1107" s="5"/>
      <c r="B1107" s="5"/>
      <c r="C1107" s="5"/>
      <c r="D1107" s="5"/>
      <c r="E1107" s="5"/>
      <c r="F1107" s="5"/>
      <c r="G1107" s="6"/>
      <c r="H1107" s="6"/>
      <c r="I1107" s="7"/>
      <c r="J1107" s="7"/>
      <c r="K1107" s="7"/>
      <c r="L1107" s="7"/>
      <c r="M1107" s="7"/>
      <c r="N1107" s="7"/>
      <c r="O1107" s="7"/>
      <c r="P1107" s="6"/>
      <c r="Q1107" s="6"/>
      <c r="R1107" s="6"/>
      <c r="S1107" s="6"/>
      <c r="T1107" s="6"/>
      <c r="U1107" s="6"/>
      <c r="V1107" s="6"/>
      <c r="W1107" s="7"/>
      <c r="X1107" s="7"/>
      <c r="Y1107" s="7"/>
      <c r="Z1107" s="7"/>
      <c r="AA1107" s="7"/>
      <c r="AB1107" s="7"/>
      <c r="AC1107" s="7"/>
      <c r="AD1107" s="7"/>
      <c r="AE1107" s="7"/>
      <c r="AF1107" s="6"/>
      <c r="AG1107" s="7"/>
      <c r="AH1107" s="7"/>
      <c r="AI1107" s="7"/>
      <c r="AJ1107" s="7"/>
      <c r="AN1107" s="6"/>
      <c r="AO1107" s="7"/>
      <c r="AP1107" s="7"/>
      <c r="AQ1107" s="7"/>
      <c r="AR1107" s="7"/>
      <c r="AV1107" s="6"/>
      <c r="AW1107" s="7"/>
      <c r="AX1107" s="7"/>
      <c r="AY1107" s="7"/>
      <c r="AZ1107" s="7"/>
      <c r="BD1107" s="6"/>
      <c r="BE1107" s="7"/>
      <c r="BF1107" s="7"/>
      <c r="BG1107" s="7"/>
      <c r="BH1107" s="7"/>
      <c r="BQ1107" s="7"/>
      <c r="BR1107" s="7"/>
      <c r="BS1107" s="7"/>
      <c r="BT1107" s="7"/>
      <c r="BU1107" s="7"/>
      <c r="CH1107" s="7"/>
      <c r="CI1107" s="7"/>
      <c r="CJ1107" s="7"/>
      <c r="CK1107" s="7"/>
      <c r="CQ1107" s="7"/>
      <c r="CR1107" s="7"/>
      <c r="CS1107" s="7"/>
      <c r="CT1107" s="7"/>
      <c r="CU1107" s="7"/>
      <c r="DH1107" s="7"/>
      <c r="DI1107" s="7"/>
      <c r="DJ1107" s="7"/>
      <c r="DK1107" s="7"/>
      <c r="DQ1107" s="7"/>
      <c r="DR1107" s="7"/>
      <c r="DS1107" s="7"/>
      <c r="DT1107" s="7"/>
      <c r="DU1107" s="7"/>
      <c r="EB1107" s="7"/>
      <c r="EC1107" s="7"/>
      <c r="ED1107" s="7"/>
      <c r="EE1107" s="7"/>
      <c r="EK1107" s="7"/>
      <c r="EL1107" s="7"/>
      <c r="EM1107" s="7"/>
      <c r="EN1107" s="7"/>
      <c r="EO1107" s="7"/>
      <c r="EV1107" s="7"/>
      <c r="EW1107" s="7"/>
      <c r="EX1107" s="7"/>
      <c r="EY1107" s="7"/>
    </row>
    <row r="1108" spans="1:155" s="8" customFormat="1" x14ac:dyDescent="0.35">
      <c r="A1108" s="5"/>
      <c r="B1108" s="5"/>
      <c r="C1108" s="5"/>
      <c r="D1108" s="5"/>
      <c r="E1108" s="5"/>
      <c r="F1108" s="5"/>
      <c r="G1108" s="6"/>
      <c r="H1108" s="6"/>
      <c r="I1108" s="7"/>
      <c r="J1108" s="7"/>
      <c r="K1108" s="7"/>
      <c r="L1108" s="7"/>
      <c r="M1108" s="7"/>
      <c r="N1108" s="7"/>
      <c r="O1108" s="7"/>
      <c r="P1108" s="6"/>
      <c r="Q1108" s="6"/>
      <c r="R1108" s="6"/>
      <c r="S1108" s="6"/>
      <c r="T1108" s="6"/>
      <c r="U1108" s="6"/>
      <c r="V1108" s="6"/>
      <c r="W1108" s="7"/>
      <c r="X1108" s="7"/>
      <c r="Y1108" s="7"/>
      <c r="Z1108" s="7"/>
      <c r="AA1108" s="7"/>
      <c r="AB1108" s="7"/>
      <c r="AC1108" s="7"/>
      <c r="AD1108" s="7"/>
      <c r="AE1108" s="7"/>
      <c r="AF1108" s="6"/>
      <c r="AG1108" s="7"/>
      <c r="AH1108" s="7"/>
      <c r="AI1108" s="7"/>
      <c r="AJ1108" s="7"/>
      <c r="AN1108" s="6"/>
      <c r="AO1108" s="7"/>
      <c r="AP1108" s="7"/>
      <c r="AQ1108" s="7"/>
      <c r="AR1108" s="7"/>
      <c r="AV1108" s="6"/>
      <c r="AW1108" s="7"/>
      <c r="AX1108" s="7"/>
      <c r="AY1108" s="7"/>
      <c r="AZ1108" s="7"/>
      <c r="BD1108" s="6"/>
      <c r="BE1108" s="7"/>
      <c r="BF1108" s="7"/>
      <c r="BG1108" s="7"/>
      <c r="BH1108" s="7"/>
      <c r="BQ1108" s="7"/>
      <c r="BR1108" s="7"/>
      <c r="BS1108" s="7"/>
      <c r="BT1108" s="7"/>
      <c r="BU1108" s="7"/>
      <c r="CH1108" s="7"/>
      <c r="CI1108" s="7"/>
      <c r="CJ1108" s="7"/>
      <c r="CK1108" s="7"/>
      <c r="CQ1108" s="7"/>
      <c r="CR1108" s="7"/>
      <c r="CS1108" s="7"/>
      <c r="CT1108" s="7"/>
      <c r="CU1108" s="7"/>
      <c r="DH1108" s="7"/>
      <c r="DI1108" s="7"/>
      <c r="DJ1108" s="7"/>
      <c r="DK1108" s="7"/>
      <c r="DQ1108" s="7"/>
      <c r="DR1108" s="7"/>
      <c r="DS1108" s="7"/>
      <c r="DT1108" s="7"/>
      <c r="DU1108" s="7"/>
      <c r="EB1108" s="7"/>
      <c r="EC1108" s="7"/>
      <c r="ED1108" s="7"/>
      <c r="EE1108" s="7"/>
      <c r="EK1108" s="7"/>
      <c r="EL1108" s="7"/>
      <c r="EM1108" s="7"/>
      <c r="EN1108" s="7"/>
      <c r="EO1108" s="7"/>
      <c r="EV1108" s="7"/>
      <c r="EW1108" s="7"/>
      <c r="EX1108" s="7"/>
      <c r="EY1108" s="7"/>
    </row>
    <row r="1109" spans="1:155" s="8" customFormat="1" x14ac:dyDescent="0.35">
      <c r="A1109" s="5"/>
      <c r="B1109" s="5"/>
      <c r="C1109" s="5"/>
      <c r="D1109" s="5"/>
      <c r="E1109" s="5"/>
      <c r="F1109" s="5"/>
      <c r="G1109" s="6"/>
      <c r="H1109" s="6"/>
      <c r="I1109" s="7"/>
      <c r="J1109" s="7"/>
      <c r="K1109" s="7"/>
      <c r="L1109" s="7"/>
      <c r="M1109" s="7"/>
      <c r="N1109" s="7"/>
      <c r="O1109" s="7"/>
      <c r="P1109" s="6"/>
      <c r="Q1109" s="6"/>
      <c r="R1109" s="6"/>
      <c r="S1109" s="6"/>
      <c r="T1109" s="6"/>
      <c r="U1109" s="6"/>
      <c r="V1109" s="6"/>
      <c r="W1109" s="7"/>
      <c r="X1109" s="7"/>
      <c r="Y1109" s="7"/>
      <c r="Z1109" s="7"/>
      <c r="AA1109" s="7"/>
      <c r="AB1109" s="7"/>
      <c r="AC1109" s="7"/>
      <c r="AD1109" s="7"/>
      <c r="AE1109" s="7"/>
      <c r="AF1109" s="6"/>
      <c r="AG1109" s="7"/>
      <c r="AH1109" s="7"/>
      <c r="AI1109" s="7"/>
      <c r="AJ1109" s="7"/>
      <c r="AN1109" s="6"/>
      <c r="AO1109" s="7"/>
      <c r="AP1109" s="7"/>
      <c r="AQ1109" s="7"/>
      <c r="AR1109" s="7"/>
      <c r="AV1109" s="6"/>
      <c r="AW1109" s="7"/>
      <c r="AX1109" s="7"/>
      <c r="AY1109" s="7"/>
      <c r="AZ1109" s="7"/>
      <c r="BD1109" s="6"/>
      <c r="BE1109" s="7"/>
      <c r="BF1109" s="7"/>
      <c r="BG1109" s="7"/>
      <c r="BH1109" s="7"/>
      <c r="BQ1109" s="7"/>
      <c r="BR1109" s="7"/>
      <c r="BS1109" s="7"/>
      <c r="BT1109" s="7"/>
      <c r="BU1109" s="7"/>
      <c r="CH1109" s="7"/>
      <c r="CI1109" s="7"/>
      <c r="CJ1109" s="7"/>
      <c r="CK1109" s="7"/>
      <c r="CQ1109" s="7"/>
      <c r="CR1109" s="7"/>
      <c r="CS1109" s="7"/>
      <c r="CT1109" s="7"/>
      <c r="CU1109" s="7"/>
      <c r="DH1109" s="7"/>
      <c r="DI1109" s="7"/>
      <c r="DJ1109" s="7"/>
      <c r="DK1109" s="7"/>
      <c r="DQ1109" s="7"/>
      <c r="DR1109" s="7"/>
      <c r="DS1109" s="7"/>
      <c r="DT1109" s="7"/>
      <c r="DU1109" s="7"/>
      <c r="EB1109" s="7"/>
      <c r="EC1109" s="7"/>
      <c r="ED1109" s="7"/>
      <c r="EE1109" s="7"/>
      <c r="EK1109" s="7"/>
      <c r="EL1109" s="7"/>
      <c r="EM1109" s="7"/>
      <c r="EN1109" s="7"/>
      <c r="EO1109" s="7"/>
      <c r="EV1109" s="7"/>
      <c r="EW1109" s="7"/>
      <c r="EX1109" s="7"/>
      <c r="EY1109" s="7"/>
    </row>
    <row r="1110" spans="1:155" s="8" customFormat="1" x14ac:dyDescent="0.35">
      <c r="A1110" s="5"/>
      <c r="B1110" s="5"/>
      <c r="C1110" s="5"/>
      <c r="D1110" s="5"/>
      <c r="E1110" s="5"/>
      <c r="F1110" s="5"/>
      <c r="G1110" s="6"/>
      <c r="H1110" s="6"/>
      <c r="I1110" s="7"/>
      <c r="J1110" s="7"/>
      <c r="K1110" s="7"/>
      <c r="L1110" s="7"/>
      <c r="M1110" s="7"/>
      <c r="N1110" s="7"/>
      <c r="O1110" s="7"/>
      <c r="P1110" s="6"/>
      <c r="Q1110" s="6"/>
      <c r="R1110" s="6"/>
      <c r="S1110" s="6"/>
      <c r="T1110" s="6"/>
      <c r="U1110" s="6"/>
      <c r="V1110" s="6"/>
      <c r="W1110" s="7"/>
      <c r="X1110" s="7"/>
      <c r="Y1110" s="7"/>
      <c r="Z1110" s="7"/>
      <c r="AA1110" s="7"/>
      <c r="AB1110" s="7"/>
      <c r="AC1110" s="7"/>
      <c r="AD1110" s="7"/>
      <c r="AE1110" s="7"/>
      <c r="AF1110" s="6"/>
      <c r="AG1110" s="7"/>
      <c r="AH1110" s="7"/>
      <c r="AI1110" s="7"/>
      <c r="AJ1110" s="7"/>
      <c r="AN1110" s="6"/>
      <c r="AO1110" s="7"/>
      <c r="AP1110" s="7"/>
      <c r="AQ1110" s="7"/>
      <c r="AR1110" s="7"/>
      <c r="AV1110" s="6"/>
      <c r="AW1110" s="7"/>
      <c r="AX1110" s="7"/>
      <c r="AY1110" s="7"/>
      <c r="AZ1110" s="7"/>
      <c r="BD1110" s="6"/>
      <c r="BE1110" s="7"/>
      <c r="BF1110" s="7"/>
      <c r="BG1110" s="7"/>
      <c r="BH1110" s="7"/>
      <c r="BQ1110" s="7"/>
      <c r="BR1110" s="7"/>
      <c r="BS1110" s="7"/>
      <c r="BT1110" s="7"/>
      <c r="BU1110" s="7"/>
      <c r="CH1110" s="7"/>
      <c r="CI1110" s="7"/>
      <c r="CJ1110" s="7"/>
      <c r="CK1110" s="7"/>
      <c r="CQ1110" s="7"/>
      <c r="CR1110" s="7"/>
      <c r="CS1110" s="7"/>
      <c r="CT1110" s="7"/>
      <c r="CU1110" s="7"/>
      <c r="DH1110" s="7"/>
      <c r="DI1110" s="7"/>
      <c r="DJ1110" s="7"/>
      <c r="DK1110" s="7"/>
      <c r="DQ1110" s="7"/>
      <c r="DR1110" s="7"/>
      <c r="DS1110" s="7"/>
      <c r="DT1110" s="7"/>
      <c r="DU1110" s="7"/>
      <c r="EB1110" s="7"/>
      <c r="EC1110" s="7"/>
      <c r="ED1110" s="7"/>
      <c r="EE1110" s="7"/>
      <c r="EK1110" s="7"/>
      <c r="EL1110" s="7"/>
      <c r="EM1110" s="7"/>
      <c r="EN1110" s="7"/>
      <c r="EO1110" s="7"/>
      <c r="EV1110" s="7"/>
      <c r="EW1110" s="7"/>
      <c r="EX1110" s="7"/>
      <c r="EY1110" s="7"/>
    </row>
    <row r="1111" spans="1:155" s="8" customFormat="1" x14ac:dyDescent="0.35">
      <c r="A1111" s="5"/>
      <c r="B1111" s="5"/>
      <c r="C1111" s="5"/>
      <c r="D1111" s="5"/>
      <c r="E1111" s="5"/>
      <c r="F1111" s="5"/>
      <c r="G1111" s="6"/>
      <c r="H1111" s="6"/>
      <c r="I1111" s="7"/>
      <c r="J1111" s="7"/>
      <c r="K1111" s="7"/>
      <c r="L1111" s="7"/>
      <c r="M1111" s="7"/>
      <c r="N1111" s="7"/>
      <c r="O1111" s="7"/>
      <c r="P1111" s="6"/>
      <c r="Q1111" s="6"/>
      <c r="R1111" s="6"/>
      <c r="S1111" s="6"/>
      <c r="T1111" s="6"/>
      <c r="U1111" s="6"/>
      <c r="V1111" s="6"/>
      <c r="W1111" s="7"/>
      <c r="X1111" s="7"/>
      <c r="Y1111" s="7"/>
      <c r="Z1111" s="7"/>
      <c r="AA1111" s="7"/>
      <c r="AB1111" s="7"/>
      <c r="AC1111" s="7"/>
      <c r="AD1111" s="7"/>
      <c r="AE1111" s="7"/>
      <c r="AF1111" s="6"/>
      <c r="AG1111" s="7"/>
      <c r="AH1111" s="7"/>
      <c r="AI1111" s="7"/>
      <c r="AJ1111" s="7"/>
      <c r="AN1111" s="6"/>
      <c r="AO1111" s="7"/>
      <c r="AP1111" s="7"/>
      <c r="AQ1111" s="7"/>
      <c r="AR1111" s="7"/>
      <c r="AV1111" s="6"/>
      <c r="AW1111" s="7"/>
      <c r="AX1111" s="7"/>
      <c r="AY1111" s="7"/>
      <c r="AZ1111" s="7"/>
      <c r="BD1111" s="6"/>
      <c r="BE1111" s="7"/>
      <c r="BF1111" s="7"/>
      <c r="BG1111" s="7"/>
      <c r="BH1111" s="7"/>
      <c r="BQ1111" s="7"/>
      <c r="BR1111" s="7"/>
      <c r="BS1111" s="7"/>
      <c r="BT1111" s="7"/>
      <c r="BU1111" s="7"/>
      <c r="CH1111" s="7"/>
      <c r="CI1111" s="7"/>
      <c r="CJ1111" s="7"/>
      <c r="CK1111" s="7"/>
      <c r="CQ1111" s="7"/>
      <c r="CR1111" s="7"/>
      <c r="CS1111" s="7"/>
      <c r="CT1111" s="7"/>
      <c r="CU1111" s="7"/>
      <c r="DH1111" s="7"/>
      <c r="DI1111" s="7"/>
      <c r="DJ1111" s="7"/>
      <c r="DK1111" s="7"/>
      <c r="DQ1111" s="7"/>
      <c r="DR1111" s="7"/>
      <c r="DS1111" s="7"/>
      <c r="DT1111" s="7"/>
      <c r="DU1111" s="7"/>
      <c r="EB1111" s="7"/>
      <c r="EC1111" s="7"/>
      <c r="ED1111" s="7"/>
      <c r="EE1111" s="7"/>
      <c r="EK1111" s="7"/>
      <c r="EL1111" s="7"/>
      <c r="EM1111" s="7"/>
      <c r="EN1111" s="7"/>
      <c r="EO1111" s="7"/>
      <c r="EV1111" s="7"/>
      <c r="EW1111" s="7"/>
      <c r="EX1111" s="7"/>
      <c r="EY1111" s="7"/>
    </row>
    <row r="1112" spans="1:155" s="8" customFormat="1" x14ac:dyDescent="0.35">
      <c r="A1112" s="5"/>
      <c r="B1112" s="5"/>
      <c r="C1112" s="5"/>
      <c r="D1112" s="5"/>
      <c r="E1112" s="5"/>
      <c r="F1112" s="5"/>
      <c r="G1112" s="6"/>
      <c r="H1112" s="6"/>
      <c r="I1112" s="7"/>
      <c r="J1112" s="7"/>
      <c r="K1112" s="7"/>
      <c r="L1112" s="7"/>
      <c r="M1112" s="7"/>
      <c r="N1112" s="7"/>
      <c r="O1112" s="7"/>
      <c r="P1112" s="6"/>
      <c r="Q1112" s="6"/>
      <c r="R1112" s="6"/>
      <c r="S1112" s="6"/>
      <c r="T1112" s="6"/>
      <c r="U1112" s="6"/>
      <c r="V1112" s="6"/>
      <c r="W1112" s="7"/>
      <c r="X1112" s="7"/>
      <c r="Y1112" s="7"/>
      <c r="Z1112" s="7"/>
      <c r="AA1112" s="7"/>
      <c r="AB1112" s="7"/>
      <c r="AC1112" s="7"/>
      <c r="AD1112" s="7"/>
      <c r="AE1112" s="7"/>
      <c r="AF1112" s="6"/>
      <c r="AG1112" s="7"/>
      <c r="AH1112" s="7"/>
      <c r="AI1112" s="7"/>
      <c r="AJ1112" s="7"/>
      <c r="AN1112" s="6"/>
      <c r="AO1112" s="7"/>
      <c r="AP1112" s="7"/>
      <c r="AQ1112" s="7"/>
      <c r="AR1112" s="7"/>
      <c r="AV1112" s="6"/>
      <c r="AW1112" s="7"/>
      <c r="AX1112" s="7"/>
      <c r="AY1112" s="7"/>
      <c r="AZ1112" s="7"/>
      <c r="BD1112" s="6"/>
      <c r="BE1112" s="7"/>
      <c r="BF1112" s="7"/>
      <c r="BG1112" s="7"/>
      <c r="BH1112" s="7"/>
      <c r="BQ1112" s="7"/>
      <c r="BR1112" s="7"/>
      <c r="BS1112" s="7"/>
      <c r="BT1112" s="7"/>
      <c r="BU1112" s="7"/>
      <c r="CH1112" s="7"/>
      <c r="CI1112" s="7"/>
      <c r="CJ1112" s="7"/>
      <c r="CK1112" s="7"/>
      <c r="CQ1112" s="7"/>
      <c r="CR1112" s="7"/>
      <c r="CS1112" s="7"/>
      <c r="CT1112" s="7"/>
      <c r="CU1112" s="7"/>
      <c r="DH1112" s="7"/>
      <c r="DI1112" s="7"/>
      <c r="DJ1112" s="7"/>
      <c r="DK1112" s="7"/>
      <c r="DQ1112" s="7"/>
      <c r="DR1112" s="7"/>
      <c r="DS1112" s="7"/>
      <c r="DT1112" s="7"/>
      <c r="DU1112" s="7"/>
      <c r="EB1112" s="7"/>
      <c r="EC1112" s="7"/>
      <c r="ED1112" s="7"/>
      <c r="EE1112" s="7"/>
      <c r="EK1112" s="7"/>
      <c r="EL1112" s="7"/>
      <c r="EM1112" s="7"/>
      <c r="EN1112" s="7"/>
      <c r="EO1112" s="7"/>
      <c r="EV1112" s="7"/>
      <c r="EW1112" s="7"/>
      <c r="EX1112" s="7"/>
      <c r="EY1112" s="7"/>
    </row>
    <row r="1113" spans="1:155" s="8" customFormat="1" x14ac:dyDescent="0.35">
      <c r="A1113" s="5"/>
      <c r="B1113" s="5"/>
      <c r="C1113" s="5"/>
      <c r="D1113" s="5"/>
      <c r="E1113" s="5"/>
      <c r="F1113" s="5"/>
      <c r="G1113" s="6"/>
      <c r="H1113" s="6"/>
      <c r="I1113" s="7"/>
      <c r="J1113" s="7"/>
      <c r="K1113" s="7"/>
      <c r="L1113" s="7"/>
      <c r="M1113" s="7"/>
      <c r="N1113" s="7"/>
      <c r="O1113" s="7"/>
      <c r="P1113" s="6"/>
      <c r="Q1113" s="6"/>
      <c r="R1113" s="6"/>
      <c r="S1113" s="6"/>
      <c r="T1113" s="6"/>
      <c r="U1113" s="6"/>
      <c r="V1113" s="6"/>
      <c r="W1113" s="7"/>
      <c r="X1113" s="7"/>
      <c r="Y1113" s="7"/>
      <c r="Z1113" s="7"/>
      <c r="AA1113" s="7"/>
      <c r="AB1113" s="7"/>
      <c r="AC1113" s="7"/>
      <c r="AD1113" s="7"/>
      <c r="AE1113" s="7"/>
      <c r="AF1113" s="6"/>
      <c r="AG1113" s="7"/>
      <c r="AH1113" s="7"/>
      <c r="AI1113" s="7"/>
      <c r="AJ1113" s="7"/>
      <c r="AN1113" s="6"/>
      <c r="AO1113" s="7"/>
      <c r="AP1113" s="7"/>
      <c r="AQ1113" s="7"/>
      <c r="AR1113" s="7"/>
      <c r="AV1113" s="6"/>
      <c r="AW1113" s="7"/>
      <c r="AX1113" s="7"/>
      <c r="AY1113" s="7"/>
      <c r="AZ1113" s="7"/>
      <c r="BD1113" s="6"/>
      <c r="BE1113" s="7"/>
      <c r="BF1113" s="7"/>
      <c r="BG1113" s="7"/>
      <c r="BH1113" s="7"/>
      <c r="BQ1113" s="7"/>
      <c r="BR1113" s="7"/>
      <c r="BS1113" s="7"/>
      <c r="BT1113" s="7"/>
      <c r="BU1113" s="7"/>
      <c r="CH1113" s="7"/>
      <c r="CI1113" s="7"/>
      <c r="CJ1113" s="7"/>
      <c r="CK1113" s="7"/>
      <c r="CQ1113" s="7"/>
      <c r="CR1113" s="7"/>
      <c r="CS1113" s="7"/>
      <c r="CT1113" s="7"/>
      <c r="CU1113" s="7"/>
      <c r="DH1113" s="7"/>
      <c r="DI1113" s="7"/>
      <c r="DJ1113" s="7"/>
      <c r="DK1113" s="7"/>
      <c r="DQ1113" s="7"/>
      <c r="DR1113" s="7"/>
      <c r="DS1113" s="7"/>
      <c r="DT1113" s="7"/>
      <c r="DU1113" s="7"/>
      <c r="EB1113" s="7"/>
      <c r="EC1113" s="7"/>
      <c r="ED1113" s="7"/>
      <c r="EE1113" s="7"/>
      <c r="EK1113" s="7"/>
      <c r="EL1113" s="7"/>
      <c r="EM1113" s="7"/>
      <c r="EN1113" s="7"/>
      <c r="EO1113" s="7"/>
      <c r="EV1113" s="7"/>
      <c r="EW1113" s="7"/>
      <c r="EX1113" s="7"/>
      <c r="EY1113" s="7"/>
    </row>
    <row r="1114" spans="1:155" s="8" customFormat="1" x14ac:dyDescent="0.35">
      <c r="A1114" s="5"/>
      <c r="B1114" s="5"/>
      <c r="C1114" s="5"/>
      <c r="D1114" s="5"/>
      <c r="E1114" s="5"/>
      <c r="F1114" s="5"/>
      <c r="G1114" s="6"/>
      <c r="H1114" s="6"/>
      <c r="I1114" s="7"/>
      <c r="J1114" s="7"/>
      <c r="K1114" s="7"/>
      <c r="L1114" s="7"/>
      <c r="M1114" s="7"/>
      <c r="N1114" s="7"/>
      <c r="O1114" s="7"/>
      <c r="P1114" s="6"/>
      <c r="Q1114" s="6"/>
      <c r="R1114" s="6"/>
      <c r="S1114" s="6"/>
      <c r="T1114" s="6"/>
      <c r="U1114" s="6"/>
      <c r="V1114" s="6"/>
      <c r="W1114" s="7"/>
      <c r="X1114" s="7"/>
      <c r="Y1114" s="7"/>
      <c r="Z1114" s="7"/>
      <c r="AA1114" s="7"/>
      <c r="AB1114" s="7"/>
      <c r="AC1114" s="7"/>
      <c r="AD1114" s="7"/>
      <c r="AE1114" s="7"/>
      <c r="AF1114" s="6"/>
      <c r="AG1114" s="7"/>
      <c r="AH1114" s="7"/>
      <c r="AI1114" s="7"/>
      <c r="AJ1114" s="7"/>
      <c r="AN1114" s="6"/>
      <c r="AO1114" s="7"/>
      <c r="AP1114" s="7"/>
      <c r="AQ1114" s="7"/>
      <c r="AR1114" s="7"/>
      <c r="AV1114" s="6"/>
      <c r="AW1114" s="7"/>
      <c r="AX1114" s="7"/>
      <c r="AY1114" s="7"/>
      <c r="AZ1114" s="7"/>
      <c r="BD1114" s="6"/>
      <c r="BE1114" s="7"/>
      <c r="BF1114" s="7"/>
      <c r="BG1114" s="7"/>
      <c r="BH1114" s="7"/>
      <c r="BQ1114" s="7"/>
      <c r="BR1114" s="7"/>
      <c r="BS1114" s="7"/>
      <c r="BT1114" s="7"/>
      <c r="BU1114" s="7"/>
      <c r="CH1114" s="7"/>
      <c r="CI1114" s="7"/>
      <c r="CJ1114" s="7"/>
      <c r="CK1114" s="7"/>
      <c r="CQ1114" s="7"/>
      <c r="CR1114" s="7"/>
      <c r="CS1114" s="7"/>
      <c r="CT1114" s="7"/>
      <c r="CU1114" s="7"/>
      <c r="DH1114" s="7"/>
      <c r="DI1114" s="7"/>
      <c r="DJ1114" s="7"/>
      <c r="DK1114" s="7"/>
      <c r="DQ1114" s="7"/>
      <c r="DR1114" s="7"/>
      <c r="DS1114" s="7"/>
      <c r="DT1114" s="7"/>
      <c r="DU1114" s="7"/>
      <c r="EB1114" s="7"/>
      <c r="EC1114" s="7"/>
      <c r="ED1114" s="7"/>
      <c r="EE1114" s="7"/>
      <c r="EK1114" s="7"/>
      <c r="EL1114" s="7"/>
      <c r="EM1114" s="7"/>
      <c r="EN1114" s="7"/>
      <c r="EO1114" s="7"/>
      <c r="EV1114" s="7"/>
      <c r="EW1114" s="7"/>
      <c r="EX1114" s="7"/>
      <c r="EY1114" s="7"/>
    </row>
    <row r="1115" spans="1:155" s="8" customFormat="1" x14ac:dyDescent="0.35">
      <c r="A1115" s="5"/>
      <c r="B1115" s="5"/>
      <c r="C1115" s="5"/>
      <c r="D1115" s="5"/>
      <c r="E1115" s="5"/>
      <c r="F1115" s="5"/>
      <c r="G1115" s="6"/>
      <c r="H1115" s="6"/>
      <c r="I1115" s="7"/>
      <c r="J1115" s="7"/>
      <c r="K1115" s="7"/>
      <c r="L1115" s="7"/>
      <c r="M1115" s="7"/>
      <c r="N1115" s="7"/>
      <c r="O1115" s="7"/>
      <c r="P1115" s="6"/>
      <c r="Q1115" s="6"/>
      <c r="R1115" s="6"/>
      <c r="S1115" s="6"/>
      <c r="T1115" s="6"/>
      <c r="U1115" s="6"/>
      <c r="V1115" s="6"/>
      <c r="W1115" s="7"/>
      <c r="X1115" s="7"/>
      <c r="Y1115" s="7"/>
      <c r="Z1115" s="7"/>
      <c r="AA1115" s="7"/>
      <c r="AB1115" s="7"/>
      <c r="AC1115" s="7"/>
      <c r="AD1115" s="7"/>
      <c r="AE1115" s="7"/>
      <c r="AF1115" s="6"/>
      <c r="AG1115" s="7"/>
      <c r="AH1115" s="7"/>
      <c r="AI1115" s="7"/>
      <c r="AJ1115" s="7"/>
      <c r="AN1115" s="6"/>
      <c r="AO1115" s="7"/>
      <c r="AP1115" s="7"/>
      <c r="AQ1115" s="7"/>
      <c r="AR1115" s="7"/>
      <c r="AV1115" s="6"/>
      <c r="AW1115" s="7"/>
      <c r="AX1115" s="7"/>
      <c r="AY1115" s="7"/>
      <c r="AZ1115" s="7"/>
      <c r="BD1115" s="6"/>
      <c r="BE1115" s="7"/>
      <c r="BF1115" s="7"/>
      <c r="BG1115" s="7"/>
      <c r="BH1115" s="7"/>
      <c r="BQ1115" s="7"/>
      <c r="BR1115" s="7"/>
      <c r="BS1115" s="7"/>
      <c r="BT1115" s="7"/>
      <c r="BU1115" s="7"/>
      <c r="CH1115" s="7"/>
      <c r="CI1115" s="7"/>
      <c r="CJ1115" s="7"/>
      <c r="CK1115" s="7"/>
      <c r="CQ1115" s="7"/>
      <c r="CR1115" s="7"/>
      <c r="CS1115" s="7"/>
      <c r="CT1115" s="7"/>
      <c r="CU1115" s="7"/>
      <c r="DH1115" s="7"/>
      <c r="DI1115" s="7"/>
      <c r="DJ1115" s="7"/>
      <c r="DK1115" s="7"/>
      <c r="DQ1115" s="7"/>
      <c r="DR1115" s="7"/>
      <c r="DS1115" s="7"/>
      <c r="DT1115" s="7"/>
      <c r="DU1115" s="7"/>
      <c r="EB1115" s="7"/>
      <c r="EC1115" s="7"/>
      <c r="ED1115" s="7"/>
      <c r="EE1115" s="7"/>
      <c r="EK1115" s="7"/>
      <c r="EL1115" s="7"/>
      <c r="EM1115" s="7"/>
      <c r="EN1115" s="7"/>
      <c r="EO1115" s="7"/>
      <c r="EV1115" s="7"/>
      <c r="EW1115" s="7"/>
      <c r="EX1115" s="7"/>
      <c r="EY1115" s="7"/>
    </row>
    <row r="1116" spans="1:155" s="8" customFormat="1" x14ac:dyDescent="0.35">
      <c r="A1116" s="5"/>
      <c r="B1116" s="5"/>
      <c r="C1116" s="5"/>
      <c r="D1116" s="5"/>
      <c r="E1116" s="5"/>
      <c r="F1116" s="5"/>
      <c r="G1116" s="6"/>
      <c r="H1116" s="6"/>
      <c r="I1116" s="7"/>
      <c r="J1116" s="7"/>
      <c r="K1116" s="7"/>
      <c r="L1116" s="7"/>
      <c r="M1116" s="7"/>
      <c r="N1116" s="7"/>
      <c r="O1116" s="7"/>
      <c r="P1116" s="6"/>
      <c r="Q1116" s="6"/>
      <c r="R1116" s="6"/>
      <c r="S1116" s="6"/>
      <c r="T1116" s="6"/>
      <c r="U1116" s="6"/>
      <c r="V1116" s="6"/>
      <c r="W1116" s="7"/>
      <c r="X1116" s="7"/>
      <c r="Y1116" s="7"/>
      <c r="Z1116" s="7"/>
      <c r="AA1116" s="7"/>
      <c r="AB1116" s="7"/>
      <c r="AC1116" s="7"/>
      <c r="AD1116" s="7"/>
      <c r="AE1116" s="7"/>
      <c r="AF1116" s="6"/>
      <c r="AG1116" s="7"/>
      <c r="AH1116" s="7"/>
      <c r="AI1116" s="7"/>
      <c r="AJ1116" s="7"/>
      <c r="AN1116" s="6"/>
      <c r="AO1116" s="7"/>
      <c r="AP1116" s="7"/>
      <c r="AQ1116" s="7"/>
      <c r="AR1116" s="7"/>
      <c r="AV1116" s="6"/>
      <c r="AW1116" s="7"/>
      <c r="AX1116" s="7"/>
      <c r="AY1116" s="7"/>
      <c r="AZ1116" s="7"/>
      <c r="BD1116" s="6"/>
      <c r="BE1116" s="7"/>
      <c r="BF1116" s="7"/>
      <c r="BG1116" s="7"/>
      <c r="BH1116" s="7"/>
      <c r="BQ1116" s="7"/>
      <c r="BR1116" s="7"/>
      <c r="BS1116" s="7"/>
      <c r="BT1116" s="7"/>
      <c r="BU1116" s="7"/>
      <c r="CH1116" s="7"/>
      <c r="CI1116" s="7"/>
      <c r="CJ1116" s="7"/>
      <c r="CK1116" s="7"/>
      <c r="CQ1116" s="7"/>
      <c r="CR1116" s="7"/>
      <c r="CS1116" s="7"/>
      <c r="CT1116" s="7"/>
      <c r="CU1116" s="7"/>
      <c r="DH1116" s="7"/>
      <c r="DI1116" s="7"/>
      <c r="DJ1116" s="7"/>
      <c r="DK1116" s="7"/>
      <c r="DQ1116" s="7"/>
      <c r="DR1116" s="7"/>
      <c r="DS1116" s="7"/>
      <c r="DT1116" s="7"/>
      <c r="DU1116" s="7"/>
      <c r="EB1116" s="7"/>
      <c r="EC1116" s="7"/>
      <c r="ED1116" s="7"/>
      <c r="EE1116" s="7"/>
      <c r="EK1116" s="7"/>
      <c r="EL1116" s="7"/>
      <c r="EM1116" s="7"/>
      <c r="EN1116" s="7"/>
      <c r="EO1116" s="7"/>
      <c r="EV1116" s="7"/>
      <c r="EW1116" s="7"/>
      <c r="EX1116" s="7"/>
      <c r="EY1116" s="7"/>
    </row>
    <row r="1117" spans="1:155" s="8" customFormat="1" x14ac:dyDescent="0.35">
      <c r="A1117" s="5"/>
      <c r="B1117" s="5"/>
      <c r="C1117" s="5"/>
      <c r="D1117" s="5"/>
      <c r="E1117" s="5"/>
      <c r="F1117" s="5"/>
      <c r="G1117" s="6"/>
      <c r="H1117" s="6"/>
      <c r="I1117" s="7"/>
      <c r="J1117" s="7"/>
      <c r="K1117" s="7"/>
      <c r="L1117" s="7"/>
      <c r="M1117" s="7"/>
      <c r="N1117" s="7"/>
      <c r="O1117" s="7"/>
      <c r="P1117" s="6"/>
      <c r="Q1117" s="6"/>
      <c r="R1117" s="6"/>
      <c r="S1117" s="6"/>
      <c r="T1117" s="6"/>
      <c r="U1117" s="6"/>
      <c r="V1117" s="6"/>
      <c r="W1117" s="7"/>
      <c r="X1117" s="7"/>
      <c r="Y1117" s="7"/>
      <c r="Z1117" s="7"/>
      <c r="AA1117" s="7"/>
      <c r="AB1117" s="7"/>
      <c r="AC1117" s="7"/>
      <c r="AD1117" s="7"/>
      <c r="AE1117" s="7"/>
      <c r="AF1117" s="6"/>
      <c r="AG1117" s="7"/>
      <c r="AH1117" s="7"/>
      <c r="AI1117" s="7"/>
      <c r="AJ1117" s="7"/>
      <c r="AN1117" s="6"/>
      <c r="AO1117" s="7"/>
      <c r="AP1117" s="7"/>
      <c r="AQ1117" s="7"/>
      <c r="AR1117" s="7"/>
      <c r="AV1117" s="6"/>
      <c r="AW1117" s="7"/>
      <c r="AX1117" s="7"/>
      <c r="AY1117" s="7"/>
      <c r="AZ1117" s="7"/>
      <c r="BD1117" s="6"/>
      <c r="BE1117" s="7"/>
      <c r="BF1117" s="7"/>
      <c r="BG1117" s="7"/>
      <c r="BH1117" s="7"/>
      <c r="BQ1117" s="7"/>
      <c r="BR1117" s="7"/>
      <c r="BS1117" s="7"/>
      <c r="BT1117" s="7"/>
      <c r="BU1117" s="7"/>
      <c r="CH1117" s="7"/>
      <c r="CI1117" s="7"/>
      <c r="CJ1117" s="7"/>
      <c r="CK1117" s="7"/>
      <c r="CQ1117" s="7"/>
      <c r="CR1117" s="7"/>
      <c r="CS1117" s="7"/>
      <c r="CT1117" s="7"/>
      <c r="CU1117" s="7"/>
      <c r="DH1117" s="7"/>
      <c r="DI1117" s="7"/>
      <c r="DJ1117" s="7"/>
      <c r="DK1117" s="7"/>
      <c r="DQ1117" s="7"/>
      <c r="DR1117" s="7"/>
      <c r="DS1117" s="7"/>
      <c r="DT1117" s="7"/>
      <c r="DU1117" s="7"/>
      <c r="EB1117" s="7"/>
      <c r="EC1117" s="7"/>
      <c r="ED1117" s="7"/>
      <c r="EE1117" s="7"/>
      <c r="EK1117" s="7"/>
      <c r="EL1117" s="7"/>
      <c r="EM1117" s="7"/>
      <c r="EN1117" s="7"/>
      <c r="EO1117" s="7"/>
      <c r="EV1117" s="7"/>
      <c r="EW1117" s="7"/>
      <c r="EX1117" s="7"/>
      <c r="EY1117" s="7"/>
    </row>
    <row r="1118" spans="1:155" s="8" customFormat="1" x14ac:dyDescent="0.35">
      <c r="A1118" s="5"/>
      <c r="B1118" s="5"/>
      <c r="C1118" s="5"/>
      <c r="D1118" s="5"/>
      <c r="E1118" s="5"/>
      <c r="F1118" s="5"/>
      <c r="G1118" s="6"/>
      <c r="H1118" s="6"/>
      <c r="I1118" s="7"/>
      <c r="J1118" s="7"/>
      <c r="K1118" s="7"/>
      <c r="L1118" s="7"/>
      <c r="M1118" s="7"/>
      <c r="N1118" s="7"/>
      <c r="O1118" s="7"/>
      <c r="P1118" s="6"/>
      <c r="Q1118" s="6"/>
      <c r="R1118" s="6"/>
      <c r="S1118" s="6"/>
      <c r="T1118" s="6"/>
      <c r="U1118" s="6"/>
      <c r="V1118" s="6"/>
      <c r="W1118" s="7"/>
      <c r="X1118" s="7"/>
      <c r="Y1118" s="7"/>
      <c r="Z1118" s="7"/>
      <c r="AA1118" s="7"/>
      <c r="AB1118" s="7"/>
      <c r="AC1118" s="7"/>
      <c r="AD1118" s="7"/>
      <c r="AE1118" s="7"/>
      <c r="AF1118" s="6"/>
      <c r="AG1118" s="7"/>
      <c r="AH1118" s="7"/>
      <c r="AI1118" s="7"/>
      <c r="AJ1118" s="7"/>
      <c r="AN1118" s="6"/>
      <c r="AO1118" s="7"/>
      <c r="AP1118" s="7"/>
      <c r="AQ1118" s="7"/>
      <c r="AR1118" s="7"/>
      <c r="AV1118" s="6"/>
      <c r="AW1118" s="7"/>
      <c r="AX1118" s="7"/>
      <c r="AY1118" s="7"/>
      <c r="AZ1118" s="7"/>
      <c r="BD1118" s="6"/>
      <c r="BE1118" s="7"/>
      <c r="BF1118" s="7"/>
      <c r="BG1118" s="7"/>
      <c r="BH1118" s="7"/>
      <c r="BQ1118" s="7"/>
      <c r="BR1118" s="7"/>
      <c r="BS1118" s="7"/>
      <c r="BT1118" s="7"/>
      <c r="BU1118" s="7"/>
      <c r="CH1118" s="7"/>
      <c r="CI1118" s="7"/>
      <c r="CJ1118" s="7"/>
      <c r="CK1118" s="7"/>
      <c r="CQ1118" s="7"/>
      <c r="CR1118" s="7"/>
      <c r="CS1118" s="7"/>
      <c r="CT1118" s="7"/>
      <c r="CU1118" s="7"/>
      <c r="DH1118" s="7"/>
      <c r="DI1118" s="7"/>
      <c r="DJ1118" s="7"/>
      <c r="DK1118" s="7"/>
      <c r="DQ1118" s="7"/>
      <c r="DR1118" s="7"/>
      <c r="DS1118" s="7"/>
      <c r="DT1118" s="7"/>
      <c r="DU1118" s="7"/>
      <c r="EB1118" s="7"/>
      <c r="EC1118" s="7"/>
      <c r="ED1118" s="7"/>
      <c r="EE1118" s="7"/>
      <c r="EK1118" s="7"/>
      <c r="EL1118" s="7"/>
      <c r="EM1118" s="7"/>
      <c r="EN1118" s="7"/>
      <c r="EO1118" s="7"/>
      <c r="EV1118" s="7"/>
      <c r="EW1118" s="7"/>
      <c r="EX1118" s="7"/>
      <c r="EY1118" s="7"/>
    </row>
    <row r="1119" spans="1:155" s="8" customFormat="1" x14ac:dyDescent="0.35">
      <c r="A1119" s="5"/>
      <c r="B1119" s="5"/>
      <c r="C1119" s="5"/>
      <c r="D1119" s="5"/>
      <c r="E1119" s="5"/>
      <c r="F1119" s="5"/>
      <c r="G1119" s="6"/>
      <c r="H1119" s="6"/>
      <c r="I1119" s="7"/>
      <c r="J1119" s="7"/>
      <c r="K1119" s="7"/>
      <c r="L1119" s="7"/>
      <c r="M1119" s="7"/>
      <c r="N1119" s="7"/>
      <c r="O1119" s="7"/>
      <c r="P1119" s="6"/>
      <c r="Q1119" s="6"/>
      <c r="R1119" s="6"/>
      <c r="S1119" s="6"/>
      <c r="T1119" s="6"/>
      <c r="U1119" s="6"/>
      <c r="V1119" s="6"/>
      <c r="W1119" s="7"/>
      <c r="X1119" s="7"/>
      <c r="Y1119" s="7"/>
      <c r="Z1119" s="7"/>
      <c r="AA1119" s="7"/>
      <c r="AB1119" s="7"/>
      <c r="AC1119" s="7"/>
      <c r="AD1119" s="7"/>
      <c r="AE1119" s="7"/>
      <c r="AF1119" s="6"/>
      <c r="AG1119" s="7"/>
      <c r="AH1119" s="7"/>
      <c r="AI1119" s="7"/>
      <c r="AJ1119" s="7"/>
      <c r="AN1119" s="6"/>
      <c r="AO1119" s="7"/>
      <c r="AP1119" s="7"/>
      <c r="AQ1119" s="7"/>
      <c r="AR1119" s="7"/>
      <c r="AV1119" s="6"/>
      <c r="AW1119" s="7"/>
      <c r="AX1119" s="7"/>
      <c r="AY1119" s="7"/>
      <c r="AZ1119" s="7"/>
      <c r="BD1119" s="6"/>
      <c r="BE1119" s="7"/>
      <c r="BF1119" s="7"/>
      <c r="BG1119" s="7"/>
      <c r="BH1119" s="7"/>
      <c r="BQ1119" s="7"/>
      <c r="BR1119" s="7"/>
      <c r="BS1119" s="7"/>
      <c r="BT1119" s="7"/>
      <c r="BU1119" s="7"/>
      <c r="CH1119" s="7"/>
      <c r="CI1119" s="7"/>
      <c r="CJ1119" s="7"/>
      <c r="CK1119" s="7"/>
      <c r="CQ1119" s="7"/>
      <c r="CR1119" s="7"/>
      <c r="CS1119" s="7"/>
      <c r="CT1119" s="7"/>
      <c r="CU1119" s="7"/>
      <c r="DH1119" s="7"/>
      <c r="DI1119" s="7"/>
      <c r="DJ1119" s="7"/>
      <c r="DK1119" s="7"/>
      <c r="DQ1119" s="7"/>
      <c r="DR1119" s="7"/>
      <c r="DS1119" s="7"/>
      <c r="DT1119" s="7"/>
      <c r="DU1119" s="7"/>
      <c r="EB1119" s="7"/>
      <c r="EC1119" s="7"/>
      <c r="ED1119" s="7"/>
      <c r="EE1119" s="7"/>
      <c r="EK1119" s="7"/>
      <c r="EL1119" s="7"/>
      <c r="EM1119" s="7"/>
      <c r="EN1119" s="7"/>
      <c r="EO1119" s="7"/>
      <c r="EV1119" s="7"/>
      <c r="EW1119" s="7"/>
      <c r="EX1119" s="7"/>
      <c r="EY1119" s="7"/>
    </row>
    <row r="1120" spans="1:155" s="8" customFormat="1" x14ac:dyDescent="0.35">
      <c r="A1120" s="5"/>
      <c r="B1120" s="5"/>
      <c r="C1120" s="5"/>
      <c r="D1120" s="5"/>
      <c r="E1120" s="5"/>
      <c r="F1120" s="5"/>
      <c r="G1120" s="6"/>
      <c r="H1120" s="6"/>
      <c r="I1120" s="7"/>
      <c r="J1120" s="7"/>
      <c r="K1120" s="7"/>
      <c r="L1120" s="7"/>
      <c r="M1120" s="7"/>
      <c r="N1120" s="7"/>
      <c r="O1120" s="7"/>
      <c r="P1120" s="6"/>
      <c r="Q1120" s="6"/>
      <c r="R1120" s="6"/>
      <c r="S1120" s="6"/>
      <c r="T1120" s="6"/>
      <c r="U1120" s="6"/>
      <c r="V1120" s="6"/>
      <c r="W1120" s="7"/>
      <c r="X1120" s="7"/>
      <c r="Y1120" s="7"/>
      <c r="Z1120" s="7"/>
      <c r="AA1120" s="7"/>
      <c r="AB1120" s="7"/>
      <c r="AC1120" s="7"/>
      <c r="AD1120" s="7"/>
      <c r="AE1120" s="7"/>
      <c r="AF1120" s="6"/>
      <c r="AG1120" s="7"/>
      <c r="AH1120" s="7"/>
      <c r="AI1120" s="7"/>
      <c r="AJ1120" s="7"/>
      <c r="AN1120" s="6"/>
      <c r="AO1120" s="7"/>
      <c r="AP1120" s="7"/>
      <c r="AQ1120" s="7"/>
      <c r="AR1120" s="7"/>
      <c r="AV1120" s="6"/>
      <c r="AW1120" s="7"/>
      <c r="AX1120" s="7"/>
      <c r="AY1120" s="7"/>
      <c r="AZ1120" s="7"/>
      <c r="BD1120" s="6"/>
      <c r="BE1120" s="7"/>
      <c r="BF1120" s="7"/>
      <c r="BG1120" s="7"/>
      <c r="BH1120" s="7"/>
      <c r="BQ1120" s="7"/>
      <c r="BR1120" s="7"/>
      <c r="BS1120" s="7"/>
      <c r="BT1120" s="7"/>
      <c r="BU1120" s="7"/>
      <c r="CH1120" s="7"/>
      <c r="CI1120" s="7"/>
      <c r="CJ1120" s="7"/>
      <c r="CK1120" s="7"/>
      <c r="CQ1120" s="7"/>
      <c r="CR1120" s="7"/>
      <c r="CS1120" s="7"/>
      <c r="CT1120" s="7"/>
      <c r="CU1120" s="7"/>
      <c r="DH1120" s="7"/>
      <c r="DI1120" s="7"/>
      <c r="DJ1120" s="7"/>
      <c r="DK1120" s="7"/>
      <c r="DQ1120" s="7"/>
      <c r="DR1120" s="7"/>
      <c r="DS1120" s="7"/>
      <c r="DT1120" s="7"/>
      <c r="DU1120" s="7"/>
      <c r="EB1120" s="7"/>
      <c r="EC1120" s="7"/>
      <c r="ED1120" s="7"/>
      <c r="EE1120" s="7"/>
      <c r="EK1120" s="7"/>
      <c r="EL1120" s="7"/>
      <c r="EM1120" s="7"/>
      <c r="EN1120" s="7"/>
      <c r="EO1120" s="7"/>
      <c r="EV1120" s="7"/>
      <c r="EW1120" s="7"/>
      <c r="EX1120" s="7"/>
      <c r="EY1120" s="7"/>
    </row>
    <row r="1121" spans="1:155" s="8" customFormat="1" x14ac:dyDescent="0.35">
      <c r="A1121" s="5"/>
      <c r="B1121" s="5"/>
      <c r="C1121" s="5"/>
      <c r="D1121" s="5"/>
      <c r="E1121" s="5"/>
      <c r="F1121" s="5"/>
      <c r="G1121" s="6"/>
      <c r="H1121" s="6"/>
      <c r="I1121" s="7"/>
      <c r="J1121" s="7"/>
      <c r="K1121" s="7"/>
      <c r="L1121" s="7"/>
      <c r="M1121" s="7"/>
      <c r="N1121" s="7"/>
      <c r="O1121" s="7"/>
      <c r="P1121" s="6"/>
      <c r="Q1121" s="6"/>
      <c r="R1121" s="6"/>
      <c r="S1121" s="6"/>
      <c r="T1121" s="6"/>
      <c r="U1121" s="6"/>
      <c r="V1121" s="6"/>
      <c r="W1121" s="7"/>
      <c r="X1121" s="7"/>
      <c r="Y1121" s="7"/>
      <c r="Z1121" s="7"/>
      <c r="AA1121" s="7"/>
      <c r="AB1121" s="7"/>
      <c r="AC1121" s="7"/>
      <c r="AD1121" s="7"/>
      <c r="AE1121" s="7"/>
      <c r="AF1121" s="6"/>
      <c r="AG1121" s="7"/>
      <c r="AH1121" s="7"/>
      <c r="AI1121" s="7"/>
      <c r="AJ1121" s="7"/>
      <c r="AN1121" s="6"/>
      <c r="AO1121" s="7"/>
      <c r="AP1121" s="7"/>
      <c r="AQ1121" s="7"/>
      <c r="AR1121" s="7"/>
      <c r="AV1121" s="6"/>
      <c r="AW1121" s="7"/>
      <c r="AX1121" s="7"/>
      <c r="AY1121" s="7"/>
      <c r="AZ1121" s="7"/>
      <c r="BD1121" s="6"/>
      <c r="BE1121" s="7"/>
      <c r="BF1121" s="7"/>
      <c r="BG1121" s="7"/>
      <c r="BH1121" s="7"/>
      <c r="BQ1121" s="7"/>
      <c r="BR1121" s="7"/>
      <c r="BS1121" s="7"/>
      <c r="BT1121" s="7"/>
      <c r="BU1121" s="7"/>
      <c r="CH1121" s="7"/>
      <c r="CI1121" s="7"/>
      <c r="CJ1121" s="7"/>
      <c r="CK1121" s="7"/>
      <c r="CQ1121" s="7"/>
      <c r="CR1121" s="7"/>
      <c r="CS1121" s="7"/>
      <c r="CT1121" s="7"/>
      <c r="CU1121" s="7"/>
      <c r="DH1121" s="7"/>
      <c r="DI1121" s="7"/>
      <c r="DJ1121" s="7"/>
      <c r="DK1121" s="7"/>
      <c r="DQ1121" s="7"/>
      <c r="DR1121" s="7"/>
      <c r="DS1121" s="7"/>
      <c r="DT1121" s="7"/>
      <c r="DU1121" s="7"/>
      <c r="EB1121" s="7"/>
      <c r="EC1121" s="7"/>
      <c r="ED1121" s="7"/>
      <c r="EE1121" s="7"/>
      <c r="EK1121" s="7"/>
      <c r="EL1121" s="7"/>
      <c r="EM1121" s="7"/>
      <c r="EN1121" s="7"/>
      <c r="EO1121" s="7"/>
      <c r="EV1121" s="7"/>
      <c r="EW1121" s="7"/>
      <c r="EX1121" s="7"/>
      <c r="EY1121" s="7"/>
    </row>
    <row r="1122" spans="1:155" s="8" customFormat="1" x14ac:dyDescent="0.35">
      <c r="A1122" s="5"/>
      <c r="B1122" s="5"/>
      <c r="C1122" s="5"/>
      <c r="D1122" s="5"/>
      <c r="E1122" s="5"/>
      <c r="F1122" s="5"/>
      <c r="G1122" s="6"/>
      <c r="H1122" s="6"/>
      <c r="I1122" s="7"/>
      <c r="J1122" s="7"/>
      <c r="K1122" s="7"/>
      <c r="L1122" s="7"/>
      <c r="M1122" s="7"/>
      <c r="N1122" s="7"/>
      <c r="O1122" s="7"/>
      <c r="P1122" s="6"/>
      <c r="Q1122" s="6"/>
      <c r="R1122" s="6"/>
      <c r="S1122" s="6"/>
      <c r="T1122" s="6"/>
      <c r="U1122" s="6"/>
      <c r="V1122" s="6"/>
      <c r="W1122" s="7"/>
      <c r="X1122" s="7"/>
      <c r="Y1122" s="7"/>
      <c r="Z1122" s="7"/>
      <c r="AA1122" s="7"/>
      <c r="AB1122" s="7"/>
      <c r="AC1122" s="7"/>
      <c r="AD1122" s="7"/>
      <c r="AE1122" s="7"/>
      <c r="AF1122" s="6"/>
      <c r="AG1122" s="7"/>
      <c r="AH1122" s="7"/>
      <c r="AI1122" s="7"/>
      <c r="AJ1122" s="7"/>
      <c r="AN1122" s="6"/>
      <c r="AO1122" s="7"/>
      <c r="AP1122" s="7"/>
      <c r="AQ1122" s="7"/>
      <c r="AR1122" s="7"/>
      <c r="AV1122" s="6"/>
      <c r="AW1122" s="7"/>
      <c r="AX1122" s="7"/>
      <c r="AY1122" s="7"/>
      <c r="AZ1122" s="7"/>
      <c r="BD1122" s="6"/>
      <c r="BE1122" s="7"/>
      <c r="BF1122" s="7"/>
      <c r="BG1122" s="7"/>
      <c r="BH1122" s="7"/>
      <c r="BQ1122" s="7"/>
      <c r="BR1122" s="7"/>
      <c r="BS1122" s="7"/>
      <c r="BT1122" s="7"/>
      <c r="BU1122" s="7"/>
      <c r="CH1122" s="7"/>
      <c r="CI1122" s="7"/>
      <c r="CJ1122" s="7"/>
      <c r="CK1122" s="7"/>
      <c r="CQ1122" s="7"/>
      <c r="CR1122" s="7"/>
      <c r="CS1122" s="7"/>
      <c r="CT1122" s="7"/>
      <c r="CU1122" s="7"/>
      <c r="DH1122" s="7"/>
      <c r="DI1122" s="7"/>
      <c r="DJ1122" s="7"/>
      <c r="DK1122" s="7"/>
      <c r="DQ1122" s="7"/>
      <c r="DR1122" s="7"/>
      <c r="DS1122" s="7"/>
      <c r="DT1122" s="7"/>
      <c r="DU1122" s="7"/>
      <c r="EB1122" s="7"/>
      <c r="EC1122" s="7"/>
      <c r="ED1122" s="7"/>
      <c r="EE1122" s="7"/>
      <c r="EK1122" s="7"/>
      <c r="EL1122" s="7"/>
      <c r="EM1122" s="7"/>
      <c r="EN1122" s="7"/>
      <c r="EO1122" s="7"/>
      <c r="EV1122" s="7"/>
      <c r="EW1122" s="7"/>
      <c r="EX1122" s="7"/>
      <c r="EY1122" s="7"/>
    </row>
    <row r="1123" spans="1:155" s="8" customFormat="1" x14ac:dyDescent="0.35">
      <c r="A1123" s="5"/>
      <c r="B1123" s="5"/>
      <c r="C1123" s="5"/>
      <c r="D1123" s="5"/>
      <c r="E1123" s="5"/>
      <c r="F1123" s="5"/>
      <c r="G1123" s="6"/>
      <c r="H1123" s="6"/>
      <c r="I1123" s="7"/>
      <c r="J1123" s="7"/>
      <c r="K1123" s="7"/>
      <c r="L1123" s="7"/>
      <c r="M1123" s="7"/>
      <c r="N1123" s="7"/>
      <c r="O1123" s="7"/>
      <c r="P1123" s="6"/>
      <c r="Q1123" s="6"/>
      <c r="R1123" s="6"/>
      <c r="S1123" s="6"/>
      <c r="T1123" s="6"/>
      <c r="U1123" s="6"/>
      <c r="V1123" s="6"/>
      <c r="W1123" s="7"/>
      <c r="X1123" s="7"/>
      <c r="Y1123" s="7"/>
      <c r="Z1123" s="7"/>
      <c r="AA1123" s="7"/>
      <c r="AB1123" s="7"/>
      <c r="AC1123" s="7"/>
      <c r="AD1123" s="7"/>
      <c r="AE1123" s="7"/>
      <c r="AF1123" s="6"/>
      <c r="AG1123" s="7"/>
      <c r="AH1123" s="7"/>
      <c r="AI1123" s="7"/>
      <c r="AJ1123" s="7"/>
      <c r="AN1123" s="6"/>
      <c r="AO1123" s="7"/>
      <c r="AP1123" s="7"/>
      <c r="AQ1123" s="7"/>
      <c r="AR1123" s="7"/>
      <c r="AV1123" s="6"/>
      <c r="AW1123" s="7"/>
      <c r="AX1123" s="7"/>
      <c r="AY1123" s="7"/>
      <c r="AZ1123" s="7"/>
      <c r="BD1123" s="6"/>
      <c r="BE1123" s="7"/>
      <c r="BF1123" s="7"/>
      <c r="BG1123" s="7"/>
      <c r="BH1123" s="7"/>
      <c r="BQ1123" s="7"/>
      <c r="BR1123" s="7"/>
      <c r="BS1123" s="7"/>
      <c r="BT1123" s="7"/>
      <c r="BU1123" s="7"/>
      <c r="CH1123" s="7"/>
      <c r="CI1123" s="7"/>
      <c r="CJ1123" s="7"/>
      <c r="CK1123" s="7"/>
      <c r="CQ1123" s="7"/>
      <c r="CR1123" s="7"/>
      <c r="CS1123" s="7"/>
      <c r="CT1123" s="7"/>
      <c r="CU1123" s="7"/>
      <c r="DH1123" s="7"/>
      <c r="DI1123" s="7"/>
      <c r="DJ1123" s="7"/>
      <c r="DK1123" s="7"/>
      <c r="DQ1123" s="7"/>
      <c r="DR1123" s="7"/>
      <c r="DS1123" s="7"/>
      <c r="DT1123" s="7"/>
      <c r="DU1123" s="7"/>
      <c r="EB1123" s="7"/>
      <c r="EC1123" s="7"/>
      <c r="ED1123" s="7"/>
      <c r="EE1123" s="7"/>
      <c r="EK1123" s="7"/>
      <c r="EL1123" s="7"/>
      <c r="EM1123" s="7"/>
      <c r="EN1123" s="7"/>
      <c r="EO1123" s="7"/>
      <c r="EV1123" s="7"/>
      <c r="EW1123" s="7"/>
      <c r="EX1123" s="7"/>
      <c r="EY1123" s="7"/>
    </row>
    <row r="1124" spans="1:155" s="8" customFormat="1" x14ac:dyDescent="0.35">
      <c r="A1124" s="5"/>
      <c r="B1124" s="5"/>
      <c r="C1124" s="5"/>
      <c r="D1124" s="5"/>
      <c r="E1124" s="5"/>
      <c r="F1124" s="5"/>
      <c r="G1124" s="6"/>
      <c r="H1124" s="6"/>
      <c r="I1124" s="7"/>
      <c r="J1124" s="7"/>
      <c r="K1124" s="7"/>
      <c r="L1124" s="7"/>
      <c r="M1124" s="7"/>
      <c r="N1124" s="7"/>
      <c r="O1124" s="7"/>
      <c r="P1124" s="6"/>
      <c r="Q1124" s="6"/>
      <c r="R1124" s="6"/>
      <c r="S1124" s="6"/>
      <c r="T1124" s="6"/>
      <c r="U1124" s="6"/>
      <c r="V1124" s="6"/>
      <c r="W1124" s="7"/>
      <c r="X1124" s="7"/>
      <c r="Y1124" s="7"/>
      <c r="Z1124" s="7"/>
      <c r="AA1124" s="7"/>
      <c r="AB1124" s="7"/>
      <c r="AC1124" s="7"/>
      <c r="AD1124" s="7"/>
      <c r="AE1124" s="7"/>
      <c r="AF1124" s="6"/>
      <c r="AG1124" s="7"/>
      <c r="AH1124" s="7"/>
      <c r="AI1124" s="7"/>
      <c r="AJ1124" s="7"/>
      <c r="AN1124" s="6"/>
      <c r="AO1124" s="7"/>
      <c r="AP1124" s="7"/>
      <c r="AQ1124" s="7"/>
      <c r="AR1124" s="7"/>
      <c r="AV1124" s="6"/>
      <c r="AW1124" s="7"/>
      <c r="AX1124" s="7"/>
      <c r="AY1124" s="7"/>
      <c r="AZ1124" s="7"/>
      <c r="BD1124" s="6"/>
      <c r="BE1124" s="7"/>
      <c r="BF1124" s="7"/>
      <c r="BG1124" s="7"/>
      <c r="BH1124" s="7"/>
      <c r="BQ1124" s="7"/>
      <c r="BR1124" s="7"/>
      <c r="BS1124" s="7"/>
      <c r="BT1124" s="7"/>
      <c r="BU1124" s="7"/>
      <c r="CH1124" s="7"/>
      <c r="CI1124" s="7"/>
      <c r="CJ1124" s="7"/>
      <c r="CK1124" s="7"/>
      <c r="CQ1124" s="7"/>
      <c r="CR1124" s="7"/>
      <c r="CS1124" s="7"/>
      <c r="CT1124" s="7"/>
      <c r="CU1124" s="7"/>
      <c r="DH1124" s="7"/>
      <c r="DI1124" s="7"/>
      <c r="DJ1124" s="7"/>
      <c r="DK1124" s="7"/>
      <c r="DQ1124" s="7"/>
      <c r="DR1124" s="7"/>
      <c r="DS1124" s="7"/>
      <c r="DT1124" s="7"/>
      <c r="DU1124" s="7"/>
      <c r="EB1124" s="7"/>
      <c r="EC1124" s="7"/>
      <c r="ED1124" s="7"/>
      <c r="EE1124" s="7"/>
      <c r="EK1124" s="7"/>
      <c r="EL1124" s="7"/>
      <c r="EM1124" s="7"/>
      <c r="EN1124" s="7"/>
      <c r="EO1124" s="7"/>
      <c r="EV1124" s="7"/>
      <c r="EW1124" s="7"/>
      <c r="EX1124" s="7"/>
      <c r="EY1124" s="7"/>
    </row>
    <row r="1125" spans="1:155" s="8" customFormat="1" x14ac:dyDescent="0.35">
      <c r="A1125" s="5"/>
      <c r="B1125" s="5"/>
      <c r="C1125" s="5"/>
      <c r="D1125" s="5"/>
      <c r="E1125" s="5"/>
      <c r="F1125" s="5"/>
      <c r="G1125" s="6"/>
      <c r="H1125" s="6"/>
      <c r="I1125" s="7"/>
      <c r="J1125" s="7"/>
      <c r="K1125" s="7"/>
      <c r="L1125" s="7"/>
      <c r="M1125" s="7"/>
      <c r="N1125" s="7"/>
      <c r="O1125" s="7"/>
      <c r="P1125" s="6"/>
      <c r="Q1125" s="6"/>
      <c r="R1125" s="6"/>
      <c r="S1125" s="6"/>
      <c r="T1125" s="6"/>
      <c r="U1125" s="6"/>
      <c r="V1125" s="6"/>
      <c r="W1125" s="7"/>
      <c r="X1125" s="7"/>
      <c r="Y1125" s="7"/>
      <c r="Z1125" s="7"/>
      <c r="AA1125" s="7"/>
      <c r="AB1125" s="7"/>
      <c r="AC1125" s="7"/>
      <c r="AD1125" s="7"/>
      <c r="AE1125" s="7"/>
      <c r="AF1125" s="6"/>
      <c r="AG1125" s="7"/>
      <c r="AH1125" s="7"/>
      <c r="AI1125" s="7"/>
      <c r="AJ1125" s="7"/>
      <c r="AN1125" s="6"/>
      <c r="AO1125" s="7"/>
      <c r="AP1125" s="7"/>
      <c r="AQ1125" s="7"/>
      <c r="AR1125" s="7"/>
      <c r="AV1125" s="6"/>
      <c r="AW1125" s="7"/>
      <c r="AX1125" s="7"/>
      <c r="AY1125" s="7"/>
      <c r="AZ1125" s="7"/>
      <c r="BD1125" s="6"/>
      <c r="BE1125" s="7"/>
      <c r="BF1125" s="7"/>
      <c r="BG1125" s="7"/>
      <c r="BH1125" s="7"/>
      <c r="BQ1125" s="7"/>
      <c r="BR1125" s="7"/>
      <c r="BS1125" s="7"/>
      <c r="BT1125" s="7"/>
      <c r="BU1125" s="7"/>
      <c r="CH1125" s="7"/>
      <c r="CI1125" s="7"/>
      <c r="CJ1125" s="7"/>
      <c r="CK1125" s="7"/>
      <c r="CQ1125" s="7"/>
      <c r="CR1125" s="7"/>
      <c r="CS1125" s="7"/>
      <c r="CT1125" s="7"/>
      <c r="CU1125" s="7"/>
      <c r="DH1125" s="7"/>
      <c r="DI1125" s="7"/>
      <c r="DJ1125" s="7"/>
      <c r="DK1125" s="7"/>
      <c r="DQ1125" s="7"/>
      <c r="DR1125" s="7"/>
      <c r="DS1125" s="7"/>
      <c r="DT1125" s="7"/>
      <c r="DU1125" s="7"/>
      <c r="EB1125" s="7"/>
      <c r="EC1125" s="7"/>
      <c r="ED1125" s="7"/>
      <c r="EE1125" s="7"/>
      <c r="EK1125" s="7"/>
      <c r="EL1125" s="7"/>
      <c r="EM1125" s="7"/>
      <c r="EN1125" s="7"/>
      <c r="EO1125" s="7"/>
      <c r="EV1125" s="7"/>
      <c r="EW1125" s="7"/>
      <c r="EX1125" s="7"/>
      <c r="EY1125" s="7"/>
    </row>
    <row r="1126" spans="1:155" s="8" customFormat="1" x14ac:dyDescent="0.35">
      <c r="A1126" s="5"/>
      <c r="B1126" s="5"/>
      <c r="C1126" s="5"/>
      <c r="D1126" s="5"/>
      <c r="E1126" s="5"/>
      <c r="F1126" s="5"/>
      <c r="G1126" s="6"/>
      <c r="H1126" s="6"/>
      <c r="I1126" s="7"/>
      <c r="J1126" s="7"/>
      <c r="K1126" s="7"/>
      <c r="L1126" s="7"/>
      <c r="M1126" s="7"/>
      <c r="N1126" s="7"/>
      <c r="O1126" s="7"/>
      <c r="P1126" s="6"/>
      <c r="Q1126" s="6"/>
      <c r="R1126" s="6"/>
      <c r="S1126" s="6"/>
      <c r="T1126" s="6"/>
      <c r="U1126" s="6"/>
      <c r="V1126" s="6"/>
      <c r="W1126" s="7"/>
      <c r="X1126" s="7"/>
      <c r="Y1126" s="7"/>
      <c r="Z1126" s="7"/>
      <c r="AA1126" s="7"/>
      <c r="AB1126" s="7"/>
      <c r="AC1126" s="7"/>
      <c r="AD1126" s="7"/>
      <c r="AE1126" s="7"/>
      <c r="AF1126" s="6"/>
      <c r="AG1126" s="7"/>
      <c r="AH1126" s="7"/>
      <c r="AI1126" s="7"/>
      <c r="AJ1126" s="7"/>
      <c r="AN1126" s="6"/>
      <c r="AO1126" s="7"/>
      <c r="AP1126" s="7"/>
      <c r="AQ1126" s="7"/>
      <c r="AR1126" s="7"/>
      <c r="AV1126" s="6"/>
      <c r="AW1126" s="7"/>
      <c r="AX1126" s="7"/>
      <c r="AY1126" s="7"/>
      <c r="AZ1126" s="7"/>
      <c r="BD1126" s="6"/>
      <c r="BE1126" s="7"/>
      <c r="BF1126" s="7"/>
      <c r="BG1126" s="7"/>
      <c r="BH1126" s="7"/>
      <c r="BQ1126" s="7"/>
      <c r="BR1126" s="7"/>
      <c r="BS1126" s="7"/>
      <c r="BT1126" s="7"/>
      <c r="BU1126" s="7"/>
      <c r="CH1126" s="7"/>
      <c r="CI1126" s="7"/>
      <c r="CJ1126" s="7"/>
      <c r="CK1126" s="7"/>
      <c r="CQ1126" s="7"/>
      <c r="CR1126" s="7"/>
      <c r="CS1126" s="7"/>
      <c r="CT1126" s="7"/>
      <c r="CU1126" s="7"/>
      <c r="DH1126" s="7"/>
      <c r="DI1126" s="7"/>
      <c r="DJ1126" s="7"/>
      <c r="DK1126" s="7"/>
      <c r="DQ1126" s="7"/>
      <c r="DR1126" s="7"/>
      <c r="DS1126" s="7"/>
      <c r="DT1126" s="7"/>
      <c r="DU1126" s="7"/>
      <c r="EB1126" s="7"/>
      <c r="EC1126" s="7"/>
      <c r="ED1126" s="7"/>
      <c r="EE1126" s="7"/>
      <c r="EK1126" s="7"/>
      <c r="EL1126" s="7"/>
      <c r="EM1126" s="7"/>
      <c r="EN1126" s="7"/>
      <c r="EO1126" s="7"/>
      <c r="EV1126" s="7"/>
      <c r="EW1126" s="7"/>
      <c r="EX1126" s="7"/>
      <c r="EY1126" s="7"/>
    </row>
    <row r="1127" spans="1:155" s="8" customFormat="1" x14ac:dyDescent="0.35">
      <c r="A1127" s="5"/>
      <c r="B1127" s="5"/>
      <c r="C1127" s="5"/>
      <c r="D1127" s="5"/>
      <c r="E1127" s="5"/>
      <c r="F1127" s="5"/>
      <c r="G1127" s="6"/>
      <c r="H1127" s="6"/>
      <c r="I1127" s="7"/>
      <c r="J1127" s="7"/>
      <c r="K1127" s="7"/>
      <c r="L1127" s="7"/>
      <c r="M1127" s="7"/>
      <c r="N1127" s="7"/>
      <c r="O1127" s="7"/>
      <c r="P1127" s="6"/>
      <c r="Q1127" s="6"/>
      <c r="R1127" s="6"/>
      <c r="S1127" s="6"/>
      <c r="T1127" s="6"/>
      <c r="U1127" s="6"/>
      <c r="V1127" s="6"/>
      <c r="W1127" s="7"/>
      <c r="X1127" s="7"/>
      <c r="Y1127" s="7"/>
      <c r="Z1127" s="7"/>
      <c r="AA1127" s="7"/>
      <c r="AB1127" s="7"/>
      <c r="AC1127" s="7"/>
      <c r="AD1127" s="7"/>
      <c r="AE1127" s="7"/>
      <c r="AF1127" s="6"/>
      <c r="AG1127" s="7"/>
      <c r="AH1127" s="7"/>
      <c r="AI1127" s="7"/>
      <c r="AJ1127" s="7"/>
      <c r="AN1127" s="6"/>
      <c r="AO1127" s="7"/>
      <c r="AP1127" s="7"/>
      <c r="AQ1127" s="7"/>
      <c r="AR1127" s="7"/>
      <c r="AV1127" s="6"/>
      <c r="AW1127" s="7"/>
      <c r="AX1127" s="7"/>
      <c r="AY1127" s="7"/>
      <c r="AZ1127" s="7"/>
      <c r="BD1127" s="6"/>
      <c r="BE1127" s="7"/>
      <c r="BF1127" s="7"/>
      <c r="BG1127" s="7"/>
      <c r="BH1127" s="7"/>
      <c r="BQ1127" s="7"/>
      <c r="BR1127" s="7"/>
      <c r="BS1127" s="7"/>
      <c r="BT1127" s="7"/>
      <c r="BU1127" s="7"/>
      <c r="CH1127" s="7"/>
      <c r="CI1127" s="7"/>
      <c r="CJ1127" s="7"/>
      <c r="CK1127" s="7"/>
      <c r="CQ1127" s="7"/>
      <c r="CR1127" s="7"/>
      <c r="CS1127" s="7"/>
      <c r="CT1127" s="7"/>
      <c r="CU1127" s="7"/>
      <c r="DH1127" s="7"/>
      <c r="DI1127" s="7"/>
      <c r="DJ1127" s="7"/>
      <c r="DK1127" s="7"/>
      <c r="DQ1127" s="7"/>
      <c r="DR1127" s="7"/>
      <c r="DS1127" s="7"/>
      <c r="DT1127" s="7"/>
      <c r="DU1127" s="7"/>
      <c r="EB1127" s="7"/>
      <c r="EC1127" s="7"/>
      <c r="ED1127" s="7"/>
      <c r="EE1127" s="7"/>
      <c r="EK1127" s="7"/>
      <c r="EL1127" s="7"/>
      <c r="EM1127" s="7"/>
      <c r="EN1127" s="7"/>
      <c r="EO1127" s="7"/>
      <c r="EV1127" s="7"/>
      <c r="EW1127" s="7"/>
      <c r="EX1127" s="7"/>
      <c r="EY1127" s="7"/>
    </row>
    <row r="1128" spans="1:155" s="8" customFormat="1" x14ac:dyDescent="0.35">
      <c r="A1128" s="5"/>
      <c r="B1128" s="5"/>
      <c r="C1128" s="5"/>
      <c r="D1128" s="5"/>
      <c r="E1128" s="5"/>
      <c r="F1128" s="5"/>
      <c r="G1128" s="6"/>
      <c r="H1128" s="6"/>
      <c r="I1128" s="7"/>
      <c r="J1128" s="7"/>
      <c r="K1128" s="7"/>
      <c r="L1128" s="7"/>
      <c r="M1128" s="7"/>
      <c r="N1128" s="7"/>
      <c r="O1128" s="7"/>
      <c r="P1128" s="6"/>
      <c r="Q1128" s="6"/>
      <c r="R1128" s="6"/>
      <c r="S1128" s="6"/>
      <c r="T1128" s="6"/>
      <c r="U1128" s="6"/>
      <c r="V1128" s="6"/>
      <c r="W1128" s="7"/>
      <c r="X1128" s="7"/>
      <c r="Y1128" s="7"/>
      <c r="Z1128" s="7"/>
      <c r="AA1128" s="7"/>
      <c r="AB1128" s="7"/>
      <c r="AC1128" s="7"/>
      <c r="AD1128" s="7"/>
      <c r="AE1128" s="7"/>
      <c r="AF1128" s="6"/>
      <c r="AG1128" s="7"/>
      <c r="AH1128" s="7"/>
      <c r="AI1128" s="7"/>
      <c r="AJ1128" s="7"/>
      <c r="AN1128" s="6"/>
      <c r="AO1128" s="7"/>
      <c r="AP1128" s="7"/>
      <c r="AQ1128" s="7"/>
      <c r="AR1128" s="7"/>
      <c r="AV1128" s="6"/>
      <c r="AW1128" s="7"/>
      <c r="AX1128" s="7"/>
      <c r="AY1128" s="7"/>
      <c r="AZ1128" s="7"/>
      <c r="BD1128" s="6"/>
      <c r="BE1128" s="7"/>
      <c r="BF1128" s="7"/>
      <c r="BG1128" s="7"/>
      <c r="BH1128" s="7"/>
      <c r="BQ1128" s="7"/>
      <c r="BR1128" s="7"/>
      <c r="BS1128" s="7"/>
      <c r="BT1128" s="7"/>
      <c r="BU1128" s="7"/>
      <c r="CH1128" s="7"/>
      <c r="CI1128" s="7"/>
      <c r="CJ1128" s="7"/>
      <c r="CK1128" s="7"/>
      <c r="CQ1128" s="7"/>
      <c r="CR1128" s="7"/>
      <c r="CS1128" s="7"/>
      <c r="CT1128" s="7"/>
      <c r="CU1128" s="7"/>
      <c r="DH1128" s="7"/>
      <c r="DI1128" s="7"/>
      <c r="DJ1128" s="7"/>
      <c r="DK1128" s="7"/>
      <c r="DQ1128" s="7"/>
      <c r="DR1128" s="7"/>
      <c r="DS1128" s="7"/>
      <c r="DT1128" s="7"/>
      <c r="DU1128" s="7"/>
      <c r="EB1128" s="7"/>
      <c r="EC1128" s="7"/>
      <c r="ED1128" s="7"/>
      <c r="EE1128" s="7"/>
      <c r="EK1128" s="7"/>
      <c r="EL1128" s="7"/>
      <c r="EM1128" s="7"/>
      <c r="EN1128" s="7"/>
      <c r="EO1128" s="7"/>
      <c r="EV1128" s="7"/>
      <c r="EW1128" s="7"/>
      <c r="EX1128" s="7"/>
      <c r="EY1128" s="7"/>
    </row>
    <row r="1129" spans="1:155" s="8" customFormat="1" x14ac:dyDescent="0.35">
      <c r="A1129" s="5"/>
      <c r="B1129" s="5"/>
      <c r="C1129" s="5"/>
      <c r="D1129" s="5"/>
      <c r="E1129" s="5"/>
      <c r="F1129" s="5"/>
      <c r="G1129" s="6"/>
      <c r="H1129" s="6"/>
      <c r="I1129" s="7"/>
      <c r="J1129" s="7"/>
      <c r="K1129" s="7"/>
      <c r="L1129" s="7"/>
      <c r="M1129" s="7"/>
      <c r="N1129" s="7"/>
      <c r="O1129" s="7"/>
      <c r="P1129" s="6"/>
      <c r="Q1129" s="6"/>
      <c r="R1129" s="6"/>
      <c r="S1129" s="6"/>
      <c r="T1129" s="6"/>
      <c r="U1129" s="6"/>
      <c r="V1129" s="6"/>
      <c r="W1129" s="7"/>
      <c r="X1129" s="7"/>
      <c r="Y1129" s="7"/>
      <c r="Z1129" s="7"/>
      <c r="AA1129" s="7"/>
      <c r="AB1129" s="7"/>
      <c r="AC1129" s="7"/>
      <c r="AD1129" s="7"/>
      <c r="AE1129" s="7"/>
      <c r="AF1129" s="6"/>
      <c r="AG1129" s="7"/>
      <c r="AH1129" s="7"/>
      <c r="AI1129" s="7"/>
      <c r="AJ1129" s="7"/>
      <c r="AN1129" s="6"/>
      <c r="AO1129" s="7"/>
      <c r="AP1129" s="7"/>
      <c r="AQ1129" s="7"/>
      <c r="AR1129" s="7"/>
      <c r="AV1129" s="6"/>
      <c r="AW1129" s="7"/>
      <c r="AX1129" s="7"/>
      <c r="AY1129" s="7"/>
      <c r="AZ1129" s="7"/>
      <c r="BD1129" s="6"/>
      <c r="BE1129" s="7"/>
      <c r="BF1129" s="7"/>
      <c r="BG1129" s="7"/>
      <c r="BH1129" s="7"/>
      <c r="BQ1129" s="7"/>
      <c r="BR1129" s="7"/>
      <c r="BS1129" s="7"/>
      <c r="BT1129" s="7"/>
      <c r="BU1129" s="7"/>
      <c r="CH1129" s="7"/>
      <c r="CI1129" s="7"/>
      <c r="CJ1129" s="7"/>
      <c r="CK1129" s="7"/>
      <c r="CQ1129" s="7"/>
      <c r="CR1129" s="7"/>
      <c r="CS1129" s="7"/>
      <c r="CT1129" s="7"/>
      <c r="CU1129" s="7"/>
      <c r="DH1129" s="7"/>
      <c r="DI1129" s="7"/>
      <c r="DJ1129" s="7"/>
      <c r="DK1129" s="7"/>
      <c r="DQ1129" s="7"/>
      <c r="DR1129" s="7"/>
      <c r="DS1129" s="7"/>
      <c r="DT1129" s="7"/>
      <c r="DU1129" s="7"/>
      <c r="EB1129" s="7"/>
      <c r="EC1129" s="7"/>
      <c r="ED1129" s="7"/>
      <c r="EE1129" s="7"/>
      <c r="EK1129" s="7"/>
      <c r="EL1129" s="7"/>
      <c r="EM1129" s="7"/>
      <c r="EN1129" s="7"/>
      <c r="EO1129" s="7"/>
      <c r="EV1129" s="7"/>
      <c r="EW1129" s="7"/>
      <c r="EX1129" s="7"/>
      <c r="EY1129" s="7"/>
    </row>
    <row r="1130" spans="1:155" s="8" customFormat="1" x14ac:dyDescent="0.35">
      <c r="A1130" s="5"/>
      <c r="B1130" s="5"/>
      <c r="C1130" s="5"/>
      <c r="D1130" s="5"/>
      <c r="E1130" s="5"/>
      <c r="F1130" s="5"/>
      <c r="G1130" s="6"/>
      <c r="H1130" s="6"/>
      <c r="I1130" s="7"/>
      <c r="J1130" s="7"/>
      <c r="K1130" s="7"/>
      <c r="L1130" s="7"/>
      <c r="M1130" s="7"/>
      <c r="N1130" s="7"/>
      <c r="O1130" s="7"/>
      <c r="P1130" s="6"/>
      <c r="Q1130" s="6"/>
      <c r="R1130" s="6"/>
      <c r="S1130" s="6"/>
      <c r="T1130" s="6"/>
      <c r="U1130" s="6"/>
      <c r="V1130" s="6"/>
      <c r="W1130" s="7"/>
      <c r="X1130" s="7"/>
      <c r="Y1130" s="7"/>
      <c r="Z1130" s="7"/>
      <c r="AA1130" s="7"/>
      <c r="AB1130" s="7"/>
      <c r="AC1130" s="7"/>
      <c r="AD1130" s="7"/>
      <c r="AE1130" s="7"/>
      <c r="AF1130" s="6"/>
      <c r="AG1130" s="7"/>
      <c r="AH1130" s="7"/>
      <c r="AI1130" s="7"/>
      <c r="AJ1130" s="7"/>
      <c r="AN1130" s="6"/>
      <c r="AO1130" s="7"/>
      <c r="AP1130" s="7"/>
      <c r="AQ1130" s="7"/>
      <c r="AR1130" s="7"/>
      <c r="AV1130" s="6"/>
      <c r="AW1130" s="7"/>
      <c r="AX1130" s="7"/>
      <c r="AY1130" s="7"/>
      <c r="AZ1130" s="7"/>
      <c r="BD1130" s="6"/>
      <c r="BE1130" s="7"/>
      <c r="BF1130" s="7"/>
      <c r="BG1130" s="7"/>
      <c r="BH1130" s="7"/>
      <c r="BQ1130" s="7"/>
      <c r="BR1130" s="7"/>
      <c r="BS1130" s="7"/>
      <c r="BT1130" s="7"/>
      <c r="BU1130" s="7"/>
      <c r="CH1130" s="7"/>
      <c r="CI1130" s="7"/>
      <c r="CJ1130" s="7"/>
      <c r="CK1130" s="7"/>
      <c r="CQ1130" s="7"/>
      <c r="CR1130" s="7"/>
      <c r="CS1130" s="7"/>
      <c r="CT1130" s="7"/>
      <c r="CU1130" s="7"/>
      <c r="DH1130" s="7"/>
      <c r="DI1130" s="7"/>
      <c r="DJ1130" s="7"/>
      <c r="DK1130" s="7"/>
      <c r="DQ1130" s="7"/>
      <c r="DR1130" s="7"/>
      <c r="DS1130" s="7"/>
      <c r="DT1130" s="7"/>
      <c r="DU1130" s="7"/>
      <c r="EB1130" s="7"/>
      <c r="EC1130" s="7"/>
      <c r="ED1130" s="7"/>
      <c r="EE1130" s="7"/>
      <c r="EK1130" s="7"/>
      <c r="EL1130" s="7"/>
      <c r="EM1130" s="7"/>
      <c r="EN1130" s="7"/>
      <c r="EO1130" s="7"/>
      <c r="EV1130" s="7"/>
      <c r="EW1130" s="7"/>
      <c r="EX1130" s="7"/>
      <c r="EY1130" s="7"/>
    </row>
    <row r="1131" spans="1:155" s="8" customFormat="1" x14ac:dyDescent="0.35">
      <c r="A1131" s="5"/>
      <c r="B1131" s="5"/>
      <c r="C1131" s="5"/>
      <c r="D1131" s="5"/>
      <c r="E1131" s="5"/>
      <c r="F1131" s="5"/>
      <c r="G1131" s="6"/>
      <c r="H1131" s="6"/>
      <c r="I1131" s="7"/>
      <c r="J1131" s="7"/>
      <c r="K1131" s="7"/>
      <c r="L1131" s="7"/>
      <c r="M1131" s="7"/>
      <c r="N1131" s="7"/>
      <c r="O1131" s="7"/>
      <c r="P1131" s="6"/>
      <c r="Q1131" s="6"/>
      <c r="R1131" s="6"/>
      <c r="S1131" s="6"/>
      <c r="T1131" s="6"/>
      <c r="U1131" s="6"/>
      <c r="V1131" s="6"/>
      <c r="W1131" s="7"/>
      <c r="X1131" s="7"/>
      <c r="Y1131" s="7"/>
      <c r="Z1131" s="7"/>
      <c r="AA1131" s="7"/>
      <c r="AB1131" s="7"/>
      <c r="AC1131" s="7"/>
      <c r="AD1131" s="7"/>
      <c r="AE1131" s="7"/>
      <c r="AF1131" s="6"/>
      <c r="AG1131" s="7"/>
      <c r="AH1131" s="7"/>
      <c r="AI1131" s="7"/>
      <c r="AJ1131" s="7"/>
      <c r="AN1131" s="6"/>
      <c r="AO1131" s="7"/>
      <c r="AP1131" s="7"/>
      <c r="AQ1131" s="7"/>
      <c r="AR1131" s="7"/>
      <c r="AV1131" s="6"/>
      <c r="AW1131" s="7"/>
      <c r="AX1131" s="7"/>
      <c r="AY1131" s="7"/>
      <c r="AZ1131" s="7"/>
      <c r="BD1131" s="6"/>
      <c r="BE1131" s="7"/>
      <c r="BF1131" s="7"/>
      <c r="BG1131" s="7"/>
      <c r="BH1131" s="7"/>
      <c r="BQ1131" s="7"/>
      <c r="BR1131" s="7"/>
      <c r="BS1131" s="7"/>
      <c r="BT1131" s="7"/>
      <c r="BU1131" s="7"/>
      <c r="CH1131" s="7"/>
      <c r="CI1131" s="7"/>
      <c r="CJ1131" s="7"/>
      <c r="CK1131" s="7"/>
      <c r="CQ1131" s="7"/>
      <c r="CR1131" s="7"/>
      <c r="CS1131" s="7"/>
      <c r="CT1131" s="7"/>
      <c r="CU1131" s="7"/>
      <c r="DH1131" s="7"/>
      <c r="DI1131" s="7"/>
      <c r="DJ1131" s="7"/>
      <c r="DK1131" s="7"/>
      <c r="DQ1131" s="7"/>
      <c r="DR1131" s="7"/>
      <c r="DS1131" s="7"/>
      <c r="DT1131" s="7"/>
      <c r="DU1131" s="7"/>
      <c r="EB1131" s="7"/>
      <c r="EC1131" s="7"/>
      <c r="ED1131" s="7"/>
      <c r="EE1131" s="7"/>
      <c r="EK1131" s="7"/>
      <c r="EL1131" s="7"/>
      <c r="EM1131" s="7"/>
      <c r="EN1131" s="7"/>
      <c r="EO1131" s="7"/>
      <c r="EV1131" s="7"/>
      <c r="EW1131" s="7"/>
      <c r="EX1131" s="7"/>
      <c r="EY1131" s="7"/>
    </row>
    <row r="1132" spans="1:155" s="8" customFormat="1" x14ac:dyDescent="0.35">
      <c r="A1132" s="5"/>
      <c r="B1132" s="5"/>
      <c r="C1132" s="5"/>
      <c r="D1132" s="5"/>
      <c r="E1132" s="5"/>
      <c r="F1132" s="5"/>
      <c r="G1132" s="6"/>
      <c r="H1132" s="6"/>
      <c r="I1132" s="7"/>
      <c r="J1132" s="7"/>
      <c r="K1132" s="7"/>
      <c r="L1132" s="7"/>
      <c r="M1132" s="7"/>
      <c r="N1132" s="7"/>
      <c r="O1132" s="7"/>
      <c r="P1132" s="6"/>
      <c r="Q1132" s="6"/>
      <c r="R1132" s="6"/>
      <c r="S1132" s="6"/>
      <c r="T1132" s="6"/>
      <c r="U1132" s="6"/>
      <c r="V1132" s="6"/>
      <c r="W1132" s="7"/>
      <c r="X1132" s="7"/>
      <c r="Y1132" s="7"/>
      <c r="Z1132" s="7"/>
      <c r="AA1132" s="7"/>
      <c r="AB1132" s="7"/>
      <c r="AC1132" s="7"/>
      <c r="AD1132" s="7"/>
      <c r="AE1132" s="7"/>
      <c r="AF1132" s="6"/>
      <c r="AG1132" s="7"/>
      <c r="AH1132" s="7"/>
      <c r="AI1132" s="7"/>
      <c r="AJ1132" s="7"/>
      <c r="AN1132" s="6"/>
      <c r="AO1132" s="7"/>
      <c r="AP1132" s="7"/>
      <c r="AQ1132" s="7"/>
      <c r="AR1132" s="7"/>
      <c r="AV1132" s="6"/>
      <c r="AW1132" s="7"/>
      <c r="AX1132" s="7"/>
      <c r="AY1132" s="7"/>
      <c r="AZ1132" s="7"/>
      <c r="BD1132" s="6"/>
      <c r="BE1132" s="7"/>
      <c r="BF1132" s="7"/>
      <c r="BG1132" s="7"/>
      <c r="BH1132" s="7"/>
      <c r="BQ1132" s="7"/>
      <c r="BR1132" s="7"/>
      <c r="BS1132" s="7"/>
      <c r="BT1132" s="7"/>
      <c r="BU1132" s="7"/>
      <c r="CH1132" s="7"/>
      <c r="CI1132" s="7"/>
      <c r="CJ1132" s="7"/>
      <c r="CK1132" s="7"/>
      <c r="CQ1132" s="7"/>
      <c r="CR1132" s="7"/>
      <c r="CS1132" s="7"/>
      <c r="CT1132" s="7"/>
      <c r="CU1132" s="7"/>
      <c r="DH1132" s="7"/>
      <c r="DI1132" s="7"/>
      <c r="DJ1132" s="7"/>
      <c r="DK1132" s="7"/>
      <c r="DQ1132" s="7"/>
      <c r="DR1132" s="7"/>
      <c r="DS1132" s="7"/>
      <c r="DT1132" s="7"/>
      <c r="DU1132" s="7"/>
      <c r="EB1132" s="7"/>
      <c r="EC1132" s="7"/>
      <c r="ED1132" s="7"/>
      <c r="EE1132" s="7"/>
      <c r="EK1132" s="7"/>
      <c r="EL1132" s="7"/>
      <c r="EM1132" s="7"/>
      <c r="EN1132" s="7"/>
      <c r="EO1132" s="7"/>
      <c r="EV1132" s="7"/>
      <c r="EW1132" s="7"/>
      <c r="EX1132" s="7"/>
      <c r="EY1132" s="7"/>
    </row>
    <row r="1133" spans="1:155" s="8" customFormat="1" x14ac:dyDescent="0.35">
      <c r="A1133" s="5"/>
      <c r="B1133" s="5"/>
      <c r="C1133" s="5"/>
      <c r="D1133" s="5"/>
      <c r="E1133" s="5"/>
      <c r="F1133" s="5"/>
      <c r="G1133" s="6"/>
      <c r="H1133" s="6"/>
      <c r="I1133" s="7"/>
      <c r="J1133" s="7"/>
      <c r="K1133" s="7"/>
      <c r="L1133" s="7"/>
      <c r="M1133" s="7"/>
      <c r="N1133" s="7"/>
      <c r="O1133" s="7"/>
      <c r="P1133" s="6"/>
      <c r="Q1133" s="6"/>
      <c r="R1133" s="6"/>
      <c r="S1133" s="6"/>
      <c r="T1133" s="6"/>
      <c r="U1133" s="6"/>
      <c r="V1133" s="6"/>
      <c r="W1133" s="7"/>
      <c r="X1133" s="7"/>
      <c r="Y1133" s="7"/>
      <c r="Z1133" s="7"/>
      <c r="AA1133" s="7"/>
      <c r="AB1133" s="7"/>
      <c r="AC1133" s="7"/>
      <c r="AD1133" s="7"/>
      <c r="AE1133" s="7"/>
      <c r="AF1133" s="6"/>
      <c r="AG1133" s="7"/>
      <c r="AH1133" s="7"/>
      <c r="AI1133" s="7"/>
      <c r="AJ1133" s="7"/>
      <c r="AN1133" s="6"/>
      <c r="AO1133" s="7"/>
      <c r="AP1133" s="7"/>
      <c r="AQ1133" s="7"/>
      <c r="AR1133" s="7"/>
      <c r="AV1133" s="6"/>
      <c r="AW1133" s="7"/>
      <c r="AX1133" s="7"/>
      <c r="AY1133" s="7"/>
      <c r="AZ1133" s="7"/>
      <c r="BD1133" s="6"/>
      <c r="BE1133" s="7"/>
      <c r="BF1133" s="7"/>
      <c r="BG1133" s="7"/>
      <c r="BH1133" s="7"/>
      <c r="BQ1133" s="7"/>
      <c r="BR1133" s="7"/>
      <c r="BS1133" s="7"/>
      <c r="BT1133" s="7"/>
      <c r="BU1133" s="7"/>
      <c r="CH1133" s="7"/>
      <c r="CI1133" s="7"/>
      <c r="CJ1133" s="7"/>
      <c r="CK1133" s="7"/>
      <c r="CQ1133" s="7"/>
      <c r="CR1133" s="7"/>
      <c r="CS1133" s="7"/>
      <c r="CT1133" s="7"/>
      <c r="CU1133" s="7"/>
      <c r="DH1133" s="7"/>
      <c r="DI1133" s="7"/>
      <c r="DJ1133" s="7"/>
      <c r="DK1133" s="7"/>
      <c r="DQ1133" s="7"/>
      <c r="DR1133" s="7"/>
      <c r="DS1133" s="7"/>
      <c r="DT1133" s="7"/>
      <c r="DU1133" s="7"/>
      <c r="EB1133" s="7"/>
      <c r="EC1133" s="7"/>
      <c r="ED1133" s="7"/>
      <c r="EE1133" s="7"/>
      <c r="EK1133" s="7"/>
      <c r="EL1133" s="7"/>
      <c r="EM1133" s="7"/>
      <c r="EN1133" s="7"/>
      <c r="EO1133" s="7"/>
      <c r="EV1133" s="7"/>
      <c r="EW1133" s="7"/>
      <c r="EX1133" s="7"/>
      <c r="EY1133" s="7"/>
    </row>
    <row r="1134" spans="1:155" s="8" customFormat="1" x14ac:dyDescent="0.35">
      <c r="A1134" s="5"/>
      <c r="B1134" s="5"/>
      <c r="C1134" s="5"/>
      <c r="D1134" s="5"/>
      <c r="E1134" s="5"/>
      <c r="F1134" s="5"/>
      <c r="G1134" s="6"/>
      <c r="H1134" s="6"/>
      <c r="I1134" s="7"/>
      <c r="J1134" s="7"/>
      <c r="K1134" s="7"/>
      <c r="L1134" s="7"/>
      <c r="M1134" s="7"/>
      <c r="N1134" s="7"/>
      <c r="O1134" s="7"/>
      <c r="P1134" s="6"/>
      <c r="Q1134" s="6"/>
      <c r="R1134" s="6"/>
      <c r="S1134" s="6"/>
      <c r="T1134" s="6"/>
      <c r="U1134" s="6"/>
      <c r="V1134" s="6"/>
      <c r="W1134" s="7"/>
      <c r="X1134" s="7"/>
      <c r="Y1134" s="7"/>
      <c r="Z1134" s="7"/>
      <c r="AA1134" s="7"/>
      <c r="AB1134" s="7"/>
      <c r="AC1134" s="7"/>
      <c r="AD1134" s="7"/>
      <c r="AE1134" s="7"/>
      <c r="AF1134" s="6"/>
      <c r="AG1134" s="7"/>
      <c r="AH1134" s="7"/>
      <c r="AI1134" s="7"/>
      <c r="AJ1134" s="7"/>
      <c r="AN1134" s="6"/>
      <c r="AO1134" s="7"/>
      <c r="AP1134" s="7"/>
      <c r="AQ1134" s="7"/>
      <c r="AR1134" s="7"/>
      <c r="AV1134" s="6"/>
      <c r="AW1134" s="7"/>
      <c r="AX1134" s="7"/>
      <c r="AY1134" s="7"/>
      <c r="AZ1134" s="7"/>
      <c r="BD1134" s="6"/>
      <c r="BE1134" s="7"/>
      <c r="BF1134" s="7"/>
      <c r="BG1134" s="7"/>
      <c r="BH1134" s="7"/>
      <c r="BQ1134" s="7"/>
      <c r="BR1134" s="7"/>
      <c r="BS1134" s="7"/>
      <c r="BT1134" s="7"/>
      <c r="BU1134" s="7"/>
      <c r="CH1134" s="7"/>
      <c r="CI1134" s="7"/>
      <c r="CJ1134" s="7"/>
      <c r="CK1134" s="7"/>
      <c r="CQ1134" s="7"/>
      <c r="CR1134" s="7"/>
      <c r="CS1134" s="7"/>
      <c r="CT1134" s="7"/>
      <c r="CU1134" s="7"/>
      <c r="DH1134" s="7"/>
      <c r="DI1134" s="7"/>
      <c r="DJ1134" s="7"/>
      <c r="DK1134" s="7"/>
      <c r="DQ1134" s="7"/>
      <c r="DR1134" s="7"/>
      <c r="DS1134" s="7"/>
      <c r="DT1134" s="7"/>
      <c r="DU1134" s="7"/>
      <c r="EB1134" s="7"/>
      <c r="EC1134" s="7"/>
      <c r="ED1134" s="7"/>
      <c r="EE1134" s="7"/>
      <c r="EK1134" s="7"/>
      <c r="EL1134" s="7"/>
      <c r="EM1134" s="7"/>
      <c r="EN1134" s="7"/>
      <c r="EO1134" s="7"/>
      <c r="EV1134" s="7"/>
      <c r="EW1134" s="7"/>
      <c r="EX1134" s="7"/>
      <c r="EY1134" s="7"/>
    </row>
    <row r="1135" spans="1:155" s="8" customFormat="1" x14ac:dyDescent="0.35">
      <c r="A1135" s="5"/>
      <c r="B1135" s="5"/>
      <c r="C1135" s="5"/>
      <c r="D1135" s="5"/>
      <c r="E1135" s="5"/>
      <c r="F1135" s="5"/>
      <c r="G1135" s="6"/>
      <c r="H1135" s="6"/>
      <c r="I1135" s="7"/>
      <c r="J1135" s="7"/>
      <c r="K1135" s="7"/>
      <c r="L1135" s="7"/>
      <c r="M1135" s="7"/>
      <c r="N1135" s="7"/>
      <c r="O1135" s="7"/>
      <c r="P1135" s="6"/>
      <c r="Q1135" s="6"/>
      <c r="R1135" s="6"/>
      <c r="S1135" s="6"/>
      <c r="T1135" s="6"/>
      <c r="U1135" s="6"/>
      <c r="V1135" s="6"/>
      <c r="W1135" s="7"/>
      <c r="X1135" s="7"/>
      <c r="Y1135" s="7"/>
      <c r="Z1135" s="7"/>
      <c r="AA1135" s="7"/>
      <c r="AB1135" s="7"/>
      <c r="AC1135" s="7"/>
      <c r="AD1135" s="7"/>
      <c r="AE1135" s="7"/>
      <c r="AF1135" s="6"/>
      <c r="AG1135" s="7"/>
      <c r="AH1135" s="7"/>
      <c r="AI1135" s="7"/>
      <c r="AJ1135" s="7"/>
      <c r="AN1135" s="6"/>
      <c r="AO1135" s="7"/>
      <c r="AP1135" s="7"/>
      <c r="AQ1135" s="7"/>
      <c r="AR1135" s="7"/>
      <c r="AV1135" s="6"/>
      <c r="AW1135" s="7"/>
      <c r="AX1135" s="7"/>
      <c r="AY1135" s="7"/>
      <c r="AZ1135" s="7"/>
      <c r="BD1135" s="6"/>
      <c r="BE1135" s="7"/>
      <c r="BF1135" s="7"/>
      <c r="BG1135" s="7"/>
      <c r="BH1135" s="7"/>
      <c r="BQ1135" s="7"/>
      <c r="BR1135" s="7"/>
      <c r="BS1135" s="7"/>
      <c r="BT1135" s="7"/>
      <c r="BU1135" s="7"/>
      <c r="CH1135" s="7"/>
      <c r="CI1135" s="7"/>
      <c r="CJ1135" s="7"/>
      <c r="CK1135" s="7"/>
      <c r="CQ1135" s="7"/>
      <c r="CR1135" s="7"/>
      <c r="CS1135" s="7"/>
      <c r="CT1135" s="7"/>
      <c r="CU1135" s="7"/>
      <c r="DH1135" s="7"/>
      <c r="DI1135" s="7"/>
      <c r="DJ1135" s="7"/>
      <c r="DK1135" s="7"/>
      <c r="DQ1135" s="7"/>
      <c r="DR1135" s="7"/>
      <c r="DS1135" s="7"/>
      <c r="DT1135" s="7"/>
      <c r="DU1135" s="7"/>
      <c r="EB1135" s="7"/>
      <c r="EC1135" s="7"/>
      <c r="ED1135" s="7"/>
      <c r="EE1135" s="7"/>
      <c r="EK1135" s="7"/>
      <c r="EL1135" s="7"/>
      <c r="EM1135" s="7"/>
      <c r="EN1135" s="7"/>
      <c r="EO1135" s="7"/>
      <c r="EV1135" s="7"/>
      <c r="EW1135" s="7"/>
      <c r="EX1135" s="7"/>
      <c r="EY1135" s="7"/>
    </row>
    <row r="1136" spans="1:155" s="8" customFormat="1" x14ac:dyDescent="0.35">
      <c r="A1136" s="5"/>
      <c r="B1136" s="5"/>
      <c r="C1136" s="5"/>
      <c r="D1136" s="5"/>
      <c r="E1136" s="5"/>
      <c r="F1136" s="5"/>
      <c r="G1136" s="6"/>
      <c r="H1136" s="6"/>
      <c r="I1136" s="7"/>
      <c r="J1136" s="7"/>
      <c r="K1136" s="7"/>
      <c r="L1136" s="7"/>
      <c r="M1136" s="7"/>
      <c r="N1136" s="7"/>
      <c r="O1136" s="7"/>
      <c r="P1136" s="6"/>
      <c r="Q1136" s="6"/>
      <c r="R1136" s="6"/>
      <c r="S1136" s="6"/>
      <c r="T1136" s="6"/>
      <c r="U1136" s="6"/>
      <c r="V1136" s="6"/>
      <c r="W1136" s="7"/>
      <c r="X1136" s="7"/>
      <c r="Y1136" s="7"/>
      <c r="Z1136" s="7"/>
      <c r="AA1136" s="7"/>
      <c r="AB1136" s="7"/>
      <c r="AC1136" s="7"/>
      <c r="AD1136" s="7"/>
      <c r="AE1136" s="7"/>
      <c r="AF1136" s="6"/>
      <c r="AG1136" s="7"/>
      <c r="AH1136" s="7"/>
      <c r="AI1136" s="7"/>
      <c r="AJ1136" s="7"/>
      <c r="AN1136" s="6"/>
      <c r="AO1136" s="7"/>
      <c r="AP1136" s="7"/>
      <c r="AQ1136" s="7"/>
      <c r="AR1136" s="7"/>
      <c r="AV1136" s="6"/>
      <c r="AW1136" s="7"/>
      <c r="AX1136" s="7"/>
      <c r="AY1136" s="7"/>
      <c r="AZ1136" s="7"/>
      <c r="BD1136" s="6"/>
      <c r="BE1136" s="7"/>
      <c r="BF1136" s="7"/>
      <c r="BG1136" s="7"/>
      <c r="BH1136" s="7"/>
      <c r="BQ1136" s="7"/>
      <c r="BR1136" s="7"/>
      <c r="BS1136" s="7"/>
      <c r="BT1136" s="7"/>
      <c r="BU1136" s="7"/>
      <c r="CH1136" s="7"/>
      <c r="CI1136" s="7"/>
      <c r="CJ1136" s="7"/>
      <c r="CK1136" s="7"/>
      <c r="CQ1136" s="7"/>
      <c r="CR1136" s="7"/>
      <c r="CS1136" s="7"/>
      <c r="CT1136" s="7"/>
      <c r="CU1136" s="7"/>
      <c r="DH1136" s="7"/>
      <c r="DI1136" s="7"/>
      <c r="DJ1136" s="7"/>
      <c r="DK1136" s="7"/>
      <c r="DQ1136" s="7"/>
      <c r="DR1136" s="7"/>
      <c r="DS1136" s="7"/>
      <c r="DT1136" s="7"/>
      <c r="DU1136" s="7"/>
      <c r="EB1136" s="7"/>
      <c r="EC1136" s="7"/>
      <c r="ED1136" s="7"/>
      <c r="EE1136" s="7"/>
      <c r="EK1136" s="7"/>
      <c r="EL1136" s="7"/>
      <c r="EM1136" s="7"/>
      <c r="EN1136" s="7"/>
      <c r="EO1136" s="7"/>
      <c r="EV1136" s="7"/>
      <c r="EW1136" s="7"/>
      <c r="EX1136" s="7"/>
      <c r="EY1136" s="7"/>
    </row>
    <row r="1137" spans="1:155" s="8" customFormat="1" x14ac:dyDescent="0.35">
      <c r="A1137" s="5"/>
      <c r="B1137" s="5"/>
      <c r="C1137" s="5"/>
      <c r="D1137" s="5"/>
      <c r="E1137" s="5"/>
      <c r="F1137" s="5"/>
      <c r="G1137" s="6"/>
      <c r="H1137" s="6"/>
      <c r="I1137" s="7"/>
      <c r="J1137" s="7"/>
      <c r="K1137" s="7"/>
      <c r="L1137" s="7"/>
      <c r="M1137" s="7"/>
      <c r="N1137" s="7"/>
      <c r="O1137" s="7"/>
      <c r="P1137" s="6"/>
      <c r="Q1137" s="6"/>
      <c r="R1137" s="6"/>
      <c r="S1137" s="6"/>
      <c r="T1137" s="6"/>
      <c r="U1137" s="6"/>
      <c r="V1137" s="6"/>
      <c r="W1137" s="7"/>
      <c r="X1137" s="7"/>
      <c r="Y1137" s="7"/>
      <c r="Z1137" s="7"/>
      <c r="AA1137" s="7"/>
      <c r="AB1137" s="7"/>
      <c r="AC1137" s="7"/>
      <c r="AD1137" s="7"/>
      <c r="AE1137" s="7"/>
      <c r="AF1137" s="6"/>
      <c r="AG1137" s="7"/>
      <c r="AH1137" s="7"/>
      <c r="AI1137" s="7"/>
      <c r="AJ1137" s="7"/>
      <c r="AN1137" s="6"/>
      <c r="AO1137" s="7"/>
      <c r="AP1137" s="7"/>
      <c r="AQ1137" s="7"/>
      <c r="AR1137" s="7"/>
      <c r="AV1137" s="6"/>
      <c r="AW1137" s="7"/>
      <c r="AX1137" s="7"/>
      <c r="AY1137" s="7"/>
      <c r="AZ1137" s="7"/>
      <c r="BD1137" s="6"/>
      <c r="BE1137" s="7"/>
      <c r="BF1137" s="7"/>
      <c r="BG1137" s="7"/>
      <c r="BH1137" s="7"/>
      <c r="BQ1137" s="7"/>
      <c r="BR1137" s="7"/>
      <c r="BS1137" s="7"/>
      <c r="BT1137" s="7"/>
      <c r="BU1137" s="7"/>
      <c r="CH1137" s="7"/>
      <c r="CI1137" s="7"/>
      <c r="CJ1137" s="7"/>
      <c r="CK1137" s="7"/>
      <c r="CQ1137" s="7"/>
      <c r="CR1137" s="7"/>
      <c r="CS1137" s="7"/>
      <c r="CT1137" s="7"/>
      <c r="CU1137" s="7"/>
      <c r="DH1137" s="7"/>
      <c r="DI1137" s="7"/>
      <c r="DJ1137" s="7"/>
      <c r="DK1137" s="7"/>
      <c r="DQ1137" s="7"/>
      <c r="DR1137" s="7"/>
      <c r="DS1137" s="7"/>
      <c r="DT1137" s="7"/>
      <c r="DU1137" s="7"/>
      <c r="EB1137" s="7"/>
      <c r="EC1137" s="7"/>
      <c r="ED1137" s="7"/>
      <c r="EE1137" s="7"/>
      <c r="EK1137" s="7"/>
      <c r="EL1137" s="7"/>
      <c r="EM1137" s="7"/>
      <c r="EN1137" s="7"/>
      <c r="EO1137" s="7"/>
      <c r="EV1137" s="7"/>
      <c r="EW1137" s="7"/>
      <c r="EX1137" s="7"/>
      <c r="EY1137" s="7"/>
    </row>
    <row r="1138" spans="1:155" s="8" customFormat="1" x14ac:dyDescent="0.35">
      <c r="A1138" s="5"/>
      <c r="B1138" s="5"/>
      <c r="C1138" s="5"/>
      <c r="D1138" s="5"/>
      <c r="E1138" s="5"/>
      <c r="F1138" s="5"/>
      <c r="G1138" s="6"/>
      <c r="H1138" s="6"/>
      <c r="I1138" s="7"/>
      <c r="J1138" s="7"/>
      <c r="K1138" s="7"/>
      <c r="L1138" s="7"/>
      <c r="M1138" s="7"/>
      <c r="N1138" s="7"/>
      <c r="O1138" s="7"/>
      <c r="P1138" s="6"/>
      <c r="Q1138" s="6"/>
      <c r="R1138" s="6"/>
      <c r="S1138" s="6"/>
      <c r="T1138" s="6"/>
      <c r="U1138" s="6"/>
      <c r="V1138" s="6"/>
      <c r="W1138" s="7"/>
      <c r="X1138" s="7"/>
      <c r="Y1138" s="7"/>
      <c r="Z1138" s="7"/>
      <c r="AA1138" s="7"/>
      <c r="AB1138" s="7"/>
      <c r="AC1138" s="7"/>
      <c r="AD1138" s="7"/>
      <c r="AE1138" s="7"/>
      <c r="AF1138" s="6"/>
      <c r="AG1138" s="7"/>
      <c r="AH1138" s="7"/>
      <c r="AI1138" s="7"/>
      <c r="AJ1138" s="7"/>
      <c r="AN1138" s="6"/>
      <c r="AO1138" s="7"/>
      <c r="AP1138" s="7"/>
      <c r="AQ1138" s="7"/>
      <c r="AR1138" s="7"/>
      <c r="AV1138" s="6"/>
      <c r="AW1138" s="7"/>
      <c r="AX1138" s="7"/>
      <c r="AY1138" s="7"/>
      <c r="AZ1138" s="7"/>
      <c r="BD1138" s="6"/>
      <c r="BE1138" s="7"/>
      <c r="BF1138" s="7"/>
      <c r="BG1138" s="7"/>
      <c r="BH1138" s="7"/>
      <c r="BQ1138" s="7"/>
      <c r="BR1138" s="7"/>
      <c r="BS1138" s="7"/>
      <c r="BT1138" s="7"/>
      <c r="BU1138" s="7"/>
      <c r="CH1138" s="7"/>
      <c r="CI1138" s="7"/>
      <c r="CJ1138" s="7"/>
      <c r="CK1138" s="7"/>
      <c r="CQ1138" s="7"/>
      <c r="CR1138" s="7"/>
      <c r="CS1138" s="7"/>
      <c r="CT1138" s="7"/>
      <c r="CU1138" s="7"/>
      <c r="DH1138" s="7"/>
      <c r="DI1138" s="7"/>
      <c r="DJ1138" s="7"/>
      <c r="DK1138" s="7"/>
      <c r="DQ1138" s="7"/>
      <c r="DR1138" s="7"/>
      <c r="DS1138" s="7"/>
      <c r="DT1138" s="7"/>
      <c r="DU1138" s="7"/>
      <c r="EB1138" s="7"/>
      <c r="EC1138" s="7"/>
      <c r="ED1138" s="7"/>
      <c r="EE1138" s="7"/>
      <c r="EK1138" s="7"/>
      <c r="EL1138" s="7"/>
      <c r="EM1138" s="7"/>
      <c r="EN1138" s="7"/>
      <c r="EO1138" s="7"/>
      <c r="EV1138" s="7"/>
      <c r="EW1138" s="7"/>
      <c r="EX1138" s="7"/>
      <c r="EY1138" s="7"/>
    </row>
    <row r="1139" spans="1:155" s="8" customFormat="1" x14ac:dyDescent="0.35">
      <c r="A1139" s="5"/>
      <c r="B1139" s="5"/>
      <c r="C1139" s="5"/>
      <c r="D1139" s="5"/>
      <c r="E1139" s="5"/>
      <c r="F1139" s="5"/>
      <c r="G1139" s="6"/>
      <c r="H1139" s="6"/>
      <c r="I1139" s="7"/>
      <c r="J1139" s="7"/>
      <c r="K1139" s="7"/>
      <c r="L1139" s="7"/>
      <c r="M1139" s="7"/>
      <c r="N1139" s="7"/>
      <c r="O1139" s="7"/>
      <c r="P1139" s="6"/>
      <c r="Q1139" s="6"/>
      <c r="R1139" s="6"/>
      <c r="S1139" s="6"/>
      <c r="T1139" s="6"/>
      <c r="U1139" s="6"/>
      <c r="V1139" s="6"/>
      <c r="W1139" s="7"/>
      <c r="X1139" s="7"/>
      <c r="Y1139" s="7"/>
      <c r="Z1139" s="7"/>
      <c r="AA1139" s="7"/>
      <c r="AB1139" s="7"/>
      <c r="AC1139" s="7"/>
      <c r="AD1139" s="7"/>
      <c r="AE1139" s="7"/>
      <c r="AF1139" s="6"/>
      <c r="AG1139" s="7"/>
      <c r="AH1139" s="7"/>
      <c r="AI1139" s="7"/>
      <c r="AJ1139" s="7"/>
      <c r="AN1139" s="6"/>
      <c r="AO1139" s="7"/>
      <c r="AP1139" s="7"/>
      <c r="AQ1139" s="7"/>
      <c r="AR1139" s="7"/>
      <c r="AV1139" s="6"/>
      <c r="AW1139" s="7"/>
      <c r="AX1139" s="7"/>
      <c r="AY1139" s="7"/>
      <c r="AZ1139" s="7"/>
      <c r="BD1139" s="6"/>
      <c r="BE1139" s="7"/>
      <c r="BF1139" s="7"/>
      <c r="BG1139" s="7"/>
      <c r="BH1139" s="7"/>
      <c r="BQ1139" s="7"/>
      <c r="BR1139" s="7"/>
      <c r="BS1139" s="7"/>
      <c r="BT1139" s="7"/>
      <c r="BU1139" s="7"/>
      <c r="CH1139" s="7"/>
      <c r="CI1139" s="7"/>
      <c r="CJ1139" s="7"/>
      <c r="CK1139" s="7"/>
      <c r="CQ1139" s="7"/>
      <c r="CR1139" s="7"/>
      <c r="CS1139" s="7"/>
      <c r="CT1139" s="7"/>
      <c r="CU1139" s="7"/>
      <c r="DH1139" s="7"/>
      <c r="DI1139" s="7"/>
      <c r="DJ1139" s="7"/>
      <c r="DK1139" s="7"/>
      <c r="DQ1139" s="7"/>
      <c r="DR1139" s="7"/>
      <c r="DS1139" s="7"/>
      <c r="DT1139" s="7"/>
      <c r="DU1139" s="7"/>
      <c r="EB1139" s="7"/>
      <c r="EC1139" s="7"/>
      <c r="ED1139" s="7"/>
      <c r="EE1139" s="7"/>
      <c r="EK1139" s="7"/>
      <c r="EL1139" s="7"/>
      <c r="EM1139" s="7"/>
      <c r="EN1139" s="7"/>
      <c r="EO1139" s="7"/>
      <c r="EV1139" s="7"/>
      <c r="EW1139" s="7"/>
      <c r="EX1139" s="7"/>
      <c r="EY1139" s="7"/>
    </row>
    <row r="1140" spans="1:155" s="8" customFormat="1" x14ac:dyDescent="0.35">
      <c r="A1140" s="5"/>
      <c r="B1140" s="5"/>
      <c r="C1140" s="5"/>
      <c r="D1140" s="5"/>
      <c r="E1140" s="5"/>
      <c r="F1140" s="5"/>
      <c r="G1140" s="6"/>
      <c r="H1140" s="6"/>
      <c r="I1140" s="7"/>
      <c r="J1140" s="7"/>
      <c r="K1140" s="7"/>
      <c r="L1140" s="7"/>
      <c r="M1140" s="7"/>
      <c r="N1140" s="7"/>
      <c r="O1140" s="7"/>
      <c r="P1140" s="6"/>
      <c r="Q1140" s="6"/>
      <c r="R1140" s="6"/>
      <c r="S1140" s="6"/>
      <c r="T1140" s="6"/>
      <c r="U1140" s="6"/>
      <c r="V1140" s="6"/>
      <c r="W1140" s="7"/>
      <c r="X1140" s="7"/>
      <c r="Y1140" s="7"/>
      <c r="Z1140" s="7"/>
      <c r="AA1140" s="7"/>
      <c r="AB1140" s="7"/>
      <c r="AC1140" s="7"/>
      <c r="AD1140" s="7"/>
      <c r="AE1140" s="7"/>
      <c r="AF1140" s="6"/>
      <c r="AG1140" s="7"/>
      <c r="AH1140" s="7"/>
      <c r="AI1140" s="7"/>
      <c r="AJ1140" s="7"/>
      <c r="AN1140" s="6"/>
      <c r="AO1140" s="7"/>
      <c r="AP1140" s="7"/>
      <c r="AQ1140" s="7"/>
      <c r="AR1140" s="7"/>
      <c r="AV1140" s="6"/>
      <c r="AW1140" s="7"/>
      <c r="AX1140" s="7"/>
      <c r="AY1140" s="7"/>
      <c r="AZ1140" s="7"/>
      <c r="BD1140" s="6"/>
      <c r="BE1140" s="7"/>
      <c r="BF1140" s="7"/>
      <c r="BG1140" s="7"/>
      <c r="BH1140" s="7"/>
      <c r="BQ1140" s="7"/>
      <c r="BR1140" s="7"/>
      <c r="BS1140" s="7"/>
      <c r="BT1140" s="7"/>
      <c r="BU1140" s="7"/>
      <c r="CH1140" s="7"/>
      <c r="CI1140" s="7"/>
      <c r="CJ1140" s="7"/>
      <c r="CK1140" s="7"/>
      <c r="CQ1140" s="7"/>
      <c r="CR1140" s="7"/>
      <c r="CS1140" s="7"/>
      <c r="CT1140" s="7"/>
      <c r="CU1140" s="7"/>
      <c r="DH1140" s="7"/>
      <c r="DI1140" s="7"/>
      <c r="DJ1140" s="7"/>
      <c r="DK1140" s="7"/>
      <c r="DQ1140" s="7"/>
      <c r="DR1140" s="7"/>
      <c r="DS1140" s="7"/>
      <c r="DT1140" s="7"/>
      <c r="DU1140" s="7"/>
      <c r="EB1140" s="7"/>
      <c r="EC1140" s="7"/>
      <c r="ED1140" s="7"/>
      <c r="EE1140" s="7"/>
      <c r="EK1140" s="7"/>
      <c r="EL1140" s="7"/>
      <c r="EM1140" s="7"/>
      <c r="EN1140" s="7"/>
      <c r="EO1140" s="7"/>
      <c r="EV1140" s="7"/>
      <c r="EW1140" s="7"/>
      <c r="EX1140" s="7"/>
      <c r="EY1140" s="7"/>
    </row>
    <row r="1141" spans="1:155" s="8" customFormat="1" x14ac:dyDescent="0.35">
      <c r="A1141" s="5"/>
      <c r="B1141" s="5"/>
      <c r="C1141" s="5"/>
      <c r="D1141" s="5"/>
      <c r="E1141" s="5"/>
      <c r="F1141" s="5"/>
      <c r="G1141" s="6"/>
      <c r="H1141" s="6"/>
      <c r="I1141" s="7"/>
      <c r="J1141" s="7"/>
      <c r="K1141" s="7"/>
      <c r="L1141" s="7"/>
      <c r="M1141" s="7"/>
      <c r="N1141" s="7"/>
      <c r="O1141" s="7"/>
      <c r="P1141" s="6"/>
      <c r="Q1141" s="6"/>
      <c r="R1141" s="6"/>
      <c r="S1141" s="6"/>
      <c r="T1141" s="6"/>
      <c r="U1141" s="6"/>
      <c r="V1141" s="6"/>
      <c r="W1141" s="7"/>
      <c r="X1141" s="7"/>
      <c r="Y1141" s="7"/>
      <c r="Z1141" s="7"/>
      <c r="AA1141" s="7"/>
      <c r="AB1141" s="7"/>
      <c r="AC1141" s="7"/>
      <c r="AD1141" s="7"/>
      <c r="AE1141" s="7"/>
      <c r="AF1141" s="6"/>
      <c r="AG1141" s="7"/>
      <c r="AH1141" s="7"/>
      <c r="AI1141" s="7"/>
      <c r="AJ1141" s="7"/>
      <c r="AN1141" s="6"/>
      <c r="AO1141" s="7"/>
      <c r="AP1141" s="7"/>
      <c r="AQ1141" s="7"/>
      <c r="AR1141" s="7"/>
      <c r="AV1141" s="6"/>
      <c r="AW1141" s="7"/>
      <c r="AX1141" s="7"/>
      <c r="AY1141" s="7"/>
      <c r="AZ1141" s="7"/>
      <c r="BD1141" s="6"/>
      <c r="BE1141" s="7"/>
      <c r="BF1141" s="7"/>
      <c r="BG1141" s="7"/>
      <c r="BH1141" s="7"/>
      <c r="BQ1141" s="7"/>
      <c r="BR1141" s="7"/>
      <c r="BS1141" s="7"/>
      <c r="BT1141" s="7"/>
      <c r="BU1141" s="7"/>
      <c r="CH1141" s="7"/>
      <c r="CI1141" s="7"/>
      <c r="CJ1141" s="7"/>
      <c r="CK1141" s="7"/>
      <c r="CQ1141" s="7"/>
      <c r="CR1141" s="7"/>
      <c r="CS1141" s="7"/>
      <c r="CT1141" s="7"/>
      <c r="CU1141" s="7"/>
      <c r="DH1141" s="7"/>
      <c r="DI1141" s="7"/>
      <c r="DJ1141" s="7"/>
      <c r="DK1141" s="7"/>
      <c r="DQ1141" s="7"/>
      <c r="DR1141" s="7"/>
      <c r="DS1141" s="7"/>
      <c r="DT1141" s="7"/>
      <c r="DU1141" s="7"/>
      <c r="EB1141" s="7"/>
      <c r="EC1141" s="7"/>
      <c r="ED1141" s="7"/>
      <c r="EE1141" s="7"/>
      <c r="EK1141" s="7"/>
      <c r="EL1141" s="7"/>
      <c r="EM1141" s="7"/>
      <c r="EN1141" s="7"/>
      <c r="EO1141" s="7"/>
      <c r="EV1141" s="7"/>
      <c r="EW1141" s="7"/>
      <c r="EX1141" s="7"/>
      <c r="EY1141" s="7"/>
    </row>
    <row r="1142" spans="1:155" s="8" customFormat="1" x14ac:dyDescent="0.35">
      <c r="A1142" s="5"/>
      <c r="B1142" s="5"/>
      <c r="C1142" s="5"/>
      <c r="D1142" s="5"/>
      <c r="E1142" s="5"/>
      <c r="F1142" s="5"/>
      <c r="G1142" s="6"/>
      <c r="H1142" s="6"/>
      <c r="I1142" s="7"/>
      <c r="J1142" s="7"/>
      <c r="K1142" s="7"/>
      <c r="L1142" s="7"/>
      <c r="M1142" s="7"/>
      <c r="N1142" s="7"/>
      <c r="O1142" s="7"/>
      <c r="P1142" s="6"/>
      <c r="Q1142" s="6"/>
      <c r="R1142" s="6"/>
      <c r="S1142" s="6"/>
      <c r="T1142" s="6"/>
      <c r="U1142" s="6"/>
      <c r="V1142" s="6"/>
      <c r="W1142" s="7"/>
      <c r="X1142" s="7"/>
      <c r="Y1142" s="7"/>
      <c r="Z1142" s="7"/>
      <c r="AA1142" s="7"/>
      <c r="AB1142" s="7"/>
      <c r="AC1142" s="7"/>
      <c r="AD1142" s="7"/>
      <c r="AE1142" s="7"/>
      <c r="AF1142" s="6"/>
      <c r="AG1142" s="7"/>
      <c r="AH1142" s="7"/>
      <c r="AI1142" s="7"/>
      <c r="AJ1142" s="7"/>
      <c r="AN1142" s="6"/>
      <c r="AO1142" s="7"/>
      <c r="AP1142" s="7"/>
      <c r="AQ1142" s="7"/>
      <c r="AR1142" s="7"/>
      <c r="AV1142" s="6"/>
      <c r="AW1142" s="7"/>
      <c r="AX1142" s="7"/>
      <c r="AY1142" s="7"/>
      <c r="AZ1142" s="7"/>
      <c r="BD1142" s="6"/>
      <c r="BE1142" s="7"/>
      <c r="BF1142" s="7"/>
      <c r="BG1142" s="7"/>
      <c r="BH1142" s="7"/>
      <c r="BQ1142" s="7"/>
      <c r="BR1142" s="7"/>
      <c r="BS1142" s="7"/>
      <c r="BT1142" s="7"/>
      <c r="BU1142" s="7"/>
      <c r="CH1142" s="7"/>
      <c r="CI1142" s="7"/>
      <c r="CJ1142" s="7"/>
      <c r="CK1142" s="7"/>
      <c r="CQ1142" s="7"/>
      <c r="CR1142" s="7"/>
      <c r="CS1142" s="7"/>
      <c r="CT1142" s="7"/>
      <c r="CU1142" s="7"/>
      <c r="DH1142" s="7"/>
      <c r="DI1142" s="7"/>
      <c r="DJ1142" s="7"/>
      <c r="DK1142" s="7"/>
      <c r="DQ1142" s="7"/>
      <c r="DR1142" s="7"/>
      <c r="DS1142" s="7"/>
      <c r="DT1142" s="7"/>
      <c r="DU1142" s="7"/>
      <c r="EB1142" s="7"/>
      <c r="EC1142" s="7"/>
      <c r="ED1142" s="7"/>
      <c r="EE1142" s="7"/>
      <c r="EK1142" s="7"/>
      <c r="EL1142" s="7"/>
      <c r="EM1142" s="7"/>
      <c r="EN1142" s="7"/>
      <c r="EO1142" s="7"/>
      <c r="EV1142" s="7"/>
      <c r="EW1142" s="7"/>
      <c r="EX1142" s="7"/>
      <c r="EY1142" s="7"/>
    </row>
    <row r="1143" spans="1:155" s="8" customFormat="1" x14ac:dyDescent="0.35">
      <c r="A1143" s="5"/>
      <c r="B1143" s="5"/>
      <c r="C1143" s="5"/>
      <c r="D1143" s="5"/>
      <c r="E1143" s="5"/>
      <c r="F1143" s="5"/>
      <c r="G1143" s="6"/>
      <c r="H1143" s="6"/>
      <c r="I1143" s="7"/>
      <c r="J1143" s="7"/>
      <c r="K1143" s="7"/>
      <c r="L1143" s="7"/>
      <c r="M1143" s="7"/>
      <c r="N1143" s="7"/>
      <c r="O1143" s="7"/>
      <c r="P1143" s="6"/>
      <c r="Q1143" s="6"/>
      <c r="R1143" s="6"/>
      <c r="S1143" s="6"/>
      <c r="T1143" s="6"/>
      <c r="U1143" s="6"/>
      <c r="V1143" s="6"/>
      <c r="W1143" s="7"/>
      <c r="X1143" s="7"/>
      <c r="Y1143" s="7"/>
      <c r="Z1143" s="7"/>
      <c r="AA1143" s="7"/>
      <c r="AB1143" s="7"/>
      <c r="AC1143" s="7"/>
      <c r="AD1143" s="7"/>
      <c r="AE1143" s="7"/>
      <c r="AF1143" s="6"/>
      <c r="AG1143" s="7"/>
      <c r="AH1143" s="7"/>
      <c r="AI1143" s="7"/>
      <c r="AJ1143" s="7"/>
      <c r="AN1143" s="6"/>
      <c r="AO1143" s="7"/>
      <c r="AP1143" s="7"/>
      <c r="AQ1143" s="7"/>
      <c r="AR1143" s="7"/>
      <c r="AV1143" s="6"/>
      <c r="AW1143" s="7"/>
      <c r="AX1143" s="7"/>
      <c r="AY1143" s="7"/>
      <c r="AZ1143" s="7"/>
      <c r="BD1143" s="6"/>
      <c r="BE1143" s="7"/>
      <c r="BF1143" s="7"/>
      <c r="BG1143" s="7"/>
      <c r="BH1143" s="7"/>
      <c r="BQ1143" s="7"/>
      <c r="BR1143" s="7"/>
      <c r="BS1143" s="7"/>
      <c r="BT1143" s="7"/>
      <c r="BU1143" s="7"/>
      <c r="CH1143" s="7"/>
      <c r="CI1143" s="7"/>
      <c r="CJ1143" s="7"/>
      <c r="CK1143" s="7"/>
      <c r="CQ1143" s="7"/>
      <c r="CR1143" s="7"/>
      <c r="CS1143" s="7"/>
      <c r="CT1143" s="7"/>
      <c r="CU1143" s="7"/>
      <c r="DH1143" s="7"/>
      <c r="DI1143" s="7"/>
      <c r="DJ1143" s="7"/>
      <c r="DK1143" s="7"/>
      <c r="DQ1143" s="7"/>
      <c r="DR1143" s="7"/>
      <c r="DS1143" s="7"/>
      <c r="DT1143" s="7"/>
      <c r="DU1143" s="7"/>
      <c r="EB1143" s="7"/>
      <c r="EC1143" s="7"/>
      <c r="ED1143" s="7"/>
      <c r="EE1143" s="7"/>
      <c r="EK1143" s="7"/>
      <c r="EL1143" s="7"/>
      <c r="EM1143" s="7"/>
      <c r="EN1143" s="7"/>
      <c r="EO1143" s="7"/>
      <c r="EV1143" s="7"/>
      <c r="EW1143" s="7"/>
      <c r="EX1143" s="7"/>
      <c r="EY1143" s="7"/>
    </row>
    <row r="1144" spans="1:155" s="8" customFormat="1" x14ac:dyDescent="0.35">
      <c r="A1144" s="5"/>
      <c r="B1144" s="5"/>
      <c r="C1144" s="5"/>
      <c r="D1144" s="5"/>
      <c r="E1144" s="5"/>
      <c r="F1144" s="5"/>
      <c r="G1144" s="6"/>
      <c r="H1144" s="6"/>
      <c r="I1144" s="7"/>
      <c r="J1144" s="7"/>
      <c r="K1144" s="7"/>
      <c r="L1144" s="7"/>
      <c r="M1144" s="7"/>
      <c r="N1144" s="7"/>
      <c r="O1144" s="7"/>
      <c r="P1144" s="6"/>
      <c r="Q1144" s="6"/>
      <c r="R1144" s="6"/>
      <c r="S1144" s="6"/>
      <c r="T1144" s="6"/>
      <c r="U1144" s="6"/>
      <c r="V1144" s="6"/>
      <c r="W1144" s="7"/>
      <c r="X1144" s="7"/>
      <c r="Y1144" s="7"/>
      <c r="Z1144" s="7"/>
      <c r="AA1144" s="7"/>
      <c r="AB1144" s="7"/>
      <c r="AC1144" s="7"/>
      <c r="AD1144" s="7"/>
      <c r="AE1144" s="7"/>
      <c r="AF1144" s="6"/>
      <c r="AG1144" s="7"/>
      <c r="AH1144" s="7"/>
      <c r="AI1144" s="7"/>
      <c r="AJ1144" s="7"/>
      <c r="AN1144" s="6"/>
      <c r="AO1144" s="7"/>
      <c r="AP1144" s="7"/>
      <c r="AQ1144" s="7"/>
      <c r="AR1144" s="7"/>
      <c r="AV1144" s="6"/>
      <c r="AW1144" s="7"/>
      <c r="AX1144" s="7"/>
      <c r="AY1144" s="7"/>
      <c r="AZ1144" s="7"/>
      <c r="BD1144" s="6"/>
      <c r="BE1144" s="7"/>
      <c r="BF1144" s="7"/>
      <c r="BG1144" s="7"/>
      <c r="BH1144" s="7"/>
      <c r="BQ1144" s="7"/>
      <c r="BR1144" s="7"/>
      <c r="BS1144" s="7"/>
      <c r="BT1144" s="7"/>
      <c r="BU1144" s="7"/>
      <c r="CH1144" s="7"/>
      <c r="CI1144" s="7"/>
      <c r="CJ1144" s="7"/>
      <c r="CK1144" s="7"/>
      <c r="CQ1144" s="7"/>
      <c r="CR1144" s="7"/>
      <c r="CS1144" s="7"/>
      <c r="CT1144" s="7"/>
      <c r="CU1144" s="7"/>
      <c r="DH1144" s="7"/>
      <c r="DI1144" s="7"/>
      <c r="DJ1144" s="7"/>
      <c r="DK1144" s="7"/>
      <c r="DQ1144" s="7"/>
      <c r="DR1144" s="7"/>
      <c r="DS1144" s="7"/>
      <c r="DT1144" s="7"/>
      <c r="DU1144" s="7"/>
      <c r="EB1144" s="7"/>
      <c r="EC1144" s="7"/>
      <c r="ED1144" s="7"/>
      <c r="EE1144" s="7"/>
      <c r="EK1144" s="7"/>
      <c r="EL1144" s="7"/>
      <c r="EM1144" s="7"/>
      <c r="EN1144" s="7"/>
      <c r="EO1144" s="7"/>
      <c r="EV1144" s="7"/>
      <c r="EW1144" s="7"/>
      <c r="EX1144" s="7"/>
      <c r="EY1144" s="7"/>
    </row>
    <row r="1145" spans="1:155" s="8" customFormat="1" x14ac:dyDescent="0.35">
      <c r="A1145" s="5"/>
      <c r="B1145" s="5"/>
      <c r="C1145" s="5"/>
      <c r="D1145" s="5"/>
      <c r="E1145" s="5"/>
      <c r="F1145" s="5"/>
      <c r="G1145" s="6"/>
      <c r="H1145" s="6"/>
      <c r="I1145" s="7"/>
      <c r="J1145" s="7"/>
      <c r="K1145" s="7"/>
      <c r="L1145" s="7"/>
      <c r="M1145" s="7"/>
      <c r="N1145" s="7"/>
      <c r="O1145" s="7"/>
      <c r="P1145" s="6"/>
      <c r="Q1145" s="6"/>
      <c r="R1145" s="6"/>
      <c r="S1145" s="6"/>
      <c r="T1145" s="6"/>
      <c r="U1145" s="6"/>
      <c r="V1145" s="6"/>
      <c r="W1145" s="7"/>
      <c r="X1145" s="7"/>
      <c r="Y1145" s="7"/>
      <c r="Z1145" s="7"/>
      <c r="AA1145" s="7"/>
      <c r="AB1145" s="7"/>
      <c r="AC1145" s="7"/>
      <c r="AD1145" s="7"/>
      <c r="AE1145" s="7"/>
      <c r="AF1145" s="6"/>
      <c r="AG1145" s="7"/>
      <c r="AH1145" s="7"/>
      <c r="AI1145" s="7"/>
      <c r="AJ1145" s="7"/>
      <c r="AN1145" s="6"/>
      <c r="AO1145" s="7"/>
      <c r="AP1145" s="7"/>
      <c r="AQ1145" s="7"/>
      <c r="AR1145" s="7"/>
      <c r="AV1145" s="6"/>
      <c r="AW1145" s="7"/>
      <c r="AX1145" s="7"/>
      <c r="AY1145" s="7"/>
      <c r="AZ1145" s="7"/>
      <c r="BD1145" s="6"/>
      <c r="BE1145" s="7"/>
      <c r="BF1145" s="7"/>
      <c r="BG1145" s="7"/>
      <c r="BH1145" s="7"/>
      <c r="BQ1145" s="7"/>
      <c r="BR1145" s="7"/>
      <c r="BS1145" s="7"/>
      <c r="BT1145" s="7"/>
      <c r="BU1145" s="7"/>
      <c r="CH1145" s="7"/>
      <c r="CI1145" s="7"/>
      <c r="CJ1145" s="7"/>
      <c r="CK1145" s="7"/>
      <c r="CQ1145" s="7"/>
      <c r="CR1145" s="7"/>
      <c r="CS1145" s="7"/>
      <c r="CT1145" s="7"/>
      <c r="CU1145" s="7"/>
      <c r="DH1145" s="7"/>
      <c r="DI1145" s="7"/>
      <c r="DJ1145" s="7"/>
      <c r="DK1145" s="7"/>
      <c r="DQ1145" s="7"/>
      <c r="DR1145" s="7"/>
      <c r="DS1145" s="7"/>
      <c r="DT1145" s="7"/>
      <c r="DU1145" s="7"/>
      <c r="EB1145" s="7"/>
      <c r="EC1145" s="7"/>
      <c r="ED1145" s="7"/>
      <c r="EE1145" s="7"/>
      <c r="EK1145" s="7"/>
      <c r="EL1145" s="7"/>
      <c r="EM1145" s="7"/>
      <c r="EN1145" s="7"/>
      <c r="EO1145" s="7"/>
      <c r="EV1145" s="7"/>
      <c r="EW1145" s="7"/>
      <c r="EX1145" s="7"/>
      <c r="EY1145" s="7"/>
    </row>
    <row r="1146" spans="1:155" s="8" customFormat="1" x14ac:dyDescent="0.35">
      <c r="A1146" s="5"/>
      <c r="B1146" s="5"/>
      <c r="C1146" s="5"/>
      <c r="D1146" s="5"/>
      <c r="E1146" s="5"/>
      <c r="F1146" s="5"/>
      <c r="G1146" s="6"/>
      <c r="H1146" s="6"/>
      <c r="I1146" s="7"/>
      <c r="J1146" s="7"/>
      <c r="K1146" s="7"/>
      <c r="L1146" s="7"/>
      <c r="M1146" s="7"/>
      <c r="N1146" s="7"/>
      <c r="O1146" s="7"/>
      <c r="P1146" s="6"/>
      <c r="Q1146" s="6"/>
      <c r="R1146" s="6"/>
      <c r="S1146" s="6"/>
      <c r="T1146" s="6"/>
      <c r="U1146" s="6"/>
      <c r="V1146" s="6"/>
      <c r="W1146" s="7"/>
      <c r="X1146" s="7"/>
      <c r="Y1146" s="7"/>
      <c r="Z1146" s="7"/>
      <c r="AA1146" s="7"/>
      <c r="AB1146" s="7"/>
      <c r="AC1146" s="7"/>
      <c r="AD1146" s="7"/>
      <c r="AE1146" s="7"/>
      <c r="AF1146" s="6"/>
      <c r="AG1146" s="7"/>
      <c r="AH1146" s="7"/>
      <c r="AI1146" s="7"/>
      <c r="AJ1146" s="7"/>
      <c r="AN1146" s="6"/>
      <c r="AO1146" s="7"/>
      <c r="AP1146" s="7"/>
      <c r="AQ1146" s="7"/>
      <c r="AR1146" s="7"/>
      <c r="AV1146" s="6"/>
      <c r="AW1146" s="7"/>
      <c r="AX1146" s="7"/>
      <c r="AY1146" s="7"/>
      <c r="AZ1146" s="7"/>
      <c r="BD1146" s="6"/>
      <c r="BE1146" s="7"/>
      <c r="BF1146" s="7"/>
      <c r="BG1146" s="7"/>
      <c r="BH1146" s="7"/>
      <c r="BQ1146" s="7"/>
      <c r="BR1146" s="7"/>
      <c r="BS1146" s="7"/>
      <c r="BT1146" s="7"/>
      <c r="BU1146" s="7"/>
      <c r="CH1146" s="7"/>
      <c r="CI1146" s="7"/>
      <c r="CJ1146" s="7"/>
      <c r="CK1146" s="7"/>
      <c r="CQ1146" s="7"/>
      <c r="CR1146" s="7"/>
      <c r="CS1146" s="7"/>
      <c r="CT1146" s="7"/>
      <c r="CU1146" s="7"/>
      <c r="DH1146" s="7"/>
      <c r="DI1146" s="7"/>
      <c r="DJ1146" s="7"/>
      <c r="DK1146" s="7"/>
      <c r="DQ1146" s="7"/>
      <c r="DR1146" s="7"/>
      <c r="DS1146" s="7"/>
      <c r="DT1146" s="7"/>
      <c r="DU1146" s="7"/>
      <c r="EB1146" s="7"/>
      <c r="EC1146" s="7"/>
      <c r="ED1146" s="7"/>
      <c r="EE1146" s="7"/>
      <c r="EK1146" s="7"/>
      <c r="EL1146" s="7"/>
      <c r="EM1146" s="7"/>
      <c r="EN1146" s="7"/>
      <c r="EO1146" s="7"/>
      <c r="EV1146" s="7"/>
      <c r="EW1146" s="7"/>
      <c r="EX1146" s="7"/>
      <c r="EY1146" s="7"/>
    </row>
    <row r="1147" spans="1:155" s="8" customFormat="1" x14ac:dyDescent="0.35">
      <c r="A1147" s="5"/>
      <c r="B1147" s="5"/>
      <c r="C1147" s="5"/>
      <c r="D1147" s="5"/>
      <c r="E1147" s="5"/>
      <c r="F1147" s="5"/>
      <c r="G1147" s="6"/>
      <c r="H1147" s="6"/>
      <c r="I1147" s="7"/>
      <c r="J1147" s="7"/>
      <c r="K1147" s="7"/>
      <c r="L1147" s="7"/>
      <c r="M1147" s="7"/>
      <c r="N1147" s="7"/>
      <c r="O1147" s="7"/>
      <c r="P1147" s="6"/>
      <c r="Q1147" s="6"/>
      <c r="R1147" s="6"/>
      <c r="S1147" s="6"/>
      <c r="T1147" s="6"/>
      <c r="U1147" s="6"/>
      <c r="V1147" s="6"/>
      <c r="W1147" s="7"/>
      <c r="X1147" s="7"/>
      <c r="Y1147" s="7"/>
      <c r="Z1147" s="7"/>
      <c r="AA1147" s="7"/>
      <c r="AB1147" s="7"/>
      <c r="AC1147" s="7"/>
      <c r="AD1147" s="7"/>
      <c r="AE1147" s="7"/>
      <c r="AF1147" s="6"/>
      <c r="AG1147" s="7"/>
      <c r="AH1147" s="7"/>
      <c r="AI1147" s="7"/>
      <c r="AJ1147" s="7"/>
      <c r="AN1147" s="6"/>
      <c r="AO1147" s="7"/>
      <c r="AP1147" s="7"/>
      <c r="AQ1147" s="7"/>
      <c r="AR1147" s="7"/>
      <c r="AV1147" s="6"/>
      <c r="AW1147" s="7"/>
      <c r="AX1147" s="7"/>
      <c r="AY1147" s="7"/>
      <c r="AZ1147" s="7"/>
      <c r="BD1147" s="6"/>
      <c r="BE1147" s="7"/>
      <c r="BF1147" s="7"/>
      <c r="BG1147" s="7"/>
      <c r="BH1147" s="7"/>
      <c r="BQ1147" s="7"/>
      <c r="BR1147" s="7"/>
      <c r="BS1147" s="7"/>
      <c r="BT1147" s="7"/>
      <c r="BU1147" s="7"/>
      <c r="CH1147" s="7"/>
      <c r="CI1147" s="7"/>
      <c r="CJ1147" s="7"/>
      <c r="CK1147" s="7"/>
      <c r="CQ1147" s="7"/>
      <c r="CR1147" s="7"/>
      <c r="CS1147" s="7"/>
      <c r="CT1147" s="7"/>
      <c r="CU1147" s="7"/>
      <c r="DH1147" s="7"/>
      <c r="DI1147" s="7"/>
      <c r="DJ1147" s="7"/>
      <c r="DK1147" s="7"/>
      <c r="DQ1147" s="7"/>
      <c r="DR1147" s="7"/>
      <c r="DS1147" s="7"/>
      <c r="DT1147" s="7"/>
      <c r="DU1147" s="7"/>
      <c r="EB1147" s="7"/>
      <c r="EC1147" s="7"/>
      <c r="ED1147" s="7"/>
      <c r="EE1147" s="7"/>
      <c r="EK1147" s="7"/>
      <c r="EL1147" s="7"/>
      <c r="EM1147" s="7"/>
      <c r="EN1147" s="7"/>
      <c r="EO1147" s="7"/>
      <c r="EV1147" s="7"/>
      <c r="EW1147" s="7"/>
      <c r="EX1147" s="7"/>
      <c r="EY1147" s="7"/>
    </row>
    <row r="1148" spans="1:155" s="8" customFormat="1" x14ac:dyDescent="0.35">
      <c r="A1148" s="5"/>
      <c r="B1148" s="5"/>
      <c r="C1148" s="5"/>
      <c r="D1148" s="5"/>
      <c r="E1148" s="5"/>
      <c r="F1148" s="5"/>
      <c r="G1148" s="6"/>
      <c r="H1148" s="6"/>
      <c r="I1148" s="7"/>
      <c r="J1148" s="7"/>
      <c r="K1148" s="7"/>
      <c r="L1148" s="7"/>
      <c r="M1148" s="7"/>
      <c r="N1148" s="7"/>
      <c r="O1148" s="7"/>
      <c r="P1148" s="6"/>
      <c r="Q1148" s="6"/>
      <c r="R1148" s="6"/>
      <c r="S1148" s="6"/>
      <c r="T1148" s="6"/>
      <c r="U1148" s="6"/>
      <c r="V1148" s="6"/>
      <c r="W1148" s="7"/>
      <c r="X1148" s="7"/>
      <c r="Y1148" s="7"/>
      <c r="Z1148" s="7"/>
      <c r="AA1148" s="7"/>
      <c r="AB1148" s="7"/>
      <c r="AC1148" s="7"/>
      <c r="AD1148" s="7"/>
      <c r="AE1148" s="7"/>
      <c r="AF1148" s="6"/>
      <c r="AG1148" s="7"/>
      <c r="AH1148" s="7"/>
      <c r="AI1148" s="7"/>
      <c r="AJ1148" s="7"/>
      <c r="AN1148" s="6"/>
      <c r="AO1148" s="7"/>
      <c r="AP1148" s="7"/>
      <c r="AQ1148" s="7"/>
      <c r="AR1148" s="7"/>
      <c r="AV1148" s="6"/>
      <c r="AW1148" s="7"/>
      <c r="AX1148" s="7"/>
      <c r="AY1148" s="7"/>
      <c r="AZ1148" s="7"/>
      <c r="BD1148" s="6"/>
      <c r="BE1148" s="7"/>
      <c r="BF1148" s="7"/>
      <c r="BG1148" s="7"/>
      <c r="BH1148" s="7"/>
      <c r="BQ1148" s="7"/>
      <c r="BR1148" s="7"/>
      <c r="BS1148" s="7"/>
      <c r="BT1148" s="7"/>
      <c r="BU1148" s="7"/>
      <c r="CH1148" s="7"/>
      <c r="CI1148" s="7"/>
      <c r="CJ1148" s="7"/>
      <c r="CK1148" s="7"/>
      <c r="CQ1148" s="7"/>
      <c r="CR1148" s="7"/>
      <c r="CS1148" s="7"/>
      <c r="CT1148" s="7"/>
      <c r="CU1148" s="7"/>
      <c r="DH1148" s="7"/>
      <c r="DI1148" s="7"/>
      <c r="DJ1148" s="7"/>
      <c r="DK1148" s="7"/>
      <c r="DQ1148" s="7"/>
      <c r="DR1148" s="7"/>
      <c r="DS1148" s="7"/>
      <c r="DT1148" s="7"/>
      <c r="DU1148" s="7"/>
      <c r="EB1148" s="7"/>
      <c r="EC1148" s="7"/>
      <c r="ED1148" s="7"/>
      <c r="EE1148" s="7"/>
      <c r="EK1148" s="7"/>
      <c r="EL1148" s="7"/>
      <c r="EM1148" s="7"/>
      <c r="EN1148" s="7"/>
      <c r="EO1148" s="7"/>
      <c r="EV1148" s="7"/>
      <c r="EW1148" s="7"/>
      <c r="EX1148" s="7"/>
      <c r="EY1148" s="7"/>
    </row>
    <row r="1149" spans="1:155" s="8" customFormat="1" x14ac:dyDescent="0.35">
      <c r="A1149" s="5"/>
      <c r="B1149" s="5"/>
      <c r="C1149" s="5"/>
      <c r="D1149" s="5"/>
      <c r="E1149" s="5"/>
      <c r="F1149" s="5"/>
      <c r="G1149" s="6"/>
      <c r="H1149" s="6"/>
      <c r="I1149" s="7"/>
      <c r="J1149" s="7"/>
      <c r="K1149" s="7"/>
      <c r="L1149" s="7"/>
      <c r="M1149" s="7"/>
      <c r="N1149" s="7"/>
      <c r="O1149" s="7"/>
      <c r="P1149" s="6"/>
      <c r="Q1149" s="6"/>
      <c r="R1149" s="6"/>
      <c r="S1149" s="6"/>
      <c r="T1149" s="6"/>
      <c r="U1149" s="6"/>
      <c r="V1149" s="6"/>
      <c r="W1149" s="7"/>
      <c r="X1149" s="7"/>
      <c r="Y1149" s="7"/>
      <c r="Z1149" s="7"/>
      <c r="AA1149" s="7"/>
      <c r="AB1149" s="7"/>
      <c r="AC1149" s="7"/>
      <c r="AD1149" s="7"/>
      <c r="AE1149" s="7"/>
      <c r="AF1149" s="6"/>
      <c r="AG1149" s="7"/>
      <c r="AH1149" s="7"/>
      <c r="AI1149" s="7"/>
      <c r="AJ1149" s="7"/>
      <c r="AN1149" s="6"/>
      <c r="AO1149" s="7"/>
      <c r="AP1149" s="7"/>
      <c r="AQ1149" s="7"/>
      <c r="AR1149" s="7"/>
      <c r="AV1149" s="6"/>
      <c r="AW1149" s="7"/>
      <c r="AX1149" s="7"/>
      <c r="AY1149" s="7"/>
      <c r="AZ1149" s="7"/>
      <c r="BD1149" s="6"/>
      <c r="BE1149" s="7"/>
      <c r="BF1149" s="7"/>
      <c r="BG1149" s="7"/>
      <c r="BH1149" s="7"/>
      <c r="BQ1149" s="7"/>
      <c r="BR1149" s="7"/>
      <c r="BS1149" s="7"/>
      <c r="BT1149" s="7"/>
      <c r="BU1149" s="7"/>
      <c r="CH1149" s="7"/>
      <c r="CI1149" s="7"/>
      <c r="CJ1149" s="7"/>
      <c r="CK1149" s="7"/>
      <c r="CQ1149" s="7"/>
      <c r="CR1149" s="7"/>
      <c r="CS1149" s="7"/>
      <c r="CT1149" s="7"/>
      <c r="CU1149" s="7"/>
      <c r="DH1149" s="7"/>
      <c r="DI1149" s="7"/>
      <c r="DJ1149" s="7"/>
      <c r="DK1149" s="7"/>
      <c r="DQ1149" s="7"/>
      <c r="DR1149" s="7"/>
      <c r="DS1149" s="7"/>
      <c r="DT1149" s="7"/>
      <c r="DU1149" s="7"/>
      <c r="EB1149" s="7"/>
      <c r="EC1149" s="7"/>
      <c r="ED1149" s="7"/>
      <c r="EE1149" s="7"/>
      <c r="EK1149" s="7"/>
      <c r="EL1149" s="7"/>
      <c r="EM1149" s="7"/>
      <c r="EN1149" s="7"/>
      <c r="EO1149" s="7"/>
      <c r="EV1149" s="7"/>
      <c r="EW1149" s="7"/>
      <c r="EX1149" s="7"/>
      <c r="EY1149" s="7"/>
    </row>
    <row r="1150" spans="1:155" s="8" customFormat="1" x14ac:dyDescent="0.35">
      <c r="A1150" s="5"/>
      <c r="B1150" s="5"/>
      <c r="C1150" s="5"/>
      <c r="D1150" s="5"/>
      <c r="E1150" s="5"/>
      <c r="F1150" s="5"/>
      <c r="G1150" s="6"/>
      <c r="H1150" s="6"/>
      <c r="I1150" s="7"/>
      <c r="J1150" s="7"/>
      <c r="K1150" s="7"/>
      <c r="L1150" s="7"/>
      <c r="M1150" s="7"/>
      <c r="N1150" s="7"/>
      <c r="O1150" s="7"/>
      <c r="P1150" s="6"/>
      <c r="Q1150" s="6"/>
      <c r="R1150" s="6"/>
      <c r="S1150" s="6"/>
      <c r="T1150" s="6"/>
      <c r="U1150" s="6"/>
      <c r="V1150" s="6"/>
      <c r="W1150" s="7"/>
      <c r="X1150" s="7"/>
      <c r="Y1150" s="7"/>
      <c r="Z1150" s="7"/>
      <c r="AA1150" s="7"/>
      <c r="AB1150" s="7"/>
      <c r="AC1150" s="7"/>
      <c r="AD1150" s="7"/>
      <c r="AE1150" s="7"/>
      <c r="AF1150" s="6"/>
      <c r="AG1150" s="7"/>
      <c r="AH1150" s="7"/>
      <c r="AI1150" s="7"/>
      <c r="AJ1150" s="7"/>
      <c r="AN1150" s="6"/>
      <c r="AO1150" s="7"/>
      <c r="AP1150" s="7"/>
      <c r="AQ1150" s="7"/>
      <c r="AR1150" s="7"/>
      <c r="AV1150" s="6"/>
      <c r="AW1150" s="7"/>
      <c r="AX1150" s="7"/>
      <c r="AY1150" s="7"/>
      <c r="AZ1150" s="7"/>
      <c r="BD1150" s="6"/>
      <c r="BE1150" s="7"/>
      <c r="BF1150" s="7"/>
      <c r="BG1150" s="7"/>
      <c r="BH1150" s="7"/>
      <c r="BQ1150" s="7"/>
      <c r="BR1150" s="7"/>
      <c r="BS1150" s="7"/>
      <c r="BT1150" s="7"/>
      <c r="BU1150" s="7"/>
      <c r="CH1150" s="7"/>
      <c r="CI1150" s="7"/>
      <c r="CJ1150" s="7"/>
      <c r="CK1150" s="7"/>
      <c r="CQ1150" s="7"/>
      <c r="CR1150" s="7"/>
      <c r="CS1150" s="7"/>
      <c r="CT1150" s="7"/>
      <c r="CU1150" s="7"/>
      <c r="DH1150" s="7"/>
      <c r="DI1150" s="7"/>
      <c r="DJ1150" s="7"/>
      <c r="DK1150" s="7"/>
      <c r="DQ1150" s="7"/>
      <c r="DR1150" s="7"/>
      <c r="DS1150" s="7"/>
      <c r="DT1150" s="7"/>
      <c r="DU1150" s="7"/>
      <c r="EB1150" s="7"/>
      <c r="EC1150" s="7"/>
      <c r="ED1150" s="7"/>
      <c r="EE1150" s="7"/>
      <c r="EK1150" s="7"/>
      <c r="EL1150" s="7"/>
      <c r="EM1150" s="7"/>
      <c r="EN1150" s="7"/>
      <c r="EO1150" s="7"/>
      <c r="EV1150" s="7"/>
      <c r="EW1150" s="7"/>
      <c r="EX1150" s="7"/>
      <c r="EY1150" s="7"/>
    </row>
    <row r="1151" spans="1:155" s="8" customFormat="1" x14ac:dyDescent="0.35">
      <c r="A1151" s="5"/>
      <c r="B1151" s="5"/>
      <c r="C1151" s="5"/>
      <c r="D1151" s="5"/>
      <c r="E1151" s="5"/>
      <c r="F1151" s="5"/>
      <c r="G1151" s="6"/>
      <c r="H1151" s="6"/>
      <c r="I1151" s="7"/>
      <c r="J1151" s="7"/>
      <c r="K1151" s="7"/>
      <c r="L1151" s="7"/>
      <c r="M1151" s="7"/>
      <c r="N1151" s="7"/>
      <c r="O1151" s="7"/>
      <c r="P1151" s="6"/>
      <c r="Q1151" s="6"/>
      <c r="R1151" s="6"/>
      <c r="S1151" s="6"/>
      <c r="T1151" s="6"/>
      <c r="U1151" s="6"/>
      <c r="V1151" s="6"/>
      <c r="W1151" s="7"/>
      <c r="X1151" s="7"/>
      <c r="Y1151" s="7"/>
      <c r="Z1151" s="7"/>
      <c r="AA1151" s="7"/>
      <c r="AB1151" s="7"/>
      <c r="AC1151" s="7"/>
      <c r="AD1151" s="7"/>
      <c r="AE1151" s="7"/>
      <c r="AF1151" s="6"/>
      <c r="AG1151" s="7"/>
      <c r="AH1151" s="7"/>
      <c r="AI1151" s="7"/>
      <c r="AJ1151" s="7"/>
      <c r="AN1151" s="6"/>
      <c r="AO1151" s="7"/>
      <c r="AP1151" s="7"/>
      <c r="AQ1151" s="7"/>
      <c r="AR1151" s="7"/>
      <c r="AV1151" s="6"/>
      <c r="AW1151" s="7"/>
      <c r="AX1151" s="7"/>
      <c r="AY1151" s="7"/>
      <c r="AZ1151" s="7"/>
      <c r="BD1151" s="6"/>
      <c r="BE1151" s="7"/>
      <c r="BF1151" s="7"/>
      <c r="BG1151" s="7"/>
      <c r="BH1151" s="7"/>
      <c r="BQ1151" s="7"/>
      <c r="BR1151" s="7"/>
      <c r="BS1151" s="7"/>
      <c r="BT1151" s="7"/>
      <c r="BU1151" s="7"/>
      <c r="CH1151" s="7"/>
      <c r="CI1151" s="7"/>
      <c r="CJ1151" s="7"/>
      <c r="CK1151" s="7"/>
      <c r="CQ1151" s="7"/>
      <c r="CR1151" s="7"/>
      <c r="CS1151" s="7"/>
      <c r="CT1151" s="7"/>
      <c r="CU1151" s="7"/>
      <c r="DH1151" s="7"/>
      <c r="DI1151" s="7"/>
      <c r="DJ1151" s="7"/>
      <c r="DK1151" s="7"/>
      <c r="DQ1151" s="7"/>
      <c r="DR1151" s="7"/>
      <c r="DS1151" s="7"/>
      <c r="DT1151" s="7"/>
      <c r="DU1151" s="7"/>
      <c r="EB1151" s="7"/>
      <c r="EC1151" s="7"/>
      <c r="ED1151" s="7"/>
      <c r="EE1151" s="7"/>
      <c r="EK1151" s="7"/>
      <c r="EL1151" s="7"/>
      <c r="EM1151" s="7"/>
      <c r="EN1151" s="7"/>
      <c r="EO1151" s="7"/>
      <c r="EV1151" s="7"/>
      <c r="EW1151" s="7"/>
      <c r="EX1151" s="7"/>
      <c r="EY1151" s="7"/>
    </row>
    <row r="1152" spans="1:155" s="8" customFormat="1" x14ac:dyDescent="0.35">
      <c r="A1152" s="5"/>
      <c r="B1152" s="5"/>
      <c r="C1152" s="5"/>
      <c r="D1152" s="5"/>
      <c r="E1152" s="5"/>
      <c r="F1152" s="5"/>
      <c r="G1152" s="6"/>
      <c r="H1152" s="6"/>
      <c r="I1152" s="7"/>
      <c r="J1152" s="7"/>
      <c r="K1152" s="7"/>
      <c r="L1152" s="7"/>
      <c r="M1152" s="7"/>
      <c r="N1152" s="7"/>
      <c r="O1152" s="7"/>
      <c r="P1152" s="6"/>
      <c r="Q1152" s="6"/>
      <c r="R1152" s="6"/>
      <c r="S1152" s="6"/>
      <c r="T1152" s="6"/>
      <c r="U1152" s="6"/>
      <c r="V1152" s="6"/>
      <c r="W1152" s="7"/>
      <c r="X1152" s="7"/>
      <c r="Y1152" s="7"/>
      <c r="Z1152" s="7"/>
      <c r="AA1152" s="7"/>
      <c r="AB1152" s="7"/>
      <c r="AC1152" s="7"/>
      <c r="AD1152" s="7"/>
      <c r="AE1152" s="7"/>
      <c r="AF1152" s="6"/>
      <c r="AG1152" s="7"/>
      <c r="AH1152" s="7"/>
      <c r="AI1152" s="7"/>
      <c r="AJ1152" s="7"/>
      <c r="AN1152" s="6"/>
      <c r="AO1152" s="7"/>
      <c r="AP1152" s="7"/>
      <c r="AQ1152" s="7"/>
      <c r="AR1152" s="7"/>
      <c r="AV1152" s="6"/>
      <c r="AW1152" s="7"/>
      <c r="AX1152" s="7"/>
      <c r="AY1152" s="7"/>
      <c r="AZ1152" s="7"/>
      <c r="BD1152" s="6"/>
      <c r="BE1152" s="7"/>
      <c r="BF1152" s="7"/>
      <c r="BG1152" s="7"/>
      <c r="BH1152" s="7"/>
      <c r="BQ1152" s="7"/>
      <c r="BR1152" s="7"/>
      <c r="BS1152" s="7"/>
      <c r="BT1152" s="7"/>
      <c r="BU1152" s="7"/>
      <c r="CH1152" s="7"/>
      <c r="CI1152" s="7"/>
      <c r="CJ1152" s="7"/>
      <c r="CK1152" s="7"/>
      <c r="CQ1152" s="7"/>
      <c r="CR1152" s="7"/>
      <c r="CS1152" s="7"/>
      <c r="CT1152" s="7"/>
      <c r="CU1152" s="7"/>
      <c r="DH1152" s="7"/>
      <c r="DI1152" s="7"/>
      <c r="DJ1152" s="7"/>
      <c r="DK1152" s="7"/>
      <c r="DQ1152" s="7"/>
      <c r="DR1152" s="7"/>
      <c r="DS1152" s="7"/>
      <c r="DT1152" s="7"/>
      <c r="DU1152" s="7"/>
      <c r="EB1152" s="7"/>
      <c r="EC1152" s="7"/>
      <c r="ED1152" s="7"/>
      <c r="EE1152" s="7"/>
      <c r="EK1152" s="7"/>
      <c r="EL1152" s="7"/>
      <c r="EM1152" s="7"/>
      <c r="EN1152" s="7"/>
      <c r="EO1152" s="7"/>
      <c r="EV1152" s="7"/>
      <c r="EW1152" s="7"/>
      <c r="EX1152" s="7"/>
      <c r="EY1152" s="7"/>
    </row>
    <row r="1153" spans="1:155" s="8" customFormat="1" x14ac:dyDescent="0.35">
      <c r="A1153" s="5"/>
      <c r="B1153" s="5"/>
      <c r="C1153" s="5"/>
      <c r="D1153" s="5"/>
      <c r="E1153" s="5"/>
      <c r="F1153" s="5"/>
      <c r="G1153" s="6"/>
      <c r="H1153" s="6"/>
      <c r="I1153" s="7"/>
      <c r="J1153" s="7"/>
      <c r="K1153" s="7"/>
      <c r="L1153" s="7"/>
      <c r="M1153" s="7"/>
      <c r="N1153" s="7"/>
      <c r="O1153" s="7"/>
      <c r="P1153" s="6"/>
      <c r="Q1153" s="6"/>
      <c r="R1153" s="6"/>
      <c r="S1153" s="6"/>
      <c r="T1153" s="6"/>
      <c r="U1153" s="6"/>
      <c r="V1153" s="6"/>
      <c r="W1153" s="7"/>
      <c r="X1153" s="7"/>
      <c r="Y1153" s="7"/>
      <c r="Z1153" s="7"/>
      <c r="AA1153" s="7"/>
      <c r="AB1153" s="7"/>
      <c r="AC1153" s="7"/>
      <c r="AD1153" s="7"/>
      <c r="AE1153" s="7"/>
      <c r="AF1153" s="6"/>
      <c r="AG1153" s="7"/>
      <c r="AH1153" s="7"/>
      <c r="AI1153" s="7"/>
      <c r="AJ1153" s="7"/>
      <c r="AN1153" s="6"/>
      <c r="AO1153" s="7"/>
      <c r="AP1153" s="7"/>
      <c r="AQ1153" s="7"/>
      <c r="AR1153" s="7"/>
      <c r="AV1153" s="6"/>
      <c r="AW1153" s="7"/>
      <c r="AX1153" s="7"/>
      <c r="AY1153" s="7"/>
      <c r="AZ1153" s="7"/>
      <c r="BD1153" s="6"/>
      <c r="BE1153" s="7"/>
      <c r="BF1153" s="7"/>
      <c r="BG1153" s="7"/>
      <c r="BH1153" s="7"/>
      <c r="BQ1153" s="7"/>
      <c r="BR1153" s="7"/>
      <c r="BS1153" s="7"/>
      <c r="BT1153" s="7"/>
      <c r="BU1153" s="7"/>
      <c r="CH1153" s="7"/>
      <c r="CI1153" s="7"/>
      <c r="CJ1153" s="7"/>
      <c r="CK1153" s="7"/>
      <c r="CQ1153" s="7"/>
      <c r="CR1153" s="7"/>
      <c r="CS1153" s="7"/>
      <c r="CT1153" s="7"/>
      <c r="CU1153" s="7"/>
      <c r="DH1153" s="7"/>
      <c r="DI1153" s="7"/>
      <c r="DJ1153" s="7"/>
      <c r="DK1153" s="7"/>
      <c r="DQ1153" s="7"/>
      <c r="DR1153" s="7"/>
      <c r="DS1153" s="7"/>
      <c r="DT1153" s="7"/>
      <c r="DU1153" s="7"/>
      <c r="EB1153" s="7"/>
      <c r="EC1153" s="7"/>
      <c r="ED1153" s="7"/>
      <c r="EE1153" s="7"/>
      <c r="EK1153" s="7"/>
      <c r="EL1153" s="7"/>
      <c r="EM1153" s="7"/>
      <c r="EN1153" s="7"/>
      <c r="EO1153" s="7"/>
      <c r="EV1153" s="7"/>
      <c r="EW1153" s="7"/>
      <c r="EX1153" s="7"/>
      <c r="EY1153" s="7"/>
    </row>
    <row r="1154" spans="1:155" s="8" customFormat="1" x14ac:dyDescent="0.35">
      <c r="A1154" s="5"/>
      <c r="B1154" s="5"/>
      <c r="C1154" s="5"/>
      <c r="D1154" s="5"/>
      <c r="E1154" s="5"/>
      <c r="F1154" s="5"/>
      <c r="G1154" s="6"/>
      <c r="H1154" s="6"/>
      <c r="I1154" s="7"/>
      <c r="J1154" s="7"/>
      <c r="K1154" s="7"/>
      <c r="L1154" s="7"/>
      <c r="M1154" s="7"/>
      <c r="N1154" s="7"/>
      <c r="O1154" s="7"/>
      <c r="P1154" s="6"/>
      <c r="Q1154" s="6"/>
      <c r="R1154" s="6"/>
      <c r="S1154" s="6"/>
      <c r="T1154" s="6"/>
      <c r="U1154" s="6"/>
      <c r="V1154" s="6"/>
      <c r="W1154" s="7"/>
      <c r="X1154" s="7"/>
      <c r="Y1154" s="7"/>
      <c r="Z1154" s="7"/>
      <c r="AA1154" s="7"/>
      <c r="AB1154" s="7"/>
      <c r="AC1154" s="7"/>
      <c r="AD1154" s="7"/>
      <c r="AE1154" s="7"/>
      <c r="AF1154" s="6"/>
      <c r="AG1154" s="7"/>
      <c r="AH1154" s="7"/>
      <c r="AI1154" s="7"/>
      <c r="AJ1154" s="7"/>
      <c r="AN1154" s="6"/>
      <c r="AO1154" s="7"/>
      <c r="AP1154" s="7"/>
      <c r="AQ1154" s="7"/>
      <c r="AR1154" s="7"/>
      <c r="AV1154" s="6"/>
      <c r="AW1154" s="7"/>
      <c r="AX1154" s="7"/>
      <c r="AY1154" s="7"/>
      <c r="AZ1154" s="7"/>
      <c r="BD1154" s="6"/>
      <c r="BE1154" s="7"/>
      <c r="BF1154" s="7"/>
      <c r="BG1154" s="7"/>
      <c r="BH1154" s="7"/>
      <c r="BQ1154" s="7"/>
      <c r="BR1154" s="7"/>
      <c r="BS1154" s="7"/>
      <c r="BT1154" s="7"/>
      <c r="BU1154" s="7"/>
      <c r="CH1154" s="7"/>
      <c r="CI1154" s="7"/>
      <c r="CJ1154" s="7"/>
      <c r="CK1154" s="7"/>
      <c r="CQ1154" s="7"/>
      <c r="CR1154" s="7"/>
      <c r="CS1154" s="7"/>
      <c r="CT1154" s="7"/>
      <c r="CU1154" s="7"/>
      <c r="DH1154" s="7"/>
      <c r="DI1154" s="7"/>
      <c r="DJ1154" s="7"/>
      <c r="DK1154" s="7"/>
      <c r="DQ1154" s="7"/>
      <c r="DR1154" s="7"/>
      <c r="DS1154" s="7"/>
      <c r="DT1154" s="7"/>
      <c r="DU1154" s="7"/>
      <c r="EB1154" s="7"/>
      <c r="EC1154" s="7"/>
      <c r="ED1154" s="7"/>
      <c r="EE1154" s="7"/>
      <c r="EK1154" s="7"/>
      <c r="EL1154" s="7"/>
      <c r="EM1154" s="7"/>
      <c r="EN1154" s="7"/>
      <c r="EO1154" s="7"/>
      <c r="EV1154" s="7"/>
      <c r="EW1154" s="7"/>
      <c r="EX1154" s="7"/>
      <c r="EY1154" s="7"/>
    </row>
    <row r="1155" spans="1:155" s="8" customFormat="1" x14ac:dyDescent="0.35">
      <c r="A1155" s="5"/>
      <c r="B1155" s="5"/>
      <c r="C1155" s="5"/>
      <c r="D1155" s="5"/>
      <c r="E1155" s="5"/>
      <c r="F1155" s="5"/>
      <c r="G1155" s="6"/>
      <c r="H1155" s="6"/>
      <c r="I1155" s="7"/>
      <c r="J1155" s="7"/>
      <c r="K1155" s="7"/>
      <c r="L1155" s="7"/>
      <c r="M1155" s="7"/>
      <c r="N1155" s="7"/>
      <c r="O1155" s="7"/>
      <c r="P1155" s="6"/>
      <c r="Q1155" s="6"/>
      <c r="R1155" s="6"/>
      <c r="S1155" s="6"/>
      <c r="T1155" s="6"/>
      <c r="U1155" s="6"/>
      <c r="V1155" s="6"/>
      <c r="W1155" s="7"/>
      <c r="X1155" s="7"/>
      <c r="Y1155" s="7"/>
      <c r="Z1155" s="7"/>
      <c r="AA1155" s="7"/>
      <c r="AB1155" s="7"/>
      <c r="AC1155" s="7"/>
      <c r="AD1155" s="7"/>
      <c r="AE1155" s="7"/>
      <c r="AF1155" s="6"/>
      <c r="AG1155" s="7"/>
      <c r="AH1155" s="7"/>
      <c r="AI1155" s="7"/>
      <c r="AJ1155" s="7"/>
      <c r="AN1155" s="6"/>
      <c r="AO1155" s="7"/>
      <c r="AP1155" s="7"/>
      <c r="AQ1155" s="7"/>
      <c r="AR1155" s="7"/>
      <c r="AV1155" s="6"/>
      <c r="AW1155" s="7"/>
      <c r="AX1155" s="7"/>
      <c r="AY1155" s="7"/>
      <c r="AZ1155" s="7"/>
      <c r="BD1155" s="6"/>
      <c r="BE1155" s="7"/>
      <c r="BF1155" s="7"/>
      <c r="BG1155" s="7"/>
      <c r="BH1155" s="7"/>
      <c r="BQ1155" s="7"/>
      <c r="BR1155" s="7"/>
      <c r="BS1155" s="7"/>
      <c r="BT1155" s="7"/>
      <c r="BU1155" s="7"/>
      <c r="CH1155" s="7"/>
      <c r="CI1155" s="7"/>
      <c r="CJ1155" s="7"/>
      <c r="CK1155" s="7"/>
      <c r="CQ1155" s="7"/>
      <c r="CR1155" s="7"/>
      <c r="CS1155" s="7"/>
      <c r="CT1155" s="7"/>
      <c r="CU1155" s="7"/>
      <c r="DH1155" s="7"/>
      <c r="DI1155" s="7"/>
      <c r="DJ1155" s="7"/>
      <c r="DK1155" s="7"/>
      <c r="DQ1155" s="7"/>
      <c r="DR1155" s="7"/>
      <c r="DS1155" s="7"/>
      <c r="DT1155" s="7"/>
      <c r="DU1155" s="7"/>
      <c r="EB1155" s="7"/>
      <c r="EC1155" s="7"/>
      <c r="ED1155" s="7"/>
      <c r="EE1155" s="7"/>
      <c r="EK1155" s="7"/>
      <c r="EL1155" s="7"/>
      <c r="EM1155" s="7"/>
      <c r="EN1155" s="7"/>
      <c r="EO1155" s="7"/>
      <c r="EV1155" s="7"/>
      <c r="EW1155" s="7"/>
      <c r="EX1155" s="7"/>
      <c r="EY1155" s="7"/>
    </row>
    <row r="1156" spans="1:155" s="8" customFormat="1" x14ac:dyDescent="0.35">
      <c r="A1156" s="5"/>
      <c r="B1156" s="5"/>
      <c r="C1156" s="5"/>
      <c r="D1156" s="5"/>
      <c r="E1156" s="5"/>
      <c r="F1156" s="5"/>
      <c r="G1156" s="6"/>
      <c r="H1156" s="6"/>
      <c r="I1156" s="7"/>
      <c r="J1156" s="7"/>
      <c r="K1156" s="7"/>
      <c r="L1156" s="7"/>
      <c r="M1156" s="7"/>
      <c r="N1156" s="7"/>
      <c r="O1156" s="7"/>
      <c r="P1156" s="6"/>
      <c r="Q1156" s="6"/>
      <c r="R1156" s="6"/>
      <c r="S1156" s="6"/>
      <c r="T1156" s="6"/>
      <c r="U1156" s="6"/>
      <c r="V1156" s="6"/>
      <c r="W1156" s="7"/>
      <c r="X1156" s="7"/>
      <c r="Y1156" s="7"/>
      <c r="Z1156" s="7"/>
      <c r="AA1156" s="7"/>
      <c r="AB1156" s="7"/>
      <c r="AC1156" s="7"/>
      <c r="AD1156" s="7"/>
      <c r="AE1156" s="7"/>
      <c r="AF1156" s="6"/>
      <c r="AG1156" s="7"/>
      <c r="AH1156" s="7"/>
      <c r="AI1156" s="7"/>
      <c r="AJ1156" s="7"/>
      <c r="AN1156" s="6"/>
      <c r="AO1156" s="7"/>
      <c r="AP1156" s="7"/>
      <c r="AQ1156" s="7"/>
      <c r="AR1156" s="7"/>
      <c r="AV1156" s="6"/>
      <c r="AW1156" s="7"/>
      <c r="AX1156" s="7"/>
      <c r="AY1156" s="7"/>
      <c r="AZ1156" s="7"/>
      <c r="BD1156" s="6"/>
      <c r="BE1156" s="7"/>
      <c r="BF1156" s="7"/>
      <c r="BG1156" s="7"/>
      <c r="BH1156" s="7"/>
      <c r="BQ1156" s="7"/>
      <c r="BR1156" s="7"/>
      <c r="BS1156" s="7"/>
      <c r="BT1156" s="7"/>
      <c r="BU1156" s="7"/>
      <c r="CH1156" s="7"/>
      <c r="CI1156" s="7"/>
      <c r="CJ1156" s="7"/>
      <c r="CK1156" s="7"/>
      <c r="CQ1156" s="7"/>
      <c r="CR1156" s="7"/>
      <c r="CS1156" s="7"/>
      <c r="CT1156" s="7"/>
      <c r="CU1156" s="7"/>
      <c r="DH1156" s="7"/>
      <c r="DI1156" s="7"/>
      <c r="DJ1156" s="7"/>
      <c r="DK1156" s="7"/>
      <c r="DQ1156" s="7"/>
      <c r="DR1156" s="7"/>
      <c r="DS1156" s="7"/>
      <c r="DT1156" s="7"/>
      <c r="DU1156" s="7"/>
      <c r="EB1156" s="7"/>
      <c r="EC1156" s="7"/>
      <c r="ED1156" s="7"/>
      <c r="EE1156" s="7"/>
      <c r="EK1156" s="7"/>
      <c r="EL1156" s="7"/>
      <c r="EM1156" s="7"/>
      <c r="EN1156" s="7"/>
      <c r="EO1156" s="7"/>
      <c r="EV1156" s="7"/>
      <c r="EW1156" s="7"/>
      <c r="EX1156" s="7"/>
      <c r="EY1156" s="7"/>
    </row>
    <row r="1157" spans="1:155" s="8" customFormat="1" x14ac:dyDescent="0.35">
      <c r="A1157" s="5"/>
      <c r="B1157" s="5"/>
      <c r="C1157" s="5"/>
      <c r="D1157" s="5"/>
      <c r="E1157" s="5"/>
      <c r="F1157" s="5"/>
      <c r="G1157" s="6"/>
      <c r="H1157" s="6"/>
      <c r="I1157" s="7"/>
      <c r="J1157" s="7"/>
      <c r="K1157" s="7"/>
      <c r="L1157" s="7"/>
      <c r="M1157" s="7"/>
      <c r="N1157" s="7"/>
      <c r="O1157" s="7"/>
      <c r="P1157" s="6"/>
      <c r="Q1157" s="6"/>
      <c r="R1157" s="6"/>
      <c r="S1157" s="6"/>
      <c r="T1157" s="6"/>
      <c r="U1157" s="6"/>
      <c r="V1157" s="6"/>
      <c r="W1157" s="7"/>
      <c r="X1157" s="7"/>
      <c r="Y1157" s="7"/>
      <c r="Z1157" s="7"/>
      <c r="AA1157" s="7"/>
      <c r="AB1157" s="7"/>
      <c r="AC1157" s="7"/>
      <c r="AD1157" s="7"/>
      <c r="AE1157" s="7"/>
      <c r="AF1157" s="6"/>
      <c r="AG1157" s="7"/>
      <c r="AH1157" s="7"/>
      <c r="AI1157" s="7"/>
      <c r="AJ1157" s="7"/>
      <c r="AN1157" s="6"/>
      <c r="AO1157" s="7"/>
      <c r="AP1157" s="7"/>
      <c r="AQ1157" s="7"/>
      <c r="AR1157" s="7"/>
      <c r="AV1157" s="6"/>
      <c r="AW1157" s="7"/>
      <c r="AX1157" s="7"/>
      <c r="AY1157" s="7"/>
      <c r="AZ1157" s="7"/>
      <c r="BD1157" s="6"/>
      <c r="BE1157" s="7"/>
      <c r="BF1157" s="7"/>
      <c r="BG1157" s="7"/>
      <c r="BH1157" s="7"/>
      <c r="BQ1157" s="7"/>
      <c r="BR1157" s="7"/>
      <c r="BS1157" s="7"/>
      <c r="BT1157" s="7"/>
      <c r="BU1157" s="7"/>
      <c r="CH1157" s="7"/>
      <c r="CI1157" s="7"/>
      <c r="CJ1157" s="7"/>
      <c r="CK1157" s="7"/>
      <c r="CQ1157" s="7"/>
      <c r="CR1157" s="7"/>
      <c r="CS1157" s="7"/>
      <c r="CT1157" s="7"/>
      <c r="CU1157" s="7"/>
      <c r="DH1157" s="7"/>
      <c r="DI1157" s="7"/>
      <c r="DJ1157" s="7"/>
      <c r="DK1157" s="7"/>
      <c r="DQ1157" s="7"/>
      <c r="DR1157" s="7"/>
      <c r="DS1157" s="7"/>
      <c r="DT1157" s="7"/>
      <c r="DU1157" s="7"/>
      <c r="EB1157" s="7"/>
      <c r="EC1157" s="7"/>
      <c r="ED1157" s="7"/>
      <c r="EE1157" s="7"/>
      <c r="EK1157" s="7"/>
      <c r="EL1157" s="7"/>
      <c r="EM1157" s="7"/>
      <c r="EN1157" s="7"/>
      <c r="EO1157" s="7"/>
      <c r="EV1157" s="7"/>
      <c r="EW1157" s="7"/>
      <c r="EX1157" s="7"/>
      <c r="EY1157" s="7"/>
    </row>
    <row r="1158" spans="1:155" s="8" customFormat="1" x14ac:dyDescent="0.35">
      <c r="A1158" s="5"/>
      <c r="B1158" s="5"/>
      <c r="C1158" s="5"/>
      <c r="D1158" s="5"/>
      <c r="E1158" s="5"/>
      <c r="F1158" s="5"/>
      <c r="G1158" s="6"/>
      <c r="H1158" s="6"/>
      <c r="I1158" s="7"/>
      <c r="J1158" s="7"/>
      <c r="K1158" s="7"/>
      <c r="L1158" s="7"/>
      <c r="M1158" s="7"/>
      <c r="N1158" s="7"/>
      <c r="O1158" s="7"/>
      <c r="P1158" s="6"/>
      <c r="Q1158" s="6"/>
      <c r="R1158" s="6"/>
      <c r="S1158" s="6"/>
      <c r="T1158" s="6"/>
      <c r="U1158" s="6"/>
      <c r="V1158" s="6"/>
      <c r="W1158" s="7"/>
      <c r="X1158" s="7"/>
      <c r="Y1158" s="7"/>
      <c r="Z1158" s="7"/>
      <c r="AA1158" s="7"/>
      <c r="AB1158" s="7"/>
      <c r="AC1158" s="7"/>
      <c r="AD1158" s="7"/>
      <c r="AE1158" s="7"/>
      <c r="AF1158" s="6"/>
      <c r="AG1158" s="7"/>
      <c r="AH1158" s="7"/>
      <c r="AI1158" s="7"/>
      <c r="AJ1158" s="7"/>
      <c r="AN1158" s="6"/>
      <c r="AO1158" s="7"/>
      <c r="AP1158" s="7"/>
      <c r="AQ1158" s="7"/>
      <c r="AR1158" s="7"/>
      <c r="AV1158" s="6"/>
      <c r="AW1158" s="7"/>
      <c r="AX1158" s="7"/>
      <c r="AY1158" s="7"/>
      <c r="AZ1158" s="7"/>
      <c r="BD1158" s="6"/>
      <c r="BE1158" s="7"/>
      <c r="BF1158" s="7"/>
      <c r="BG1158" s="7"/>
      <c r="BH1158" s="7"/>
      <c r="BQ1158" s="7"/>
      <c r="BR1158" s="7"/>
      <c r="BS1158" s="7"/>
      <c r="BT1158" s="7"/>
      <c r="BU1158" s="7"/>
      <c r="CH1158" s="7"/>
      <c r="CI1158" s="7"/>
      <c r="CJ1158" s="7"/>
      <c r="CK1158" s="7"/>
      <c r="CQ1158" s="7"/>
      <c r="CR1158" s="7"/>
      <c r="CS1158" s="7"/>
      <c r="CT1158" s="7"/>
      <c r="CU1158" s="7"/>
      <c r="DH1158" s="7"/>
      <c r="DI1158" s="7"/>
      <c r="DJ1158" s="7"/>
      <c r="DK1158" s="7"/>
      <c r="DQ1158" s="7"/>
      <c r="DR1158" s="7"/>
      <c r="DS1158" s="7"/>
      <c r="DT1158" s="7"/>
      <c r="DU1158" s="7"/>
      <c r="EB1158" s="7"/>
      <c r="EC1158" s="7"/>
      <c r="ED1158" s="7"/>
      <c r="EE1158" s="7"/>
      <c r="EK1158" s="7"/>
      <c r="EL1158" s="7"/>
      <c r="EM1158" s="7"/>
      <c r="EN1158" s="7"/>
      <c r="EO1158" s="7"/>
      <c r="EV1158" s="7"/>
      <c r="EW1158" s="7"/>
      <c r="EX1158" s="7"/>
      <c r="EY1158" s="7"/>
    </row>
    <row r="1159" spans="1:155" s="8" customFormat="1" x14ac:dyDescent="0.35">
      <c r="A1159" s="5"/>
      <c r="B1159" s="5"/>
      <c r="C1159" s="5"/>
      <c r="D1159" s="5"/>
      <c r="E1159" s="5"/>
      <c r="F1159" s="5"/>
      <c r="G1159" s="6"/>
      <c r="H1159" s="6"/>
      <c r="I1159" s="7"/>
      <c r="J1159" s="7"/>
      <c r="K1159" s="7"/>
      <c r="L1159" s="7"/>
      <c r="M1159" s="7"/>
      <c r="N1159" s="7"/>
      <c r="O1159" s="7"/>
      <c r="P1159" s="6"/>
      <c r="Q1159" s="6"/>
      <c r="R1159" s="6"/>
      <c r="S1159" s="6"/>
      <c r="T1159" s="6"/>
      <c r="U1159" s="6"/>
      <c r="V1159" s="6"/>
      <c r="W1159" s="7"/>
      <c r="X1159" s="7"/>
      <c r="Y1159" s="7"/>
      <c r="Z1159" s="7"/>
      <c r="AA1159" s="7"/>
      <c r="AB1159" s="7"/>
      <c r="AC1159" s="7"/>
      <c r="AD1159" s="7"/>
      <c r="AE1159" s="7"/>
      <c r="AF1159" s="6"/>
      <c r="AG1159" s="7"/>
      <c r="AH1159" s="7"/>
      <c r="AI1159" s="7"/>
      <c r="AJ1159" s="7"/>
      <c r="AN1159" s="6"/>
      <c r="AO1159" s="7"/>
      <c r="AP1159" s="7"/>
      <c r="AQ1159" s="7"/>
      <c r="AR1159" s="7"/>
      <c r="AV1159" s="6"/>
      <c r="AW1159" s="7"/>
      <c r="AX1159" s="7"/>
      <c r="AY1159" s="7"/>
      <c r="AZ1159" s="7"/>
      <c r="BD1159" s="6"/>
      <c r="BE1159" s="7"/>
      <c r="BF1159" s="7"/>
      <c r="BG1159" s="7"/>
      <c r="BH1159" s="7"/>
      <c r="BQ1159" s="7"/>
      <c r="BR1159" s="7"/>
      <c r="BS1159" s="7"/>
      <c r="BT1159" s="7"/>
      <c r="BU1159" s="7"/>
      <c r="CH1159" s="7"/>
      <c r="CI1159" s="7"/>
      <c r="CJ1159" s="7"/>
      <c r="CK1159" s="7"/>
      <c r="CQ1159" s="7"/>
      <c r="CR1159" s="7"/>
      <c r="CS1159" s="7"/>
      <c r="CT1159" s="7"/>
      <c r="CU1159" s="7"/>
      <c r="DH1159" s="7"/>
      <c r="DI1159" s="7"/>
      <c r="DJ1159" s="7"/>
      <c r="DK1159" s="7"/>
      <c r="DQ1159" s="7"/>
      <c r="DR1159" s="7"/>
      <c r="DS1159" s="7"/>
      <c r="DT1159" s="7"/>
      <c r="DU1159" s="7"/>
      <c r="EB1159" s="7"/>
      <c r="EC1159" s="7"/>
      <c r="ED1159" s="7"/>
      <c r="EE1159" s="7"/>
      <c r="EK1159" s="7"/>
      <c r="EL1159" s="7"/>
      <c r="EM1159" s="7"/>
      <c r="EN1159" s="7"/>
      <c r="EO1159" s="7"/>
      <c r="EV1159" s="7"/>
      <c r="EW1159" s="7"/>
      <c r="EX1159" s="7"/>
      <c r="EY1159" s="7"/>
    </row>
    <row r="1160" spans="1:155" s="8" customFormat="1" x14ac:dyDescent="0.35">
      <c r="A1160" s="5"/>
      <c r="B1160" s="5"/>
      <c r="C1160" s="5"/>
      <c r="D1160" s="5"/>
      <c r="E1160" s="5"/>
      <c r="F1160" s="5"/>
      <c r="G1160" s="6"/>
      <c r="H1160" s="6"/>
      <c r="I1160" s="7"/>
      <c r="J1160" s="7"/>
      <c r="K1160" s="7"/>
      <c r="L1160" s="7"/>
      <c r="M1160" s="7"/>
      <c r="N1160" s="7"/>
      <c r="O1160" s="7"/>
      <c r="P1160" s="6"/>
      <c r="Q1160" s="6"/>
      <c r="R1160" s="6"/>
      <c r="S1160" s="6"/>
      <c r="T1160" s="6"/>
      <c r="U1160" s="6"/>
      <c r="V1160" s="6"/>
      <c r="W1160" s="7"/>
      <c r="X1160" s="7"/>
      <c r="Y1160" s="7"/>
      <c r="Z1160" s="7"/>
      <c r="AA1160" s="7"/>
      <c r="AB1160" s="7"/>
      <c r="AC1160" s="7"/>
      <c r="AD1160" s="7"/>
      <c r="AE1160" s="7"/>
      <c r="AF1160" s="6"/>
      <c r="AG1160" s="7"/>
      <c r="AH1160" s="7"/>
      <c r="AI1160" s="7"/>
      <c r="AJ1160" s="7"/>
      <c r="AN1160" s="6"/>
      <c r="AO1160" s="7"/>
      <c r="AP1160" s="7"/>
      <c r="AQ1160" s="7"/>
      <c r="AR1160" s="7"/>
      <c r="AV1160" s="6"/>
      <c r="AW1160" s="7"/>
      <c r="AX1160" s="7"/>
      <c r="AY1160" s="7"/>
      <c r="AZ1160" s="7"/>
      <c r="BD1160" s="6"/>
      <c r="BE1160" s="7"/>
      <c r="BF1160" s="7"/>
      <c r="BG1160" s="7"/>
      <c r="BH1160" s="7"/>
      <c r="BQ1160" s="7"/>
      <c r="BR1160" s="7"/>
      <c r="BS1160" s="7"/>
      <c r="BT1160" s="7"/>
      <c r="BU1160" s="7"/>
      <c r="CH1160" s="7"/>
      <c r="CI1160" s="7"/>
      <c r="CJ1160" s="7"/>
      <c r="CK1160" s="7"/>
      <c r="CQ1160" s="7"/>
      <c r="CR1160" s="7"/>
      <c r="CS1160" s="7"/>
      <c r="CT1160" s="7"/>
      <c r="CU1160" s="7"/>
      <c r="DH1160" s="7"/>
      <c r="DI1160" s="7"/>
      <c r="DJ1160" s="7"/>
      <c r="DK1160" s="7"/>
      <c r="DQ1160" s="7"/>
      <c r="DR1160" s="7"/>
      <c r="DS1160" s="7"/>
      <c r="DT1160" s="7"/>
      <c r="DU1160" s="7"/>
      <c r="EB1160" s="7"/>
      <c r="EC1160" s="7"/>
      <c r="ED1160" s="7"/>
      <c r="EE1160" s="7"/>
      <c r="EK1160" s="7"/>
      <c r="EL1160" s="7"/>
      <c r="EM1160" s="7"/>
      <c r="EN1160" s="7"/>
      <c r="EO1160" s="7"/>
      <c r="EV1160" s="7"/>
      <c r="EW1160" s="7"/>
      <c r="EX1160" s="7"/>
      <c r="EY1160" s="7"/>
    </row>
    <row r="1161" spans="1:155" s="8" customFormat="1" x14ac:dyDescent="0.35">
      <c r="A1161" s="5"/>
      <c r="B1161" s="5"/>
      <c r="C1161" s="5"/>
      <c r="D1161" s="5"/>
      <c r="E1161" s="5"/>
      <c r="F1161" s="5"/>
      <c r="G1161" s="6"/>
      <c r="H1161" s="6"/>
      <c r="I1161" s="7"/>
      <c r="J1161" s="7"/>
      <c r="K1161" s="7"/>
      <c r="L1161" s="7"/>
      <c r="M1161" s="7"/>
      <c r="N1161" s="7"/>
      <c r="O1161" s="7"/>
      <c r="P1161" s="6"/>
      <c r="Q1161" s="6"/>
      <c r="R1161" s="6"/>
      <c r="S1161" s="6"/>
      <c r="T1161" s="6"/>
      <c r="U1161" s="6"/>
      <c r="V1161" s="6"/>
      <c r="W1161" s="7"/>
      <c r="X1161" s="7"/>
      <c r="Y1161" s="7"/>
      <c r="Z1161" s="7"/>
      <c r="AA1161" s="7"/>
      <c r="AB1161" s="7"/>
      <c r="AC1161" s="7"/>
      <c r="AD1161" s="7"/>
      <c r="AE1161" s="7"/>
      <c r="AF1161" s="6"/>
      <c r="AG1161" s="7"/>
      <c r="AH1161" s="7"/>
      <c r="AI1161" s="7"/>
      <c r="AJ1161" s="7"/>
      <c r="AN1161" s="6"/>
      <c r="AO1161" s="7"/>
      <c r="AP1161" s="7"/>
      <c r="AQ1161" s="7"/>
      <c r="AR1161" s="7"/>
      <c r="AV1161" s="6"/>
      <c r="AW1161" s="7"/>
      <c r="AX1161" s="7"/>
      <c r="AY1161" s="7"/>
      <c r="AZ1161" s="7"/>
      <c r="BD1161" s="6"/>
      <c r="BE1161" s="7"/>
      <c r="BF1161" s="7"/>
      <c r="BG1161" s="7"/>
      <c r="BH1161" s="7"/>
      <c r="BQ1161" s="7"/>
      <c r="BR1161" s="7"/>
      <c r="BS1161" s="7"/>
      <c r="BT1161" s="7"/>
      <c r="BU1161" s="7"/>
      <c r="CH1161" s="7"/>
      <c r="CI1161" s="7"/>
      <c r="CJ1161" s="7"/>
      <c r="CK1161" s="7"/>
      <c r="CQ1161" s="7"/>
      <c r="CR1161" s="7"/>
      <c r="CS1161" s="7"/>
      <c r="CT1161" s="7"/>
      <c r="CU1161" s="7"/>
      <c r="DH1161" s="7"/>
      <c r="DI1161" s="7"/>
      <c r="DJ1161" s="7"/>
      <c r="DK1161" s="7"/>
      <c r="DQ1161" s="7"/>
      <c r="DR1161" s="7"/>
      <c r="DS1161" s="7"/>
      <c r="DT1161" s="7"/>
      <c r="DU1161" s="7"/>
      <c r="EB1161" s="7"/>
      <c r="EC1161" s="7"/>
      <c r="ED1161" s="7"/>
      <c r="EE1161" s="7"/>
      <c r="EK1161" s="7"/>
      <c r="EL1161" s="7"/>
      <c r="EM1161" s="7"/>
      <c r="EN1161" s="7"/>
      <c r="EO1161" s="7"/>
      <c r="EV1161" s="7"/>
      <c r="EW1161" s="7"/>
      <c r="EX1161" s="7"/>
      <c r="EY1161" s="7"/>
    </row>
    <row r="1162" spans="1:155" s="8" customFormat="1" x14ac:dyDescent="0.35">
      <c r="A1162" s="5"/>
      <c r="B1162" s="5"/>
      <c r="C1162" s="5"/>
      <c r="D1162" s="5"/>
      <c r="E1162" s="5"/>
      <c r="F1162" s="5"/>
      <c r="G1162" s="6"/>
      <c r="H1162" s="6"/>
      <c r="I1162" s="7"/>
      <c r="J1162" s="7"/>
      <c r="K1162" s="7"/>
      <c r="L1162" s="7"/>
      <c r="M1162" s="7"/>
      <c r="N1162" s="7"/>
      <c r="O1162" s="7"/>
      <c r="P1162" s="6"/>
      <c r="Q1162" s="6"/>
      <c r="R1162" s="6"/>
      <c r="S1162" s="6"/>
      <c r="T1162" s="6"/>
      <c r="U1162" s="6"/>
      <c r="V1162" s="6"/>
      <c r="W1162" s="7"/>
      <c r="X1162" s="7"/>
      <c r="Y1162" s="7"/>
      <c r="Z1162" s="7"/>
      <c r="AA1162" s="7"/>
      <c r="AB1162" s="7"/>
      <c r="AC1162" s="7"/>
      <c r="AD1162" s="7"/>
      <c r="AE1162" s="7"/>
      <c r="AF1162" s="6"/>
      <c r="AG1162" s="7"/>
      <c r="AH1162" s="7"/>
      <c r="AI1162" s="7"/>
      <c r="AJ1162" s="7"/>
      <c r="AN1162" s="6"/>
      <c r="AO1162" s="7"/>
      <c r="AP1162" s="7"/>
      <c r="AQ1162" s="7"/>
      <c r="AR1162" s="7"/>
      <c r="AV1162" s="6"/>
      <c r="AW1162" s="7"/>
      <c r="AX1162" s="7"/>
      <c r="AY1162" s="7"/>
      <c r="AZ1162" s="7"/>
      <c r="BD1162" s="6"/>
      <c r="BE1162" s="7"/>
      <c r="BF1162" s="7"/>
      <c r="BG1162" s="7"/>
      <c r="BH1162" s="7"/>
      <c r="BQ1162" s="7"/>
      <c r="BR1162" s="7"/>
      <c r="BS1162" s="7"/>
      <c r="BT1162" s="7"/>
      <c r="BU1162" s="7"/>
      <c r="CH1162" s="7"/>
      <c r="CI1162" s="7"/>
      <c r="CJ1162" s="7"/>
      <c r="CK1162" s="7"/>
      <c r="CQ1162" s="7"/>
      <c r="CR1162" s="7"/>
      <c r="CS1162" s="7"/>
      <c r="CT1162" s="7"/>
      <c r="CU1162" s="7"/>
      <c r="DH1162" s="7"/>
      <c r="DI1162" s="7"/>
      <c r="DJ1162" s="7"/>
      <c r="DK1162" s="7"/>
      <c r="DQ1162" s="7"/>
      <c r="DR1162" s="7"/>
      <c r="DS1162" s="7"/>
      <c r="DT1162" s="7"/>
      <c r="DU1162" s="7"/>
      <c r="EB1162" s="7"/>
      <c r="EC1162" s="7"/>
      <c r="ED1162" s="7"/>
      <c r="EE1162" s="7"/>
      <c r="EK1162" s="7"/>
      <c r="EL1162" s="7"/>
      <c r="EM1162" s="7"/>
      <c r="EN1162" s="7"/>
      <c r="EO1162" s="7"/>
      <c r="EV1162" s="7"/>
      <c r="EW1162" s="7"/>
      <c r="EX1162" s="7"/>
      <c r="EY1162" s="7"/>
    </row>
    <row r="1163" spans="1:155" s="8" customFormat="1" x14ac:dyDescent="0.35">
      <c r="A1163" s="5"/>
      <c r="B1163" s="5"/>
      <c r="C1163" s="5"/>
      <c r="D1163" s="5"/>
      <c r="E1163" s="5"/>
      <c r="F1163" s="5"/>
      <c r="G1163" s="6"/>
      <c r="H1163" s="6"/>
      <c r="I1163" s="7"/>
      <c r="J1163" s="7"/>
      <c r="K1163" s="7"/>
      <c r="L1163" s="7"/>
      <c r="M1163" s="7"/>
      <c r="N1163" s="7"/>
      <c r="O1163" s="7"/>
      <c r="P1163" s="6"/>
      <c r="Q1163" s="6"/>
      <c r="R1163" s="6"/>
      <c r="S1163" s="6"/>
      <c r="T1163" s="6"/>
      <c r="U1163" s="6"/>
      <c r="V1163" s="6"/>
      <c r="W1163" s="7"/>
      <c r="X1163" s="7"/>
      <c r="Y1163" s="7"/>
      <c r="Z1163" s="7"/>
      <c r="AA1163" s="7"/>
      <c r="AB1163" s="7"/>
      <c r="AC1163" s="7"/>
      <c r="AD1163" s="7"/>
      <c r="AE1163" s="7"/>
      <c r="AF1163" s="6"/>
      <c r="AG1163" s="7"/>
      <c r="AH1163" s="7"/>
      <c r="AI1163" s="7"/>
      <c r="AJ1163" s="7"/>
      <c r="AN1163" s="6"/>
      <c r="AO1163" s="7"/>
      <c r="AP1163" s="7"/>
      <c r="AQ1163" s="7"/>
      <c r="AR1163" s="7"/>
      <c r="AV1163" s="6"/>
      <c r="AW1163" s="7"/>
      <c r="AX1163" s="7"/>
      <c r="AY1163" s="7"/>
      <c r="AZ1163" s="7"/>
      <c r="BD1163" s="6"/>
      <c r="BE1163" s="7"/>
      <c r="BF1163" s="7"/>
      <c r="BG1163" s="7"/>
      <c r="BH1163" s="7"/>
      <c r="BQ1163" s="7"/>
      <c r="BR1163" s="7"/>
      <c r="BS1163" s="7"/>
      <c r="BT1163" s="7"/>
      <c r="BU1163" s="7"/>
      <c r="CH1163" s="7"/>
      <c r="CI1163" s="7"/>
      <c r="CJ1163" s="7"/>
      <c r="CK1163" s="7"/>
      <c r="CQ1163" s="7"/>
      <c r="CR1163" s="7"/>
      <c r="CS1163" s="7"/>
      <c r="CT1163" s="7"/>
      <c r="CU1163" s="7"/>
      <c r="DH1163" s="7"/>
      <c r="DI1163" s="7"/>
      <c r="DJ1163" s="7"/>
      <c r="DK1163" s="7"/>
      <c r="DQ1163" s="7"/>
      <c r="DR1163" s="7"/>
      <c r="DS1163" s="7"/>
      <c r="DT1163" s="7"/>
      <c r="DU1163" s="7"/>
      <c r="EB1163" s="7"/>
      <c r="EC1163" s="7"/>
      <c r="ED1163" s="7"/>
      <c r="EE1163" s="7"/>
      <c r="EK1163" s="7"/>
      <c r="EL1163" s="7"/>
      <c r="EM1163" s="7"/>
      <c r="EN1163" s="7"/>
      <c r="EO1163" s="7"/>
      <c r="EV1163" s="7"/>
      <c r="EW1163" s="7"/>
      <c r="EX1163" s="7"/>
      <c r="EY1163" s="7"/>
    </row>
    <row r="1164" spans="1:155" s="8" customFormat="1" x14ac:dyDescent="0.35">
      <c r="A1164" s="5"/>
      <c r="B1164" s="5"/>
      <c r="C1164" s="5"/>
      <c r="D1164" s="5"/>
      <c r="E1164" s="5"/>
      <c r="F1164" s="5"/>
      <c r="G1164" s="6"/>
      <c r="H1164" s="6"/>
      <c r="I1164" s="7"/>
      <c r="J1164" s="7"/>
      <c r="K1164" s="7"/>
      <c r="L1164" s="7"/>
      <c r="M1164" s="7"/>
      <c r="N1164" s="7"/>
      <c r="O1164" s="7"/>
      <c r="P1164" s="6"/>
      <c r="Q1164" s="6"/>
      <c r="R1164" s="6"/>
      <c r="S1164" s="6"/>
      <c r="T1164" s="6"/>
      <c r="U1164" s="6"/>
      <c r="V1164" s="6"/>
      <c r="W1164" s="7"/>
      <c r="X1164" s="7"/>
      <c r="Y1164" s="7"/>
      <c r="Z1164" s="7"/>
      <c r="AA1164" s="7"/>
      <c r="AB1164" s="7"/>
      <c r="AC1164" s="7"/>
      <c r="AD1164" s="7"/>
      <c r="AE1164" s="7"/>
      <c r="AF1164" s="6"/>
      <c r="AG1164" s="7"/>
      <c r="AH1164" s="7"/>
      <c r="AI1164" s="7"/>
      <c r="AJ1164" s="7"/>
      <c r="AN1164" s="6"/>
      <c r="AO1164" s="7"/>
      <c r="AP1164" s="7"/>
      <c r="AQ1164" s="7"/>
      <c r="AR1164" s="7"/>
      <c r="AV1164" s="6"/>
      <c r="AW1164" s="7"/>
      <c r="AX1164" s="7"/>
      <c r="AY1164" s="7"/>
      <c r="AZ1164" s="7"/>
      <c r="BD1164" s="6"/>
      <c r="BE1164" s="7"/>
      <c r="BF1164" s="7"/>
      <c r="BG1164" s="7"/>
      <c r="BH1164" s="7"/>
      <c r="BQ1164" s="7"/>
      <c r="BR1164" s="7"/>
      <c r="BS1164" s="7"/>
      <c r="BT1164" s="7"/>
      <c r="BU1164" s="7"/>
      <c r="CH1164" s="7"/>
      <c r="CI1164" s="7"/>
      <c r="CJ1164" s="7"/>
      <c r="CK1164" s="7"/>
      <c r="CQ1164" s="7"/>
      <c r="CR1164" s="7"/>
      <c r="CS1164" s="7"/>
      <c r="CT1164" s="7"/>
      <c r="CU1164" s="7"/>
      <c r="DH1164" s="7"/>
      <c r="DI1164" s="7"/>
      <c r="DJ1164" s="7"/>
      <c r="DK1164" s="7"/>
      <c r="DQ1164" s="7"/>
      <c r="DR1164" s="7"/>
      <c r="DS1164" s="7"/>
      <c r="DT1164" s="7"/>
      <c r="DU1164" s="7"/>
      <c r="EB1164" s="7"/>
      <c r="EC1164" s="7"/>
      <c r="ED1164" s="7"/>
      <c r="EE1164" s="7"/>
      <c r="EK1164" s="7"/>
      <c r="EL1164" s="7"/>
      <c r="EM1164" s="7"/>
      <c r="EN1164" s="7"/>
      <c r="EO1164" s="7"/>
      <c r="EV1164" s="7"/>
      <c r="EW1164" s="7"/>
      <c r="EX1164" s="7"/>
      <c r="EY1164" s="7"/>
    </row>
    <row r="1165" spans="1:155" s="8" customFormat="1" x14ac:dyDescent="0.35">
      <c r="A1165" s="5"/>
      <c r="B1165" s="5"/>
      <c r="C1165" s="5"/>
      <c r="D1165" s="5"/>
      <c r="E1165" s="5"/>
      <c r="F1165" s="5"/>
      <c r="G1165" s="6"/>
      <c r="H1165" s="6"/>
      <c r="I1165" s="7"/>
      <c r="J1165" s="7"/>
      <c r="K1165" s="7"/>
      <c r="L1165" s="7"/>
      <c r="M1165" s="7"/>
      <c r="N1165" s="7"/>
      <c r="O1165" s="7"/>
      <c r="P1165" s="6"/>
      <c r="Q1165" s="6"/>
      <c r="R1165" s="6"/>
      <c r="S1165" s="6"/>
      <c r="T1165" s="6"/>
      <c r="U1165" s="6"/>
      <c r="V1165" s="6"/>
      <c r="W1165" s="7"/>
      <c r="X1165" s="7"/>
      <c r="Y1165" s="7"/>
      <c r="Z1165" s="7"/>
      <c r="AA1165" s="7"/>
      <c r="AB1165" s="7"/>
      <c r="AC1165" s="7"/>
      <c r="AD1165" s="7"/>
      <c r="AE1165" s="7"/>
      <c r="AF1165" s="6"/>
      <c r="AG1165" s="7"/>
      <c r="AH1165" s="7"/>
      <c r="AI1165" s="7"/>
      <c r="AJ1165" s="7"/>
      <c r="AN1165" s="6"/>
      <c r="AO1165" s="7"/>
      <c r="AP1165" s="7"/>
      <c r="AQ1165" s="7"/>
      <c r="AR1165" s="7"/>
      <c r="AV1165" s="6"/>
      <c r="AW1165" s="7"/>
      <c r="AX1165" s="7"/>
      <c r="AY1165" s="7"/>
      <c r="AZ1165" s="7"/>
      <c r="BD1165" s="6"/>
      <c r="BE1165" s="7"/>
      <c r="BF1165" s="7"/>
      <c r="BG1165" s="7"/>
      <c r="BH1165" s="7"/>
      <c r="BQ1165" s="7"/>
      <c r="BR1165" s="7"/>
      <c r="BS1165" s="7"/>
      <c r="BT1165" s="7"/>
      <c r="BU1165" s="7"/>
      <c r="CH1165" s="7"/>
      <c r="CI1165" s="7"/>
      <c r="CJ1165" s="7"/>
      <c r="CK1165" s="7"/>
      <c r="CQ1165" s="7"/>
      <c r="CR1165" s="7"/>
      <c r="CS1165" s="7"/>
      <c r="CT1165" s="7"/>
      <c r="CU1165" s="7"/>
      <c r="DH1165" s="7"/>
      <c r="DI1165" s="7"/>
      <c r="DJ1165" s="7"/>
      <c r="DK1165" s="7"/>
      <c r="DQ1165" s="7"/>
      <c r="DR1165" s="7"/>
      <c r="DS1165" s="7"/>
      <c r="DT1165" s="7"/>
      <c r="DU1165" s="7"/>
      <c r="EB1165" s="7"/>
      <c r="EC1165" s="7"/>
      <c r="ED1165" s="7"/>
      <c r="EE1165" s="7"/>
      <c r="EK1165" s="7"/>
      <c r="EL1165" s="7"/>
      <c r="EM1165" s="7"/>
      <c r="EN1165" s="7"/>
      <c r="EO1165" s="7"/>
      <c r="EV1165" s="7"/>
      <c r="EW1165" s="7"/>
      <c r="EX1165" s="7"/>
      <c r="EY1165" s="7"/>
    </row>
    <row r="1166" spans="1:155" s="8" customFormat="1" x14ac:dyDescent="0.35">
      <c r="A1166" s="5"/>
      <c r="B1166" s="5"/>
      <c r="C1166" s="5"/>
      <c r="D1166" s="5"/>
      <c r="E1166" s="5"/>
      <c r="F1166" s="5"/>
      <c r="G1166" s="6"/>
      <c r="H1166" s="6"/>
      <c r="I1166" s="7"/>
      <c r="J1166" s="7"/>
      <c r="K1166" s="7"/>
      <c r="L1166" s="7"/>
      <c r="M1166" s="7"/>
      <c r="N1166" s="7"/>
      <c r="O1166" s="7"/>
      <c r="P1166" s="6"/>
      <c r="Q1166" s="6"/>
      <c r="R1166" s="6"/>
      <c r="S1166" s="6"/>
      <c r="T1166" s="6"/>
      <c r="U1166" s="6"/>
      <c r="V1166" s="6"/>
      <c r="W1166" s="7"/>
      <c r="X1166" s="7"/>
      <c r="Y1166" s="7"/>
      <c r="Z1166" s="7"/>
      <c r="AA1166" s="7"/>
      <c r="AB1166" s="7"/>
      <c r="AC1166" s="7"/>
      <c r="AD1166" s="7"/>
      <c r="AE1166" s="7"/>
      <c r="AF1166" s="6"/>
      <c r="AG1166" s="7"/>
      <c r="AH1166" s="7"/>
      <c r="AI1166" s="7"/>
      <c r="AJ1166" s="7"/>
      <c r="AN1166" s="6"/>
      <c r="AO1166" s="7"/>
      <c r="AP1166" s="7"/>
      <c r="AQ1166" s="7"/>
      <c r="AR1166" s="7"/>
      <c r="AV1166" s="6"/>
      <c r="AW1166" s="7"/>
      <c r="AX1166" s="7"/>
      <c r="AY1166" s="7"/>
      <c r="AZ1166" s="7"/>
      <c r="BD1166" s="6"/>
      <c r="BE1166" s="7"/>
      <c r="BF1166" s="7"/>
      <c r="BG1166" s="7"/>
      <c r="BH1166" s="7"/>
      <c r="BQ1166" s="7"/>
      <c r="BR1166" s="7"/>
      <c r="BS1166" s="7"/>
      <c r="BT1166" s="7"/>
      <c r="BU1166" s="7"/>
      <c r="CH1166" s="7"/>
      <c r="CI1166" s="7"/>
      <c r="CJ1166" s="7"/>
      <c r="CK1166" s="7"/>
      <c r="CQ1166" s="7"/>
      <c r="CR1166" s="7"/>
      <c r="CS1166" s="7"/>
      <c r="CT1166" s="7"/>
      <c r="CU1166" s="7"/>
      <c r="DH1166" s="7"/>
      <c r="DI1166" s="7"/>
      <c r="DJ1166" s="7"/>
      <c r="DK1166" s="7"/>
      <c r="DQ1166" s="7"/>
      <c r="DR1166" s="7"/>
      <c r="DS1166" s="7"/>
      <c r="DT1166" s="7"/>
      <c r="DU1166" s="7"/>
      <c r="EB1166" s="7"/>
      <c r="EC1166" s="7"/>
      <c r="ED1166" s="7"/>
      <c r="EE1166" s="7"/>
      <c r="EK1166" s="7"/>
      <c r="EL1166" s="7"/>
      <c r="EM1166" s="7"/>
      <c r="EN1166" s="7"/>
      <c r="EO1166" s="7"/>
      <c r="EV1166" s="7"/>
      <c r="EW1166" s="7"/>
      <c r="EX1166" s="7"/>
      <c r="EY1166" s="7"/>
    </row>
    <row r="1167" spans="1:155" s="8" customFormat="1" x14ac:dyDescent="0.35">
      <c r="A1167" s="5"/>
      <c r="B1167" s="5"/>
      <c r="C1167" s="5"/>
      <c r="D1167" s="5"/>
      <c r="E1167" s="5"/>
      <c r="F1167" s="5"/>
      <c r="G1167" s="6"/>
      <c r="H1167" s="6"/>
      <c r="I1167" s="7"/>
      <c r="J1167" s="7"/>
      <c r="K1167" s="7"/>
      <c r="L1167" s="7"/>
      <c r="M1167" s="7"/>
      <c r="N1167" s="7"/>
      <c r="O1167" s="7"/>
      <c r="P1167" s="6"/>
      <c r="Q1167" s="6"/>
      <c r="R1167" s="6"/>
      <c r="S1167" s="6"/>
      <c r="T1167" s="6"/>
      <c r="U1167" s="6"/>
      <c r="V1167" s="6"/>
      <c r="W1167" s="7"/>
      <c r="X1167" s="7"/>
      <c r="Y1167" s="7"/>
      <c r="Z1167" s="7"/>
      <c r="AA1167" s="7"/>
      <c r="AB1167" s="7"/>
      <c r="AC1167" s="7"/>
      <c r="AD1167" s="7"/>
      <c r="AE1167" s="7"/>
      <c r="AF1167" s="6"/>
      <c r="AG1167" s="7"/>
      <c r="AH1167" s="7"/>
      <c r="AI1167" s="7"/>
      <c r="AJ1167" s="7"/>
      <c r="AN1167" s="6"/>
      <c r="AO1167" s="7"/>
      <c r="AP1167" s="7"/>
      <c r="AQ1167" s="7"/>
      <c r="AR1167" s="7"/>
      <c r="AV1167" s="6"/>
      <c r="AW1167" s="7"/>
      <c r="AX1167" s="7"/>
      <c r="AY1167" s="7"/>
      <c r="AZ1167" s="7"/>
      <c r="BD1167" s="6"/>
      <c r="BE1167" s="7"/>
      <c r="BF1167" s="7"/>
      <c r="BG1167" s="7"/>
      <c r="BH1167" s="7"/>
      <c r="BQ1167" s="7"/>
      <c r="BR1167" s="7"/>
      <c r="BS1167" s="7"/>
      <c r="BT1167" s="7"/>
      <c r="BU1167" s="7"/>
      <c r="CH1167" s="7"/>
      <c r="CI1167" s="7"/>
      <c r="CJ1167" s="7"/>
      <c r="CK1167" s="7"/>
      <c r="CQ1167" s="7"/>
      <c r="CR1167" s="7"/>
      <c r="CS1167" s="7"/>
      <c r="CT1167" s="7"/>
      <c r="CU1167" s="7"/>
      <c r="DH1167" s="7"/>
      <c r="DI1167" s="7"/>
      <c r="DJ1167" s="7"/>
      <c r="DK1167" s="7"/>
      <c r="DQ1167" s="7"/>
      <c r="DR1167" s="7"/>
      <c r="DS1167" s="7"/>
      <c r="DT1167" s="7"/>
      <c r="DU1167" s="7"/>
      <c r="EB1167" s="7"/>
      <c r="EC1167" s="7"/>
      <c r="ED1167" s="7"/>
      <c r="EE1167" s="7"/>
      <c r="EK1167" s="7"/>
      <c r="EL1167" s="7"/>
      <c r="EM1167" s="7"/>
      <c r="EN1167" s="7"/>
      <c r="EO1167" s="7"/>
      <c r="EV1167" s="7"/>
      <c r="EW1167" s="7"/>
      <c r="EX1167" s="7"/>
      <c r="EY1167" s="7"/>
    </row>
    <row r="1168" spans="1:155" s="8" customFormat="1" x14ac:dyDescent="0.35">
      <c r="A1168" s="5"/>
      <c r="B1168" s="5"/>
      <c r="C1168" s="5"/>
      <c r="D1168" s="5"/>
      <c r="E1168" s="5"/>
      <c r="F1168" s="5"/>
      <c r="G1168" s="6"/>
      <c r="H1168" s="6"/>
      <c r="I1168" s="7"/>
      <c r="J1168" s="7"/>
      <c r="K1168" s="7"/>
      <c r="L1168" s="7"/>
      <c r="M1168" s="7"/>
      <c r="N1168" s="7"/>
      <c r="O1168" s="7"/>
      <c r="P1168" s="6"/>
      <c r="Q1168" s="6"/>
      <c r="R1168" s="6"/>
      <c r="S1168" s="6"/>
      <c r="T1168" s="6"/>
      <c r="U1168" s="6"/>
      <c r="V1168" s="6"/>
      <c r="W1168" s="7"/>
      <c r="X1168" s="7"/>
      <c r="Y1168" s="7"/>
      <c r="Z1168" s="7"/>
      <c r="AA1168" s="7"/>
      <c r="AB1168" s="7"/>
      <c r="AC1168" s="7"/>
      <c r="AD1168" s="7"/>
      <c r="AE1168" s="7"/>
      <c r="AF1168" s="6"/>
      <c r="AG1168" s="7"/>
      <c r="AH1168" s="7"/>
      <c r="AI1168" s="7"/>
      <c r="AJ1168" s="7"/>
      <c r="AN1168" s="6"/>
      <c r="AO1168" s="7"/>
      <c r="AP1168" s="7"/>
      <c r="AQ1168" s="7"/>
      <c r="AR1168" s="7"/>
      <c r="AV1168" s="6"/>
      <c r="AW1168" s="7"/>
      <c r="AX1168" s="7"/>
      <c r="AY1168" s="7"/>
      <c r="AZ1168" s="7"/>
      <c r="BD1168" s="6"/>
      <c r="BE1168" s="7"/>
      <c r="BF1168" s="7"/>
      <c r="BG1168" s="7"/>
      <c r="BH1168" s="7"/>
      <c r="BQ1168" s="7"/>
      <c r="BR1168" s="7"/>
      <c r="BS1168" s="7"/>
      <c r="BT1168" s="7"/>
      <c r="BU1168" s="7"/>
      <c r="CH1168" s="7"/>
      <c r="CI1168" s="7"/>
      <c r="CJ1168" s="7"/>
      <c r="CK1168" s="7"/>
      <c r="CQ1168" s="7"/>
      <c r="CR1168" s="7"/>
      <c r="CS1168" s="7"/>
      <c r="CT1168" s="7"/>
      <c r="CU1168" s="7"/>
      <c r="DH1168" s="7"/>
      <c r="DI1168" s="7"/>
      <c r="DJ1168" s="7"/>
      <c r="DK1168" s="7"/>
      <c r="DQ1168" s="7"/>
      <c r="DR1168" s="7"/>
      <c r="DS1168" s="7"/>
      <c r="DT1168" s="7"/>
      <c r="DU1168" s="7"/>
      <c r="EB1168" s="7"/>
      <c r="EC1168" s="7"/>
      <c r="ED1168" s="7"/>
      <c r="EE1168" s="7"/>
      <c r="EK1168" s="7"/>
      <c r="EL1168" s="7"/>
      <c r="EM1168" s="7"/>
      <c r="EN1168" s="7"/>
      <c r="EO1168" s="7"/>
      <c r="EV1168" s="7"/>
      <c r="EW1168" s="7"/>
      <c r="EX1168" s="7"/>
      <c r="EY1168" s="7"/>
    </row>
    <row r="1169" spans="1:155" s="8" customFormat="1" x14ac:dyDescent="0.35">
      <c r="A1169" s="5"/>
      <c r="B1169" s="5"/>
      <c r="C1169" s="5"/>
      <c r="D1169" s="5"/>
      <c r="E1169" s="5"/>
      <c r="F1169" s="5"/>
      <c r="G1169" s="6"/>
      <c r="H1169" s="6"/>
      <c r="I1169" s="7"/>
      <c r="J1169" s="7"/>
      <c r="K1169" s="7"/>
      <c r="L1169" s="7"/>
      <c r="M1169" s="7"/>
      <c r="N1169" s="7"/>
      <c r="O1169" s="7"/>
      <c r="P1169" s="6"/>
      <c r="Q1169" s="6"/>
      <c r="R1169" s="6"/>
      <c r="S1169" s="6"/>
      <c r="T1169" s="6"/>
      <c r="U1169" s="6"/>
      <c r="V1169" s="6"/>
      <c r="W1169" s="7"/>
      <c r="X1169" s="7"/>
      <c r="Y1169" s="7"/>
      <c r="Z1169" s="7"/>
      <c r="AA1169" s="7"/>
      <c r="AB1169" s="7"/>
      <c r="AC1169" s="7"/>
      <c r="AD1169" s="7"/>
      <c r="AE1169" s="7"/>
      <c r="AF1169" s="6"/>
      <c r="AG1169" s="7"/>
      <c r="AH1169" s="7"/>
      <c r="AI1169" s="7"/>
      <c r="AJ1169" s="7"/>
      <c r="AN1169" s="6"/>
      <c r="AO1169" s="7"/>
      <c r="AP1169" s="7"/>
      <c r="AQ1169" s="7"/>
      <c r="AR1169" s="7"/>
      <c r="AV1169" s="6"/>
      <c r="AW1169" s="7"/>
      <c r="AX1169" s="7"/>
      <c r="AY1169" s="7"/>
      <c r="AZ1169" s="7"/>
      <c r="BD1169" s="6"/>
      <c r="BE1169" s="7"/>
      <c r="BF1169" s="7"/>
      <c r="BG1169" s="7"/>
      <c r="BH1169" s="7"/>
      <c r="BQ1169" s="7"/>
      <c r="BR1169" s="7"/>
      <c r="BS1169" s="7"/>
      <c r="BT1169" s="7"/>
      <c r="BU1169" s="7"/>
      <c r="CH1169" s="7"/>
      <c r="CI1169" s="7"/>
      <c r="CJ1169" s="7"/>
      <c r="CK1169" s="7"/>
      <c r="CQ1169" s="7"/>
      <c r="CR1169" s="7"/>
      <c r="CS1169" s="7"/>
      <c r="CT1169" s="7"/>
      <c r="CU1169" s="7"/>
      <c r="DH1169" s="7"/>
      <c r="DI1169" s="7"/>
      <c r="DJ1169" s="7"/>
      <c r="DK1169" s="7"/>
      <c r="DQ1169" s="7"/>
      <c r="DR1169" s="7"/>
      <c r="DS1169" s="7"/>
      <c r="DT1169" s="7"/>
      <c r="DU1169" s="7"/>
      <c r="EB1169" s="7"/>
      <c r="EC1169" s="7"/>
      <c r="ED1169" s="7"/>
      <c r="EE1169" s="7"/>
      <c r="EK1169" s="7"/>
      <c r="EL1169" s="7"/>
      <c r="EM1169" s="7"/>
      <c r="EN1169" s="7"/>
      <c r="EO1169" s="7"/>
      <c r="EV1169" s="7"/>
      <c r="EW1169" s="7"/>
      <c r="EX1169" s="7"/>
      <c r="EY1169" s="7"/>
    </row>
    <row r="1170" spans="1:155" s="8" customFormat="1" x14ac:dyDescent="0.35">
      <c r="A1170" s="5"/>
      <c r="B1170" s="5"/>
      <c r="C1170" s="5"/>
      <c r="D1170" s="5"/>
      <c r="E1170" s="5"/>
      <c r="F1170" s="5"/>
      <c r="G1170" s="6"/>
      <c r="H1170" s="6"/>
      <c r="I1170" s="7"/>
      <c r="J1170" s="7"/>
      <c r="K1170" s="7"/>
      <c r="L1170" s="7"/>
      <c r="M1170" s="7"/>
      <c r="N1170" s="7"/>
      <c r="O1170" s="7"/>
      <c r="P1170" s="6"/>
      <c r="Q1170" s="6"/>
      <c r="R1170" s="6"/>
      <c r="S1170" s="6"/>
      <c r="T1170" s="6"/>
      <c r="U1170" s="6"/>
      <c r="V1170" s="6"/>
      <c r="W1170" s="7"/>
      <c r="X1170" s="7"/>
      <c r="Y1170" s="7"/>
      <c r="Z1170" s="7"/>
      <c r="AA1170" s="7"/>
      <c r="AB1170" s="7"/>
      <c r="AC1170" s="7"/>
      <c r="AD1170" s="7"/>
      <c r="AE1170" s="7"/>
      <c r="AF1170" s="6"/>
      <c r="AG1170" s="7"/>
      <c r="AH1170" s="7"/>
      <c r="AI1170" s="7"/>
      <c r="AJ1170" s="7"/>
      <c r="AN1170" s="6"/>
      <c r="AO1170" s="7"/>
      <c r="AP1170" s="7"/>
      <c r="AQ1170" s="7"/>
      <c r="AR1170" s="7"/>
      <c r="AV1170" s="6"/>
      <c r="AW1170" s="7"/>
      <c r="AX1170" s="7"/>
      <c r="AY1170" s="7"/>
      <c r="AZ1170" s="7"/>
      <c r="BD1170" s="6"/>
      <c r="BE1170" s="7"/>
      <c r="BF1170" s="7"/>
      <c r="BG1170" s="7"/>
      <c r="BH1170" s="7"/>
      <c r="BQ1170" s="7"/>
      <c r="BR1170" s="7"/>
      <c r="BS1170" s="7"/>
      <c r="BT1170" s="7"/>
      <c r="BU1170" s="7"/>
      <c r="CH1170" s="7"/>
      <c r="CI1170" s="7"/>
      <c r="CJ1170" s="7"/>
      <c r="CK1170" s="7"/>
      <c r="CQ1170" s="7"/>
      <c r="CR1170" s="7"/>
      <c r="CS1170" s="7"/>
      <c r="CT1170" s="7"/>
      <c r="CU1170" s="7"/>
      <c r="DH1170" s="7"/>
      <c r="DI1170" s="7"/>
      <c r="DJ1170" s="7"/>
      <c r="DK1170" s="7"/>
      <c r="DQ1170" s="7"/>
      <c r="DR1170" s="7"/>
      <c r="DS1170" s="7"/>
      <c r="DT1170" s="7"/>
      <c r="DU1170" s="7"/>
      <c r="EB1170" s="7"/>
      <c r="EC1170" s="7"/>
      <c r="ED1170" s="7"/>
      <c r="EE1170" s="7"/>
      <c r="EK1170" s="7"/>
      <c r="EL1170" s="7"/>
      <c r="EM1170" s="7"/>
      <c r="EN1170" s="7"/>
      <c r="EO1170" s="7"/>
      <c r="EV1170" s="7"/>
      <c r="EW1170" s="7"/>
      <c r="EX1170" s="7"/>
      <c r="EY1170" s="7"/>
    </row>
    <row r="1171" spans="1:155" s="8" customFormat="1" x14ac:dyDescent="0.35">
      <c r="A1171" s="5"/>
      <c r="B1171" s="5"/>
      <c r="C1171" s="5"/>
      <c r="D1171" s="5"/>
      <c r="E1171" s="5"/>
      <c r="F1171" s="5"/>
      <c r="G1171" s="6"/>
      <c r="H1171" s="6"/>
      <c r="I1171" s="7"/>
      <c r="J1171" s="7"/>
      <c r="K1171" s="7"/>
      <c r="L1171" s="7"/>
      <c r="M1171" s="7"/>
      <c r="N1171" s="7"/>
      <c r="O1171" s="7"/>
      <c r="P1171" s="6"/>
      <c r="Q1171" s="6"/>
      <c r="R1171" s="6"/>
      <c r="S1171" s="6"/>
      <c r="T1171" s="6"/>
      <c r="U1171" s="6"/>
      <c r="V1171" s="6"/>
      <c r="W1171" s="7"/>
      <c r="X1171" s="7"/>
      <c r="Y1171" s="7"/>
      <c r="Z1171" s="7"/>
      <c r="AA1171" s="7"/>
      <c r="AB1171" s="7"/>
      <c r="AC1171" s="7"/>
      <c r="AD1171" s="7"/>
      <c r="AE1171" s="7"/>
      <c r="AF1171" s="6"/>
      <c r="AG1171" s="7"/>
      <c r="AH1171" s="7"/>
      <c r="AI1171" s="7"/>
      <c r="AJ1171" s="7"/>
      <c r="AN1171" s="6"/>
      <c r="AO1171" s="7"/>
      <c r="AP1171" s="7"/>
      <c r="AQ1171" s="7"/>
      <c r="AR1171" s="7"/>
      <c r="AV1171" s="6"/>
      <c r="AW1171" s="7"/>
      <c r="AX1171" s="7"/>
      <c r="AY1171" s="7"/>
      <c r="AZ1171" s="7"/>
      <c r="BD1171" s="6"/>
      <c r="BE1171" s="7"/>
      <c r="BF1171" s="7"/>
      <c r="BG1171" s="7"/>
      <c r="BH1171" s="7"/>
      <c r="BQ1171" s="7"/>
      <c r="BR1171" s="7"/>
      <c r="BS1171" s="7"/>
      <c r="BT1171" s="7"/>
      <c r="BU1171" s="7"/>
      <c r="CH1171" s="7"/>
      <c r="CI1171" s="7"/>
      <c r="CJ1171" s="7"/>
      <c r="CK1171" s="7"/>
      <c r="CQ1171" s="7"/>
      <c r="CR1171" s="7"/>
      <c r="CS1171" s="7"/>
      <c r="CT1171" s="7"/>
      <c r="CU1171" s="7"/>
      <c r="DH1171" s="7"/>
      <c r="DI1171" s="7"/>
      <c r="DJ1171" s="7"/>
      <c r="DK1171" s="7"/>
      <c r="DQ1171" s="7"/>
      <c r="DR1171" s="7"/>
      <c r="DS1171" s="7"/>
      <c r="DT1171" s="7"/>
      <c r="DU1171" s="7"/>
      <c r="EB1171" s="7"/>
      <c r="EC1171" s="7"/>
      <c r="ED1171" s="7"/>
      <c r="EE1171" s="7"/>
      <c r="EK1171" s="7"/>
      <c r="EL1171" s="7"/>
      <c r="EM1171" s="7"/>
      <c r="EN1171" s="7"/>
      <c r="EO1171" s="7"/>
      <c r="EV1171" s="7"/>
      <c r="EW1171" s="7"/>
      <c r="EX1171" s="7"/>
      <c r="EY1171" s="7"/>
    </row>
    <row r="1172" spans="1:155" s="8" customFormat="1" x14ac:dyDescent="0.35">
      <c r="A1172" s="5"/>
      <c r="B1172" s="5"/>
      <c r="C1172" s="5"/>
      <c r="D1172" s="5"/>
      <c r="E1172" s="5"/>
      <c r="F1172" s="5"/>
      <c r="G1172" s="6"/>
      <c r="H1172" s="6"/>
      <c r="I1172" s="7"/>
      <c r="J1172" s="7"/>
      <c r="K1172" s="7"/>
      <c r="L1172" s="7"/>
      <c r="M1172" s="7"/>
      <c r="N1172" s="7"/>
      <c r="O1172" s="7"/>
      <c r="P1172" s="6"/>
      <c r="Q1172" s="6"/>
      <c r="R1172" s="6"/>
      <c r="S1172" s="6"/>
      <c r="T1172" s="6"/>
      <c r="U1172" s="6"/>
      <c r="V1172" s="6"/>
      <c r="W1172" s="7"/>
      <c r="X1172" s="7"/>
      <c r="Y1172" s="7"/>
      <c r="Z1172" s="7"/>
      <c r="AA1172" s="7"/>
      <c r="AB1172" s="7"/>
      <c r="AC1172" s="7"/>
      <c r="AD1172" s="7"/>
      <c r="AE1172" s="7"/>
      <c r="AF1172" s="6"/>
      <c r="AG1172" s="7"/>
      <c r="AH1172" s="7"/>
      <c r="AI1172" s="7"/>
      <c r="AJ1172" s="7"/>
      <c r="AN1172" s="6"/>
      <c r="AO1172" s="7"/>
      <c r="AP1172" s="7"/>
      <c r="AQ1172" s="7"/>
      <c r="AR1172" s="7"/>
      <c r="AV1172" s="6"/>
      <c r="AW1172" s="7"/>
      <c r="AX1172" s="7"/>
      <c r="AY1172" s="7"/>
      <c r="AZ1172" s="7"/>
      <c r="BD1172" s="6"/>
      <c r="BE1172" s="7"/>
      <c r="BF1172" s="7"/>
      <c r="BG1172" s="7"/>
      <c r="BH1172" s="7"/>
      <c r="BQ1172" s="7"/>
      <c r="BR1172" s="7"/>
      <c r="BS1172" s="7"/>
      <c r="BT1172" s="7"/>
      <c r="BU1172" s="7"/>
      <c r="CH1172" s="7"/>
      <c r="CI1172" s="7"/>
      <c r="CJ1172" s="7"/>
      <c r="CK1172" s="7"/>
      <c r="CQ1172" s="7"/>
      <c r="CR1172" s="7"/>
      <c r="CS1172" s="7"/>
      <c r="CT1172" s="7"/>
      <c r="CU1172" s="7"/>
      <c r="DH1172" s="7"/>
      <c r="DI1172" s="7"/>
      <c r="DJ1172" s="7"/>
      <c r="DK1172" s="7"/>
      <c r="DQ1172" s="7"/>
      <c r="DR1172" s="7"/>
      <c r="DS1172" s="7"/>
      <c r="DT1172" s="7"/>
      <c r="DU1172" s="7"/>
      <c r="EB1172" s="7"/>
      <c r="EC1172" s="7"/>
      <c r="ED1172" s="7"/>
      <c r="EE1172" s="7"/>
      <c r="EK1172" s="7"/>
      <c r="EL1172" s="7"/>
      <c r="EM1172" s="7"/>
      <c r="EN1172" s="7"/>
      <c r="EO1172" s="7"/>
      <c r="EV1172" s="7"/>
      <c r="EW1172" s="7"/>
      <c r="EX1172" s="7"/>
      <c r="EY1172" s="7"/>
    </row>
    <row r="1173" spans="1:155" s="8" customFormat="1" x14ac:dyDescent="0.35">
      <c r="A1173" s="5"/>
      <c r="B1173" s="5"/>
      <c r="C1173" s="5"/>
      <c r="D1173" s="5"/>
      <c r="E1173" s="5"/>
      <c r="F1173" s="5"/>
      <c r="G1173" s="6"/>
      <c r="H1173" s="6"/>
      <c r="I1173" s="7"/>
      <c r="J1173" s="7"/>
      <c r="K1173" s="7"/>
      <c r="L1173" s="7"/>
      <c r="M1173" s="7"/>
      <c r="N1173" s="7"/>
      <c r="O1173" s="7"/>
      <c r="P1173" s="6"/>
      <c r="Q1173" s="6"/>
      <c r="R1173" s="6"/>
      <c r="S1173" s="6"/>
      <c r="T1173" s="6"/>
      <c r="U1173" s="6"/>
      <c r="V1173" s="6"/>
      <c r="W1173" s="7"/>
      <c r="X1173" s="7"/>
      <c r="Y1173" s="7"/>
      <c r="Z1173" s="7"/>
      <c r="AA1173" s="7"/>
      <c r="AB1173" s="7"/>
      <c r="AC1173" s="7"/>
      <c r="AD1173" s="7"/>
      <c r="AE1173" s="7"/>
      <c r="AF1173" s="6"/>
      <c r="AG1173" s="7"/>
      <c r="AH1173" s="7"/>
      <c r="AI1173" s="7"/>
      <c r="AJ1173" s="7"/>
      <c r="AN1173" s="6"/>
      <c r="AO1173" s="7"/>
      <c r="AP1173" s="7"/>
      <c r="AQ1173" s="7"/>
      <c r="AR1173" s="7"/>
      <c r="AV1173" s="6"/>
      <c r="AW1173" s="7"/>
      <c r="AX1173" s="7"/>
      <c r="AY1173" s="7"/>
      <c r="AZ1173" s="7"/>
      <c r="BD1173" s="6"/>
      <c r="BE1173" s="7"/>
      <c r="BF1173" s="7"/>
      <c r="BG1173" s="7"/>
      <c r="BH1173" s="7"/>
      <c r="BQ1173" s="7"/>
      <c r="BR1173" s="7"/>
      <c r="BS1173" s="7"/>
      <c r="BT1173" s="7"/>
      <c r="BU1173" s="7"/>
      <c r="CH1173" s="7"/>
      <c r="CI1173" s="7"/>
      <c r="CJ1173" s="7"/>
      <c r="CK1173" s="7"/>
      <c r="CQ1173" s="7"/>
      <c r="CR1173" s="7"/>
      <c r="CS1173" s="7"/>
      <c r="CT1173" s="7"/>
      <c r="CU1173" s="7"/>
      <c r="DH1173" s="7"/>
      <c r="DI1173" s="7"/>
      <c r="DJ1173" s="7"/>
      <c r="DK1173" s="7"/>
      <c r="DQ1173" s="7"/>
      <c r="DR1173" s="7"/>
      <c r="DS1173" s="7"/>
      <c r="DT1173" s="7"/>
      <c r="DU1173" s="7"/>
      <c r="EB1173" s="7"/>
      <c r="EC1173" s="7"/>
      <c r="ED1173" s="7"/>
      <c r="EE1173" s="7"/>
      <c r="EK1173" s="7"/>
      <c r="EL1173" s="7"/>
      <c r="EM1173" s="7"/>
      <c r="EN1173" s="7"/>
      <c r="EO1173" s="7"/>
      <c r="EV1173" s="7"/>
      <c r="EW1173" s="7"/>
      <c r="EX1173" s="7"/>
      <c r="EY1173" s="7"/>
    </row>
    <row r="1174" spans="1:155" s="8" customFormat="1" x14ac:dyDescent="0.35">
      <c r="A1174" s="5"/>
      <c r="B1174" s="5"/>
      <c r="C1174" s="5"/>
      <c r="D1174" s="5"/>
      <c r="E1174" s="5"/>
      <c r="F1174" s="5"/>
      <c r="G1174" s="6"/>
      <c r="H1174" s="6"/>
      <c r="I1174" s="7"/>
      <c r="J1174" s="7"/>
      <c r="K1174" s="7"/>
      <c r="L1174" s="7"/>
      <c r="M1174" s="7"/>
      <c r="N1174" s="7"/>
      <c r="O1174" s="7"/>
      <c r="P1174" s="6"/>
      <c r="Q1174" s="6"/>
      <c r="R1174" s="6"/>
      <c r="S1174" s="6"/>
      <c r="T1174" s="6"/>
      <c r="U1174" s="6"/>
      <c r="V1174" s="6"/>
      <c r="W1174" s="7"/>
      <c r="X1174" s="7"/>
      <c r="Y1174" s="7"/>
      <c r="Z1174" s="7"/>
      <c r="AA1174" s="7"/>
      <c r="AB1174" s="7"/>
      <c r="AC1174" s="7"/>
      <c r="AD1174" s="7"/>
      <c r="AE1174" s="7"/>
      <c r="AF1174" s="6"/>
      <c r="AG1174" s="7"/>
      <c r="AH1174" s="7"/>
      <c r="AI1174" s="7"/>
      <c r="AJ1174" s="7"/>
      <c r="AN1174" s="6"/>
      <c r="AO1174" s="7"/>
      <c r="AP1174" s="7"/>
      <c r="AQ1174" s="7"/>
      <c r="AR1174" s="7"/>
      <c r="AV1174" s="6"/>
      <c r="AW1174" s="7"/>
      <c r="AX1174" s="7"/>
      <c r="AY1174" s="7"/>
      <c r="AZ1174" s="7"/>
      <c r="BD1174" s="6"/>
      <c r="BE1174" s="7"/>
      <c r="BF1174" s="7"/>
      <c r="BG1174" s="7"/>
      <c r="BH1174" s="7"/>
      <c r="BQ1174" s="7"/>
      <c r="BR1174" s="7"/>
      <c r="BS1174" s="7"/>
      <c r="BT1174" s="7"/>
      <c r="BU1174" s="7"/>
      <c r="CH1174" s="7"/>
      <c r="CI1174" s="7"/>
      <c r="CJ1174" s="7"/>
      <c r="CK1174" s="7"/>
      <c r="CQ1174" s="7"/>
      <c r="CR1174" s="7"/>
      <c r="CS1174" s="7"/>
      <c r="CT1174" s="7"/>
      <c r="CU1174" s="7"/>
      <c r="DH1174" s="7"/>
      <c r="DI1174" s="7"/>
      <c r="DJ1174" s="7"/>
      <c r="DK1174" s="7"/>
      <c r="DQ1174" s="7"/>
      <c r="DR1174" s="7"/>
      <c r="DS1174" s="7"/>
      <c r="DT1174" s="7"/>
      <c r="DU1174" s="7"/>
      <c r="EB1174" s="7"/>
      <c r="EC1174" s="7"/>
      <c r="ED1174" s="7"/>
      <c r="EE1174" s="7"/>
      <c r="EK1174" s="7"/>
      <c r="EL1174" s="7"/>
      <c r="EM1174" s="7"/>
      <c r="EN1174" s="7"/>
      <c r="EO1174" s="7"/>
      <c r="EV1174" s="7"/>
      <c r="EW1174" s="7"/>
      <c r="EX1174" s="7"/>
      <c r="EY1174" s="7"/>
    </row>
    <row r="1175" spans="1:155" s="8" customFormat="1" x14ac:dyDescent="0.35">
      <c r="A1175" s="5"/>
      <c r="B1175" s="5"/>
      <c r="C1175" s="5"/>
      <c r="D1175" s="5"/>
      <c r="E1175" s="5"/>
      <c r="F1175" s="5"/>
      <c r="G1175" s="6"/>
      <c r="H1175" s="6"/>
      <c r="I1175" s="7"/>
      <c r="J1175" s="7"/>
      <c r="K1175" s="7"/>
      <c r="L1175" s="7"/>
      <c r="M1175" s="7"/>
      <c r="N1175" s="7"/>
      <c r="O1175" s="7"/>
      <c r="P1175" s="6"/>
      <c r="Q1175" s="6"/>
      <c r="R1175" s="6"/>
      <c r="S1175" s="6"/>
      <c r="T1175" s="6"/>
      <c r="U1175" s="6"/>
      <c r="V1175" s="6"/>
      <c r="W1175" s="7"/>
      <c r="X1175" s="7"/>
      <c r="Y1175" s="7"/>
      <c r="Z1175" s="7"/>
      <c r="AA1175" s="7"/>
      <c r="AB1175" s="7"/>
      <c r="AC1175" s="7"/>
      <c r="AD1175" s="7"/>
      <c r="AE1175" s="7"/>
      <c r="AF1175" s="6"/>
      <c r="AG1175" s="7"/>
      <c r="AH1175" s="7"/>
      <c r="AI1175" s="7"/>
      <c r="AJ1175" s="7"/>
      <c r="AN1175" s="6"/>
      <c r="AO1175" s="7"/>
      <c r="AP1175" s="7"/>
      <c r="AQ1175" s="7"/>
      <c r="AR1175" s="7"/>
      <c r="AV1175" s="6"/>
      <c r="AW1175" s="7"/>
      <c r="AX1175" s="7"/>
      <c r="AY1175" s="7"/>
      <c r="AZ1175" s="7"/>
      <c r="BD1175" s="6"/>
      <c r="BE1175" s="7"/>
      <c r="BF1175" s="7"/>
      <c r="BG1175" s="7"/>
      <c r="BH1175" s="7"/>
      <c r="BQ1175" s="7"/>
      <c r="BR1175" s="7"/>
      <c r="BS1175" s="7"/>
      <c r="BT1175" s="7"/>
      <c r="BU1175" s="7"/>
      <c r="CH1175" s="7"/>
      <c r="CI1175" s="7"/>
      <c r="CJ1175" s="7"/>
      <c r="CK1175" s="7"/>
      <c r="CQ1175" s="7"/>
      <c r="CR1175" s="7"/>
      <c r="CS1175" s="7"/>
      <c r="CT1175" s="7"/>
      <c r="CU1175" s="7"/>
      <c r="DH1175" s="7"/>
      <c r="DI1175" s="7"/>
      <c r="DJ1175" s="7"/>
      <c r="DK1175" s="7"/>
      <c r="DQ1175" s="7"/>
      <c r="DR1175" s="7"/>
      <c r="DS1175" s="7"/>
      <c r="DT1175" s="7"/>
      <c r="DU1175" s="7"/>
      <c r="EB1175" s="7"/>
      <c r="EC1175" s="7"/>
      <c r="ED1175" s="7"/>
      <c r="EE1175" s="7"/>
      <c r="EK1175" s="7"/>
      <c r="EL1175" s="7"/>
      <c r="EM1175" s="7"/>
      <c r="EN1175" s="7"/>
      <c r="EO1175" s="7"/>
      <c r="EV1175" s="7"/>
      <c r="EW1175" s="7"/>
      <c r="EX1175" s="7"/>
      <c r="EY1175" s="7"/>
    </row>
    <row r="1176" spans="1:155" s="8" customFormat="1" x14ac:dyDescent="0.35">
      <c r="A1176" s="5"/>
      <c r="B1176" s="5"/>
      <c r="C1176" s="5"/>
      <c r="D1176" s="5"/>
      <c r="E1176" s="5"/>
      <c r="F1176" s="5"/>
      <c r="G1176" s="6"/>
      <c r="H1176" s="6"/>
      <c r="I1176" s="7"/>
      <c r="J1176" s="7"/>
      <c r="K1176" s="7"/>
      <c r="L1176" s="7"/>
      <c r="M1176" s="7"/>
      <c r="N1176" s="7"/>
      <c r="O1176" s="7"/>
      <c r="P1176" s="6"/>
      <c r="Q1176" s="6"/>
      <c r="R1176" s="6"/>
      <c r="S1176" s="6"/>
      <c r="T1176" s="6"/>
      <c r="U1176" s="6"/>
      <c r="V1176" s="6"/>
      <c r="W1176" s="7"/>
      <c r="X1176" s="7"/>
      <c r="Y1176" s="7"/>
      <c r="Z1176" s="7"/>
      <c r="AA1176" s="7"/>
      <c r="AB1176" s="7"/>
      <c r="AC1176" s="7"/>
      <c r="AD1176" s="7"/>
      <c r="AE1176" s="7"/>
      <c r="AF1176" s="6"/>
      <c r="AG1176" s="7"/>
      <c r="AH1176" s="7"/>
      <c r="AI1176" s="7"/>
      <c r="AJ1176" s="7"/>
      <c r="AN1176" s="6"/>
      <c r="AO1176" s="7"/>
      <c r="AP1176" s="7"/>
      <c r="AQ1176" s="7"/>
      <c r="AR1176" s="7"/>
      <c r="AV1176" s="6"/>
      <c r="AW1176" s="7"/>
      <c r="AX1176" s="7"/>
      <c r="AY1176" s="7"/>
      <c r="AZ1176" s="7"/>
      <c r="BD1176" s="6"/>
      <c r="BE1176" s="7"/>
      <c r="BF1176" s="7"/>
      <c r="BG1176" s="7"/>
      <c r="BH1176" s="7"/>
      <c r="BQ1176" s="7"/>
      <c r="BR1176" s="7"/>
      <c r="BS1176" s="7"/>
      <c r="BT1176" s="7"/>
      <c r="BU1176" s="7"/>
      <c r="CH1176" s="7"/>
      <c r="CI1176" s="7"/>
      <c r="CJ1176" s="7"/>
      <c r="CK1176" s="7"/>
      <c r="CQ1176" s="7"/>
      <c r="CR1176" s="7"/>
      <c r="CS1176" s="7"/>
      <c r="CT1176" s="7"/>
      <c r="CU1176" s="7"/>
      <c r="DH1176" s="7"/>
      <c r="DI1176" s="7"/>
      <c r="DJ1176" s="7"/>
      <c r="DK1176" s="7"/>
      <c r="DQ1176" s="7"/>
      <c r="DR1176" s="7"/>
      <c r="DS1176" s="7"/>
      <c r="DT1176" s="7"/>
      <c r="DU1176" s="7"/>
      <c r="EB1176" s="7"/>
      <c r="EC1176" s="7"/>
      <c r="ED1176" s="7"/>
      <c r="EE1176" s="7"/>
      <c r="EK1176" s="7"/>
      <c r="EL1176" s="7"/>
      <c r="EM1176" s="7"/>
      <c r="EN1176" s="7"/>
      <c r="EO1176" s="7"/>
      <c r="EV1176" s="7"/>
      <c r="EW1176" s="7"/>
      <c r="EX1176" s="7"/>
      <c r="EY1176" s="7"/>
    </row>
    <row r="1177" spans="1:155" s="8" customFormat="1" x14ac:dyDescent="0.35">
      <c r="A1177" s="5"/>
      <c r="B1177" s="5"/>
      <c r="C1177" s="5"/>
      <c r="D1177" s="5"/>
      <c r="E1177" s="5"/>
      <c r="F1177" s="5"/>
      <c r="G1177" s="6"/>
      <c r="H1177" s="6"/>
      <c r="I1177" s="7"/>
      <c r="J1177" s="7"/>
      <c r="K1177" s="7"/>
      <c r="L1177" s="7"/>
      <c r="M1177" s="7"/>
      <c r="N1177" s="7"/>
      <c r="O1177" s="7"/>
      <c r="P1177" s="6"/>
      <c r="Q1177" s="6"/>
      <c r="R1177" s="6"/>
      <c r="S1177" s="6"/>
      <c r="T1177" s="6"/>
      <c r="U1177" s="6"/>
      <c r="V1177" s="6"/>
      <c r="W1177" s="7"/>
      <c r="X1177" s="7"/>
      <c r="Y1177" s="7"/>
      <c r="Z1177" s="7"/>
      <c r="AA1177" s="7"/>
      <c r="AB1177" s="7"/>
      <c r="AC1177" s="7"/>
      <c r="AD1177" s="7"/>
      <c r="AE1177" s="7"/>
      <c r="AF1177" s="6"/>
      <c r="AG1177" s="7"/>
      <c r="AH1177" s="7"/>
      <c r="AI1177" s="7"/>
      <c r="AJ1177" s="7"/>
      <c r="AN1177" s="6"/>
      <c r="AO1177" s="7"/>
      <c r="AP1177" s="7"/>
      <c r="AQ1177" s="7"/>
      <c r="AR1177" s="7"/>
      <c r="AV1177" s="6"/>
      <c r="AW1177" s="7"/>
      <c r="AX1177" s="7"/>
      <c r="AY1177" s="7"/>
      <c r="AZ1177" s="7"/>
      <c r="BD1177" s="6"/>
      <c r="BE1177" s="7"/>
      <c r="BF1177" s="7"/>
      <c r="BG1177" s="7"/>
      <c r="BH1177" s="7"/>
      <c r="BQ1177" s="7"/>
      <c r="BR1177" s="7"/>
      <c r="BS1177" s="7"/>
      <c r="BT1177" s="7"/>
      <c r="BU1177" s="7"/>
      <c r="CH1177" s="7"/>
      <c r="CI1177" s="7"/>
      <c r="CJ1177" s="7"/>
      <c r="CK1177" s="7"/>
      <c r="CQ1177" s="7"/>
      <c r="CR1177" s="7"/>
      <c r="CS1177" s="7"/>
      <c r="CT1177" s="7"/>
      <c r="CU1177" s="7"/>
      <c r="DH1177" s="7"/>
      <c r="DI1177" s="7"/>
      <c r="DJ1177" s="7"/>
      <c r="DK1177" s="7"/>
      <c r="DQ1177" s="7"/>
      <c r="DR1177" s="7"/>
      <c r="DS1177" s="7"/>
      <c r="DT1177" s="7"/>
      <c r="DU1177" s="7"/>
      <c r="EB1177" s="7"/>
      <c r="EC1177" s="7"/>
      <c r="ED1177" s="7"/>
      <c r="EE1177" s="7"/>
      <c r="EK1177" s="7"/>
      <c r="EL1177" s="7"/>
      <c r="EM1177" s="7"/>
      <c r="EN1177" s="7"/>
      <c r="EO1177" s="7"/>
      <c r="EV1177" s="7"/>
      <c r="EW1177" s="7"/>
      <c r="EX1177" s="7"/>
      <c r="EY1177" s="7"/>
    </row>
    <row r="1178" spans="1:155" s="8" customFormat="1" x14ac:dyDescent="0.35">
      <c r="A1178" s="5"/>
      <c r="B1178" s="5"/>
      <c r="C1178" s="5"/>
      <c r="D1178" s="5"/>
      <c r="E1178" s="5"/>
      <c r="F1178" s="5"/>
      <c r="G1178" s="6"/>
      <c r="H1178" s="6"/>
      <c r="I1178" s="7"/>
      <c r="J1178" s="7"/>
      <c r="K1178" s="7"/>
      <c r="L1178" s="7"/>
      <c r="M1178" s="7"/>
      <c r="N1178" s="7"/>
      <c r="O1178" s="7"/>
      <c r="P1178" s="6"/>
      <c r="Q1178" s="6"/>
      <c r="R1178" s="6"/>
      <c r="S1178" s="6"/>
      <c r="T1178" s="6"/>
      <c r="U1178" s="6"/>
      <c r="V1178" s="6"/>
      <c r="W1178" s="7"/>
      <c r="X1178" s="7"/>
      <c r="Y1178" s="7"/>
      <c r="Z1178" s="7"/>
      <c r="AA1178" s="7"/>
      <c r="AB1178" s="7"/>
      <c r="AC1178" s="7"/>
      <c r="AD1178" s="7"/>
      <c r="AE1178" s="7"/>
      <c r="AF1178" s="6"/>
      <c r="AG1178" s="7"/>
      <c r="AH1178" s="7"/>
      <c r="AI1178" s="7"/>
      <c r="AJ1178" s="7"/>
      <c r="AN1178" s="6"/>
      <c r="AO1178" s="7"/>
      <c r="AP1178" s="7"/>
      <c r="AQ1178" s="7"/>
      <c r="AR1178" s="7"/>
      <c r="AV1178" s="6"/>
      <c r="AW1178" s="7"/>
      <c r="AX1178" s="7"/>
      <c r="AY1178" s="7"/>
      <c r="AZ1178" s="7"/>
      <c r="BD1178" s="6"/>
      <c r="BE1178" s="7"/>
      <c r="BF1178" s="7"/>
      <c r="BG1178" s="7"/>
      <c r="BH1178" s="7"/>
      <c r="BQ1178" s="7"/>
      <c r="BR1178" s="7"/>
      <c r="BS1178" s="7"/>
      <c r="BT1178" s="7"/>
      <c r="BU1178" s="7"/>
      <c r="CH1178" s="7"/>
      <c r="CI1178" s="7"/>
      <c r="CJ1178" s="7"/>
      <c r="CK1178" s="7"/>
      <c r="CQ1178" s="7"/>
      <c r="CR1178" s="7"/>
      <c r="CS1178" s="7"/>
      <c r="CT1178" s="7"/>
      <c r="CU1178" s="7"/>
      <c r="DH1178" s="7"/>
      <c r="DI1178" s="7"/>
      <c r="DJ1178" s="7"/>
      <c r="DK1178" s="7"/>
      <c r="DQ1178" s="7"/>
      <c r="DR1178" s="7"/>
      <c r="DS1178" s="7"/>
      <c r="DT1178" s="7"/>
      <c r="DU1178" s="7"/>
      <c r="EB1178" s="7"/>
      <c r="EC1178" s="7"/>
      <c r="ED1178" s="7"/>
      <c r="EE1178" s="7"/>
      <c r="EK1178" s="7"/>
      <c r="EL1178" s="7"/>
      <c r="EM1178" s="7"/>
      <c r="EN1178" s="7"/>
      <c r="EO1178" s="7"/>
      <c r="EV1178" s="7"/>
      <c r="EW1178" s="7"/>
      <c r="EX1178" s="7"/>
      <c r="EY1178" s="7"/>
    </row>
    <row r="1179" spans="1:155" s="8" customFormat="1" x14ac:dyDescent="0.35">
      <c r="A1179" s="5"/>
      <c r="B1179" s="5"/>
      <c r="C1179" s="5"/>
      <c r="D1179" s="5"/>
      <c r="E1179" s="5"/>
      <c r="F1179" s="5"/>
      <c r="G1179" s="6"/>
      <c r="H1179" s="6"/>
      <c r="I1179" s="7"/>
      <c r="J1179" s="7"/>
      <c r="K1179" s="7"/>
      <c r="L1179" s="7"/>
      <c r="M1179" s="7"/>
      <c r="N1179" s="7"/>
      <c r="O1179" s="7"/>
      <c r="P1179" s="6"/>
      <c r="Q1179" s="6"/>
      <c r="R1179" s="6"/>
      <c r="S1179" s="6"/>
      <c r="T1179" s="6"/>
      <c r="U1179" s="6"/>
      <c r="V1179" s="6"/>
      <c r="W1179" s="7"/>
      <c r="X1179" s="7"/>
      <c r="Y1179" s="7"/>
      <c r="Z1179" s="7"/>
      <c r="AA1179" s="7"/>
      <c r="AB1179" s="7"/>
      <c r="AC1179" s="7"/>
      <c r="AD1179" s="7"/>
      <c r="AE1179" s="7"/>
      <c r="AF1179" s="6"/>
      <c r="AG1179" s="7"/>
      <c r="AH1179" s="7"/>
      <c r="AI1179" s="7"/>
      <c r="AJ1179" s="7"/>
      <c r="AN1179" s="6"/>
      <c r="AO1179" s="7"/>
      <c r="AP1179" s="7"/>
      <c r="AQ1179" s="7"/>
      <c r="AR1179" s="7"/>
      <c r="AV1179" s="6"/>
      <c r="AW1179" s="7"/>
      <c r="AX1179" s="7"/>
      <c r="AY1179" s="7"/>
      <c r="AZ1179" s="7"/>
      <c r="BD1179" s="6"/>
      <c r="BE1179" s="7"/>
      <c r="BF1179" s="7"/>
      <c r="BG1179" s="7"/>
      <c r="BH1179" s="7"/>
      <c r="BQ1179" s="7"/>
      <c r="BR1179" s="7"/>
      <c r="BS1179" s="7"/>
      <c r="BT1179" s="7"/>
      <c r="BU1179" s="7"/>
      <c r="CH1179" s="7"/>
      <c r="CI1179" s="7"/>
      <c r="CJ1179" s="7"/>
      <c r="CK1179" s="7"/>
      <c r="CQ1179" s="7"/>
      <c r="CR1179" s="7"/>
      <c r="CS1179" s="7"/>
      <c r="CT1179" s="7"/>
      <c r="CU1179" s="7"/>
      <c r="DH1179" s="7"/>
      <c r="DI1179" s="7"/>
      <c r="DJ1179" s="7"/>
      <c r="DK1179" s="7"/>
      <c r="DQ1179" s="7"/>
      <c r="DR1179" s="7"/>
      <c r="DS1179" s="7"/>
      <c r="DT1179" s="7"/>
      <c r="DU1179" s="7"/>
      <c r="EB1179" s="7"/>
      <c r="EC1179" s="7"/>
      <c r="ED1179" s="7"/>
      <c r="EE1179" s="7"/>
      <c r="EK1179" s="7"/>
      <c r="EL1179" s="7"/>
      <c r="EM1179" s="7"/>
      <c r="EN1179" s="7"/>
      <c r="EO1179" s="7"/>
      <c r="EV1179" s="7"/>
      <c r="EW1179" s="7"/>
      <c r="EX1179" s="7"/>
      <c r="EY1179" s="7"/>
    </row>
    <row r="1180" spans="1:155" s="8" customFormat="1" x14ac:dyDescent="0.35">
      <c r="A1180" s="5"/>
      <c r="B1180" s="5"/>
      <c r="C1180" s="5"/>
      <c r="D1180" s="5"/>
      <c r="E1180" s="5"/>
      <c r="F1180" s="5"/>
      <c r="G1180" s="6"/>
      <c r="H1180" s="6"/>
      <c r="I1180" s="7"/>
      <c r="J1180" s="7"/>
      <c r="K1180" s="7"/>
      <c r="L1180" s="7"/>
      <c r="M1180" s="7"/>
      <c r="N1180" s="7"/>
      <c r="O1180" s="7"/>
      <c r="P1180" s="6"/>
      <c r="Q1180" s="6"/>
      <c r="R1180" s="6"/>
      <c r="S1180" s="6"/>
      <c r="T1180" s="6"/>
      <c r="U1180" s="6"/>
      <c r="V1180" s="6"/>
      <c r="W1180" s="7"/>
      <c r="X1180" s="7"/>
      <c r="Y1180" s="7"/>
      <c r="Z1180" s="7"/>
      <c r="AA1180" s="7"/>
      <c r="AB1180" s="7"/>
      <c r="AC1180" s="7"/>
      <c r="AD1180" s="7"/>
      <c r="AE1180" s="7"/>
      <c r="AF1180" s="6"/>
      <c r="AG1180" s="7"/>
      <c r="AH1180" s="7"/>
      <c r="AI1180" s="7"/>
      <c r="AJ1180" s="7"/>
      <c r="AN1180" s="6"/>
      <c r="AO1180" s="7"/>
      <c r="AP1180" s="7"/>
      <c r="AQ1180" s="7"/>
      <c r="AR1180" s="7"/>
      <c r="AV1180" s="6"/>
      <c r="AW1180" s="7"/>
      <c r="AX1180" s="7"/>
      <c r="AY1180" s="7"/>
      <c r="AZ1180" s="7"/>
      <c r="BD1180" s="6"/>
      <c r="BE1180" s="7"/>
      <c r="BF1180" s="7"/>
      <c r="BG1180" s="7"/>
      <c r="BH1180" s="7"/>
      <c r="BQ1180" s="7"/>
      <c r="BR1180" s="7"/>
      <c r="BS1180" s="7"/>
      <c r="BT1180" s="7"/>
      <c r="BU1180" s="7"/>
      <c r="CH1180" s="7"/>
      <c r="CI1180" s="7"/>
      <c r="CJ1180" s="7"/>
      <c r="CK1180" s="7"/>
      <c r="CQ1180" s="7"/>
      <c r="CR1180" s="7"/>
      <c r="CS1180" s="7"/>
      <c r="CT1180" s="7"/>
      <c r="CU1180" s="7"/>
      <c r="DH1180" s="7"/>
      <c r="DI1180" s="7"/>
      <c r="DJ1180" s="7"/>
      <c r="DK1180" s="7"/>
      <c r="DQ1180" s="7"/>
      <c r="DR1180" s="7"/>
      <c r="DS1180" s="7"/>
      <c r="DT1180" s="7"/>
      <c r="DU1180" s="7"/>
      <c r="EB1180" s="7"/>
      <c r="EC1180" s="7"/>
      <c r="ED1180" s="7"/>
      <c r="EE1180" s="7"/>
      <c r="EK1180" s="7"/>
      <c r="EL1180" s="7"/>
      <c r="EM1180" s="7"/>
      <c r="EN1180" s="7"/>
      <c r="EO1180" s="7"/>
      <c r="EV1180" s="7"/>
      <c r="EW1180" s="7"/>
      <c r="EX1180" s="7"/>
      <c r="EY1180" s="7"/>
    </row>
    <row r="1181" spans="1:155" s="8" customFormat="1" x14ac:dyDescent="0.35">
      <c r="A1181" s="5"/>
      <c r="B1181" s="5"/>
      <c r="C1181" s="5"/>
      <c r="D1181" s="5"/>
      <c r="E1181" s="5"/>
      <c r="F1181" s="5"/>
      <c r="G1181" s="6"/>
      <c r="H1181" s="6"/>
      <c r="I1181" s="7"/>
      <c r="J1181" s="7"/>
      <c r="K1181" s="7"/>
      <c r="L1181" s="7"/>
      <c r="M1181" s="7"/>
      <c r="N1181" s="7"/>
      <c r="O1181" s="7"/>
      <c r="P1181" s="6"/>
      <c r="Q1181" s="6"/>
      <c r="R1181" s="6"/>
      <c r="S1181" s="6"/>
      <c r="T1181" s="6"/>
      <c r="U1181" s="6"/>
      <c r="V1181" s="6"/>
      <c r="W1181" s="7"/>
      <c r="X1181" s="7"/>
      <c r="Y1181" s="7"/>
      <c r="Z1181" s="7"/>
      <c r="AA1181" s="7"/>
      <c r="AB1181" s="7"/>
      <c r="AC1181" s="7"/>
      <c r="AD1181" s="7"/>
      <c r="AE1181" s="7"/>
      <c r="AF1181" s="6"/>
      <c r="AG1181" s="7"/>
      <c r="AH1181" s="7"/>
      <c r="AI1181" s="7"/>
      <c r="AJ1181" s="7"/>
      <c r="AN1181" s="6"/>
      <c r="AO1181" s="7"/>
      <c r="AP1181" s="7"/>
      <c r="AQ1181" s="7"/>
      <c r="AR1181" s="7"/>
      <c r="AV1181" s="6"/>
      <c r="AW1181" s="7"/>
      <c r="AX1181" s="7"/>
      <c r="AY1181" s="7"/>
      <c r="AZ1181" s="7"/>
      <c r="BD1181" s="6"/>
      <c r="BE1181" s="7"/>
      <c r="BF1181" s="7"/>
      <c r="BG1181" s="7"/>
      <c r="BH1181" s="7"/>
      <c r="BQ1181" s="7"/>
      <c r="BR1181" s="7"/>
      <c r="BS1181" s="7"/>
      <c r="BT1181" s="7"/>
      <c r="BU1181" s="7"/>
      <c r="CH1181" s="7"/>
      <c r="CI1181" s="7"/>
      <c r="CJ1181" s="7"/>
      <c r="CK1181" s="7"/>
      <c r="CQ1181" s="7"/>
      <c r="CR1181" s="7"/>
      <c r="CS1181" s="7"/>
      <c r="CT1181" s="7"/>
      <c r="CU1181" s="7"/>
      <c r="DH1181" s="7"/>
      <c r="DI1181" s="7"/>
      <c r="DJ1181" s="7"/>
      <c r="DK1181" s="7"/>
      <c r="DQ1181" s="7"/>
      <c r="DR1181" s="7"/>
      <c r="DS1181" s="7"/>
      <c r="DT1181" s="7"/>
      <c r="DU1181" s="7"/>
      <c r="EB1181" s="7"/>
      <c r="EC1181" s="7"/>
      <c r="ED1181" s="7"/>
      <c r="EE1181" s="7"/>
      <c r="EK1181" s="7"/>
      <c r="EL1181" s="7"/>
      <c r="EM1181" s="7"/>
      <c r="EN1181" s="7"/>
      <c r="EO1181" s="7"/>
      <c r="EV1181" s="7"/>
      <c r="EW1181" s="7"/>
      <c r="EX1181" s="7"/>
      <c r="EY1181" s="7"/>
    </row>
    <row r="1182" spans="1:155" s="8" customFormat="1" x14ac:dyDescent="0.35">
      <c r="A1182" s="5"/>
      <c r="B1182" s="5"/>
      <c r="C1182" s="5"/>
      <c r="D1182" s="5"/>
      <c r="E1182" s="5"/>
      <c r="F1182" s="5"/>
      <c r="G1182" s="6"/>
      <c r="H1182" s="6"/>
      <c r="I1182" s="7"/>
      <c r="J1182" s="7"/>
      <c r="K1182" s="7"/>
      <c r="L1182" s="7"/>
      <c r="M1182" s="7"/>
      <c r="N1182" s="7"/>
      <c r="O1182" s="7"/>
      <c r="P1182" s="6"/>
      <c r="Q1182" s="6"/>
      <c r="R1182" s="6"/>
      <c r="S1182" s="6"/>
      <c r="T1182" s="6"/>
      <c r="U1182" s="6"/>
      <c r="V1182" s="6"/>
      <c r="W1182" s="7"/>
      <c r="X1182" s="7"/>
      <c r="Y1182" s="7"/>
      <c r="Z1182" s="7"/>
      <c r="AA1182" s="7"/>
      <c r="AB1182" s="7"/>
      <c r="AC1182" s="7"/>
      <c r="AD1182" s="7"/>
      <c r="AE1182" s="7"/>
      <c r="AF1182" s="6"/>
      <c r="AG1182" s="7"/>
      <c r="AH1182" s="7"/>
      <c r="AI1182" s="7"/>
      <c r="AJ1182" s="7"/>
      <c r="AN1182" s="6"/>
      <c r="AO1182" s="7"/>
      <c r="AP1182" s="7"/>
      <c r="AQ1182" s="7"/>
      <c r="AR1182" s="7"/>
      <c r="AV1182" s="6"/>
      <c r="AW1182" s="7"/>
      <c r="AX1182" s="7"/>
      <c r="AY1182" s="7"/>
      <c r="AZ1182" s="7"/>
      <c r="BD1182" s="6"/>
      <c r="BE1182" s="7"/>
      <c r="BF1182" s="7"/>
      <c r="BG1182" s="7"/>
      <c r="BH1182" s="7"/>
      <c r="BQ1182" s="7"/>
      <c r="BR1182" s="7"/>
      <c r="BS1182" s="7"/>
      <c r="BT1182" s="7"/>
      <c r="BU1182" s="7"/>
      <c r="CH1182" s="7"/>
      <c r="CI1182" s="7"/>
      <c r="CJ1182" s="7"/>
      <c r="CK1182" s="7"/>
      <c r="CQ1182" s="7"/>
      <c r="CR1182" s="7"/>
      <c r="CS1182" s="7"/>
      <c r="CT1182" s="7"/>
      <c r="CU1182" s="7"/>
      <c r="DH1182" s="7"/>
      <c r="DI1182" s="7"/>
      <c r="DJ1182" s="7"/>
      <c r="DK1182" s="7"/>
      <c r="DQ1182" s="7"/>
      <c r="DR1182" s="7"/>
      <c r="DS1182" s="7"/>
      <c r="DT1182" s="7"/>
      <c r="DU1182" s="7"/>
      <c r="EB1182" s="7"/>
      <c r="EC1182" s="7"/>
      <c r="ED1182" s="7"/>
      <c r="EE1182" s="7"/>
      <c r="EK1182" s="7"/>
      <c r="EL1182" s="7"/>
      <c r="EM1182" s="7"/>
      <c r="EN1182" s="7"/>
      <c r="EO1182" s="7"/>
      <c r="EV1182" s="7"/>
      <c r="EW1182" s="7"/>
      <c r="EX1182" s="7"/>
      <c r="EY1182" s="7"/>
    </row>
    <row r="1183" spans="1:155" s="8" customFormat="1" x14ac:dyDescent="0.35">
      <c r="A1183" s="5"/>
      <c r="B1183" s="5"/>
      <c r="C1183" s="5"/>
      <c r="D1183" s="5"/>
      <c r="E1183" s="5"/>
      <c r="F1183" s="5"/>
      <c r="G1183" s="6"/>
      <c r="H1183" s="6"/>
      <c r="I1183" s="7"/>
      <c r="J1183" s="7"/>
      <c r="K1183" s="7"/>
      <c r="L1183" s="7"/>
      <c r="M1183" s="7"/>
      <c r="N1183" s="7"/>
      <c r="O1183" s="7"/>
      <c r="P1183" s="6"/>
      <c r="Q1183" s="6"/>
      <c r="R1183" s="6"/>
      <c r="S1183" s="6"/>
      <c r="T1183" s="6"/>
      <c r="U1183" s="6"/>
      <c r="V1183" s="6"/>
      <c r="W1183" s="7"/>
      <c r="X1183" s="7"/>
      <c r="Y1183" s="7"/>
      <c r="Z1183" s="7"/>
      <c r="AA1183" s="7"/>
      <c r="AB1183" s="7"/>
      <c r="AC1183" s="7"/>
      <c r="AD1183" s="7"/>
      <c r="AE1183" s="7"/>
      <c r="AF1183" s="6"/>
      <c r="AG1183" s="7"/>
      <c r="AH1183" s="7"/>
      <c r="AI1183" s="7"/>
      <c r="AJ1183" s="7"/>
      <c r="AN1183" s="6"/>
      <c r="AO1183" s="7"/>
      <c r="AP1183" s="7"/>
      <c r="AQ1183" s="7"/>
      <c r="AR1183" s="7"/>
      <c r="AV1183" s="6"/>
      <c r="AW1183" s="7"/>
      <c r="AX1183" s="7"/>
      <c r="AY1183" s="7"/>
      <c r="AZ1183" s="7"/>
      <c r="BD1183" s="6"/>
      <c r="BE1183" s="7"/>
      <c r="BF1183" s="7"/>
      <c r="BG1183" s="7"/>
      <c r="BH1183" s="7"/>
      <c r="BQ1183" s="7"/>
      <c r="BR1183" s="7"/>
      <c r="BS1183" s="7"/>
      <c r="BT1183" s="7"/>
      <c r="BU1183" s="7"/>
      <c r="CH1183" s="7"/>
      <c r="CI1183" s="7"/>
      <c r="CJ1183" s="7"/>
      <c r="CK1183" s="7"/>
      <c r="CQ1183" s="7"/>
      <c r="CR1183" s="7"/>
      <c r="CS1183" s="7"/>
      <c r="CT1183" s="7"/>
      <c r="CU1183" s="7"/>
      <c r="DH1183" s="7"/>
      <c r="DI1183" s="7"/>
      <c r="DJ1183" s="7"/>
      <c r="DK1183" s="7"/>
      <c r="DQ1183" s="7"/>
      <c r="DR1183" s="7"/>
      <c r="DS1183" s="7"/>
      <c r="DT1183" s="7"/>
      <c r="DU1183" s="7"/>
      <c r="EB1183" s="7"/>
      <c r="EC1183" s="7"/>
      <c r="ED1183" s="7"/>
      <c r="EE1183" s="7"/>
      <c r="EK1183" s="7"/>
      <c r="EL1183" s="7"/>
      <c r="EM1183" s="7"/>
      <c r="EN1183" s="7"/>
      <c r="EO1183" s="7"/>
      <c r="EV1183" s="7"/>
      <c r="EW1183" s="7"/>
      <c r="EX1183" s="7"/>
      <c r="EY1183" s="7"/>
    </row>
    <row r="1184" spans="1:155" s="8" customFormat="1" x14ac:dyDescent="0.35">
      <c r="A1184" s="5"/>
      <c r="B1184" s="5"/>
      <c r="C1184" s="5"/>
      <c r="D1184" s="5"/>
      <c r="E1184" s="5"/>
      <c r="F1184" s="5"/>
      <c r="G1184" s="6"/>
      <c r="H1184" s="6"/>
      <c r="I1184" s="7"/>
      <c r="J1184" s="7"/>
      <c r="K1184" s="7"/>
      <c r="L1184" s="7"/>
      <c r="M1184" s="7"/>
      <c r="N1184" s="7"/>
      <c r="O1184" s="7"/>
      <c r="P1184" s="6"/>
      <c r="Q1184" s="6"/>
      <c r="R1184" s="6"/>
      <c r="S1184" s="6"/>
      <c r="T1184" s="6"/>
      <c r="U1184" s="6"/>
      <c r="V1184" s="6"/>
      <c r="W1184" s="7"/>
      <c r="X1184" s="7"/>
      <c r="Y1184" s="7"/>
      <c r="Z1184" s="7"/>
      <c r="AA1184" s="7"/>
      <c r="AB1184" s="7"/>
      <c r="AC1184" s="7"/>
      <c r="AD1184" s="7"/>
      <c r="AE1184" s="7"/>
      <c r="AF1184" s="6"/>
      <c r="AG1184" s="7"/>
      <c r="AH1184" s="7"/>
      <c r="AI1184" s="7"/>
      <c r="AJ1184" s="7"/>
      <c r="AN1184" s="6"/>
      <c r="AO1184" s="7"/>
      <c r="AP1184" s="7"/>
      <c r="AQ1184" s="7"/>
      <c r="AR1184" s="7"/>
      <c r="AV1184" s="6"/>
      <c r="AW1184" s="7"/>
      <c r="AX1184" s="7"/>
      <c r="AY1184" s="7"/>
      <c r="AZ1184" s="7"/>
      <c r="BD1184" s="6"/>
      <c r="BE1184" s="7"/>
      <c r="BF1184" s="7"/>
      <c r="BG1184" s="7"/>
      <c r="BH1184" s="7"/>
      <c r="BQ1184" s="7"/>
      <c r="BR1184" s="7"/>
      <c r="BS1184" s="7"/>
      <c r="BT1184" s="7"/>
      <c r="BU1184" s="7"/>
      <c r="CH1184" s="7"/>
      <c r="CI1184" s="7"/>
      <c r="CJ1184" s="7"/>
      <c r="CK1184" s="7"/>
      <c r="CQ1184" s="7"/>
      <c r="CR1184" s="7"/>
      <c r="CS1184" s="7"/>
      <c r="CT1184" s="7"/>
      <c r="CU1184" s="7"/>
      <c r="DH1184" s="7"/>
      <c r="DI1184" s="7"/>
      <c r="DJ1184" s="7"/>
      <c r="DK1184" s="7"/>
      <c r="DQ1184" s="7"/>
      <c r="DR1184" s="7"/>
      <c r="DS1184" s="7"/>
      <c r="DT1184" s="7"/>
      <c r="DU1184" s="7"/>
      <c r="EB1184" s="7"/>
      <c r="EC1184" s="7"/>
      <c r="ED1184" s="7"/>
      <c r="EE1184" s="7"/>
      <c r="EK1184" s="7"/>
      <c r="EL1184" s="7"/>
      <c r="EM1184" s="7"/>
      <c r="EN1184" s="7"/>
      <c r="EO1184" s="7"/>
      <c r="EV1184" s="7"/>
      <c r="EW1184" s="7"/>
      <c r="EX1184" s="7"/>
      <c r="EY1184" s="7"/>
    </row>
    <row r="1185" spans="1:155" s="8" customFormat="1" x14ac:dyDescent="0.35">
      <c r="A1185" s="5"/>
      <c r="B1185" s="5"/>
      <c r="C1185" s="5"/>
      <c r="D1185" s="5"/>
      <c r="E1185" s="5"/>
      <c r="F1185" s="5"/>
      <c r="G1185" s="6"/>
      <c r="H1185" s="6"/>
      <c r="I1185" s="7"/>
      <c r="J1185" s="7"/>
      <c r="K1185" s="7"/>
      <c r="L1185" s="7"/>
      <c r="M1185" s="7"/>
      <c r="N1185" s="7"/>
      <c r="O1185" s="7"/>
      <c r="P1185" s="6"/>
      <c r="Q1185" s="6"/>
      <c r="R1185" s="6"/>
      <c r="S1185" s="6"/>
      <c r="T1185" s="6"/>
      <c r="U1185" s="6"/>
      <c r="V1185" s="6"/>
      <c r="W1185" s="7"/>
      <c r="X1185" s="7"/>
      <c r="Y1185" s="7"/>
      <c r="Z1185" s="7"/>
      <c r="AA1185" s="7"/>
      <c r="AB1185" s="7"/>
      <c r="AC1185" s="7"/>
      <c r="AD1185" s="7"/>
      <c r="AE1185" s="7"/>
      <c r="AF1185" s="6"/>
      <c r="AG1185" s="7"/>
      <c r="AH1185" s="7"/>
      <c r="AI1185" s="7"/>
      <c r="AJ1185" s="7"/>
      <c r="AN1185" s="6"/>
      <c r="AO1185" s="7"/>
      <c r="AP1185" s="7"/>
      <c r="AQ1185" s="7"/>
      <c r="AR1185" s="7"/>
      <c r="AV1185" s="6"/>
      <c r="AW1185" s="7"/>
      <c r="AX1185" s="7"/>
      <c r="AY1185" s="7"/>
      <c r="AZ1185" s="7"/>
      <c r="BD1185" s="6"/>
      <c r="BE1185" s="7"/>
      <c r="BF1185" s="7"/>
      <c r="BG1185" s="7"/>
      <c r="BH1185" s="7"/>
      <c r="BQ1185" s="7"/>
      <c r="BR1185" s="7"/>
      <c r="BS1185" s="7"/>
      <c r="BT1185" s="7"/>
      <c r="BU1185" s="7"/>
      <c r="CH1185" s="7"/>
      <c r="CI1185" s="7"/>
      <c r="CJ1185" s="7"/>
      <c r="CK1185" s="7"/>
      <c r="CQ1185" s="7"/>
      <c r="CR1185" s="7"/>
      <c r="CS1185" s="7"/>
      <c r="CT1185" s="7"/>
      <c r="CU1185" s="7"/>
      <c r="DH1185" s="7"/>
      <c r="DI1185" s="7"/>
      <c r="DJ1185" s="7"/>
      <c r="DK1185" s="7"/>
      <c r="DQ1185" s="7"/>
      <c r="DR1185" s="7"/>
      <c r="DS1185" s="7"/>
      <c r="DT1185" s="7"/>
      <c r="DU1185" s="7"/>
      <c r="EB1185" s="7"/>
      <c r="EC1185" s="7"/>
      <c r="ED1185" s="7"/>
      <c r="EE1185" s="7"/>
      <c r="EK1185" s="7"/>
      <c r="EL1185" s="7"/>
      <c r="EM1185" s="7"/>
      <c r="EN1185" s="7"/>
      <c r="EO1185" s="7"/>
      <c r="EV1185" s="7"/>
      <c r="EW1185" s="7"/>
      <c r="EX1185" s="7"/>
      <c r="EY1185" s="7"/>
    </row>
    <row r="1186" spans="1:155" s="8" customFormat="1" x14ac:dyDescent="0.35">
      <c r="A1186" s="5"/>
      <c r="B1186" s="5"/>
      <c r="C1186" s="5"/>
      <c r="D1186" s="5"/>
      <c r="E1186" s="5"/>
      <c r="F1186" s="5"/>
      <c r="G1186" s="6"/>
      <c r="H1186" s="6"/>
      <c r="I1186" s="7"/>
      <c r="J1186" s="7"/>
      <c r="K1186" s="7"/>
      <c r="L1186" s="7"/>
      <c r="M1186" s="7"/>
      <c r="N1186" s="7"/>
      <c r="O1186" s="7"/>
      <c r="P1186" s="6"/>
      <c r="Q1186" s="6"/>
      <c r="R1186" s="6"/>
      <c r="S1186" s="6"/>
      <c r="T1186" s="6"/>
      <c r="U1186" s="6"/>
      <c r="V1186" s="6"/>
      <c r="W1186" s="7"/>
      <c r="X1186" s="7"/>
      <c r="Y1186" s="7"/>
      <c r="Z1186" s="7"/>
      <c r="AA1186" s="7"/>
      <c r="AB1186" s="7"/>
      <c r="AC1186" s="7"/>
      <c r="AD1186" s="7"/>
      <c r="AE1186" s="7"/>
      <c r="AF1186" s="6"/>
      <c r="AG1186" s="7"/>
      <c r="AH1186" s="7"/>
      <c r="AI1186" s="7"/>
      <c r="AJ1186" s="7"/>
      <c r="AN1186" s="6"/>
      <c r="AO1186" s="7"/>
      <c r="AP1186" s="7"/>
      <c r="AQ1186" s="7"/>
      <c r="AR1186" s="7"/>
      <c r="AV1186" s="6"/>
      <c r="AW1186" s="7"/>
      <c r="AX1186" s="7"/>
      <c r="AY1186" s="7"/>
      <c r="AZ1186" s="7"/>
      <c r="BD1186" s="6"/>
      <c r="BE1186" s="7"/>
      <c r="BF1186" s="7"/>
      <c r="BG1186" s="7"/>
      <c r="BH1186" s="7"/>
      <c r="BQ1186" s="7"/>
      <c r="BR1186" s="7"/>
      <c r="BS1186" s="7"/>
      <c r="BT1186" s="7"/>
      <c r="BU1186" s="7"/>
      <c r="CH1186" s="7"/>
      <c r="CI1186" s="7"/>
      <c r="CJ1186" s="7"/>
      <c r="CK1186" s="7"/>
      <c r="CQ1186" s="7"/>
      <c r="CR1186" s="7"/>
      <c r="CS1186" s="7"/>
      <c r="CT1186" s="7"/>
      <c r="CU1186" s="7"/>
      <c r="DH1186" s="7"/>
      <c r="DI1186" s="7"/>
      <c r="DJ1186" s="7"/>
      <c r="DK1186" s="7"/>
      <c r="DQ1186" s="7"/>
      <c r="DR1186" s="7"/>
      <c r="DS1186" s="7"/>
      <c r="DT1186" s="7"/>
      <c r="DU1186" s="7"/>
      <c r="EB1186" s="7"/>
      <c r="EC1186" s="7"/>
      <c r="ED1186" s="7"/>
      <c r="EE1186" s="7"/>
      <c r="EK1186" s="7"/>
      <c r="EL1186" s="7"/>
      <c r="EM1186" s="7"/>
      <c r="EN1186" s="7"/>
      <c r="EO1186" s="7"/>
      <c r="EV1186" s="7"/>
      <c r="EW1186" s="7"/>
      <c r="EX1186" s="7"/>
      <c r="EY1186" s="7"/>
    </row>
    <row r="1187" spans="1:155" s="8" customFormat="1" x14ac:dyDescent="0.35">
      <c r="A1187" s="5"/>
      <c r="B1187" s="5"/>
      <c r="C1187" s="5"/>
      <c r="D1187" s="5"/>
      <c r="E1187" s="5"/>
      <c r="F1187" s="5"/>
      <c r="G1187" s="6"/>
      <c r="H1187" s="6"/>
      <c r="I1187" s="7"/>
      <c r="J1187" s="7"/>
      <c r="K1187" s="7"/>
      <c r="L1187" s="7"/>
      <c r="M1187" s="7"/>
      <c r="N1187" s="7"/>
      <c r="O1187" s="7"/>
      <c r="P1187" s="6"/>
      <c r="Q1187" s="6"/>
      <c r="R1187" s="6"/>
      <c r="S1187" s="6"/>
      <c r="T1187" s="6"/>
      <c r="U1187" s="6"/>
      <c r="V1187" s="6"/>
      <c r="W1187" s="7"/>
      <c r="X1187" s="7"/>
      <c r="Y1187" s="7"/>
      <c r="Z1187" s="7"/>
      <c r="AA1187" s="7"/>
      <c r="AB1187" s="7"/>
      <c r="AC1187" s="7"/>
      <c r="AD1187" s="7"/>
      <c r="AE1187" s="7"/>
      <c r="AF1187" s="6"/>
      <c r="AG1187" s="7"/>
      <c r="AH1187" s="7"/>
      <c r="AI1187" s="7"/>
      <c r="AJ1187" s="7"/>
      <c r="AN1187" s="6"/>
      <c r="AO1187" s="7"/>
      <c r="AP1187" s="7"/>
      <c r="AQ1187" s="7"/>
      <c r="AR1187" s="7"/>
      <c r="AV1187" s="6"/>
      <c r="AW1187" s="7"/>
      <c r="AX1187" s="7"/>
      <c r="AY1187" s="7"/>
      <c r="AZ1187" s="7"/>
      <c r="BD1187" s="6"/>
      <c r="BE1187" s="7"/>
      <c r="BF1187" s="7"/>
      <c r="BG1187" s="7"/>
      <c r="BH1187" s="7"/>
      <c r="BQ1187" s="7"/>
      <c r="BR1187" s="7"/>
      <c r="BS1187" s="7"/>
      <c r="BT1187" s="7"/>
      <c r="BU1187" s="7"/>
      <c r="CH1187" s="7"/>
      <c r="CI1187" s="7"/>
      <c r="CJ1187" s="7"/>
      <c r="CK1187" s="7"/>
      <c r="CQ1187" s="7"/>
      <c r="CR1187" s="7"/>
      <c r="CS1187" s="7"/>
      <c r="CT1187" s="7"/>
      <c r="CU1187" s="7"/>
      <c r="DH1187" s="7"/>
      <c r="DI1187" s="7"/>
      <c r="DJ1187" s="7"/>
      <c r="DK1187" s="7"/>
      <c r="DQ1187" s="7"/>
      <c r="DR1187" s="7"/>
      <c r="DS1187" s="7"/>
      <c r="DT1187" s="7"/>
      <c r="DU1187" s="7"/>
      <c r="EB1187" s="7"/>
      <c r="EC1187" s="7"/>
      <c r="ED1187" s="7"/>
      <c r="EE1187" s="7"/>
      <c r="EK1187" s="7"/>
      <c r="EL1187" s="7"/>
      <c r="EM1187" s="7"/>
      <c r="EN1187" s="7"/>
      <c r="EO1187" s="7"/>
      <c r="EV1187" s="7"/>
      <c r="EW1187" s="7"/>
      <c r="EX1187" s="7"/>
      <c r="EY1187" s="7"/>
    </row>
    <row r="1188" spans="1:155" s="8" customFormat="1" x14ac:dyDescent="0.35">
      <c r="A1188" s="5"/>
      <c r="B1188" s="5"/>
      <c r="C1188" s="5"/>
      <c r="D1188" s="5"/>
      <c r="E1188" s="5"/>
      <c r="F1188" s="5"/>
      <c r="G1188" s="6"/>
      <c r="H1188" s="6"/>
      <c r="I1188" s="7"/>
      <c r="J1188" s="7"/>
      <c r="K1188" s="7"/>
      <c r="L1188" s="7"/>
      <c r="M1188" s="7"/>
      <c r="N1188" s="7"/>
      <c r="O1188" s="7"/>
      <c r="P1188" s="6"/>
      <c r="Q1188" s="6"/>
      <c r="R1188" s="6"/>
      <c r="S1188" s="6"/>
      <c r="T1188" s="6"/>
      <c r="U1188" s="6"/>
      <c r="V1188" s="6"/>
      <c r="W1188" s="7"/>
      <c r="X1188" s="7"/>
      <c r="Y1188" s="7"/>
      <c r="Z1188" s="7"/>
      <c r="AA1188" s="7"/>
      <c r="AB1188" s="7"/>
      <c r="AC1188" s="7"/>
      <c r="AD1188" s="7"/>
      <c r="AE1188" s="7"/>
      <c r="AF1188" s="6"/>
      <c r="AG1188" s="7"/>
      <c r="AH1188" s="7"/>
      <c r="AI1188" s="7"/>
      <c r="AJ1188" s="7"/>
      <c r="AN1188" s="6"/>
      <c r="AO1188" s="7"/>
      <c r="AP1188" s="7"/>
      <c r="AQ1188" s="7"/>
      <c r="AR1188" s="7"/>
      <c r="AV1188" s="6"/>
      <c r="AW1188" s="7"/>
      <c r="AX1188" s="7"/>
      <c r="AY1188" s="7"/>
      <c r="AZ1188" s="7"/>
      <c r="BD1188" s="6"/>
      <c r="BE1188" s="7"/>
      <c r="BF1188" s="7"/>
      <c r="BG1188" s="7"/>
      <c r="BH1188" s="7"/>
      <c r="BQ1188" s="7"/>
      <c r="BR1188" s="7"/>
      <c r="BS1188" s="7"/>
      <c r="BT1188" s="7"/>
      <c r="BU1188" s="7"/>
      <c r="CH1188" s="7"/>
      <c r="CI1188" s="7"/>
      <c r="CJ1188" s="7"/>
      <c r="CK1188" s="7"/>
      <c r="CQ1188" s="7"/>
      <c r="CR1188" s="7"/>
      <c r="CS1188" s="7"/>
      <c r="CT1188" s="7"/>
      <c r="CU1188" s="7"/>
      <c r="DH1188" s="7"/>
      <c r="DI1188" s="7"/>
      <c r="DJ1188" s="7"/>
      <c r="DK1188" s="7"/>
      <c r="DQ1188" s="7"/>
      <c r="DR1188" s="7"/>
      <c r="DS1188" s="7"/>
      <c r="DT1188" s="7"/>
      <c r="DU1188" s="7"/>
      <c r="EB1188" s="7"/>
      <c r="EC1188" s="7"/>
      <c r="ED1188" s="7"/>
      <c r="EE1188" s="7"/>
      <c r="EK1188" s="7"/>
      <c r="EL1188" s="7"/>
      <c r="EM1188" s="7"/>
      <c r="EN1188" s="7"/>
      <c r="EO1188" s="7"/>
      <c r="EV1188" s="7"/>
      <c r="EW1188" s="7"/>
      <c r="EX1188" s="7"/>
      <c r="EY1188" s="7"/>
    </row>
    <row r="1189" spans="1:155" s="8" customFormat="1" x14ac:dyDescent="0.35">
      <c r="A1189" s="5"/>
      <c r="B1189" s="5"/>
      <c r="C1189" s="5"/>
      <c r="D1189" s="5"/>
      <c r="E1189" s="5"/>
      <c r="F1189" s="5"/>
      <c r="G1189" s="6"/>
      <c r="H1189" s="6"/>
      <c r="I1189" s="7"/>
      <c r="J1189" s="7"/>
      <c r="K1189" s="7"/>
      <c r="L1189" s="7"/>
      <c r="M1189" s="7"/>
      <c r="N1189" s="7"/>
      <c r="O1189" s="7"/>
      <c r="P1189" s="6"/>
      <c r="Q1189" s="6"/>
      <c r="R1189" s="6"/>
      <c r="S1189" s="6"/>
      <c r="T1189" s="6"/>
      <c r="U1189" s="6"/>
      <c r="V1189" s="6"/>
      <c r="W1189" s="7"/>
      <c r="X1189" s="7"/>
      <c r="Y1189" s="7"/>
      <c r="Z1189" s="7"/>
      <c r="AA1189" s="7"/>
      <c r="AB1189" s="7"/>
      <c r="AC1189" s="7"/>
      <c r="AD1189" s="7"/>
      <c r="AE1189" s="7"/>
      <c r="AF1189" s="6"/>
      <c r="AG1189" s="7"/>
      <c r="AH1189" s="7"/>
      <c r="AI1189" s="7"/>
      <c r="AJ1189" s="7"/>
      <c r="AN1189" s="6"/>
      <c r="AO1189" s="7"/>
      <c r="AP1189" s="7"/>
      <c r="AQ1189" s="7"/>
      <c r="AR1189" s="7"/>
      <c r="AV1189" s="6"/>
      <c r="AW1189" s="7"/>
      <c r="AX1189" s="7"/>
      <c r="AY1189" s="7"/>
      <c r="AZ1189" s="7"/>
      <c r="BD1189" s="6"/>
      <c r="BE1189" s="7"/>
      <c r="BF1189" s="7"/>
      <c r="BG1189" s="7"/>
      <c r="BH1189" s="7"/>
      <c r="BQ1189" s="7"/>
      <c r="BR1189" s="7"/>
      <c r="BS1189" s="7"/>
      <c r="BT1189" s="7"/>
      <c r="BU1189" s="7"/>
      <c r="CH1189" s="7"/>
      <c r="CI1189" s="7"/>
      <c r="CJ1189" s="7"/>
      <c r="CK1189" s="7"/>
      <c r="CQ1189" s="7"/>
      <c r="CR1189" s="7"/>
      <c r="CS1189" s="7"/>
      <c r="CT1189" s="7"/>
      <c r="CU1189" s="7"/>
      <c r="DH1189" s="7"/>
      <c r="DI1189" s="7"/>
      <c r="DJ1189" s="7"/>
      <c r="DK1189" s="7"/>
      <c r="DQ1189" s="7"/>
      <c r="DR1189" s="7"/>
      <c r="DS1189" s="7"/>
      <c r="DT1189" s="7"/>
      <c r="DU1189" s="7"/>
      <c r="EB1189" s="7"/>
      <c r="EC1189" s="7"/>
      <c r="ED1189" s="7"/>
      <c r="EE1189" s="7"/>
      <c r="EK1189" s="7"/>
      <c r="EL1189" s="7"/>
      <c r="EM1189" s="7"/>
      <c r="EN1189" s="7"/>
      <c r="EO1189" s="7"/>
      <c r="EV1189" s="7"/>
      <c r="EW1189" s="7"/>
      <c r="EX1189" s="7"/>
      <c r="EY1189" s="7"/>
    </row>
    <row r="1190" spans="1:155" s="8" customFormat="1" x14ac:dyDescent="0.35">
      <c r="A1190" s="5"/>
      <c r="B1190" s="5"/>
      <c r="C1190" s="5"/>
      <c r="D1190" s="5"/>
      <c r="E1190" s="5"/>
      <c r="F1190" s="5"/>
      <c r="G1190" s="6"/>
      <c r="H1190" s="6"/>
      <c r="I1190" s="7"/>
      <c r="J1190" s="7"/>
      <c r="K1190" s="7"/>
      <c r="L1190" s="7"/>
      <c r="M1190" s="7"/>
      <c r="N1190" s="7"/>
      <c r="O1190" s="7"/>
      <c r="P1190" s="6"/>
      <c r="Q1190" s="6"/>
      <c r="R1190" s="6"/>
      <c r="S1190" s="6"/>
      <c r="T1190" s="6"/>
      <c r="U1190" s="6"/>
      <c r="V1190" s="6"/>
      <c r="W1190" s="7"/>
      <c r="X1190" s="7"/>
      <c r="Y1190" s="7"/>
      <c r="Z1190" s="7"/>
      <c r="AA1190" s="7"/>
      <c r="AB1190" s="7"/>
      <c r="AC1190" s="7"/>
      <c r="AD1190" s="7"/>
      <c r="AE1190" s="7"/>
      <c r="AF1190" s="6"/>
      <c r="AG1190" s="7"/>
      <c r="AH1190" s="7"/>
      <c r="AI1190" s="7"/>
      <c r="AJ1190" s="7"/>
      <c r="AN1190" s="6"/>
      <c r="AO1190" s="7"/>
      <c r="AP1190" s="7"/>
      <c r="AQ1190" s="7"/>
      <c r="AR1190" s="7"/>
      <c r="AV1190" s="6"/>
      <c r="AW1190" s="7"/>
      <c r="AX1190" s="7"/>
      <c r="AY1190" s="7"/>
      <c r="AZ1190" s="7"/>
      <c r="BD1190" s="6"/>
      <c r="BE1190" s="7"/>
      <c r="BF1190" s="7"/>
      <c r="BG1190" s="7"/>
      <c r="BH1190" s="7"/>
      <c r="BQ1190" s="7"/>
      <c r="BR1190" s="7"/>
      <c r="BS1190" s="7"/>
      <c r="BT1190" s="7"/>
      <c r="BU1190" s="7"/>
      <c r="CH1190" s="7"/>
      <c r="CI1190" s="7"/>
      <c r="CJ1190" s="7"/>
      <c r="CK1190" s="7"/>
      <c r="CQ1190" s="7"/>
      <c r="CR1190" s="7"/>
      <c r="CS1190" s="7"/>
      <c r="CT1190" s="7"/>
      <c r="CU1190" s="7"/>
      <c r="DH1190" s="7"/>
      <c r="DI1190" s="7"/>
      <c r="DJ1190" s="7"/>
      <c r="DK1190" s="7"/>
      <c r="DQ1190" s="7"/>
      <c r="DR1190" s="7"/>
      <c r="DS1190" s="7"/>
      <c r="DT1190" s="7"/>
      <c r="DU1190" s="7"/>
      <c r="EB1190" s="7"/>
      <c r="EC1190" s="7"/>
      <c r="ED1190" s="7"/>
      <c r="EE1190" s="7"/>
      <c r="EK1190" s="7"/>
      <c r="EL1190" s="7"/>
      <c r="EM1190" s="7"/>
      <c r="EN1190" s="7"/>
      <c r="EO1190" s="7"/>
      <c r="EV1190" s="7"/>
      <c r="EW1190" s="7"/>
      <c r="EX1190" s="7"/>
      <c r="EY1190" s="7"/>
    </row>
    <row r="1191" spans="1:155" s="8" customFormat="1" x14ac:dyDescent="0.35">
      <c r="A1191" s="5"/>
      <c r="B1191" s="5"/>
      <c r="C1191" s="5"/>
      <c r="D1191" s="5"/>
      <c r="E1191" s="5"/>
      <c r="F1191" s="5"/>
      <c r="G1191" s="6"/>
      <c r="H1191" s="6"/>
      <c r="I1191" s="7"/>
      <c r="J1191" s="7"/>
      <c r="K1191" s="7"/>
      <c r="L1191" s="7"/>
      <c r="M1191" s="7"/>
      <c r="N1191" s="7"/>
      <c r="O1191" s="7"/>
      <c r="P1191" s="6"/>
      <c r="Q1191" s="6"/>
      <c r="R1191" s="6"/>
      <c r="S1191" s="6"/>
      <c r="T1191" s="6"/>
      <c r="U1191" s="6"/>
      <c r="V1191" s="6"/>
      <c r="W1191" s="7"/>
      <c r="X1191" s="7"/>
      <c r="Y1191" s="7"/>
      <c r="Z1191" s="7"/>
      <c r="AA1191" s="7"/>
      <c r="AB1191" s="7"/>
      <c r="AC1191" s="7"/>
      <c r="AD1191" s="7"/>
      <c r="AE1191" s="7"/>
      <c r="AF1191" s="6"/>
      <c r="AG1191" s="7"/>
      <c r="AH1191" s="7"/>
      <c r="AI1191" s="7"/>
      <c r="AJ1191" s="7"/>
      <c r="AN1191" s="6"/>
      <c r="AO1191" s="7"/>
      <c r="AP1191" s="7"/>
      <c r="AQ1191" s="7"/>
      <c r="AR1191" s="7"/>
      <c r="AV1191" s="6"/>
      <c r="AW1191" s="7"/>
      <c r="AX1191" s="7"/>
      <c r="AY1191" s="7"/>
      <c r="AZ1191" s="7"/>
      <c r="BD1191" s="6"/>
      <c r="BE1191" s="7"/>
      <c r="BF1191" s="7"/>
      <c r="BG1191" s="7"/>
      <c r="BH1191" s="7"/>
      <c r="BQ1191" s="7"/>
      <c r="BR1191" s="7"/>
      <c r="BS1191" s="7"/>
      <c r="BT1191" s="7"/>
      <c r="BU1191" s="7"/>
      <c r="CH1191" s="7"/>
      <c r="CI1191" s="7"/>
      <c r="CJ1191" s="7"/>
      <c r="CK1191" s="7"/>
      <c r="CQ1191" s="7"/>
      <c r="CR1191" s="7"/>
      <c r="CS1191" s="7"/>
      <c r="CT1191" s="7"/>
      <c r="CU1191" s="7"/>
      <c r="DH1191" s="7"/>
      <c r="DI1191" s="7"/>
      <c r="DJ1191" s="7"/>
      <c r="DK1191" s="7"/>
      <c r="DQ1191" s="7"/>
      <c r="DR1191" s="7"/>
      <c r="DS1191" s="7"/>
      <c r="DT1191" s="7"/>
      <c r="DU1191" s="7"/>
      <c r="EB1191" s="7"/>
      <c r="EC1191" s="7"/>
      <c r="ED1191" s="7"/>
      <c r="EE1191" s="7"/>
      <c r="EK1191" s="7"/>
      <c r="EL1191" s="7"/>
      <c r="EM1191" s="7"/>
      <c r="EN1191" s="7"/>
      <c r="EO1191" s="7"/>
      <c r="EV1191" s="7"/>
      <c r="EW1191" s="7"/>
      <c r="EX1191" s="7"/>
      <c r="EY1191" s="7"/>
    </row>
    <row r="1192" spans="1:155" s="8" customFormat="1" x14ac:dyDescent="0.35">
      <c r="A1192" s="5"/>
      <c r="B1192" s="5"/>
      <c r="C1192" s="5"/>
      <c r="D1192" s="5"/>
      <c r="E1192" s="5"/>
      <c r="F1192" s="5"/>
      <c r="G1192" s="6"/>
      <c r="H1192" s="6"/>
      <c r="I1192" s="7"/>
      <c r="J1192" s="7"/>
      <c r="K1192" s="7"/>
      <c r="L1192" s="7"/>
      <c r="M1192" s="7"/>
      <c r="N1192" s="7"/>
      <c r="O1192" s="7"/>
      <c r="P1192" s="6"/>
      <c r="Q1192" s="6"/>
      <c r="R1192" s="6"/>
      <c r="S1192" s="6"/>
      <c r="T1192" s="6"/>
      <c r="U1192" s="6"/>
      <c r="V1192" s="6"/>
      <c r="W1192" s="7"/>
      <c r="X1192" s="7"/>
      <c r="Y1192" s="7"/>
      <c r="Z1192" s="7"/>
      <c r="AA1192" s="7"/>
      <c r="AB1192" s="7"/>
      <c r="AC1192" s="7"/>
      <c r="AD1192" s="7"/>
      <c r="AE1192" s="7"/>
      <c r="AF1192" s="6"/>
      <c r="AG1192" s="7"/>
      <c r="AH1192" s="7"/>
      <c r="AI1192" s="7"/>
      <c r="AJ1192" s="7"/>
      <c r="AN1192" s="6"/>
      <c r="AO1192" s="7"/>
      <c r="AP1192" s="7"/>
      <c r="AQ1192" s="7"/>
      <c r="AR1192" s="7"/>
      <c r="AV1192" s="6"/>
      <c r="AW1192" s="7"/>
      <c r="AX1192" s="7"/>
      <c r="AY1192" s="7"/>
      <c r="AZ1192" s="7"/>
      <c r="BD1192" s="6"/>
      <c r="BE1192" s="7"/>
      <c r="BF1192" s="7"/>
      <c r="BG1192" s="7"/>
      <c r="BH1192" s="7"/>
      <c r="BQ1192" s="7"/>
      <c r="BR1192" s="7"/>
      <c r="BS1192" s="7"/>
      <c r="BT1192" s="7"/>
      <c r="BU1192" s="7"/>
      <c r="CH1192" s="7"/>
      <c r="CI1192" s="7"/>
      <c r="CJ1192" s="7"/>
      <c r="CK1192" s="7"/>
      <c r="CQ1192" s="7"/>
      <c r="CR1192" s="7"/>
      <c r="CS1192" s="7"/>
      <c r="CT1192" s="7"/>
      <c r="CU1192" s="7"/>
      <c r="DH1192" s="7"/>
      <c r="DI1192" s="7"/>
      <c r="DJ1192" s="7"/>
      <c r="DK1192" s="7"/>
      <c r="DQ1192" s="7"/>
      <c r="DR1192" s="7"/>
      <c r="DS1192" s="7"/>
      <c r="DT1192" s="7"/>
      <c r="DU1192" s="7"/>
      <c r="EB1192" s="7"/>
      <c r="EC1192" s="7"/>
      <c r="ED1192" s="7"/>
      <c r="EE1192" s="7"/>
      <c r="EK1192" s="7"/>
      <c r="EL1192" s="7"/>
      <c r="EM1192" s="7"/>
      <c r="EN1192" s="7"/>
      <c r="EO1192" s="7"/>
      <c r="EV1192" s="7"/>
      <c r="EW1192" s="7"/>
      <c r="EX1192" s="7"/>
      <c r="EY1192" s="7"/>
    </row>
    <row r="1193" spans="1:155" s="8" customFormat="1" x14ac:dyDescent="0.35">
      <c r="A1193" s="5"/>
      <c r="B1193" s="5"/>
      <c r="C1193" s="5"/>
      <c r="D1193" s="5"/>
      <c r="E1193" s="5"/>
      <c r="F1193" s="5"/>
      <c r="G1193" s="6"/>
      <c r="H1193" s="6"/>
      <c r="I1193" s="7"/>
      <c r="J1193" s="7"/>
      <c r="K1193" s="7"/>
      <c r="L1193" s="7"/>
      <c r="M1193" s="7"/>
      <c r="N1193" s="7"/>
      <c r="O1193" s="7"/>
      <c r="P1193" s="6"/>
      <c r="Q1193" s="6"/>
      <c r="R1193" s="6"/>
      <c r="S1193" s="6"/>
      <c r="T1193" s="6"/>
      <c r="U1193" s="6"/>
      <c r="V1193" s="6"/>
      <c r="W1193" s="7"/>
      <c r="X1193" s="7"/>
      <c r="Y1193" s="7"/>
      <c r="Z1193" s="7"/>
      <c r="AA1193" s="7"/>
      <c r="AB1193" s="7"/>
      <c r="AC1193" s="7"/>
      <c r="AD1193" s="7"/>
      <c r="AE1193" s="7"/>
      <c r="AF1193" s="6"/>
      <c r="AG1193" s="7"/>
      <c r="AH1193" s="7"/>
      <c r="AI1193" s="7"/>
      <c r="AJ1193" s="7"/>
      <c r="AN1193" s="6"/>
      <c r="AO1193" s="7"/>
      <c r="AP1193" s="7"/>
      <c r="AQ1193" s="7"/>
      <c r="AR1193" s="7"/>
      <c r="AV1193" s="6"/>
      <c r="AW1193" s="7"/>
      <c r="AX1193" s="7"/>
      <c r="AY1193" s="7"/>
      <c r="AZ1193" s="7"/>
      <c r="BD1193" s="6"/>
      <c r="BE1193" s="7"/>
      <c r="BF1193" s="7"/>
      <c r="BG1193" s="7"/>
      <c r="BH1193" s="7"/>
      <c r="BQ1193" s="7"/>
      <c r="BR1193" s="7"/>
      <c r="BS1193" s="7"/>
      <c r="BT1193" s="7"/>
      <c r="BU1193" s="7"/>
      <c r="CH1193" s="7"/>
      <c r="CI1193" s="7"/>
      <c r="CJ1193" s="7"/>
      <c r="CK1193" s="7"/>
      <c r="CQ1193" s="7"/>
      <c r="CR1193" s="7"/>
      <c r="CS1193" s="7"/>
      <c r="CT1193" s="7"/>
      <c r="CU1193" s="7"/>
      <c r="DH1193" s="7"/>
      <c r="DI1193" s="7"/>
      <c r="DJ1193" s="7"/>
      <c r="DK1193" s="7"/>
      <c r="DQ1193" s="7"/>
      <c r="DR1193" s="7"/>
      <c r="DS1193" s="7"/>
      <c r="DT1193" s="7"/>
      <c r="DU1193" s="7"/>
      <c r="EB1193" s="7"/>
      <c r="EC1193" s="7"/>
      <c r="ED1193" s="7"/>
      <c r="EE1193" s="7"/>
      <c r="EK1193" s="7"/>
      <c r="EL1193" s="7"/>
      <c r="EM1193" s="7"/>
      <c r="EN1193" s="7"/>
      <c r="EO1193" s="7"/>
      <c r="EV1193" s="7"/>
      <c r="EW1193" s="7"/>
      <c r="EX1193" s="7"/>
      <c r="EY1193" s="7"/>
    </row>
    <row r="1194" spans="1:155" s="8" customFormat="1" x14ac:dyDescent="0.35">
      <c r="A1194" s="5"/>
      <c r="B1194" s="5"/>
      <c r="C1194" s="5"/>
      <c r="D1194" s="5"/>
      <c r="E1194" s="5"/>
      <c r="F1194" s="5"/>
      <c r="G1194" s="6"/>
      <c r="H1194" s="6"/>
      <c r="I1194" s="7"/>
      <c r="J1194" s="7"/>
      <c r="K1194" s="7"/>
      <c r="L1194" s="7"/>
      <c r="M1194" s="7"/>
      <c r="N1194" s="7"/>
      <c r="O1194" s="7"/>
      <c r="P1194" s="6"/>
      <c r="Q1194" s="6"/>
      <c r="R1194" s="6"/>
      <c r="S1194" s="6"/>
      <c r="T1194" s="6"/>
      <c r="U1194" s="6"/>
      <c r="V1194" s="6"/>
      <c r="W1194" s="7"/>
      <c r="X1194" s="7"/>
      <c r="Y1194" s="7"/>
      <c r="Z1194" s="7"/>
      <c r="AA1194" s="7"/>
      <c r="AB1194" s="7"/>
      <c r="AC1194" s="7"/>
      <c r="AD1194" s="7"/>
      <c r="AE1194" s="7"/>
      <c r="AF1194" s="6"/>
      <c r="AG1194" s="7"/>
      <c r="AH1194" s="7"/>
      <c r="AI1194" s="7"/>
      <c r="AJ1194" s="7"/>
      <c r="AN1194" s="6"/>
      <c r="AO1194" s="7"/>
      <c r="AP1194" s="7"/>
      <c r="AQ1194" s="7"/>
      <c r="AR1194" s="7"/>
      <c r="AV1194" s="6"/>
      <c r="AW1194" s="7"/>
      <c r="AX1194" s="7"/>
      <c r="AY1194" s="7"/>
      <c r="AZ1194" s="7"/>
      <c r="BD1194" s="6"/>
      <c r="BE1194" s="7"/>
      <c r="BF1194" s="7"/>
      <c r="BG1194" s="7"/>
      <c r="BH1194" s="7"/>
      <c r="BQ1194" s="7"/>
      <c r="BR1194" s="7"/>
      <c r="BS1194" s="7"/>
      <c r="BT1194" s="7"/>
      <c r="BU1194" s="7"/>
      <c r="CH1194" s="7"/>
      <c r="CI1194" s="7"/>
      <c r="CJ1194" s="7"/>
      <c r="CK1194" s="7"/>
      <c r="CQ1194" s="7"/>
      <c r="CR1194" s="7"/>
      <c r="CS1194" s="7"/>
      <c r="CT1194" s="7"/>
      <c r="CU1194" s="7"/>
      <c r="DH1194" s="7"/>
      <c r="DI1194" s="7"/>
      <c r="DJ1194" s="7"/>
      <c r="DK1194" s="7"/>
      <c r="DQ1194" s="7"/>
      <c r="DR1194" s="7"/>
      <c r="DS1194" s="7"/>
      <c r="DT1194" s="7"/>
      <c r="DU1194" s="7"/>
      <c r="EB1194" s="7"/>
      <c r="EC1194" s="7"/>
      <c r="ED1194" s="7"/>
      <c r="EE1194" s="7"/>
      <c r="EK1194" s="7"/>
      <c r="EL1194" s="7"/>
      <c r="EM1194" s="7"/>
      <c r="EN1194" s="7"/>
      <c r="EO1194" s="7"/>
      <c r="EV1194" s="7"/>
      <c r="EW1194" s="7"/>
      <c r="EX1194" s="7"/>
      <c r="EY1194" s="7"/>
    </row>
    <row r="1195" spans="1:155" s="8" customFormat="1" x14ac:dyDescent="0.35">
      <c r="A1195" s="5"/>
      <c r="B1195" s="5"/>
      <c r="C1195" s="5"/>
      <c r="D1195" s="5"/>
      <c r="E1195" s="5"/>
      <c r="F1195" s="5"/>
      <c r="G1195" s="6"/>
      <c r="H1195" s="6"/>
      <c r="I1195" s="7"/>
      <c r="J1195" s="7"/>
      <c r="K1195" s="7"/>
      <c r="L1195" s="7"/>
      <c r="M1195" s="7"/>
      <c r="N1195" s="7"/>
      <c r="O1195" s="7"/>
      <c r="P1195" s="6"/>
      <c r="Q1195" s="6"/>
      <c r="R1195" s="6"/>
      <c r="S1195" s="6"/>
      <c r="T1195" s="6"/>
      <c r="U1195" s="6"/>
      <c r="V1195" s="6"/>
      <c r="W1195" s="7"/>
      <c r="X1195" s="7"/>
      <c r="Y1195" s="7"/>
      <c r="Z1195" s="7"/>
      <c r="AA1195" s="7"/>
      <c r="AB1195" s="7"/>
      <c r="AC1195" s="7"/>
      <c r="AD1195" s="7"/>
      <c r="AE1195" s="7"/>
      <c r="AF1195" s="6"/>
      <c r="AG1195" s="7"/>
      <c r="AH1195" s="7"/>
      <c r="AI1195" s="7"/>
      <c r="AJ1195" s="7"/>
      <c r="AN1195" s="6"/>
      <c r="AO1195" s="7"/>
      <c r="AP1195" s="7"/>
      <c r="AQ1195" s="7"/>
      <c r="AR1195" s="7"/>
      <c r="AV1195" s="6"/>
      <c r="AW1195" s="7"/>
      <c r="AX1195" s="7"/>
      <c r="AY1195" s="7"/>
      <c r="AZ1195" s="7"/>
      <c r="BD1195" s="6"/>
      <c r="BE1195" s="7"/>
      <c r="BF1195" s="7"/>
      <c r="BG1195" s="7"/>
      <c r="BH1195" s="7"/>
      <c r="BQ1195" s="7"/>
      <c r="BR1195" s="7"/>
      <c r="BS1195" s="7"/>
      <c r="BT1195" s="7"/>
      <c r="BU1195" s="7"/>
      <c r="CH1195" s="7"/>
      <c r="CI1195" s="7"/>
      <c r="CJ1195" s="7"/>
      <c r="CK1195" s="7"/>
      <c r="CQ1195" s="7"/>
      <c r="CR1195" s="7"/>
      <c r="CS1195" s="7"/>
      <c r="CT1195" s="7"/>
      <c r="CU1195" s="7"/>
      <c r="DH1195" s="7"/>
      <c r="DI1195" s="7"/>
      <c r="DJ1195" s="7"/>
      <c r="DK1195" s="7"/>
      <c r="DQ1195" s="7"/>
      <c r="DR1195" s="7"/>
      <c r="DS1195" s="7"/>
      <c r="DT1195" s="7"/>
      <c r="DU1195" s="7"/>
      <c r="EB1195" s="7"/>
      <c r="EC1195" s="7"/>
      <c r="ED1195" s="7"/>
      <c r="EE1195" s="7"/>
      <c r="EK1195" s="7"/>
      <c r="EL1195" s="7"/>
      <c r="EM1195" s="7"/>
      <c r="EN1195" s="7"/>
      <c r="EO1195" s="7"/>
      <c r="EV1195" s="7"/>
      <c r="EW1195" s="7"/>
      <c r="EX1195" s="7"/>
      <c r="EY1195" s="7"/>
    </row>
    <row r="1196" spans="1:155" s="8" customFormat="1" x14ac:dyDescent="0.35">
      <c r="A1196" s="5"/>
      <c r="B1196" s="5"/>
      <c r="C1196" s="5"/>
      <c r="D1196" s="5"/>
      <c r="E1196" s="5"/>
      <c r="F1196" s="5"/>
      <c r="G1196" s="6"/>
      <c r="H1196" s="6"/>
      <c r="I1196" s="7"/>
      <c r="J1196" s="7"/>
      <c r="K1196" s="7"/>
      <c r="L1196" s="7"/>
      <c r="M1196" s="7"/>
      <c r="N1196" s="7"/>
      <c r="O1196" s="7"/>
      <c r="P1196" s="6"/>
      <c r="Q1196" s="6"/>
      <c r="R1196" s="6"/>
      <c r="S1196" s="6"/>
      <c r="T1196" s="6"/>
      <c r="U1196" s="6"/>
      <c r="V1196" s="6"/>
      <c r="W1196" s="7"/>
      <c r="X1196" s="7"/>
      <c r="Y1196" s="7"/>
      <c r="Z1196" s="7"/>
      <c r="AA1196" s="7"/>
      <c r="AB1196" s="7"/>
      <c r="AC1196" s="7"/>
      <c r="AD1196" s="7"/>
      <c r="AE1196" s="7"/>
      <c r="AF1196" s="6"/>
      <c r="AG1196" s="7"/>
      <c r="AH1196" s="7"/>
      <c r="AI1196" s="7"/>
      <c r="AJ1196" s="7"/>
      <c r="AN1196" s="6"/>
      <c r="AO1196" s="7"/>
      <c r="AP1196" s="7"/>
      <c r="AQ1196" s="7"/>
      <c r="AR1196" s="7"/>
      <c r="AV1196" s="6"/>
      <c r="AW1196" s="7"/>
      <c r="AX1196" s="7"/>
      <c r="AY1196" s="7"/>
      <c r="AZ1196" s="7"/>
      <c r="BD1196" s="6"/>
      <c r="BE1196" s="7"/>
      <c r="BF1196" s="7"/>
      <c r="BG1196" s="7"/>
      <c r="BH1196" s="7"/>
      <c r="BQ1196" s="7"/>
      <c r="BR1196" s="7"/>
      <c r="BS1196" s="7"/>
      <c r="BT1196" s="7"/>
      <c r="BU1196" s="7"/>
      <c r="CH1196" s="7"/>
      <c r="CI1196" s="7"/>
      <c r="CJ1196" s="7"/>
      <c r="CK1196" s="7"/>
      <c r="CQ1196" s="7"/>
      <c r="CR1196" s="7"/>
      <c r="CS1196" s="7"/>
      <c r="CT1196" s="7"/>
      <c r="CU1196" s="7"/>
      <c r="DH1196" s="7"/>
      <c r="DI1196" s="7"/>
      <c r="DJ1196" s="7"/>
      <c r="DK1196" s="7"/>
      <c r="DQ1196" s="7"/>
      <c r="DR1196" s="7"/>
      <c r="DS1196" s="7"/>
      <c r="DT1196" s="7"/>
      <c r="DU1196" s="7"/>
      <c r="EB1196" s="7"/>
      <c r="EC1196" s="7"/>
      <c r="ED1196" s="7"/>
      <c r="EE1196" s="7"/>
      <c r="EK1196" s="7"/>
      <c r="EL1196" s="7"/>
      <c r="EM1196" s="7"/>
      <c r="EN1196" s="7"/>
      <c r="EO1196" s="7"/>
      <c r="EV1196" s="7"/>
      <c r="EW1196" s="7"/>
      <c r="EX1196" s="7"/>
      <c r="EY1196" s="7"/>
    </row>
    <row r="1197" spans="1:155" s="8" customFormat="1" x14ac:dyDescent="0.35">
      <c r="A1197" s="5"/>
      <c r="B1197" s="5"/>
      <c r="C1197" s="5"/>
      <c r="D1197" s="5"/>
      <c r="E1197" s="5"/>
      <c r="F1197" s="5"/>
      <c r="G1197" s="6"/>
      <c r="H1197" s="6"/>
      <c r="I1197" s="7"/>
      <c r="J1197" s="7"/>
      <c r="K1197" s="7"/>
      <c r="L1197" s="7"/>
      <c r="M1197" s="7"/>
      <c r="N1197" s="7"/>
      <c r="O1197" s="7"/>
      <c r="P1197" s="6"/>
      <c r="Q1197" s="6"/>
      <c r="R1197" s="6"/>
      <c r="S1197" s="6"/>
      <c r="T1197" s="6"/>
      <c r="U1197" s="6"/>
      <c r="V1197" s="6"/>
      <c r="W1197" s="7"/>
      <c r="X1197" s="7"/>
      <c r="Y1197" s="7"/>
      <c r="Z1197" s="7"/>
      <c r="AA1197" s="7"/>
      <c r="AB1197" s="7"/>
      <c r="AC1197" s="7"/>
      <c r="AD1197" s="7"/>
      <c r="AE1197" s="7"/>
      <c r="AF1197" s="6"/>
      <c r="AG1197" s="7"/>
      <c r="AH1197" s="7"/>
      <c r="AI1197" s="7"/>
      <c r="AJ1197" s="7"/>
      <c r="AN1197" s="6"/>
      <c r="AO1197" s="7"/>
      <c r="AP1197" s="7"/>
      <c r="AQ1197" s="7"/>
      <c r="AR1197" s="7"/>
      <c r="AV1197" s="6"/>
      <c r="AW1197" s="7"/>
      <c r="AX1197" s="7"/>
      <c r="AY1197" s="7"/>
      <c r="AZ1197" s="7"/>
      <c r="BD1197" s="6"/>
      <c r="BE1197" s="7"/>
      <c r="BF1197" s="7"/>
      <c r="BG1197" s="7"/>
      <c r="BH1197" s="7"/>
      <c r="BQ1197" s="7"/>
      <c r="BR1197" s="7"/>
      <c r="BS1197" s="7"/>
      <c r="BT1197" s="7"/>
      <c r="BU1197" s="7"/>
      <c r="CH1197" s="7"/>
      <c r="CI1197" s="7"/>
      <c r="CJ1197" s="7"/>
      <c r="CK1197" s="7"/>
      <c r="CQ1197" s="7"/>
      <c r="CR1197" s="7"/>
      <c r="CS1197" s="7"/>
      <c r="CT1197" s="7"/>
      <c r="CU1197" s="7"/>
      <c r="DH1197" s="7"/>
      <c r="DI1197" s="7"/>
      <c r="DJ1197" s="7"/>
      <c r="DK1197" s="7"/>
      <c r="DQ1197" s="7"/>
      <c r="DR1197" s="7"/>
      <c r="DS1197" s="7"/>
      <c r="DT1197" s="7"/>
      <c r="DU1197" s="7"/>
      <c r="EB1197" s="7"/>
      <c r="EC1197" s="7"/>
      <c r="ED1197" s="7"/>
      <c r="EE1197" s="7"/>
      <c r="EK1197" s="7"/>
      <c r="EL1197" s="7"/>
      <c r="EM1197" s="7"/>
      <c r="EN1197" s="7"/>
      <c r="EO1197" s="7"/>
      <c r="EV1197" s="7"/>
      <c r="EW1197" s="7"/>
      <c r="EX1197" s="7"/>
      <c r="EY1197" s="7"/>
    </row>
    <row r="1198" spans="1:155" s="8" customFormat="1" x14ac:dyDescent="0.35">
      <c r="A1198" s="5"/>
      <c r="B1198" s="5"/>
      <c r="C1198" s="5"/>
      <c r="D1198" s="5"/>
      <c r="E1198" s="5"/>
      <c r="F1198" s="5"/>
      <c r="G1198" s="6"/>
      <c r="H1198" s="6"/>
      <c r="I1198" s="7"/>
      <c r="J1198" s="7"/>
      <c r="K1198" s="7"/>
      <c r="L1198" s="7"/>
      <c r="M1198" s="7"/>
      <c r="N1198" s="7"/>
      <c r="O1198" s="7"/>
      <c r="P1198" s="6"/>
      <c r="Q1198" s="6"/>
      <c r="R1198" s="6"/>
      <c r="S1198" s="6"/>
      <c r="T1198" s="6"/>
      <c r="U1198" s="6"/>
      <c r="V1198" s="6"/>
      <c r="W1198" s="7"/>
      <c r="X1198" s="7"/>
      <c r="Y1198" s="7"/>
      <c r="Z1198" s="7"/>
      <c r="AA1198" s="7"/>
      <c r="AB1198" s="7"/>
      <c r="AC1198" s="7"/>
      <c r="AD1198" s="7"/>
      <c r="AE1198" s="7"/>
      <c r="AF1198" s="6"/>
      <c r="AG1198" s="7"/>
      <c r="AH1198" s="7"/>
      <c r="AI1198" s="7"/>
      <c r="AJ1198" s="7"/>
      <c r="AN1198" s="6"/>
      <c r="AO1198" s="7"/>
      <c r="AP1198" s="7"/>
      <c r="AQ1198" s="7"/>
      <c r="AR1198" s="7"/>
      <c r="AV1198" s="6"/>
      <c r="AW1198" s="7"/>
      <c r="AX1198" s="7"/>
      <c r="AY1198" s="7"/>
      <c r="AZ1198" s="7"/>
      <c r="BD1198" s="6"/>
      <c r="BE1198" s="7"/>
      <c r="BF1198" s="7"/>
      <c r="BG1198" s="7"/>
      <c r="BH1198" s="7"/>
      <c r="BQ1198" s="7"/>
      <c r="BR1198" s="7"/>
      <c r="BS1198" s="7"/>
      <c r="BT1198" s="7"/>
      <c r="BU1198" s="7"/>
      <c r="CH1198" s="7"/>
      <c r="CI1198" s="7"/>
      <c r="CJ1198" s="7"/>
      <c r="CK1198" s="7"/>
      <c r="CQ1198" s="7"/>
      <c r="CR1198" s="7"/>
      <c r="CS1198" s="7"/>
      <c r="CT1198" s="7"/>
      <c r="CU1198" s="7"/>
      <c r="DH1198" s="7"/>
      <c r="DI1198" s="7"/>
      <c r="DJ1198" s="7"/>
      <c r="DK1198" s="7"/>
      <c r="DQ1198" s="7"/>
      <c r="DR1198" s="7"/>
      <c r="DS1198" s="7"/>
      <c r="DT1198" s="7"/>
      <c r="DU1198" s="7"/>
      <c r="EB1198" s="7"/>
      <c r="EC1198" s="7"/>
      <c r="ED1198" s="7"/>
      <c r="EE1198" s="7"/>
      <c r="EK1198" s="7"/>
      <c r="EL1198" s="7"/>
      <c r="EM1198" s="7"/>
      <c r="EN1198" s="7"/>
      <c r="EO1198" s="7"/>
      <c r="EV1198" s="7"/>
      <c r="EW1198" s="7"/>
      <c r="EX1198" s="7"/>
      <c r="EY1198" s="7"/>
    </row>
    <row r="1199" spans="1:155" s="8" customFormat="1" x14ac:dyDescent="0.35">
      <c r="A1199" s="5"/>
      <c r="B1199" s="5"/>
      <c r="C1199" s="5"/>
      <c r="D1199" s="5"/>
      <c r="E1199" s="5"/>
      <c r="F1199" s="5"/>
      <c r="G1199" s="6"/>
      <c r="H1199" s="6"/>
      <c r="I1199" s="7"/>
      <c r="J1199" s="7"/>
      <c r="K1199" s="7"/>
      <c r="L1199" s="7"/>
      <c r="M1199" s="7"/>
      <c r="N1199" s="7"/>
      <c r="O1199" s="7"/>
      <c r="P1199" s="6"/>
      <c r="Q1199" s="6"/>
      <c r="R1199" s="6"/>
      <c r="S1199" s="6"/>
      <c r="T1199" s="6"/>
      <c r="U1199" s="6"/>
      <c r="V1199" s="6"/>
      <c r="W1199" s="7"/>
      <c r="X1199" s="7"/>
      <c r="Y1199" s="7"/>
      <c r="Z1199" s="7"/>
      <c r="AA1199" s="7"/>
      <c r="AB1199" s="7"/>
      <c r="AC1199" s="7"/>
      <c r="AD1199" s="7"/>
      <c r="AE1199" s="7"/>
      <c r="AF1199" s="6"/>
      <c r="AG1199" s="7"/>
      <c r="AH1199" s="7"/>
      <c r="AI1199" s="7"/>
      <c r="AJ1199" s="7"/>
      <c r="AN1199" s="6"/>
      <c r="AO1199" s="7"/>
      <c r="AP1199" s="7"/>
      <c r="AQ1199" s="7"/>
      <c r="AR1199" s="7"/>
      <c r="AV1199" s="6"/>
      <c r="AW1199" s="7"/>
      <c r="AX1199" s="7"/>
      <c r="AY1199" s="7"/>
      <c r="AZ1199" s="7"/>
      <c r="BD1199" s="6"/>
      <c r="BE1199" s="7"/>
      <c r="BF1199" s="7"/>
      <c r="BG1199" s="7"/>
      <c r="BH1199" s="7"/>
      <c r="BQ1199" s="7"/>
      <c r="BR1199" s="7"/>
      <c r="BS1199" s="7"/>
      <c r="BT1199" s="7"/>
      <c r="BU1199" s="7"/>
      <c r="CH1199" s="7"/>
      <c r="CI1199" s="7"/>
      <c r="CJ1199" s="7"/>
      <c r="CK1199" s="7"/>
      <c r="CQ1199" s="7"/>
      <c r="CR1199" s="7"/>
      <c r="CS1199" s="7"/>
      <c r="CT1199" s="7"/>
      <c r="CU1199" s="7"/>
      <c r="DH1199" s="7"/>
      <c r="DI1199" s="7"/>
      <c r="DJ1199" s="7"/>
      <c r="DK1199" s="7"/>
      <c r="DQ1199" s="7"/>
      <c r="DR1199" s="7"/>
      <c r="DS1199" s="7"/>
      <c r="DT1199" s="7"/>
      <c r="DU1199" s="7"/>
      <c r="EB1199" s="7"/>
      <c r="EC1199" s="7"/>
      <c r="ED1199" s="7"/>
      <c r="EE1199" s="7"/>
      <c r="EK1199" s="7"/>
      <c r="EL1199" s="7"/>
      <c r="EM1199" s="7"/>
      <c r="EN1199" s="7"/>
      <c r="EO1199" s="7"/>
      <c r="EV1199" s="7"/>
      <c r="EW1199" s="7"/>
      <c r="EX1199" s="7"/>
      <c r="EY1199" s="7"/>
    </row>
    <row r="1200" spans="1:155" s="8" customFormat="1" x14ac:dyDescent="0.35">
      <c r="A1200" s="5"/>
      <c r="B1200" s="5"/>
      <c r="C1200" s="5"/>
      <c r="D1200" s="5"/>
      <c r="E1200" s="5"/>
      <c r="F1200" s="5"/>
      <c r="G1200" s="6"/>
      <c r="H1200" s="6"/>
      <c r="I1200" s="7"/>
      <c r="J1200" s="7"/>
      <c r="K1200" s="7"/>
      <c r="L1200" s="7"/>
      <c r="M1200" s="7"/>
      <c r="N1200" s="7"/>
      <c r="O1200" s="7"/>
      <c r="P1200" s="6"/>
      <c r="Q1200" s="6"/>
      <c r="R1200" s="6"/>
      <c r="S1200" s="6"/>
      <c r="T1200" s="6"/>
      <c r="U1200" s="6"/>
      <c r="V1200" s="6"/>
      <c r="W1200" s="7"/>
      <c r="X1200" s="7"/>
      <c r="Y1200" s="7"/>
      <c r="Z1200" s="7"/>
      <c r="AA1200" s="7"/>
      <c r="AB1200" s="7"/>
      <c r="AC1200" s="7"/>
      <c r="AD1200" s="7"/>
      <c r="AE1200" s="7"/>
      <c r="AF1200" s="6"/>
      <c r="AG1200" s="7"/>
      <c r="AH1200" s="7"/>
      <c r="AI1200" s="7"/>
      <c r="AJ1200" s="7"/>
      <c r="AN1200" s="6"/>
      <c r="AO1200" s="7"/>
      <c r="AP1200" s="7"/>
      <c r="AQ1200" s="7"/>
      <c r="AR1200" s="7"/>
      <c r="AV1200" s="6"/>
      <c r="AW1200" s="7"/>
      <c r="AX1200" s="7"/>
      <c r="AY1200" s="7"/>
      <c r="AZ1200" s="7"/>
      <c r="BD1200" s="6"/>
      <c r="BE1200" s="7"/>
      <c r="BF1200" s="7"/>
      <c r="BG1200" s="7"/>
      <c r="BH1200" s="7"/>
      <c r="BQ1200" s="7"/>
      <c r="BR1200" s="7"/>
      <c r="BS1200" s="7"/>
      <c r="BT1200" s="7"/>
      <c r="BU1200" s="7"/>
      <c r="CH1200" s="7"/>
      <c r="CI1200" s="7"/>
      <c r="CJ1200" s="7"/>
      <c r="CK1200" s="7"/>
      <c r="CQ1200" s="7"/>
      <c r="CR1200" s="7"/>
      <c r="CS1200" s="7"/>
      <c r="CT1200" s="7"/>
      <c r="CU1200" s="7"/>
      <c r="DH1200" s="7"/>
      <c r="DI1200" s="7"/>
      <c r="DJ1200" s="7"/>
      <c r="DK1200" s="7"/>
      <c r="DQ1200" s="7"/>
      <c r="DR1200" s="7"/>
      <c r="DS1200" s="7"/>
      <c r="DT1200" s="7"/>
      <c r="DU1200" s="7"/>
      <c r="EB1200" s="7"/>
      <c r="EC1200" s="7"/>
      <c r="ED1200" s="7"/>
      <c r="EE1200" s="7"/>
      <c r="EK1200" s="7"/>
      <c r="EL1200" s="7"/>
      <c r="EM1200" s="7"/>
      <c r="EN1200" s="7"/>
      <c r="EO1200" s="7"/>
      <c r="EV1200" s="7"/>
      <c r="EW1200" s="7"/>
      <c r="EX1200" s="7"/>
      <c r="EY1200" s="7"/>
    </row>
    <row r="1201" spans="1:155" s="8" customFormat="1" x14ac:dyDescent="0.35">
      <c r="A1201" s="5"/>
      <c r="B1201" s="5"/>
      <c r="C1201" s="5"/>
      <c r="D1201" s="5"/>
      <c r="E1201" s="5"/>
      <c r="F1201" s="5"/>
      <c r="G1201" s="6"/>
      <c r="H1201" s="6"/>
      <c r="I1201" s="7"/>
      <c r="J1201" s="7"/>
      <c r="K1201" s="7"/>
      <c r="L1201" s="7"/>
      <c r="M1201" s="7"/>
      <c r="N1201" s="7"/>
      <c r="O1201" s="7"/>
      <c r="P1201" s="6"/>
      <c r="Q1201" s="6"/>
      <c r="R1201" s="6"/>
      <c r="S1201" s="6"/>
      <c r="T1201" s="6"/>
      <c r="U1201" s="6"/>
      <c r="V1201" s="6"/>
      <c r="W1201" s="7"/>
      <c r="X1201" s="7"/>
      <c r="Y1201" s="7"/>
      <c r="Z1201" s="7"/>
      <c r="AA1201" s="7"/>
      <c r="AB1201" s="7"/>
      <c r="AC1201" s="7"/>
      <c r="AD1201" s="7"/>
      <c r="AE1201" s="7"/>
      <c r="AF1201" s="6"/>
      <c r="AG1201" s="7"/>
      <c r="AH1201" s="7"/>
      <c r="AI1201" s="7"/>
      <c r="AJ1201" s="7"/>
      <c r="AN1201" s="6"/>
      <c r="AO1201" s="7"/>
      <c r="AP1201" s="7"/>
      <c r="AQ1201" s="7"/>
      <c r="AR1201" s="7"/>
      <c r="AV1201" s="6"/>
      <c r="AW1201" s="7"/>
      <c r="AX1201" s="7"/>
      <c r="AY1201" s="7"/>
      <c r="AZ1201" s="7"/>
      <c r="BD1201" s="6"/>
      <c r="BE1201" s="7"/>
      <c r="BF1201" s="7"/>
      <c r="BG1201" s="7"/>
      <c r="BH1201" s="7"/>
      <c r="BQ1201" s="7"/>
      <c r="BR1201" s="7"/>
      <c r="BS1201" s="7"/>
      <c r="BT1201" s="7"/>
      <c r="BU1201" s="7"/>
      <c r="CH1201" s="7"/>
      <c r="CI1201" s="7"/>
      <c r="CJ1201" s="7"/>
      <c r="CK1201" s="7"/>
      <c r="CQ1201" s="7"/>
      <c r="CR1201" s="7"/>
      <c r="CS1201" s="7"/>
      <c r="CT1201" s="7"/>
      <c r="CU1201" s="7"/>
      <c r="DH1201" s="7"/>
      <c r="DI1201" s="7"/>
      <c r="DJ1201" s="7"/>
      <c r="DK1201" s="7"/>
      <c r="DQ1201" s="7"/>
      <c r="DR1201" s="7"/>
      <c r="DS1201" s="7"/>
      <c r="DT1201" s="7"/>
      <c r="DU1201" s="7"/>
      <c r="EB1201" s="7"/>
      <c r="EC1201" s="7"/>
      <c r="ED1201" s="7"/>
      <c r="EE1201" s="7"/>
      <c r="EK1201" s="7"/>
      <c r="EL1201" s="7"/>
      <c r="EM1201" s="7"/>
      <c r="EN1201" s="7"/>
      <c r="EO1201" s="7"/>
      <c r="EV1201" s="7"/>
      <c r="EW1201" s="7"/>
      <c r="EX1201" s="7"/>
      <c r="EY1201" s="7"/>
    </row>
    <row r="1202" spans="1:155" s="8" customFormat="1" x14ac:dyDescent="0.35">
      <c r="A1202" s="5"/>
      <c r="B1202" s="5"/>
      <c r="C1202" s="5"/>
      <c r="D1202" s="5"/>
      <c r="E1202" s="5"/>
      <c r="F1202" s="5"/>
      <c r="G1202" s="6"/>
      <c r="H1202" s="6"/>
      <c r="I1202" s="7"/>
      <c r="J1202" s="7"/>
      <c r="K1202" s="7"/>
      <c r="L1202" s="7"/>
      <c r="M1202" s="7"/>
      <c r="N1202" s="7"/>
      <c r="O1202" s="7"/>
      <c r="P1202" s="6"/>
      <c r="Q1202" s="6"/>
      <c r="R1202" s="6"/>
      <c r="S1202" s="6"/>
      <c r="T1202" s="6"/>
      <c r="U1202" s="6"/>
      <c r="V1202" s="6"/>
      <c r="W1202" s="7"/>
      <c r="X1202" s="7"/>
      <c r="Y1202" s="7"/>
      <c r="Z1202" s="7"/>
      <c r="AA1202" s="7"/>
      <c r="AB1202" s="7"/>
      <c r="AC1202" s="7"/>
      <c r="AD1202" s="7"/>
      <c r="AE1202" s="7"/>
      <c r="AF1202" s="6"/>
      <c r="AG1202" s="7"/>
      <c r="AH1202" s="7"/>
      <c r="AI1202" s="7"/>
      <c r="AJ1202" s="7"/>
      <c r="AN1202" s="6"/>
      <c r="AO1202" s="7"/>
      <c r="AP1202" s="7"/>
      <c r="AQ1202" s="7"/>
      <c r="AR1202" s="7"/>
      <c r="AV1202" s="6"/>
      <c r="AW1202" s="7"/>
      <c r="AX1202" s="7"/>
      <c r="AY1202" s="7"/>
      <c r="AZ1202" s="7"/>
      <c r="BD1202" s="6"/>
      <c r="BE1202" s="7"/>
      <c r="BF1202" s="7"/>
      <c r="BG1202" s="7"/>
      <c r="BH1202" s="7"/>
      <c r="BQ1202" s="7"/>
      <c r="BR1202" s="7"/>
      <c r="BS1202" s="7"/>
      <c r="BT1202" s="7"/>
      <c r="BU1202" s="7"/>
      <c r="CH1202" s="7"/>
      <c r="CI1202" s="7"/>
      <c r="CJ1202" s="7"/>
      <c r="CK1202" s="7"/>
      <c r="CQ1202" s="7"/>
      <c r="CR1202" s="7"/>
      <c r="CS1202" s="7"/>
      <c r="CT1202" s="7"/>
      <c r="CU1202" s="7"/>
      <c r="DH1202" s="7"/>
      <c r="DI1202" s="7"/>
      <c r="DJ1202" s="7"/>
      <c r="DK1202" s="7"/>
      <c r="DQ1202" s="7"/>
      <c r="DR1202" s="7"/>
      <c r="DS1202" s="7"/>
      <c r="DT1202" s="7"/>
      <c r="DU1202" s="7"/>
      <c r="EB1202" s="7"/>
      <c r="EC1202" s="7"/>
      <c r="ED1202" s="7"/>
      <c r="EE1202" s="7"/>
      <c r="EK1202" s="7"/>
      <c r="EL1202" s="7"/>
      <c r="EM1202" s="7"/>
      <c r="EN1202" s="7"/>
      <c r="EO1202" s="7"/>
      <c r="EV1202" s="7"/>
      <c r="EW1202" s="7"/>
      <c r="EX1202" s="7"/>
      <c r="EY1202" s="7"/>
    </row>
    <row r="1203" spans="1:155" s="8" customFormat="1" x14ac:dyDescent="0.35">
      <c r="A1203" s="5"/>
      <c r="B1203" s="5"/>
      <c r="C1203" s="5"/>
      <c r="D1203" s="5"/>
      <c r="E1203" s="5"/>
      <c r="F1203" s="5"/>
      <c r="G1203" s="6"/>
      <c r="H1203" s="6"/>
      <c r="I1203" s="7"/>
      <c r="J1203" s="7"/>
      <c r="K1203" s="7"/>
      <c r="L1203" s="7"/>
      <c r="M1203" s="7"/>
      <c r="N1203" s="7"/>
      <c r="O1203" s="7"/>
      <c r="P1203" s="6"/>
      <c r="Q1203" s="6"/>
      <c r="R1203" s="6"/>
      <c r="S1203" s="6"/>
      <c r="T1203" s="6"/>
      <c r="U1203" s="6"/>
      <c r="V1203" s="6"/>
      <c r="W1203" s="7"/>
      <c r="X1203" s="7"/>
      <c r="Y1203" s="7"/>
      <c r="Z1203" s="7"/>
      <c r="AA1203" s="7"/>
      <c r="AB1203" s="7"/>
      <c r="AC1203" s="7"/>
      <c r="AD1203" s="7"/>
      <c r="AE1203" s="7"/>
      <c r="AF1203" s="6"/>
      <c r="AG1203" s="7"/>
      <c r="AH1203" s="7"/>
      <c r="AI1203" s="7"/>
      <c r="AJ1203" s="7"/>
      <c r="AN1203" s="6"/>
      <c r="AO1203" s="7"/>
      <c r="AP1203" s="7"/>
      <c r="AQ1203" s="7"/>
      <c r="AR1203" s="7"/>
      <c r="AV1203" s="6"/>
      <c r="AW1203" s="7"/>
      <c r="AX1203" s="7"/>
      <c r="AY1203" s="7"/>
      <c r="AZ1203" s="7"/>
      <c r="BD1203" s="6"/>
      <c r="BE1203" s="7"/>
      <c r="BF1203" s="7"/>
      <c r="BG1203" s="7"/>
      <c r="BH1203" s="7"/>
      <c r="BQ1203" s="7"/>
      <c r="BR1203" s="7"/>
      <c r="BS1203" s="7"/>
      <c r="BT1203" s="7"/>
      <c r="BU1203" s="7"/>
      <c r="CH1203" s="7"/>
      <c r="CI1203" s="7"/>
      <c r="CJ1203" s="7"/>
      <c r="CK1203" s="7"/>
      <c r="CQ1203" s="7"/>
      <c r="CR1203" s="7"/>
      <c r="CS1203" s="7"/>
      <c r="CT1203" s="7"/>
      <c r="CU1203" s="7"/>
      <c r="DH1203" s="7"/>
      <c r="DI1203" s="7"/>
      <c r="DJ1203" s="7"/>
      <c r="DK1203" s="7"/>
      <c r="DQ1203" s="7"/>
      <c r="DR1203" s="7"/>
      <c r="DS1203" s="7"/>
      <c r="DT1203" s="7"/>
      <c r="DU1203" s="7"/>
      <c r="EB1203" s="7"/>
      <c r="EC1203" s="7"/>
      <c r="ED1203" s="7"/>
      <c r="EE1203" s="7"/>
      <c r="EK1203" s="7"/>
      <c r="EL1203" s="7"/>
      <c r="EM1203" s="7"/>
      <c r="EN1203" s="7"/>
      <c r="EO1203" s="7"/>
      <c r="EV1203" s="7"/>
      <c r="EW1203" s="7"/>
      <c r="EX1203" s="7"/>
      <c r="EY1203" s="7"/>
    </row>
    <row r="1204" spans="1:155" s="8" customFormat="1" x14ac:dyDescent="0.35">
      <c r="A1204" s="5"/>
      <c r="B1204" s="5"/>
      <c r="C1204" s="5"/>
      <c r="D1204" s="5"/>
      <c r="E1204" s="5"/>
      <c r="F1204" s="5"/>
      <c r="G1204" s="6"/>
      <c r="H1204" s="6"/>
      <c r="I1204" s="7"/>
      <c r="J1204" s="7"/>
      <c r="K1204" s="7"/>
      <c r="L1204" s="7"/>
      <c r="M1204" s="7"/>
      <c r="N1204" s="7"/>
      <c r="O1204" s="7"/>
      <c r="P1204" s="6"/>
      <c r="Q1204" s="6"/>
      <c r="R1204" s="6"/>
      <c r="S1204" s="6"/>
      <c r="T1204" s="6"/>
      <c r="U1204" s="6"/>
      <c r="V1204" s="6"/>
      <c r="W1204" s="7"/>
      <c r="X1204" s="7"/>
      <c r="Y1204" s="7"/>
      <c r="Z1204" s="7"/>
      <c r="AA1204" s="7"/>
      <c r="AB1204" s="7"/>
      <c r="AC1204" s="7"/>
      <c r="AD1204" s="7"/>
      <c r="AE1204" s="7"/>
      <c r="AF1204" s="6"/>
      <c r="AG1204" s="7"/>
      <c r="AH1204" s="7"/>
      <c r="AI1204" s="7"/>
      <c r="AJ1204" s="7"/>
      <c r="AN1204" s="6"/>
      <c r="AO1204" s="7"/>
      <c r="AP1204" s="7"/>
      <c r="AQ1204" s="7"/>
      <c r="AR1204" s="7"/>
      <c r="AV1204" s="6"/>
      <c r="AW1204" s="7"/>
      <c r="AX1204" s="7"/>
      <c r="AY1204" s="7"/>
      <c r="AZ1204" s="7"/>
      <c r="BD1204" s="6"/>
      <c r="BE1204" s="7"/>
      <c r="BF1204" s="7"/>
      <c r="BG1204" s="7"/>
      <c r="BH1204" s="7"/>
      <c r="BQ1204" s="7"/>
      <c r="BR1204" s="7"/>
      <c r="BS1204" s="7"/>
      <c r="BT1204" s="7"/>
      <c r="BU1204" s="7"/>
      <c r="CH1204" s="7"/>
      <c r="CI1204" s="7"/>
      <c r="CJ1204" s="7"/>
      <c r="CK1204" s="7"/>
      <c r="CQ1204" s="7"/>
      <c r="CR1204" s="7"/>
      <c r="CS1204" s="7"/>
      <c r="CT1204" s="7"/>
      <c r="CU1204" s="7"/>
      <c r="DH1204" s="7"/>
      <c r="DI1204" s="7"/>
      <c r="DJ1204" s="7"/>
      <c r="DK1204" s="7"/>
      <c r="DQ1204" s="7"/>
      <c r="DR1204" s="7"/>
      <c r="DS1204" s="7"/>
      <c r="DT1204" s="7"/>
      <c r="DU1204" s="7"/>
      <c r="EB1204" s="7"/>
      <c r="EC1204" s="7"/>
      <c r="ED1204" s="7"/>
      <c r="EE1204" s="7"/>
      <c r="EK1204" s="7"/>
      <c r="EL1204" s="7"/>
      <c r="EM1204" s="7"/>
      <c r="EN1204" s="7"/>
      <c r="EO1204" s="7"/>
      <c r="EV1204" s="7"/>
      <c r="EW1204" s="7"/>
      <c r="EX1204" s="7"/>
      <c r="EY1204" s="7"/>
    </row>
    <row r="1205" spans="1:155" s="8" customFormat="1" x14ac:dyDescent="0.35">
      <c r="A1205" s="5"/>
      <c r="B1205" s="5"/>
      <c r="C1205" s="5"/>
      <c r="D1205" s="5"/>
      <c r="E1205" s="5"/>
      <c r="F1205" s="5"/>
      <c r="G1205" s="6"/>
      <c r="H1205" s="6"/>
      <c r="I1205" s="7"/>
      <c r="J1205" s="7"/>
      <c r="K1205" s="7"/>
      <c r="L1205" s="7"/>
      <c r="M1205" s="7"/>
      <c r="N1205" s="7"/>
      <c r="O1205" s="7"/>
      <c r="P1205" s="6"/>
      <c r="Q1205" s="6"/>
      <c r="R1205" s="6"/>
      <c r="S1205" s="6"/>
      <c r="T1205" s="6"/>
      <c r="U1205" s="6"/>
      <c r="V1205" s="6"/>
      <c r="W1205" s="7"/>
      <c r="X1205" s="7"/>
      <c r="Y1205" s="7"/>
      <c r="Z1205" s="7"/>
      <c r="AA1205" s="7"/>
      <c r="AB1205" s="7"/>
      <c r="AC1205" s="7"/>
      <c r="AD1205" s="7"/>
      <c r="AE1205" s="7"/>
      <c r="AF1205" s="6"/>
      <c r="AG1205" s="7"/>
      <c r="AH1205" s="7"/>
      <c r="AI1205" s="7"/>
      <c r="AJ1205" s="7"/>
      <c r="AN1205" s="6"/>
      <c r="AO1205" s="7"/>
      <c r="AP1205" s="7"/>
      <c r="AQ1205" s="7"/>
      <c r="AR1205" s="7"/>
      <c r="AV1205" s="6"/>
      <c r="AW1205" s="7"/>
      <c r="AX1205" s="7"/>
      <c r="AY1205" s="7"/>
      <c r="AZ1205" s="7"/>
      <c r="BD1205" s="6"/>
      <c r="BE1205" s="7"/>
      <c r="BF1205" s="7"/>
      <c r="BG1205" s="7"/>
      <c r="BH1205" s="7"/>
      <c r="BQ1205" s="7"/>
      <c r="BR1205" s="7"/>
      <c r="BS1205" s="7"/>
      <c r="BT1205" s="7"/>
      <c r="BU1205" s="7"/>
      <c r="CH1205" s="7"/>
      <c r="CI1205" s="7"/>
      <c r="CJ1205" s="7"/>
      <c r="CK1205" s="7"/>
      <c r="CQ1205" s="7"/>
      <c r="CR1205" s="7"/>
      <c r="CS1205" s="7"/>
      <c r="CT1205" s="7"/>
      <c r="CU1205" s="7"/>
      <c r="DH1205" s="7"/>
      <c r="DI1205" s="7"/>
      <c r="DJ1205" s="7"/>
      <c r="DK1205" s="7"/>
      <c r="DQ1205" s="7"/>
      <c r="DR1205" s="7"/>
      <c r="DS1205" s="7"/>
      <c r="DT1205" s="7"/>
      <c r="DU1205" s="7"/>
      <c r="EB1205" s="7"/>
      <c r="EC1205" s="7"/>
      <c r="ED1205" s="7"/>
      <c r="EE1205" s="7"/>
      <c r="EK1205" s="7"/>
      <c r="EL1205" s="7"/>
      <c r="EM1205" s="7"/>
      <c r="EN1205" s="7"/>
      <c r="EO1205" s="7"/>
      <c r="EV1205" s="7"/>
      <c r="EW1205" s="7"/>
      <c r="EX1205" s="7"/>
      <c r="EY1205" s="7"/>
    </row>
    <row r="1206" spans="1:155" s="8" customFormat="1" x14ac:dyDescent="0.35">
      <c r="A1206" s="5"/>
      <c r="B1206" s="5"/>
      <c r="C1206" s="5"/>
      <c r="D1206" s="5"/>
      <c r="E1206" s="5"/>
      <c r="F1206" s="5"/>
      <c r="G1206" s="6"/>
      <c r="H1206" s="6"/>
      <c r="I1206" s="7"/>
      <c r="J1206" s="7"/>
      <c r="K1206" s="7"/>
      <c r="L1206" s="7"/>
      <c r="M1206" s="7"/>
      <c r="N1206" s="7"/>
      <c r="O1206" s="7"/>
      <c r="P1206" s="6"/>
      <c r="Q1206" s="6"/>
      <c r="R1206" s="6"/>
      <c r="S1206" s="6"/>
      <c r="T1206" s="6"/>
      <c r="U1206" s="6"/>
      <c r="V1206" s="6"/>
      <c r="W1206" s="7"/>
      <c r="X1206" s="7"/>
      <c r="Y1206" s="7"/>
      <c r="Z1206" s="7"/>
      <c r="AA1206" s="7"/>
      <c r="AB1206" s="7"/>
      <c r="AC1206" s="7"/>
      <c r="AD1206" s="7"/>
      <c r="AE1206" s="7"/>
      <c r="AF1206" s="6"/>
      <c r="AG1206" s="7"/>
      <c r="AH1206" s="7"/>
      <c r="AI1206" s="7"/>
      <c r="AJ1206" s="7"/>
      <c r="AN1206" s="6"/>
      <c r="AO1206" s="7"/>
      <c r="AP1206" s="7"/>
      <c r="AQ1206" s="7"/>
      <c r="AR1206" s="7"/>
      <c r="AV1206" s="6"/>
      <c r="AW1206" s="7"/>
      <c r="AX1206" s="7"/>
      <c r="AY1206" s="7"/>
      <c r="AZ1206" s="7"/>
      <c r="BD1206" s="6"/>
      <c r="BE1206" s="7"/>
      <c r="BF1206" s="7"/>
      <c r="BG1206" s="7"/>
      <c r="BH1206" s="7"/>
      <c r="BQ1206" s="7"/>
      <c r="BR1206" s="7"/>
      <c r="BS1206" s="7"/>
      <c r="BT1206" s="7"/>
      <c r="BU1206" s="7"/>
      <c r="CH1206" s="7"/>
      <c r="CI1206" s="7"/>
      <c r="CJ1206" s="7"/>
      <c r="CK1206" s="7"/>
      <c r="CQ1206" s="7"/>
      <c r="CR1206" s="7"/>
      <c r="CS1206" s="7"/>
      <c r="CT1206" s="7"/>
      <c r="CU1206" s="7"/>
      <c r="DH1206" s="7"/>
      <c r="DI1206" s="7"/>
      <c r="DJ1206" s="7"/>
      <c r="DK1206" s="7"/>
      <c r="DQ1206" s="7"/>
      <c r="DR1206" s="7"/>
      <c r="DS1206" s="7"/>
      <c r="DT1206" s="7"/>
      <c r="DU1206" s="7"/>
      <c r="EB1206" s="7"/>
      <c r="EC1206" s="7"/>
      <c r="ED1206" s="7"/>
      <c r="EE1206" s="7"/>
      <c r="EK1206" s="7"/>
      <c r="EL1206" s="7"/>
      <c r="EM1206" s="7"/>
      <c r="EN1206" s="7"/>
      <c r="EO1206" s="7"/>
      <c r="EV1206" s="7"/>
      <c r="EW1206" s="7"/>
      <c r="EX1206" s="7"/>
      <c r="EY1206" s="7"/>
    </row>
    <row r="1207" spans="1:155" s="8" customFormat="1" x14ac:dyDescent="0.35">
      <c r="A1207" s="5"/>
      <c r="B1207" s="5"/>
      <c r="C1207" s="5"/>
      <c r="D1207" s="5"/>
      <c r="E1207" s="5"/>
      <c r="F1207" s="5"/>
      <c r="G1207" s="6"/>
      <c r="H1207" s="6"/>
      <c r="I1207" s="7"/>
      <c r="J1207" s="7"/>
      <c r="K1207" s="7"/>
      <c r="L1207" s="7"/>
      <c r="M1207" s="7"/>
      <c r="N1207" s="7"/>
      <c r="O1207" s="7"/>
      <c r="P1207" s="6"/>
      <c r="Q1207" s="6"/>
      <c r="R1207" s="6"/>
      <c r="S1207" s="6"/>
      <c r="T1207" s="6"/>
      <c r="U1207" s="6"/>
      <c r="V1207" s="6"/>
      <c r="W1207" s="7"/>
      <c r="X1207" s="7"/>
      <c r="Y1207" s="7"/>
      <c r="Z1207" s="7"/>
      <c r="AA1207" s="7"/>
      <c r="AB1207" s="7"/>
      <c r="AC1207" s="7"/>
      <c r="AD1207" s="7"/>
      <c r="AE1207" s="7"/>
      <c r="AF1207" s="6"/>
      <c r="AG1207" s="7"/>
      <c r="AH1207" s="7"/>
      <c r="AI1207" s="7"/>
      <c r="AJ1207" s="7"/>
      <c r="AN1207" s="6"/>
      <c r="AO1207" s="7"/>
      <c r="AP1207" s="7"/>
      <c r="AQ1207" s="7"/>
      <c r="AR1207" s="7"/>
      <c r="AV1207" s="6"/>
      <c r="AW1207" s="7"/>
      <c r="AX1207" s="7"/>
      <c r="AY1207" s="7"/>
      <c r="AZ1207" s="7"/>
      <c r="BD1207" s="6"/>
      <c r="BE1207" s="7"/>
      <c r="BF1207" s="7"/>
      <c r="BG1207" s="7"/>
      <c r="BH1207" s="7"/>
      <c r="BQ1207" s="7"/>
      <c r="BR1207" s="7"/>
      <c r="BS1207" s="7"/>
      <c r="BT1207" s="7"/>
      <c r="BU1207" s="7"/>
      <c r="CH1207" s="7"/>
      <c r="CI1207" s="7"/>
      <c r="CJ1207" s="7"/>
      <c r="CK1207" s="7"/>
      <c r="CQ1207" s="7"/>
      <c r="CR1207" s="7"/>
      <c r="CS1207" s="7"/>
      <c r="CT1207" s="7"/>
      <c r="CU1207" s="7"/>
      <c r="DH1207" s="7"/>
      <c r="DI1207" s="7"/>
      <c r="DJ1207" s="7"/>
      <c r="DK1207" s="7"/>
      <c r="DQ1207" s="7"/>
      <c r="DR1207" s="7"/>
      <c r="DS1207" s="7"/>
      <c r="DT1207" s="7"/>
      <c r="DU1207" s="7"/>
      <c r="EB1207" s="7"/>
      <c r="EC1207" s="7"/>
      <c r="ED1207" s="7"/>
      <c r="EE1207" s="7"/>
      <c r="EK1207" s="7"/>
      <c r="EL1207" s="7"/>
      <c r="EM1207" s="7"/>
      <c r="EN1207" s="7"/>
      <c r="EO1207" s="7"/>
      <c r="EV1207" s="7"/>
      <c r="EW1207" s="7"/>
      <c r="EX1207" s="7"/>
      <c r="EY1207" s="7"/>
    </row>
    <row r="1208" spans="1:155" s="8" customFormat="1" x14ac:dyDescent="0.35">
      <c r="A1208" s="5"/>
      <c r="B1208" s="5"/>
      <c r="C1208" s="5"/>
      <c r="D1208" s="5"/>
      <c r="E1208" s="5"/>
      <c r="F1208" s="5"/>
      <c r="G1208" s="6"/>
      <c r="H1208" s="6"/>
      <c r="I1208" s="7"/>
      <c r="J1208" s="7"/>
      <c r="K1208" s="7"/>
      <c r="L1208" s="7"/>
      <c r="M1208" s="7"/>
      <c r="N1208" s="7"/>
      <c r="O1208" s="7"/>
      <c r="P1208" s="6"/>
      <c r="Q1208" s="6"/>
      <c r="R1208" s="6"/>
      <c r="S1208" s="6"/>
      <c r="T1208" s="6"/>
      <c r="U1208" s="6"/>
      <c r="V1208" s="6"/>
      <c r="W1208" s="7"/>
      <c r="X1208" s="7"/>
      <c r="Y1208" s="7"/>
      <c r="Z1208" s="7"/>
      <c r="AA1208" s="7"/>
      <c r="AB1208" s="7"/>
      <c r="AC1208" s="7"/>
      <c r="AD1208" s="7"/>
      <c r="AE1208" s="7"/>
      <c r="AF1208" s="6"/>
      <c r="AG1208" s="7"/>
      <c r="AH1208" s="7"/>
      <c r="AI1208" s="7"/>
      <c r="AJ1208" s="7"/>
      <c r="AN1208" s="6"/>
      <c r="AO1208" s="7"/>
      <c r="AP1208" s="7"/>
      <c r="AQ1208" s="7"/>
      <c r="AR1208" s="7"/>
      <c r="AV1208" s="6"/>
      <c r="AW1208" s="7"/>
      <c r="AX1208" s="7"/>
      <c r="AY1208" s="7"/>
      <c r="AZ1208" s="7"/>
      <c r="BD1208" s="6"/>
      <c r="BE1208" s="7"/>
      <c r="BF1208" s="7"/>
      <c r="BG1208" s="7"/>
      <c r="BH1208" s="7"/>
      <c r="BQ1208" s="7"/>
      <c r="BR1208" s="7"/>
      <c r="BS1208" s="7"/>
      <c r="BT1208" s="7"/>
      <c r="BU1208" s="7"/>
      <c r="CH1208" s="7"/>
      <c r="CI1208" s="7"/>
      <c r="CJ1208" s="7"/>
      <c r="CK1208" s="7"/>
      <c r="CQ1208" s="7"/>
      <c r="CR1208" s="7"/>
      <c r="CS1208" s="7"/>
      <c r="CT1208" s="7"/>
      <c r="CU1208" s="7"/>
      <c r="DH1208" s="7"/>
      <c r="DI1208" s="7"/>
      <c r="DJ1208" s="7"/>
      <c r="DK1208" s="7"/>
      <c r="DQ1208" s="7"/>
      <c r="DR1208" s="7"/>
      <c r="DS1208" s="7"/>
      <c r="DT1208" s="7"/>
      <c r="DU1208" s="7"/>
      <c r="EB1208" s="7"/>
      <c r="EC1208" s="7"/>
      <c r="ED1208" s="7"/>
      <c r="EE1208" s="7"/>
      <c r="EK1208" s="7"/>
      <c r="EL1208" s="7"/>
      <c r="EM1208" s="7"/>
      <c r="EN1208" s="7"/>
      <c r="EO1208" s="7"/>
      <c r="EV1208" s="7"/>
      <c r="EW1208" s="7"/>
      <c r="EX1208" s="7"/>
      <c r="EY1208" s="7"/>
    </row>
    <row r="1209" spans="1:155" s="8" customFormat="1" x14ac:dyDescent="0.35">
      <c r="A1209" s="5"/>
      <c r="B1209" s="5"/>
      <c r="C1209" s="5"/>
      <c r="D1209" s="5"/>
      <c r="E1209" s="5"/>
      <c r="F1209" s="5"/>
      <c r="G1209" s="6"/>
      <c r="H1209" s="6"/>
      <c r="I1209" s="7"/>
      <c r="J1209" s="7"/>
      <c r="K1209" s="7"/>
      <c r="L1209" s="7"/>
      <c r="M1209" s="7"/>
      <c r="N1209" s="7"/>
      <c r="O1209" s="7"/>
      <c r="P1209" s="6"/>
      <c r="Q1209" s="6"/>
      <c r="R1209" s="6"/>
      <c r="S1209" s="6"/>
      <c r="T1209" s="6"/>
      <c r="U1209" s="6"/>
      <c r="V1209" s="6"/>
      <c r="W1209" s="7"/>
      <c r="X1209" s="7"/>
      <c r="Y1209" s="7"/>
      <c r="Z1209" s="7"/>
      <c r="AA1209" s="7"/>
      <c r="AB1209" s="7"/>
      <c r="AC1209" s="7"/>
      <c r="AD1209" s="7"/>
      <c r="AE1209" s="7"/>
      <c r="AF1209" s="6"/>
      <c r="AG1209" s="7"/>
      <c r="AH1209" s="7"/>
      <c r="AI1209" s="7"/>
      <c r="AJ1209" s="7"/>
      <c r="AN1209" s="6"/>
      <c r="AO1209" s="7"/>
      <c r="AP1209" s="7"/>
      <c r="AQ1209" s="7"/>
      <c r="AR1209" s="7"/>
      <c r="AV1209" s="6"/>
      <c r="AW1209" s="7"/>
      <c r="AX1209" s="7"/>
      <c r="AY1209" s="7"/>
      <c r="AZ1209" s="7"/>
      <c r="BD1209" s="6"/>
      <c r="BE1209" s="7"/>
      <c r="BF1209" s="7"/>
      <c r="BG1209" s="7"/>
      <c r="BH1209" s="7"/>
      <c r="BQ1209" s="7"/>
      <c r="BR1209" s="7"/>
      <c r="BS1209" s="7"/>
      <c r="BT1209" s="7"/>
      <c r="BU1209" s="7"/>
      <c r="CH1209" s="7"/>
      <c r="CI1209" s="7"/>
      <c r="CJ1209" s="7"/>
      <c r="CK1209" s="7"/>
      <c r="CQ1209" s="7"/>
      <c r="CR1209" s="7"/>
      <c r="CS1209" s="7"/>
      <c r="CT1209" s="7"/>
      <c r="CU1209" s="7"/>
      <c r="DH1209" s="7"/>
      <c r="DI1209" s="7"/>
      <c r="DJ1209" s="7"/>
      <c r="DK1209" s="7"/>
      <c r="DQ1209" s="7"/>
      <c r="DR1209" s="7"/>
      <c r="DS1209" s="7"/>
      <c r="DT1209" s="7"/>
      <c r="DU1209" s="7"/>
      <c r="EB1209" s="7"/>
      <c r="EC1209" s="7"/>
      <c r="ED1209" s="7"/>
      <c r="EE1209" s="7"/>
      <c r="EK1209" s="7"/>
      <c r="EL1209" s="7"/>
      <c r="EM1209" s="7"/>
      <c r="EN1209" s="7"/>
      <c r="EO1209" s="7"/>
      <c r="EV1209" s="7"/>
      <c r="EW1209" s="7"/>
      <c r="EX1209" s="7"/>
      <c r="EY1209" s="7"/>
    </row>
    <row r="1210" spans="1:155" s="8" customFormat="1" x14ac:dyDescent="0.35">
      <c r="A1210" s="5"/>
      <c r="B1210" s="5"/>
      <c r="C1210" s="5"/>
      <c r="D1210" s="5"/>
      <c r="E1210" s="5"/>
      <c r="F1210" s="5"/>
      <c r="G1210" s="6"/>
      <c r="H1210" s="6"/>
      <c r="I1210" s="7"/>
      <c r="J1210" s="7"/>
      <c r="K1210" s="7"/>
      <c r="L1210" s="7"/>
      <c r="M1210" s="7"/>
      <c r="N1210" s="7"/>
      <c r="O1210" s="7"/>
      <c r="P1210" s="6"/>
      <c r="Q1210" s="6"/>
      <c r="R1210" s="6"/>
      <c r="S1210" s="6"/>
      <c r="T1210" s="6"/>
      <c r="U1210" s="6"/>
      <c r="V1210" s="6"/>
      <c r="W1210" s="7"/>
      <c r="X1210" s="7"/>
      <c r="Y1210" s="7"/>
      <c r="Z1210" s="7"/>
      <c r="AA1210" s="7"/>
      <c r="AB1210" s="7"/>
      <c r="AC1210" s="7"/>
      <c r="AD1210" s="7"/>
      <c r="AE1210" s="7"/>
      <c r="AF1210" s="6"/>
      <c r="AG1210" s="7"/>
      <c r="AH1210" s="7"/>
      <c r="AI1210" s="7"/>
      <c r="AJ1210" s="7"/>
      <c r="AN1210" s="6"/>
      <c r="AO1210" s="7"/>
      <c r="AP1210" s="7"/>
      <c r="AQ1210" s="7"/>
      <c r="AR1210" s="7"/>
      <c r="AV1210" s="6"/>
      <c r="AW1210" s="7"/>
      <c r="AX1210" s="7"/>
      <c r="AY1210" s="7"/>
      <c r="AZ1210" s="7"/>
      <c r="BD1210" s="6"/>
      <c r="BE1210" s="7"/>
      <c r="BF1210" s="7"/>
      <c r="BG1210" s="7"/>
      <c r="BH1210" s="7"/>
      <c r="BQ1210" s="7"/>
      <c r="BR1210" s="7"/>
      <c r="BS1210" s="7"/>
      <c r="BT1210" s="7"/>
      <c r="BU1210" s="7"/>
      <c r="CH1210" s="7"/>
      <c r="CI1210" s="7"/>
      <c r="CJ1210" s="7"/>
      <c r="CK1210" s="7"/>
      <c r="CQ1210" s="7"/>
      <c r="CR1210" s="7"/>
      <c r="CS1210" s="7"/>
      <c r="CT1210" s="7"/>
      <c r="CU1210" s="7"/>
      <c r="DH1210" s="7"/>
      <c r="DI1210" s="7"/>
      <c r="DJ1210" s="7"/>
      <c r="DK1210" s="7"/>
      <c r="DQ1210" s="7"/>
      <c r="DR1210" s="7"/>
      <c r="DS1210" s="7"/>
      <c r="DT1210" s="7"/>
      <c r="DU1210" s="7"/>
      <c r="EB1210" s="7"/>
      <c r="EC1210" s="7"/>
      <c r="ED1210" s="7"/>
      <c r="EE1210" s="7"/>
      <c r="EK1210" s="7"/>
      <c r="EL1210" s="7"/>
      <c r="EM1210" s="7"/>
      <c r="EN1210" s="7"/>
      <c r="EO1210" s="7"/>
      <c r="EV1210" s="7"/>
      <c r="EW1210" s="7"/>
      <c r="EX1210" s="7"/>
      <c r="EY1210" s="7"/>
    </row>
    <row r="1211" spans="1:155" s="8" customFormat="1" x14ac:dyDescent="0.35">
      <c r="A1211" s="5"/>
      <c r="B1211" s="5"/>
      <c r="C1211" s="5"/>
      <c r="D1211" s="5"/>
      <c r="E1211" s="5"/>
      <c r="F1211" s="5"/>
      <c r="G1211" s="6"/>
      <c r="H1211" s="6"/>
      <c r="I1211" s="7"/>
      <c r="J1211" s="7"/>
      <c r="K1211" s="7"/>
      <c r="L1211" s="7"/>
      <c r="M1211" s="7"/>
      <c r="N1211" s="7"/>
      <c r="O1211" s="7"/>
      <c r="P1211" s="6"/>
      <c r="Q1211" s="6"/>
      <c r="R1211" s="6"/>
      <c r="S1211" s="6"/>
      <c r="T1211" s="6"/>
      <c r="U1211" s="6"/>
      <c r="V1211" s="6"/>
      <c r="W1211" s="7"/>
      <c r="X1211" s="7"/>
      <c r="Y1211" s="7"/>
      <c r="Z1211" s="7"/>
      <c r="AA1211" s="7"/>
      <c r="AB1211" s="7"/>
      <c r="AC1211" s="7"/>
      <c r="AD1211" s="7"/>
      <c r="AE1211" s="7"/>
      <c r="AF1211" s="6"/>
      <c r="AG1211" s="7"/>
      <c r="AH1211" s="7"/>
      <c r="AI1211" s="7"/>
      <c r="AJ1211" s="7"/>
      <c r="AN1211" s="6"/>
      <c r="AO1211" s="7"/>
      <c r="AP1211" s="7"/>
      <c r="AQ1211" s="7"/>
      <c r="AR1211" s="7"/>
      <c r="AV1211" s="6"/>
      <c r="AW1211" s="7"/>
      <c r="AX1211" s="7"/>
      <c r="AY1211" s="7"/>
      <c r="AZ1211" s="7"/>
      <c r="BD1211" s="6"/>
      <c r="BE1211" s="7"/>
      <c r="BF1211" s="7"/>
      <c r="BG1211" s="7"/>
      <c r="BH1211" s="7"/>
      <c r="BQ1211" s="7"/>
      <c r="BR1211" s="7"/>
      <c r="BS1211" s="7"/>
      <c r="BT1211" s="7"/>
      <c r="BU1211" s="7"/>
      <c r="CH1211" s="7"/>
      <c r="CI1211" s="7"/>
      <c r="CJ1211" s="7"/>
      <c r="CK1211" s="7"/>
      <c r="CQ1211" s="7"/>
      <c r="CR1211" s="7"/>
      <c r="CS1211" s="7"/>
      <c r="CT1211" s="7"/>
      <c r="CU1211" s="7"/>
      <c r="DH1211" s="7"/>
      <c r="DI1211" s="7"/>
      <c r="DJ1211" s="7"/>
      <c r="DK1211" s="7"/>
      <c r="DQ1211" s="7"/>
      <c r="DR1211" s="7"/>
      <c r="DS1211" s="7"/>
      <c r="DT1211" s="7"/>
      <c r="DU1211" s="7"/>
      <c r="EB1211" s="7"/>
      <c r="EC1211" s="7"/>
      <c r="ED1211" s="7"/>
      <c r="EE1211" s="7"/>
      <c r="EK1211" s="7"/>
      <c r="EL1211" s="7"/>
      <c r="EM1211" s="7"/>
      <c r="EN1211" s="7"/>
      <c r="EO1211" s="7"/>
      <c r="EV1211" s="7"/>
      <c r="EW1211" s="7"/>
      <c r="EX1211" s="7"/>
      <c r="EY1211" s="7"/>
    </row>
    <row r="1212" spans="1:155" s="8" customFormat="1" x14ac:dyDescent="0.35">
      <c r="A1212" s="5"/>
      <c r="B1212" s="5"/>
      <c r="C1212" s="5"/>
      <c r="D1212" s="5"/>
      <c r="E1212" s="5"/>
      <c r="F1212" s="5"/>
      <c r="G1212" s="6"/>
      <c r="H1212" s="6"/>
      <c r="I1212" s="7"/>
      <c r="J1212" s="7"/>
      <c r="K1212" s="7"/>
      <c r="L1212" s="7"/>
      <c r="M1212" s="7"/>
      <c r="N1212" s="7"/>
      <c r="O1212" s="7"/>
      <c r="P1212" s="6"/>
      <c r="Q1212" s="6"/>
      <c r="R1212" s="6"/>
      <c r="S1212" s="6"/>
      <c r="T1212" s="6"/>
      <c r="U1212" s="6"/>
      <c r="V1212" s="6"/>
      <c r="W1212" s="7"/>
      <c r="X1212" s="7"/>
      <c r="Y1212" s="7"/>
      <c r="Z1212" s="7"/>
      <c r="AA1212" s="7"/>
      <c r="AB1212" s="7"/>
      <c r="AC1212" s="7"/>
      <c r="AD1212" s="7"/>
      <c r="AE1212" s="7"/>
      <c r="AF1212" s="6"/>
      <c r="AG1212" s="7"/>
      <c r="AH1212" s="7"/>
      <c r="AI1212" s="7"/>
      <c r="AJ1212" s="7"/>
      <c r="AN1212" s="6"/>
      <c r="AO1212" s="7"/>
      <c r="AP1212" s="7"/>
      <c r="AQ1212" s="7"/>
      <c r="AR1212" s="7"/>
      <c r="AV1212" s="6"/>
      <c r="AW1212" s="7"/>
      <c r="AX1212" s="7"/>
      <c r="AY1212" s="7"/>
      <c r="AZ1212" s="7"/>
      <c r="BD1212" s="6"/>
      <c r="BE1212" s="7"/>
      <c r="BF1212" s="7"/>
      <c r="BG1212" s="7"/>
      <c r="BH1212" s="7"/>
      <c r="BQ1212" s="7"/>
      <c r="BR1212" s="7"/>
      <c r="BS1212" s="7"/>
      <c r="BT1212" s="7"/>
      <c r="BU1212" s="7"/>
      <c r="CH1212" s="7"/>
      <c r="CI1212" s="7"/>
      <c r="CJ1212" s="7"/>
      <c r="CK1212" s="7"/>
      <c r="CQ1212" s="7"/>
      <c r="CR1212" s="7"/>
      <c r="CS1212" s="7"/>
      <c r="CT1212" s="7"/>
      <c r="CU1212" s="7"/>
      <c r="DH1212" s="7"/>
      <c r="DI1212" s="7"/>
      <c r="DJ1212" s="7"/>
      <c r="DK1212" s="7"/>
      <c r="DQ1212" s="7"/>
      <c r="DR1212" s="7"/>
      <c r="DS1212" s="7"/>
      <c r="DT1212" s="7"/>
      <c r="DU1212" s="7"/>
      <c r="EB1212" s="7"/>
      <c r="EC1212" s="7"/>
      <c r="ED1212" s="7"/>
      <c r="EE1212" s="7"/>
      <c r="EK1212" s="7"/>
      <c r="EL1212" s="7"/>
      <c r="EM1212" s="7"/>
      <c r="EN1212" s="7"/>
      <c r="EO1212" s="7"/>
      <c r="EV1212" s="7"/>
      <c r="EW1212" s="7"/>
      <c r="EX1212" s="7"/>
      <c r="EY1212" s="7"/>
    </row>
    <row r="1213" spans="1:155" s="8" customFormat="1" x14ac:dyDescent="0.35">
      <c r="A1213" s="5"/>
      <c r="B1213" s="5"/>
      <c r="C1213" s="5"/>
      <c r="D1213" s="5"/>
      <c r="E1213" s="5"/>
      <c r="F1213" s="5"/>
      <c r="G1213" s="6"/>
      <c r="H1213" s="6"/>
      <c r="I1213" s="7"/>
      <c r="J1213" s="7"/>
      <c r="K1213" s="7"/>
      <c r="L1213" s="7"/>
      <c r="M1213" s="7"/>
      <c r="N1213" s="7"/>
      <c r="O1213" s="7"/>
      <c r="P1213" s="6"/>
      <c r="Q1213" s="6"/>
      <c r="R1213" s="6"/>
      <c r="S1213" s="6"/>
      <c r="T1213" s="6"/>
      <c r="U1213" s="6"/>
      <c r="V1213" s="6"/>
      <c r="W1213" s="7"/>
      <c r="X1213" s="7"/>
      <c r="Y1213" s="7"/>
      <c r="Z1213" s="7"/>
      <c r="AA1213" s="7"/>
      <c r="AB1213" s="7"/>
      <c r="AC1213" s="7"/>
      <c r="AD1213" s="7"/>
      <c r="AE1213" s="7"/>
      <c r="AF1213" s="6"/>
      <c r="AG1213" s="7"/>
      <c r="AH1213" s="7"/>
      <c r="AI1213" s="7"/>
      <c r="AJ1213" s="7"/>
      <c r="AN1213" s="6"/>
      <c r="AO1213" s="7"/>
      <c r="AP1213" s="7"/>
      <c r="AQ1213" s="7"/>
      <c r="AR1213" s="7"/>
      <c r="AV1213" s="6"/>
      <c r="AW1213" s="7"/>
      <c r="AX1213" s="7"/>
      <c r="AY1213" s="7"/>
      <c r="AZ1213" s="7"/>
      <c r="BD1213" s="6"/>
      <c r="BE1213" s="7"/>
      <c r="BF1213" s="7"/>
      <c r="BG1213" s="7"/>
      <c r="BH1213" s="7"/>
      <c r="BQ1213" s="7"/>
      <c r="BR1213" s="7"/>
      <c r="BS1213" s="7"/>
      <c r="BT1213" s="7"/>
      <c r="BU1213" s="7"/>
      <c r="CH1213" s="7"/>
      <c r="CI1213" s="7"/>
      <c r="CJ1213" s="7"/>
      <c r="CK1213" s="7"/>
      <c r="CQ1213" s="7"/>
      <c r="CR1213" s="7"/>
      <c r="CS1213" s="7"/>
      <c r="CT1213" s="7"/>
      <c r="CU1213" s="7"/>
      <c r="DH1213" s="7"/>
      <c r="DI1213" s="7"/>
      <c r="DJ1213" s="7"/>
      <c r="DK1213" s="7"/>
      <c r="DQ1213" s="7"/>
      <c r="DR1213" s="7"/>
      <c r="DS1213" s="7"/>
      <c r="DT1213" s="7"/>
      <c r="DU1213" s="7"/>
      <c r="EB1213" s="7"/>
      <c r="EC1213" s="7"/>
      <c r="ED1213" s="7"/>
      <c r="EE1213" s="7"/>
      <c r="EK1213" s="7"/>
      <c r="EL1213" s="7"/>
      <c r="EM1213" s="7"/>
      <c r="EN1213" s="7"/>
      <c r="EO1213" s="7"/>
      <c r="EV1213" s="7"/>
      <c r="EW1213" s="7"/>
      <c r="EX1213" s="7"/>
      <c r="EY1213" s="7"/>
    </row>
    <row r="1214" spans="1:155" s="8" customFormat="1" x14ac:dyDescent="0.35">
      <c r="A1214" s="5"/>
      <c r="B1214" s="5"/>
      <c r="C1214" s="5"/>
      <c r="D1214" s="5"/>
      <c r="E1214" s="5"/>
      <c r="F1214" s="5"/>
      <c r="G1214" s="6"/>
      <c r="H1214" s="6"/>
      <c r="I1214" s="7"/>
      <c r="J1214" s="7"/>
      <c r="K1214" s="7"/>
      <c r="L1214" s="7"/>
      <c r="M1214" s="7"/>
      <c r="N1214" s="7"/>
      <c r="O1214" s="7"/>
      <c r="P1214" s="6"/>
      <c r="Q1214" s="6"/>
      <c r="R1214" s="6"/>
      <c r="S1214" s="6"/>
      <c r="T1214" s="6"/>
      <c r="U1214" s="6"/>
      <c r="V1214" s="6"/>
      <c r="W1214" s="7"/>
      <c r="X1214" s="7"/>
      <c r="Y1214" s="7"/>
      <c r="Z1214" s="7"/>
      <c r="AA1214" s="7"/>
      <c r="AB1214" s="7"/>
      <c r="AC1214" s="7"/>
      <c r="AD1214" s="7"/>
      <c r="AE1214" s="7"/>
      <c r="AF1214" s="6"/>
      <c r="AG1214" s="7"/>
      <c r="AH1214" s="7"/>
      <c r="AI1214" s="7"/>
      <c r="AJ1214" s="7"/>
      <c r="AN1214" s="6"/>
      <c r="AO1214" s="7"/>
      <c r="AP1214" s="7"/>
      <c r="AQ1214" s="7"/>
      <c r="AR1214" s="7"/>
      <c r="AV1214" s="6"/>
      <c r="AW1214" s="7"/>
      <c r="AX1214" s="7"/>
      <c r="AY1214" s="7"/>
      <c r="AZ1214" s="7"/>
      <c r="BD1214" s="6"/>
      <c r="BE1214" s="7"/>
      <c r="BF1214" s="7"/>
      <c r="BG1214" s="7"/>
      <c r="BH1214" s="7"/>
      <c r="BQ1214" s="7"/>
      <c r="BR1214" s="7"/>
      <c r="BS1214" s="7"/>
      <c r="BT1214" s="7"/>
      <c r="BU1214" s="7"/>
      <c r="CH1214" s="7"/>
      <c r="CI1214" s="7"/>
      <c r="CJ1214" s="7"/>
      <c r="CK1214" s="7"/>
      <c r="CQ1214" s="7"/>
      <c r="CR1214" s="7"/>
      <c r="CS1214" s="7"/>
      <c r="CT1214" s="7"/>
      <c r="CU1214" s="7"/>
      <c r="DH1214" s="7"/>
      <c r="DI1214" s="7"/>
      <c r="DJ1214" s="7"/>
      <c r="DK1214" s="7"/>
      <c r="DQ1214" s="7"/>
      <c r="DR1214" s="7"/>
      <c r="DS1214" s="7"/>
      <c r="DT1214" s="7"/>
      <c r="DU1214" s="7"/>
      <c r="EB1214" s="7"/>
      <c r="EC1214" s="7"/>
      <c r="ED1214" s="7"/>
      <c r="EE1214" s="7"/>
      <c r="EK1214" s="7"/>
      <c r="EL1214" s="7"/>
      <c r="EM1214" s="7"/>
      <c r="EN1214" s="7"/>
      <c r="EO1214" s="7"/>
      <c r="EV1214" s="7"/>
      <c r="EW1214" s="7"/>
      <c r="EX1214" s="7"/>
      <c r="EY1214" s="7"/>
    </row>
    <row r="1215" spans="1:155" s="8" customFormat="1" x14ac:dyDescent="0.35">
      <c r="A1215" s="5"/>
      <c r="B1215" s="5"/>
      <c r="C1215" s="5"/>
      <c r="D1215" s="5"/>
      <c r="E1215" s="5"/>
      <c r="F1215" s="5"/>
      <c r="G1215" s="6"/>
      <c r="H1215" s="6"/>
      <c r="I1215" s="7"/>
      <c r="J1215" s="7"/>
      <c r="K1215" s="7"/>
      <c r="L1215" s="7"/>
      <c r="M1215" s="7"/>
      <c r="N1215" s="7"/>
      <c r="O1215" s="7"/>
      <c r="P1215" s="6"/>
      <c r="Q1215" s="6"/>
      <c r="R1215" s="6"/>
      <c r="S1215" s="6"/>
      <c r="T1215" s="6"/>
      <c r="U1215" s="6"/>
      <c r="V1215" s="6"/>
      <c r="W1215" s="7"/>
      <c r="X1215" s="7"/>
      <c r="Y1215" s="7"/>
      <c r="Z1215" s="7"/>
      <c r="AA1215" s="7"/>
      <c r="AB1215" s="7"/>
      <c r="AC1215" s="7"/>
      <c r="AD1215" s="7"/>
      <c r="AE1215" s="7"/>
      <c r="AF1215" s="6"/>
      <c r="AG1215" s="7"/>
      <c r="AH1215" s="7"/>
      <c r="AI1215" s="7"/>
      <c r="AJ1215" s="7"/>
      <c r="AN1215" s="6"/>
      <c r="AO1215" s="7"/>
      <c r="AP1215" s="7"/>
      <c r="AQ1215" s="7"/>
      <c r="AR1215" s="7"/>
      <c r="AV1215" s="6"/>
      <c r="AW1215" s="7"/>
      <c r="AX1215" s="7"/>
      <c r="AY1215" s="7"/>
      <c r="AZ1215" s="7"/>
      <c r="BD1215" s="6"/>
      <c r="BE1215" s="7"/>
      <c r="BF1215" s="7"/>
      <c r="BG1215" s="7"/>
      <c r="BH1215" s="7"/>
      <c r="BQ1215" s="7"/>
      <c r="BR1215" s="7"/>
      <c r="BS1215" s="7"/>
      <c r="BT1215" s="7"/>
      <c r="BU1215" s="7"/>
      <c r="CH1215" s="7"/>
      <c r="CI1215" s="7"/>
      <c r="CJ1215" s="7"/>
      <c r="CK1215" s="7"/>
      <c r="CQ1215" s="7"/>
      <c r="CR1215" s="7"/>
      <c r="CS1215" s="7"/>
      <c r="CT1215" s="7"/>
      <c r="CU1215" s="7"/>
      <c r="DH1215" s="7"/>
      <c r="DI1215" s="7"/>
      <c r="DJ1215" s="7"/>
      <c r="DK1215" s="7"/>
      <c r="DQ1215" s="7"/>
      <c r="DR1215" s="7"/>
      <c r="DS1215" s="7"/>
      <c r="DT1215" s="7"/>
      <c r="DU1215" s="7"/>
      <c r="EB1215" s="7"/>
      <c r="EC1215" s="7"/>
      <c r="ED1215" s="7"/>
      <c r="EE1215" s="7"/>
      <c r="EK1215" s="7"/>
      <c r="EL1215" s="7"/>
      <c r="EM1215" s="7"/>
      <c r="EN1215" s="7"/>
      <c r="EO1215" s="7"/>
      <c r="EV1215" s="7"/>
      <c r="EW1215" s="7"/>
      <c r="EX1215" s="7"/>
      <c r="EY1215" s="7"/>
    </row>
    <row r="1216" spans="1:155" s="8" customFormat="1" x14ac:dyDescent="0.35">
      <c r="A1216" s="5"/>
      <c r="B1216" s="5"/>
      <c r="C1216" s="5"/>
      <c r="D1216" s="5"/>
      <c r="E1216" s="5"/>
      <c r="F1216" s="5"/>
      <c r="G1216" s="6"/>
      <c r="H1216" s="6"/>
      <c r="I1216" s="7"/>
      <c r="J1216" s="7"/>
      <c r="K1216" s="7"/>
      <c r="L1216" s="7"/>
      <c r="M1216" s="7"/>
      <c r="N1216" s="7"/>
      <c r="O1216" s="7"/>
      <c r="P1216" s="6"/>
      <c r="Q1216" s="6"/>
      <c r="R1216" s="6"/>
      <c r="S1216" s="6"/>
      <c r="T1216" s="6"/>
      <c r="U1216" s="6"/>
      <c r="V1216" s="6"/>
      <c r="W1216" s="7"/>
      <c r="X1216" s="7"/>
      <c r="Y1216" s="7"/>
      <c r="Z1216" s="7"/>
      <c r="AA1216" s="7"/>
      <c r="AB1216" s="7"/>
      <c r="AC1216" s="7"/>
      <c r="AD1216" s="7"/>
      <c r="AE1216" s="7"/>
      <c r="AF1216" s="6"/>
      <c r="AG1216" s="7"/>
      <c r="AH1216" s="7"/>
      <c r="AI1216" s="7"/>
      <c r="AJ1216" s="7"/>
      <c r="AN1216" s="6"/>
      <c r="AO1216" s="7"/>
      <c r="AP1216" s="7"/>
      <c r="AQ1216" s="7"/>
      <c r="AR1216" s="7"/>
      <c r="AV1216" s="6"/>
      <c r="AW1216" s="7"/>
      <c r="AX1216" s="7"/>
      <c r="AY1216" s="7"/>
      <c r="AZ1216" s="7"/>
      <c r="BD1216" s="6"/>
      <c r="BE1216" s="7"/>
      <c r="BF1216" s="7"/>
      <c r="BG1216" s="7"/>
      <c r="BH1216" s="7"/>
      <c r="BQ1216" s="7"/>
      <c r="BR1216" s="7"/>
      <c r="BS1216" s="7"/>
      <c r="BT1216" s="7"/>
      <c r="BU1216" s="7"/>
      <c r="CH1216" s="7"/>
      <c r="CI1216" s="7"/>
      <c r="CJ1216" s="7"/>
      <c r="CK1216" s="7"/>
      <c r="CQ1216" s="7"/>
      <c r="CR1216" s="7"/>
      <c r="CS1216" s="7"/>
      <c r="CT1216" s="7"/>
      <c r="CU1216" s="7"/>
      <c r="DH1216" s="7"/>
      <c r="DI1216" s="7"/>
      <c r="DJ1216" s="7"/>
      <c r="DK1216" s="7"/>
      <c r="DQ1216" s="7"/>
      <c r="DR1216" s="7"/>
      <c r="DS1216" s="7"/>
      <c r="DT1216" s="7"/>
      <c r="DU1216" s="7"/>
      <c r="EB1216" s="7"/>
      <c r="EC1216" s="7"/>
      <c r="ED1216" s="7"/>
      <c r="EE1216" s="7"/>
      <c r="EK1216" s="7"/>
      <c r="EL1216" s="7"/>
      <c r="EM1216" s="7"/>
      <c r="EN1216" s="7"/>
      <c r="EO1216" s="7"/>
      <c r="EV1216" s="7"/>
      <c r="EW1216" s="7"/>
      <c r="EX1216" s="7"/>
      <c r="EY1216" s="7"/>
    </row>
    <row r="1217" spans="1:155" s="8" customFormat="1" x14ac:dyDescent="0.35">
      <c r="A1217" s="5"/>
      <c r="B1217" s="5"/>
      <c r="C1217" s="5"/>
      <c r="D1217" s="5"/>
      <c r="E1217" s="5"/>
      <c r="F1217" s="5"/>
      <c r="G1217" s="6"/>
      <c r="H1217" s="6"/>
      <c r="I1217" s="7"/>
      <c r="J1217" s="7"/>
      <c r="K1217" s="7"/>
      <c r="L1217" s="7"/>
      <c r="M1217" s="7"/>
      <c r="N1217" s="7"/>
      <c r="O1217" s="7"/>
      <c r="P1217" s="6"/>
      <c r="Q1217" s="6"/>
      <c r="R1217" s="6"/>
      <c r="S1217" s="6"/>
      <c r="T1217" s="6"/>
      <c r="U1217" s="6"/>
      <c r="V1217" s="6"/>
      <c r="W1217" s="7"/>
      <c r="X1217" s="7"/>
      <c r="Y1217" s="7"/>
      <c r="Z1217" s="7"/>
      <c r="AA1217" s="7"/>
      <c r="AB1217" s="7"/>
      <c r="AC1217" s="7"/>
      <c r="AD1217" s="7"/>
      <c r="AE1217" s="7"/>
      <c r="AF1217" s="6"/>
      <c r="AG1217" s="7"/>
      <c r="AH1217" s="7"/>
      <c r="AI1217" s="7"/>
      <c r="AJ1217" s="7"/>
      <c r="AN1217" s="6"/>
      <c r="AO1217" s="7"/>
      <c r="AP1217" s="7"/>
      <c r="AQ1217" s="7"/>
      <c r="AR1217" s="7"/>
      <c r="AV1217" s="6"/>
      <c r="AW1217" s="7"/>
      <c r="AX1217" s="7"/>
      <c r="AY1217" s="7"/>
      <c r="AZ1217" s="7"/>
      <c r="BD1217" s="6"/>
      <c r="BE1217" s="7"/>
      <c r="BF1217" s="7"/>
      <c r="BG1217" s="7"/>
      <c r="BH1217" s="7"/>
      <c r="BQ1217" s="7"/>
      <c r="BR1217" s="7"/>
      <c r="BS1217" s="7"/>
      <c r="BT1217" s="7"/>
      <c r="BU1217" s="7"/>
      <c r="CH1217" s="7"/>
      <c r="CI1217" s="7"/>
      <c r="CJ1217" s="7"/>
      <c r="CK1217" s="7"/>
      <c r="CQ1217" s="7"/>
      <c r="CR1217" s="7"/>
      <c r="CS1217" s="7"/>
      <c r="CT1217" s="7"/>
      <c r="CU1217" s="7"/>
      <c r="DH1217" s="7"/>
      <c r="DI1217" s="7"/>
      <c r="DJ1217" s="7"/>
      <c r="DK1217" s="7"/>
      <c r="DQ1217" s="7"/>
      <c r="DR1217" s="7"/>
      <c r="DS1217" s="7"/>
      <c r="DT1217" s="7"/>
      <c r="DU1217" s="7"/>
      <c r="EB1217" s="7"/>
      <c r="EC1217" s="7"/>
      <c r="ED1217" s="7"/>
      <c r="EE1217" s="7"/>
      <c r="EK1217" s="7"/>
      <c r="EL1217" s="7"/>
      <c r="EM1217" s="7"/>
      <c r="EN1217" s="7"/>
      <c r="EO1217" s="7"/>
      <c r="EV1217" s="7"/>
      <c r="EW1217" s="7"/>
      <c r="EX1217" s="7"/>
      <c r="EY1217" s="7"/>
    </row>
    <row r="1218" spans="1:155" s="8" customFormat="1" x14ac:dyDescent="0.35">
      <c r="A1218" s="5"/>
      <c r="B1218" s="5"/>
      <c r="C1218" s="5"/>
      <c r="D1218" s="5"/>
      <c r="E1218" s="5"/>
      <c r="F1218" s="5"/>
      <c r="G1218" s="6"/>
      <c r="H1218" s="6"/>
      <c r="I1218" s="7"/>
      <c r="J1218" s="7"/>
      <c r="K1218" s="7"/>
      <c r="L1218" s="7"/>
      <c r="M1218" s="7"/>
      <c r="N1218" s="7"/>
      <c r="O1218" s="7"/>
      <c r="P1218" s="6"/>
      <c r="Q1218" s="6"/>
      <c r="R1218" s="6"/>
      <c r="S1218" s="6"/>
      <c r="T1218" s="6"/>
      <c r="U1218" s="6"/>
      <c r="V1218" s="6"/>
      <c r="W1218" s="7"/>
      <c r="X1218" s="7"/>
      <c r="Y1218" s="7"/>
      <c r="Z1218" s="7"/>
      <c r="AA1218" s="7"/>
      <c r="AB1218" s="7"/>
      <c r="AC1218" s="7"/>
      <c r="AD1218" s="7"/>
      <c r="AE1218" s="7"/>
      <c r="AF1218" s="6"/>
      <c r="AG1218" s="7"/>
      <c r="AH1218" s="7"/>
      <c r="AI1218" s="7"/>
      <c r="AJ1218" s="7"/>
      <c r="AN1218" s="6"/>
      <c r="AO1218" s="7"/>
      <c r="AP1218" s="7"/>
      <c r="AQ1218" s="7"/>
      <c r="AR1218" s="7"/>
      <c r="AV1218" s="6"/>
      <c r="AW1218" s="7"/>
      <c r="AX1218" s="7"/>
      <c r="AY1218" s="7"/>
      <c r="AZ1218" s="7"/>
      <c r="BD1218" s="6"/>
      <c r="BE1218" s="7"/>
      <c r="BF1218" s="7"/>
      <c r="BG1218" s="7"/>
      <c r="BH1218" s="7"/>
      <c r="BQ1218" s="7"/>
      <c r="BR1218" s="7"/>
      <c r="BS1218" s="7"/>
      <c r="BT1218" s="7"/>
      <c r="BU1218" s="7"/>
      <c r="CH1218" s="7"/>
      <c r="CI1218" s="7"/>
      <c r="CJ1218" s="7"/>
      <c r="CK1218" s="7"/>
      <c r="CQ1218" s="7"/>
      <c r="CR1218" s="7"/>
      <c r="CS1218" s="7"/>
      <c r="CT1218" s="7"/>
      <c r="CU1218" s="7"/>
      <c r="DH1218" s="7"/>
      <c r="DI1218" s="7"/>
      <c r="DJ1218" s="7"/>
      <c r="DK1218" s="7"/>
      <c r="DQ1218" s="7"/>
      <c r="DR1218" s="7"/>
      <c r="DS1218" s="7"/>
      <c r="DT1218" s="7"/>
      <c r="DU1218" s="7"/>
      <c r="EB1218" s="7"/>
      <c r="EC1218" s="7"/>
      <c r="ED1218" s="7"/>
      <c r="EE1218" s="7"/>
      <c r="EK1218" s="7"/>
      <c r="EL1218" s="7"/>
      <c r="EM1218" s="7"/>
      <c r="EN1218" s="7"/>
      <c r="EO1218" s="7"/>
      <c r="EV1218" s="7"/>
      <c r="EW1218" s="7"/>
      <c r="EX1218" s="7"/>
      <c r="EY1218" s="7"/>
    </row>
    <row r="1219" spans="1:155" s="8" customFormat="1" x14ac:dyDescent="0.35">
      <c r="A1219" s="5"/>
      <c r="B1219" s="5"/>
      <c r="C1219" s="5"/>
      <c r="D1219" s="5"/>
      <c r="E1219" s="5"/>
      <c r="F1219" s="5"/>
      <c r="G1219" s="6"/>
      <c r="H1219" s="6"/>
      <c r="I1219" s="7"/>
      <c r="J1219" s="7"/>
      <c r="K1219" s="7"/>
      <c r="L1219" s="7"/>
      <c r="M1219" s="7"/>
      <c r="N1219" s="7"/>
      <c r="O1219" s="7"/>
      <c r="P1219" s="6"/>
      <c r="Q1219" s="6"/>
      <c r="R1219" s="6"/>
      <c r="S1219" s="6"/>
      <c r="T1219" s="6"/>
      <c r="U1219" s="6"/>
      <c r="V1219" s="6"/>
      <c r="W1219" s="7"/>
      <c r="X1219" s="7"/>
      <c r="Y1219" s="7"/>
      <c r="Z1219" s="7"/>
      <c r="AA1219" s="7"/>
      <c r="AB1219" s="7"/>
      <c r="AC1219" s="7"/>
      <c r="AD1219" s="7"/>
      <c r="AE1219" s="7"/>
      <c r="AF1219" s="6"/>
      <c r="AG1219" s="7"/>
      <c r="AH1219" s="7"/>
      <c r="AI1219" s="7"/>
      <c r="AJ1219" s="7"/>
      <c r="AN1219" s="6"/>
      <c r="AO1219" s="7"/>
      <c r="AP1219" s="7"/>
      <c r="AQ1219" s="7"/>
      <c r="AR1219" s="7"/>
      <c r="AV1219" s="6"/>
      <c r="AW1219" s="7"/>
      <c r="AX1219" s="7"/>
      <c r="AY1219" s="7"/>
      <c r="AZ1219" s="7"/>
      <c r="BD1219" s="6"/>
      <c r="BE1219" s="7"/>
      <c r="BF1219" s="7"/>
      <c r="BG1219" s="7"/>
      <c r="BH1219" s="7"/>
      <c r="BQ1219" s="7"/>
      <c r="BR1219" s="7"/>
      <c r="BS1219" s="7"/>
      <c r="BT1219" s="7"/>
      <c r="BU1219" s="7"/>
      <c r="CH1219" s="7"/>
      <c r="CI1219" s="7"/>
      <c r="CJ1219" s="7"/>
      <c r="CK1219" s="7"/>
      <c r="CQ1219" s="7"/>
      <c r="CR1219" s="7"/>
      <c r="CS1219" s="7"/>
      <c r="CT1219" s="7"/>
      <c r="CU1219" s="7"/>
      <c r="DH1219" s="7"/>
      <c r="DI1219" s="7"/>
      <c r="DJ1219" s="7"/>
      <c r="DK1219" s="7"/>
      <c r="DQ1219" s="7"/>
      <c r="DR1219" s="7"/>
      <c r="DS1219" s="7"/>
      <c r="DT1219" s="7"/>
      <c r="DU1219" s="7"/>
      <c r="EB1219" s="7"/>
      <c r="EC1219" s="7"/>
      <c r="ED1219" s="7"/>
      <c r="EE1219" s="7"/>
      <c r="EK1219" s="7"/>
      <c r="EL1219" s="7"/>
      <c r="EM1219" s="7"/>
      <c r="EN1219" s="7"/>
      <c r="EO1219" s="7"/>
      <c r="EV1219" s="7"/>
      <c r="EW1219" s="7"/>
      <c r="EX1219" s="7"/>
      <c r="EY1219" s="7"/>
    </row>
    <row r="1220" spans="1:155" s="8" customFormat="1" x14ac:dyDescent="0.35">
      <c r="A1220" s="5"/>
      <c r="B1220" s="5"/>
      <c r="C1220" s="5"/>
      <c r="D1220" s="5"/>
      <c r="E1220" s="5"/>
      <c r="F1220" s="5"/>
      <c r="G1220" s="6"/>
      <c r="H1220" s="6"/>
      <c r="I1220" s="7"/>
      <c r="J1220" s="7"/>
      <c r="K1220" s="7"/>
      <c r="L1220" s="7"/>
      <c r="M1220" s="7"/>
      <c r="N1220" s="7"/>
      <c r="O1220" s="7"/>
      <c r="P1220" s="6"/>
      <c r="Q1220" s="6"/>
      <c r="R1220" s="6"/>
      <c r="S1220" s="6"/>
      <c r="T1220" s="6"/>
      <c r="U1220" s="6"/>
      <c r="V1220" s="6"/>
      <c r="W1220" s="7"/>
      <c r="X1220" s="7"/>
      <c r="Y1220" s="7"/>
      <c r="Z1220" s="7"/>
      <c r="AA1220" s="7"/>
      <c r="AB1220" s="7"/>
      <c r="AC1220" s="7"/>
      <c r="AD1220" s="7"/>
      <c r="AE1220" s="7"/>
      <c r="AF1220" s="6"/>
      <c r="AG1220" s="7"/>
      <c r="AH1220" s="7"/>
      <c r="AI1220" s="7"/>
      <c r="AJ1220" s="7"/>
      <c r="AN1220" s="6"/>
      <c r="AO1220" s="7"/>
      <c r="AP1220" s="7"/>
      <c r="AQ1220" s="7"/>
      <c r="AR1220" s="7"/>
      <c r="AV1220" s="6"/>
      <c r="AW1220" s="7"/>
      <c r="AX1220" s="7"/>
      <c r="AY1220" s="7"/>
      <c r="AZ1220" s="7"/>
      <c r="BD1220" s="6"/>
      <c r="BE1220" s="7"/>
      <c r="BF1220" s="7"/>
      <c r="BG1220" s="7"/>
      <c r="BH1220" s="7"/>
      <c r="BQ1220" s="7"/>
      <c r="BR1220" s="7"/>
      <c r="BS1220" s="7"/>
      <c r="BT1220" s="7"/>
      <c r="BU1220" s="7"/>
      <c r="CH1220" s="7"/>
      <c r="CI1220" s="7"/>
      <c r="CJ1220" s="7"/>
      <c r="CK1220" s="7"/>
      <c r="CQ1220" s="7"/>
      <c r="CR1220" s="7"/>
      <c r="CS1220" s="7"/>
      <c r="CT1220" s="7"/>
      <c r="CU1220" s="7"/>
      <c r="DH1220" s="7"/>
      <c r="DI1220" s="7"/>
      <c r="DJ1220" s="7"/>
      <c r="DK1220" s="7"/>
      <c r="DQ1220" s="7"/>
      <c r="DR1220" s="7"/>
      <c r="DS1220" s="7"/>
      <c r="DT1220" s="7"/>
      <c r="DU1220" s="7"/>
      <c r="EB1220" s="7"/>
      <c r="EC1220" s="7"/>
      <c r="ED1220" s="7"/>
      <c r="EE1220" s="7"/>
      <c r="EK1220" s="7"/>
      <c r="EL1220" s="7"/>
      <c r="EM1220" s="7"/>
      <c r="EN1220" s="7"/>
      <c r="EO1220" s="7"/>
      <c r="EV1220" s="7"/>
      <c r="EW1220" s="7"/>
      <c r="EX1220" s="7"/>
      <c r="EY1220" s="7"/>
    </row>
    <row r="1221" spans="1:155" s="8" customFormat="1" x14ac:dyDescent="0.35">
      <c r="A1221" s="5"/>
      <c r="B1221" s="5"/>
      <c r="C1221" s="5"/>
      <c r="D1221" s="5"/>
      <c r="E1221" s="5"/>
      <c r="F1221" s="5"/>
      <c r="G1221" s="6"/>
      <c r="H1221" s="6"/>
      <c r="I1221" s="7"/>
      <c r="J1221" s="7"/>
      <c r="K1221" s="7"/>
      <c r="L1221" s="7"/>
      <c r="M1221" s="7"/>
      <c r="N1221" s="7"/>
      <c r="O1221" s="7"/>
      <c r="P1221" s="6"/>
      <c r="Q1221" s="6"/>
      <c r="R1221" s="6"/>
      <c r="S1221" s="6"/>
      <c r="T1221" s="6"/>
      <c r="U1221" s="6"/>
      <c r="V1221" s="6"/>
      <c r="W1221" s="7"/>
      <c r="X1221" s="7"/>
      <c r="Y1221" s="7"/>
      <c r="Z1221" s="7"/>
      <c r="AA1221" s="7"/>
      <c r="AB1221" s="7"/>
      <c r="AC1221" s="7"/>
      <c r="AD1221" s="7"/>
      <c r="AE1221" s="7"/>
      <c r="AF1221" s="6"/>
      <c r="AG1221" s="7"/>
      <c r="AH1221" s="7"/>
      <c r="AI1221" s="7"/>
      <c r="AJ1221" s="7"/>
      <c r="AN1221" s="6"/>
      <c r="AO1221" s="7"/>
      <c r="AP1221" s="7"/>
      <c r="AQ1221" s="7"/>
      <c r="AR1221" s="7"/>
      <c r="AV1221" s="6"/>
      <c r="AW1221" s="7"/>
      <c r="AX1221" s="7"/>
      <c r="AY1221" s="7"/>
      <c r="AZ1221" s="7"/>
      <c r="BD1221" s="6"/>
      <c r="BE1221" s="7"/>
      <c r="BF1221" s="7"/>
      <c r="BG1221" s="7"/>
      <c r="BH1221" s="7"/>
      <c r="BQ1221" s="7"/>
      <c r="BR1221" s="7"/>
      <c r="BS1221" s="7"/>
      <c r="BT1221" s="7"/>
      <c r="BU1221" s="7"/>
      <c r="CH1221" s="7"/>
      <c r="CI1221" s="7"/>
      <c r="CJ1221" s="7"/>
      <c r="CK1221" s="7"/>
      <c r="CQ1221" s="7"/>
      <c r="CR1221" s="7"/>
      <c r="CS1221" s="7"/>
      <c r="CT1221" s="7"/>
      <c r="CU1221" s="7"/>
      <c r="DH1221" s="7"/>
      <c r="DI1221" s="7"/>
      <c r="DJ1221" s="7"/>
      <c r="DK1221" s="7"/>
      <c r="DQ1221" s="7"/>
      <c r="DR1221" s="7"/>
      <c r="DS1221" s="7"/>
      <c r="DT1221" s="7"/>
      <c r="DU1221" s="7"/>
      <c r="EB1221" s="7"/>
      <c r="EC1221" s="7"/>
      <c r="ED1221" s="7"/>
      <c r="EE1221" s="7"/>
      <c r="EK1221" s="7"/>
      <c r="EL1221" s="7"/>
      <c r="EM1221" s="7"/>
      <c r="EN1221" s="7"/>
      <c r="EO1221" s="7"/>
      <c r="EV1221" s="7"/>
      <c r="EW1221" s="7"/>
      <c r="EX1221" s="7"/>
      <c r="EY1221" s="7"/>
    </row>
    <row r="1222" spans="1:155" s="8" customFormat="1" x14ac:dyDescent="0.35">
      <c r="A1222" s="5"/>
      <c r="B1222" s="5"/>
      <c r="C1222" s="5"/>
      <c r="D1222" s="5"/>
      <c r="E1222" s="5"/>
      <c r="F1222" s="5"/>
      <c r="G1222" s="6"/>
      <c r="H1222" s="6"/>
      <c r="I1222" s="7"/>
      <c r="J1222" s="7"/>
      <c r="K1222" s="7"/>
      <c r="L1222" s="7"/>
      <c r="M1222" s="7"/>
      <c r="N1222" s="7"/>
      <c r="O1222" s="7"/>
      <c r="P1222" s="6"/>
      <c r="Q1222" s="6"/>
      <c r="R1222" s="6"/>
      <c r="S1222" s="6"/>
      <c r="T1222" s="6"/>
      <c r="U1222" s="6"/>
      <c r="V1222" s="6"/>
      <c r="W1222" s="7"/>
      <c r="X1222" s="7"/>
      <c r="Y1222" s="7"/>
      <c r="Z1222" s="7"/>
      <c r="AA1222" s="7"/>
      <c r="AB1222" s="7"/>
      <c r="AC1222" s="7"/>
      <c r="AD1222" s="7"/>
      <c r="AE1222" s="7"/>
      <c r="AF1222" s="6"/>
      <c r="AG1222" s="7"/>
      <c r="AH1222" s="7"/>
      <c r="AI1222" s="7"/>
      <c r="AJ1222" s="7"/>
      <c r="AN1222" s="6"/>
      <c r="AO1222" s="7"/>
      <c r="AP1222" s="7"/>
      <c r="AQ1222" s="7"/>
      <c r="AR1222" s="7"/>
      <c r="AV1222" s="6"/>
      <c r="AW1222" s="7"/>
      <c r="AX1222" s="7"/>
      <c r="AY1222" s="7"/>
      <c r="AZ1222" s="7"/>
      <c r="BD1222" s="6"/>
      <c r="BE1222" s="7"/>
      <c r="BF1222" s="7"/>
      <c r="BG1222" s="7"/>
      <c r="BH1222" s="7"/>
      <c r="BQ1222" s="7"/>
      <c r="BR1222" s="7"/>
      <c r="BS1222" s="7"/>
      <c r="BT1222" s="7"/>
      <c r="BU1222" s="7"/>
      <c r="CH1222" s="7"/>
      <c r="CI1222" s="7"/>
      <c r="CJ1222" s="7"/>
      <c r="CK1222" s="7"/>
      <c r="CQ1222" s="7"/>
      <c r="CR1222" s="7"/>
      <c r="CS1222" s="7"/>
      <c r="CT1222" s="7"/>
      <c r="CU1222" s="7"/>
      <c r="DH1222" s="7"/>
      <c r="DI1222" s="7"/>
      <c r="DJ1222" s="7"/>
      <c r="DK1222" s="7"/>
      <c r="DQ1222" s="7"/>
      <c r="DR1222" s="7"/>
      <c r="DS1222" s="7"/>
      <c r="DT1222" s="7"/>
      <c r="DU1222" s="7"/>
      <c r="EB1222" s="7"/>
      <c r="EC1222" s="7"/>
      <c r="ED1222" s="7"/>
      <c r="EE1222" s="7"/>
      <c r="EK1222" s="7"/>
      <c r="EL1222" s="7"/>
      <c r="EM1222" s="7"/>
      <c r="EN1222" s="7"/>
      <c r="EO1222" s="7"/>
      <c r="EV1222" s="7"/>
      <c r="EW1222" s="7"/>
      <c r="EX1222" s="7"/>
      <c r="EY1222" s="7"/>
    </row>
    <row r="1223" spans="1:155" s="8" customFormat="1" x14ac:dyDescent="0.35">
      <c r="A1223" s="5"/>
      <c r="B1223" s="5"/>
      <c r="C1223" s="5"/>
      <c r="D1223" s="5"/>
      <c r="E1223" s="5"/>
      <c r="F1223" s="5"/>
      <c r="G1223" s="6"/>
      <c r="H1223" s="6"/>
      <c r="I1223" s="7"/>
      <c r="J1223" s="7"/>
      <c r="K1223" s="7"/>
      <c r="L1223" s="7"/>
      <c r="M1223" s="7"/>
      <c r="N1223" s="7"/>
      <c r="O1223" s="7"/>
      <c r="P1223" s="6"/>
      <c r="Q1223" s="6"/>
      <c r="R1223" s="6"/>
      <c r="S1223" s="6"/>
      <c r="T1223" s="6"/>
      <c r="U1223" s="6"/>
      <c r="V1223" s="6"/>
      <c r="W1223" s="7"/>
      <c r="X1223" s="7"/>
      <c r="Y1223" s="7"/>
      <c r="Z1223" s="7"/>
      <c r="AA1223" s="7"/>
      <c r="AB1223" s="7"/>
      <c r="AC1223" s="7"/>
      <c r="AD1223" s="7"/>
      <c r="AE1223" s="7"/>
      <c r="AF1223" s="6"/>
      <c r="AG1223" s="7"/>
      <c r="AH1223" s="7"/>
      <c r="AI1223" s="7"/>
      <c r="AJ1223" s="7"/>
      <c r="AN1223" s="6"/>
      <c r="AO1223" s="7"/>
      <c r="AP1223" s="7"/>
      <c r="AQ1223" s="7"/>
      <c r="AR1223" s="7"/>
      <c r="AV1223" s="6"/>
      <c r="AW1223" s="7"/>
      <c r="AX1223" s="7"/>
      <c r="AY1223" s="7"/>
      <c r="AZ1223" s="7"/>
      <c r="BD1223" s="6"/>
      <c r="BE1223" s="7"/>
      <c r="BF1223" s="7"/>
      <c r="BG1223" s="7"/>
      <c r="BH1223" s="7"/>
      <c r="BQ1223" s="7"/>
      <c r="BR1223" s="7"/>
      <c r="BS1223" s="7"/>
      <c r="BT1223" s="7"/>
      <c r="BU1223" s="7"/>
      <c r="CH1223" s="7"/>
      <c r="CI1223" s="7"/>
      <c r="CJ1223" s="7"/>
      <c r="CK1223" s="7"/>
      <c r="CQ1223" s="7"/>
      <c r="CR1223" s="7"/>
      <c r="CS1223" s="7"/>
      <c r="CT1223" s="7"/>
      <c r="CU1223" s="7"/>
      <c r="DH1223" s="7"/>
      <c r="DI1223" s="7"/>
      <c r="DJ1223" s="7"/>
      <c r="DK1223" s="7"/>
      <c r="DQ1223" s="7"/>
      <c r="DR1223" s="7"/>
      <c r="DS1223" s="7"/>
      <c r="DT1223" s="7"/>
      <c r="DU1223" s="7"/>
      <c r="EB1223" s="7"/>
      <c r="EC1223" s="7"/>
      <c r="ED1223" s="7"/>
      <c r="EE1223" s="7"/>
      <c r="EK1223" s="7"/>
      <c r="EL1223" s="7"/>
      <c r="EM1223" s="7"/>
      <c r="EN1223" s="7"/>
      <c r="EO1223" s="7"/>
      <c r="EV1223" s="7"/>
      <c r="EW1223" s="7"/>
      <c r="EX1223" s="7"/>
      <c r="EY1223" s="7"/>
    </row>
    <row r="1224" spans="1:155" s="8" customFormat="1" x14ac:dyDescent="0.35">
      <c r="A1224" s="5"/>
      <c r="B1224" s="5"/>
      <c r="C1224" s="5"/>
      <c r="D1224" s="5"/>
      <c r="E1224" s="5"/>
      <c r="F1224" s="5"/>
      <c r="G1224" s="6"/>
      <c r="H1224" s="6"/>
      <c r="I1224" s="7"/>
      <c r="J1224" s="7"/>
      <c r="K1224" s="7"/>
      <c r="L1224" s="7"/>
      <c r="M1224" s="7"/>
      <c r="N1224" s="7"/>
      <c r="O1224" s="7"/>
      <c r="P1224" s="6"/>
      <c r="Q1224" s="6"/>
      <c r="R1224" s="6"/>
      <c r="S1224" s="6"/>
      <c r="T1224" s="6"/>
      <c r="U1224" s="6"/>
      <c r="V1224" s="6"/>
      <c r="W1224" s="7"/>
      <c r="X1224" s="7"/>
      <c r="Y1224" s="7"/>
      <c r="Z1224" s="7"/>
      <c r="AA1224" s="7"/>
      <c r="AB1224" s="7"/>
      <c r="AC1224" s="7"/>
      <c r="AD1224" s="7"/>
      <c r="AE1224" s="7"/>
      <c r="AF1224" s="6"/>
      <c r="AG1224" s="7"/>
      <c r="AH1224" s="7"/>
      <c r="AI1224" s="7"/>
      <c r="AJ1224" s="7"/>
      <c r="AN1224" s="6"/>
      <c r="AO1224" s="7"/>
      <c r="AP1224" s="7"/>
      <c r="AQ1224" s="7"/>
      <c r="AR1224" s="7"/>
      <c r="AV1224" s="6"/>
      <c r="AW1224" s="7"/>
      <c r="AX1224" s="7"/>
      <c r="AY1224" s="7"/>
      <c r="AZ1224" s="7"/>
      <c r="BD1224" s="6"/>
      <c r="BE1224" s="7"/>
      <c r="BF1224" s="7"/>
      <c r="BG1224" s="7"/>
      <c r="BH1224" s="7"/>
      <c r="BQ1224" s="7"/>
      <c r="BR1224" s="7"/>
      <c r="BS1224" s="7"/>
      <c r="BT1224" s="7"/>
      <c r="BU1224" s="7"/>
      <c r="CH1224" s="7"/>
      <c r="CI1224" s="7"/>
      <c r="CJ1224" s="7"/>
      <c r="CK1224" s="7"/>
      <c r="CQ1224" s="7"/>
      <c r="CR1224" s="7"/>
      <c r="CS1224" s="7"/>
      <c r="CT1224" s="7"/>
      <c r="CU1224" s="7"/>
      <c r="DH1224" s="7"/>
      <c r="DI1224" s="7"/>
      <c r="DJ1224" s="7"/>
      <c r="DK1224" s="7"/>
      <c r="DQ1224" s="7"/>
      <c r="DR1224" s="7"/>
      <c r="DS1224" s="7"/>
      <c r="DT1224" s="7"/>
      <c r="DU1224" s="7"/>
      <c r="EB1224" s="7"/>
      <c r="EC1224" s="7"/>
      <c r="ED1224" s="7"/>
      <c r="EE1224" s="7"/>
      <c r="EK1224" s="7"/>
      <c r="EL1224" s="7"/>
      <c r="EM1224" s="7"/>
      <c r="EN1224" s="7"/>
      <c r="EO1224" s="7"/>
      <c r="EV1224" s="7"/>
      <c r="EW1224" s="7"/>
      <c r="EX1224" s="7"/>
      <c r="EY1224" s="7"/>
    </row>
    <row r="1225" spans="1:155" s="8" customFormat="1" x14ac:dyDescent="0.35">
      <c r="A1225" s="5"/>
      <c r="B1225" s="5"/>
      <c r="C1225" s="5"/>
      <c r="D1225" s="5"/>
      <c r="E1225" s="5"/>
      <c r="F1225" s="5"/>
      <c r="G1225" s="6"/>
      <c r="H1225" s="6"/>
      <c r="I1225" s="7"/>
      <c r="J1225" s="7"/>
      <c r="K1225" s="7"/>
      <c r="L1225" s="7"/>
      <c r="M1225" s="7"/>
      <c r="N1225" s="7"/>
      <c r="O1225" s="7"/>
      <c r="P1225" s="6"/>
      <c r="Q1225" s="6"/>
      <c r="R1225" s="6"/>
      <c r="S1225" s="6"/>
      <c r="T1225" s="6"/>
      <c r="U1225" s="6"/>
      <c r="V1225" s="6"/>
      <c r="W1225" s="7"/>
      <c r="X1225" s="7"/>
      <c r="Y1225" s="7"/>
      <c r="Z1225" s="7"/>
      <c r="AA1225" s="7"/>
      <c r="AB1225" s="7"/>
      <c r="AC1225" s="7"/>
      <c r="AD1225" s="7"/>
      <c r="AE1225" s="7"/>
      <c r="AF1225" s="6"/>
      <c r="AG1225" s="7"/>
      <c r="AH1225" s="7"/>
      <c r="AI1225" s="7"/>
      <c r="AJ1225" s="7"/>
      <c r="AN1225" s="6"/>
      <c r="AO1225" s="7"/>
      <c r="AP1225" s="7"/>
      <c r="AQ1225" s="7"/>
      <c r="AR1225" s="7"/>
      <c r="AV1225" s="6"/>
      <c r="AW1225" s="7"/>
      <c r="AX1225" s="7"/>
      <c r="AY1225" s="7"/>
      <c r="AZ1225" s="7"/>
      <c r="BD1225" s="6"/>
      <c r="BE1225" s="7"/>
      <c r="BF1225" s="7"/>
      <c r="BG1225" s="7"/>
      <c r="BH1225" s="7"/>
      <c r="BQ1225" s="7"/>
      <c r="BR1225" s="7"/>
      <c r="BS1225" s="7"/>
      <c r="BT1225" s="7"/>
      <c r="BU1225" s="7"/>
      <c r="CH1225" s="7"/>
      <c r="CI1225" s="7"/>
      <c r="CJ1225" s="7"/>
      <c r="CK1225" s="7"/>
      <c r="CQ1225" s="7"/>
      <c r="CR1225" s="7"/>
      <c r="CS1225" s="7"/>
      <c r="CT1225" s="7"/>
      <c r="CU1225" s="7"/>
      <c r="DH1225" s="7"/>
      <c r="DI1225" s="7"/>
      <c r="DJ1225" s="7"/>
      <c r="DK1225" s="7"/>
      <c r="DQ1225" s="7"/>
      <c r="DR1225" s="7"/>
      <c r="DS1225" s="7"/>
      <c r="DT1225" s="7"/>
      <c r="DU1225" s="7"/>
      <c r="EB1225" s="7"/>
      <c r="EC1225" s="7"/>
      <c r="ED1225" s="7"/>
      <c r="EE1225" s="7"/>
      <c r="EK1225" s="7"/>
      <c r="EL1225" s="7"/>
      <c r="EM1225" s="7"/>
      <c r="EN1225" s="7"/>
      <c r="EO1225" s="7"/>
      <c r="EV1225" s="7"/>
      <c r="EW1225" s="7"/>
      <c r="EX1225" s="7"/>
      <c r="EY1225" s="7"/>
    </row>
    <row r="1226" spans="1:155" s="8" customFormat="1" x14ac:dyDescent="0.35">
      <c r="A1226" s="5"/>
      <c r="B1226" s="5"/>
      <c r="C1226" s="5"/>
      <c r="D1226" s="5"/>
      <c r="E1226" s="5"/>
      <c r="F1226" s="5"/>
      <c r="G1226" s="6"/>
      <c r="H1226" s="6"/>
      <c r="I1226" s="7"/>
      <c r="J1226" s="7"/>
      <c r="K1226" s="7"/>
      <c r="L1226" s="7"/>
      <c r="M1226" s="7"/>
      <c r="N1226" s="7"/>
      <c r="O1226" s="7"/>
      <c r="P1226" s="6"/>
      <c r="Q1226" s="6"/>
      <c r="R1226" s="6"/>
      <c r="S1226" s="6"/>
      <c r="T1226" s="6"/>
      <c r="U1226" s="6"/>
      <c r="V1226" s="6"/>
      <c r="W1226" s="7"/>
      <c r="X1226" s="7"/>
      <c r="Y1226" s="7"/>
      <c r="Z1226" s="7"/>
      <c r="AA1226" s="7"/>
      <c r="AB1226" s="7"/>
      <c r="AC1226" s="7"/>
      <c r="AD1226" s="7"/>
      <c r="AE1226" s="7"/>
      <c r="AF1226" s="6"/>
      <c r="AG1226" s="7"/>
      <c r="AH1226" s="7"/>
      <c r="AI1226" s="7"/>
      <c r="AJ1226" s="7"/>
      <c r="AN1226" s="6"/>
      <c r="AO1226" s="7"/>
      <c r="AP1226" s="7"/>
      <c r="AQ1226" s="7"/>
      <c r="AR1226" s="7"/>
      <c r="AV1226" s="6"/>
      <c r="AW1226" s="7"/>
      <c r="AX1226" s="7"/>
      <c r="AY1226" s="7"/>
      <c r="AZ1226" s="7"/>
      <c r="BD1226" s="6"/>
      <c r="BE1226" s="7"/>
      <c r="BF1226" s="7"/>
      <c r="BG1226" s="7"/>
      <c r="BH1226" s="7"/>
      <c r="BQ1226" s="7"/>
      <c r="BR1226" s="7"/>
      <c r="BS1226" s="7"/>
      <c r="BT1226" s="7"/>
      <c r="BU1226" s="7"/>
      <c r="CH1226" s="7"/>
      <c r="CI1226" s="7"/>
      <c r="CJ1226" s="7"/>
      <c r="CK1226" s="7"/>
      <c r="CQ1226" s="7"/>
      <c r="CR1226" s="7"/>
      <c r="CS1226" s="7"/>
      <c r="CT1226" s="7"/>
      <c r="CU1226" s="7"/>
      <c r="DH1226" s="7"/>
      <c r="DI1226" s="7"/>
      <c r="DJ1226" s="7"/>
      <c r="DK1226" s="7"/>
      <c r="DQ1226" s="7"/>
      <c r="DR1226" s="7"/>
      <c r="DS1226" s="7"/>
      <c r="DT1226" s="7"/>
      <c r="DU1226" s="7"/>
      <c r="EB1226" s="7"/>
      <c r="EC1226" s="7"/>
      <c r="ED1226" s="7"/>
      <c r="EE1226" s="7"/>
      <c r="EK1226" s="7"/>
      <c r="EL1226" s="7"/>
      <c r="EM1226" s="7"/>
      <c r="EN1226" s="7"/>
      <c r="EO1226" s="7"/>
      <c r="EV1226" s="7"/>
      <c r="EW1226" s="7"/>
      <c r="EX1226" s="7"/>
      <c r="EY1226" s="7"/>
    </row>
    <row r="1227" spans="1:155" s="8" customFormat="1" x14ac:dyDescent="0.35">
      <c r="A1227" s="5"/>
      <c r="B1227" s="5"/>
      <c r="C1227" s="5"/>
      <c r="D1227" s="5"/>
      <c r="E1227" s="5"/>
      <c r="F1227" s="5"/>
      <c r="G1227" s="6"/>
      <c r="H1227" s="6"/>
      <c r="I1227" s="7"/>
      <c r="J1227" s="7"/>
      <c r="K1227" s="7"/>
      <c r="L1227" s="7"/>
      <c r="M1227" s="7"/>
      <c r="N1227" s="7"/>
      <c r="O1227" s="7"/>
      <c r="P1227" s="6"/>
      <c r="Q1227" s="6"/>
      <c r="R1227" s="6"/>
      <c r="S1227" s="6"/>
      <c r="T1227" s="6"/>
      <c r="U1227" s="6"/>
      <c r="V1227" s="6"/>
      <c r="W1227" s="7"/>
      <c r="X1227" s="7"/>
      <c r="Y1227" s="7"/>
      <c r="Z1227" s="7"/>
      <c r="AA1227" s="7"/>
      <c r="AB1227" s="7"/>
      <c r="AC1227" s="7"/>
      <c r="AD1227" s="7"/>
      <c r="AE1227" s="7"/>
      <c r="AF1227" s="6"/>
      <c r="AG1227" s="7"/>
      <c r="AH1227" s="7"/>
      <c r="AI1227" s="7"/>
      <c r="AJ1227" s="7"/>
      <c r="AN1227" s="6"/>
      <c r="AO1227" s="7"/>
      <c r="AP1227" s="7"/>
      <c r="AQ1227" s="7"/>
      <c r="AR1227" s="7"/>
      <c r="AV1227" s="6"/>
      <c r="AW1227" s="7"/>
      <c r="AX1227" s="7"/>
      <c r="AY1227" s="7"/>
      <c r="AZ1227" s="7"/>
      <c r="BD1227" s="6"/>
      <c r="BE1227" s="7"/>
      <c r="BF1227" s="7"/>
      <c r="BG1227" s="7"/>
      <c r="BH1227" s="7"/>
      <c r="BQ1227" s="7"/>
      <c r="BR1227" s="7"/>
      <c r="BS1227" s="7"/>
      <c r="BT1227" s="7"/>
      <c r="BU1227" s="7"/>
      <c r="CH1227" s="7"/>
      <c r="CI1227" s="7"/>
      <c r="CJ1227" s="7"/>
      <c r="CK1227" s="7"/>
      <c r="CQ1227" s="7"/>
      <c r="CR1227" s="7"/>
      <c r="CS1227" s="7"/>
      <c r="CT1227" s="7"/>
      <c r="CU1227" s="7"/>
      <c r="DH1227" s="7"/>
      <c r="DI1227" s="7"/>
      <c r="DJ1227" s="7"/>
      <c r="DK1227" s="7"/>
      <c r="DQ1227" s="7"/>
      <c r="DR1227" s="7"/>
      <c r="DS1227" s="7"/>
      <c r="DT1227" s="7"/>
      <c r="DU1227" s="7"/>
      <c r="EB1227" s="7"/>
      <c r="EC1227" s="7"/>
      <c r="ED1227" s="7"/>
      <c r="EE1227" s="7"/>
      <c r="EK1227" s="7"/>
      <c r="EL1227" s="7"/>
      <c r="EM1227" s="7"/>
      <c r="EN1227" s="7"/>
      <c r="EO1227" s="7"/>
      <c r="EV1227" s="7"/>
      <c r="EW1227" s="7"/>
      <c r="EX1227" s="7"/>
      <c r="EY1227" s="7"/>
    </row>
    <row r="1228" spans="1:155" s="8" customFormat="1" x14ac:dyDescent="0.35">
      <c r="A1228" s="5"/>
      <c r="B1228" s="5"/>
      <c r="C1228" s="5"/>
      <c r="D1228" s="5"/>
      <c r="E1228" s="5"/>
      <c r="F1228" s="5"/>
      <c r="G1228" s="6"/>
      <c r="H1228" s="6"/>
      <c r="I1228" s="7"/>
      <c r="J1228" s="7"/>
      <c r="K1228" s="7"/>
      <c r="L1228" s="7"/>
      <c r="M1228" s="7"/>
      <c r="N1228" s="7"/>
      <c r="O1228" s="7"/>
      <c r="P1228" s="6"/>
      <c r="Q1228" s="6"/>
      <c r="R1228" s="6"/>
      <c r="S1228" s="6"/>
      <c r="T1228" s="6"/>
      <c r="U1228" s="6"/>
      <c r="V1228" s="6"/>
      <c r="W1228" s="7"/>
      <c r="X1228" s="7"/>
      <c r="Y1228" s="7"/>
      <c r="Z1228" s="7"/>
      <c r="AA1228" s="7"/>
      <c r="AB1228" s="7"/>
      <c r="AC1228" s="7"/>
      <c r="AD1228" s="7"/>
      <c r="AE1228" s="7"/>
      <c r="AF1228" s="6"/>
      <c r="AG1228" s="7"/>
      <c r="AH1228" s="7"/>
      <c r="AI1228" s="7"/>
      <c r="AJ1228" s="7"/>
      <c r="AN1228" s="6"/>
      <c r="AO1228" s="7"/>
      <c r="AP1228" s="7"/>
      <c r="AQ1228" s="7"/>
      <c r="AR1228" s="7"/>
      <c r="AV1228" s="6"/>
      <c r="AW1228" s="7"/>
      <c r="AX1228" s="7"/>
      <c r="AY1228" s="7"/>
      <c r="AZ1228" s="7"/>
      <c r="BD1228" s="6"/>
      <c r="BE1228" s="7"/>
      <c r="BF1228" s="7"/>
      <c r="BG1228" s="7"/>
      <c r="BH1228" s="7"/>
      <c r="BQ1228" s="7"/>
      <c r="BR1228" s="7"/>
      <c r="BS1228" s="7"/>
      <c r="BT1228" s="7"/>
      <c r="BU1228" s="7"/>
      <c r="CH1228" s="7"/>
      <c r="CI1228" s="7"/>
      <c r="CJ1228" s="7"/>
      <c r="CK1228" s="7"/>
      <c r="CQ1228" s="7"/>
      <c r="CR1228" s="7"/>
      <c r="CS1228" s="7"/>
      <c r="CT1228" s="7"/>
      <c r="CU1228" s="7"/>
      <c r="DH1228" s="7"/>
      <c r="DI1228" s="7"/>
      <c r="DJ1228" s="7"/>
      <c r="DK1228" s="7"/>
      <c r="DQ1228" s="7"/>
      <c r="DR1228" s="7"/>
      <c r="DS1228" s="7"/>
      <c r="DT1228" s="7"/>
      <c r="DU1228" s="7"/>
      <c r="EB1228" s="7"/>
      <c r="EC1228" s="7"/>
      <c r="ED1228" s="7"/>
      <c r="EE1228" s="7"/>
      <c r="EK1228" s="7"/>
      <c r="EL1228" s="7"/>
      <c r="EM1228" s="7"/>
      <c r="EN1228" s="7"/>
      <c r="EO1228" s="7"/>
      <c r="EV1228" s="7"/>
      <c r="EW1228" s="7"/>
      <c r="EX1228" s="7"/>
      <c r="EY1228" s="7"/>
    </row>
    <row r="1229" spans="1:155" s="8" customFormat="1" x14ac:dyDescent="0.35">
      <c r="A1229" s="5"/>
      <c r="B1229" s="5"/>
      <c r="C1229" s="5"/>
      <c r="D1229" s="5"/>
      <c r="E1229" s="5"/>
      <c r="F1229" s="5"/>
      <c r="G1229" s="6"/>
      <c r="H1229" s="6"/>
      <c r="I1229" s="7"/>
      <c r="J1229" s="7"/>
      <c r="K1229" s="7"/>
      <c r="L1229" s="7"/>
      <c r="M1229" s="7"/>
      <c r="N1229" s="7"/>
      <c r="O1229" s="7"/>
      <c r="P1229" s="6"/>
      <c r="Q1229" s="6"/>
      <c r="R1229" s="6"/>
      <c r="S1229" s="6"/>
      <c r="T1229" s="6"/>
      <c r="U1229" s="6"/>
      <c r="V1229" s="6"/>
      <c r="W1229" s="7"/>
      <c r="X1229" s="7"/>
      <c r="Y1229" s="7"/>
      <c r="Z1229" s="7"/>
      <c r="AA1229" s="7"/>
      <c r="AB1229" s="7"/>
      <c r="AC1229" s="7"/>
      <c r="AD1229" s="7"/>
      <c r="AE1229" s="7"/>
      <c r="AF1229" s="6"/>
      <c r="AG1229" s="7"/>
      <c r="AH1229" s="7"/>
      <c r="AI1229" s="7"/>
      <c r="AJ1229" s="7"/>
      <c r="AN1229" s="6"/>
      <c r="AO1229" s="7"/>
      <c r="AP1229" s="7"/>
      <c r="AQ1229" s="7"/>
      <c r="AR1229" s="7"/>
      <c r="AV1229" s="6"/>
      <c r="AW1229" s="7"/>
      <c r="AX1229" s="7"/>
      <c r="AY1229" s="7"/>
      <c r="AZ1229" s="7"/>
      <c r="BD1229" s="6"/>
      <c r="BE1229" s="7"/>
      <c r="BF1229" s="7"/>
      <c r="BG1229" s="7"/>
      <c r="BH1229" s="7"/>
      <c r="BQ1229" s="7"/>
      <c r="BR1229" s="7"/>
      <c r="BS1229" s="7"/>
      <c r="BT1229" s="7"/>
      <c r="BU1229" s="7"/>
      <c r="CH1229" s="7"/>
      <c r="CI1229" s="7"/>
      <c r="CJ1229" s="7"/>
      <c r="CK1229" s="7"/>
      <c r="CQ1229" s="7"/>
      <c r="CR1229" s="7"/>
      <c r="CS1229" s="7"/>
      <c r="CT1229" s="7"/>
      <c r="CU1229" s="7"/>
      <c r="DH1229" s="7"/>
      <c r="DI1229" s="7"/>
      <c r="DJ1229" s="7"/>
      <c r="DK1229" s="7"/>
      <c r="DQ1229" s="7"/>
      <c r="DR1229" s="7"/>
      <c r="DS1229" s="7"/>
      <c r="DT1229" s="7"/>
      <c r="DU1229" s="7"/>
      <c r="EB1229" s="7"/>
      <c r="EC1229" s="7"/>
      <c r="ED1229" s="7"/>
      <c r="EE1229" s="7"/>
      <c r="EK1229" s="7"/>
      <c r="EL1229" s="7"/>
      <c r="EM1229" s="7"/>
      <c r="EN1229" s="7"/>
      <c r="EO1229" s="7"/>
      <c r="EV1229" s="7"/>
      <c r="EW1229" s="7"/>
      <c r="EX1229" s="7"/>
      <c r="EY1229" s="7"/>
    </row>
    <row r="1230" spans="1:155" s="8" customFormat="1" x14ac:dyDescent="0.35">
      <c r="A1230" s="5"/>
      <c r="B1230" s="5"/>
      <c r="C1230" s="5"/>
      <c r="D1230" s="5"/>
      <c r="E1230" s="5"/>
      <c r="F1230" s="5"/>
      <c r="G1230" s="6"/>
      <c r="H1230" s="6"/>
      <c r="I1230" s="7"/>
      <c r="J1230" s="7"/>
      <c r="K1230" s="7"/>
      <c r="L1230" s="7"/>
      <c r="M1230" s="7"/>
      <c r="N1230" s="7"/>
      <c r="O1230" s="7"/>
      <c r="P1230" s="6"/>
      <c r="Q1230" s="6"/>
      <c r="R1230" s="6"/>
      <c r="S1230" s="6"/>
      <c r="T1230" s="6"/>
      <c r="U1230" s="6"/>
      <c r="V1230" s="6"/>
      <c r="W1230" s="7"/>
      <c r="X1230" s="7"/>
      <c r="Y1230" s="7"/>
      <c r="Z1230" s="7"/>
      <c r="AA1230" s="7"/>
      <c r="AB1230" s="7"/>
      <c r="AC1230" s="7"/>
      <c r="AD1230" s="7"/>
      <c r="AE1230" s="7"/>
      <c r="AF1230" s="6"/>
      <c r="AG1230" s="7"/>
      <c r="AH1230" s="7"/>
      <c r="AI1230" s="7"/>
      <c r="AJ1230" s="7"/>
      <c r="AN1230" s="6"/>
      <c r="AO1230" s="7"/>
      <c r="AP1230" s="7"/>
      <c r="AQ1230" s="7"/>
      <c r="AR1230" s="7"/>
      <c r="AV1230" s="6"/>
      <c r="AW1230" s="7"/>
      <c r="AX1230" s="7"/>
      <c r="AY1230" s="7"/>
      <c r="AZ1230" s="7"/>
      <c r="BD1230" s="6"/>
      <c r="BE1230" s="7"/>
      <c r="BF1230" s="7"/>
      <c r="BG1230" s="7"/>
      <c r="BH1230" s="7"/>
      <c r="BQ1230" s="7"/>
      <c r="BR1230" s="7"/>
      <c r="BS1230" s="7"/>
      <c r="BT1230" s="7"/>
      <c r="BU1230" s="7"/>
      <c r="CH1230" s="7"/>
      <c r="CI1230" s="7"/>
      <c r="CJ1230" s="7"/>
      <c r="CK1230" s="7"/>
      <c r="CQ1230" s="7"/>
      <c r="CR1230" s="7"/>
      <c r="CS1230" s="7"/>
      <c r="CT1230" s="7"/>
      <c r="CU1230" s="7"/>
      <c r="DH1230" s="7"/>
      <c r="DI1230" s="7"/>
      <c r="DJ1230" s="7"/>
      <c r="DK1230" s="7"/>
      <c r="DQ1230" s="7"/>
      <c r="DR1230" s="7"/>
      <c r="DS1230" s="7"/>
      <c r="DT1230" s="7"/>
      <c r="DU1230" s="7"/>
      <c r="EB1230" s="7"/>
      <c r="EC1230" s="7"/>
      <c r="ED1230" s="7"/>
      <c r="EE1230" s="7"/>
      <c r="EK1230" s="7"/>
      <c r="EL1230" s="7"/>
      <c r="EM1230" s="7"/>
      <c r="EN1230" s="7"/>
      <c r="EO1230" s="7"/>
      <c r="EV1230" s="7"/>
      <c r="EW1230" s="7"/>
      <c r="EX1230" s="7"/>
      <c r="EY1230" s="7"/>
    </row>
    <row r="1231" spans="1:155" s="8" customFormat="1" x14ac:dyDescent="0.35">
      <c r="A1231" s="5"/>
      <c r="B1231" s="5"/>
      <c r="C1231" s="5"/>
      <c r="D1231" s="5"/>
      <c r="E1231" s="5"/>
      <c r="F1231" s="5"/>
      <c r="G1231" s="6"/>
      <c r="H1231" s="6"/>
      <c r="I1231" s="7"/>
      <c r="J1231" s="7"/>
      <c r="K1231" s="7"/>
      <c r="L1231" s="7"/>
      <c r="M1231" s="7"/>
      <c r="N1231" s="7"/>
      <c r="O1231" s="7"/>
      <c r="P1231" s="6"/>
      <c r="Q1231" s="6"/>
      <c r="R1231" s="6"/>
      <c r="S1231" s="6"/>
      <c r="T1231" s="6"/>
      <c r="U1231" s="6"/>
      <c r="V1231" s="6"/>
      <c r="W1231" s="7"/>
      <c r="X1231" s="7"/>
      <c r="Y1231" s="7"/>
      <c r="Z1231" s="7"/>
      <c r="AA1231" s="7"/>
      <c r="AB1231" s="7"/>
      <c r="AC1231" s="7"/>
      <c r="AD1231" s="7"/>
      <c r="AE1231" s="7"/>
      <c r="AF1231" s="6"/>
      <c r="AG1231" s="7"/>
      <c r="AH1231" s="7"/>
      <c r="AI1231" s="7"/>
      <c r="AJ1231" s="7"/>
      <c r="AN1231" s="6"/>
      <c r="AO1231" s="7"/>
      <c r="AP1231" s="7"/>
      <c r="AQ1231" s="7"/>
      <c r="AR1231" s="7"/>
      <c r="AV1231" s="6"/>
      <c r="AW1231" s="7"/>
      <c r="AX1231" s="7"/>
      <c r="AY1231" s="7"/>
      <c r="AZ1231" s="7"/>
      <c r="BD1231" s="6"/>
      <c r="BE1231" s="7"/>
      <c r="BF1231" s="7"/>
      <c r="BG1231" s="7"/>
      <c r="BH1231" s="7"/>
      <c r="BQ1231" s="7"/>
      <c r="BR1231" s="7"/>
      <c r="BS1231" s="7"/>
      <c r="BT1231" s="7"/>
      <c r="BU1231" s="7"/>
      <c r="CH1231" s="7"/>
      <c r="CI1231" s="7"/>
      <c r="CJ1231" s="7"/>
      <c r="CK1231" s="7"/>
      <c r="CQ1231" s="7"/>
      <c r="CR1231" s="7"/>
      <c r="CS1231" s="7"/>
      <c r="CT1231" s="7"/>
      <c r="CU1231" s="7"/>
      <c r="DH1231" s="7"/>
      <c r="DI1231" s="7"/>
      <c r="DJ1231" s="7"/>
      <c r="DK1231" s="7"/>
      <c r="DQ1231" s="7"/>
      <c r="DR1231" s="7"/>
      <c r="DS1231" s="7"/>
      <c r="DT1231" s="7"/>
      <c r="DU1231" s="7"/>
      <c r="EB1231" s="7"/>
      <c r="EC1231" s="7"/>
      <c r="ED1231" s="7"/>
      <c r="EE1231" s="7"/>
      <c r="EK1231" s="7"/>
      <c r="EL1231" s="7"/>
      <c r="EM1231" s="7"/>
      <c r="EN1231" s="7"/>
      <c r="EO1231" s="7"/>
      <c r="EV1231" s="7"/>
      <c r="EW1231" s="7"/>
      <c r="EX1231" s="7"/>
      <c r="EY1231" s="7"/>
    </row>
    <row r="1232" spans="1:155" s="8" customFormat="1" x14ac:dyDescent="0.35">
      <c r="A1232" s="5"/>
      <c r="B1232" s="5"/>
      <c r="C1232" s="5"/>
      <c r="D1232" s="5"/>
      <c r="E1232" s="5"/>
      <c r="F1232" s="5"/>
      <c r="G1232" s="6"/>
      <c r="H1232" s="6"/>
      <c r="I1232" s="7"/>
      <c r="J1232" s="7"/>
      <c r="K1232" s="7"/>
      <c r="L1232" s="7"/>
      <c r="M1232" s="7"/>
      <c r="N1232" s="7"/>
      <c r="O1232" s="7"/>
      <c r="P1232" s="6"/>
      <c r="Q1232" s="6"/>
      <c r="R1232" s="6"/>
      <c r="S1232" s="6"/>
      <c r="T1232" s="6"/>
      <c r="U1232" s="6"/>
      <c r="V1232" s="6"/>
      <c r="W1232" s="7"/>
      <c r="X1232" s="7"/>
      <c r="Y1232" s="7"/>
      <c r="Z1232" s="7"/>
      <c r="AA1232" s="7"/>
      <c r="AB1232" s="7"/>
      <c r="AC1232" s="7"/>
      <c r="AD1232" s="7"/>
      <c r="AE1232" s="7"/>
      <c r="AF1232" s="6"/>
      <c r="AG1232" s="7"/>
      <c r="AH1232" s="7"/>
      <c r="AI1232" s="7"/>
      <c r="AJ1232" s="7"/>
      <c r="AN1232" s="6"/>
      <c r="AO1232" s="7"/>
      <c r="AP1232" s="7"/>
      <c r="AQ1232" s="7"/>
      <c r="AR1232" s="7"/>
      <c r="AV1232" s="6"/>
      <c r="AW1232" s="7"/>
      <c r="AX1232" s="7"/>
      <c r="AY1232" s="7"/>
      <c r="AZ1232" s="7"/>
      <c r="BD1232" s="6"/>
      <c r="BE1232" s="7"/>
      <c r="BF1232" s="7"/>
      <c r="BG1232" s="7"/>
      <c r="BH1232" s="7"/>
      <c r="BQ1232" s="7"/>
      <c r="BR1232" s="7"/>
      <c r="BS1232" s="7"/>
      <c r="BT1232" s="7"/>
      <c r="BU1232" s="7"/>
      <c r="CH1232" s="7"/>
      <c r="CI1232" s="7"/>
      <c r="CJ1232" s="7"/>
      <c r="CK1232" s="7"/>
      <c r="CQ1232" s="7"/>
      <c r="CR1232" s="7"/>
      <c r="CS1232" s="7"/>
      <c r="CT1232" s="7"/>
      <c r="CU1232" s="7"/>
      <c r="DH1232" s="7"/>
      <c r="DI1232" s="7"/>
      <c r="DJ1232" s="7"/>
      <c r="DK1232" s="7"/>
      <c r="DQ1232" s="7"/>
      <c r="DR1232" s="7"/>
      <c r="DS1232" s="7"/>
      <c r="DT1232" s="7"/>
      <c r="DU1232" s="7"/>
      <c r="EB1232" s="7"/>
      <c r="EC1232" s="7"/>
      <c r="ED1232" s="7"/>
      <c r="EE1232" s="7"/>
      <c r="EK1232" s="7"/>
      <c r="EL1232" s="7"/>
      <c r="EM1232" s="7"/>
      <c r="EN1232" s="7"/>
      <c r="EO1232" s="7"/>
      <c r="EV1232" s="7"/>
      <c r="EW1232" s="7"/>
      <c r="EX1232" s="7"/>
      <c r="EY1232" s="7"/>
    </row>
    <row r="1233" spans="1:155" s="8" customFormat="1" x14ac:dyDescent="0.35">
      <c r="A1233" s="5"/>
      <c r="B1233" s="5"/>
      <c r="C1233" s="5"/>
      <c r="D1233" s="5"/>
      <c r="E1233" s="5"/>
      <c r="F1233" s="5"/>
      <c r="G1233" s="6"/>
      <c r="H1233" s="6"/>
      <c r="I1233" s="7"/>
      <c r="J1233" s="7"/>
      <c r="K1233" s="7"/>
      <c r="L1233" s="7"/>
      <c r="M1233" s="7"/>
      <c r="N1233" s="7"/>
      <c r="O1233" s="7"/>
      <c r="P1233" s="6"/>
      <c r="Q1233" s="6"/>
      <c r="R1233" s="6"/>
      <c r="S1233" s="6"/>
      <c r="T1233" s="6"/>
      <c r="U1233" s="6"/>
      <c r="V1233" s="6"/>
      <c r="W1233" s="7"/>
      <c r="X1233" s="7"/>
      <c r="Y1233" s="7"/>
      <c r="Z1233" s="7"/>
      <c r="AA1233" s="7"/>
      <c r="AB1233" s="7"/>
      <c r="AC1233" s="7"/>
      <c r="AD1233" s="7"/>
      <c r="AE1233" s="7"/>
      <c r="AF1233" s="6"/>
      <c r="AG1233" s="7"/>
      <c r="AH1233" s="7"/>
      <c r="AI1233" s="7"/>
      <c r="AJ1233" s="7"/>
      <c r="AN1233" s="6"/>
      <c r="AO1233" s="7"/>
      <c r="AP1233" s="7"/>
      <c r="AQ1233" s="7"/>
      <c r="AR1233" s="7"/>
      <c r="AV1233" s="6"/>
      <c r="AW1233" s="7"/>
      <c r="AX1233" s="7"/>
      <c r="AY1233" s="7"/>
      <c r="AZ1233" s="7"/>
      <c r="BD1233" s="6"/>
      <c r="BE1233" s="7"/>
      <c r="BF1233" s="7"/>
      <c r="BG1233" s="7"/>
      <c r="BH1233" s="7"/>
      <c r="BQ1233" s="7"/>
      <c r="BR1233" s="7"/>
      <c r="BS1233" s="7"/>
      <c r="BT1233" s="7"/>
      <c r="BU1233" s="7"/>
      <c r="CH1233" s="7"/>
      <c r="CI1233" s="7"/>
      <c r="CJ1233" s="7"/>
      <c r="CK1233" s="7"/>
      <c r="CQ1233" s="7"/>
      <c r="CR1233" s="7"/>
      <c r="CS1233" s="7"/>
      <c r="CT1233" s="7"/>
      <c r="CU1233" s="7"/>
      <c r="DH1233" s="7"/>
      <c r="DI1233" s="7"/>
      <c r="DJ1233" s="7"/>
      <c r="DK1233" s="7"/>
      <c r="DQ1233" s="7"/>
      <c r="DR1233" s="7"/>
      <c r="DS1233" s="7"/>
      <c r="DT1233" s="7"/>
      <c r="DU1233" s="7"/>
      <c r="EB1233" s="7"/>
      <c r="EC1233" s="7"/>
      <c r="ED1233" s="7"/>
      <c r="EE1233" s="7"/>
      <c r="EK1233" s="7"/>
      <c r="EL1233" s="7"/>
      <c r="EM1233" s="7"/>
      <c r="EN1233" s="7"/>
      <c r="EO1233" s="7"/>
      <c r="EV1233" s="7"/>
      <c r="EW1233" s="7"/>
      <c r="EX1233" s="7"/>
      <c r="EY1233" s="7"/>
    </row>
    <row r="1234" spans="1:155" s="8" customFormat="1" x14ac:dyDescent="0.35">
      <c r="A1234" s="5"/>
      <c r="B1234" s="5"/>
      <c r="C1234" s="5"/>
      <c r="D1234" s="5"/>
      <c r="E1234" s="5"/>
      <c r="F1234" s="5"/>
      <c r="G1234" s="6"/>
      <c r="H1234" s="6"/>
      <c r="I1234" s="7"/>
      <c r="J1234" s="7"/>
      <c r="K1234" s="7"/>
      <c r="L1234" s="7"/>
      <c r="M1234" s="7"/>
      <c r="N1234" s="7"/>
      <c r="O1234" s="7"/>
      <c r="P1234" s="6"/>
      <c r="Q1234" s="6"/>
      <c r="R1234" s="6"/>
      <c r="S1234" s="6"/>
      <c r="T1234" s="6"/>
      <c r="U1234" s="6"/>
      <c r="V1234" s="6"/>
      <c r="W1234" s="7"/>
      <c r="X1234" s="7"/>
      <c r="Y1234" s="7"/>
      <c r="Z1234" s="7"/>
      <c r="AA1234" s="7"/>
      <c r="AB1234" s="7"/>
      <c r="AC1234" s="7"/>
      <c r="AD1234" s="7"/>
      <c r="AE1234" s="7"/>
      <c r="AF1234" s="6"/>
      <c r="AG1234" s="7"/>
      <c r="AH1234" s="7"/>
      <c r="AI1234" s="7"/>
      <c r="AJ1234" s="7"/>
      <c r="AN1234" s="6"/>
      <c r="AO1234" s="7"/>
      <c r="AP1234" s="7"/>
      <c r="AQ1234" s="7"/>
      <c r="AR1234" s="7"/>
      <c r="AV1234" s="6"/>
      <c r="AW1234" s="7"/>
      <c r="AX1234" s="7"/>
      <c r="AY1234" s="7"/>
      <c r="AZ1234" s="7"/>
      <c r="BD1234" s="6"/>
      <c r="BE1234" s="7"/>
      <c r="BF1234" s="7"/>
      <c r="BG1234" s="7"/>
      <c r="BH1234" s="7"/>
      <c r="BQ1234" s="7"/>
      <c r="BR1234" s="7"/>
      <c r="BS1234" s="7"/>
      <c r="BT1234" s="7"/>
      <c r="BU1234" s="7"/>
      <c r="CH1234" s="7"/>
      <c r="CI1234" s="7"/>
      <c r="CJ1234" s="7"/>
      <c r="CK1234" s="7"/>
      <c r="CQ1234" s="7"/>
      <c r="CR1234" s="7"/>
      <c r="CS1234" s="7"/>
      <c r="CT1234" s="7"/>
      <c r="CU1234" s="7"/>
      <c r="DH1234" s="7"/>
      <c r="DI1234" s="7"/>
      <c r="DJ1234" s="7"/>
      <c r="DK1234" s="7"/>
      <c r="DQ1234" s="7"/>
      <c r="DR1234" s="7"/>
      <c r="DS1234" s="7"/>
      <c r="DT1234" s="7"/>
      <c r="DU1234" s="7"/>
      <c r="EB1234" s="7"/>
      <c r="EC1234" s="7"/>
      <c r="ED1234" s="7"/>
      <c r="EE1234" s="7"/>
      <c r="EK1234" s="7"/>
      <c r="EL1234" s="7"/>
      <c r="EM1234" s="7"/>
      <c r="EN1234" s="7"/>
      <c r="EO1234" s="7"/>
      <c r="EV1234" s="7"/>
      <c r="EW1234" s="7"/>
      <c r="EX1234" s="7"/>
      <c r="EY1234" s="7"/>
    </row>
    <row r="1235" spans="1:155" s="8" customFormat="1" x14ac:dyDescent="0.35">
      <c r="A1235" s="5"/>
      <c r="B1235" s="5"/>
      <c r="C1235" s="5"/>
      <c r="D1235" s="5"/>
      <c r="E1235" s="5"/>
      <c r="F1235" s="5"/>
      <c r="G1235" s="6"/>
      <c r="H1235" s="6"/>
      <c r="I1235" s="7"/>
      <c r="J1235" s="7"/>
      <c r="K1235" s="7"/>
      <c r="L1235" s="7"/>
      <c r="M1235" s="7"/>
      <c r="N1235" s="7"/>
      <c r="O1235" s="7"/>
      <c r="P1235" s="6"/>
      <c r="Q1235" s="6"/>
      <c r="R1235" s="6"/>
      <c r="S1235" s="6"/>
      <c r="T1235" s="6"/>
      <c r="U1235" s="6"/>
      <c r="V1235" s="6"/>
      <c r="W1235" s="7"/>
      <c r="X1235" s="7"/>
      <c r="Y1235" s="7"/>
      <c r="Z1235" s="7"/>
      <c r="AA1235" s="7"/>
      <c r="AB1235" s="7"/>
      <c r="AC1235" s="7"/>
      <c r="AD1235" s="7"/>
      <c r="AE1235" s="7"/>
      <c r="AF1235" s="6"/>
      <c r="AG1235" s="7"/>
      <c r="AH1235" s="7"/>
      <c r="AI1235" s="7"/>
      <c r="AJ1235" s="7"/>
      <c r="AN1235" s="6"/>
      <c r="AO1235" s="7"/>
      <c r="AP1235" s="7"/>
      <c r="AQ1235" s="7"/>
      <c r="AR1235" s="7"/>
      <c r="AV1235" s="6"/>
      <c r="AW1235" s="7"/>
      <c r="AX1235" s="7"/>
      <c r="AY1235" s="7"/>
      <c r="AZ1235" s="7"/>
      <c r="BD1235" s="6"/>
      <c r="BE1235" s="7"/>
      <c r="BF1235" s="7"/>
      <c r="BG1235" s="7"/>
      <c r="BH1235" s="7"/>
      <c r="BQ1235" s="7"/>
      <c r="BR1235" s="7"/>
      <c r="BS1235" s="7"/>
      <c r="BT1235" s="7"/>
      <c r="BU1235" s="7"/>
      <c r="CH1235" s="7"/>
      <c r="CI1235" s="7"/>
      <c r="CJ1235" s="7"/>
      <c r="CK1235" s="7"/>
      <c r="CQ1235" s="7"/>
      <c r="CR1235" s="7"/>
      <c r="CS1235" s="7"/>
      <c r="CT1235" s="7"/>
      <c r="CU1235" s="7"/>
      <c r="DH1235" s="7"/>
      <c r="DI1235" s="7"/>
      <c r="DJ1235" s="7"/>
      <c r="DK1235" s="7"/>
      <c r="DQ1235" s="7"/>
      <c r="DR1235" s="7"/>
      <c r="DS1235" s="7"/>
      <c r="DT1235" s="7"/>
      <c r="DU1235" s="7"/>
      <c r="EB1235" s="7"/>
      <c r="EC1235" s="7"/>
      <c r="ED1235" s="7"/>
      <c r="EE1235" s="7"/>
      <c r="EK1235" s="7"/>
      <c r="EL1235" s="7"/>
      <c r="EM1235" s="7"/>
      <c r="EN1235" s="7"/>
      <c r="EO1235" s="7"/>
      <c r="EV1235" s="7"/>
      <c r="EW1235" s="7"/>
      <c r="EX1235" s="7"/>
      <c r="EY1235" s="7"/>
    </row>
    <row r="1236" spans="1:155" s="8" customFormat="1" x14ac:dyDescent="0.35">
      <c r="A1236" s="5"/>
      <c r="B1236" s="5"/>
      <c r="C1236" s="5"/>
      <c r="D1236" s="5"/>
      <c r="E1236" s="5"/>
      <c r="F1236" s="5"/>
      <c r="G1236" s="6"/>
      <c r="H1236" s="6"/>
      <c r="I1236" s="7"/>
      <c r="J1236" s="7"/>
      <c r="K1236" s="7"/>
      <c r="L1236" s="7"/>
      <c r="M1236" s="7"/>
      <c r="N1236" s="7"/>
      <c r="O1236" s="7"/>
      <c r="P1236" s="6"/>
      <c r="Q1236" s="6"/>
      <c r="R1236" s="6"/>
      <c r="S1236" s="6"/>
      <c r="T1236" s="6"/>
      <c r="U1236" s="6"/>
      <c r="V1236" s="6"/>
      <c r="W1236" s="7"/>
      <c r="X1236" s="7"/>
      <c r="Y1236" s="7"/>
      <c r="Z1236" s="7"/>
      <c r="AA1236" s="7"/>
      <c r="AB1236" s="7"/>
      <c r="AC1236" s="7"/>
      <c r="AD1236" s="7"/>
      <c r="AE1236" s="7"/>
      <c r="AF1236" s="6"/>
      <c r="AG1236" s="7"/>
      <c r="AH1236" s="7"/>
      <c r="AI1236" s="7"/>
      <c r="AJ1236" s="7"/>
      <c r="AN1236" s="6"/>
      <c r="AO1236" s="7"/>
      <c r="AP1236" s="7"/>
      <c r="AQ1236" s="7"/>
      <c r="AR1236" s="7"/>
      <c r="AV1236" s="6"/>
      <c r="AW1236" s="7"/>
      <c r="AX1236" s="7"/>
      <c r="AY1236" s="7"/>
      <c r="AZ1236" s="7"/>
      <c r="BD1236" s="6"/>
      <c r="BE1236" s="7"/>
      <c r="BF1236" s="7"/>
      <c r="BG1236" s="7"/>
      <c r="BH1236" s="7"/>
      <c r="BQ1236" s="7"/>
      <c r="BR1236" s="7"/>
      <c r="BS1236" s="7"/>
      <c r="BT1236" s="7"/>
      <c r="BU1236" s="7"/>
      <c r="CH1236" s="7"/>
      <c r="CI1236" s="7"/>
      <c r="CJ1236" s="7"/>
      <c r="CK1236" s="7"/>
      <c r="CQ1236" s="7"/>
      <c r="CR1236" s="7"/>
      <c r="CS1236" s="7"/>
      <c r="CT1236" s="7"/>
      <c r="CU1236" s="7"/>
      <c r="DH1236" s="7"/>
      <c r="DI1236" s="7"/>
      <c r="DJ1236" s="7"/>
      <c r="DK1236" s="7"/>
      <c r="DQ1236" s="7"/>
      <c r="DR1236" s="7"/>
      <c r="DS1236" s="7"/>
      <c r="DT1236" s="7"/>
      <c r="DU1236" s="7"/>
      <c r="EB1236" s="7"/>
      <c r="EC1236" s="7"/>
      <c r="ED1236" s="7"/>
      <c r="EE1236" s="7"/>
      <c r="EK1236" s="7"/>
      <c r="EL1236" s="7"/>
      <c r="EM1236" s="7"/>
      <c r="EN1236" s="7"/>
      <c r="EO1236" s="7"/>
      <c r="EV1236" s="7"/>
      <c r="EW1236" s="7"/>
      <c r="EX1236" s="7"/>
      <c r="EY1236" s="7"/>
    </row>
    <row r="1237" spans="1:155" s="8" customFormat="1" x14ac:dyDescent="0.35">
      <c r="A1237" s="5"/>
      <c r="B1237" s="5"/>
      <c r="C1237" s="5"/>
      <c r="D1237" s="5"/>
      <c r="E1237" s="5"/>
      <c r="F1237" s="5"/>
      <c r="G1237" s="6"/>
      <c r="H1237" s="6"/>
      <c r="I1237" s="7"/>
      <c r="J1237" s="7"/>
      <c r="K1237" s="7"/>
      <c r="L1237" s="7"/>
      <c r="M1237" s="7"/>
      <c r="N1237" s="7"/>
      <c r="O1237" s="7"/>
      <c r="P1237" s="6"/>
      <c r="Q1237" s="6"/>
      <c r="R1237" s="6"/>
      <c r="S1237" s="6"/>
      <c r="T1237" s="6"/>
      <c r="U1237" s="6"/>
      <c r="V1237" s="6"/>
      <c r="W1237" s="7"/>
      <c r="X1237" s="7"/>
      <c r="Y1237" s="7"/>
      <c r="Z1237" s="7"/>
      <c r="AA1237" s="7"/>
      <c r="AB1237" s="7"/>
      <c r="AC1237" s="7"/>
      <c r="AD1237" s="7"/>
      <c r="AE1237" s="7"/>
      <c r="AF1237" s="6"/>
      <c r="AG1237" s="7"/>
      <c r="AH1237" s="7"/>
      <c r="AI1237" s="7"/>
      <c r="AJ1237" s="7"/>
      <c r="AN1237" s="6"/>
      <c r="AO1237" s="7"/>
      <c r="AP1237" s="7"/>
      <c r="AQ1237" s="7"/>
      <c r="AR1237" s="7"/>
      <c r="AV1237" s="6"/>
      <c r="AW1237" s="7"/>
      <c r="AX1237" s="7"/>
      <c r="AY1237" s="7"/>
      <c r="AZ1237" s="7"/>
      <c r="BD1237" s="6"/>
      <c r="BE1237" s="7"/>
      <c r="BF1237" s="7"/>
      <c r="BG1237" s="7"/>
      <c r="BH1237" s="7"/>
      <c r="BQ1237" s="7"/>
      <c r="BR1237" s="7"/>
      <c r="BS1237" s="7"/>
      <c r="BT1237" s="7"/>
      <c r="BU1237" s="7"/>
      <c r="CH1237" s="7"/>
      <c r="CI1237" s="7"/>
      <c r="CJ1237" s="7"/>
      <c r="CK1237" s="7"/>
      <c r="CQ1237" s="7"/>
      <c r="CR1237" s="7"/>
      <c r="CS1237" s="7"/>
      <c r="CT1237" s="7"/>
      <c r="CU1237" s="7"/>
      <c r="DH1237" s="7"/>
      <c r="DI1237" s="7"/>
      <c r="DJ1237" s="7"/>
      <c r="DK1237" s="7"/>
      <c r="DQ1237" s="7"/>
      <c r="DR1237" s="7"/>
      <c r="DS1237" s="7"/>
      <c r="DT1237" s="7"/>
      <c r="DU1237" s="7"/>
      <c r="EB1237" s="7"/>
      <c r="EC1237" s="7"/>
      <c r="ED1237" s="7"/>
      <c r="EE1237" s="7"/>
      <c r="EK1237" s="7"/>
      <c r="EL1237" s="7"/>
      <c r="EM1237" s="7"/>
      <c r="EN1237" s="7"/>
      <c r="EO1237" s="7"/>
      <c r="EV1237" s="7"/>
      <c r="EW1237" s="7"/>
      <c r="EX1237" s="7"/>
      <c r="EY1237" s="7"/>
    </row>
    <row r="1238" spans="1:155" s="8" customFormat="1" x14ac:dyDescent="0.35">
      <c r="A1238" s="5"/>
      <c r="B1238" s="5"/>
      <c r="C1238" s="5"/>
      <c r="D1238" s="5"/>
      <c r="E1238" s="5"/>
      <c r="F1238" s="5"/>
      <c r="G1238" s="6"/>
      <c r="H1238" s="6"/>
      <c r="I1238" s="7"/>
      <c r="J1238" s="7"/>
      <c r="K1238" s="7"/>
      <c r="L1238" s="7"/>
      <c r="M1238" s="7"/>
      <c r="N1238" s="7"/>
      <c r="O1238" s="7"/>
      <c r="P1238" s="6"/>
      <c r="Q1238" s="6"/>
      <c r="R1238" s="6"/>
      <c r="S1238" s="6"/>
      <c r="T1238" s="6"/>
      <c r="U1238" s="6"/>
      <c r="V1238" s="6"/>
      <c r="W1238" s="7"/>
      <c r="X1238" s="7"/>
      <c r="Y1238" s="7"/>
      <c r="Z1238" s="7"/>
      <c r="AA1238" s="7"/>
      <c r="AB1238" s="7"/>
      <c r="AC1238" s="7"/>
      <c r="AD1238" s="7"/>
      <c r="AE1238" s="7"/>
      <c r="AF1238" s="6"/>
      <c r="AG1238" s="7"/>
      <c r="AH1238" s="7"/>
      <c r="AI1238" s="7"/>
      <c r="AJ1238" s="7"/>
      <c r="AN1238" s="6"/>
      <c r="AO1238" s="7"/>
      <c r="AP1238" s="7"/>
      <c r="AQ1238" s="7"/>
      <c r="AR1238" s="7"/>
      <c r="AV1238" s="6"/>
      <c r="AW1238" s="7"/>
      <c r="AX1238" s="7"/>
      <c r="AY1238" s="7"/>
      <c r="AZ1238" s="7"/>
      <c r="BD1238" s="6"/>
      <c r="BE1238" s="7"/>
      <c r="BF1238" s="7"/>
      <c r="BG1238" s="7"/>
      <c r="BH1238" s="7"/>
      <c r="BQ1238" s="7"/>
      <c r="BR1238" s="7"/>
      <c r="BS1238" s="7"/>
      <c r="BT1238" s="7"/>
      <c r="BU1238" s="7"/>
      <c r="CH1238" s="7"/>
      <c r="CI1238" s="7"/>
      <c r="CJ1238" s="7"/>
      <c r="CK1238" s="7"/>
      <c r="CQ1238" s="7"/>
      <c r="CR1238" s="7"/>
      <c r="CS1238" s="7"/>
      <c r="CT1238" s="7"/>
      <c r="CU1238" s="7"/>
      <c r="DH1238" s="7"/>
      <c r="DI1238" s="7"/>
      <c r="DJ1238" s="7"/>
      <c r="DK1238" s="7"/>
      <c r="DQ1238" s="7"/>
      <c r="DR1238" s="7"/>
      <c r="DS1238" s="7"/>
      <c r="DT1238" s="7"/>
      <c r="DU1238" s="7"/>
      <c r="EB1238" s="7"/>
      <c r="EC1238" s="7"/>
      <c r="ED1238" s="7"/>
      <c r="EE1238" s="7"/>
      <c r="EK1238" s="7"/>
      <c r="EL1238" s="7"/>
      <c r="EM1238" s="7"/>
      <c r="EN1238" s="7"/>
      <c r="EO1238" s="7"/>
      <c r="EV1238" s="7"/>
      <c r="EW1238" s="7"/>
      <c r="EX1238" s="7"/>
      <c r="EY1238" s="7"/>
    </row>
    <row r="1239" spans="1:155" s="8" customFormat="1" x14ac:dyDescent="0.35">
      <c r="A1239" s="5"/>
      <c r="B1239" s="5"/>
      <c r="C1239" s="5"/>
      <c r="D1239" s="5"/>
      <c r="E1239" s="5"/>
      <c r="F1239" s="5"/>
      <c r="G1239" s="6"/>
      <c r="H1239" s="6"/>
      <c r="I1239" s="7"/>
      <c r="J1239" s="7"/>
      <c r="K1239" s="7"/>
      <c r="L1239" s="7"/>
      <c r="M1239" s="7"/>
      <c r="N1239" s="7"/>
      <c r="O1239" s="7"/>
      <c r="P1239" s="6"/>
      <c r="Q1239" s="6"/>
      <c r="R1239" s="6"/>
      <c r="S1239" s="6"/>
      <c r="T1239" s="6"/>
      <c r="U1239" s="6"/>
      <c r="V1239" s="6"/>
      <c r="W1239" s="7"/>
      <c r="X1239" s="7"/>
      <c r="Y1239" s="7"/>
      <c r="Z1239" s="7"/>
      <c r="AA1239" s="7"/>
      <c r="AB1239" s="7"/>
      <c r="AC1239" s="7"/>
      <c r="AD1239" s="7"/>
      <c r="AE1239" s="7"/>
      <c r="AF1239" s="6"/>
      <c r="AG1239" s="7"/>
      <c r="AH1239" s="7"/>
      <c r="AI1239" s="7"/>
      <c r="AJ1239" s="7"/>
      <c r="AN1239" s="6"/>
      <c r="AO1239" s="7"/>
      <c r="AP1239" s="7"/>
      <c r="AQ1239" s="7"/>
      <c r="AR1239" s="7"/>
      <c r="AV1239" s="6"/>
      <c r="AW1239" s="7"/>
      <c r="AX1239" s="7"/>
      <c r="AY1239" s="7"/>
      <c r="AZ1239" s="7"/>
      <c r="BD1239" s="6"/>
      <c r="BE1239" s="7"/>
      <c r="BF1239" s="7"/>
      <c r="BG1239" s="7"/>
      <c r="BH1239" s="7"/>
      <c r="BQ1239" s="7"/>
      <c r="BR1239" s="7"/>
      <c r="BS1239" s="7"/>
      <c r="BT1239" s="7"/>
      <c r="BU1239" s="7"/>
      <c r="CH1239" s="7"/>
      <c r="CI1239" s="7"/>
      <c r="CJ1239" s="7"/>
      <c r="CK1239" s="7"/>
      <c r="CQ1239" s="7"/>
      <c r="CR1239" s="7"/>
      <c r="CS1239" s="7"/>
      <c r="CT1239" s="7"/>
      <c r="CU1239" s="7"/>
      <c r="DH1239" s="7"/>
      <c r="DI1239" s="7"/>
      <c r="DJ1239" s="7"/>
      <c r="DK1239" s="7"/>
      <c r="DQ1239" s="7"/>
      <c r="DR1239" s="7"/>
      <c r="DS1239" s="7"/>
      <c r="DT1239" s="7"/>
      <c r="DU1239" s="7"/>
      <c r="EB1239" s="7"/>
      <c r="EC1239" s="7"/>
      <c r="ED1239" s="7"/>
      <c r="EE1239" s="7"/>
      <c r="EK1239" s="7"/>
      <c r="EL1239" s="7"/>
      <c r="EM1239" s="7"/>
      <c r="EN1239" s="7"/>
      <c r="EO1239" s="7"/>
      <c r="EV1239" s="7"/>
      <c r="EW1239" s="7"/>
      <c r="EX1239" s="7"/>
      <c r="EY1239" s="7"/>
    </row>
    <row r="1240" spans="1:155" s="8" customFormat="1" x14ac:dyDescent="0.35">
      <c r="A1240" s="5"/>
      <c r="B1240" s="5"/>
      <c r="C1240" s="5"/>
      <c r="D1240" s="5"/>
      <c r="E1240" s="5"/>
      <c r="F1240" s="5"/>
      <c r="G1240" s="6"/>
      <c r="H1240" s="6"/>
      <c r="I1240" s="7"/>
      <c r="J1240" s="7"/>
      <c r="K1240" s="7"/>
      <c r="L1240" s="7"/>
      <c r="M1240" s="7"/>
      <c r="N1240" s="7"/>
      <c r="O1240" s="7"/>
      <c r="P1240" s="6"/>
      <c r="Q1240" s="6"/>
      <c r="R1240" s="6"/>
      <c r="S1240" s="6"/>
      <c r="T1240" s="6"/>
      <c r="U1240" s="6"/>
      <c r="V1240" s="6"/>
      <c r="W1240" s="7"/>
      <c r="X1240" s="7"/>
      <c r="Y1240" s="7"/>
      <c r="Z1240" s="7"/>
      <c r="AA1240" s="7"/>
      <c r="AB1240" s="7"/>
      <c r="AC1240" s="7"/>
      <c r="AD1240" s="7"/>
      <c r="AE1240" s="7"/>
      <c r="AF1240" s="6"/>
      <c r="AG1240" s="7"/>
      <c r="AH1240" s="7"/>
      <c r="AI1240" s="7"/>
      <c r="AJ1240" s="7"/>
      <c r="AN1240" s="6"/>
      <c r="AO1240" s="7"/>
      <c r="AP1240" s="7"/>
      <c r="AQ1240" s="7"/>
      <c r="AR1240" s="7"/>
      <c r="AV1240" s="6"/>
      <c r="AW1240" s="7"/>
      <c r="AX1240" s="7"/>
      <c r="AY1240" s="7"/>
      <c r="AZ1240" s="7"/>
      <c r="BD1240" s="6"/>
      <c r="BE1240" s="7"/>
      <c r="BF1240" s="7"/>
      <c r="BG1240" s="7"/>
      <c r="BH1240" s="7"/>
      <c r="BQ1240" s="7"/>
      <c r="BR1240" s="7"/>
      <c r="BS1240" s="7"/>
      <c r="BT1240" s="7"/>
      <c r="BU1240" s="7"/>
      <c r="CH1240" s="7"/>
      <c r="CI1240" s="7"/>
      <c r="CJ1240" s="7"/>
      <c r="CK1240" s="7"/>
      <c r="CQ1240" s="7"/>
      <c r="CR1240" s="7"/>
      <c r="CS1240" s="7"/>
      <c r="CT1240" s="7"/>
      <c r="CU1240" s="7"/>
      <c r="DH1240" s="7"/>
      <c r="DI1240" s="7"/>
      <c r="DJ1240" s="7"/>
      <c r="DK1240" s="7"/>
      <c r="DQ1240" s="7"/>
      <c r="DR1240" s="7"/>
      <c r="DS1240" s="7"/>
      <c r="DT1240" s="7"/>
      <c r="DU1240" s="7"/>
      <c r="EB1240" s="7"/>
      <c r="EC1240" s="7"/>
      <c r="ED1240" s="7"/>
      <c r="EE1240" s="7"/>
      <c r="EK1240" s="7"/>
      <c r="EL1240" s="7"/>
      <c r="EM1240" s="7"/>
      <c r="EN1240" s="7"/>
      <c r="EO1240" s="7"/>
      <c r="EV1240" s="7"/>
      <c r="EW1240" s="7"/>
      <c r="EX1240" s="7"/>
      <c r="EY1240" s="7"/>
    </row>
    <row r="1241" spans="1:155" s="8" customFormat="1" x14ac:dyDescent="0.35">
      <c r="A1241" s="5"/>
      <c r="B1241" s="5"/>
      <c r="C1241" s="5"/>
      <c r="D1241" s="5"/>
      <c r="E1241" s="5"/>
      <c r="F1241" s="5"/>
      <c r="G1241" s="6"/>
      <c r="H1241" s="6"/>
      <c r="I1241" s="7"/>
      <c r="J1241" s="7"/>
      <c r="K1241" s="7"/>
      <c r="L1241" s="7"/>
      <c r="M1241" s="7"/>
      <c r="N1241" s="7"/>
      <c r="O1241" s="7"/>
      <c r="P1241" s="6"/>
      <c r="Q1241" s="6"/>
      <c r="R1241" s="6"/>
      <c r="S1241" s="6"/>
      <c r="T1241" s="6"/>
      <c r="U1241" s="6"/>
      <c r="V1241" s="6"/>
      <c r="W1241" s="7"/>
      <c r="X1241" s="7"/>
      <c r="Y1241" s="7"/>
      <c r="Z1241" s="7"/>
      <c r="AA1241" s="7"/>
      <c r="AB1241" s="7"/>
      <c r="AC1241" s="7"/>
      <c r="AD1241" s="7"/>
      <c r="AE1241" s="7"/>
      <c r="AF1241" s="6"/>
      <c r="AG1241" s="7"/>
      <c r="AH1241" s="7"/>
      <c r="AI1241" s="7"/>
      <c r="AJ1241" s="7"/>
      <c r="AN1241" s="6"/>
      <c r="AO1241" s="7"/>
      <c r="AP1241" s="7"/>
      <c r="AQ1241" s="7"/>
      <c r="AR1241" s="7"/>
      <c r="AV1241" s="6"/>
      <c r="AW1241" s="7"/>
      <c r="AX1241" s="7"/>
      <c r="AY1241" s="7"/>
      <c r="AZ1241" s="7"/>
      <c r="BD1241" s="6"/>
      <c r="BE1241" s="7"/>
      <c r="BF1241" s="7"/>
      <c r="BG1241" s="7"/>
      <c r="BH1241" s="7"/>
      <c r="BQ1241" s="7"/>
      <c r="BR1241" s="7"/>
      <c r="BS1241" s="7"/>
      <c r="BT1241" s="7"/>
      <c r="BU1241" s="7"/>
      <c r="CH1241" s="7"/>
      <c r="CI1241" s="7"/>
      <c r="CJ1241" s="7"/>
      <c r="CK1241" s="7"/>
      <c r="CQ1241" s="7"/>
      <c r="CR1241" s="7"/>
      <c r="CS1241" s="7"/>
      <c r="CT1241" s="7"/>
      <c r="CU1241" s="7"/>
      <c r="DH1241" s="7"/>
      <c r="DI1241" s="7"/>
      <c r="DJ1241" s="7"/>
      <c r="DK1241" s="7"/>
      <c r="DQ1241" s="7"/>
      <c r="DR1241" s="7"/>
      <c r="DS1241" s="7"/>
      <c r="DT1241" s="7"/>
      <c r="DU1241" s="7"/>
      <c r="EB1241" s="7"/>
      <c r="EC1241" s="7"/>
      <c r="ED1241" s="7"/>
      <c r="EE1241" s="7"/>
      <c r="EK1241" s="7"/>
      <c r="EL1241" s="7"/>
      <c r="EM1241" s="7"/>
      <c r="EN1241" s="7"/>
      <c r="EO1241" s="7"/>
      <c r="EV1241" s="7"/>
      <c r="EW1241" s="7"/>
      <c r="EX1241" s="7"/>
      <c r="EY1241" s="7"/>
    </row>
    <row r="1242" spans="1:155" s="8" customFormat="1" x14ac:dyDescent="0.35">
      <c r="A1242" s="5"/>
      <c r="B1242" s="5"/>
      <c r="C1242" s="5"/>
      <c r="D1242" s="5"/>
      <c r="E1242" s="5"/>
      <c r="F1242" s="5"/>
      <c r="G1242" s="6"/>
      <c r="H1242" s="6"/>
      <c r="I1242" s="7"/>
      <c r="J1242" s="7"/>
      <c r="K1242" s="7"/>
      <c r="L1242" s="7"/>
      <c r="M1242" s="7"/>
      <c r="N1242" s="7"/>
      <c r="O1242" s="7"/>
      <c r="P1242" s="6"/>
      <c r="Q1242" s="6"/>
      <c r="R1242" s="6"/>
      <c r="S1242" s="6"/>
      <c r="T1242" s="6"/>
      <c r="U1242" s="6"/>
      <c r="V1242" s="6"/>
      <c r="W1242" s="7"/>
      <c r="X1242" s="7"/>
      <c r="Y1242" s="7"/>
      <c r="Z1242" s="7"/>
      <c r="AA1242" s="7"/>
      <c r="AB1242" s="7"/>
      <c r="AC1242" s="7"/>
      <c r="AD1242" s="7"/>
      <c r="AE1242" s="7"/>
      <c r="AF1242" s="6"/>
      <c r="AG1242" s="7"/>
      <c r="AH1242" s="7"/>
      <c r="AI1242" s="7"/>
      <c r="AJ1242" s="7"/>
      <c r="AN1242" s="6"/>
      <c r="AO1242" s="7"/>
      <c r="AP1242" s="7"/>
      <c r="AQ1242" s="7"/>
      <c r="AR1242" s="7"/>
      <c r="AV1242" s="6"/>
      <c r="AW1242" s="7"/>
      <c r="AX1242" s="7"/>
      <c r="AY1242" s="7"/>
      <c r="AZ1242" s="7"/>
      <c r="BD1242" s="6"/>
      <c r="BE1242" s="7"/>
      <c r="BF1242" s="7"/>
      <c r="BG1242" s="7"/>
      <c r="BH1242" s="7"/>
      <c r="BQ1242" s="7"/>
      <c r="BR1242" s="7"/>
      <c r="BS1242" s="7"/>
      <c r="BT1242" s="7"/>
      <c r="BU1242" s="7"/>
      <c r="CH1242" s="7"/>
      <c r="CI1242" s="7"/>
      <c r="CJ1242" s="7"/>
      <c r="CK1242" s="7"/>
      <c r="CQ1242" s="7"/>
      <c r="CR1242" s="7"/>
      <c r="CS1242" s="7"/>
      <c r="CT1242" s="7"/>
      <c r="CU1242" s="7"/>
      <c r="DH1242" s="7"/>
      <c r="DI1242" s="7"/>
      <c r="DJ1242" s="7"/>
      <c r="DK1242" s="7"/>
      <c r="DQ1242" s="7"/>
      <c r="DR1242" s="7"/>
      <c r="DS1242" s="7"/>
      <c r="DT1242" s="7"/>
      <c r="DU1242" s="7"/>
      <c r="EB1242" s="7"/>
      <c r="EC1242" s="7"/>
      <c r="ED1242" s="7"/>
      <c r="EE1242" s="7"/>
      <c r="EK1242" s="7"/>
      <c r="EL1242" s="7"/>
      <c r="EM1242" s="7"/>
      <c r="EN1242" s="7"/>
      <c r="EO1242" s="7"/>
      <c r="EV1242" s="7"/>
      <c r="EW1242" s="7"/>
      <c r="EX1242" s="7"/>
      <c r="EY1242" s="7"/>
    </row>
    <row r="1243" spans="1:155" s="8" customFormat="1" x14ac:dyDescent="0.35">
      <c r="A1243" s="5"/>
      <c r="B1243" s="5"/>
      <c r="C1243" s="5"/>
      <c r="D1243" s="5"/>
      <c r="E1243" s="5"/>
      <c r="F1243" s="5"/>
      <c r="G1243" s="6"/>
      <c r="H1243" s="6"/>
      <c r="I1243" s="7"/>
      <c r="J1243" s="7"/>
      <c r="K1243" s="7"/>
      <c r="L1243" s="7"/>
      <c r="M1243" s="7"/>
      <c r="N1243" s="7"/>
      <c r="O1243" s="7"/>
      <c r="P1243" s="6"/>
      <c r="Q1243" s="6"/>
      <c r="R1243" s="6"/>
      <c r="S1243" s="6"/>
      <c r="T1243" s="6"/>
      <c r="U1243" s="6"/>
      <c r="V1243" s="6"/>
      <c r="W1243" s="7"/>
      <c r="X1243" s="7"/>
      <c r="Y1243" s="7"/>
      <c r="Z1243" s="7"/>
      <c r="AA1243" s="7"/>
      <c r="AB1243" s="7"/>
      <c r="AC1243" s="7"/>
      <c r="AD1243" s="7"/>
      <c r="AE1243" s="7"/>
      <c r="AF1243" s="6"/>
      <c r="AG1243" s="7"/>
      <c r="AH1243" s="7"/>
      <c r="AI1243" s="7"/>
      <c r="AJ1243" s="7"/>
      <c r="AN1243" s="6"/>
      <c r="AO1243" s="7"/>
      <c r="AP1243" s="7"/>
      <c r="AQ1243" s="7"/>
      <c r="AR1243" s="7"/>
      <c r="AV1243" s="6"/>
      <c r="AW1243" s="7"/>
      <c r="AX1243" s="7"/>
      <c r="AY1243" s="7"/>
      <c r="AZ1243" s="7"/>
      <c r="BD1243" s="6"/>
      <c r="BE1243" s="7"/>
      <c r="BF1243" s="7"/>
      <c r="BG1243" s="7"/>
      <c r="BH1243" s="7"/>
      <c r="BQ1243" s="7"/>
      <c r="BR1243" s="7"/>
      <c r="BS1243" s="7"/>
      <c r="BT1243" s="7"/>
      <c r="BU1243" s="7"/>
      <c r="CH1243" s="7"/>
      <c r="CI1243" s="7"/>
      <c r="CJ1243" s="7"/>
      <c r="CK1243" s="7"/>
      <c r="CQ1243" s="7"/>
      <c r="CR1243" s="7"/>
      <c r="CS1243" s="7"/>
      <c r="CT1243" s="7"/>
      <c r="CU1243" s="7"/>
      <c r="DH1243" s="7"/>
      <c r="DI1243" s="7"/>
      <c r="DJ1243" s="7"/>
      <c r="DK1243" s="7"/>
      <c r="DQ1243" s="7"/>
      <c r="DR1243" s="7"/>
      <c r="DS1243" s="7"/>
      <c r="DT1243" s="7"/>
      <c r="DU1243" s="7"/>
      <c r="EB1243" s="7"/>
      <c r="EC1243" s="7"/>
      <c r="ED1243" s="7"/>
      <c r="EE1243" s="7"/>
      <c r="EK1243" s="7"/>
      <c r="EL1243" s="7"/>
      <c r="EM1243" s="7"/>
      <c r="EN1243" s="7"/>
      <c r="EO1243" s="7"/>
      <c r="EV1243" s="7"/>
      <c r="EW1243" s="7"/>
      <c r="EX1243" s="7"/>
      <c r="EY1243" s="7"/>
    </row>
    <row r="1244" spans="1:155" s="8" customFormat="1" x14ac:dyDescent="0.35">
      <c r="A1244" s="5"/>
      <c r="B1244" s="5"/>
      <c r="C1244" s="5"/>
      <c r="D1244" s="5"/>
      <c r="E1244" s="5"/>
      <c r="F1244" s="5"/>
      <c r="G1244" s="6"/>
      <c r="H1244" s="6"/>
      <c r="I1244" s="7"/>
      <c r="J1244" s="7"/>
      <c r="K1244" s="7"/>
      <c r="L1244" s="7"/>
      <c r="M1244" s="7"/>
      <c r="N1244" s="7"/>
      <c r="O1244" s="7"/>
      <c r="P1244" s="6"/>
      <c r="Q1244" s="6"/>
      <c r="R1244" s="6"/>
      <c r="S1244" s="6"/>
      <c r="T1244" s="6"/>
      <c r="U1244" s="6"/>
      <c r="V1244" s="6"/>
      <c r="W1244" s="7"/>
      <c r="X1244" s="7"/>
      <c r="Y1244" s="7"/>
      <c r="Z1244" s="7"/>
      <c r="AA1244" s="7"/>
      <c r="AB1244" s="7"/>
      <c r="AC1244" s="7"/>
      <c r="AD1244" s="7"/>
      <c r="AE1244" s="7"/>
      <c r="AF1244" s="6"/>
      <c r="AG1244" s="7"/>
      <c r="AH1244" s="7"/>
      <c r="AI1244" s="7"/>
      <c r="AJ1244" s="7"/>
      <c r="AN1244" s="6"/>
      <c r="AO1244" s="7"/>
      <c r="AP1244" s="7"/>
      <c r="AQ1244" s="7"/>
      <c r="AR1244" s="7"/>
      <c r="AV1244" s="6"/>
      <c r="AW1244" s="7"/>
      <c r="AX1244" s="7"/>
      <c r="AY1244" s="7"/>
      <c r="AZ1244" s="7"/>
      <c r="BD1244" s="6"/>
      <c r="BE1244" s="7"/>
      <c r="BF1244" s="7"/>
      <c r="BG1244" s="7"/>
      <c r="BH1244" s="7"/>
      <c r="BQ1244" s="7"/>
      <c r="BR1244" s="7"/>
      <c r="BS1244" s="7"/>
      <c r="BT1244" s="7"/>
      <c r="BU1244" s="7"/>
      <c r="CH1244" s="7"/>
      <c r="CI1244" s="7"/>
      <c r="CJ1244" s="7"/>
      <c r="CK1244" s="7"/>
      <c r="CQ1244" s="7"/>
      <c r="CR1244" s="7"/>
      <c r="CS1244" s="7"/>
      <c r="CT1244" s="7"/>
      <c r="CU1244" s="7"/>
      <c r="DH1244" s="7"/>
      <c r="DI1244" s="7"/>
      <c r="DJ1244" s="7"/>
      <c r="DK1244" s="7"/>
      <c r="DQ1244" s="7"/>
      <c r="DR1244" s="7"/>
      <c r="DS1244" s="7"/>
      <c r="DT1244" s="7"/>
      <c r="DU1244" s="7"/>
      <c r="EB1244" s="7"/>
      <c r="EC1244" s="7"/>
      <c r="ED1244" s="7"/>
      <c r="EE1244" s="7"/>
      <c r="EK1244" s="7"/>
      <c r="EL1244" s="7"/>
      <c r="EM1244" s="7"/>
      <c r="EN1244" s="7"/>
      <c r="EO1244" s="7"/>
      <c r="EV1244" s="7"/>
      <c r="EW1244" s="7"/>
      <c r="EX1244" s="7"/>
      <c r="EY1244" s="7"/>
    </row>
    <row r="1245" spans="1:155" s="8" customFormat="1" x14ac:dyDescent="0.35">
      <c r="A1245" s="5"/>
      <c r="B1245" s="5"/>
      <c r="C1245" s="5"/>
      <c r="D1245" s="5"/>
      <c r="E1245" s="5"/>
      <c r="F1245" s="5"/>
      <c r="G1245" s="6"/>
      <c r="H1245" s="6"/>
      <c r="I1245" s="7"/>
      <c r="J1245" s="7"/>
      <c r="K1245" s="7"/>
      <c r="L1245" s="7"/>
      <c r="M1245" s="7"/>
      <c r="N1245" s="7"/>
      <c r="O1245" s="7"/>
      <c r="P1245" s="6"/>
      <c r="Q1245" s="6"/>
      <c r="R1245" s="6"/>
      <c r="S1245" s="6"/>
      <c r="T1245" s="6"/>
      <c r="U1245" s="6"/>
      <c r="V1245" s="6"/>
      <c r="W1245" s="7"/>
      <c r="X1245" s="7"/>
      <c r="Y1245" s="7"/>
      <c r="Z1245" s="7"/>
      <c r="AA1245" s="7"/>
      <c r="AB1245" s="7"/>
      <c r="AC1245" s="7"/>
      <c r="AD1245" s="7"/>
      <c r="AE1245" s="7"/>
      <c r="AF1245" s="6"/>
      <c r="AG1245" s="7"/>
      <c r="AH1245" s="7"/>
      <c r="AI1245" s="7"/>
      <c r="AJ1245" s="7"/>
      <c r="AN1245" s="6"/>
      <c r="AO1245" s="7"/>
      <c r="AP1245" s="7"/>
      <c r="AQ1245" s="7"/>
      <c r="AR1245" s="7"/>
      <c r="AV1245" s="6"/>
      <c r="AW1245" s="7"/>
      <c r="AX1245" s="7"/>
      <c r="AY1245" s="7"/>
      <c r="AZ1245" s="7"/>
      <c r="BD1245" s="6"/>
      <c r="BE1245" s="7"/>
      <c r="BF1245" s="7"/>
      <c r="BG1245" s="7"/>
      <c r="BH1245" s="7"/>
      <c r="BQ1245" s="7"/>
      <c r="BR1245" s="7"/>
      <c r="BS1245" s="7"/>
      <c r="BT1245" s="7"/>
      <c r="BU1245" s="7"/>
      <c r="CH1245" s="7"/>
      <c r="CI1245" s="7"/>
      <c r="CJ1245" s="7"/>
      <c r="CK1245" s="7"/>
      <c r="CQ1245" s="7"/>
      <c r="CR1245" s="7"/>
      <c r="CS1245" s="7"/>
      <c r="CT1245" s="7"/>
      <c r="CU1245" s="7"/>
      <c r="DH1245" s="7"/>
      <c r="DI1245" s="7"/>
      <c r="DJ1245" s="7"/>
      <c r="DK1245" s="7"/>
      <c r="DQ1245" s="7"/>
      <c r="DR1245" s="7"/>
      <c r="DS1245" s="7"/>
      <c r="DT1245" s="7"/>
      <c r="DU1245" s="7"/>
      <c r="EB1245" s="7"/>
      <c r="EC1245" s="7"/>
      <c r="ED1245" s="7"/>
      <c r="EE1245" s="7"/>
      <c r="EK1245" s="7"/>
      <c r="EL1245" s="7"/>
      <c r="EM1245" s="7"/>
      <c r="EN1245" s="7"/>
      <c r="EO1245" s="7"/>
      <c r="EV1245" s="7"/>
      <c r="EW1245" s="7"/>
      <c r="EX1245" s="7"/>
      <c r="EY1245" s="7"/>
    </row>
    <row r="1246" spans="1:155" s="8" customFormat="1" x14ac:dyDescent="0.35">
      <c r="A1246" s="5"/>
      <c r="B1246" s="5"/>
      <c r="C1246" s="5"/>
      <c r="D1246" s="5"/>
      <c r="E1246" s="5"/>
      <c r="F1246" s="5"/>
      <c r="G1246" s="6"/>
      <c r="H1246" s="6"/>
      <c r="I1246" s="7"/>
      <c r="J1246" s="7"/>
      <c r="K1246" s="7"/>
      <c r="L1246" s="7"/>
      <c r="M1246" s="7"/>
      <c r="N1246" s="7"/>
      <c r="O1246" s="7"/>
      <c r="P1246" s="6"/>
      <c r="Q1246" s="6"/>
      <c r="R1246" s="6"/>
      <c r="S1246" s="6"/>
      <c r="T1246" s="6"/>
      <c r="U1246" s="6"/>
      <c r="V1246" s="6"/>
      <c r="W1246" s="7"/>
      <c r="X1246" s="7"/>
      <c r="Y1246" s="7"/>
      <c r="Z1246" s="7"/>
      <c r="AA1246" s="7"/>
      <c r="AB1246" s="7"/>
      <c r="AC1246" s="7"/>
      <c r="AD1246" s="7"/>
      <c r="AE1246" s="7"/>
      <c r="AF1246" s="6"/>
      <c r="AG1246" s="7"/>
      <c r="AH1246" s="7"/>
      <c r="AI1246" s="7"/>
      <c r="AJ1246" s="7"/>
      <c r="AN1246" s="6"/>
      <c r="AO1246" s="7"/>
      <c r="AP1246" s="7"/>
      <c r="AQ1246" s="7"/>
      <c r="AR1246" s="7"/>
      <c r="AV1246" s="6"/>
      <c r="AW1246" s="7"/>
      <c r="AX1246" s="7"/>
      <c r="AY1246" s="7"/>
      <c r="AZ1246" s="7"/>
      <c r="BD1246" s="6"/>
      <c r="BE1246" s="7"/>
      <c r="BF1246" s="7"/>
      <c r="BG1246" s="7"/>
      <c r="BH1246" s="7"/>
      <c r="BQ1246" s="7"/>
      <c r="BR1246" s="7"/>
      <c r="BS1246" s="7"/>
      <c r="BT1246" s="7"/>
      <c r="BU1246" s="7"/>
      <c r="CH1246" s="7"/>
      <c r="CI1246" s="7"/>
      <c r="CJ1246" s="7"/>
      <c r="CK1246" s="7"/>
      <c r="CQ1246" s="7"/>
      <c r="CR1246" s="7"/>
      <c r="CS1246" s="7"/>
      <c r="CT1246" s="7"/>
      <c r="CU1246" s="7"/>
      <c r="DH1246" s="7"/>
      <c r="DI1246" s="7"/>
      <c r="DJ1246" s="7"/>
      <c r="DK1246" s="7"/>
      <c r="DQ1246" s="7"/>
      <c r="DR1246" s="7"/>
      <c r="DS1246" s="7"/>
      <c r="DT1246" s="7"/>
      <c r="DU1246" s="7"/>
      <c r="EB1246" s="7"/>
      <c r="EC1246" s="7"/>
      <c r="ED1246" s="7"/>
      <c r="EE1246" s="7"/>
      <c r="EK1246" s="7"/>
      <c r="EL1246" s="7"/>
      <c r="EM1246" s="7"/>
      <c r="EN1246" s="7"/>
      <c r="EO1246" s="7"/>
      <c r="EV1246" s="7"/>
      <c r="EW1246" s="7"/>
      <c r="EX1246" s="7"/>
      <c r="EY1246" s="7"/>
    </row>
    <row r="1247" spans="1:155" s="8" customFormat="1" x14ac:dyDescent="0.35">
      <c r="A1247" s="5"/>
      <c r="B1247" s="5"/>
      <c r="C1247" s="5"/>
      <c r="D1247" s="5"/>
      <c r="E1247" s="5"/>
      <c r="F1247" s="5"/>
      <c r="G1247" s="6"/>
      <c r="H1247" s="6"/>
      <c r="I1247" s="7"/>
      <c r="J1247" s="7"/>
      <c r="K1247" s="7"/>
      <c r="L1247" s="7"/>
      <c r="M1247" s="7"/>
      <c r="N1247" s="7"/>
      <c r="O1247" s="7"/>
      <c r="P1247" s="6"/>
      <c r="Q1247" s="6"/>
      <c r="R1247" s="6"/>
      <c r="S1247" s="6"/>
      <c r="T1247" s="6"/>
      <c r="U1247" s="6"/>
      <c r="V1247" s="6"/>
      <c r="W1247" s="7"/>
      <c r="X1247" s="7"/>
      <c r="Y1247" s="7"/>
      <c r="Z1247" s="7"/>
      <c r="AA1247" s="7"/>
      <c r="AB1247" s="7"/>
      <c r="AC1247" s="7"/>
      <c r="AD1247" s="7"/>
      <c r="AE1247" s="7"/>
      <c r="AF1247" s="6"/>
      <c r="AG1247" s="7"/>
      <c r="AH1247" s="7"/>
      <c r="AI1247" s="7"/>
      <c r="AJ1247" s="7"/>
      <c r="AN1247" s="6"/>
      <c r="AO1247" s="7"/>
      <c r="AP1247" s="7"/>
      <c r="AQ1247" s="7"/>
      <c r="AR1247" s="7"/>
      <c r="AV1247" s="6"/>
      <c r="AW1247" s="7"/>
      <c r="AX1247" s="7"/>
      <c r="AY1247" s="7"/>
      <c r="AZ1247" s="7"/>
      <c r="BD1247" s="6"/>
      <c r="BE1247" s="7"/>
      <c r="BF1247" s="7"/>
      <c r="BG1247" s="7"/>
      <c r="BH1247" s="7"/>
      <c r="BQ1247" s="7"/>
      <c r="BR1247" s="7"/>
      <c r="BS1247" s="7"/>
      <c r="BT1247" s="7"/>
      <c r="BU1247" s="7"/>
      <c r="CH1247" s="7"/>
      <c r="CI1247" s="7"/>
      <c r="CJ1247" s="7"/>
      <c r="CK1247" s="7"/>
      <c r="CQ1247" s="7"/>
      <c r="CR1247" s="7"/>
      <c r="CS1247" s="7"/>
      <c r="CT1247" s="7"/>
      <c r="CU1247" s="7"/>
      <c r="DH1247" s="7"/>
      <c r="DI1247" s="7"/>
      <c r="DJ1247" s="7"/>
      <c r="DK1247" s="7"/>
      <c r="DQ1247" s="7"/>
      <c r="DR1247" s="7"/>
      <c r="DS1247" s="7"/>
      <c r="DT1247" s="7"/>
      <c r="DU1247" s="7"/>
      <c r="EB1247" s="7"/>
      <c r="EC1247" s="7"/>
      <c r="ED1247" s="7"/>
      <c r="EE1247" s="7"/>
      <c r="EK1247" s="7"/>
      <c r="EL1247" s="7"/>
      <c r="EM1247" s="7"/>
      <c r="EN1247" s="7"/>
      <c r="EO1247" s="7"/>
      <c r="EV1247" s="7"/>
      <c r="EW1247" s="7"/>
      <c r="EX1247" s="7"/>
      <c r="EY1247" s="7"/>
    </row>
    <row r="1248" spans="1:155" s="8" customFormat="1" x14ac:dyDescent="0.35">
      <c r="A1248" s="5"/>
      <c r="B1248" s="5"/>
      <c r="C1248" s="5"/>
      <c r="D1248" s="5"/>
      <c r="E1248" s="5"/>
      <c r="F1248" s="5"/>
      <c r="G1248" s="6"/>
      <c r="H1248" s="6"/>
      <c r="I1248" s="7"/>
      <c r="J1248" s="7"/>
      <c r="K1248" s="7"/>
      <c r="L1248" s="7"/>
      <c r="M1248" s="7"/>
      <c r="N1248" s="7"/>
      <c r="O1248" s="7"/>
      <c r="P1248" s="6"/>
      <c r="Q1248" s="6"/>
      <c r="R1248" s="6"/>
      <c r="S1248" s="6"/>
      <c r="T1248" s="6"/>
      <c r="U1248" s="6"/>
      <c r="V1248" s="6"/>
      <c r="W1248" s="7"/>
      <c r="X1248" s="7"/>
      <c r="Y1248" s="7"/>
      <c r="Z1248" s="7"/>
      <c r="AA1248" s="7"/>
      <c r="AB1248" s="7"/>
      <c r="AC1248" s="7"/>
      <c r="AD1248" s="7"/>
      <c r="AE1248" s="7"/>
      <c r="AF1248" s="6"/>
      <c r="AG1248" s="7"/>
      <c r="AH1248" s="7"/>
      <c r="AI1248" s="7"/>
      <c r="AJ1248" s="7"/>
      <c r="AN1248" s="6"/>
      <c r="AO1248" s="7"/>
      <c r="AP1248" s="7"/>
      <c r="AQ1248" s="7"/>
      <c r="AR1248" s="7"/>
      <c r="AV1248" s="6"/>
      <c r="AW1248" s="7"/>
      <c r="AX1248" s="7"/>
      <c r="AY1248" s="7"/>
      <c r="AZ1248" s="7"/>
      <c r="BD1248" s="6"/>
      <c r="BE1248" s="7"/>
      <c r="BF1248" s="7"/>
      <c r="BG1248" s="7"/>
      <c r="BH1248" s="7"/>
      <c r="BQ1248" s="7"/>
      <c r="BR1248" s="7"/>
      <c r="BS1248" s="7"/>
      <c r="BT1248" s="7"/>
      <c r="BU1248" s="7"/>
      <c r="CH1248" s="7"/>
      <c r="CI1248" s="7"/>
      <c r="CJ1248" s="7"/>
      <c r="CK1248" s="7"/>
      <c r="CQ1248" s="7"/>
      <c r="CR1248" s="7"/>
      <c r="CS1248" s="7"/>
      <c r="CT1248" s="7"/>
      <c r="CU1248" s="7"/>
      <c r="DH1248" s="7"/>
      <c r="DI1248" s="7"/>
      <c r="DJ1248" s="7"/>
      <c r="DK1248" s="7"/>
      <c r="DQ1248" s="7"/>
      <c r="DR1248" s="7"/>
      <c r="DS1248" s="7"/>
      <c r="DT1248" s="7"/>
      <c r="DU1248" s="7"/>
      <c r="EB1248" s="7"/>
      <c r="EC1248" s="7"/>
      <c r="ED1248" s="7"/>
      <c r="EE1248" s="7"/>
      <c r="EK1248" s="7"/>
      <c r="EL1248" s="7"/>
      <c r="EM1248" s="7"/>
      <c r="EN1248" s="7"/>
      <c r="EO1248" s="7"/>
      <c r="EV1248" s="7"/>
      <c r="EW1248" s="7"/>
      <c r="EX1248" s="7"/>
      <c r="EY1248" s="7"/>
    </row>
    <row r="1249" spans="1:155" s="8" customFormat="1" x14ac:dyDescent="0.35">
      <c r="A1249" s="5"/>
      <c r="B1249" s="5"/>
      <c r="C1249" s="5"/>
      <c r="D1249" s="5"/>
      <c r="E1249" s="5"/>
      <c r="F1249" s="5"/>
      <c r="G1249" s="6"/>
      <c r="H1249" s="6"/>
      <c r="I1249" s="7"/>
      <c r="J1249" s="7"/>
      <c r="K1249" s="7"/>
      <c r="L1249" s="7"/>
      <c r="M1249" s="7"/>
      <c r="N1249" s="7"/>
      <c r="O1249" s="7"/>
      <c r="P1249" s="6"/>
      <c r="Q1249" s="6"/>
      <c r="R1249" s="6"/>
      <c r="S1249" s="6"/>
      <c r="T1249" s="6"/>
      <c r="U1249" s="6"/>
      <c r="V1249" s="6"/>
      <c r="W1249" s="7"/>
      <c r="X1249" s="7"/>
      <c r="Y1249" s="7"/>
      <c r="Z1249" s="7"/>
      <c r="AA1249" s="7"/>
      <c r="AB1249" s="7"/>
      <c r="AC1249" s="7"/>
      <c r="AD1249" s="7"/>
      <c r="AE1249" s="7"/>
      <c r="AF1249" s="6"/>
      <c r="AG1249" s="7"/>
      <c r="AH1249" s="7"/>
      <c r="AI1249" s="7"/>
      <c r="AJ1249" s="7"/>
      <c r="AN1249" s="6"/>
      <c r="AO1249" s="7"/>
      <c r="AP1249" s="7"/>
      <c r="AQ1249" s="7"/>
      <c r="AR1249" s="7"/>
      <c r="AV1249" s="6"/>
      <c r="AW1249" s="7"/>
      <c r="AX1249" s="7"/>
      <c r="AY1249" s="7"/>
      <c r="AZ1249" s="7"/>
      <c r="BD1249" s="6"/>
      <c r="BE1249" s="7"/>
      <c r="BF1249" s="7"/>
      <c r="BG1249" s="7"/>
      <c r="BH1249" s="7"/>
      <c r="BQ1249" s="7"/>
      <c r="BR1249" s="7"/>
      <c r="BS1249" s="7"/>
      <c r="BT1249" s="7"/>
      <c r="BU1249" s="7"/>
      <c r="CH1249" s="7"/>
      <c r="CI1249" s="7"/>
      <c r="CJ1249" s="7"/>
      <c r="CK1249" s="7"/>
      <c r="CQ1249" s="7"/>
      <c r="CR1249" s="7"/>
      <c r="CS1249" s="7"/>
      <c r="CT1249" s="7"/>
      <c r="CU1249" s="7"/>
      <c r="DH1249" s="7"/>
      <c r="DI1249" s="7"/>
      <c r="DJ1249" s="7"/>
      <c r="DK1249" s="7"/>
      <c r="DQ1249" s="7"/>
      <c r="DR1249" s="7"/>
      <c r="DS1249" s="7"/>
      <c r="DT1249" s="7"/>
      <c r="DU1249" s="7"/>
      <c r="EB1249" s="7"/>
      <c r="EC1249" s="7"/>
      <c r="ED1249" s="7"/>
      <c r="EE1249" s="7"/>
      <c r="EK1249" s="7"/>
      <c r="EL1249" s="7"/>
      <c r="EM1249" s="7"/>
      <c r="EN1249" s="7"/>
      <c r="EO1249" s="7"/>
      <c r="EV1249" s="7"/>
      <c r="EW1249" s="7"/>
      <c r="EX1249" s="7"/>
      <c r="EY1249" s="7"/>
    </row>
    <row r="1250" spans="1:155" s="8" customFormat="1" x14ac:dyDescent="0.35">
      <c r="A1250" s="5"/>
      <c r="B1250" s="5"/>
      <c r="C1250" s="5"/>
      <c r="D1250" s="5"/>
      <c r="E1250" s="5"/>
      <c r="F1250" s="5"/>
      <c r="G1250" s="6"/>
      <c r="H1250" s="6"/>
      <c r="I1250" s="7"/>
      <c r="J1250" s="7"/>
      <c r="K1250" s="7"/>
      <c r="L1250" s="7"/>
      <c r="M1250" s="7"/>
      <c r="N1250" s="7"/>
      <c r="O1250" s="7"/>
      <c r="P1250" s="6"/>
      <c r="Q1250" s="6"/>
      <c r="R1250" s="6"/>
      <c r="S1250" s="6"/>
      <c r="T1250" s="6"/>
      <c r="U1250" s="6"/>
      <c r="V1250" s="6"/>
      <c r="W1250" s="7"/>
      <c r="X1250" s="7"/>
      <c r="Y1250" s="7"/>
      <c r="Z1250" s="7"/>
      <c r="AA1250" s="7"/>
      <c r="AB1250" s="7"/>
      <c r="AC1250" s="7"/>
      <c r="AD1250" s="7"/>
      <c r="AE1250" s="7"/>
      <c r="AF1250" s="6"/>
      <c r="AG1250" s="7"/>
      <c r="AH1250" s="7"/>
      <c r="AI1250" s="7"/>
      <c r="AJ1250" s="7"/>
      <c r="AN1250" s="6"/>
      <c r="AO1250" s="7"/>
      <c r="AP1250" s="7"/>
      <c r="AQ1250" s="7"/>
      <c r="AR1250" s="7"/>
      <c r="AV1250" s="6"/>
      <c r="AW1250" s="7"/>
      <c r="AX1250" s="7"/>
      <c r="AY1250" s="7"/>
      <c r="AZ1250" s="7"/>
      <c r="BD1250" s="6"/>
      <c r="BE1250" s="7"/>
      <c r="BF1250" s="7"/>
      <c r="BG1250" s="7"/>
      <c r="BH1250" s="7"/>
      <c r="BQ1250" s="7"/>
      <c r="BR1250" s="7"/>
      <c r="BS1250" s="7"/>
      <c r="BT1250" s="7"/>
      <c r="BU1250" s="7"/>
      <c r="CH1250" s="7"/>
      <c r="CI1250" s="7"/>
      <c r="CJ1250" s="7"/>
      <c r="CK1250" s="7"/>
      <c r="CQ1250" s="7"/>
      <c r="CR1250" s="7"/>
      <c r="CS1250" s="7"/>
      <c r="CT1250" s="7"/>
      <c r="CU1250" s="7"/>
      <c r="DH1250" s="7"/>
      <c r="DI1250" s="7"/>
      <c r="DJ1250" s="7"/>
      <c r="DK1250" s="7"/>
      <c r="DQ1250" s="7"/>
      <c r="DR1250" s="7"/>
      <c r="DS1250" s="7"/>
      <c r="DT1250" s="7"/>
      <c r="DU1250" s="7"/>
      <c r="EB1250" s="7"/>
      <c r="EC1250" s="7"/>
      <c r="ED1250" s="7"/>
      <c r="EE1250" s="7"/>
      <c r="EK1250" s="7"/>
      <c r="EL1250" s="7"/>
      <c r="EM1250" s="7"/>
      <c r="EN1250" s="7"/>
      <c r="EO1250" s="7"/>
      <c r="EV1250" s="7"/>
      <c r="EW1250" s="7"/>
      <c r="EX1250" s="7"/>
      <c r="EY1250" s="7"/>
    </row>
    <row r="1251" spans="1:155" s="8" customFormat="1" x14ac:dyDescent="0.35">
      <c r="A1251" s="5"/>
      <c r="B1251" s="5"/>
      <c r="C1251" s="5"/>
      <c r="D1251" s="5"/>
      <c r="E1251" s="5"/>
      <c r="F1251" s="5"/>
      <c r="G1251" s="6"/>
      <c r="H1251" s="6"/>
      <c r="I1251" s="7"/>
      <c r="J1251" s="7"/>
      <c r="K1251" s="7"/>
      <c r="L1251" s="7"/>
      <c r="M1251" s="7"/>
      <c r="N1251" s="7"/>
      <c r="O1251" s="7"/>
      <c r="P1251" s="6"/>
      <c r="Q1251" s="6"/>
      <c r="R1251" s="6"/>
      <c r="S1251" s="6"/>
      <c r="T1251" s="6"/>
      <c r="U1251" s="6"/>
      <c r="V1251" s="6"/>
      <c r="W1251" s="7"/>
      <c r="X1251" s="7"/>
      <c r="Y1251" s="7"/>
      <c r="Z1251" s="7"/>
      <c r="AA1251" s="7"/>
      <c r="AB1251" s="7"/>
      <c r="AC1251" s="7"/>
      <c r="AD1251" s="7"/>
      <c r="AE1251" s="7"/>
      <c r="AF1251" s="6"/>
      <c r="AG1251" s="7"/>
      <c r="AH1251" s="7"/>
      <c r="AI1251" s="7"/>
      <c r="AJ1251" s="7"/>
      <c r="AN1251" s="6"/>
      <c r="AO1251" s="7"/>
      <c r="AP1251" s="7"/>
      <c r="AQ1251" s="7"/>
      <c r="AR1251" s="7"/>
      <c r="AV1251" s="6"/>
      <c r="AW1251" s="7"/>
      <c r="AX1251" s="7"/>
      <c r="AY1251" s="7"/>
      <c r="AZ1251" s="7"/>
      <c r="BD1251" s="6"/>
      <c r="BE1251" s="7"/>
      <c r="BF1251" s="7"/>
      <c r="BG1251" s="7"/>
      <c r="BH1251" s="7"/>
      <c r="BQ1251" s="7"/>
      <c r="BR1251" s="7"/>
      <c r="BS1251" s="7"/>
      <c r="BT1251" s="7"/>
      <c r="BU1251" s="7"/>
      <c r="CH1251" s="7"/>
      <c r="CI1251" s="7"/>
      <c r="CJ1251" s="7"/>
      <c r="CK1251" s="7"/>
      <c r="CQ1251" s="7"/>
      <c r="CR1251" s="7"/>
      <c r="CS1251" s="7"/>
      <c r="CT1251" s="7"/>
      <c r="CU1251" s="7"/>
      <c r="DH1251" s="7"/>
      <c r="DI1251" s="7"/>
      <c r="DJ1251" s="7"/>
      <c r="DK1251" s="7"/>
      <c r="DQ1251" s="7"/>
      <c r="DR1251" s="7"/>
      <c r="DS1251" s="7"/>
      <c r="DT1251" s="7"/>
      <c r="DU1251" s="7"/>
      <c r="EB1251" s="7"/>
      <c r="EC1251" s="7"/>
      <c r="ED1251" s="7"/>
      <c r="EE1251" s="7"/>
      <c r="EK1251" s="7"/>
      <c r="EL1251" s="7"/>
      <c r="EM1251" s="7"/>
      <c r="EN1251" s="7"/>
      <c r="EO1251" s="7"/>
      <c r="EV1251" s="7"/>
      <c r="EW1251" s="7"/>
      <c r="EX1251" s="7"/>
      <c r="EY1251" s="7"/>
    </row>
    <row r="1252" spans="1:155" s="8" customFormat="1" x14ac:dyDescent="0.35">
      <c r="A1252" s="5"/>
      <c r="B1252" s="5"/>
      <c r="C1252" s="5"/>
      <c r="D1252" s="5"/>
      <c r="E1252" s="5"/>
      <c r="F1252" s="5"/>
      <c r="G1252" s="6"/>
      <c r="H1252" s="6"/>
      <c r="I1252" s="7"/>
      <c r="J1252" s="7"/>
      <c r="K1252" s="7"/>
      <c r="L1252" s="7"/>
      <c r="M1252" s="7"/>
      <c r="N1252" s="7"/>
      <c r="O1252" s="7"/>
      <c r="P1252" s="6"/>
      <c r="Q1252" s="6"/>
      <c r="R1252" s="6"/>
      <c r="S1252" s="6"/>
      <c r="T1252" s="6"/>
      <c r="U1252" s="6"/>
      <c r="V1252" s="6"/>
      <c r="W1252" s="7"/>
      <c r="X1252" s="7"/>
      <c r="Y1252" s="7"/>
      <c r="Z1252" s="7"/>
      <c r="AA1252" s="7"/>
      <c r="AB1252" s="7"/>
      <c r="AC1252" s="7"/>
      <c r="AD1252" s="7"/>
      <c r="AE1252" s="7"/>
      <c r="AF1252" s="6"/>
      <c r="AG1252" s="7"/>
      <c r="AH1252" s="7"/>
      <c r="AI1252" s="7"/>
      <c r="AJ1252" s="7"/>
      <c r="AN1252" s="6"/>
      <c r="AO1252" s="7"/>
      <c r="AP1252" s="7"/>
      <c r="AQ1252" s="7"/>
      <c r="AR1252" s="7"/>
      <c r="AV1252" s="6"/>
      <c r="AW1252" s="7"/>
      <c r="AX1252" s="7"/>
      <c r="AY1252" s="7"/>
      <c r="AZ1252" s="7"/>
      <c r="BD1252" s="6"/>
      <c r="BE1252" s="7"/>
      <c r="BF1252" s="7"/>
      <c r="BG1252" s="7"/>
      <c r="BH1252" s="7"/>
      <c r="BQ1252" s="7"/>
      <c r="BR1252" s="7"/>
      <c r="BS1252" s="7"/>
      <c r="BT1252" s="7"/>
      <c r="BU1252" s="7"/>
      <c r="CH1252" s="7"/>
      <c r="CI1252" s="7"/>
      <c r="CJ1252" s="7"/>
      <c r="CK1252" s="7"/>
      <c r="CQ1252" s="7"/>
      <c r="CR1252" s="7"/>
      <c r="CS1252" s="7"/>
      <c r="CT1252" s="7"/>
      <c r="CU1252" s="7"/>
      <c r="DH1252" s="7"/>
      <c r="DI1252" s="7"/>
      <c r="DJ1252" s="7"/>
      <c r="DK1252" s="7"/>
      <c r="DQ1252" s="7"/>
      <c r="DR1252" s="7"/>
      <c r="DS1252" s="7"/>
      <c r="DT1252" s="7"/>
      <c r="DU1252" s="7"/>
      <c r="EB1252" s="7"/>
      <c r="EC1252" s="7"/>
      <c r="ED1252" s="7"/>
      <c r="EE1252" s="7"/>
      <c r="EK1252" s="7"/>
      <c r="EL1252" s="7"/>
      <c r="EM1252" s="7"/>
      <c r="EN1252" s="7"/>
      <c r="EO1252" s="7"/>
      <c r="EV1252" s="7"/>
      <c r="EW1252" s="7"/>
      <c r="EX1252" s="7"/>
      <c r="EY1252" s="7"/>
    </row>
    <row r="1253" spans="1:155" s="8" customFormat="1" x14ac:dyDescent="0.35">
      <c r="A1253" s="5"/>
      <c r="B1253" s="5"/>
      <c r="C1253" s="5"/>
      <c r="D1253" s="5"/>
      <c r="E1253" s="5"/>
      <c r="F1253" s="5"/>
      <c r="G1253" s="6"/>
      <c r="H1253" s="6"/>
      <c r="I1253" s="7"/>
      <c r="J1253" s="7"/>
      <c r="K1253" s="7"/>
      <c r="L1253" s="7"/>
      <c r="M1253" s="7"/>
      <c r="N1253" s="7"/>
      <c r="O1253" s="7"/>
      <c r="P1253" s="6"/>
      <c r="Q1253" s="6"/>
      <c r="R1253" s="6"/>
      <c r="S1253" s="6"/>
      <c r="T1253" s="6"/>
      <c r="U1253" s="6"/>
      <c r="V1253" s="6"/>
      <c r="W1253" s="7"/>
      <c r="X1253" s="7"/>
      <c r="Y1253" s="7"/>
      <c r="Z1253" s="7"/>
      <c r="AA1253" s="7"/>
      <c r="AB1253" s="7"/>
      <c r="AC1253" s="7"/>
      <c r="AD1253" s="7"/>
      <c r="AE1253" s="7"/>
      <c r="AF1253" s="6"/>
      <c r="AG1253" s="7"/>
      <c r="AH1253" s="7"/>
      <c r="AI1253" s="7"/>
      <c r="AJ1253" s="7"/>
      <c r="AN1253" s="6"/>
      <c r="AO1253" s="7"/>
      <c r="AP1253" s="7"/>
      <c r="AQ1253" s="7"/>
      <c r="AR1253" s="7"/>
      <c r="AV1253" s="6"/>
      <c r="AW1253" s="7"/>
      <c r="AX1253" s="7"/>
      <c r="AY1253" s="7"/>
      <c r="AZ1253" s="7"/>
      <c r="BD1253" s="6"/>
      <c r="BE1253" s="7"/>
      <c r="BF1253" s="7"/>
      <c r="BG1253" s="7"/>
      <c r="BH1253" s="7"/>
      <c r="BQ1253" s="7"/>
      <c r="BR1253" s="7"/>
      <c r="BS1253" s="7"/>
      <c r="BT1253" s="7"/>
      <c r="BU1253" s="7"/>
      <c r="CH1253" s="7"/>
      <c r="CI1253" s="7"/>
      <c r="CJ1253" s="7"/>
      <c r="CK1253" s="7"/>
      <c r="CQ1253" s="7"/>
      <c r="CR1253" s="7"/>
      <c r="CS1253" s="7"/>
      <c r="CT1253" s="7"/>
      <c r="CU1253" s="7"/>
      <c r="DH1253" s="7"/>
      <c r="DI1253" s="7"/>
      <c r="DJ1253" s="7"/>
      <c r="DK1253" s="7"/>
      <c r="DQ1253" s="7"/>
      <c r="DR1253" s="7"/>
      <c r="DS1253" s="7"/>
      <c r="DT1253" s="7"/>
      <c r="DU1253" s="7"/>
      <c r="EB1253" s="7"/>
      <c r="EC1253" s="7"/>
      <c r="ED1253" s="7"/>
      <c r="EE1253" s="7"/>
      <c r="EK1253" s="7"/>
      <c r="EL1253" s="7"/>
      <c r="EM1253" s="7"/>
      <c r="EN1253" s="7"/>
      <c r="EO1253" s="7"/>
      <c r="EV1253" s="7"/>
      <c r="EW1253" s="7"/>
      <c r="EX1253" s="7"/>
      <c r="EY1253" s="7"/>
    </row>
    <row r="1254" spans="1:155" s="8" customFormat="1" x14ac:dyDescent="0.35">
      <c r="A1254" s="5"/>
      <c r="B1254" s="5"/>
      <c r="C1254" s="5"/>
      <c r="D1254" s="5"/>
      <c r="E1254" s="5"/>
      <c r="F1254" s="5"/>
      <c r="G1254" s="6"/>
      <c r="H1254" s="6"/>
      <c r="I1254" s="7"/>
      <c r="J1254" s="7"/>
      <c r="K1254" s="7"/>
      <c r="L1254" s="7"/>
      <c r="M1254" s="7"/>
      <c r="N1254" s="7"/>
      <c r="O1254" s="7"/>
      <c r="P1254" s="6"/>
      <c r="Q1254" s="6"/>
      <c r="R1254" s="6"/>
      <c r="S1254" s="6"/>
      <c r="T1254" s="6"/>
      <c r="U1254" s="6"/>
      <c r="V1254" s="6"/>
      <c r="W1254" s="7"/>
      <c r="X1254" s="7"/>
      <c r="Y1254" s="7"/>
      <c r="Z1254" s="7"/>
      <c r="AA1254" s="7"/>
      <c r="AB1254" s="7"/>
      <c r="AC1254" s="7"/>
      <c r="AD1254" s="7"/>
      <c r="AE1254" s="7"/>
      <c r="AF1254" s="6"/>
      <c r="AG1254" s="7"/>
      <c r="AH1254" s="7"/>
      <c r="AI1254" s="7"/>
      <c r="AJ1254" s="7"/>
      <c r="AN1254" s="6"/>
      <c r="AO1254" s="7"/>
      <c r="AP1254" s="7"/>
      <c r="AQ1254" s="7"/>
      <c r="AR1254" s="7"/>
      <c r="AV1254" s="6"/>
      <c r="AW1254" s="7"/>
      <c r="AX1254" s="7"/>
      <c r="AY1254" s="7"/>
      <c r="AZ1254" s="7"/>
      <c r="BD1254" s="6"/>
      <c r="BE1254" s="7"/>
      <c r="BF1254" s="7"/>
      <c r="BG1254" s="7"/>
      <c r="BH1254" s="7"/>
      <c r="BQ1254" s="7"/>
      <c r="BR1254" s="7"/>
      <c r="BS1254" s="7"/>
      <c r="BT1254" s="7"/>
      <c r="BU1254" s="7"/>
      <c r="CH1254" s="7"/>
      <c r="CI1254" s="7"/>
      <c r="CJ1254" s="7"/>
      <c r="CK1254" s="7"/>
      <c r="CQ1254" s="7"/>
      <c r="CR1254" s="7"/>
      <c r="CS1254" s="7"/>
      <c r="CT1254" s="7"/>
      <c r="CU1254" s="7"/>
      <c r="DH1254" s="7"/>
      <c r="DI1254" s="7"/>
      <c r="DJ1254" s="7"/>
      <c r="DK1254" s="7"/>
      <c r="DQ1254" s="7"/>
      <c r="DR1254" s="7"/>
      <c r="DS1254" s="7"/>
      <c r="DT1254" s="7"/>
      <c r="DU1254" s="7"/>
      <c r="EB1254" s="7"/>
      <c r="EC1254" s="7"/>
      <c r="ED1254" s="7"/>
      <c r="EE1254" s="7"/>
      <c r="EK1254" s="7"/>
      <c r="EL1254" s="7"/>
      <c r="EM1254" s="7"/>
      <c r="EN1254" s="7"/>
      <c r="EO1254" s="7"/>
      <c r="EV1254" s="7"/>
      <c r="EW1254" s="7"/>
      <c r="EX1254" s="7"/>
      <c r="EY1254" s="7"/>
    </row>
    <row r="1255" spans="1:155" s="8" customFormat="1" x14ac:dyDescent="0.35">
      <c r="A1255" s="5"/>
      <c r="B1255" s="5"/>
      <c r="C1255" s="5"/>
      <c r="D1255" s="5"/>
      <c r="E1255" s="5"/>
      <c r="F1255" s="5"/>
      <c r="G1255" s="6"/>
      <c r="H1255" s="6"/>
      <c r="I1255" s="7"/>
      <c r="J1255" s="7"/>
      <c r="K1255" s="7"/>
      <c r="L1255" s="7"/>
      <c r="M1255" s="7"/>
      <c r="N1255" s="7"/>
      <c r="O1255" s="7"/>
      <c r="P1255" s="6"/>
      <c r="Q1255" s="6"/>
      <c r="R1255" s="6"/>
      <c r="S1255" s="6"/>
      <c r="T1255" s="6"/>
      <c r="U1255" s="6"/>
      <c r="V1255" s="6"/>
      <c r="W1255" s="7"/>
      <c r="X1255" s="7"/>
      <c r="Y1255" s="7"/>
      <c r="Z1255" s="7"/>
      <c r="AA1255" s="7"/>
      <c r="AB1255" s="7"/>
      <c r="AC1255" s="7"/>
      <c r="AD1255" s="7"/>
      <c r="AE1255" s="7"/>
      <c r="AF1255" s="6"/>
      <c r="AG1255" s="7"/>
      <c r="AH1255" s="7"/>
      <c r="AI1255" s="7"/>
      <c r="AJ1255" s="7"/>
      <c r="AN1255" s="6"/>
      <c r="AO1255" s="7"/>
      <c r="AP1255" s="7"/>
      <c r="AQ1255" s="7"/>
      <c r="AR1255" s="7"/>
      <c r="AV1255" s="6"/>
      <c r="AW1255" s="7"/>
      <c r="AX1255" s="7"/>
      <c r="AY1255" s="7"/>
      <c r="AZ1255" s="7"/>
      <c r="BD1255" s="6"/>
      <c r="BE1255" s="7"/>
      <c r="BF1255" s="7"/>
      <c r="BG1255" s="7"/>
      <c r="BH1255" s="7"/>
      <c r="BQ1255" s="7"/>
      <c r="BR1255" s="7"/>
      <c r="BS1255" s="7"/>
      <c r="BT1255" s="7"/>
      <c r="BU1255" s="7"/>
      <c r="CH1255" s="7"/>
      <c r="CI1255" s="7"/>
      <c r="CJ1255" s="7"/>
      <c r="CK1255" s="7"/>
      <c r="CQ1255" s="7"/>
      <c r="CR1255" s="7"/>
      <c r="CS1255" s="7"/>
      <c r="CT1255" s="7"/>
      <c r="CU1255" s="7"/>
      <c r="DH1255" s="7"/>
      <c r="DI1255" s="7"/>
      <c r="DJ1255" s="7"/>
      <c r="DK1255" s="7"/>
      <c r="DQ1255" s="7"/>
      <c r="DR1255" s="7"/>
      <c r="DS1255" s="7"/>
      <c r="DT1255" s="7"/>
      <c r="DU1255" s="7"/>
      <c r="EB1255" s="7"/>
      <c r="EC1255" s="7"/>
      <c r="ED1255" s="7"/>
      <c r="EE1255" s="7"/>
      <c r="EK1255" s="7"/>
      <c r="EL1255" s="7"/>
      <c r="EM1255" s="7"/>
      <c r="EN1255" s="7"/>
      <c r="EO1255" s="7"/>
      <c r="EV1255" s="7"/>
      <c r="EW1255" s="7"/>
      <c r="EX1255" s="7"/>
      <c r="EY1255" s="7"/>
    </row>
    <row r="1256" spans="1:155" s="8" customFormat="1" x14ac:dyDescent="0.35">
      <c r="A1256" s="5"/>
      <c r="B1256" s="5"/>
      <c r="C1256" s="5"/>
      <c r="D1256" s="5"/>
      <c r="E1256" s="5"/>
      <c r="F1256" s="5"/>
      <c r="G1256" s="6"/>
      <c r="H1256" s="6"/>
      <c r="I1256" s="7"/>
      <c r="J1256" s="7"/>
      <c r="K1256" s="7"/>
      <c r="L1256" s="7"/>
      <c r="M1256" s="7"/>
      <c r="N1256" s="7"/>
      <c r="O1256" s="7"/>
      <c r="P1256" s="6"/>
      <c r="Q1256" s="6"/>
      <c r="R1256" s="6"/>
      <c r="S1256" s="6"/>
      <c r="T1256" s="6"/>
      <c r="U1256" s="6"/>
      <c r="V1256" s="6"/>
      <c r="W1256" s="7"/>
      <c r="X1256" s="7"/>
      <c r="Y1256" s="7"/>
      <c r="Z1256" s="7"/>
      <c r="AA1256" s="7"/>
      <c r="AB1256" s="7"/>
      <c r="AC1256" s="7"/>
      <c r="AD1256" s="7"/>
      <c r="AE1256" s="7"/>
      <c r="AF1256" s="6"/>
      <c r="AG1256" s="7"/>
      <c r="AH1256" s="7"/>
      <c r="AI1256" s="7"/>
      <c r="AJ1256" s="7"/>
      <c r="AN1256" s="6"/>
      <c r="AO1256" s="7"/>
      <c r="AP1256" s="7"/>
      <c r="AQ1256" s="7"/>
      <c r="AR1256" s="7"/>
      <c r="AV1256" s="6"/>
      <c r="AW1256" s="7"/>
      <c r="AX1256" s="7"/>
      <c r="AY1256" s="7"/>
      <c r="AZ1256" s="7"/>
      <c r="BD1256" s="6"/>
      <c r="BE1256" s="7"/>
      <c r="BF1256" s="7"/>
      <c r="BG1256" s="7"/>
      <c r="BH1256" s="7"/>
      <c r="BQ1256" s="7"/>
      <c r="BR1256" s="7"/>
      <c r="BS1256" s="7"/>
      <c r="BT1256" s="7"/>
      <c r="BU1256" s="7"/>
      <c r="CH1256" s="7"/>
      <c r="CI1256" s="7"/>
      <c r="CJ1256" s="7"/>
      <c r="CK1256" s="7"/>
      <c r="CQ1256" s="7"/>
      <c r="CR1256" s="7"/>
      <c r="CS1256" s="7"/>
      <c r="CT1256" s="7"/>
      <c r="CU1256" s="7"/>
      <c r="DH1256" s="7"/>
      <c r="DI1256" s="7"/>
      <c r="DJ1256" s="7"/>
      <c r="DK1256" s="7"/>
      <c r="DQ1256" s="7"/>
      <c r="DR1256" s="7"/>
      <c r="DS1256" s="7"/>
      <c r="DT1256" s="7"/>
      <c r="DU1256" s="7"/>
      <c r="EB1256" s="7"/>
      <c r="EC1256" s="7"/>
      <c r="ED1256" s="7"/>
      <c r="EE1256" s="7"/>
      <c r="EK1256" s="7"/>
      <c r="EL1256" s="7"/>
      <c r="EM1256" s="7"/>
      <c r="EN1256" s="7"/>
      <c r="EO1256" s="7"/>
      <c r="EV1256" s="7"/>
      <c r="EW1256" s="7"/>
      <c r="EX1256" s="7"/>
      <c r="EY1256" s="7"/>
    </row>
    <row r="1257" spans="1:155" s="8" customFormat="1" x14ac:dyDescent="0.35">
      <c r="A1257" s="5"/>
      <c r="B1257" s="5"/>
      <c r="C1257" s="5"/>
      <c r="D1257" s="5"/>
      <c r="E1257" s="5"/>
      <c r="F1257" s="5"/>
      <c r="G1257" s="6"/>
      <c r="H1257" s="6"/>
      <c r="I1257" s="7"/>
      <c r="J1257" s="7"/>
      <c r="K1257" s="7"/>
      <c r="L1257" s="7"/>
      <c r="M1257" s="7"/>
      <c r="N1257" s="7"/>
      <c r="O1257" s="7"/>
      <c r="P1257" s="6"/>
      <c r="Q1257" s="6"/>
      <c r="R1257" s="6"/>
      <c r="S1257" s="6"/>
      <c r="T1257" s="6"/>
      <c r="U1257" s="6"/>
      <c r="V1257" s="6"/>
      <c r="W1257" s="7"/>
      <c r="X1257" s="7"/>
      <c r="Y1257" s="7"/>
      <c r="Z1257" s="7"/>
      <c r="AA1257" s="7"/>
      <c r="AB1257" s="7"/>
      <c r="AC1257" s="7"/>
      <c r="AD1257" s="7"/>
      <c r="AE1257" s="7"/>
      <c r="AF1257" s="6"/>
      <c r="AG1257" s="7"/>
      <c r="AH1257" s="7"/>
      <c r="AI1257" s="7"/>
      <c r="AJ1257" s="7"/>
      <c r="AN1257" s="6"/>
      <c r="AO1257" s="7"/>
      <c r="AP1257" s="7"/>
      <c r="AQ1257" s="7"/>
      <c r="AR1257" s="7"/>
      <c r="AV1257" s="6"/>
      <c r="AW1257" s="7"/>
      <c r="AX1257" s="7"/>
      <c r="AY1257" s="7"/>
      <c r="AZ1257" s="7"/>
      <c r="BD1257" s="6"/>
      <c r="BE1257" s="7"/>
      <c r="BF1257" s="7"/>
      <c r="BG1257" s="7"/>
      <c r="BH1257" s="7"/>
      <c r="BQ1257" s="7"/>
      <c r="BR1257" s="7"/>
      <c r="BS1257" s="7"/>
      <c r="BT1257" s="7"/>
      <c r="BU1257" s="7"/>
      <c r="CH1257" s="7"/>
      <c r="CI1257" s="7"/>
      <c r="CJ1257" s="7"/>
      <c r="CK1257" s="7"/>
      <c r="CQ1257" s="7"/>
      <c r="CR1257" s="7"/>
      <c r="CS1257" s="7"/>
      <c r="CT1257" s="7"/>
      <c r="CU1257" s="7"/>
      <c r="DH1257" s="7"/>
      <c r="DI1257" s="7"/>
      <c r="DJ1257" s="7"/>
      <c r="DK1257" s="7"/>
      <c r="DQ1257" s="7"/>
      <c r="DR1257" s="7"/>
      <c r="DS1257" s="7"/>
      <c r="DT1257" s="7"/>
      <c r="DU1257" s="7"/>
      <c r="EB1257" s="7"/>
      <c r="EC1257" s="7"/>
      <c r="ED1257" s="7"/>
      <c r="EE1257" s="7"/>
      <c r="EK1257" s="7"/>
      <c r="EL1257" s="7"/>
      <c r="EM1257" s="7"/>
      <c r="EN1257" s="7"/>
      <c r="EO1257" s="7"/>
      <c r="EV1257" s="7"/>
      <c r="EW1257" s="7"/>
      <c r="EX1257" s="7"/>
      <c r="EY1257" s="7"/>
    </row>
    <row r="1258" spans="1:155" s="8" customFormat="1" x14ac:dyDescent="0.35">
      <c r="A1258" s="5"/>
      <c r="B1258" s="5"/>
      <c r="C1258" s="5"/>
      <c r="D1258" s="5"/>
      <c r="E1258" s="5"/>
      <c r="F1258" s="5"/>
      <c r="G1258" s="6"/>
      <c r="H1258" s="6"/>
      <c r="I1258" s="7"/>
      <c r="J1258" s="7"/>
      <c r="K1258" s="7"/>
      <c r="L1258" s="7"/>
      <c r="M1258" s="7"/>
      <c r="N1258" s="7"/>
      <c r="O1258" s="7"/>
      <c r="P1258" s="6"/>
      <c r="Q1258" s="6"/>
      <c r="R1258" s="6"/>
      <c r="S1258" s="6"/>
      <c r="T1258" s="6"/>
      <c r="U1258" s="6"/>
      <c r="V1258" s="6"/>
      <c r="W1258" s="7"/>
      <c r="X1258" s="7"/>
      <c r="Y1258" s="7"/>
      <c r="Z1258" s="7"/>
      <c r="AA1258" s="7"/>
      <c r="AB1258" s="7"/>
      <c r="AC1258" s="7"/>
      <c r="AD1258" s="7"/>
      <c r="AE1258" s="7"/>
      <c r="AF1258" s="6"/>
      <c r="AG1258" s="7"/>
      <c r="AH1258" s="7"/>
      <c r="AI1258" s="7"/>
      <c r="AJ1258" s="7"/>
      <c r="AN1258" s="6"/>
      <c r="AO1258" s="7"/>
      <c r="AP1258" s="7"/>
      <c r="AQ1258" s="7"/>
      <c r="AR1258" s="7"/>
      <c r="AV1258" s="6"/>
      <c r="AW1258" s="7"/>
      <c r="AX1258" s="7"/>
      <c r="AY1258" s="7"/>
      <c r="AZ1258" s="7"/>
      <c r="BD1258" s="6"/>
      <c r="BE1258" s="7"/>
      <c r="BF1258" s="7"/>
      <c r="BG1258" s="7"/>
      <c r="BH1258" s="7"/>
      <c r="BQ1258" s="7"/>
      <c r="BR1258" s="7"/>
      <c r="BS1258" s="7"/>
      <c r="BT1258" s="7"/>
      <c r="BU1258" s="7"/>
      <c r="CH1258" s="7"/>
      <c r="CI1258" s="7"/>
      <c r="CJ1258" s="7"/>
      <c r="CK1258" s="7"/>
      <c r="CQ1258" s="7"/>
      <c r="CR1258" s="7"/>
      <c r="CS1258" s="7"/>
      <c r="CT1258" s="7"/>
      <c r="CU1258" s="7"/>
      <c r="DH1258" s="7"/>
      <c r="DI1258" s="7"/>
      <c r="DJ1258" s="7"/>
      <c r="DK1258" s="7"/>
      <c r="DQ1258" s="7"/>
      <c r="DR1258" s="7"/>
      <c r="DS1258" s="7"/>
      <c r="DT1258" s="7"/>
      <c r="DU1258" s="7"/>
      <c r="EB1258" s="7"/>
      <c r="EC1258" s="7"/>
      <c r="ED1258" s="7"/>
      <c r="EE1258" s="7"/>
      <c r="EK1258" s="7"/>
      <c r="EL1258" s="7"/>
      <c r="EM1258" s="7"/>
      <c r="EN1258" s="7"/>
      <c r="EO1258" s="7"/>
      <c r="EV1258" s="7"/>
      <c r="EW1258" s="7"/>
      <c r="EX1258" s="7"/>
      <c r="EY1258" s="7"/>
    </row>
    <row r="1259" spans="1:155" s="8" customFormat="1" x14ac:dyDescent="0.35">
      <c r="A1259" s="5"/>
      <c r="B1259" s="5"/>
      <c r="C1259" s="5"/>
      <c r="D1259" s="5"/>
      <c r="E1259" s="5"/>
      <c r="F1259" s="5"/>
      <c r="G1259" s="6"/>
      <c r="H1259" s="6"/>
      <c r="I1259" s="7"/>
      <c r="J1259" s="7"/>
      <c r="K1259" s="7"/>
      <c r="L1259" s="7"/>
      <c r="M1259" s="7"/>
      <c r="N1259" s="7"/>
      <c r="O1259" s="7"/>
      <c r="P1259" s="6"/>
      <c r="Q1259" s="6"/>
      <c r="R1259" s="6"/>
      <c r="S1259" s="6"/>
      <c r="T1259" s="6"/>
      <c r="U1259" s="6"/>
      <c r="V1259" s="6"/>
      <c r="W1259" s="7"/>
      <c r="X1259" s="7"/>
      <c r="Y1259" s="7"/>
      <c r="Z1259" s="7"/>
      <c r="AA1259" s="7"/>
      <c r="AB1259" s="7"/>
      <c r="AC1259" s="7"/>
      <c r="AD1259" s="7"/>
      <c r="AE1259" s="7"/>
      <c r="AF1259" s="6"/>
      <c r="AG1259" s="7"/>
      <c r="AH1259" s="7"/>
      <c r="AI1259" s="7"/>
      <c r="AJ1259" s="7"/>
      <c r="AN1259" s="6"/>
      <c r="AO1259" s="7"/>
      <c r="AP1259" s="7"/>
      <c r="AQ1259" s="7"/>
      <c r="AR1259" s="7"/>
      <c r="AV1259" s="6"/>
      <c r="AW1259" s="7"/>
      <c r="AX1259" s="7"/>
      <c r="AY1259" s="7"/>
      <c r="AZ1259" s="7"/>
      <c r="BD1259" s="6"/>
      <c r="BE1259" s="7"/>
      <c r="BF1259" s="7"/>
      <c r="BG1259" s="7"/>
      <c r="BH1259" s="7"/>
      <c r="BQ1259" s="7"/>
      <c r="BR1259" s="7"/>
      <c r="BS1259" s="7"/>
      <c r="BT1259" s="7"/>
      <c r="BU1259" s="7"/>
      <c r="CH1259" s="7"/>
      <c r="CI1259" s="7"/>
      <c r="CJ1259" s="7"/>
      <c r="CK1259" s="7"/>
      <c r="CQ1259" s="7"/>
      <c r="CR1259" s="7"/>
      <c r="CS1259" s="7"/>
      <c r="CT1259" s="7"/>
      <c r="CU1259" s="7"/>
      <c r="DH1259" s="7"/>
      <c r="DI1259" s="7"/>
      <c r="DJ1259" s="7"/>
      <c r="DK1259" s="7"/>
      <c r="DQ1259" s="7"/>
      <c r="DR1259" s="7"/>
      <c r="DS1259" s="7"/>
      <c r="DT1259" s="7"/>
      <c r="DU1259" s="7"/>
      <c r="EB1259" s="7"/>
      <c r="EC1259" s="7"/>
      <c r="ED1259" s="7"/>
      <c r="EE1259" s="7"/>
      <c r="EK1259" s="7"/>
      <c r="EL1259" s="7"/>
      <c r="EM1259" s="7"/>
      <c r="EN1259" s="7"/>
      <c r="EO1259" s="7"/>
      <c r="EV1259" s="7"/>
      <c r="EW1259" s="7"/>
      <c r="EX1259" s="7"/>
      <c r="EY1259" s="7"/>
    </row>
    <row r="1260" spans="1:155" s="8" customFormat="1" x14ac:dyDescent="0.35">
      <c r="A1260" s="5"/>
      <c r="B1260" s="5"/>
      <c r="C1260" s="5"/>
      <c r="D1260" s="5"/>
      <c r="E1260" s="5"/>
      <c r="F1260" s="5"/>
      <c r="G1260" s="6"/>
      <c r="H1260" s="6"/>
      <c r="I1260" s="7"/>
      <c r="J1260" s="7"/>
      <c r="K1260" s="7"/>
      <c r="L1260" s="7"/>
      <c r="M1260" s="7"/>
      <c r="N1260" s="7"/>
      <c r="O1260" s="7"/>
      <c r="P1260" s="6"/>
      <c r="Q1260" s="6"/>
      <c r="R1260" s="6"/>
      <c r="S1260" s="6"/>
      <c r="T1260" s="6"/>
      <c r="U1260" s="6"/>
      <c r="V1260" s="6"/>
      <c r="W1260" s="7"/>
      <c r="X1260" s="7"/>
      <c r="Y1260" s="7"/>
      <c r="Z1260" s="7"/>
      <c r="AA1260" s="7"/>
      <c r="AB1260" s="7"/>
      <c r="AC1260" s="7"/>
      <c r="AD1260" s="7"/>
      <c r="AE1260" s="7"/>
      <c r="AF1260" s="6"/>
      <c r="AG1260" s="7"/>
      <c r="AH1260" s="7"/>
      <c r="AI1260" s="7"/>
      <c r="AJ1260" s="7"/>
      <c r="AN1260" s="6"/>
      <c r="AO1260" s="7"/>
      <c r="AP1260" s="7"/>
      <c r="AQ1260" s="7"/>
      <c r="AR1260" s="7"/>
      <c r="AV1260" s="6"/>
      <c r="AW1260" s="7"/>
      <c r="AX1260" s="7"/>
      <c r="AY1260" s="7"/>
      <c r="AZ1260" s="7"/>
      <c r="BD1260" s="6"/>
      <c r="BE1260" s="7"/>
      <c r="BF1260" s="7"/>
      <c r="BG1260" s="7"/>
      <c r="BH1260" s="7"/>
      <c r="BQ1260" s="7"/>
      <c r="BR1260" s="7"/>
      <c r="BS1260" s="7"/>
      <c r="BT1260" s="7"/>
      <c r="BU1260" s="7"/>
      <c r="CH1260" s="7"/>
      <c r="CI1260" s="7"/>
      <c r="CJ1260" s="7"/>
      <c r="CK1260" s="7"/>
      <c r="CQ1260" s="7"/>
      <c r="CR1260" s="7"/>
      <c r="CS1260" s="7"/>
      <c r="CT1260" s="7"/>
      <c r="CU1260" s="7"/>
      <c r="DH1260" s="7"/>
      <c r="DI1260" s="7"/>
      <c r="DJ1260" s="7"/>
      <c r="DK1260" s="7"/>
      <c r="DQ1260" s="7"/>
      <c r="DR1260" s="7"/>
      <c r="DS1260" s="7"/>
      <c r="DT1260" s="7"/>
      <c r="DU1260" s="7"/>
      <c r="EB1260" s="7"/>
      <c r="EC1260" s="7"/>
      <c r="ED1260" s="7"/>
      <c r="EE1260" s="7"/>
      <c r="EK1260" s="7"/>
      <c r="EL1260" s="7"/>
      <c r="EM1260" s="7"/>
      <c r="EN1260" s="7"/>
      <c r="EO1260" s="7"/>
      <c r="EV1260" s="7"/>
      <c r="EW1260" s="7"/>
      <c r="EX1260" s="7"/>
      <c r="EY1260" s="7"/>
    </row>
    <row r="1261" spans="1:155" s="8" customFormat="1" x14ac:dyDescent="0.35">
      <c r="A1261" s="5"/>
      <c r="B1261" s="5"/>
      <c r="C1261" s="5"/>
      <c r="D1261" s="5"/>
      <c r="E1261" s="5"/>
      <c r="F1261" s="5"/>
      <c r="G1261" s="6"/>
      <c r="H1261" s="6"/>
      <c r="I1261" s="7"/>
      <c r="J1261" s="7"/>
      <c r="K1261" s="7"/>
      <c r="L1261" s="7"/>
      <c r="M1261" s="7"/>
      <c r="N1261" s="7"/>
      <c r="O1261" s="7"/>
      <c r="P1261" s="6"/>
      <c r="Q1261" s="6"/>
      <c r="R1261" s="6"/>
      <c r="S1261" s="6"/>
      <c r="T1261" s="6"/>
      <c r="U1261" s="6"/>
      <c r="V1261" s="6"/>
      <c r="W1261" s="7"/>
      <c r="X1261" s="7"/>
      <c r="Y1261" s="7"/>
      <c r="Z1261" s="7"/>
      <c r="AA1261" s="7"/>
      <c r="AB1261" s="7"/>
      <c r="AC1261" s="7"/>
      <c r="AD1261" s="7"/>
      <c r="AE1261" s="7"/>
      <c r="AF1261" s="6"/>
      <c r="AG1261" s="7"/>
      <c r="AH1261" s="7"/>
      <c r="AI1261" s="7"/>
      <c r="AJ1261" s="7"/>
      <c r="AN1261" s="6"/>
      <c r="AO1261" s="7"/>
      <c r="AP1261" s="7"/>
      <c r="AQ1261" s="7"/>
      <c r="AR1261" s="7"/>
      <c r="AV1261" s="6"/>
      <c r="AW1261" s="7"/>
      <c r="AX1261" s="7"/>
      <c r="AY1261" s="7"/>
      <c r="AZ1261" s="7"/>
      <c r="BD1261" s="6"/>
      <c r="BE1261" s="7"/>
      <c r="BF1261" s="7"/>
      <c r="BG1261" s="7"/>
      <c r="BH1261" s="7"/>
      <c r="BQ1261" s="7"/>
      <c r="BR1261" s="7"/>
      <c r="BS1261" s="7"/>
      <c r="BT1261" s="7"/>
      <c r="BU1261" s="7"/>
      <c r="CH1261" s="7"/>
      <c r="CI1261" s="7"/>
      <c r="CJ1261" s="7"/>
      <c r="CK1261" s="7"/>
      <c r="CQ1261" s="7"/>
      <c r="CR1261" s="7"/>
      <c r="CS1261" s="7"/>
      <c r="CT1261" s="7"/>
      <c r="CU1261" s="7"/>
      <c r="DH1261" s="7"/>
      <c r="DI1261" s="7"/>
      <c r="DJ1261" s="7"/>
      <c r="DK1261" s="7"/>
      <c r="DQ1261" s="7"/>
      <c r="DR1261" s="7"/>
      <c r="DS1261" s="7"/>
      <c r="DT1261" s="7"/>
      <c r="DU1261" s="7"/>
      <c r="EB1261" s="7"/>
      <c r="EC1261" s="7"/>
      <c r="ED1261" s="7"/>
      <c r="EE1261" s="7"/>
      <c r="EK1261" s="7"/>
      <c r="EL1261" s="7"/>
      <c r="EM1261" s="7"/>
      <c r="EN1261" s="7"/>
      <c r="EO1261" s="7"/>
      <c r="EV1261" s="7"/>
      <c r="EW1261" s="7"/>
      <c r="EX1261" s="7"/>
      <c r="EY1261" s="7"/>
    </row>
    <row r="1262" spans="1:155" s="8" customFormat="1" x14ac:dyDescent="0.35">
      <c r="A1262" s="5"/>
      <c r="B1262" s="5"/>
      <c r="C1262" s="5"/>
      <c r="D1262" s="5"/>
      <c r="E1262" s="5"/>
      <c r="F1262" s="5"/>
      <c r="G1262" s="6"/>
      <c r="H1262" s="6"/>
      <c r="I1262" s="7"/>
      <c r="J1262" s="7"/>
      <c r="K1262" s="7"/>
      <c r="L1262" s="7"/>
      <c r="M1262" s="7"/>
      <c r="N1262" s="7"/>
      <c r="O1262" s="7"/>
      <c r="P1262" s="6"/>
      <c r="Q1262" s="6"/>
      <c r="R1262" s="6"/>
      <c r="S1262" s="6"/>
      <c r="T1262" s="6"/>
      <c r="U1262" s="6"/>
      <c r="V1262" s="6"/>
      <c r="W1262" s="7"/>
      <c r="X1262" s="7"/>
      <c r="Y1262" s="7"/>
      <c r="Z1262" s="7"/>
      <c r="AA1262" s="7"/>
      <c r="AB1262" s="7"/>
      <c r="AC1262" s="7"/>
      <c r="AD1262" s="7"/>
      <c r="AE1262" s="7"/>
      <c r="AF1262" s="6"/>
      <c r="AG1262" s="7"/>
      <c r="AH1262" s="7"/>
      <c r="AI1262" s="7"/>
      <c r="AJ1262" s="7"/>
      <c r="AN1262" s="6"/>
      <c r="AO1262" s="7"/>
      <c r="AP1262" s="7"/>
      <c r="AQ1262" s="7"/>
      <c r="AR1262" s="7"/>
      <c r="AV1262" s="6"/>
      <c r="AW1262" s="7"/>
      <c r="AX1262" s="7"/>
      <c r="AY1262" s="7"/>
      <c r="AZ1262" s="7"/>
      <c r="BD1262" s="6"/>
      <c r="BE1262" s="7"/>
      <c r="BF1262" s="7"/>
      <c r="BG1262" s="7"/>
      <c r="BH1262" s="7"/>
      <c r="BQ1262" s="7"/>
      <c r="BR1262" s="7"/>
      <c r="BS1262" s="7"/>
      <c r="BT1262" s="7"/>
      <c r="BU1262" s="7"/>
      <c r="CH1262" s="7"/>
      <c r="CI1262" s="7"/>
      <c r="CJ1262" s="7"/>
      <c r="CK1262" s="7"/>
      <c r="CQ1262" s="7"/>
      <c r="CR1262" s="7"/>
      <c r="CS1262" s="7"/>
      <c r="CT1262" s="7"/>
      <c r="CU1262" s="7"/>
      <c r="DH1262" s="7"/>
      <c r="DI1262" s="7"/>
      <c r="DJ1262" s="7"/>
      <c r="DK1262" s="7"/>
      <c r="DQ1262" s="7"/>
      <c r="DR1262" s="7"/>
      <c r="DS1262" s="7"/>
      <c r="DT1262" s="7"/>
      <c r="DU1262" s="7"/>
      <c r="EB1262" s="7"/>
      <c r="EC1262" s="7"/>
      <c r="ED1262" s="7"/>
      <c r="EE1262" s="7"/>
      <c r="EK1262" s="7"/>
      <c r="EL1262" s="7"/>
      <c r="EM1262" s="7"/>
      <c r="EN1262" s="7"/>
      <c r="EO1262" s="7"/>
      <c r="EV1262" s="7"/>
      <c r="EW1262" s="7"/>
      <c r="EX1262" s="7"/>
      <c r="EY1262" s="7"/>
    </row>
    <row r="1263" spans="1:155" s="8" customFormat="1" x14ac:dyDescent="0.35">
      <c r="A1263" s="5"/>
      <c r="B1263" s="5"/>
      <c r="C1263" s="5"/>
      <c r="D1263" s="5"/>
      <c r="E1263" s="5"/>
      <c r="F1263" s="5"/>
      <c r="G1263" s="6"/>
      <c r="H1263" s="6"/>
      <c r="I1263" s="7"/>
      <c r="J1263" s="7"/>
      <c r="K1263" s="7"/>
      <c r="L1263" s="7"/>
      <c r="M1263" s="7"/>
      <c r="N1263" s="7"/>
      <c r="O1263" s="7"/>
      <c r="P1263" s="6"/>
      <c r="Q1263" s="6"/>
      <c r="R1263" s="6"/>
      <c r="S1263" s="6"/>
      <c r="T1263" s="6"/>
      <c r="U1263" s="6"/>
      <c r="V1263" s="6"/>
      <c r="W1263" s="7"/>
      <c r="X1263" s="7"/>
      <c r="Y1263" s="7"/>
      <c r="Z1263" s="7"/>
      <c r="AA1263" s="7"/>
      <c r="AB1263" s="7"/>
      <c r="AC1263" s="7"/>
      <c r="AD1263" s="7"/>
      <c r="AE1263" s="7"/>
      <c r="AF1263" s="6"/>
      <c r="AG1263" s="7"/>
      <c r="AH1263" s="7"/>
      <c r="AI1263" s="7"/>
      <c r="AJ1263" s="7"/>
      <c r="AN1263" s="6"/>
      <c r="AO1263" s="7"/>
      <c r="AP1263" s="7"/>
      <c r="AQ1263" s="7"/>
      <c r="AR1263" s="7"/>
      <c r="AV1263" s="6"/>
      <c r="AW1263" s="7"/>
      <c r="AX1263" s="7"/>
      <c r="AY1263" s="7"/>
      <c r="AZ1263" s="7"/>
      <c r="BD1263" s="6"/>
      <c r="BE1263" s="7"/>
      <c r="BF1263" s="7"/>
      <c r="BG1263" s="7"/>
      <c r="BH1263" s="7"/>
      <c r="BQ1263" s="7"/>
      <c r="BR1263" s="7"/>
      <c r="BS1263" s="7"/>
      <c r="BT1263" s="7"/>
      <c r="BU1263" s="7"/>
      <c r="CH1263" s="7"/>
      <c r="CI1263" s="7"/>
      <c r="CJ1263" s="7"/>
      <c r="CK1263" s="7"/>
      <c r="CQ1263" s="7"/>
      <c r="CR1263" s="7"/>
      <c r="CS1263" s="7"/>
      <c r="CT1263" s="7"/>
      <c r="CU1263" s="7"/>
      <c r="DH1263" s="7"/>
      <c r="DI1263" s="7"/>
      <c r="DJ1263" s="7"/>
      <c r="DK1263" s="7"/>
      <c r="DQ1263" s="7"/>
      <c r="DR1263" s="7"/>
      <c r="DS1263" s="7"/>
      <c r="DT1263" s="7"/>
      <c r="DU1263" s="7"/>
      <c r="EB1263" s="7"/>
      <c r="EC1263" s="7"/>
      <c r="ED1263" s="7"/>
      <c r="EE1263" s="7"/>
      <c r="EK1263" s="7"/>
      <c r="EL1263" s="7"/>
      <c r="EM1263" s="7"/>
      <c r="EN1263" s="7"/>
      <c r="EO1263" s="7"/>
      <c r="EV1263" s="7"/>
      <c r="EW1263" s="7"/>
      <c r="EX1263" s="7"/>
      <c r="EY1263" s="7"/>
    </row>
    <row r="1264" spans="1:155" s="8" customFormat="1" x14ac:dyDescent="0.35">
      <c r="A1264" s="5"/>
      <c r="B1264" s="5"/>
      <c r="C1264" s="5"/>
      <c r="D1264" s="5"/>
      <c r="E1264" s="5"/>
      <c r="F1264" s="5"/>
      <c r="G1264" s="6"/>
      <c r="H1264" s="6"/>
      <c r="I1264" s="7"/>
      <c r="J1264" s="7"/>
      <c r="K1264" s="7"/>
      <c r="L1264" s="7"/>
      <c r="M1264" s="7"/>
      <c r="N1264" s="7"/>
      <c r="O1264" s="7"/>
      <c r="P1264" s="6"/>
      <c r="Q1264" s="6"/>
      <c r="R1264" s="6"/>
      <c r="S1264" s="6"/>
      <c r="T1264" s="6"/>
      <c r="U1264" s="6"/>
      <c r="V1264" s="6"/>
      <c r="W1264" s="7"/>
      <c r="X1264" s="7"/>
      <c r="Y1264" s="7"/>
      <c r="Z1264" s="7"/>
      <c r="AA1264" s="7"/>
      <c r="AB1264" s="7"/>
      <c r="AC1264" s="7"/>
      <c r="AD1264" s="7"/>
      <c r="AE1264" s="7"/>
      <c r="AF1264" s="6"/>
      <c r="AG1264" s="7"/>
      <c r="AH1264" s="7"/>
      <c r="AI1264" s="7"/>
      <c r="AJ1264" s="7"/>
      <c r="AN1264" s="6"/>
      <c r="AO1264" s="7"/>
      <c r="AP1264" s="7"/>
      <c r="AQ1264" s="7"/>
      <c r="AR1264" s="7"/>
      <c r="AV1264" s="6"/>
      <c r="AW1264" s="7"/>
      <c r="AX1264" s="7"/>
      <c r="AY1264" s="7"/>
      <c r="AZ1264" s="7"/>
      <c r="BD1264" s="6"/>
      <c r="BE1264" s="7"/>
      <c r="BF1264" s="7"/>
      <c r="BG1264" s="7"/>
      <c r="BH1264" s="7"/>
      <c r="BQ1264" s="7"/>
      <c r="BR1264" s="7"/>
      <c r="BS1264" s="7"/>
      <c r="BT1264" s="7"/>
      <c r="BU1264" s="7"/>
      <c r="CH1264" s="7"/>
      <c r="CI1264" s="7"/>
      <c r="CJ1264" s="7"/>
      <c r="CK1264" s="7"/>
      <c r="CQ1264" s="7"/>
      <c r="CR1264" s="7"/>
      <c r="CS1264" s="7"/>
      <c r="CT1264" s="7"/>
      <c r="CU1264" s="7"/>
      <c r="DH1264" s="7"/>
      <c r="DI1264" s="7"/>
      <c r="DJ1264" s="7"/>
      <c r="DK1264" s="7"/>
      <c r="DQ1264" s="7"/>
      <c r="DR1264" s="7"/>
      <c r="DS1264" s="7"/>
      <c r="DT1264" s="7"/>
      <c r="DU1264" s="7"/>
      <c r="EB1264" s="7"/>
      <c r="EC1264" s="7"/>
      <c r="ED1264" s="7"/>
      <c r="EE1264" s="7"/>
      <c r="EK1264" s="7"/>
      <c r="EL1264" s="7"/>
      <c r="EM1264" s="7"/>
      <c r="EN1264" s="7"/>
      <c r="EO1264" s="7"/>
      <c r="EV1264" s="7"/>
      <c r="EW1264" s="7"/>
      <c r="EX1264" s="7"/>
      <c r="EY1264" s="7"/>
    </row>
    <row r="1265" spans="1:155" s="8" customFormat="1" x14ac:dyDescent="0.35">
      <c r="A1265" s="5"/>
      <c r="B1265" s="5"/>
      <c r="C1265" s="5"/>
      <c r="D1265" s="5"/>
      <c r="E1265" s="5"/>
      <c r="F1265" s="5"/>
      <c r="G1265" s="6"/>
      <c r="H1265" s="6"/>
      <c r="I1265" s="7"/>
      <c r="J1265" s="7"/>
      <c r="K1265" s="7"/>
      <c r="L1265" s="7"/>
      <c r="M1265" s="7"/>
      <c r="N1265" s="7"/>
      <c r="O1265" s="7"/>
      <c r="P1265" s="6"/>
      <c r="Q1265" s="6"/>
      <c r="R1265" s="6"/>
      <c r="S1265" s="6"/>
      <c r="T1265" s="6"/>
      <c r="U1265" s="6"/>
      <c r="V1265" s="6"/>
      <c r="W1265" s="7"/>
      <c r="X1265" s="7"/>
      <c r="Y1265" s="7"/>
      <c r="Z1265" s="7"/>
      <c r="AA1265" s="7"/>
      <c r="AB1265" s="7"/>
      <c r="AC1265" s="7"/>
      <c r="AD1265" s="7"/>
      <c r="AE1265" s="7"/>
      <c r="AF1265" s="6"/>
      <c r="AG1265" s="7"/>
      <c r="AH1265" s="7"/>
      <c r="AI1265" s="7"/>
      <c r="AJ1265" s="7"/>
      <c r="AN1265" s="6"/>
      <c r="AO1265" s="7"/>
      <c r="AP1265" s="7"/>
      <c r="AQ1265" s="7"/>
      <c r="AR1265" s="7"/>
      <c r="AV1265" s="6"/>
      <c r="AW1265" s="7"/>
      <c r="AX1265" s="7"/>
      <c r="AY1265" s="7"/>
      <c r="AZ1265" s="7"/>
      <c r="BD1265" s="6"/>
      <c r="BE1265" s="7"/>
      <c r="BF1265" s="7"/>
      <c r="BG1265" s="7"/>
      <c r="BH1265" s="7"/>
      <c r="BQ1265" s="7"/>
      <c r="BR1265" s="7"/>
      <c r="BS1265" s="7"/>
      <c r="BT1265" s="7"/>
      <c r="BU1265" s="7"/>
      <c r="CH1265" s="7"/>
      <c r="CI1265" s="7"/>
      <c r="CJ1265" s="7"/>
      <c r="CK1265" s="7"/>
      <c r="CQ1265" s="7"/>
      <c r="CR1265" s="7"/>
      <c r="CS1265" s="7"/>
      <c r="CT1265" s="7"/>
      <c r="CU1265" s="7"/>
      <c r="DH1265" s="7"/>
      <c r="DI1265" s="7"/>
      <c r="DJ1265" s="7"/>
      <c r="DK1265" s="7"/>
      <c r="DQ1265" s="7"/>
      <c r="DR1265" s="7"/>
      <c r="DS1265" s="7"/>
      <c r="DT1265" s="7"/>
      <c r="DU1265" s="7"/>
      <c r="EB1265" s="7"/>
      <c r="EC1265" s="7"/>
      <c r="ED1265" s="7"/>
      <c r="EE1265" s="7"/>
      <c r="EK1265" s="7"/>
      <c r="EL1265" s="7"/>
      <c r="EM1265" s="7"/>
      <c r="EN1265" s="7"/>
      <c r="EO1265" s="7"/>
      <c r="EV1265" s="7"/>
      <c r="EW1265" s="7"/>
      <c r="EX1265" s="7"/>
      <c r="EY1265" s="7"/>
    </row>
    <row r="1266" spans="1:155" s="8" customFormat="1" x14ac:dyDescent="0.35">
      <c r="A1266" s="5"/>
      <c r="B1266" s="5"/>
      <c r="C1266" s="5"/>
      <c r="D1266" s="5"/>
      <c r="E1266" s="5"/>
      <c r="F1266" s="5"/>
      <c r="G1266" s="6"/>
      <c r="H1266" s="6"/>
      <c r="I1266" s="7"/>
      <c r="J1266" s="7"/>
      <c r="K1266" s="7"/>
      <c r="L1266" s="7"/>
      <c r="M1266" s="7"/>
      <c r="N1266" s="7"/>
      <c r="O1266" s="7"/>
      <c r="P1266" s="6"/>
      <c r="Q1266" s="6"/>
      <c r="R1266" s="6"/>
      <c r="S1266" s="6"/>
      <c r="T1266" s="6"/>
      <c r="U1266" s="6"/>
      <c r="V1266" s="6"/>
      <c r="W1266" s="7"/>
      <c r="X1266" s="7"/>
      <c r="Y1266" s="7"/>
      <c r="Z1266" s="7"/>
      <c r="AA1266" s="7"/>
      <c r="AB1266" s="7"/>
      <c r="AC1266" s="7"/>
      <c r="AD1266" s="7"/>
      <c r="AE1266" s="7"/>
      <c r="AF1266" s="6"/>
      <c r="AG1266" s="7"/>
      <c r="AH1266" s="7"/>
      <c r="AI1266" s="7"/>
      <c r="AJ1266" s="7"/>
      <c r="AN1266" s="6"/>
      <c r="AO1266" s="7"/>
      <c r="AP1266" s="7"/>
      <c r="AQ1266" s="7"/>
      <c r="AR1266" s="7"/>
      <c r="AV1266" s="6"/>
      <c r="AW1266" s="7"/>
      <c r="AX1266" s="7"/>
      <c r="AY1266" s="7"/>
      <c r="AZ1266" s="7"/>
      <c r="BD1266" s="6"/>
      <c r="BE1266" s="7"/>
      <c r="BF1266" s="7"/>
      <c r="BG1266" s="7"/>
      <c r="BH1266" s="7"/>
      <c r="BQ1266" s="7"/>
      <c r="BR1266" s="7"/>
      <c r="BS1266" s="7"/>
      <c r="BT1266" s="7"/>
      <c r="BU1266" s="7"/>
      <c r="CH1266" s="7"/>
      <c r="CI1266" s="7"/>
      <c r="CJ1266" s="7"/>
      <c r="CK1266" s="7"/>
      <c r="CQ1266" s="7"/>
      <c r="CR1266" s="7"/>
      <c r="CS1266" s="7"/>
      <c r="CT1266" s="7"/>
      <c r="CU1266" s="7"/>
      <c r="DH1266" s="7"/>
      <c r="DI1266" s="7"/>
      <c r="DJ1266" s="7"/>
      <c r="DK1266" s="7"/>
      <c r="DQ1266" s="7"/>
      <c r="DR1266" s="7"/>
      <c r="DS1266" s="7"/>
      <c r="DT1266" s="7"/>
      <c r="DU1266" s="7"/>
      <c r="EB1266" s="7"/>
      <c r="EC1266" s="7"/>
      <c r="ED1266" s="7"/>
      <c r="EE1266" s="7"/>
      <c r="EK1266" s="7"/>
      <c r="EL1266" s="7"/>
      <c r="EM1266" s="7"/>
      <c r="EN1266" s="7"/>
      <c r="EO1266" s="7"/>
      <c r="EV1266" s="7"/>
      <c r="EW1266" s="7"/>
      <c r="EX1266" s="7"/>
      <c r="EY1266" s="7"/>
    </row>
    <row r="1267" spans="1:155" s="8" customFormat="1" x14ac:dyDescent="0.35">
      <c r="A1267" s="5"/>
      <c r="B1267" s="5"/>
      <c r="C1267" s="5"/>
      <c r="D1267" s="5"/>
      <c r="E1267" s="5"/>
      <c r="F1267" s="5"/>
      <c r="G1267" s="6"/>
      <c r="H1267" s="6"/>
      <c r="I1267" s="7"/>
      <c r="J1267" s="7"/>
      <c r="K1267" s="7"/>
      <c r="L1267" s="7"/>
      <c r="M1267" s="7"/>
      <c r="N1267" s="7"/>
      <c r="O1267" s="7"/>
      <c r="P1267" s="6"/>
      <c r="Q1267" s="6"/>
      <c r="R1267" s="6"/>
      <c r="S1267" s="6"/>
      <c r="T1267" s="6"/>
      <c r="U1267" s="6"/>
      <c r="V1267" s="6"/>
      <c r="W1267" s="7"/>
      <c r="X1267" s="7"/>
      <c r="Y1267" s="7"/>
      <c r="Z1267" s="7"/>
      <c r="AA1267" s="7"/>
      <c r="AB1267" s="7"/>
      <c r="AC1267" s="7"/>
      <c r="AD1267" s="7"/>
      <c r="AE1267" s="7"/>
      <c r="AF1267" s="6"/>
      <c r="AG1267" s="7"/>
      <c r="AH1267" s="7"/>
      <c r="AI1267" s="7"/>
      <c r="AJ1267" s="7"/>
      <c r="AN1267" s="6"/>
      <c r="AO1267" s="7"/>
      <c r="AP1267" s="7"/>
      <c r="AQ1267" s="7"/>
      <c r="AR1267" s="7"/>
      <c r="AV1267" s="6"/>
      <c r="AW1267" s="7"/>
      <c r="AX1267" s="7"/>
      <c r="AY1267" s="7"/>
      <c r="AZ1267" s="7"/>
      <c r="BD1267" s="6"/>
      <c r="BE1267" s="7"/>
      <c r="BF1267" s="7"/>
      <c r="BG1267" s="7"/>
      <c r="BH1267" s="7"/>
      <c r="BQ1267" s="7"/>
      <c r="BR1267" s="7"/>
      <c r="BS1267" s="7"/>
      <c r="BT1267" s="7"/>
      <c r="BU1267" s="7"/>
      <c r="CH1267" s="7"/>
      <c r="CI1267" s="7"/>
      <c r="CJ1267" s="7"/>
      <c r="CK1267" s="7"/>
      <c r="CQ1267" s="7"/>
      <c r="CR1267" s="7"/>
      <c r="CS1267" s="7"/>
      <c r="CT1267" s="7"/>
      <c r="CU1267" s="7"/>
      <c r="DH1267" s="7"/>
      <c r="DI1267" s="7"/>
      <c r="DJ1267" s="7"/>
      <c r="DK1267" s="7"/>
      <c r="DQ1267" s="7"/>
      <c r="DR1267" s="7"/>
      <c r="DS1267" s="7"/>
      <c r="DT1267" s="7"/>
      <c r="DU1267" s="7"/>
      <c r="EB1267" s="7"/>
      <c r="EC1267" s="7"/>
      <c r="ED1267" s="7"/>
      <c r="EE1267" s="7"/>
      <c r="EK1267" s="7"/>
      <c r="EL1267" s="7"/>
      <c r="EM1267" s="7"/>
      <c r="EN1267" s="7"/>
      <c r="EO1267" s="7"/>
      <c r="EV1267" s="7"/>
      <c r="EW1267" s="7"/>
      <c r="EX1267" s="7"/>
      <c r="EY1267" s="7"/>
    </row>
    <row r="1268" spans="1:155" s="8" customFormat="1" x14ac:dyDescent="0.35">
      <c r="A1268" s="5"/>
      <c r="B1268" s="5"/>
      <c r="C1268" s="5"/>
      <c r="D1268" s="5"/>
      <c r="E1268" s="5"/>
      <c r="F1268" s="5"/>
      <c r="G1268" s="6"/>
      <c r="H1268" s="6"/>
      <c r="I1268" s="7"/>
      <c r="J1268" s="7"/>
      <c r="K1268" s="7"/>
      <c r="L1268" s="7"/>
      <c r="M1268" s="7"/>
      <c r="N1268" s="7"/>
      <c r="O1268" s="7"/>
      <c r="P1268" s="6"/>
      <c r="Q1268" s="6"/>
      <c r="R1268" s="6"/>
      <c r="S1268" s="6"/>
      <c r="T1268" s="6"/>
      <c r="U1268" s="6"/>
      <c r="V1268" s="6"/>
      <c r="W1268" s="7"/>
      <c r="X1268" s="7"/>
      <c r="Y1268" s="7"/>
      <c r="Z1268" s="7"/>
      <c r="AA1268" s="7"/>
      <c r="AB1268" s="7"/>
      <c r="AC1268" s="7"/>
      <c r="AD1268" s="7"/>
      <c r="AE1268" s="7"/>
      <c r="AF1268" s="6"/>
      <c r="AG1268" s="7"/>
      <c r="AH1268" s="7"/>
      <c r="AI1268" s="7"/>
      <c r="AJ1268" s="7"/>
      <c r="AN1268" s="6"/>
      <c r="AO1268" s="7"/>
      <c r="AP1268" s="7"/>
      <c r="AQ1268" s="7"/>
      <c r="AR1268" s="7"/>
      <c r="AV1268" s="6"/>
      <c r="AW1268" s="7"/>
      <c r="AX1268" s="7"/>
      <c r="AY1268" s="7"/>
      <c r="AZ1268" s="7"/>
      <c r="BD1268" s="6"/>
      <c r="BE1268" s="7"/>
      <c r="BF1268" s="7"/>
      <c r="BG1268" s="7"/>
      <c r="BH1268" s="7"/>
      <c r="BQ1268" s="7"/>
      <c r="BR1268" s="7"/>
      <c r="BS1268" s="7"/>
      <c r="BT1268" s="7"/>
      <c r="BU1268" s="7"/>
      <c r="CH1268" s="7"/>
      <c r="CI1268" s="7"/>
      <c r="CJ1268" s="7"/>
      <c r="CK1268" s="7"/>
      <c r="CQ1268" s="7"/>
      <c r="CR1268" s="7"/>
      <c r="CS1268" s="7"/>
      <c r="CT1268" s="7"/>
      <c r="CU1268" s="7"/>
      <c r="DH1268" s="7"/>
      <c r="DI1268" s="7"/>
      <c r="DJ1268" s="7"/>
      <c r="DK1268" s="7"/>
      <c r="DQ1268" s="7"/>
      <c r="DR1268" s="7"/>
      <c r="DS1268" s="7"/>
      <c r="DT1268" s="7"/>
      <c r="DU1268" s="7"/>
      <c r="EB1268" s="7"/>
      <c r="EC1268" s="7"/>
      <c r="ED1268" s="7"/>
      <c r="EE1268" s="7"/>
      <c r="EK1268" s="7"/>
      <c r="EL1268" s="7"/>
      <c r="EM1268" s="7"/>
      <c r="EN1268" s="7"/>
      <c r="EO1268" s="7"/>
      <c r="EV1268" s="7"/>
      <c r="EW1268" s="7"/>
      <c r="EX1268" s="7"/>
      <c r="EY1268" s="7"/>
    </row>
    <row r="1269" spans="1:155" s="8" customFormat="1" x14ac:dyDescent="0.35">
      <c r="A1269" s="5"/>
      <c r="B1269" s="5"/>
      <c r="C1269" s="5"/>
      <c r="D1269" s="5"/>
      <c r="E1269" s="5"/>
      <c r="F1269" s="5"/>
      <c r="G1269" s="6"/>
      <c r="H1269" s="6"/>
      <c r="I1269" s="7"/>
      <c r="J1269" s="7"/>
      <c r="K1269" s="7"/>
      <c r="L1269" s="7"/>
      <c r="M1269" s="7"/>
      <c r="N1269" s="7"/>
      <c r="O1269" s="7"/>
      <c r="P1269" s="6"/>
      <c r="Q1269" s="6"/>
      <c r="R1269" s="6"/>
      <c r="S1269" s="6"/>
      <c r="T1269" s="6"/>
      <c r="U1269" s="6"/>
      <c r="V1269" s="6"/>
      <c r="W1269" s="7"/>
      <c r="X1269" s="7"/>
      <c r="Y1269" s="7"/>
      <c r="Z1269" s="7"/>
      <c r="AA1269" s="7"/>
      <c r="AB1269" s="7"/>
      <c r="AC1269" s="7"/>
      <c r="AD1269" s="7"/>
      <c r="AE1269" s="7"/>
      <c r="AF1269" s="6"/>
      <c r="AG1269" s="7"/>
      <c r="AH1269" s="7"/>
      <c r="AI1269" s="7"/>
      <c r="AJ1269" s="7"/>
      <c r="AN1269" s="6"/>
      <c r="AO1269" s="7"/>
      <c r="AP1269" s="7"/>
      <c r="AQ1269" s="7"/>
      <c r="AR1269" s="7"/>
      <c r="AV1269" s="6"/>
      <c r="AW1269" s="7"/>
      <c r="AX1269" s="7"/>
      <c r="AY1269" s="7"/>
      <c r="AZ1269" s="7"/>
      <c r="BD1269" s="6"/>
      <c r="BE1269" s="7"/>
      <c r="BF1269" s="7"/>
      <c r="BG1269" s="7"/>
      <c r="BH1269" s="7"/>
      <c r="BQ1269" s="7"/>
      <c r="BR1269" s="7"/>
      <c r="BS1269" s="7"/>
      <c r="BT1269" s="7"/>
      <c r="BU1269" s="7"/>
      <c r="CH1269" s="7"/>
      <c r="CI1269" s="7"/>
      <c r="CJ1269" s="7"/>
      <c r="CK1269" s="7"/>
      <c r="CQ1269" s="7"/>
      <c r="CR1269" s="7"/>
      <c r="CS1269" s="7"/>
      <c r="CT1269" s="7"/>
      <c r="CU1269" s="7"/>
      <c r="DH1269" s="7"/>
      <c r="DI1269" s="7"/>
      <c r="DJ1269" s="7"/>
      <c r="DK1269" s="7"/>
      <c r="DQ1269" s="7"/>
      <c r="DR1269" s="7"/>
      <c r="DS1269" s="7"/>
      <c r="DT1269" s="7"/>
      <c r="DU1269" s="7"/>
      <c r="EB1269" s="7"/>
      <c r="EC1269" s="7"/>
      <c r="ED1269" s="7"/>
      <c r="EE1269" s="7"/>
      <c r="EK1269" s="7"/>
      <c r="EL1269" s="7"/>
      <c r="EM1269" s="7"/>
      <c r="EN1269" s="7"/>
      <c r="EO1269" s="7"/>
      <c r="EV1269" s="7"/>
      <c r="EW1269" s="7"/>
      <c r="EX1269" s="7"/>
      <c r="EY1269" s="7"/>
    </row>
    <row r="1270" spans="1:155" s="8" customFormat="1" x14ac:dyDescent="0.35">
      <c r="A1270" s="5"/>
      <c r="B1270" s="5"/>
      <c r="C1270" s="5"/>
      <c r="D1270" s="5"/>
      <c r="E1270" s="5"/>
      <c r="F1270" s="5"/>
      <c r="G1270" s="6"/>
      <c r="H1270" s="6"/>
      <c r="I1270" s="7"/>
      <c r="J1270" s="7"/>
      <c r="K1270" s="7"/>
      <c r="L1270" s="7"/>
      <c r="M1270" s="7"/>
      <c r="N1270" s="7"/>
      <c r="O1270" s="7"/>
      <c r="P1270" s="6"/>
      <c r="Q1270" s="6"/>
      <c r="R1270" s="6"/>
      <c r="S1270" s="6"/>
      <c r="T1270" s="6"/>
      <c r="U1270" s="6"/>
      <c r="V1270" s="6"/>
      <c r="W1270" s="7"/>
      <c r="X1270" s="7"/>
      <c r="Y1270" s="7"/>
      <c r="Z1270" s="7"/>
      <c r="AA1270" s="7"/>
      <c r="AB1270" s="7"/>
      <c r="AC1270" s="7"/>
      <c r="AD1270" s="7"/>
      <c r="AE1270" s="7"/>
      <c r="AF1270" s="6"/>
      <c r="AG1270" s="7"/>
      <c r="AH1270" s="7"/>
      <c r="AI1270" s="7"/>
      <c r="AJ1270" s="7"/>
      <c r="AN1270" s="6"/>
      <c r="AO1270" s="7"/>
      <c r="AP1270" s="7"/>
      <c r="AQ1270" s="7"/>
      <c r="AR1270" s="7"/>
      <c r="AV1270" s="6"/>
      <c r="AW1270" s="7"/>
      <c r="AX1270" s="7"/>
      <c r="AY1270" s="7"/>
      <c r="AZ1270" s="7"/>
      <c r="BD1270" s="6"/>
      <c r="BE1270" s="7"/>
      <c r="BF1270" s="7"/>
      <c r="BG1270" s="7"/>
      <c r="BH1270" s="7"/>
      <c r="BQ1270" s="7"/>
      <c r="BR1270" s="7"/>
      <c r="BS1270" s="7"/>
      <c r="BT1270" s="7"/>
      <c r="BU1270" s="7"/>
      <c r="CH1270" s="7"/>
      <c r="CI1270" s="7"/>
      <c r="CJ1270" s="7"/>
      <c r="CK1270" s="7"/>
      <c r="CQ1270" s="7"/>
      <c r="CR1270" s="7"/>
      <c r="CS1270" s="7"/>
      <c r="CT1270" s="7"/>
      <c r="CU1270" s="7"/>
      <c r="DH1270" s="7"/>
      <c r="DI1270" s="7"/>
      <c r="DJ1270" s="7"/>
      <c r="DK1270" s="7"/>
      <c r="DQ1270" s="7"/>
      <c r="DR1270" s="7"/>
      <c r="DS1270" s="7"/>
      <c r="DT1270" s="7"/>
      <c r="DU1270" s="7"/>
      <c r="EB1270" s="7"/>
      <c r="EC1270" s="7"/>
      <c r="ED1270" s="7"/>
      <c r="EE1270" s="7"/>
      <c r="EK1270" s="7"/>
      <c r="EL1270" s="7"/>
      <c r="EM1270" s="7"/>
      <c r="EN1270" s="7"/>
      <c r="EO1270" s="7"/>
      <c r="EV1270" s="7"/>
      <c r="EW1270" s="7"/>
      <c r="EX1270" s="7"/>
      <c r="EY1270" s="7"/>
    </row>
    <row r="1271" spans="1:155" s="8" customFormat="1" x14ac:dyDescent="0.35">
      <c r="A1271" s="5"/>
      <c r="B1271" s="5"/>
      <c r="C1271" s="5"/>
      <c r="D1271" s="5"/>
      <c r="E1271" s="5"/>
      <c r="F1271" s="5"/>
      <c r="G1271" s="6"/>
      <c r="H1271" s="6"/>
      <c r="I1271" s="7"/>
      <c r="J1271" s="7"/>
      <c r="K1271" s="7"/>
      <c r="L1271" s="7"/>
      <c r="M1271" s="7"/>
      <c r="N1271" s="7"/>
      <c r="O1271" s="7"/>
      <c r="P1271" s="6"/>
      <c r="Q1271" s="6"/>
      <c r="R1271" s="6"/>
      <c r="S1271" s="6"/>
      <c r="T1271" s="6"/>
      <c r="U1271" s="6"/>
      <c r="V1271" s="6"/>
      <c r="W1271" s="7"/>
      <c r="X1271" s="7"/>
      <c r="Y1271" s="7"/>
      <c r="Z1271" s="7"/>
      <c r="AA1271" s="7"/>
      <c r="AB1271" s="7"/>
      <c r="AC1271" s="7"/>
      <c r="AD1271" s="7"/>
      <c r="AE1271" s="7"/>
      <c r="AF1271" s="6"/>
      <c r="AG1271" s="7"/>
      <c r="AH1271" s="7"/>
      <c r="AI1271" s="7"/>
      <c r="AJ1271" s="7"/>
      <c r="AN1271" s="6"/>
      <c r="AO1271" s="7"/>
      <c r="AP1271" s="7"/>
      <c r="AQ1271" s="7"/>
      <c r="AR1271" s="7"/>
      <c r="AV1271" s="6"/>
      <c r="AW1271" s="7"/>
      <c r="AX1271" s="7"/>
      <c r="AY1271" s="7"/>
      <c r="AZ1271" s="7"/>
      <c r="BD1271" s="6"/>
      <c r="BE1271" s="7"/>
      <c r="BF1271" s="7"/>
      <c r="BG1271" s="7"/>
      <c r="BH1271" s="7"/>
      <c r="BQ1271" s="7"/>
      <c r="BR1271" s="7"/>
      <c r="BS1271" s="7"/>
      <c r="BT1271" s="7"/>
      <c r="BU1271" s="7"/>
      <c r="CH1271" s="7"/>
      <c r="CI1271" s="7"/>
      <c r="CJ1271" s="7"/>
      <c r="CK1271" s="7"/>
      <c r="CQ1271" s="7"/>
      <c r="CR1271" s="7"/>
      <c r="CS1271" s="7"/>
      <c r="CT1271" s="7"/>
      <c r="CU1271" s="7"/>
      <c r="DH1271" s="7"/>
      <c r="DI1271" s="7"/>
      <c r="DJ1271" s="7"/>
      <c r="DK1271" s="7"/>
      <c r="DQ1271" s="7"/>
      <c r="DR1271" s="7"/>
      <c r="DS1271" s="7"/>
      <c r="DT1271" s="7"/>
      <c r="DU1271" s="7"/>
      <c r="EB1271" s="7"/>
      <c r="EC1271" s="7"/>
      <c r="ED1271" s="7"/>
      <c r="EE1271" s="7"/>
      <c r="EK1271" s="7"/>
      <c r="EL1271" s="7"/>
      <c r="EM1271" s="7"/>
      <c r="EN1271" s="7"/>
      <c r="EO1271" s="7"/>
      <c r="EV1271" s="7"/>
      <c r="EW1271" s="7"/>
      <c r="EX1271" s="7"/>
      <c r="EY1271" s="7"/>
    </row>
    <row r="1272" spans="1:155" s="8" customFormat="1" x14ac:dyDescent="0.35">
      <c r="A1272" s="5"/>
      <c r="B1272" s="5"/>
      <c r="C1272" s="5"/>
      <c r="D1272" s="5"/>
      <c r="E1272" s="5"/>
      <c r="F1272" s="5"/>
      <c r="G1272" s="6"/>
      <c r="H1272" s="6"/>
      <c r="I1272" s="7"/>
      <c r="J1272" s="7"/>
      <c r="K1272" s="7"/>
      <c r="L1272" s="7"/>
      <c r="M1272" s="7"/>
      <c r="N1272" s="7"/>
      <c r="O1272" s="7"/>
      <c r="P1272" s="6"/>
      <c r="Q1272" s="6"/>
      <c r="R1272" s="6"/>
      <c r="S1272" s="6"/>
      <c r="T1272" s="6"/>
      <c r="U1272" s="6"/>
      <c r="V1272" s="6"/>
      <c r="W1272" s="7"/>
      <c r="X1272" s="7"/>
      <c r="Y1272" s="7"/>
      <c r="Z1272" s="7"/>
      <c r="AA1272" s="7"/>
      <c r="AB1272" s="7"/>
      <c r="AC1272" s="7"/>
      <c r="AD1272" s="7"/>
      <c r="AE1272" s="7"/>
      <c r="AF1272" s="6"/>
      <c r="AG1272" s="7"/>
      <c r="AH1272" s="7"/>
      <c r="AI1272" s="7"/>
      <c r="AJ1272" s="7"/>
      <c r="AN1272" s="6"/>
      <c r="AO1272" s="7"/>
      <c r="AP1272" s="7"/>
      <c r="AQ1272" s="7"/>
      <c r="AR1272" s="7"/>
      <c r="AV1272" s="6"/>
      <c r="AW1272" s="7"/>
      <c r="AX1272" s="7"/>
      <c r="AY1272" s="7"/>
      <c r="AZ1272" s="7"/>
      <c r="BD1272" s="6"/>
      <c r="BE1272" s="7"/>
      <c r="BF1272" s="7"/>
      <c r="BG1272" s="7"/>
      <c r="BH1272" s="7"/>
      <c r="BQ1272" s="7"/>
      <c r="BR1272" s="7"/>
      <c r="BS1272" s="7"/>
      <c r="BT1272" s="7"/>
      <c r="BU1272" s="7"/>
      <c r="CH1272" s="7"/>
      <c r="CI1272" s="7"/>
      <c r="CJ1272" s="7"/>
      <c r="CK1272" s="7"/>
      <c r="CQ1272" s="7"/>
      <c r="CR1272" s="7"/>
      <c r="CS1272" s="7"/>
      <c r="CT1272" s="7"/>
      <c r="CU1272" s="7"/>
      <c r="DH1272" s="7"/>
      <c r="DI1272" s="7"/>
      <c r="DJ1272" s="7"/>
      <c r="DK1272" s="7"/>
      <c r="DQ1272" s="7"/>
      <c r="DR1272" s="7"/>
      <c r="DS1272" s="7"/>
      <c r="DT1272" s="7"/>
      <c r="DU1272" s="7"/>
      <c r="EB1272" s="7"/>
      <c r="EC1272" s="7"/>
      <c r="ED1272" s="7"/>
      <c r="EE1272" s="7"/>
      <c r="EK1272" s="7"/>
      <c r="EL1272" s="7"/>
      <c r="EM1272" s="7"/>
      <c r="EN1272" s="7"/>
      <c r="EO1272" s="7"/>
      <c r="EV1272" s="7"/>
      <c r="EW1272" s="7"/>
      <c r="EX1272" s="7"/>
      <c r="EY1272" s="7"/>
    </row>
    <row r="1273" spans="1:155" s="8" customFormat="1" x14ac:dyDescent="0.35">
      <c r="A1273" s="5"/>
      <c r="B1273" s="5"/>
      <c r="C1273" s="5"/>
      <c r="D1273" s="5"/>
      <c r="E1273" s="5"/>
      <c r="F1273" s="5"/>
      <c r="G1273" s="6"/>
      <c r="H1273" s="6"/>
      <c r="I1273" s="7"/>
      <c r="J1273" s="7"/>
      <c r="K1273" s="7"/>
      <c r="L1273" s="7"/>
      <c r="M1273" s="7"/>
      <c r="N1273" s="7"/>
      <c r="O1273" s="7"/>
      <c r="P1273" s="6"/>
      <c r="Q1273" s="6"/>
      <c r="R1273" s="6"/>
      <c r="S1273" s="6"/>
      <c r="T1273" s="6"/>
      <c r="U1273" s="6"/>
      <c r="V1273" s="6"/>
      <c r="W1273" s="7"/>
      <c r="X1273" s="7"/>
      <c r="Y1273" s="7"/>
      <c r="Z1273" s="7"/>
      <c r="AA1273" s="7"/>
      <c r="AB1273" s="7"/>
      <c r="AC1273" s="7"/>
      <c r="AD1273" s="7"/>
      <c r="AE1273" s="7"/>
      <c r="AF1273" s="6"/>
      <c r="AG1273" s="7"/>
      <c r="AH1273" s="7"/>
      <c r="AI1273" s="7"/>
      <c r="AJ1273" s="7"/>
      <c r="AN1273" s="6"/>
      <c r="AO1273" s="7"/>
      <c r="AP1273" s="7"/>
      <c r="AQ1273" s="7"/>
      <c r="AR1273" s="7"/>
      <c r="AV1273" s="6"/>
      <c r="AW1273" s="7"/>
      <c r="AX1273" s="7"/>
      <c r="AY1273" s="7"/>
      <c r="AZ1273" s="7"/>
      <c r="BD1273" s="6"/>
      <c r="BE1273" s="7"/>
      <c r="BF1273" s="7"/>
      <c r="BG1273" s="7"/>
      <c r="BH1273" s="7"/>
      <c r="BQ1273" s="7"/>
      <c r="BR1273" s="7"/>
      <c r="BS1273" s="7"/>
      <c r="BT1273" s="7"/>
      <c r="BU1273" s="7"/>
      <c r="CH1273" s="7"/>
      <c r="CI1273" s="7"/>
      <c r="CJ1273" s="7"/>
      <c r="CK1273" s="7"/>
      <c r="CQ1273" s="7"/>
      <c r="CR1273" s="7"/>
      <c r="CS1273" s="7"/>
      <c r="CT1273" s="7"/>
      <c r="CU1273" s="7"/>
      <c r="DH1273" s="7"/>
      <c r="DI1273" s="7"/>
      <c r="DJ1273" s="7"/>
      <c r="DK1273" s="7"/>
      <c r="DQ1273" s="7"/>
      <c r="DR1273" s="7"/>
      <c r="DS1273" s="7"/>
      <c r="DT1273" s="7"/>
      <c r="DU1273" s="7"/>
      <c r="EB1273" s="7"/>
      <c r="EC1273" s="7"/>
      <c r="ED1273" s="7"/>
      <c r="EE1273" s="7"/>
      <c r="EK1273" s="7"/>
      <c r="EL1273" s="7"/>
      <c r="EM1273" s="7"/>
      <c r="EN1273" s="7"/>
      <c r="EO1273" s="7"/>
      <c r="EV1273" s="7"/>
      <c r="EW1273" s="7"/>
      <c r="EX1273" s="7"/>
      <c r="EY1273" s="7"/>
    </row>
    <row r="1274" spans="1:155" s="8" customFormat="1" x14ac:dyDescent="0.35">
      <c r="A1274" s="5"/>
      <c r="B1274" s="5"/>
      <c r="C1274" s="5"/>
      <c r="D1274" s="5"/>
      <c r="E1274" s="5"/>
      <c r="F1274" s="5"/>
      <c r="G1274" s="6"/>
      <c r="H1274" s="6"/>
      <c r="I1274" s="7"/>
      <c r="J1274" s="7"/>
      <c r="K1274" s="7"/>
      <c r="L1274" s="7"/>
      <c r="M1274" s="7"/>
      <c r="N1274" s="7"/>
      <c r="O1274" s="7"/>
      <c r="P1274" s="6"/>
      <c r="Q1274" s="6"/>
      <c r="R1274" s="6"/>
      <c r="S1274" s="6"/>
      <c r="T1274" s="6"/>
      <c r="U1274" s="6"/>
      <c r="V1274" s="6"/>
      <c r="W1274" s="7"/>
      <c r="X1274" s="7"/>
      <c r="Y1274" s="7"/>
      <c r="Z1274" s="7"/>
      <c r="AA1274" s="7"/>
      <c r="AB1274" s="7"/>
      <c r="AC1274" s="7"/>
      <c r="AD1274" s="7"/>
      <c r="AE1274" s="7"/>
      <c r="AF1274" s="6"/>
      <c r="AG1274" s="7"/>
      <c r="AH1274" s="7"/>
      <c r="AI1274" s="7"/>
      <c r="AJ1274" s="7"/>
      <c r="AN1274" s="6"/>
      <c r="AO1274" s="7"/>
      <c r="AP1274" s="7"/>
      <c r="AQ1274" s="7"/>
      <c r="AR1274" s="7"/>
      <c r="AV1274" s="6"/>
      <c r="AW1274" s="7"/>
      <c r="AX1274" s="7"/>
      <c r="AY1274" s="7"/>
      <c r="AZ1274" s="7"/>
      <c r="BD1274" s="6"/>
      <c r="BE1274" s="7"/>
      <c r="BF1274" s="7"/>
      <c r="BG1274" s="7"/>
      <c r="BH1274" s="7"/>
      <c r="BQ1274" s="7"/>
      <c r="BR1274" s="7"/>
      <c r="BS1274" s="7"/>
      <c r="BT1274" s="7"/>
      <c r="BU1274" s="7"/>
      <c r="CH1274" s="7"/>
      <c r="CI1274" s="7"/>
      <c r="CJ1274" s="7"/>
      <c r="CK1274" s="7"/>
      <c r="CQ1274" s="7"/>
      <c r="CR1274" s="7"/>
      <c r="CS1274" s="7"/>
      <c r="CT1274" s="7"/>
      <c r="CU1274" s="7"/>
      <c r="DH1274" s="7"/>
      <c r="DI1274" s="7"/>
      <c r="DJ1274" s="7"/>
      <c r="DK1274" s="7"/>
      <c r="DQ1274" s="7"/>
      <c r="DR1274" s="7"/>
      <c r="DS1274" s="7"/>
      <c r="DT1274" s="7"/>
      <c r="DU1274" s="7"/>
      <c r="EB1274" s="7"/>
      <c r="EC1274" s="7"/>
      <c r="ED1274" s="7"/>
      <c r="EE1274" s="7"/>
      <c r="EK1274" s="7"/>
      <c r="EL1274" s="7"/>
      <c r="EM1274" s="7"/>
      <c r="EN1274" s="7"/>
      <c r="EO1274" s="7"/>
      <c r="EV1274" s="7"/>
      <c r="EW1274" s="7"/>
      <c r="EX1274" s="7"/>
      <c r="EY1274" s="7"/>
    </row>
    <row r="1275" spans="1:155" s="8" customFormat="1" x14ac:dyDescent="0.35">
      <c r="A1275" s="5"/>
      <c r="B1275" s="5"/>
      <c r="C1275" s="5"/>
      <c r="D1275" s="5"/>
      <c r="E1275" s="5"/>
      <c r="F1275" s="5"/>
      <c r="G1275" s="6"/>
      <c r="H1275" s="6"/>
      <c r="I1275" s="7"/>
      <c r="J1275" s="7"/>
      <c r="K1275" s="7"/>
      <c r="L1275" s="7"/>
      <c r="M1275" s="7"/>
      <c r="N1275" s="7"/>
      <c r="O1275" s="7"/>
      <c r="P1275" s="6"/>
      <c r="Q1275" s="6"/>
      <c r="R1275" s="6"/>
      <c r="S1275" s="6"/>
      <c r="T1275" s="6"/>
      <c r="U1275" s="6"/>
      <c r="V1275" s="6"/>
      <c r="W1275" s="7"/>
      <c r="X1275" s="7"/>
      <c r="Y1275" s="7"/>
      <c r="Z1275" s="7"/>
      <c r="AA1275" s="7"/>
      <c r="AB1275" s="7"/>
      <c r="AC1275" s="7"/>
      <c r="AD1275" s="7"/>
      <c r="AE1275" s="7"/>
      <c r="AF1275" s="6"/>
      <c r="AG1275" s="7"/>
      <c r="AH1275" s="7"/>
      <c r="AI1275" s="7"/>
      <c r="AJ1275" s="7"/>
      <c r="AN1275" s="6"/>
      <c r="AO1275" s="7"/>
      <c r="AP1275" s="7"/>
      <c r="AQ1275" s="7"/>
      <c r="AR1275" s="7"/>
      <c r="AV1275" s="6"/>
      <c r="AW1275" s="7"/>
      <c r="AX1275" s="7"/>
      <c r="AY1275" s="7"/>
      <c r="AZ1275" s="7"/>
      <c r="BD1275" s="6"/>
      <c r="BE1275" s="7"/>
      <c r="BF1275" s="7"/>
      <c r="BG1275" s="7"/>
      <c r="BH1275" s="7"/>
      <c r="BQ1275" s="7"/>
      <c r="BR1275" s="7"/>
      <c r="BS1275" s="7"/>
      <c r="BT1275" s="7"/>
      <c r="BU1275" s="7"/>
      <c r="CH1275" s="7"/>
      <c r="CI1275" s="7"/>
      <c r="CJ1275" s="7"/>
      <c r="CK1275" s="7"/>
      <c r="CQ1275" s="7"/>
      <c r="CR1275" s="7"/>
      <c r="CS1275" s="7"/>
      <c r="CT1275" s="7"/>
      <c r="CU1275" s="7"/>
      <c r="DH1275" s="7"/>
      <c r="DI1275" s="7"/>
      <c r="DJ1275" s="7"/>
      <c r="DK1275" s="7"/>
      <c r="DQ1275" s="7"/>
      <c r="DR1275" s="7"/>
      <c r="DS1275" s="7"/>
      <c r="DT1275" s="7"/>
      <c r="DU1275" s="7"/>
      <c r="EB1275" s="7"/>
      <c r="EC1275" s="7"/>
      <c r="ED1275" s="7"/>
      <c r="EE1275" s="7"/>
      <c r="EK1275" s="7"/>
      <c r="EL1275" s="7"/>
      <c r="EM1275" s="7"/>
      <c r="EN1275" s="7"/>
      <c r="EO1275" s="7"/>
      <c r="EV1275" s="7"/>
      <c r="EW1275" s="7"/>
      <c r="EX1275" s="7"/>
      <c r="EY1275" s="7"/>
    </row>
    <row r="1276" spans="1:155" s="8" customFormat="1" x14ac:dyDescent="0.35">
      <c r="A1276" s="5"/>
      <c r="B1276" s="5"/>
      <c r="C1276" s="5"/>
      <c r="D1276" s="5"/>
      <c r="E1276" s="5"/>
      <c r="F1276" s="5"/>
      <c r="G1276" s="6"/>
      <c r="H1276" s="6"/>
      <c r="I1276" s="7"/>
      <c r="J1276" s="7"/>
      <c r="K1276" s="7"/>
      <c r="L1276" s="7"/>
      <c r="M1276" s="7"/>
      <c r="N1276" s="7"/>
      <c r="O1276" s="7"/>
      <c r="P1276" s="6"/>
      <c r="Q1276" s="6"/>
      <c r="R1276" s="6"/>
      <c r="S1276" s="6"/>
      <c r="T1276" s="6"/>
      <c r="U1276" s="6"/>
      <c r="V1276" s="6"/>
      <c r="W1276" s="7"/>
      <c r="X1276" s="7"/>
      <c r="Y1276" s="7"/>
      <c r="Z1276" s="7"/>
      <c r="AA1276" s="7"/>
      <c r="AB1276" s="7"/>
      <c r="AC1276" s="7"/>
      <c r="AD1276" s="7"/>
      <c r="AE1276" s="7"/>
      <c r="AF1276" s="6"/>
      <c r="AG1276" s="7"/>
      <c r="AH1276" s="7"/>
      <c r="AI1276" s="7"/>
      <c r="AJ1276" s="7"/>
      <c r="AN1276" s="6"/>
      <c r="AO1276" s="7"/>
      <c r="AP1276" s="7"/>
      <c r="AQ1276" s="7"/>
      <c r="AR1276" s="7"/>
      <c r="AV1276" s="6"/>
      <c r="AW1276" s="7"/>
      <c r="AX1276" s="7"/>
      <c r="AY1276" s="7"/>
      <c r="AZ1276" s="7"/>
      <c r="BD1276" s="6"/>
      <c r="BE1276" s="7"/>
      <c r="BF1276" s="7"/>
      <c r="BG1276" s="7"/>
      <c r="BH1276" s="7"/>
      <c r="BQ1276" s="7"/>
      <c r="BR1276" s="7"/>
      <c r="BS1276" s="7"/>
      <c r="BT1276" s="7"/>
      <c r="BU1276" s="7"/>
      <c r="CH1276" s="7"/>
      <c r="CI1276" s="7"/>
      <c r="CJ1276" s="7"/>
      <c r="CK1276" s="7"/>
      <c r="CQ1276" s="7"/>
      <c r="CR1276" s="7"/>
      <c r="CS1276" s="7"/>
      <c r="CT1276" s="7"/>
      <c r="CU1276" s="7"/>
      <c r="DH1276" s="7"/>
      <c r="DI1276" s="7"/>
      <c r="DJ1276" s="7"/>
      <c r="DK1276" s="7"/>
      <c r="DQ1276" s="7"/>
      <c r="DR1276" s="7"/>
      <c r="DS1276" s="7"/>
      <c r="DT1276" s="7"/>
      <c r="DU1276" s="7"/>
      <c r="EB1276" s="7"/>
      <c r="EC1276" s="7"/>
      <c r="ED1276" s="7"/>
      <c r="EE1276" s="7"/>
      <c r="EK1276" s="7"/>
      <c r="EL1276" s="7"/>
      <c r="EM1276" s="7"/>
      <c r="EN1276" s="7"/>
      <c r="EO1276" s="7"/>
      <c r="EV1276" s="7"/>
      <c r="EW1276" s="7"/>
      <c r="EX1276" s="7"/>
      <c r="EY1276" s="7"/>
    </row>
    <row r="1277" spans="1:155" s="8" customFormat="1" x14ac:dyDescent="0.35">
      <c r="A1277" s="5"/>
      <c r="B1277" s="5"/>
      <c r="C1277" s="5"/>
      <c r="D1277" s="5"/>
      <c r="E1277" s="5"/>
      <c r="F1277" s="5"/>
      <c r="G1277" s="6"/>
      <c r="H1277" s="6"/>
      <c r="I1277" s="7"/>
      <c r="J1277" s="7"/>
      <c r="K1277" s="7"/>
      <c r="L1277" s="7"/>
      <c r="M1277" s="7"/>
      <c r="N1277" s="7"/>
      <c r="O1277" s="7"/>
      <c r="P1277" s="6"/>
      <c r="Q1277" s="6"/>
      <c r="R1277" s="6"/>
      <c r="S1277" s="6"/>
      <c r="T1277" s="6"/>
      <c r="U1277" s="6"/>
      <c r="V1277" s="6"/>
      <c r="W1277" s="7"/>
      <c r="X1277" s="7"/>
      <c r="Y1277" s="7"/>
      <c r="Z1277" s="7"/>
      <c r="AA1277" s="7"/>
      <c r="AB1277" s="7"/>
      <c r="AC1277" s="7"/>
      <c r="AD1277" s="7"/>
      <c r="AE1277" s="7"/>
      <c r="AF1277" s="6"/>
      <c r="AG1277" s="7"/>
      <c r="AH1277" s="7"/>
      <c r="AI1277" s="7"/>
      <c r="AJ1277" s="7"/>
      <c r="AN1277" s="6"/>
      <c r="AO1277" s="7"/>
      <c r="AP1277" s="7"/>
      <c r="AQ1277" s="7"/>
      <c r="AR1277" s="7"/>
      <c r="AV1277" s="6"/>
      <c r="AW1277" s="7"/>
      <c r="AX1277" s="7"/>
      <c r="AY1277" s="7"/>
      <c r="AZ1277" s="7"/>
      <c r="BD1277" s="6"/>
      <c r="BE1277" s="7"/>
      <c r="BF1277" s="7"/>
      <c r="BG1277" s="7"/>
      <c r="BH1277" s="7"/>
      <c r="BQ1277" s="7"/>
      <c r="BR1277" s="7"/>
      <c r="BS1277" s="7"/>
      <c r="BT1277" s="7"/>
      <c r="BU1277" s="7"/>
      <c r="CH1277" s="7"/>
      <c r="CI1277" s="7"/>
      <c r="CJ1277" s="7"/>
      <c r="CK1277" s="7"/>
      <c r="CQ1277" s="7"/>
      <c r="CR1277" s="7"/>
      <c r="CS1277" s="7"/>
      <c r="CT1277" s="7"/>
      <c r="CU1277" s="7"/>
      <c r="DH1277" s="7"/>
      <c r="DI1277" s="7"/>
      <c r="DJ1277" s="7"/>
      <c r="DK1277" s="7"/>
      <c r="DQ1277" s="7"/>
      <c r="DR1277" s="7"/>
      <c r="DS1277" s="7"/>
      <c r="DT1277" s="7"/>
      <c r="DU1277" s="7"/>
      <c r="EB1277" s="7"/>
      <c r="EC1277" s="7"/>
      <c r="ED1277" s="7"/>
      <c r="EE1277" s="7"/>
      <c r="EK1277" s="7"/>
      <c r="EL1277" s="7"/>
      <c r="EM1277" s="7"/>
      <c r="EN1277" s="7"/>
      <c r="EO1277" s="7"/>
      <c r="EV1277" s="7"/>
      <c r="EW1277" s="7"/>
      <c r="EX1277" s="7"/>
      <c r="EY1277" s="7"/>
    </row>
    <row r="1278" spans="1:155" s="8" customFormat="1" x14ac:dyDescent="0.35">
      <c r="A1278" s="5"/>
      <c r="B1278" s="5"/>
      <c r="C1278" s="5"/>
      <c r="D1278" s="5"/>
      <c r="E1278" s="5"/>
      <c r="F1278" s="5"/>
      <c r="G1278" s="6"/>
      <c r="H1278" s="6"/>
      <c r="I1278" s="7"/>
      <c r="J1278" s="7"/>
      <c r="K1278" s="7"/>
      <c r="L1278" s="7"/>
      <c r="M1278" s="7"/>
      <c r="N1278" s="7"/>
      <c r="O1278" s="7"/>
      <c r="P1278" s="6"/>
      <c r="Q1278" s="6"/>
      <c r="R1278" s="6"/>
      <c r="S1278" s="6"/>
      <c r="T1278" s="6"/>
      <c r="U1278" s="6"/>
      <c r="V1278" s="6"/>
      <c r="W1278" s="7"/>
      <c r="X1278" s="7"/>
      <c r="Y1278" s="7"/>
      <c r="Z1278" s="7"/>
      <c r="AA1278" s="7"/>
      <c r="AB1278" s="7"/>
      <c r="AC1278" s="7"/>
      <c r="AD1278" s="7"/>
      <c r="AE1278" s="7"/>
      <c r="AF1278" s="6"/>
      <c r="AG1278" s="7"/>
      <c r="AH1278" s="7"/>
      <c r="AI1278" s="7"/>
      <c r="AJ1278" s="7"/>
      <c r="AN1278" s="6"/>
      <c r="AO1278" s="7"/>
      <c r="AP1278" s="7"/>
      <c r="AQ1278" s="7"/>
      <c r="AR1278" s="7"/>
      <c r="AV1278" s="6"/>
      <c r="AW1278" s="7"/>
      <c r="AX1278" s="7"/>
      <c r="AY1278" s="7"/>
      <c r="AZ1278" s="7"/>
      <c r="BD1278" s="6"/>
      <c r="BE1278" s="7"/>
      <c r="BF1278" s="7"/>
      <c r="BG1278" s="7"/>
      <c r="BH1278" s="7"/>
      <c r="BQ1278" s="7"/>
      <c r="BR1278" s="7"/>
      <c r="BS1278" s="7"/>
      <c r="BT1278" s="7"/>
      <c r="BU1278" s="7"/>
      <c r="CH1278" s="7"/>
      <c r="CI1278" s="7"/>
      <c r="CJ1278" s="7"/>
      <c r="CK1278" s="7"/>
      <c r="CQ1278" s="7"/>
      <c r="CR1278" s="7"/>
      <c r="CS1278" s="7"/>
      <c r="CT1278" s="7"/>
      <c r="CU1278" s="7"/>
      <c r="DH1278" s="7"/>
      <c r="DI1278" s="7"/>
      <c r="DJ1278" s="7"/>
      <c r="DK1278" s="7"/>
      <c r="DQ1278" s="7"/>
      <c r="DR1278" s="7"/>
      <c r="DS1278" s="7"/>
      <c r="DT1278" s="7"/>
      <c r="DU1278" s="7"/>
      <c r="EB1278" s="7"/>
      <c r="EC1278" s="7"/>
      <c r="ED1278" s="7"/>
      <c r="EE1278" s="7"/>
      <c r="EK1278" s="7"/>
      <c r="EL1278" s="7"/>
      <c r="EM1278" s="7"/>
      <c r="EN1278" s="7"/>
      <c r="EO1278" s="7"/>
      <c r="EV1278" s="7"/>
      <c r="EW1278" s="7"/>
      <c r="EX1278" s="7"/>
      <c r="EY1278" s="7"/>
    </row>
    <row r="1279" spans="1:155" s="8" customFormat="1" x14ac:dyDescent="0.35">
      <c r="A1279" s="5"/>
      <c r="B1279" s="5"/>
      <c r="C1279" s="5"/>
      <c r="D1279" s="5"/>
      <c r="E1279" s="5"/>
      <c r="F1279" s="5"/>
      <c r="G1279" s="6"/>
      <c r="H1279" s="6"/>
      <c r="I1279" s="7"/>
      <c r="J1279" s="7"/>
      <c r="K1279" s="7"/>
      <c r="L1279" s="7"/>
      <c r="M1279" s="7"/>
      <c r="N1279" s="7"/>
      <c r="O1279" s="7"/>
      <c r="P1279" s="6"/>
      <c r="Q1279" s="6"/>
      <c r="R1279" s="6"/>
      <c r="S1279" s="6"/>
      <c r="T1279" s="6"/>
      <c r="U1279" s="6"/>
      <c r="V1279" s="6"/>
      <c r="W1279" s="7"/>
      <c r="X1279" s="7"/>
      <c r="Y1279" s="7"/>
      <c r="Z1279" s="7"/>
      <c r="AA1279" s="7"/>
      <c r="AB1279" s="7"/>
      <c r="AC1279" s="7"/>
      <c r="AD1279" s="7"/>
      <c r="AE1279" s="7"/>
      <c r="AF1279" s="6"/>
      <c r="AG1279" s="7"/>
      <c r="AH1279" s="7"/>
      <c r="AI1279" s="7"/>
      <c r="AJ1279" s="7"/>
      <c r="AN1279" s="6"/>
      <c r="AO1279" s="7"/>
      <c r="AP1279" s="7"/>
      <c r="AQ1279" s="7"/>
      <c r="AR1279" s="7"/>
      <c r="AV1279" s="6"/>
      <c r="AW1279" s="7"/>
      <c r="AX1279" s="7"/>
      <c r="AY1279" s="7"/>
      <c r="AZ1279" s="7"/>
      <c r="BD1279" s="6"/>
      <c r="BE1279" s="7"/>
      <c r="BF1279" s="7"/>
      <c r="BG1279" s="7"/>
      <c r="BH1279" s="7"/>
      <c r="BQ1279" s="7"/>
      <c r="BR1279" s="7"/>
      <c r="BS1279" s="7"/>
      <c r="BT1279" s="7"/>
      <c r="BU1279" s="7"/>
      <c r="CH1279" s="7"/>
      <c r="CI1279" s="7"/>
      <c r="CJ1279" s="7"/>
      <c r="CK1279" s="7"/>
      <c r="CQ1279" s="7"/>
      <c r="CR1279" s="7"/>
      <c r="CS1279" s="7"/>
      <c r="CT1279" s="7"/>
      <c r="CU1279" s="7"/>
      <c r="DH1279" s="7"/>
      <c r="DI1279" s="7"/>
      <c r="DJ1279" s="7"/>
      <c r="DK1279" s="7"/>
      <c r="DQ1279" s="7"/>
      <c r="DR1279" s="7"/>
      <c r="DS1279" s="7"/>
      <c r="DT1279" s="7"/>
      <c r="DU1279" s="7"/>
      <c r="EB1279" s="7"/>
      <c r="EC1279" s="7"/>
      <c r="ED1279" s="7"/>
      <c r="EE1279" s="7"/>
      <c r="EK1279" s="7"/>
      <c r="EL1279" s="7"/>
      <c r="EM1279" s="7"/>
      <c r="EN1279" s="7"/>
      <c r="EO1279" s="7"/>
      <c r="EV1279" s="7"/>
      <c r="EW1279" s="7"/>
      <c r="EX1279" s="7"/>
      <c r="EY1279" s="7"/>
    </row>
    <row r="1280" spans="1:155" s="8" customFormat="1" x14ac:dyDescent="0.35">
      <c r="A1280" s="5"/>
      <c r="B1280" s="5"/>
      <c r="C1280" s="5"/>
      <c r="D1280" s="5"/>
      <c r="E1280" s="5"/>
      <c r="F1280" s="5"/>
      <c r="G1280" s="6"/>
      <c r="H1280" s="6"/>
      <c r="I1280" s="7"/>
      <c r="J1280" s="7"/>
      <c r="K1280" s="7"/>
      <c r="L1280" s="7"/>
      <c r="M1280" s="7"/>
      <c r="N1280" s="7"/>
      <c r="O1280" s="7"/>
      <c r="P1280" s="6"/>
      <c r="Q1280" s="6"/>
      <c r="R1280" s="6"/>
      <c r="S1280" s="6"/>
      <c r="T1280" s="6"/>
      <c r="U1280" s="6"/>
      <c r="V1280" s="6"/>
      <c r="W1280" s="7"/>
      <c r="X1280" s="7"/>
      <c r="Y1280" s="7"/>
      <c r="Z1280" s="7"/>
      <c r="AA1280" s="7"/>
      <c r="AB1280" s="7"/>
      <c r="AC1280" s="7"/>
      <c r="AD1280" s="7"/>
      <c r="AE1280" s="7"/>
      <c r="AF1280" s="6"/>
      <c r="AG1280" s="7"/>
      <c r="AH1280" s="7"/>
      <c r="AI1280" s="7"/>
      <c r="AJ1280" s="7"/>
      <c r="AN1280" s="6"/>
      <c r="AO1280" s="7"/>
      <c r="AP1280" s="7"/>
      <c r="AQ1280" s="7"/>
      <c r="AR1280" s="7"/>
      <c r="AV1280" s="6"/>
      <c r="AW1280" s="7"/>
      <c r="AX1280" s="7"/>
      <c r="AY1280" s="7"/>
      <c r="AZ1280" s="7"/>
      <c r="BD1280" s="6"/>
      <c r="BE1280" s="7"/>
      <c r="BF1280" s="7"/>
      <c r="BG1280" s="7"/>
      <c r="BH1280" s="7"/>
      <c r="BQ1280" s="7"/>
      <c r="BR1280" s="7"/>
      <c r="BS1280" s="7"/>
      <c r="BT1280" s="7"/>
      <c r="BU1280" s="7"/>
      <c r="CH1280" s="7"/>
      <c r="CI1280" s="7"/>
      <c r="CJ1280" s="7"/>
      <c r="CK1280" s="7"/>
      <c r="CQ1280" s="7"/>
      <c r="CR1280" s="7"/>
      <c r="CS1280" s="7"/>
      <c r="CT1280" s="7"/>
      <c r="CU1280" s="7"/>
      <c r="DH1280" s="7"/>
      <c r="DI1280" s="7"/>
      <c r="DJ1280" s="7"/>
      <c r="DK1280" s="7"/>
      <c r="DQ1280" s="7"/>
      <c r="DR1280" s="7"/>
      <c r="DS1280" s="7"/>
      <c r="DT1280" s="7"/>
      <c r="DU1280" s="7"/>
      <c r="EB1280" s="7"/>
      <c r="EC1280" s="7"/>
      <c r="ED1280" s="7"/>
      <c r="EE1280" s="7"/>
      <c r="EK1280" s="7"/>
      <c r="EL1280" s="7"/>
      <c r="EM1280" s="7"/>
      <c r="EN1280" s="7"/>
      <c r="EO1280" s="7"/>
      <c r="EV1280" s="7"/>
      <c r="EW1280" s="7"/>
      <c r="EX1280" s="7"/>
      <c r="EY1280" s="7"/>
    </row>
    <row r="1281" spans="1:155" s="8" customFormat="1" x14ac:dyDescent="0.35">
      <c r="A1281" s="5"/>
      <c r="B1281" s="5"/>
      <c r="C1281" s="5"/>
      <c r="D1281" s="5"/>
      <c r="E1281" s="5"/>
      <c r="F1281" s="5"/>
      <c r="G1281" s="6"/>
      <c r="H1281" s="6"/>
      <c r="I1281" s="7"/>
      <c r="J1281" s="7"/>
      <c r="K1281" s="7"/>
      <c r="L1281" s="7"/>
      <c r="M1281" s="7"/>
      <c r="N1281" s="7"/>
      <c r="O1281" s="7"/>
      <c r="P1281" s="6"/>
      <c r="Q1281" s="6"/>
      <c r="R1281" s="6"/>
      <c r="S1281" s="6"/>
      <c r="T1281" s="6"/>
      <c r="U1281" s="6"/>
      <c r="V1281" s="6"/>
      <c r="W1281" s="7"/>
      <c r="X1281" s="7"/>
      <c r="Y1281" s="7"/>
      <c r="Z1281" s="7"/>
      <c r="AA1281" s="7"/>
      <c r="AB1281" s="7"/>
      <c r="AC1281" s="7"/>
      <c r="AD1281" s="7"/>
      <c r="AE1281" s="7"/>
      <c r="AF1281" s="6"/>
      <c r="AG1281" s="7"/>
      <c r="AH1281" s="7"/>
      <c r="AI1281" s="7"/>
      <c r="AJ1281" s="7"/>
      <c r="AN1281" s="6"/>
      <c r="AO1281" s="7"/>
      <c r="AP1281" s="7"/>
      <c r="AQ1281" s="7"/>
      <c r="AR1281" s="7"/>
      <c r="AV1281" s="6"/>
      <c r="AW1281" s="7"/>
      <c r="AX1281" s="7"/>
      <c r="AY1281" s="7"/>
      <c r="AZ1281" s="7"/>
      <c r="BD1281" s="6"/>
      <c r="BE1281" s="7"/>
      <c r="BF1281" s="7"/>
      <c r="BG1281" s="7"/>
      <c r="BH1281" s="7"/>
      <c r="BQ1281" s="7"/>
      <c r="BR1281" s="7"/>
      <c r="BS1281" s="7"/>
      <c r="BT1281" s="7"/>
      <c r="BU1281" s="7"/>
      <c r="CH1281" s="7"/>
      <c r="CI1281" s="7"/>
      <c r="CJ1281" s="7"/>
      <c r="CK1281" s="7"/>
      <c r="CQ1281" s="7"/>
      <c r="CR1281" s="7"/>
      <c r="CS1281" s="7"/>
      <c r="CT1281" s="7"/>
      <c r="CU1281" s="7"/>
      <c r="DH1281" s="7"/>
      <c r="DI1281" s="7"/>
      <c r="DJ1281" s="7"/>
      <c r="DK1281" s="7"/>
      <c r="DQ1281" s="7"/>
      <c r="DR1281" s="7"/>
      <c r="DS1281" s="7"/>
      <c r="DT1281" s="7"/>
      <c r="DU1281" s="7"/>
      <c r="EB1281" s="7"/>
      <c r="EC1281" s="7"/>
      <c r="ED1281" s="7"/>
      <c r="EE1281" s="7"/>
      <c r="EK1281" s="7"/>
      <c r="EL1281" s="7"/>
      <c r="EM1281" s="7"/>
      <c r="EN1281" s="7"/>
      <c r="EO1281" s="7"/>
      <c r="EV1281" s="7"/>
      <c r="EW1281" s="7"/>
      <c r="EX1281" s="7"/>
      <c r="EY1281" s="7"/>
    </row>
    <row r="1282" spans="1:155" s="8" customFormat="1" x14ac:dyDescent="0.35">
      <c r="A1282" s="5"/>
      <c r="B1282" s="5"/>
      <c r="C1282" s="5"/>
      <c r="D1282" s="5"/>
      <c r="E1282" s="5"/>
      <c r="F1282" s="5"/>
      <c r="G1282" s="6"/>
      <c r="H1282" s="6"/>
      <c r="I1282" s="7"/>
      <c r="J1282" s="7"/>
      <c r="K1282" s="7"/>
      <c r="L1282" s="7"/>
      <c r="M1282" s="7"/>
      <c r="N1282" s="7"/>
      <c r="O1282" s="7"/>
      <c r="P1282" s="6"/>
      <c r="Q1282" s="6"/>
      <c r="R1282" s="6"/>
      <c r="S1282" s="6"/>
      <c r="T1282" s="6"/>
      <c r="U1282" s="6"/>
      <c r="V1282" s="6"/>
      <c r="W1282" s="7"/>
      <c r="X1282" s="7"/>
      <c r="Y1282" s="7"/>
      <c r="Z1282" s="7"/>
      <c r="AA1282" s="7"/>
      <c r="AB1282" s="7"/>
      <c r="AC1282" s="7"/>
      <c r="AD1282" s="7"/>
      <c r="AE1282" s="7"/>
      <c r="AF1282" s="6"/>
      <c r="AG1282" s="7"/>
      <c r="AH1282" s="7"/>
      <c r="AI1282" s="7"/>
      <c r="AJ1282" s="7"/>
      <c r="AN1282" s="6"/>
      <c r="AO1282" s="7"/>
      <c r="AP1282" s="7"/>
      <c r="AQ1282" s="7"/>
      <c r="AR1282" s="7"/>
      <c r="AV1282" s="6"/>
      <c r="AW1282" s="7"/>
      <c r="AX1282" s="7"/>
      <c r="AY1282" s="7"/>
      <c r="AZ1282" s="7"/>
      <c r="BD1282" s="6"/>
      <c r="BE1282" s="7"/>
      <c r="BF1282" s="7"/>
      <c r="BG1282" s="7"/>
      <c r="BH1282" s="7"/>
      <c r="BQ1282" s="7"/>
      <c r="BR1282" s="7"/>
      <c r="BS1282" s="7"/>
      <c r="BT1282" s="7"/>
      <c r="BU1282" s="7"/>
      <c r="CH1282" s="7"/>
      <c r="CI1282" s="7"/>
      <c r="CJ1282" s="7"/>
      <c r="CK1282" s="7"/>
      <c r="CQ1282" s="7"/>
      <c r="CR1282" s="7"/>
      <c r="CS1282" s="7"/>
      <c r="CT1282" s="7"/>
      <c r="CU1282" s="7"/>
      <c r="DH1282" s="7"/>
      <c r="DI1282" s="7"/>
      <c r="DJ1282" s="7"/>
      <c r="DK1282" s="7"/>
      <c r="DQ1282" s="7"/>
      <c r="DR1282" s="7"/>
      <c r="DS1282" s="7"/>
      <c r="DT1282" s="7"/>
      <c r="DU1282" s="7"/>
      <c r="EB1282" s="7"/>
      <c r="EC1282" s="7"/>
      <c r="ED1282" s="7"/>
      <c r="EE1282" s="7"/>
      <c r="EK1282" s="7"/>
      <c r="EL1282" s="7"/>
      <c r="EM1282" s="7"/>
      <c r="EN1282" s="7"/>
      <c r="EO1282" s="7"/>
      <c r="EV1282" s="7"/>
      <c r="EW1282" s="7"/>
      <c r="EX1282" s="7"/>
      <c r="EY1282" s="7"/>
    </row>
    <row r="1283" spans="1:155" s="8" customFormat="1" x14ac:dyDescent="0.35">
      <c r="A1283" s="5"/>
      <c r="B1283" s="5"/>
      <c r="C1283" s="5"/>
      <c r="D1283" s="5"/>
      <c r="E1283" s="5"/>
      <c r="F1283" s="5"/>
      <c r="G1283" s="6"/>
      <c r="H1283" s="6"/>
      <c r="I1283" s="7"/>
      <c r="J1283" s="7"/>
      <c r="K1283" s="7"/>
      <c r="L1283" s="7"/>
      <c r="M1283" s="7"/>
      <c r="N1283" s="7"/>
      <c r="O1283" s="7"/>
      <c r="P1283" s="6"/>
      <c r="Q1283" s="6"/>
      <c r="R1283" s="6"/>
      <c r="S1283" s="6"/>
      <c r="T1283" s="6"/>
      <c r="U1283" s="6"/>
      <c r="V1283" s="6"/>
      <c r="W1283" s="7"/>
      <c r="X1283" s="7"/>
      <c r="Y1283" s="7"/>
      <c r="Z1283" s="7"/>
      <c r="AA1283" s="7"/>
      <c r="AB1283" s="7"/>
      <c r="AC1283" s="7"/>
      <c r="AD1283" s="7"/>
      <c r="AE1283" s="7"/>
      <c r="AF1283" s="6"/>
      <c r="AG1283" s="7"/>
      <c r="AH1283" s="7"/>
      <c r="AI1283" s="7"/>
      <c r="AJ1283" s="7"/>
      <c r="AN1283" s="6"/>
      <c r="AO1283" s="7"/>
      <c r="AP1283" s="7"/>
      <c r="AQ1283" s="7"/>
      <c r="AR1283" s="7"/>
      <c r="AV1283" s="6"/>
      <c r="AW1283" s="7"/>
      <c r="AX1283" s="7"/>
      <c r="AY1283" s="7"/>
      <c r="AZ1283" s="7"/>
      <c r="BD1283" s="6"/>
      <c r="BE1283" s="7"/>
      <c r="BF1283" s="7"/>
      <c r="BG1283" s="7"/>
      <c r="BH1283" s="7"/>
      <c r="BQ1283" s="7"/>
      <c r="BR1283" s="7"/>
      <c r="BS1283" s="7"/>
      <c r="BT1283" s="7"/>
      <c r="BU1283" s="7"/>
      <c r="CH1283" s="7"/>
      <c r="CI1283" s="7"/>
      <c r="CJ1283" s="7"/>
      <c r="CK1283" s="7"/>
      <c r="CQ1283" s="7"/>
      <c r="CR1283" s="7"/>
      <c r="CS1283" s="7"/>
      <c r="CT1283" s="7"/>
      <c r="CU1283" s="7"/>
      <c r="DH1283" s="7"/>
      <c r="DI1283" s="7"/>
      <c r="DJ1283" s="7"/>
      <c r="DK1283" s="7"/>
      <c r="DQ1283" s="7"/>
      <c r="DR1283" s="7"/>
      <c r="DS1283" s="7"/>
      <c r="DT1283" s="7"/>
      <c r="DU1283" s="7"/>
      <c r="EB1283" s="7"/>
      <c r="EC1283" s="7"/>
      <c r="ED1283" s="7"/>
      <c r="EE1283" s="7"/>
      <c r="EK1283" s="7"/>
      <c r="EL1283" s="7"/>
      <c r="EM1283" s="7"/>
      <c r="EN1283" s="7"/>
      <c r="EO1283" s="7"/>
      <c r="EV1283" s="7"/>
      <c r="EW1283" s="7"/>
      <c r="EX1283" s="7"/>
      <c r="EY1283" s="7"/>
    </row>
    <row r="1284" spans="1:155" s="8" customFormat="1" x14ac:dyDescent="0.35">
      <c r="A1284" s="5"/>
      <c r="B1284" s="5"/>
      <c r="C1284" s="5"/>
      <c r="D1284" s="5"/>
      <c r="E1284" s="5"/>
      <c r="F1284" s="5"/>
      <c r="G1284" s="6"/>
      <c r="H1284" s="6"/>
      <c r="I1284" s="7"/>
      <c r="J1284" s="7"/>
      <c r="K1284" s="7"/>
      <c r="L1284" s="7"/>
      <c r="M1284" s="7"/>
      <c r="N1284" s="7"/>
      <c r="O1284" s="7"/>
      <c r="P1284" s="6"/>
      <c r="Q1284" s="6"/>
      <c r="R1284" s="6"/>
      <c r="S1284" s="6"/>
      <c r="T1284" s="6"/>
      <c r="U1284" s="6"/>
      <c r="V1284" s="6"/>
      <c r="W1284" s="7"/>
      <c r="X1284" s="7"/>
      <c r="Y1284" s="7"/>
      <c r="Z1284" s="7"/>
      <c r="AA1284" s="7"/>
      <c r="AB1284" s="7"/>
      <c r="AC1284" s="7"/>
      <c r="AD1284" s="7"/>
      <c r="AE1284" s="7"/>
      <c r="AF1284" s="6"/>
      <c r="AG1284" s="7"/>
      <c r="AH1284" s="7"/>
      <c r="AI1284" s="7"/>
      <c r="AJ1284" s="7"/>
      <c r="AN1284" s="6"/>
      <c r="AO1284" s="7"/>
      <c r="AP1284" s="7"/>
      <c r="AQ1284" s="7"/>
      <c r="AR1284" s="7"/>
      <c r="AV1284" s="6"/>
      <c r="AW1284" s="7"/>
      <c r="AX1284" s="7"/>
      <c r="AY1284" s="7"/>
      <c r="AZ1284" s="7"/>
      <c r="BD1284" s="6"/>
      <c r="BE1284" s="7"/>
      <c r="BF1284" s="7"/>
      <c r="BG1284" s="7"/>
      <c r="BH1284" s="7"/>
      <c r="BQ1284" s="7"/>
      <c r="BR1284" s="7"/>
      <c r="BS1284" s="7"/>
      <c r="BT1284" s="7"/>
      <c r="BU1284" s="7"/>
      <c r="CH1284" s="7"/>
      <c r="CI1284" s="7"/>
      <c r="CJ1284" s="7"/>
      <c r="CK1284" s="7"/>
      <c r="CQ1284" s="7"/>
      <c r="CR1284" s="7"/>
      <c r="CS1284" s="7"/>
      <c r="CT1284" s="7"/>
      <c r="CU1284" s="7"/>
      <c r="DH1284" s="7"/>
      <c r="DI1284" s="7"/>
      <c r="DJ1284" s="7"/>
      <c r="DK1284" s="7"/>
      <c r="DQ1284" s="7"/>
      <c r="DR1284" s="7"/>
      <c r="DS1284" s="7"/>
      <c r="DT1284" s="7"/>
      <c r="DU1284" s="7"/>
      <c r="EB1284" s="7"/>
      <c r="EC1284" s="7"/>
      <c r="ED1284" s="7"/>
      <c r="EE1284" s="7"/>
      <c r="EK1284" s="7"/>
      <c r="EL1284" s="7"/>
      <c r="EM1284" s="7"/>
      <c r="EN1284" s="7"/>
      <c r="EO1284" s="7"/>
      <c r="EV1284" s="7"/>
      <c r="EW1284" s="7"/>
      <c r="EX1284" s="7"/>
      <c r="EY1284" s="7"/>
    </row>
    <row r="1285" spans="1:155" s="8" customFormat="1" x14ac:dyDescent="0.35">
      <c r="A1285" s="5"/>
      <c r="B1285" s="5"/>
      <c r="C1285" s="5"/>
      <c r="D1285" s="5"/>
      <c r="E1285" s="5"/>
      <c r="F1285" s="5"/>
      <c r="G1285" s="6"/>
      <c r="H1285" s="6"/>
      <c r="I1285" s="7"/>
      <c r="J1285" s="7"/>
      <c r="K1285" s="7"/>
      <c r="L1285" s="7"/>
      <c r="M1285" s="7"/>
      <c r="N1285" s="7"/>
      <c r="O1285" s="7"/>
      <c r="P1285" s="6"/>
      <c r="Q1285" s="6"/>
      <c r="R1285" s="6"/>
      <c r="S1285" s="6"/>
      <c r="T1285" s="6"/>
      <c r="U1285" s="6"/>
      <c r="V1285" s="6"/>
      <c r="W1285" s="7"/>
      <c r="X1285" s="7"/>
      <c r="Y1285" s="7"/>
      <c r="Z1285" s="7"/>
      <c r="AA1285" s="7"/>
      <c r="AB1285" s="7"/>
      <c r="AC1285" s="7"/>
      <c r="AD1285" s="7"/>
      <c r="AE1285" s="7"/>
      <c r="AF1285" s="6"/>
      <c r="AG1285" s="7"/>
      <c r="AH1285" s="7"/>
      <c r="AI1285" s="7"/>
      <c r="AJ1285" s="7"/>
      <c r="AN1285" s="6"/>
      <c r="AO1285" s="7"/>
      <c r="AP1285" s="7"/>
      <c r="AQ1285" s="7"/>
      <c r="AR1285" s="7"/>
      <c r="AV1285" s="6"/>
      <c r="AW1285" s="7"/>
      <c r="AX1285" s="7"/>
      <c r="AY1285" s="7"/>
      <c r="AZ1285" s="7"/>
      <c r="BD1285" s="6"/>
      <c r="BE1285" s="7"/>
      <c r="BF1285" s="7"/>
      <c r="BG1285" s="7"/>
      <c r="BH1285" s="7"/>
      <c r="BQ1285" s="7"/>
      <c r="BR1285" s="7"/>
      <c r="BS1285" s="7"/>
      <c r="BT1285" s="7"/>
      <c r="BU1285" s="7"/>
      <c r="CH1285" s="7"/>
      <c r="CI1285" s="7"/>
      <c r="CJ1285" s="7"/>
      <c r="CK1285" s="7"/>
      <c r="CQ1285" s="7"/>
      <c r="CR1285" s="7"/>
      <c r="CS1285" s="7"/>
      <c r="CT1285" s="7"/>
      <c r="CU1285" s="7"/>
      <c r="DH1285" s="7"/>
      <c r="DI1285" s="7"/>
      <c r="DJ1285" s="7"/>
      <c r="DK1285" s="7"/>
      <c r="DQ1285" s="7"/>
      <c r="DR1285" s="7"/>
      <c r="DS1285" s="7"/>
      <c r="DT1285" s="7"/>
      <c r="DU1285" s="7"/>
      <c r="EB1285" s="7"/>
      <c r="EC1285" s="7"/>
      <c r="ED1285" s="7"/>
      <c r="EE1285" s="7"/>
      <c r="EK1285" s="7"/>
      <c r="EL1285" s="7"/>
      <c r="EM1285" s="7"/>
      <c r="EN1285" s="7"/>
      <c r="EO1285" s="7"/>
      <c r="EV1285" s="7"/>
      <c r="EW1285" s="7"/>
      <c r="EX1285" s="7"/>
      <c r="EY1285" s="7"/>
    </row>
    <row r="1286" spans="1:155" s="8" customFormat="1" x14ac:dyDescent="0.35">
      <c r="A1286" s="5"/>
      <c r="B1286" s="5"/>
      <c r="C1286" s="5"/>
      <c r="D1286" s="5"/>
      <c r="E1286" s="5"/>
      <c r="F1286" s="5"/>
      <c r="G1286" s="6"/>
      <c r="H1286" s="6"/>
      <c r="I1286" s="7"/>
      <c r="J1286" s="7"/>
      <c r="K1286" s="7"/>
      <c r="L1286" s="7"/>
      <c r="M1286" s="7"/>
      <c r="N1286" s="7"/>
      <c r="O1286" s="7"/>
      <c r="P1286" s="6"/>
      <c r="Q1286" s="6"/>
      <c r="R1286" s="6"/>
      <c r="S1286" s="6"/>
      <c r="T1286" s="6"/>
      <c r="U1286" s="6"/>
      <c r="V1286" s="6"/>
      <c r="W1286" s="7"/>
      <c r="X1286" s="7"/>
      <c r="Y1286" s="7"/>
      <c r="Z1286" s="7"/>
      <c r="AA1286" s="7"/>
      <c r="AB1286" s="7"/>
      <c r="AC1286" s="7"/>
      <c r="AD1286" s="7"/>
      <c r="AE1286" s="7"/>
      <c r="AF1286" s="6"/>
      <c r="AG1286" s="7"/>
      <c r="AH1286" s="7"/>
      <c r="AI1286" s="7"/>
      <c r="AJ1286" s="7"/>
      <c r="AN1286" s="6"/>
      <c r="AO1286" s="7"/>
      <c r="AP1286" s="7"/>
      <c r="AQ1286" s="7"/>
      <c r="AR1286" s="7"/>
      <c r="AV1286" s="6"/>
      <c r="AW1286" s="7"/>
      <c r="AX1286" s="7"/>
      <c r="AY1286" s="7"/>
      <c r="AZ1286" s="7"/>
      <c r="BD1286" s="6"/>
      <c r="BE1286" s="7"/>
      <c r="BF1286" s="7"/>
      <c r="BG1286" s="7"/>
      <c r="BH1286" s="7"/>
      <c r="BQ1286" s="7"/>
      <c r="BR1286" s="7"/>
      <c r="BS1286" s="7"/>
      <c r="BT1286" s="7"/>
      <c r="BU1286" s="7"/>
      <c r="CH1286" s="7"/>
      <c r="CI1286" s="7"/>
      <c r="CJ1286" s="7"/>
      <c r="CK1286" s="7"/>
      <c r="CQ1286" s="7"/>
      <c r="CR1286" s="7"/>
      <c r="CS1286" s="7"/>
      <c r="CT1286" s="7"/>
      <c r="CU1286" s="7"/>
      <c r="DH1286" s="7"/>
      <c r="DI1286" s="7"/>
      <c r="DJ1286" s="7"/>
      <c r="DK1286" s="7"/>
      <c r="DQ1286" s="7"/>
      <c r="DR1286" s="7"/>
      <c r="DS1286" s="7"/>
      <c r="DT1286" s="7"/>
      <c r="DU1286" s="7"/>
      <c r="EB1286" s="7"/>
      <c r="EC1286" s="7"/>
      <c r="ED1286" s="7"/>
      <c r="EE1286" s="7"/>
      <c r="EK1286" s="7"/>
      <c r="EL1286" s="7"/>
      <c r="EM1286" s="7"/>
      <c r="EN1286" s="7"/>
      <c r="EO1286" s="7"/>
      <c r="EV1286" s="7"/>
      <c r="EW1286" s="7"/>
      <c r="EX1286" s="7"/>
      <c r="EY1286" s="7"/>
    </row>
    <row r="1287" spans="1:155" s="8" customFormat="1" x14ac:dyDescent="0.35">
      <c r="A1287" s="5"/>
      <c r="B1287" s="5"/>
      <c r="C1287" s="5"/>
      <c r="D1287" s="5"/>
      <c r="E1287" s="5"/>
      <c r="F1287" s="5"/>
      <c r="G1287" s="6"/>
      <c r="H1287" s="6"/>
      <c r="I1287" s="7"/>
      <c r="J1287" s="7"/>
      <c r="K1287" s="7"/>
      <c r="L1287" s="7"/>
      <c r="M1287" s="7"/>
      <c r="N1287" s="7"/>
      <c r="O1287" s="7"/>
      <c r="P1287" s="6"/>
      <c r="Q1287" s="6"/>
      <c r="R1287" s="6"/>
      <c r="S1287" s="6"/>
      <c r="T1287" s="6"/>
      <c r="U1287" s="6"/>
      <c r="V1287" s="6"/>
      <c r="W1287" s="7"/>
      <c r="X1287" s="7"/>
      <c r="Y1287" s="7"/>
      <c r="Z1287" s="7"/>
      <c r="AA1287" s="7"/>
      <c r="AB1287" s="7"/>
      <c r="AC1287" s="7"/>
      <c r="AD1287" s="7"/>
      <c r="AE1287" s="7"/>
      <c r="AF1287" s="6"/>
      <c r="AG1287" s="7"/>
      <c r="AH1287" s="7"/>
      <c r="AI1287" s="7"/>
      <c r="AJ1287" s="7"/>
      <c r="AN1287" s="6"/>
      <c r="AO1287" s="7"/>
      <c r="AP1287" s="7"/>
      <c r="AQ1287" s="7"/>
      <c r="AR1287" s="7"/>
      <c r="AV1287" s="6"/>
      <c r="AW1287" s="7"/>
      <c r="AX1287" s="7"/>
      <c r="AY1287" s="7"/>
      <c r="AZ1287" s="7"/>
      <c r="BD1287" s="6"/>
      <c r="BE1287" s="7"/>
      <c r="BF1287" s="7"/>
      <c r="BG1287" s="7"/>
      <c r="BH1287" s="7"/>
      <c r="BQ1287" s="7"/>
      <c r="BR1287" s="7"/>
      <c r="BS1287" s="7"/>
      <c r="BT1287" s="7"/>
      <c r="BU1287" s="7"/>
      <c r="CH1287" s="7"/>
      <c r="CI1287" s="7"/>
      <c r="CJ1287" s="7"/>
      <c r="CK1287" s="7"/>
      <c r="CQ1287" s="7"/>
      <c r="CR1287" s="7"/>
      <c r="CS1287" s="7"/>
      <c r="CT1287" s="7"/>
      <c r="CU1287" s="7"/>
      <c r="DH1287" s="7"/>
      <c r="DI1287" s="7"/>
      <c r="DJ1287" s="7"/>
      <c r="DK1287" s="7"/>
      <c r="DQ1287" s="7"/>
      <c r="DR1287" s="7"/>
      <c r="DS1287" s="7"/>
      <c r="DT1287" s="7"/>
      <c r="DU1287" s="7"/>
      <c r="EB1287" s="7"/>
      <c r="EC1287" s="7"/>
      <c r="ED1287" s="7"/>
      <c r="EE1287" s="7"/>
      <c r="EK1287" s="7"/>
      <c r="EL1287" s="7"/>
      <c r="EM1287" s="7"/>
      <c r="EN1287" s="7"/>
      <c r="EO1287" s="7"/>
      <c r="EV1287" s="7"/>
      <c r="EW1287" s="7"/>
      <c r="EX1287" s="7"/>
      <c r="EY1287" s="7"/>
    </row>
    <row r="1288" spans="1:155" s="8" customFormat="1" x14ac:dyDescent="0.35">
      <c r="A1288" s="5"/>
      <c r="B1288" s="5"/>
      <c r="C1288" s="5"/>
      <c r="D1288" s="5"/>
      <c r="E1288" s="5"/>
      <c r="F1288" s="5"/>
      <c r="G1288" s="6"/>
      <c r="H1288" s="6"/>
      <c r="I1288" s="7"/>
      <c r="J1288" s="7"/>
      <c r="K1288" s="7"/>
      <c r="L1288" s="7"/>
      <c r="M1288" s="7"/>
      <c r="N1288" s="7"/>
      <c r="O1288" s="7"/>
      <c r="P1288" s="6"/>
      <c r="Q1288" s="6"/>
      <c r="R1288" s="6"/>
      <c r="S1288" s="6"/>
      <c r="T1288" s="6"/>
      <c r="U1288" s="6"/>
      <c r="V1288" s="6"/>
      <c r="W1288" s="7"/>
      <c r="X1288" s="7"/>
      <c r="Y1288" s="7"/>
      <c r="Z1288" s="7"/>
      <c r="AA1288" s="7"/>
      <c r="AB1288" s="7"/>
      <c r="AC1288" s="7"/>
      <c r="AD1288" s="7"/>
      <c r="AE1288" s="7"/>
      <c r="AF1288" s="6"/>
      <c r="AG1288" s="7"/>
      <c r="AH1288" s="7"/>
      <c r="AI1288" s="7"/>
      <c r="AJ1288" s="7"/>
      <c r="AN1288" s="6"/>
      <c r="AO1288" s="7"/>
      <c r="AP1288" s="7"/>
      <c r="AQ1288" s="7"/>
      <c r="AR1288" s="7"/>
      <c r="AV1288" s="6"/>
      <c r="AW1288" s="7"/>
      <c r="AX1288" s="7"/>
      <c r="AY1288" s="7"/>
      <c r="AZ1288" s="7"/>
      <c r="BD1288" s="6"/>
      <c r="BE1288" s="7"/>
      <c r="BF1288" s="7"/>
      <c r="BG1288" s="7"/>
      <c r="BH1288" s="7"/>
      <c r="BQ1288" s="7"/>
      <c r="BR1288" s="7"/>
      <c r="BS1288" s="7"/>
      <c r="BT1288" s="7"/>
      <c r="BU1288" s="7"/>
      <c r="CH1288" s="7"/>
      <c r="CI1288" s="7"/>
      <c r="CJ1288" s="7"/>
      <c r="CK1288" s="7"/>
      <c r="CQ1288" s="7"/>
      <c r="CR1288" s="7"/>
      <c r="CS1288" s="7"/>
      <c r="CT1288" s="7"/>
      <c r="CU1288" s="7"/>
      <c r="DH1288" s="7"/>
      <c r="DI1288" s="7"/>
      <c r="DJ1288" s="7"/>
      <c r="DK1288" s="7"/>
      <c r="DQ1288" s="7"/>
      <c r="DR1288" s="7"/>
      <c r="DS1288" s="7"/>
      <c r="DT1288" s="7"/>
      <c r="DU1288" s="7"/>
      <c r="EB1288" s="7"/>
      <c r="EC1288" s="7"/>
      <c r="ED1288" s="7"/>
      <c r="EE1288" s="7"/>
      <c r="EK1288" s="7"/>
      <c r="EL1288" s="7"/>
      <c r="EM1288" s="7"/>
      <c r="EN1288" s="7"/>
      <c r="EO1288" s="7"/>
      <c r="EV1288" s="7"/>
      <c r="EW1288" s="7"/>
      <c r="EX1288" s="7"/>
      <c r="EY1288" s="7"/>
    </row>
    <row r="1289" spans="1:155" s="8" customFormat="1" x14ac:dyDescent="0.35">
      <c r="A1289" s="5"/>
      <c r="B1289" s="5"/>
      <c r="C1289" s="5"/>
      <c r="D1289" s="5"/>
      <c r="E1289" s="5"/>
      <c r="F1289" s="5"/>
      <c r="G1289" s="6"/>
      <c r="H1289" s="6"/>
      <c r="I1289" s="7"/>
      <c r="J1289" s="7"/>
      <c r="K1289" s="7"/>
      <c r="L1289" s="7"/>
      <c r="M1289" s="7"/>
      <c r="N1289" s="7"/>
      <c r="O1289" s="7"/>
      <c r="P1289" s="6"/>
      <c r="Q1289" s="6"/>
      <c r="R1289" s="6"/>
      <c r="S1289" s="6"/>
      <c r="T1289" s="6"/>
      <c r="U1289" s="6"/>
      <c r="V1289" s="6"/>
      <c r="W1289" s="7"/>
      <c r="X1289" s="7"/>
      <c r="Y1289" s="7"/>
      <c r="Z1289" s="7"/>
      <c r="AA1289" s="7"/>
      <c r="AB1289" s="7"/>
      <c r="AC1289" s="7"/>
      <c r="AD1289" s="7"/>
      <c r="AE1289" s="7"/>
      <c r="AF1289" s="6"/>
      <c r="AG1289" s="7"/>
      <c r="AH1289" s="7"/>
      <c r="AI1289" s="7"/>
      <c r="AJ1289" s="7"/>
      <c r="AN1289" s="6"/>
      <c r="AO1289" s="7"/>
      <c r="AP1289" s="7"/>
      <c r="AQ1289" s="7"/>
      <c r="AR1289" s="7"/>
      <c r="AV1289" s="6"/>
      <c r="AW1289" s="7"/>
      <c r="AX1289" s="7"/>
      <c r="AY1289" s="7"/>
      <c r="AZ1289" s="7"/>
      <c r="BD1289" s="6"/>
      <c r="BE1289" s="7"/>
      <c r="BF1289" s="7"/>
      <c r="BG1289" s="7"/>
      <c r="BH1289" s="7"/>
      <c r="BQ1289" s="7"/>
      <c r="BR1289" s="7"/>
      <c r="BS1289" s="7"/>
      <c r="BT1289" s="7"/>
      <c r="BU1289" s="7"/>
      <c r="CH1289" s="7"/>
      <c r="CI1289" s="7"/>
      <c r="CJ1289" s="7"/>
      <c r="CK1289" s="7"/>
      <c r="CQ1289" s="7"/>
      <c r="CR1289" s="7"/>
      <c r="CS1289" s="7"/>
      <c r="CT1289" s="7"/>
      <c r="CU1289" s="7"/>
      <c r="DH1289" s="7"/>
      <c r="DI1289" s="7"/>
      <c r="DJ1289" s="7"/>
      <c r="DK1289" s="7"/>
      <c r="DQ1289" s="7"/>
      <c r="DR1289" s="7"/>
      <c r="DS1289" s="7"/>
      <c r="DT1289" s="7"/>
      <c r="DU1289" s="7"/>
      <c r="EB1289" s="7"/>
      <c r="EC1289" s="7"/>
      <c r="ED1289" s="7"/>
      <c r="EE1289" s="7"/>
      <c r="EK1289" s="7"/>
      <c r="EL1289" s="7"/>
      <c r="EM1289" s="7"/>
      <c r="EN1289" s="7"/>
      <c r="EO1289" s="7"/>
      <c r="EV1289" s="7"/>
      <c r="EW1289" s="7"/>
      <c r="EX1289" s="7"/>
      <c r="EY1289" s="7"/>
    </row>
    <row r="1290" spans="1:155" s="8" customFormat="1" x14ac:dyDescent="0.35">
      <c r="A1290" s="5"/>
      <c r="B1290" s="5"/>
      <c r="C1290" s="5"/>
      <c r="D1290" s="5"/>
      <c r="E1290" s="5"/>
      <c r="F1290" s="5"/>
      <c r="G1290" s="6"/>
      <c r="H1290" s="6"/>
      <c r="I1290" s="7"/>
      <c r="J1290" s="7"/>
      <c r="K1290" s="7"/>
      <c r="L1290" s="7"/>
      <c r="M1290" s="7"/>
      <c r="N1290" s="7"/>
      <c r="O1290" s="7"/>
      <c r="P1290" s="6"/>
      <c r="Q1290" s="6"/>
      <c r="R1290" s="6"/>
      <c r="S1290" s="6"/>
      <c r="T1290" s="6"/>
      <c r="U1290" s="6"/>
      <c r="V1290" s="6"/>
      <c r="W1290" s="7"/>
      <c r="X1290" s="7"/>
      <c r="Y1290" s="7"/>
      <c r="Z1290" s="7"/>
      <c r="AA1290" s="7"/>
      <c r="AB1290" s="7"/>
      <c r="AC1290" s="7"/>
      <c r="AD1290" s="7"/>
      <c r="AE1290" s="7"/>
      <c r="AF1290" s="6"/>
      <c r="AG1290" s="7"/>
      <c r="AH1290" s="7"/>
      <c r="AI1290" s="7"/>
      <c r="AJ1290" s="7"/>
      <c r="AN1290" s="6"/>
      <c r="AO1290" s="7"/>
      <c r="AP1290" s="7"/>
      <c r="AQ1290" s="7"/>
      <c r="AR1290" s="7"/>
      <c r="AV1290" s="6"/>
      <c r="AW1290" s="7"/>
      <c r="AX1290" s="7"/>
      <c r="AY1290" s="7"/>
      <c r="AZ1290" s="7"/>
      <c r="BD1290" s="6"/>
      <c r="BE1290" s="7"/>
      <c r="BF1290" s="7"/>
      <c r="BG1290" s="7"/>
      <c r="BH1290" s="7"/>
      <c r="BQ1290" s="7"/>
      <c r="BR1290" s="7"/>
      <c r="BS1290" s="7"/>
      <c r="BT1290" s="7"/>
      <c r="BU1290" s="7"/>
      <c r="CH1290" s="7"/>
      <c r="CI1290" s="7"/>
      <c r="CJ1290" s="7"/>
      <c r="CK1290" s="7"/>
      <c r="CQ1290" s="7"/>
      <c r="CR1290" s="7"/>
      <c r="CS1290" s="7"/>
      <c r="CT1290" s="7"/>
      <c r="CU1290" s="7"/>
      <c r="DH1290" s="7"/>
      <c r="DI1290" s="7"/>
      <c r="DJ1290" s="7"/>
      <c r="DK1290" s="7"/>
      <c r="DQ1290" s="7"/>
      <c r="DR1290" s="7"/>
      <c r="DS1290" s="7"/>
      <c r="DT1290" s="7"/>
      <c r="DU1290" s="7"/>
      <c r="EB1290" s="7"/>
      <c r="EC1290" s="7"/>
      <c r="ED1290" s="7"/>
      <c r="EE1290" s="7"/>
      <c r="EK1290" s="7"/>
      <c r="EL1290" s="7"/>
      <c r="EM1290" s="7"/>
      <c r="EN1290" s="7"/>
      <c r="EO1290" s="7"/>
      <c r="EV1290" s="7"/>
      <c r="EW1290" s="7"/>
      <c r="EX1290" s="7"/>
      <c r="EY1290" s="7"/>
    </row>
    <row r="1291" spans="1:155" s="8" customFormat="1" x14ac:dyDescent="0.35">
      <c r="A1291" s="5"/>
      <c r="B1291" s="5"/>
      <c r="C1291" s="5"/>
      <c r="D1291" s="5"/>
      <c r="E1291" s="5"/>
      <c r="F1291" s="5"/>
      <c r="G1291" s="6"/>
      <c r="H1291" s="6"/>
      <c r="I1291" s="7"/>
      <c r="J1291" s="7"/>
      <c r="K1291" s="7"/>
      <c r="L1291" s="7"/>
      <c r="M1291" s="7"/>
      <c r="N1291" s="7"/>
      <c r="O1291" s="7"/>
      <c r="P1291" s="6"/>
      <c r="Q1291" s="6"/>
      <c r="R1291" s="6"/>
      <c r="S1291" s="6"/>
      <c r="T1291" s="6"/>
      <c r="U1291" s="6"/>
      <c r="V1291" s="6"/>
      <c r="W1291" s="7"/>
      <c r="X1291" s="7"/>
      <c r="Y1291" s="7"/>
      <c r="Z1291" s="7"/>
      <c r="AA1291" s="7"/>
      <c r="AB1291" s="7"/>
      <c r="AC1291" s="7"/>
      <c r="AD1291" s="7"/>
      <c r="AE1291" s="7"/>
      <c r="AF1291" s="6"/>
      <c r="AG1291" s="7"/>
      <c r="AH1291" s="7"/>
      <c r="AI1291" s="7"/>
      <c r="AJ1291" s="7"/>
      <c r="AN1291" s="6"/>
      <c r="AO1291" s="7"/>
      <c r="AP1291" s="7"/>
      <c r="AQ1291" s="7"/>
      <c r="AR1291" s="7"/>
      <c r="AV1291" s="6"/>
      <c r="AW1291" s="7"/>
      <c r="AX1291" s="7"/>
      <c r="AY1291" s="7"/>
      <c r="AZ1291" s="7"/>
      <c r="BD1291" s="6"/>
      <c r="BE1291" s="7"/>
      <c r="BF1291" s="7"/>
      <c r="BG1291" s="7"/>
      <c r="BH1291" s="7"/>
      <c r="BQ1291" s="7"/>
      <c r="BR1291" s="7"/>
      <c r="BS1291" s="7"/>
      <c r="BT1291" s="7"/>
      <c r="BU1291" s="7"/>
      <c r="CH1291" s="7"/>
      <c r="CI1291" s="7"/>
      <c r="CJ1291" s="7"/>
      <c r="CK1291" s="7"/>
      <c r="CQ1291" s="7"/>
      <c r="CR1291" s="7"/>
      <c r="CS1291" s="7"/>
      <c r="CT1291" s="7"/>
      <c r="CU1291" s="7"/>
      <c r="DH1291" s="7"/>
      <c r="DI1291" s="7"/>
      <c r="DJ1291" s="7"/>
      <c r="DK1291" s="7"/>
      <c r="DQ1291" s="7"/>
      <c r="DR1291" s="7"/>
      <c r="DS1291" s="7"/>
      <c r="DT1291" s="7"/>
      <c r="DU1291" s="7"/>
      <c r="EB1291" s="7"/>
      <c r="EC1291" s="7"/>
      <c r="ED1291" s="7"/>
      <c r="EE1291" s="7"/>
      <c r="EK1291" s="7"/>
      <c r="EL1291" s="7"/>
      <c r="EM1291" s="7"/>
      <c r="EN1291" s="7"/>
      <c r="EO1291" s="7"/>
      <c r="EV1291" s="7"/>
      <c r="EW1291" s="7"/>
      <c r="EX1291" s="7"/>
      <c r="EY1291" s="7"/>
    </row>
    <row r="1292" spans="1:155" s="8" customFormat="1" x14ac:dyDescent="0.35">
      <c r="A1292" s="5"/>
      <c r="B1292" s="5"/>
      <c r="C1292" s="5"/>
      <c r="D1292" s="5"/>
      <c r="E1292" s="5"/>
      <c r="F1292" s="5"/>
      <c r="G1292" s="6"/>
      <c r="H1292" s="6"/>
      <c r="I1292" s="7"/>
      <c r="J1292" s="7"/>
      <c r="K1292" s="7"/>
      <c r="L1292" s="7"/>
      <c r="M1292" s="7"/>
      <c r="N1292" s="7"/>
      <c r="O1292" s="7"/>
      <c r="P1292" s="6"/>
      <c r="Q1292" s="6"/>
      <c r="R1292" s="6"/>
      <c r="S1292" s="6"/>
      <c r="T1292" s="6"/>
      <c r="U1292" s="6"/>
      <c r="V1292" s="6"/>
      <c r="W1292" s="7"/>
      <c r="X1292" s="7"/>
      <c r="Y1292" s="7"/>
      <c r="Z1292" s="7"/>
      <c r="AA1292" s="7"/>
      <c r="AB1292" s="7"/>
      <c r="AC1292" s="7"/>
      <c r="AD1292" s="7"/>
      <c r="AE1292" s="7"/>
      <c r="AF1292" s="6"/>
      <c r="AG1292" s="7"/>
      <c r="AH1292" s="7"/>
      <c r="AI1292" s="7"/>
      <c r="AJ1292" s="7"/>
      <c r="AN1292" s="6"/>
      <c r="AO1292" s="7"/>
      <c r="AP1292" s="7"/>
      <c r="AQ1292" s="7"/>
      <c r="AR1292" s="7"/>
      <c r="AV1292" s="6"/>
      <c r="AW1292" s="7"/>
      <c r="AX1292" s="7"/>
      <c r="AY1292" s="7"/>
      <c r="AZ1292" s="7"/>
      <c r="BD1292" s="6"/>
      <c r="BE1292" s="7"/>
      <c r="BF1292" s="7"/>
      <c r="BG1292" s="7"/>
      <c r="BH1292" s="7"/>
      <c r="BQ1292" s="7"/>
      <c r="BR1292" s="7"/>
      <c r="BS1292" s="7"/>
      <c r="BT1292" s="7"/>
      <c r="BU1292" s="7"/>
      <c r="CH1292" s="7"/>
      <c r="CI1292" s="7"/>
      <c r="CJ1292" s="7"/>
      <c r="CK1292" s="7"/>
      <c r="CQ1292" s="7"/>
      <c r="CR1292" s="7"/>
      <c r="CS1292" s="7"/>
      <c r="CT1292" s="7"/>
      <c r="CU1292" s="7"/>
      <c r="DH1292" s="7"/>
      <c r="DI1292" s="7"/>
      <c r="DJ1292" s="7"/>
      <c r="DK1292" s="7"/>
      <c r="DQ1292" s="7"/>
      <c r="DR1292" s="7"/>
      <c r="DS1292" s="7"/>
      <c r="DT1292" s="7"/>
      <c r="DU1292" s="7"/>
      <c r="EB1292" s="7"/>
      <c r="EC1292" s="7"/>
      <c r="ED1292" s="7"/>
      <c r="EE1292" s="7"/>
      <c r="EK1292" s="7"/>
      <c r="EL1292" s="7"/>
      <c r="EM1292" s="7"/>
      <c r="EN1292" s="7"/>
      <c r="EO1292" s="7"/>
      <c r="EV1292" s="7"/>
      <c r="EW1292" s="7"/>
      <c r="EX1292" s="7"/>
      <c r="EY1292" s="7"/>
    </row>
    <row r="1293" spans="1:155" s="8" customFormat="1" x14ac:dyDescent="0.35">
      <c r="A1293" s="5"/>
      <c r="B1293" s="5"/>
      <c r="C1293" s="5"/>
      <c r="D1293" s="5"/>
      <c r="E1293" s="5"/>
      <c r="F1293" s="5"/>
      <c r="G1293" s="6"/>
      <c r="H1293" s="6"/>
      <c r="I1293" s="7"/>
      <c r="J1293" s="7"/>
      <c r="K1293" s="7"/>
      <c r="L1293" s="7"/>
      <c r="M1293" s="7"/>
      <c r="N1293" s="7"/>
      <c r="O1293" s="7"/>
      <c r="P1293" s="6"/>
      <c r="Q1293" s="6"/>
      <c r="R1293" s="6"/>
      <c r="S1293" s="6"/>
      <c r="T1293" s="6"/>
      <c r="U1293" s="6"/>
      <c r="V1293" s="6"/>
      <c r="W1293" s="7"/>
      <c r="X1293" s="7"/>
      <c r="Y1293" s="7"/>
      <c r="Z1293" s="7"/>
      <c r="AA1293" s="7"/>
      <c r="AB1293" s="7"/>
      <c r="AC1293" s="7"/>
      <c r="AD1293" s="7"/>
      <c r="AE1293" s="7"/>
      <c r="AF1293" s="6"/>
      <c r="AG1293" s="7"/>
      <c r="AH1293" s="7"/>
      <c r="AI1293" s="7"/>
      <c r="AJ1293" s="7"/>
      <c r="AN1293" s="6"/>
      <c r="AO1293" s="7"/>
      <c r="AP1293" s="7"/>
      <c r="AQ1293" s="7"/>
      <c r="AR1293" s="7"/>
      <c r="AV1293" s="6"/>
      <c r="AW1293" s="7"/>
      <c r="AX1293" s="7"/>
      <c r="AY1293" s="7"/>
      <c r="AZ1293" s="7"/>
      <c r="BD1293" s="6"/>
      <c r="BE1293" s="7"/>
      <c r="BF1293" s="7"/>
      <c r="BG1293" s="7"/>
      <c r="BH1293" s="7"/>
      <c r="BQ1293" s="7"/>
      <c r="BR1293" s="7"/>
      <c r="BS1293" s="7"/>
      <c r="BT1293" s="7"/>
      <c r="BU1293" s="7"/>
      <c r="CH1293" s="7"/>
      <c r="CI1293" s="7"/>
      <c r="CJ1293" s="7"/>
      <c r="CK1293" s="7"/>
      <c r="CQ1293" s="7"/>
      <c r="CR1293" s="7"/>
      <c r="CS1293" s="7"/>
      <c r="CT1293" s="7"/>
      <c r="CU1293" s="7"/>
      <c r="DH1293" s="7"/>
      <c r="DI1293" s="7"/>
      <c r="DJ1293" s="7"/>
      <c r="DK1293" s="7"/>
      <c r="DQ1293" s="7"/>
      <c r="DR1293" s="7"/>
      <c r="DS1293" s="7"/>
      <c r="DT1293" s="7"/>
      <c r="DU1293" s="7"/>
      <c r="EB1293" s="7"/>
      <c r="EC1293" s="7"/>
      <c r="ED1293" s="7"/>
      <c r="EE1293" s="7"/>
      <c r="EK1293" s="7"/>
      <c r="EL1293" s="7"/>
      <c r="EM1293" s="7"/>
      <c r="EN1293" s="7"/>
      <c r="EO1293" s="7"/>
      <c r="EV1293" s="7"/>
      <c r="EW1293" s="7"/>
      <c r="EX1293" s="7"/>
      <c r="EY1293" s="7"/>
    </row>
    <row r="1294" spans="1:155" s="8" customFormat="1" x14ac:dyDescent="0.35">
      <c r="A1294" s="5"/>
      <c r="B1294" s="5"/>
      <c r="C1294" s="5"/>
      <c r="D1294" s="5"/>
      <c r="E1294" s="5"/>
      <c r="F1294" s="5"/>
      <c r="G1294" s="6"/>
      <c r="H1294" s="6"/>
      <c r="I1294" s="7"/>
      <c r="J1294" s="7"/>
      <c r="K1294" s="7"/>
      <c r="L1294" s="7"/>
      <c r="M1294" s="7"/>
      <c r="N1294" s="7"/>
      <c r="O1294" s="7"/>
      <c r="P1294" s="6"/>
      <c r="Q1294" s="6"/>
      <c r="R1294" s="6"/>
      <c r="S1294" s="6"/>
      <c r="T1294" s="6"/>
      <c r="U1294" s="6"/>
      <c r="V1294" s="6"/>
      <c r="W1294" s="7"/>
      <c r="X1294" s="7"/>
      <c r="Y1294" s="7"/>
      <c r="Z1294" s="7"/>
      <c r="AA1294" s="7"/>
      <c r="AB1294" s="7"/>
      <c r="AC1294" s="7"/>
      <c r="AD1294" s="7"/>
      <c r="AE1294" s="7"/>
      <c r="AF1294" s="6"/>
      <c r="AG1294" s="7"/>
      <c r="AH1294" s="7"/>
      <c r="AI1294" s="7"/>
      <c r="AJ1294" s="7"/>
      <c r="AN1294" s="6"/>
      <c r="AO1294" s="7"/>
      <c r="AP1294" s="7"/>
      <c r="AQ1294" s="7"/>
      <c r="AR1294" s="7"/>
      <c r="AV1294" s="6"/>
      <c r="AW1294" s="7"/>
      <c r="AX1294" s="7"/>
      <c r="AY1294" s="7"/>
      <c r="AZ1294" s="7"/>
      <c r="BD1294" s="6"/>
      <c r="BE1294" s="7"/>
      <c r="BF1294" s="7"/>
      <c r="BG1294" s="7"/>
      <c r="BH1294" s="7"/>
      <c r="BQ1294" s="7"/>
      <c r="BR1294" s="7"/>
      <c r="BS1294" s="7"/>
      <c r="BT1294" s="7"/>
      <c r="BU1294" s="7"/>
      <c r="CH1294" s="7"/>
      <c r="CI1294" s="7"/>
      <c r="CJ1294" s="7"/>
      <c r="CK1294" s="7"/>
      <c r="CQ1294" s="7"/>
      <c r="CR1294" s="7"/>
      <c r="CS1294" s="7"/>
      <c r="CT1294" s="7"/>
      <c r="CU1294" s="7"/>
      <c r="DH1294" s="7"/>
      <c r="DI1294" s="7"/>
      <c r="DJ1294" s="7"/>
      <c r="DK1294" s="7"/>
      <c r="DQ1294" s="7"/>
      <c r="DR1294" s="7"/>
      <c r="DS1294" s="7"/>
      <c r="DT1294" s="7"/>
      <c r="DU1294" s="7"/>
      <c r="EB1294" s="7"/>
      <c r="EC1294" s="7"/>
      <c r="ED1294" s="7"/>
      <c r="EE1294" s="7"/>
      <c r="EK1294" s="7"/>
      <c r="EL1294" s="7"/>
      <c r="EM1294" s="7"/>
      <c r="EN1294" s="7"/>
      <c r="EO1294" s="7"/>
      <c r="EV1294" s="7"/>
      <c r="EW1294" s="7"/>
      <c r="EX1294" s="7"/>
      <c r="EY1294" s="7"/>
    </row>
    <row r="1295" spans="1:155" s="8" customFormat="1" x14ac:dyDescent="0.35">
      <c r="A1295" s="5"/>
      <c r="B1295" s="5"/>
      <c r="C1295" s="5"/>
      <c r="D1295" s="5"/>
      <c r="E1295" s="5"/>
      <c r="F1295" s="5"/>
      <c r="G1295" s="6"/>
      <c r="H1295" s="6"/>
      <c r="I1295" s="7"/>
      <c r="J1295" s="7"/>
      <c r="K1295" s="7"/>
      <c r="L1295" s="7"/>
      <c r="M1295" s="7"/>
      <c r="N1295" s="7"/>
      <c r="O1295" s="7"/>
      <c r="P1295" s="6"/>
      <c r="Q1295" s="6"/>
      <c r="R1295" s="6"/>
      <c r="S1295" s="6"/>
      <c r="T1295" s="6"/>
      <c r="U1295" s="6"/>
      <c r="V1295" s="6"/>
      <c r="W1295" s="7"/>
      <c r="X1295" s="7"/>
      <c r="Y1295" s="7"/>
      <c r="Z1295" s="7"/>
      <c r="AA1295" s="7"/>
      <c r="AB1295" s="7"/>
      <c r="AC1295" s="7"/>
      <c r="AD1295" s="7"/>
      <c r="AE1295" s="7"/>
      <c r="AF1295" s="6"/>
      <c r="AG1295" s="7"/>
      <c r="AH1295" s="7"/>
      <c r="AI1295" s="7"/>
      <c r="AJ1295" s="7"/>
      <c r="AN1295" s="6"/>
      <c r="AO1295" s="7"/>
      <c r="AP1295" s="7"/>
      <c r="AQ1295" s="7"/>
      <c r="AR1295" s="7"/>
      <c r="AV1295" s="6"/>
      <c r="AW1295" s="7"/>
      <c r="AX1295" s="7"/>
      <c r="AY1295" s="7"/>
      <c r="AZ1295" s="7"/>
      <c r="BD1295" s="6"/>
      <c r="BE1295" s="7"/>
      <c r="BF1295" s="7"/>
      <c r="BG1295" s="7"/>
      <c r="BH1295" s="7"/>
      <c r="BQ1295" s="7"/>
      <c r="BR1295" s="7"/>
      <c r="BS1295" s="7"/>
      <c r="BT1295" s="7"/>
      <c r="BU1295" s="7"/>
      <c r="CH1295" s="7"/>
      <c r="CI1295" s="7"/>
      <c r="CJ1295" s="7"/>
      <c r="CK1295" s="7"/>
      <c r="CQ1295" s="7"/>
      <c r="CR1295" s="7"/>
      <c r="CS1295" s="7"/>
      <c r="CT1295" s="7"/>
      <c r="CU1295" s="7"/>
      <c r="DH1295" s="7"/>
      <c r="DI1295" s="7"/>
      <c r="DJ1295" s="7"/>
      <c r="DK1295" s="7"/>
      <c r="DQ1295" s="7"/>
      <c r="DR1295" s="7"/>
      <c r="DS1295" s="7"/>
      <c r="DT1295" s="7"/>
      <c r="DU1295" s="7"/>
      <c r="EB1295" s="7"/>
      <c r="EC1295" s="7"/>
      <c r="ED1295" s="7"/>
      <c r="EE1295" s="7"/>
      <c r="EK1295" s="7"/>
      <c r="EL1295" s="7"/>
      <c r="EM1295" s="7"/>
      <c r="EN1295" s="7"/>
      <c r="EO1295" s="7"/>
      <c r="EV1295" s="7"/>
      <c r="EW1295" s="7"/>
      <c r="EX1295" s="7"/>
      <c r="EY1295" s="7"/>
    </row>
    <row r="1296" spans="1:155" s="8" customFormat="1" x14ac:dyDescent="0.35">
      <c r="A1296" s="5"/>
      <c r="B1296" s="5"/>
      <c r="C1296" s="5"/>
      <c r="D1296" s="5"/>
      <c r="E1296" s="5"/>
      <c r="F1296" s="5"/>
      <c r="G1296" s="6"/>
      <c r="H1296" s="6"/>
      <c r="I1296" s="7"/>
      <c r="J1296" s="7"/>
      <c r="K1296" s="7"/>
      <c r="L1296" s="7"/>
      <c r="M1296" s="7"/>
      <c r="N1296" s="7"/>
      <c r="O1296" s="7"/>
      <c r="P1296" s="6"/>
      <c r="Q1296" s="6"/>
      <c r="R1296" s="6"/>
      <c r="S1296" s="6"/>
      <c r="T1296" s="6"/>
      <c r="U1296" s="6"/>
      <c r="V1296" s="6"/>
      <c r="W1296" s="7"/>
      <c r="X1296" s="7"/>
      <c r="Y1296" s="7"/>
      <c r="Z1296" s="7"/>
      <c r="AA1296" s="7"/>
      <c r="AB1296" s="7"/>
      <c r="AC1296" s="7"/>
      <c r="AD1296" s="7"/>
      <c r="AE1296" s="7"/>
      <c r="AF1296" s="6"/>
      <c r="AG1296" s="7"/>
      <c r="AH1296" s="7"/>
      <c r="AI1296" s="7"/>
      <c r="AJ1296" s="7"/>
      <c r="AN1296" s="6"/>
      <c r="AO1296" s="7"/>
      <c r="AP1296" s="7"/>
      <c r="AQ1296" s="7"/>
      <c r="AR1296" s="7"/>
      <c r="AV1296" s="6"/>
      <c r="AW1296" s="7"/>
      <c r="AX1296" s="7"/>
      <c r="AY1296" s="7"/>
      <c r="AZ1296" s="7"/>
      <c r="BD1296" s="6"/>
      <c r="BE1296" s="7"/>
      <c r="BF1296" s="7"/>
      <c r="BG1296" s="7"/>
      <c r="BH1296" s="7"/>
      <c r="BQ1296" s="7"/>
      <c r="BR1296" s="7"/>
      <c r="BS1296" s="7"/>
      <c r="BT1296" s="7"/>
      <c r="BU1296" s="7"/>
      <c r="CH1296" s="7"/>
      <c r="CI1296" s="7"/>
      <c r="CJ1296" s="7"/>
      <c r="CK1296" s="7"/>
      <c r="CQ1296" s="7"/>
      <c r="CR1296" s="7"/>
      <c r="CS1296" s="7"/>
      <c r="CT1296" s="7"/>
      <c r="CU1296" s="7"/>
      <c r="DH1296" s="7"/>
      <c r="DI1296" s="7"/>
      <c r="DJ1296" s="7"/>
      <c r="DK1296" s="7"/>
      <c r="DQ1296" s="7"/>
      <c r="DR1296" s="7"/>
      <c r="DS1296" s="7"/>
      <c r="DT1296" s="7"/>
      <c r="DU1296" s="7"/>
      <c r="EB1296" s="7"/>
      <c r="EC1296" s="7"/>
      <c r="ED1296" s="7"/>
      <c r="EE1296" s="7"/>
      <c r="EK1296" s="7"/>
      <c r="EL1296" s="7"/>
      <c r="EM1296" s="7"/>
      <c r="EN1296" s="7"/>
      <c r="EO1296" s="7"/>
      <c r="EV1296" s="7"/>
      <c r="EW1296" s="7"/>
      <c r="EX1296" s="7"/>
      <c r="EY1296" s="7"/>
    </row>
    <row r="1297" spans="1:155" s="8" customFormat="1" x14ac:dyDescent="0.35">
      <c r="A1297" s="5"/>
      <c r="B1297" s="5"/>
      <c r="C1297" s="5"/>
      <c r="D1297" s="5"/>
      <c r="E1297" s="5"/>
      <c r="F1297" s="5"/>
      <c r="G1297" s="6"/>
      <c r="H1297" s="6"/>
      <c r="I1297" s="7"/>
      <c r="J1297" s="7"/>
      <c r="K1297" s="7"/>
      <c r="L1297" s="7"/>
      <c r="M1297" s="7"/>
      <c r="N1297" s="7"/>
      <c r="O1297" s="7"/>
      <c r="P1297" s="6"/>
      <c r="Q1297" s="6"/>
      <c r="R1297" s="6"/>
      <c r="S1297" s="6"/>
      <c r="T1297" s="6"/>
      <c r="U1297" s="6"/>
      <c r="V1297" s="6"/>
      <c r="W1297" s="7"/>
      <c r="X1297" s="7"/>
      <c r="Y1297" s="7"/>
      <c r="Z1297" s="7"/>
      <c r="AA1297" s="7"/>
      <c r="AB1297" s="7"/>
      <c r="AC1297" s="7"/>
      <c r="AD1297" s="7"/>
      <c r="AE1297" s="7"/>
      <c r="AF1297" s="6"/>
      <c r="AG1297" s="7"/>
      <c r="AH1297" s="7"/>
      <c r="AI1297" s="7"/>
      <c r="AJ1297" s="7"/>
      <c r="AN1297" s="6"/>
      <c r="AO1297" s="7"/>
      <c r="AP1297" s="7"/>
      <c r="AQ1297" s="7"/>
      <c r="AR1297" s="7"/>
      <c r="AV1297" s="6"/>
      <c r="AW1297" s="7"/>
      <c r="AX1297" s="7"/>
      <c r="AY1297" s="7"/>
      <c r="AZ1297" s="7"/>
      <c r="BD1297" s="6"/>
      <c r="BE1297" s="7"/>
      <c r="BF1297" s="7"/>
      <c r="BG1297" s="7"/>
      <c r="BH1297" s="7"/>
      <c r="BQ1297" s="7"/>
      <c r="BR1297" s="7"/>
      <c r="BS1297" s="7"/>
      <c r="BT1297" s="7"/>
      <c r="BU1297" s="7"/>
      <c r="CH1297" s="7"/>
      <c r="CI1297" s="7"/>
      <c r="CJ1297" s="7"/>
      <c r="CK1297" s="7"/>
      <c r="CQ1297" s="7"/>
      <c r="CR1297" s="7"/>
      <c r="CS1297" s="7"/>
      <c r="CT1297" s="7"/>
      <c r="CU1297" s="7"/>
      <c r="DH1297" s="7"/>
      <c r="DI1297" s="7"/>
      <c r="DJ1297" s="7"/>
      <c r="DK1297" s="7"/>
      <c r="DQ1297" s="7"/>
      <c r="DR1297" s="7"/>
      <c r="DS1297" s="7"/>
      <c r="DT1297" s="7"/>
      <c r="DU1297" s="7"/>
      <c r="EB1297" s="7"/>
      <c r="EC1297" s="7"/>
      <c r="ED1297" s="7"/>
      <c r="EE1297" s="7"/>
      <c r="EK1297" s="7"/>
      <c r="EL1297" s="7"/>
      <c r="EM1297" s="7"/>
      <c r="EN1297" s="7"/>
      <c r="EO1297" s="7"/>
      <c r="EV1297" s="7"/>
      <c r="EW1297" s="7"/>
      <c r="EX1297" s="7"/>
      <c r="EY1297" s="7"/>
    </row>
    <row r="1298" spans="1:155" s="8" customFormat="1" x14ac:dyDescent="0.35">
      <c r="A1298" s="5"/>
      <c r="B1298" s="5"/>
      <c r="C1298" s="5"/>
      <c r="D1298" s="5"/>
      <c r="E1298" s="5"/>
      <c r="F1298" s="5"/>
      <c r="G1298" s="6"/>
      <c r="H1298" s="6"/>
      <c r="I1298" s="7"/>
      <c r="J1298" s="7"/>
      <c r="K1298" s="7"/>
      <c r="L1298" s="7"/>
      <c r="M1298" s="7"/>
      <c r="N1298" s="7"/>
      <c r="O1298" s="7"/>
      <c r="P1298" s="6"/>
      <c r="Q1298" s="6"/>
      <c r="R1298" s="6"/>
      <c r="S1298" s="6"/>
      <c r="T1298" s="6"/>
      <c r="U1298" s="6"/>
      <c r="V1298" s="6"/>
      <c r="W1298" s="7"/>
      <c r="X1298" s="7"/>
      <c r="Y1298" s="7"/>
      <c r="Z1298" s="7"/>
      <c r="AA1298" s="7"/>
      <c r="AB1298" s="7"/>
      <c r="AC1298" s="7"/>
      <c r="AD1298" s="7"/>
      <c r="AE1298" s="7"/>
      <c r="AF1298" s="6"/>
      <c r="AG1298" s="7"/>
      <c r="AH1298" s="7"/>
      <c r="AI1298" s="7"/>
      <c r="AJ1298" s="7"/>
      <c r="AN1298" s="6"/>
      <c r="AO1298" s="7"/>
      <c r="AP1298" s="7"/>
      <c r="AQ1298" s="7"/>
      <c r="AR1298" s="7"/>
      <c r="AV1298" s="6"/>
      <c r="AW1298" s="7"/>
      <c r="AX1298" s="7"/>
      <c r="AY1298" s="7"/>
      <c r="AZ1298" s="7"/>
      <c r="BD1298" s="6"/>
      <c r="BE1298" s="7"/>
      <c r="BF1298" s="7"/>
      <c r="BG1298" s="7"/>
      <c r="BH1298" s="7"/>
      <c r="BQ1298" s="7"/>
      <c r="BR1298" s="7"/>
      <c r="BS1298" s="7"/>
      <c r="BT1298" s="7"/>
      <c r="BU1298" s="7"/>
      <c r="CH1298" s="7"/>
      <c r="CI1298" s="7"/>
      <c r="CJ1298" s="7"/>
      <c r="CK1298" s="7"/>
      <c r="CQ1298" s="7"/>
      <c r="CR1298" s="7"/>
      <c r="CS1298" s="7"/>
      <c r="CT1298" s="7"/>
      <c r="CU1298" s="7"/>
      <c r="DH1298" s="7"/>
      <c r="DI1298" s="7"/>
      <c r="DJ1298" s="7"/>
      <c r="DK1298" s="7"/>
      <c r="DQ1298" s="7"/>
      <c r="DR1298" s="7"/>
      <c r="DS1298" s="7"/>
      <c r="DT1298" s="7"/>
      <c r="DU1298" s="7"/>
      <c r="EB1298" s="7"/>
      <c r="EC1298" s="7"/>
      <c r="ED1298" s="7"/>
      <c r="EE1298" s="7"/>
      <c r="EK1298" s="7"/>
      <c r="EL1298" s="7"/>
      <c r="EM1298" s="7"/>
      <c r="EN1298" s="7"/>
      <c r="EO1298" s="7"/>
      <c r="EV1298" s="7"/>
      <c r="EW1298" s="7"/>
      <c r="EX1298" s="7"/>
      <c r="EY1298" s="7"/>
    </row>
    <row r="1299" spans="1:155" s="8" customFormat="1" x14ac:dyDescent="0.35">
      <c r="A1299" s="5"/>
      <c r="B1299" s="5"/>
      <c r="C1299" s="5"/>
      <c r="D1299" s="5"/>
      <c r="E1299" s="5"/>
      <c r="F1299" s="5"/>
      <c r="G1299" s="6"/>
      <c r="H1299" s="6"/>
      <c r="I1299" s="7"/>
      <c r="J1299" s="7"/>
      <c r="K1299" s="7"/>
      <c r="L1299" s="7"/>
      <c r="M1299" s="7"/>
      <c r="N1299" s="7"/>
      <c r="O1299" s="7"/>
      <c r="P1299" s="6"/>
      <c r="Q1299" s="6"/>
      <c r="R1299" s="6"/>
      <c r="S1299" s="6"/>
      <c r="T1299" s="6"/>
      <c r="U1299" s="6"/>
      <c r="V1299" s="6"/>
      <c r="W1299" s="7"/>
      <c r="X1299" s="7"/>
      <c r="Y1299" s="7"/>
      <c r="Z1299" s="7"/>
      <c r="AA1299" s="7"/>
      <c r="AB1299" s="7"/>
      <c r="AC1299" s="7"/>
      <c r="AD1299" s="7"/>
      <c r="AE1299" s="7"/>
      <c r="AF1299" s="6"/>
      <c r="AG1299" s="7"/>
      <c r="AH1299" s="7"/>
      <c r="AI1299" s="7"/>
      <c r="AJ1299" s="7"/>
      <c r="AN1299" s="6"/>
      <c r="AO1299" s="7"/>
      <c r="AP1299" s="7"/>
      <c r="AQ1299" s="7"/>
      <c r="AR1299" s="7"/>
      <c r="AV1299" s="6"/>
      <c r="AW1299" s="7"/>
      <c r="AX1299" s="7"/>
      <c r="AY1299" s="7"/>
      <c r="AZ1299" s="7"/>
      <c r="BD1299" s="6"/>
      <c r="BE1299" s="7"/>
      <c r="BF1299" s="7"/>
      <c r="BG1299" s="7"/>
      <c r="BH1299" s="7"/>
      <c r="BQ1299" s="7"/>
      <c r="BR1299" s="7"/>
      <c r="BS1299" s="7"/>
      <c r="BT1299" s="7"/>
      <c r="BU1299" s="7"/>
      <c r="CH1299" s="7"/>
      <c r="CI1299" s="7"/>
      <c r="CJ1299" s="7"/>
      <c r="CK1299" s="7"/>
      <c r="CQ1299" s="7"/>
      <c r="CR1299" s="7"/>
      <c r="CS1299" s="7"/>
      <c r="CT1299" s="7"/>
      <c r="CU1299" s="7"/>
      <c r="DH1299" s="7"/>
      <c r="DI1299" s="7"/>
      <c r="DJ1299" s="7"/>
      <c r="DK1299" s="7"/>
      <c r="DQ1299" s="7"/>
      <c r="DR1299" s="7"/>
      <c r="DS1299" s="7"/>
      <c r="DT1299" s="7"/>
      <c r="DU1299" s="7"/>
      <c r="EB1299" s="7"/>
      <c r="EC1299" s="7"/>
      <c r="ED1299" s="7"/>
      <c r="EE1299" s="7"/>
      <c r="EK1299" s="7"/>
      <c r="EL1299" s="7"/>
      <c r="EM1299" s="7"/>
      <c r="EN1299" s="7"/>
      <c r="EO1299" s="7"/>
      <c r="EV1299" s="7"/>
      <c r="EW1299" s="7"/>
      <c r="EX1299" s="7"/>
      <c r="EY1299" s="7"/>
    </row>
    <row r="1300" spans="1:155" s="8" customFormat="1" x14ac:dyDescent="0.35">
      <c r="A1300" s="5"/>
      <c r="B1300" s="5"/>
      <c r="C1300" s="5"/>
      <c r="D1300" s="5"/>
      <c r="E1300" s="5"/>
      <c r="F1300" s="5"/>
      <c r="G1300" s="6"/>
      <c r="H1300" s="6"/>
      <c r="I1300" s="7"/>
      <c r="J1300" s="7"/>
      <c r="K1300" s="7"/>
      <c r="L1300" s="7"/>
      <c r="M1300" s="7"/>
      <c r="N1300" s="7"/>
      <c r="O1300" s="7"/>
      <c r="P1300" s="6"/>
      <c r="Q1300" s="6"/>
      <c r="R1300" s="6"/>
      <c r="S1300" s="6"/>
      <c r="T1300" s="6"/>
      <c r="U1300" s="6"/>
      <c r="V1300" s="6"/>
      <c r="W1300" s="7"/>
      <c r="X1300" s="7"/>
      <c r="Y1300" s="7"/>
      <c r="Z1300" s="7"/>
      <c r="AA1300" s="7"/>
      <c r="AB1300" s="7"/>
      <c r="AC1300" s="7"/>
      <c r="AD1300" s="7"/>
      <c r="AE1300" s="7"/>
      <c r="AF1300" s="6"/>
      <c r="AG1300" s="7"/>
      <c r="AH1300" s="7"/>
      <c r="AI1300" s="7"/>
      <c r="AJ1300" s="7"/>
      <c r="AN1300" s="6"/>
      <c r="AO1300" s="7"/>
      <c r="AP1300" s="7"/>
      <c r="AQ1300" s="7"/>
      <c r="AR1300" s="7"/>
      <c r="AV1300" s="6"/>
      <c r="AW1300" s="7"/>
      <c r="AX1300" s="7"/>
      <c r="AY1300" s="7"/>
      <c r="AZ1300" s="7"/>
      <c r="BD1300" s="6"/>
      <c r="BE1300" s="7"/>
      <c r="BF1300" s="7"/>
      <c r="BG1300" s="7"/>
      <c r="BH1300" s="7"/>
      <c r="BQ1300" s="7"/>
      <c r="BR1300" s="7"/>
      <c r="BS1300" s="7"/>
      <c r="BT1300" s="7"/>
      <c r="BU1300" s="7"/>
      <c r="CH1300" s="7"/>
      <c r="CI1300" s="7"/>
      <c r="CJ1300" s="7"/>
      <c r="CK1300" s="7"/>
      <c r="CQ1300" s="7"/>
      <c r="CR1300" s="7"/>
      <c r="CS1300" s="7"/>
      <c r="CT1300" s="7"/>
      <c r="CU1300" s="7"/>
      <c r="DH1300" s="7"/>
      <c r="DI1300" s="7"/>
      <c r="DJ1300" s="7"/>
      <c r="DK1300" s="7"/>
      <c r="DQ1300" s="7"/>
      <c r="DR1300" s="7"/>
      <c r="DS1300" s="7"/>
      <c r="DT1300" s="7"/>
      <c r="DU1300" s="7"/>
      <c r="EB1300" s="7"/>
      <c r="EC1300" s="7"/>
      <c r="ED1300" s="7"/>
      <c r="EE1300" s="7"/>
      <c r="EK1300" s="7"/>
      <c r="EL1300" s="7"/>
      <c r="EM1300" s="7"/>
      <c r="EN1300" s="7"/>
      <c r="EO1300" s="7"/>
      <c r="EV1300" s="7"/>
      <c r="EW1300" s="7"/>
      <c r="EX1300" s="7"/>
      <c r="EY1300" s="7"/>
    </row>
    <row r="1301" spans="1:155" s="8" customFormat="1" x14ac:dyDescent="0.35">
      <c r="A1301" s="5"/>
      <c r="B1301" s="5"/>
      <c r="C1301" s="5"/>
      <c r="D1301" s="5"/>
      <c r="E1301" s="5"/>
      <c r="F1301" s="5"/>
      <c r="G1301" s="6"/>
      <c r="H1301" s="6"/>
      <c r="I1301" s="7"/>
      <c r="J1301" s="7"/>
      <c r="K1301" s="7"/>
      <c r="L1301" s="7"/>
      <c r="M1301" s="7"/>
      <c r="N1301" s="7"/>
      <c r="O1301" s="7"/>
      <c r="P1301" s="6"/>
      <c r="Q1301" s="6"/>
      <c r="R1301" s="6"/>
      <c r="S1301" s="6"/>
      <c r="T1301" s="6"/>
      <c r="U1301" s="6"/>
      <c r="V1301" s="6"/>
      <c r="W1301" s="7"/>
      <c r="X1301" s="7"/>
      <c r="Y1301" s="7"/>
      <c r="Z1301" s="7"/>
      <c r="AA1301" s="7"/>
      <c r="AB1301" s="7"/>
      <c r="AC1301" s="7"/>
      <c r="AD1301" s="7"/>
      <c r="AE1301" s="7"/>
      <c r="AF1301" s="6"/>
      <c r="AG1301" s="7"/>
      <c r="AH1301" s="7"/>
      <c r="AI1301" s="7"/>
      <c r="AJ1301" s="7"/>
      <c r="AN1301" s="6"/>
      <c r="AO1301" s="7"/>
      <c r="AP1301" s="7"/>
      <c r="AQ1301" s="7"/>
      <c r="AR1301" s="7"/>
      <c r="AV1301" s="6"/>
      <c r="AW1301" s="7"/>
      <c r="AX1301" s="7"/>
      <c r="AY1301" s="7"/>
      <c r="AZ1301" s="7"/>
      <c r="BD1301" s="6"/>
      <c r="BE1301" s="7"/>
      <c r="BF1301" s="7"/>
      <c r="BG1301" s="7"/>
      <c r="BH1301" s="7"/>
      <c r="BQ1301" s="7"/>
      <c r="BR1301" s="7"/>
      <c r="BS1301" s="7"/>
      <c r="BT1301" s="7"/>
      <c r="BU1301" s="7"/>
      <c r="CH1301" s="7"/>
      <c r="CI1301" s="7"/>
      <c r="CJ1301" s="7"/>
      <c r="CK1301" s="7"/>
      <c r="CQ1301" s="7"/>
      <c r="CR1301" s="7"/>
      <c r="CS1301" s="7"/>
      <c r="CT1301" s="7"/>
      <c r="CU1301" s="7"/>
      <c r="DH1301" s="7"/>
      <c r="DI1301" s="7"/>
      <c r="DJ1301" s="7"/>
      <c r="DK1301" s="7"/>
      <c r="DQ1301" s="7"/>
      <c r="DR1301" s="7"/>
      <c r="DS1301" s="7"/>
      <c r="DT1301" s="7"/>
      <c r="DU1301" s="7"/>
      <c r="EB1301" s="7"/>
      <c r="EC1301" s="7"/>
      <c r="ED1301" s="7"/>
      <c r="EE1301" s="7"/>
      <c r="EK1301" s="7"/>
      <c r="EL1301" s="7"/>
      <c r="EM1301" s="7"/>
      <c r="EN1301" s="7"/>
      <c r="EO1301" s="7"/>
      <c r="EV1301" s="7"/>
      <c r="EW1301" s="7"/>
      <c r="EX1301" s="7"/>
      <c r="EY1301" s="7"/>
    </row>
    <row r="1302" spans="1:155" s="8" customFormat="1" x14ac:dyDescent="0.35">
      <c r="A1302" s="5"/>
      <c r="B1302" s="5"/>
      <c r="C1302" s="5"/>
      <c r="D1302" s="5"/>
      <c r="E1302" s="5"/>
      <c r="F1302" s="5"/>
      <c r="G1302" s="6"/>
      <c r="H1302" s="6"/>
      <c r="I1302" s="7"/>
      <c r="J1302" s="7"/>
      <c r="K1302" s="7"/>
      <c r="L1302" s="7"/>
      <c r="M1302" s="7"/>
      <c r="N1302" s="7"/>
      <c r="O1302" s="7"/>
      <c r="P1302" s="6"/>
      <c r="Q1302" s="6"/>
      <c r="R1302" s="6"/>
      <c r="S1302" s="6"/>
      <c r="T1302" s="6"/>
      <c r="U1302" s="6"/>
      <c r="V1302" s="6"/>
      <c r="W1302" s="7"/>
      <c r="X1302" s="7"/>
      <c r="Y1302" s="7"/>
      <c r="Z1302" s="7"/>
      <c r="AA1302" s="7"/>
      <c r="AB1302" s="7"/>
      <c r="AC1302" s="7"/>
      <c r="AD1302" s="7"/>
      <c r="AE1302" s="7"/>
      <c r="AF1302" s="6"/>
      <c r="AG1302" s="7"/>
      <c r="AH1302" s="7"/>
      <c r="AI1302" s="7"/>
      <c r="AJ1302" s="7"/>
      <c r="AN1302" s="6"/>
      <c r="AO1302" s="7"/>
      <c r="AP1302" s="7"/>
      <c r="AQ1302" s="7"/>
      <c r="AR1302" s="7"/>
      <c r="AV1302" s="6"/>
      <c r="AW1302" s="7"/>
      <c r="AX1302" s="7"/>
      <c r="AY1302" s="7"/>
      <c r="AZ1302" s="7"/>
      <c r="BD1302" s="6"/>
      <c r="BE1302" s="7"/>
      <c r="BF1302" s="7"/>
      <c r="BG1302" s="7"/>
      <c r="BH1302" s="7"/>
      <c r="BQ1302" s="7"/>
      <c r="BR1302" s="7"/>
      <c r="BS1302" s="7"/>
      <c r="BT1302" s="7"/>
      <c r="BU1302" s="7"/>
      <c r="CH1302" s="7"/>
      <c r="CI1302" s="7"/>
      <c r="CJ1302" s="7"/>
      <c r="CK1302" s="7"/>
      <c r="CQ1302" s="7"/>
      <c r="CR1302" s="7"/>
      <c r="CS1302" s="7"/>
      <c r="CT1302" s="7"/>
      <c r="CU1302" s="7"/>
      <c r="DH1302" s="7"/>
      <c r="DI1302" s="7"/>
      <c r="DJ1302" s="7"/>
      <c r="DK1302" s="7"/>
      <c r="DQ1302" s="7"/>
      <c r="DR1302" s="7"/>
      <c r="DS1302" s="7"/>
      <c r="DT1302" s="7"/>
      <c r="DU1302" s="7"/>
      <c r="EB1302" s="7"/>
      <c r="EC1302" s="7"/>
      <c r="ED1302" s="7"/>
      <c r="EE1302" s="7"/>
      <c r="EK1302" s="7"/>
      <c r="EL1302" s="7"/>
      <c r="EM1302" s="7"/>
      <c r="EN1302" s="7"/>
      <c r="EO1302" s="7"/>
      <c r="EV1302" s="7"/>
      <c r="EW1302" s="7"/>
      <c r="EX1302" s="7"/>
      <c r="EY1302" s="7"/>
    </row>
    <row r="1303" spans="1:155" s="8" customFormat="1" x14ac:dyDescent="0.35">
      <c r="A1303" s="5"/>
      <c r="B1303" s="5"/>
      <c r="C1303" s="5"/>
      <c r="D1303" s="5"/>
      <c r="E1303" s="5"/>
      <c r="F1303" s="5"/>
      <c r="G1303" s="6"/>
      <c r="H1303" s="6"/>
      <c r="I1303" s="7"/>
      <c r="J1303" s="7"/>
      <c r="K1303" s="7"/>
      <c r="L1303" s="7"/>
      <c r="M1303" s="7"/>
      <c r="N1303" s="7"/>
      <c r="O1303" s="7"/>
      <c r="P1303" s="6"/>
      <c r="Q1303" s="6"/>
      <c r="R1303" s="6"/>
      <c r="S1303" s="6"/>
      <c r="T1303" s="6"/>
      <c r="U1303" s="6"/>
      <c r="V1303" s="6"/>
      <c r="W1303" s="7"/>
      <c r="X1303" s="7"/>
      <c r="Y1303" s="7"/>
      <c r="Z1303" s="7"/>
      <c r="AA1303" s="7"/>
      <c r="AB1303" s="7"/>
      <c r="AC1303" s="7"/>
      <c r="AD1303" s="7"/>
      <c r="AE1303" s="7"/>
      <c r="AF1303" s="6"/>
      <c r="AG1303" s="7"/>
      <c r="AH1303" s="7"/>
      <c r="AI1303" s="7"/>
      <c r="AJ1303" s="7"/>
      <c r="AN1303" s="6"/>
      <c r="AO1303" s="7"/>
      <c r="AP1303" s="7"/>
      <c r="AQ1303" s="7"/>
      <c r="AR1303" s="7"/>
      <c r="AV1303" s="6"/>
      <c r="AW1303" s="7"/>
      <c r="AX1303" s="7"/>
      <c r="AY1303" s="7"/>
      <c r="AZ1303" s="7"/>
      <c r="BD1303" s="6"/>
      <c r="BE1303" s="7"/>
      <c r="BF1303" s="7"/>
      <c r="BG1303" s="7"/>
      <c r="BH1303" s="7"/>
      <c r="BQ1303" s="7"/>
      <c r="BR1303" s="7"/>
      <c r="BS1303" s="7"/>
      <c r="BT1303" s="7"/>
      <c r="BU1303" s="7"/>
      <c r="CH1303" s="7"/>
      <c r="CI1303" s="7"/>
      <c r="CJ1303" s="7"/>
      <c r="CK1303" s="7"/>
      <c r="CQ1303" s="7"/>
      <c r="CR1303" s="7"/>
      <c r="CS1303" s="7"/>
      <c r="CT1303" s="7"/>
      <c r="CU1303" s="7"/>
      <c r="DH1303" s="7"/>
      <c r="DI1303" s="7"/>
      <c r="DJ1303" s="7"/>
      <c r="DK1303" s="7"/>
      <c r="DQ1303" s="7"/>
      <c r="DR1303" s="7"/>
      <c r="DS1303" s="7"/>
      <c r="DT1303" s="7"/>
      <c r="DU1303" s="7"/>
      <c r="EB1303" s="7"/>
      <c r="EC1303" s="7"/>
      <c r="ED1303" s="7"/>
      <c r="EE1303" s="7"/>
      <c r="EK1303" s="7"/>
      <c r="EL1303" s="7"/>
      <c r="EM1303" s="7"/>
      <c r="EN1303" s="7"/>
      <c r="EO1303" s="7"/>
      <c r="EV1303" s="7"/>
      <c r="EW1303" s="7"/>
      <c r="EX1303" s="7"/>
      <c r="EY1303" s="7"/>
    </row>
    <row r="1304" spans="1:155" s="8" customFormat="1" x14ac:dyDescent="0.35">
      <c r="A1304" s="5"/>
      <c r="B1304" s="5"/>
      <c r="C1304" s="5"/>
      <c r="D1304" s="5"/>
      <c r="E1304" s="5"/>
      <c r="F1304" s="5"/>
      <c r="G1304" s="6"/>
      <c r="H1304" s="6"/>
      <c r="I1304" s="7"/>
      <c r="J1304" s="7"/>
      <c r="K1304" s="7"/>
      <c r="L1304" s="7"/>
      <c r="M1304" s="7"/>
      <c r="N1304" s="7"/>
      <c r="O1304" s="7"/>
      <c r="P1304" s="6"/>
      <c r="Q1304" s="6"/>
      <c r="R1304" s="6"/>
      <c r="S1304" s="6"/>
      <c r="T1304" s="6"/>
      <c r="U1304" s="6"/>
      <c r="V1304" s="6"/>
      <c r="W1304" s="7"/>
      <c r="X1304" s="7"/>
      <c r="Y1304" s="7"/>
      <c r="Z1304" s="7"/>
      <c r="AA1304" s="7"/>
      <c r="AB1304" s="7"/>
      <c r="AC1304" s="7"/>
      <c r="AD1304" s="7"/>
      <c r="AE1304" s="7"/>
      <c r="AF1304" s="6"/>
      <c r="AG1304" s="7"/>
      <c r="AH1304" s="7"/>
      <c r="AI1304" s="7"/>
      <c r="AJ1304" s="7"/>
      <c r="AN1304" s="6"/>
      <c r="AO1304" s="7"/>
      <c r="AP1304" s="7"/>
      <c r="AQ1304" s="7"/>
      <c r="AR1304" s="7"/>
      <c r="AV1304" s="6"/>
      <c r="AW1304" s="7"/>
      <c r="AX1304" s="7"/>
      <c r="AY1304" s="7"/>
      <c r="AZ1304" s="7"/>
      <c r="BD1304" s="6"/>
      <c r="BE1304" s="7"/>
      <c r="BF1304" s="7"/>
      <c r="BG1304" s="7"/>
      <c r="BH1304" s="7"/>
      <c r="BQ1304" s="7"/>
      <c r="BR1304" s="7"/>
      <c r="BS1304" s="7"/>
      <c r="BT1304" s="7"/>
      <c r="BU1304" s="7"/>
      <c r="CH1304" s="7"/>
      <c r="CI1304" s="7"/>
      <c r="CJ1304" s="7"/>
      <c r="CK1304" s="7"/>
      <c r="CQ1304" s="7"/>
      <c r="CR1304" s="7"/>
      <c r="CS1304" s="7"/>
      <c r="CT1304" s="7"/>
      <c r="CU1304" s="7"/>
      <c r="DH1304" s="7"/>
      <c r="DI1304" s="7"/>
      <c r="DJ1304" s="7"/>
      <c r="DK1304" s="7"/>
      <c r="DQ1304" s="7"/>
      <c r="DR1304" s="7"/>
      <c r="DS1304" s="7"/>
      <c r="DT1304" s="7"/>
      <c r="DU1304" s="7"/>
      <c r="EB1304" s="7"/>
      <c r="EC1304" s="7"/>
      <c r="ED1304" s="7"/>
      <c r="EE1304" s="7"/>
      <c r="EK1304" s="7"/>
      <c r="EL1304" s="7"/>
      <c r="EM1304" s="7"/>
      <c r="EN1304" s="7"/>
      <c r="EO1304" s="7"/>
      <c r="EV1304" s="7"/>
      <c r="EW1304" s="7"/>
      <c r="EX1304" s="7"/>
      <c r="EY1304" s="7"/>
    </row>
    <row r="1305" spans="1:155" s="8" customFormat="1" x14ac:dyDescent="0.35">
      <c r="A1305" s="5"/>
      <c r="B1305" s="5"/>
      <c r="C1305" s="5"/>
      <c r="D1305" s="5"/>
      <c r="E1305" s="5"/>
      <c r="F1305" s="5"/>
      <c r="G1305" s="6"/>
      <c r="H1305" s="6"/>
      <c r="I1305" s="7"/>
      <c r="J1305" s="7"/>
      <c r="K1305" s="7"/>
      <c r="L1305" s="7"/>
      <c r="M1305" s="7"/>
      <c r="N1305" s="7"/>
      <c r="O1305" s="7"/>
      <c r="P1305" s="6"/>
      <c r="Q1305" s="6"/>
      <c r="R1305" s="6"/>
      <c r="S1305" s="6"/>
      <c r="T1305" s="6"/>
      <c r="U1305" s="6"/>
      <c r="V1305" s="6"/>
      <c r="W1305" s="7"/>
      <c r="X1305" s="7"/>
      <c r="Y1305" s="7"/>
      <c r="Z1305" s="7"/>
      <c r="AA1305" s="7"/>
      <c r="AB1305" s="7"/>
      <c r="AC1305" s="7"/>
      <c r="AD1305" s="7"/>
      <c r="AE1305" s="7"/>
      <c r="AF1305" s="6"/>
      <c r="AG1305" s="7"/>
      <c r="AH1305" s="7"/>
      <c r="AI1305" s="7"/>
      <c r="AJ1305" s="7"/>
      <c r="AN1305" s="6"/>
      <c r="AO1305" s="7"/>
      <c r="AP1305" s="7"/>
      <c r="AQ1305" s="7"/>
      <c r="AR1305" s="7"/>
      <c r="AV1305" s="6"/>
      <c r="AW1305" s="7"/>
      <c r="AX1305" s="7"/>
      <c r="AY1305" s="7"/>
      <c r="AZ1305" s="7"/>
      <c r="BD1305" s="6"/>
      <c r="BE1305" s="7"/>
      <c r="BF1305" s="7"/>
      <c r="BG1305" s="7"/>
      <c r="BH1305" s="7"/>
      <c r="BQ1305" s="7"/>
      <c r="BR1305" s="7"/>
      <c r="BS1305" s="7"/>
      <c r="BT1305" s="7"/>
      <c r="BU1305" s="7"/>
      <c r="CH1305" s="7"/>
      <c r="CI1305" s="7"/>
      <c r="CJ1305" s="7"/>
      <c r="CK1305" s="7"/>
      <c r="CQ1305" s="7"/>
      <c r="CR1305" s="7"/>
      <c r="CS1305" s="7"/>
      <c r="CT1305" s="7"/>
      <c r="CU1305" s="7"/>
      <c r="DH1305" s="7"/>
      <c r="DI1305" s="7"/>
      <c r="DJ1305" s="7"/>
      <c r="DK1305" s="7"/>
      <c r="DQ1305" s="7"/>
      <c r="DR1305" s="7"/>
      <c r="DS1305" s="7"/>
      <c r="DT1305" s="7"/>
      <c r="DU1305" s="7"/>
      <c r="EB1305" s="7"/>
      <c r="EC1305" s="7"/>
      <c r="ED1305" s="7"/>
      <c r="EE1305" s="7"/>
      <c r="EK1305" s="7"/>
      <c r="EL1305" s="7"/>
      <c r="EM1305" s="7"/>
      <c r="EN1305" s="7"/>
      <c r="EO1305" s="7"/>
      <c r="EV1305" s="7"/>
      <c r="EW1305" s="7"/>
      <c r="EX1305" s="7"/>
      <c r="EY1305" s="7"/>
    </row>
    <row r="1306" spans="1:155" s="8" customFormat="1" x14ac:dyDescent="0.35">
      <c r="A1306" s="5"/>
      <c r="B1306" s="5"/>
      <c r="C1306" s="5"/>
      <c r="D1306" s="5"/>
      <c r="E1306" s="5"/>
      <c r="F1306" s="5"/>
      <c r="G1306" s="6"/>
      <c r="H1306" s="6"/>
      <c r="I1306" s="7"/>
      <c r="J1306" s="7"/>
      <c r="K1306" s="7"/>
      <c r="L1306" s="7"/>
      <c r="M1306" s="7"/>
      <c r="N1306" s="7"/>
      <c r="O1306" s="7"/>
      <c r="P1306" s="6"/>
      <c r="Q1306" s="6"/>
      <c r="R1306" s="6"/>
      <c r="S1306" s="6"/>
      <c r="T1306" s="6"/>
      <c r="U1306" s="6"/>
      <c r="V1306" s="6"/>
      <c r="W1306" s="7"/>
      <c r="X1306" s="7"/>
      <c r="Y1306" s="7"/>
      <c r="Z1306" s="7"/>
      <c r="AA1306" s="7"/>
      <c r="AB1306" s="7"/>
      <c r="AC1306" s="7"/>
      <c r="AD1306" s="7"/>
      <c r="AE1306" s="7"/>
      <c r="AF1306" s="6"/>
      <c r="AG1306" s="7"/>
      <c r="AH1306" s="7"/>
      <c r="AI1306" s="7"/>
      <c r="AJ1306" s="7"/>
      <c r="AN1306" s="6"/>
      <c r="AO1306" s="7"/>
      <c r="AP1306" s="7"/>
      <c r="AQ1306" s="7"/>
      <c r="AR1306" s="7"/>
      <c r="AV1306" s="6"/>
      <c r="AW1306" s="7"/>
      <c r="AX1306" s="7"/>
      <c r="AY1306" s="7"/>
      <c r="AZ1306" s="7"/>
      <c r="BD1306" s="6"/>
      <c r="BE1306" s="7"/>
      <c r="BF1306" s="7"/>
      <c r="BG1306" s="7"/>
      <c r="BH1306" s="7"/>
      <c r="BQ1306" s="7"/>
      <c r="BR1306" s="7"/>
      <c r="BS1306" s="7"/>
      <c r="BT1306" s="7"/>
      <c r="BU1306" s="7"/>
      <c r="CH1306" s="7"/>
      <c r="CI1306" s="7"/>
      <c r="CJ1306" s="7"/>
      <c r="CK1306" s="7"/>
      <c r="CQ1306" s="7"/>
      <c r="CR1306" s="7"/>
      <c r="CS1306" s="7"/>
      <c r="CT1306" s="7"/>
      <c r="CU1306" s="7"/>
      <c r="DH1306" s="7"/>
      <c r="DI1306" s="7"/>
      <c r="DJ1306" s="7"/>
      <c r="DK1306" s="7"/>
      <c r="DQ1306" s="7"/>
      <c r="DR1306" s="7"/>
      <c r="DS1306" s="7"/>
      <c r="DT1306" s="7"/>
      <c r="DU1306" s="7"/>
      <c r="EB1306" s="7"/>
      <c r="EC1306" s="7"/>
      <c r="ED1306" s="7"/>
      <c r="EE1306" s="7"/>
      <c r="EK1306" s="7"/>
      <c r="EL1306" s="7"/>
      <c r="EM1306" s="7"/>
      <c r="EN1306" s="7"/>
      <c r="EO1306" s="7"/>
      <c r="EV1306" s="7"/>
      <c r="EW1306" s="7"/>
      <c r="EX1306" s="7"/>
      <c r="EY1306" s="7"/>
    </row>
    <row r="1307" spans="1:155" s="8" customFormat="1" x14ac:dyDescent="0.35">
      <c r="A1307" s="5"/>
      <c r="B1307" s="5"/>
      <c r="C1307" s="5"/>
      <c r="D1307" s="5"/>
      <c r="E1307" s="5"/>
      <c r="F1307" s="5"/>
      <c r="G1307" s="6"/>
      <c r="H1307" s="6"/>
      <c r="I1307" s="7"/>
      <c r="J1307" s="7"/>
      <c r="K1307" s="7"/>
      <c r="L1307" s="7"/>
      <c r="M1307" s="7"/>
      <c r="N1307" s="7"/>
      <c r="O1307" s="7"/>
      <c r="P1307" s="6"/>
      <c r="Q1307" s="6"/>
      <c r="R1307" s="6"/>
      <c r="S1307" s="6"/>
      <c r="T1307" s="6"/>
      <c r="U1307" s="6"/>
      <c r="V1307" s="6"/>
      <c r="W1307" s="7"/>
      <c r="X1307" s="7"/>
      <c r="Y1307" s="7"/>
      <c r="Z1307" s="7"/>
      <c r="AA1307" s="7"/>
      <c r="AB1307" s="7"/>
      <c r="AC1307" s="7"/>
      <c r="AD1307" s="7"/>
      <c r="AE1307" s="7"/>
      <c r="AF1307" s="6"/>
      <c r="AG1307" s="7"/>
      <c r="AH1307" s="7"/>
      <c r="AI1307" s="7"/>
      <c r="AJ1307" s="7"/>
      <c r="AN1307" s="6"/>
      <c r="AO1307" s="7"/>
      <c r="AP1307" s="7"/>
      <c r="AQ1307" s="7"/>
      <c r="AR1307" s="7"/>
      <c r="AV1307" s="6"/>
      <c r="AW1307" s="7"/>
      <c r="AX1307" s="7"/>
      <c r="AY1307" s="7"/>
      <c r="AZ1307" s="7"/>
      <c r="BD1307" s="6"/>
      <c r="BE1307" s="7"/>
      <c r="BF1307" s="7"/>
      <c r="BG1307" s="7"/>
      <c r="BH1307" s="7"/>
      <c r="BQ1307" s="7"/>
      <c r="BR1307" s="7"/>
      <c r="BS1307" s="7"/>
      <c r="BT1307" s="7"/>
      <c r="BU1307" s="7"/>
      <c r="CH1307" s="7"/>
      <c r="CI1307" s="7"/>
      <c r="CJ1307" s="7"/>
      <c r="CK1307" s="7"/>
      <c r="CQ1307" s="7"/>
      <c r="CR1307" s="7"/>
      <c r="CS1307" s="7"/>
      <c r="CT1307" s="7"/>
      <c r="CU1307" s="7"/>
      <c r="DH1307" s="7"/>
      <c r="DI1307" s="7"/>
      <c r="DJ1307" s="7"/>
      <c r="DK1307" s="7"/>
      <c r="DQ1307" s="7"/>
      <c r="DR1307" s="7"/>
      <c r="DS1307" s="7"/>
      <c r="DT1307" s="7"/>
      <c r="DU1307" s="7"/>
      <c r="EB1307" s="7"/>
      <c r="EC1307" s="7"/>
      <c r="ED1307" s="7"/>
      <c r="EE1307" s="7"/>
      <c r="EK1307" s="7"/>
      <c r="EL1307" s="7"/>
      <c r="EM1307" s="7"/>
      <c r="EN1307" s="7"/>
      <c r="EO1307" s="7"/>
      <c r="EV1307" s="7"/>
      <c r="EW1307" s="7"/>
      <c r="EX1307" s="7"/>
      <c r="EY1307" s="7"/>
    </row>
    <row r="1308" spans="1:155" s="8" customFormat="1" x14ac:dyDescent="0.35">
      <c r="A1308" s="5"/>
      <c r="B1308" s="5"/>
      <c r="C1308" s="5"/>
      <c r="D1308" s="5"/>
      <c r="E1308" s="5"/>
      <c r="F1308" s="5"/>
      <c r="G1308" s="6"/>
      <c r="H1308" s="6"/>
      <c r="I1308" s="7"/>
      <c r="J1308" s="7"/>
      <c r="K1308" s="7"/>
      <c r="L1308" s="7"/>
      <c r="M1308" s="7"/>
      <c r="N1308" s="7"/>
      <c r="O1308" s="7"/>
      <c r="P1308" s="6"/>
      <c r="Q1308" s="6"/>
      <c r="R1308" s="6"/>
      <c r="S1308" s="6"/>
      <c r="T1308" s="6"/>
      <c r="U1308" s="6"/>
      <c r="V1308" s="6"/>
      <c r="W1308" s="7"/>
      <c r="X1308" s="7"/>
      <c r="Y1308" s="7"/>
      <c r="Z1308" s="7"/>
      <c r="AA1308" s="7"/>
      <c r="AB1308" s="7"/>
      <c r="AC1308" s="7"/>
      <c r="AD1308" s="7"/>
      <c r="AE1308" s="7"/>
      <c r="AF1308" s="6"/>
      <c r="AG1308" s="7"/>
      <c r="AH1308" s="7"/>
      <c r="AI1308" s="7"/>
      <c r="AJ1308" s="7"/>
      <c r="AN1308" s="6"/>
      <c r="AO1308" s="7"/>
      <c r="AP1308" s="7"/>
      <c r="AQ1308" s="7"/>
      <c r="AR1308" s="7"/>
      <c r="AV1308" s="6"/>
      <c r="AW1308" s="7"/>
      <c r="AX1308" s="7"/>
      <c r="AY1308" s="7"/>
      <c r="AZ1308" s="7"/>
      <c r="BD1308" s="6"/>
      <c r="BE1308" s="7"/>
      <c r="BF1308" s="7"/>
      <c r="BG1308" s="7"/>
      <c r="BH1308" s="7"/>
      <c r="BQ1308" s="7"/>
      <c r="BR1308" s="7"/>
      <c r="BS1308" s="7"/>
      <c r="BT1308" s="7"/>
      <c r="BU1308" s="7"/>
      <c r="CH1308" s="7"/>
      <c r="CI1308" s="7"/>
      <c r="CJ1308" s="7"/>
      <c r="CK1308" s="7"/>
      <c r="CQ1308" s="7"/>
      <c r="CR1308" s="7"/>
      <c r="CS1308" s="7"/>
      <c r="CT1308" s="7"/>
      <c r="CU1308" s="7"/>
      <c r="DH1308" s="7"/>
      <c r="DI1308" s="7"/>
      <c r="DJ1308" s="7"/>
      <c r="DK1308" s="7"/>
      <c r="DQ1308" s="7"/>
      <c r="DR1308" s="7"/>
      <c r="DS1308" s="7"/>
      <c r="DT1308" s="7"/>
      <c r="DU1308" s="7"/>
      <c r="EB1308" s="7"/>
      <c r="EC1308" s="7"/>
      <c r="ED1308" s="7"/>
      <c r="EE1308" s="7"/>
      <c r="EK1308" s="7"/>
      <c r="EL1308" s="7"/>
      <c r="EM1308" s="7"/>
      <c r="EN1308" s="7"/>
      <c r="EO1308" s="7"/>
      <c r="EV1308" s="7"/>
      <c r="EW1308" s="7"/>
      <c r="EX1308" s="7"/>
      <c r="EY1308" s="7"/>
    </row>
    <row r="1309" spans="1:155" s="8" customFormat="1" x14ac:dyDescent="0.35">
      <c r="A1309" s="5"/>
      <c r="B1309" s="5"/>
      <c r="C1309" s="5"/>
      <c r="D1309" s="5"/>
      <c r="E1309" s="5"/>
      <c r="F1309" s="5"/>
      <c r="G1309" s="6"/>
      <c r="H1309" s="6"/>
      <c r="I1309" s="7"/>
      <c r="J1309" s="7"/>
      <c r="K1309" s="7"/>
      <c r="L1309" s="7"/>
      <c r="M1309" s="7"/>
      <c r="N1309" s="7"/>
      <c r="O1309" s="7"/>
      <c r="P1309" s="6"/>
      <c r="Q1309" s="6"/>
      <c r="R1309" s="6"/>
      <c r="S1309" s="6"/>
      <c r="T1309" s="6"/>
      <c r="U1309" s="6"/>
      <c r="V1309" s="6"/>
      <c r="W1309" s="7"/>
      <c r="X1309" s="7"/>
      <c r="Y1309" s="7"/>
      <c r="Z1309" s="7"/>
      <c r="AA1309" s="7"/>
      <c r="AB1309" s="7"/>
      <c r="AC1309" s="7"/>
      <c r="AD1309" s="7"/>
      <c r="AE1309" s="7"/>
      <c r="AF1309" s="6"/>
      <c r="AG1309" s="7"/>
      <c r="AH1309" s="7"/>
      <c r="AI1309" s="7"/>
      <c r="AJ1309" s="7"/>
      <c r="AN1309" s="6"/>
      <c r="AO1309" s="7"/>
      <c r="AP1309" s="7"/>
      <c r="AQ1309" s="7"/>
      <c r="AR1309" s="7"/>
      <c r="AV1309" s="6"/>
      <c r="AW1309" s="7"/>
      <c r="AX1309" s="7"/>
      <c r="AY1309" s="7"/>
      <c r="AZ1309" s="7"/>
      <c r="BD1309" s="6"/>
      <c r="BE1309" s="7"/>
      <c r="BF1309" s="7"/>
      <c r="BG1309" s="7"/>
      <c r="BH1309" s="7"/>
      <c r="BQ1309" s="7"/>
      <c r="BR1309" s="7"/>
      <c r="BS1309" s="7"/>
      <c r="BT1309" s="7"/>
      <c r="BU1309" s="7"/>
      <c r="CH1309" s="7"/>
      <c r="CI1309" s="7"/>
      <c r="CJ1309" s="7"/>
      <c r="CK1309" s="7"/>
      <c r="CQ1309" s="7"/>
      <c r="CR1309" s="7"/>
      <c r="CS1309" s="7"/>
      <c r="CT1309" s="7"/>
      <c r="CU1309" s="7"/>
      <c r="DH1309" s="7"/>
      <c r="DI1309" s="7"/>
      <c r="DJ1309" s="7"/>
      <c r="DK1309" s="7"/>
      <c r="DQ1309" s="7"/>
      <c r="DR1309" s="7"/>
      <c r="DS1309" s="7"/>
      <c r="DT1309" s="7"/>
      <c r="DU1309" s="7"/>
      <c r="EB1309" s="7"/>
      <c r="EC1309" s="7"/>
      <c r="ED1309" s="7"/>
      <c r="EE1309" s="7"/>
      <c r="EK1309" s="7"/>
      <c r="EL1309" s="7"/>
      <c r="EM1309" s="7"/>
      <c r="EN1309" s="7"/>
      <c r="EO1309" s="7"/>
      <c r="EV1309" s="7"/>
      <c r="EW1309" s="7"/>
      <c r="EX1309" s="7"/>
      <c r="EY1309" s="7"/>
    </row>
    <row r="1310" spans="1:155" s="8" customFormat="1" x14ac:dyDescent="0.35">
      <c r="A1310" s="5"/>
      <c r="B1310" s="5"/>
      <c r="C1310" s="5"/>
      <c r="D1310" s="5"/>
      <c r="E1310" s="5"/>
      <c r="F1310" s="5"/>
      <c r="G1310" s="6"/>
      <c r="H1310" s="6"/>
      <c r="I1310" s="7"/>
      <c r="J1310" s="7"/>
      <c r="K1310" s="7"/>
      <c r="L1310" s="7"/>
      <c r="M1310" s="7"/>
      <c r="N1310" s="7"/>
      <c r="O1310" s="7"/>
      <c r="P1310" s="6"/>
      <c r="Q1310" s="6"/>
      <c r="R1310" s="6"/>
      <c r="S1310" s="6"/>
      <c r="T1310" s="6"/>
      <c r="U1310" s="6"/>
      <c r="V1310" s="6"/>
      <c r="W1310" s="7"/>
      <c r="X1310" s="7"/>
      <c r="Y1310" s="7"/>
      <c r="Z1310" s="7"/>
      <c r="AA1310" s="7"/>
      <c r="AB1310" s="7"/>
      <c r="AC1310" s="7"/>
      <c r="AD1310" s="7"/>
      <c r="AE1310" s="7"/>
      <c r="AF1310" s="6"/>
      <c r="AG1310" s="7"/>
      <c r="AH1310" s="7"/>
      <c r="AI1310" s="7"/>
      <c r="AJ1310" s="7"/>
      <c r="AN1310" s="6"/>
      <c r="AO1310" s="7"/>
      <c r="AP1310" s="7"/>
      <c r="AQ1310" s="7"/>
      <c r="AR1310" s="7"/>
      <c r="AV1310" s="6"/>
      <c r="AW1310" s="7"/>
      <c r="AX1310" s="7"/>
      <c r="AY1310" s="7"/>
      <c r="AZ1310" s="7"/>
      <c r="BD1310" s="6"/>
      <c r="BE1310" s="7"/>
      <c r="BF1310" s="7"/>
      <c r="BG1310" s="7"/>
      <c r="BH1310" s="7"/>
      <c r="BQ1310" s="7"/>
      <c r="BR1310" s="7"/>
      <c r="BS1310" s="7"/>
      <c r="BT1310" s="7"/>
      <c r="BU1310" s="7"/>
      <c r="CH1310" s="7"/>
      <c r="CI1310" s="7"/>
      <c r="CJ1310" s="7"/>
      <c r="CK1310" s="7"/>
      <c r="CQ1310" s="7"/>
      <c r="CR1310" s="7"/>
      <c r="CS1310" s="7"/>
      <c r="CT1310" s="7"/>
      <c r="CU1310" s="7"/>
      <c r="DH1310" s="7"/>
      <c r="DI1310" s="7"/>
      <c r="DJ1310" s="7"/>
      <c r="DK1310" s="7"/>
      <c r="DQ1310" s="7"/>
      <c r="DR1310" s="7"/>
      <c r="DS1310" s="7"/>
      <c r="DT1310" s="7"/>
      <c r="DU1310" s="7"/>
      <c r="EB1310" s="7"/>
      <c r="EC1310" s="7"/>
      <c r="ED1310" s="7"/>
      <c r="EE1310" s="7"/>
      <c r="EK1310" s="7"/>
      <c r="EL1310" s="7"/>
      <c r="EM1310" s="7"/>
      <c r="EN1310" s="7"/>
      <c r="EO1310" s="7"/>
      <c r="EV1310" s="7"/>
      <c r="EW1310" s="7"/>
      <c r="EX1310" s="7"/>
      <c r="EY1310" s="7"/>
    </row>
    <row r="1311" spans="1:155" s="8" customFormat="1" x14ac:dyDescent="0.35">
      <c r="A1311" s="5"/>
      <c r="B1311" s="5"/>
      <c r="C1311" s="5"/>
      <c r="D1311" s="5"/>
      <c r="E1311" s="5"/>
      <c r="F1311" s="5"/>
      <c r="G1311" s="6"/>
      <c r="H1311" s="6"/>
      <c r="I1311" s="7"/>
      <c r="J1311" s="7"/>
      <c r="K1311" s="7"/>
      <c r="L1311" s="7"/>
      <c r="M1311" s="7"/>
      <c r="N1311" s="7"/>
      <c r="O1311" s="7"/>
      <c r="P1311" s="6"/>
      <c r="Q1311" s="6"/>
      <c r="R1311" s="6"/>
      <c r="S1311" s="6"/>
      <c r="T1311" s="6"/>
      <c r="U1311" s="6"/>
      <c r="V1311" s="6"/>
      <c r="W1311" s="7"/>
      <c r="X1311" s="7"/>
      <c r="Y1311" s="7"/>
      <c r="Z1311" s="7"/>
      <c r="AA1311" s="7"/>
      <c r="AB1311" s="7"/>
      <c r="AC1311" s="7"/>
      <c r="AD1311" s="7"/>
      <c r="AE1311" s="7"/>
      <c r="AF1311" s="6"/>
      <c r="AG1311" s="7"/>
      <c r="AH1311" s="7"/>
      <c r="AI1311" s="7"/>
      <c r="AJ1311" s="7"/>
      <c r="AN1311" s="6"/>
      <c r="AO1311" s="7"/>
      <c r="AP1311" s="7"/>
      <c r="AQ1311" s="7"/>
      <c r="AR1311" s="7"/>
      <c r="AV1311" s="6"/>
      <c r="AW1311" s="7"/>
      <c r="AX1311" s="7"/>
      <c r="AY1311" s="7"/>
      <c r="AZ1311" s="7"/>
      <c r="BD1311" s="6"/>
      <c r="BE1311" s="7"/>
      <c r="BF1311" s="7"/>
      <c r="BG1311" s="7"/>
      <c r="BH1311" s="7"/>
      <c r="BQ1311" s="7"/>
      <c r="BR1311" s="7"/>
      <c r="BS1311" s="7"/>
      <c r="BT1311" s="7"/>
      <c r="BU1311" s="7"/>
      <c r="CH1311" s="7"/>
      <c r="CI1311" s="7"/>
      <c r="CJ1311" s="7"/>
      <c r="CK1311" s="7"/>
      <c r="CQ1311" s="7"/>
      <c r="CR1311" s="7"/>
      <c r="CS1311" s="7"/>
      <c r="CT1311" s="7"/>
      <c r="CU1311" s="7"/>
      <c r="DH1311" s="7"/>
      <c r="DI1311" s="7"/>
      <c r="DJ1311" s="7"/>
      <c r="DK1311" s="7"/>
      <c r="DQ1311" s="7"/>
      <c r="DR1311" s="7"/>
      <c r="DS1311" s="7"/>
      <c r="DT1311" s="7"/>
      <c r="DU1311" s="7"/>
      <c r="EB1311" s="7"/>
      <c r="EC1311" s="7"/>
      <c r="ED1311" s="7"/>
      <c r="EE1311" s="7"/>
      <c r="EK1311" s="7"/>
      <c r="EL1311" s="7"/>
      <c r="EM1311" s="7"/>
      <c r="EN1311" s="7"/>
      <c r="EO1311" s="7"/>
      <c r="EV1311" s="7"/>
      <c r="EW1311" s="7"/>
      <c r="EX1311" s="7"/>
      <c r="EY1311" s="7"/>
    </row>
    <row r="1312" spans="1:155" s="8" customFormat="1" x14ac:dyDescent="0.35">
      <c r="A1312" s="5"/>
      <c r="B1312" s="5"/>
      <c r="C1312" s="5"/>
      <c r="D1312" s="5"/>
      <c r="E1312" s="5"/>
      <c r="F1312" s="5"/>
      <c r="G1312" s="6"/>
      <c r="H1312" s="6"/>
      <c r="I1312" s="7"/>
      <c r="J1312" s="7"/>
      <c r="K1312" s="7"/>
      <c r="L1312" s="7"/>
      <c r="M1312" s="7"/>
      <c r="N1312" s="7"/>
      <c r="O1312" s="7"/>
      <c r="P1312" s="6"/>
      <c r="Q1312" s="6"/>
      <c r="R1312" s="6"/>
      <c r="S1312" s="6"/>
      <c r="T1312" s="6"/>
      <c r="U1312" s="6"/>
      <c r="V1312" s="6"/>
      <c r="W1312" s="7"/>
      <c r="X1312" s="7"/>
      <c r="Y1312" s="7"/>
      <c r="Z1312" s="7"/>
      <c r="AA1312" s="7"/>
      <c r="AB1312" s="7"/>
      <c r="AC1312" s="7"/>
      <c r="AD1312" s="7"/>
      <c r="AE1312" s="7"/>
      <c r="AF1312" s="6"/>
      <c r="AG1312" s="7"/>
      <c r="AH1312" s="7"/>
      <c r="AI1312" s="7"/>
      <c r="AJ1312" s="7"/>
      <c r="AN1312" s="6"/>
      <c r="AO1312" s="7"/>
      <c r="AP1312" s="7"/>
      <c r="AQ1312" s="7"/>
      <c r="AR1312" s="7"/>
      <c r="AV1312" s="6"/>
      <c r="AW1312" s="7"/>
      <c r="AX1312" s="7"/>
      <c r="AY1312" s="7"/>
      <c r="AZ1312" s="7"/>
      <c r="BD1312" s="6"/>
      <c r="BE1312" s="7"/>
      <c r="BF1312" s="7"/>
      <c r="BG1312" s="7"/>
      <c r="BH1312" s="7"/>
      <c r="BQ1312" s="7"/>
      <c r="BR1312" s="7"/>
      <c r="BS1312" s="7"/>
      <c r="BT1312" s="7"/>
      <c r="BU1312" s="7"/>
      <c r="CH1312" s="7"/>
      <c r="CI1312" s="7"/>
      <c r="CJ1312" s="7"/>
      <c r="CK1312" s="7"/>
      <c r="CQ1312" s="7"/>
      <c r="CR1312" s="7"/>
      <c r="CS1312" s="7"/>
      <c r="CT1312" s="7"/>
      <c r="CU1312" s="7"/>
      <c r="DH1312" s="7"/>
      <c r="DI1312" s="7"/>
      <c r="DJ1312" s="7"/>
      <c r="DK1312" s="7"/>
      <c r="DQ1312" s="7"/>
      <c r="DR1312" s="7"/>
      <c r="DS1312" s="7"/>
      <c r="DT1312" s="7"/>
      <c r="DU1312" s="7"/>
      <c r="EB1312" s="7"/>
      <c r="EC1312" s="7"/>
      <c r="ED1312" s="7"/>
      <c r="EE1312" s="7"/>
      <c r="EK1312" s="7"/>
      <c r="EL1312" s="7"/>
      <c r="EM1312" s="7"/>
      <c r="EN1312" s="7"/>
      <c r="EO1312" s="7"/>
      <c r="EV1312" s="7"/>
      <c r="EW1312" s="7"/>
      <c r="EX1312" s="7"/>
      <c r="EY1312" s="7"/>
    </row>
    <row r="1313" spans="1:155" s="8" customFormat="1" x14ac:dyDescent="0.35">
      <c r="A1313" s="5"/>
      <c r="B1313" s="5"/>
      <c r="C1313" s="5"/>
      <c r="D1313" s="5"/>
      <c r="E1313" s="5"/>
      <c r="F1313" s="5"/>
      <c r="G1313" s="6"/>
      <c r="H1313" s="6"/>
      <c r="I1313" s="7"/>
      <c r="J1313" s="7"/>
      <c r="K1313" s="7"/>
      <c r="L1313" s="7"/>
      <c r="M1313" s="7"/>
      <c r="N1313" s="7"/>
      <c r="O1313" s="7"/>
      <c r="P1313" s="6"/>
      <c r="Q1313" s="6"/>
      <c r="R1313" s="6"/>
      <c r="S1313" s="6"/>
      <c r="T1313" s="6"/>
      <c r="U1313" s="6"/>
      <c r="V1313" s="6"/>
      <c r="W1313" s="7"/>
      <c r="X1313" s="7"/>
      <c r="Y1313" s="7"/>
      <c r="Z1313" s="7"/>
      <c r="AA1313" s="7"/>
      <c r="AB1313" s="7"/>
      <c r="AC1313" s="7"/>
      <c r="AD1313" s="7"/>
      <c r="AE1313" s="7"/>
      <c r="AF1313" s="6"/>
      <c r="AG1313" s="7"/>
      <c r="AH1313" s="7"/>
      <c r="AI1313" s="7"/>
      <c r="AJ1313" s="7"/>
      <c r="AN1313" s="6"/>
      <c r="AO1313" s="7"/>
      <c r="AP1313" s="7"/>
      <c r="AQ1313" s="7"/>
      <c r="AR1313" s="7"/>
      <c r="AV1313" s="6"/>
      <c r="AW1313" s="7"/>
      <c r="AX1313" s="7"/>
      <c r="AY1313" s="7"/>
      <c r="AZ1313" s="7"/>
      <c r="BD1313" s="6"/>
      <c r="BE1313" s="7"/>
      <c r="BF1313" s="7"/>
      <c r="BG1313" s="7"/>
      <c r="BH1313" s="7"/>
      <c r="BQ1313" s="7"/>
      <c r="BR1313" s="7"/>
      <c r="BS1313" s="7"/>
      <c r="BT1313" s="7"/>
      <c r="BU1313" s="7"/>
      <c r="CH1313" s="7"/>
      <c r="CI1313" s="7"/>
      <c r="CJ1313" s="7"/>
      <c r="CK1313" s="7"/>
      <c r="CQ1313" s="7"/>
      <c r="CR1313" s="7"/>
      <c r="CS1313" s="7"/>
      <c r="CT1313" s="7"/>
      <c r="CU1313" s="7"/>
      <c r="DH1313" s="7"/>
      <c r="DI1313" s="7"/>
      <c r="DJ1313" s="7"/>
      <c r="DK1313" s="7"/>
      <c r="DQ1313" s="7"/>
      <c r="DR1313" s="7"/>
      <c r="DS1313" s="7"/>
      <c r="DT1313" s="7"/>
      <c r="DU1313" s="7"/>
      <c r="EB1313" s="7"/>
      <c r="EC1313" s="7"/>
      <c r="ED1313" s="7"/>
      <c r="EE1313" s="7"/>
      <c r="EK1313" s="7"/>
      <c r="EL1313" s="7"/>
      <c r="EM1313" s="7"/>
      <c r="EN1313" s="7"/>
      <c r="EO1313" s="7"/>
      <c r="EV1313" s="7"/>
      <c r="EW1313" s="7"/>
      <c r="EX1313" s="7"/>
      <c r="EY1313" s="7"/>
    </row>
    <row r="1314" spans="1:155" s="8" customFormat="1" x14ac:dyDescent="0.35">
      <c r="A1314" s="5"/>
      <c r="B1314" s="5"/>
      <c r="C1314" s="5"/>
      <c r="D1314" s="5"/>
      <c r="E1314" s="5"/>
      <c r="F1314" s="5"/>
      <c r="G1314" s="6"/>
      <c r="H1314" s="6"/>
      <c r="I1314" s="7"/>
      <c r="J1314" s="7"/>
      <c r="K1314" s="7"/>
      <c r="L1314" s="7"/>
      <c r="M1314" s="7"/>
      <c r="N1314" s="7"/>
      <c r="O1314" s="7"/>
      <c r="P1314" s="6"/>
      <c r="Q1314" s="6"/>
      <c r="R1314" s="6"/>
      <c r="S1314" s="6"/>
      <c r="T1314" s="6"/>
      <c r="U1314" s="6"/>
      <c r="V1314" s="6"/>
      <c r="W1314" s="7"/>
      <c r="X1314" s="7"/>
      <c r="Y1314" s="7"/>
      <c r="Z1314" s="7"/>
      <c r="AA1314" s="7"/>
      <c r="AB1314" s="7"/>
      <c r="AC1314" s="7"/>
      <c r="AD1314" s="7"/>
      <c r="AE1314" s="7"/>
      <c r="AF1314" s="6"/>
      <c r="AG1314" s="7"/>
      <c r="AH1314" s="7"/>
      <c r="AI1314" s="7"/>
      <c r="AJ1314" s="7"/>
      <c r="AN1314" s="6"/>
      <c r="AO1314" s="7"/>
      <c r="AP1314" s="7"/>
      <c r="AQ1314" s="7"/>
      <c r="AR1314" s="7"/>
      <c r="AV1314" s="6"/>
      <c r="AW1314" s="7"/>
      <c r="AX1314" s="7"/>
      <c r="AY1314" s="7"/>
      <c r="AZ1314" s="7"/>
      <c r="BD1314" s="6"/>
      <c r="BE1314" s="7"/>
      <c r="BF1314" s="7"/>
      <c r="BG1314" s="7"/>
      <c r="BH1314" s="7"/>
      <c r="BQ1314" s="7"/>
      <c r="BR1314" s="7"/>
      <c r="BS1314" s="7"/>
      <c r="BT1314" s="7"/>
      <c r="BU1314" s="7"/>
      <c r="CH1314" s="7"/>
      <c r="CI1314" s="7"/>
      <c r="CJ1314" s="7"/>
      <c r="CK1314" s="7"/>
      <c r="CQ1314" s="7"/>
      <c r="CR1314" s="7"/>
      <c r="CS1314" s="7"/>
      <c r="CT1314" s="7"/>
      <c r="CU1314" s="7"/>
      <c r="DH1314" s="7"/>
      <c r="DI1314" s="7"/>
      <c r="DJ1314" s="7"/>
      <c r="DK1314" s="7"/>
      <c r="DQ1314" s="7"/>
      <c r="DR1314" s="7"/>
      <c r="DS1314" s="7"/>
      <c r="DT1314" s="7"/>
      <c r="DU1314" s="7"/>
      <c r="EB1314" s="7"/>
      <c r="EC1314" s="7"/>
      <c r="ED1314" s="7"/>
      <c r="EE1314" s="7"/>
      <c r="EK1314" s="7"/>
      <c r="EL1314" s="7"/>
      <c r="EM1314" s="7"/>
      <c r="EN1314" s="7"/>
      <c r="EO1314" s="7"/>
      <c r="EV1314" s="7"/>
      <c r="EW1314" s="7"/>
      <c r="EX1314" s="7"/>
      <c r="EY1314" s="7"/>
    </row>
    <row r="1315" spans="1:155" s="8" customFormat="1" x14ac:dyDescent="0.35">
      <c r="A1315" s="5"/>
      <c r="B1315" s="5"/>
      <c r="C1315" s="5"/>
      <c r="D1315" s="5"/>
      <c r="E1315" s="5"/>
      <c r="F1315" s="5"/>
      <c r="G1315" s="6"/>
      <c r="H1315" s="6"/>
      <c r="I1315" s="7"/>
      <c r="J1315" s="7"/>
      <c r="K1315" s="7"/>
      <c r="L1315" s="7"/>
      <c r="M1315" s="7"/>
      <c r="N1315" s="7"/>
      <c r="O1315" s="7"/>
      <c r="P1315" s="6"/>
      <c r="Q1315" s="6"/>
      <c r="R1315" s="6"/>
      <c r="S1315" s="6"/>
      <c r="T1315" s="6"/>
      <c r="U1315" s="6"/>
      <c r="V1315" s="6"/>
      <c r="W1315" s="7"/>
      <c r="X1315" s="7"/>
      <c r="Y1315" s="7"/>
      <c r="Z1315" s="7"/>
      <c r="AA1315" s="7"/>
      <c r="AB1315" s="7"/>
      <c r="AC1315" s="7"/>
      <c r="AD1315" s="7"/>
      <c r="AE1315" s="7"/>
      <c r="AF1315" s="6"/>
      <c r="AG1315" s="7"/>
      <c r="AH1315" s="7"/>
      <c r="AI1315" s="7"/>
      <c r="AJ1315" s="7"/>
      <c r="AN1315" s="6"/>
      <c r="AO1315" s="7"/>
      <c r="AP1315" s="7"/>
      <c r="AQ1315" s="7"/>
      <c r="AR1315" s="7"/>
      <c r="AV1315" s="6"/>
      <c r="AW1315" s="7"/>
      <c r="AX1315" s="7"/>
      <c r="AY1315" s="7"/>
      <c r="AZ1315" s="7"/>
      <c r="BD1315" s="6"/>
      <c r="BE1315" s="7"/>
      <c r="BF1315" s="7"/>
      <c r="BG1315" s="7"/>
      <c r="BH1315" s="7"/>
      <c r="BQ1315" s="7"/>
      <c r="BR1315" s="7"/>
      <c r="BS1315" s="7"/>
      <c r="BT1315" s="7"/>
      <c r="BU1315" s="7"/>
      <c r="CH1315" s="7"/>
      <c r="CI1315" s="7"/>
      <c r="CJ1315" s="7"/>
      <c r="CK1315" s="7"/>
      <c r="CQ1315" s="7"/>
      <c r="CR1315" s="7"/>
      <c r="CS1315" s="7"/>
      <c r="CT1315" s="7"/>
      <c r="CU1315" s="7"/>
      <c r="DH1315" s="7"/>
      <c r="DI1315" s="7"/>
      <c r="DJ1315" s="7"/>
      <c r="DK1315" s="7"/>
      <c r="DQ1315" s="7"/>
      <c r="DR1315" s="7"/>
      <c r="DS1315" s="7"/>
      <c r="DT1315" s="7"/>
      <c r="DU1315" s="7"/>
      <c r="EB1315" s="7"/>
      <c r="EC1315" s="7"/>
      <c r="ED1315" s="7"/>
      <c r="EE1315" s="7"/>
      <c r="EK1315" s="7"/>
      <c r="EL1315" s="7"/>
      <c r="EM1315" s="7"/>
      <c r="EN1315" s="7"/>
      <c r="EO1315" s="7"/>
      <c r="EV1315" s="7"/>
      <c r="EW1315" s="7"/>
      <c r="EX1315" s="7"/>
      <c r="EY1315" s="7"/>
    </row>
    <row r="1316" spans="1:155" s="8" customFormat="1" x14ac:dyDescent="0.35">
      <c r="A1316" s="5"/>
      <c r="B1316" s="5"/>
      <c r="C1316" s="5"/>
      <c r="D1316" s="5"/>
      <c r="E1316" s="5"/>
      <c r="F1316" s="5"/>
      <c r="G1316" s="6"/>
      <c r="H1316" s="6"/>
      <c r="I1316" s="7"/>
      <c r="J1316" s="7"/>
      <c r="K1316" s="7"/>
      <c r="L1316" s="7"/>
      <c r="M1316" s="7"/>
      <c r="N1316" s="7"/>
      <c r="O1316" s="7"/>
      <c r="P1316" s="6"/>
      <c r="Q1316" s="6"/>
      <c r="R1316" s="6"/>
      <c r="S1316" s="6"/>
      <c r="T1316" s="6"/>
      <c r="U1316" s="6"/>
      <c r="V1316" s="6"/>
      <c r="W1316" s="7"/>
      <c r="X1316" s="7"/>
      <c r="Y1316" s="7"/>
      <c r="Z1316" s="7"/>
      <c r="AA1316" s="7"/>
      <c r="AB1316" s="7"/>
      <c r="AC1316" s="7"/>
      <c r="AD1316" s="7"/>
      <c r="AE1316" s="7"/>
      <c r="AF1316" s="6"/>
      <c r="AG1316" s="7"/>
      <c r="AH1316" s="7"/>
      <c r="AI1316" s="7"/>
      <c r="AJ1316" s="7"/>
      <c r="AN1316" s="6"/>
      <c r="AO1316" s="7"/>
      <c r="AP1316" s="7"/>
      <c r="AQ1316" s="7"/>
      <c r="AR1316" s="7"/>
      <c r="AV1316" s="6"/>
      <c r="AW1316" s="7"/>
      <c r="AX1316" s="7"/>
      <c r="AY1316" s="7"/>
      <c r="AZ1316" s="7"/>
      <c r="BD1316" s="6"/>
      <c r="BE1316" s="7"/>
      <c r="BF1316" s="7"/>
      <c r="BG1316" s="7"/>
      <c r="BH1316" s="7"/>
      <c r="BQ1316" s="7"/>
      <c r="BR1316" s="7"/>
      <c r="BS1316" s="7"/>
      <c r="BT1316" s="7"/>
      <c r="BU1316" s="7"/>
      <c r="CH1316" s="7"/>
      <c r="CI1316" s="7"/>
      <c r="CJ1316" s="7"/>
      <c r="CK1316" s="7"/>
      <c r="CQ1316" s="7"/>
      <c r="CR1316" s="7"/>
      <c r="CS1316" s="7"/>
      <c r="CT1316" s="7"/>
      <c r="CU1316" s="7"/>
      <c r="DH1316" s="7"/>
      <c r="DI1316" s="7"/>
      <c r="DJ1316" s="7"/>
      <c r="DK1316" s="7"/>
      <c r="DQ1316" s="7"/>
      <c r="DR1316" s="7"/>
      <c r="DS1316" s="7"/>
      <c r="DT1316" s="7"/>
      <c r="DU1316" s="7"/>
      <c r="EB1316" s="7"/>
      <c r="EC1316" s="7"/>
      <c r="ED1316" s="7"/>
      <c r="EE1316" s="7"/>
      <c r="EK1316" s="7"/>
      <c r="EL1316" s="7"/>
      <c r="EM1316" s="7"/>
      <c r="EN1316" s="7"/>
      <c r="EO1316" s="7"/>
      <c r="EV1316" s="7"/>
      <c r="EW1316" s="7"/>
      <c r="EX1316" s="7"/>
      <c r="EY1316" s="7"/>
    </row>
    <row r="1317" spans="1:155" s="8" customFormat="1" x14ac:dyDescent="0.35">
      <c r="A1317" s="5"/>
      <c r="B1317" s="5"/>
      <c r="C1317" s="5"/>
      <c r="D1317" s="5"/>
      <c r="E1317" s="5"/>
      <c r="F1317" s="5"/>
      <c r="G1317" s="6"/>
      <c r="H1317" s="6"/>
      <c r="I1317" s="7"/>
      <c r="J1317" s="7"/>
      <c r="K1317" s="7"/>
      <c r="L1317" s="7"/>
      <c r="M1317" s="7"/>
      <c r="N1317" s="7"/>
      <c r="O1317" s="7"/>
      <c r="P1317" s="6"/>
      <c r="Q1317" s="6"/>
      <c r="R1317" s="6"/>
      <c r="S1317" s="6"/>
      <c r="T1317" s="6"/>
      <c r="U1317" s="6"/>
      <c r="V1317" s="6"/>
      <c r="W1317" s="7"/>
      <c r="X1317" s="7"/>
      <c r="Y1317" s="7"/>
      <c r="Z1317" s="7"/>
      <c r="AA1317" s="7"/>
      <c r="AB1317" s="7"/>
      <c r="AC1317" s="7"/>
      <c r="AD1317" s="7"/>
      <c r="AE1317" s="7"/>
      <c r="AF1317" s="6"/>
      <c r="AG1317" s="7"/>
      <c r="AH1317" s="7"/>
      <c r="AI1317" s="7"/>
      <c r="AJ1317" s="7"/>
      <c r="AN1317" s="6"/>
      <c r="AO1317" s="7"/>
      <c r="AP1317" s="7"/>
      <c r="AQ1317" s="7"/>
      <c r="AR1317" s="7"/>
      <c r="AV1317" s="6"/>
      <c r="AW1317" s="7"/>
      <c r="AX1317" s="7"/>
      <c r="AY1317" s="7"/>
      <c r="AZ1317" s="7"/>
      <c r="BD1317" s="6"/>
      <c r="BE1317" s="7"/>
      <c r="BF1317" s="7"/>
      <c r="BG1317" s="7"/>
      <c r="BH1317" s="7"/>
      <c r="BQ1317" s="7"/>
      <c r="BR1317" s="7"/>
      <c r="BS1317" s="7"/>
      <c r="BT1317" s="7"/>
      <c r="BU1317" s="7"/>
      <c r="CH1317" s="7"/>
      <c r="CI1317" s="7"/>
      <c r="CJ1317" s="7"/>
      <c r="CK1317" s="7"/>
      <c r="CQ1317" s="7"/>
      <c r="CR1317" s="7"/>
      <c r="CS1317" s="7"/>
      <c r="CT1317" s="7"/>
      <c r="CU1317" s="7"/>
      <c r="DH1317" s="7"/>
      <c r="DI1317" s="7"/>
      <c r="DJ1317" s="7"/>
      <c r="DK1317" s="7"/>
      <c r="DQ1317" s="7"/>
      <c r="DR1317" s="7"/>
      <c r="DS1317" s="7"/>
      <c r="DT1317" s="7"/>
      <c r="DU1317" s="7"/>
      <c r="EB1317" s="7"/>
      <c r="EC1317" s="7"/>
      <c r="ED1317" s="7"/>
      <c r="EE1317" s="7"/>
      <c r="EK1317" s="7"/>
      <c r="EL1317" s="7"/>
      <c r="EM1317" s="7"/>
      <c r="EN1317" s="7"/>
      <c r="EO1317" s="7"/>
      <c r="EV1317" s="7"/>
      <c r="EW1317" s="7"/>
      <c r="EX1317" s="7"/>
      <c r="EY1317" s="7"/>
    </row>
    <row r="1318" spans="1:155" s="8" customFormat="1" x14ac:dyDescent="0.35">
      <c r="A1318" s="5"/>
      <c r="B1318" s="5"/>
      <c r="C1318" s="5"/>
      <c r="D1318" s="5"/>
      <c r="E1318" s="5"/>
      <c r="F1318" s="5"/>
      <c r="G1318" s="6"/>
      <c r="H1318" s="6"/>
      <c r="I1318" s="7"/>
      <c r="J1318" s="7"/>
      <c r="K1318" s="7"/>
      <c r="L1318" s="7"/>
      <c r="M1318" s="7"/>
      <c r="N1318" s="7"/>
      <c r="O1318" s="7"/>
      <c r="P1318" s="6"/>
      <c r="Q1318" s="6"/>
      <c r="R1318" s="6"/>
      <c r="S1318" s="6"/>
      <c r="T1318" s="6"/>
      <c r="U1318" s="6"/>
      <c r="V1318" s="6"/>
      <c r="W1318" s="7"/>
      <c r="X1318" s="7"/>
      <c r="Y1318" s="7"/>
      <c r="Z1318" s="7"/>
      <c r="AA1318" s="7"/>
      <c r="AB1318" s="7"/>
      <c r="AC1318" s="7"/>
      <c r="AD1318" s="7"/>
      <c r="AE1318" s="7"/>
      <c r="AF1318" s="6"/>
      <c r="AG1318" s="7"/>
      <c r="AH1318" s="7"/>
      <c r="AI1318" s="7"/>
      <c r="AJ1318" s="7"/>
      <c r="AN1318" s="6"/>
      <c r="AO1318" s="7"/>
      <c r="AP1318" s="7"/>
      <c r="AQ1318" s="7"/>
      <c r="AR1318" s="7"/>
      <c r="AV1318" s="6"/>
      <c r="AW1318" s="7"/>
      <c r="AX1318" s="7"/>
      <c r="AY1318" s="7"/>
      <c r="AZ1318" s="7"/>
      <c r="BD1318" s="6"/>
      <c r="BE1318" s="7"/>
      <c r="BF1318" s="7"/>
      <c r="BG1318" s="7"/>
      <c r="BH1318" s="7"/>
      <c r="BQ1318" s="7"/>
      <c r="BR1318" s="7"/>
      <c r="BS1318" s="7"/>
      <c r="BT1318" s="7"/>
      <c r="BU1318" s="7"/>
      <c r="CH1318" s="7"/>
      <c r="CI1318" s="7"/>
      <c r="CJ1318" s="7"/>
      <c r="CK1318" s="7"/>
      <c r="CQ1318" s="7"/>
      <c r="CR1318" s="7"/>
      <c r="CS1318" s="7"/>
      <c r="CT1318" s="7"/>
      <c r="CU1318" s="7"/>
      <c r="DH1318" s="7"/>
      <c r="DI1318" s="7"/>
      <c r="DJ1318" s="7"/>
      <c r="DK1318" s="7"/>
      <c r="DQ1318" s="7"/>
      <c r="DR1318" s="7"/>
      <c r="DS1318" s="7"/>
      <c r="DT1318" s="7"/>
      <c r="DU1318" s="7"/>
      <c r="EB1318" s="7"/>
      <c r="EC1318" s="7"/>
      <c r="ED1318" s="7"/>
      <c r="EE1318" s="7"/>
      <c r="EK1318" s="7"/>
      <c r="EL1318" s="7"/>
      <c r="EM1318" s="7"/>
      <c r="EN1318" s="7"/>
      <c r="EO1318" s="7"/>
      <c r="EV1318" s="7"/>
      <c r="EW1318" s="7"/>
      <c r="EX1318" s="7"/>
      <c r="EY1318" s="7"/>
    </row>
    <row r="1319" spans="1:155" s="8" customFormat="1" x14ac:dyDescent="0.35">
      <c r="A1319" s="5"/>
      <c r="B1319" s="5"/>
      <c r="C1319" s="5"/>
      <c r="D1319" s="5"/>
      <c r="E1319" s="5"/>
      <c r="F1319" s="5"/>
      <c r="G1319" s="6"/>
      <c r="H1319" s="6"/>
      <c r="I1319" s="7"/>
      <c r="J1319" s="7"/>
      <c r="K1319" s="7"/>
      <c r="L1319" s="7"/>
      <c r="M1319" s="7"/>
      <c r="N1319" s="7"/>
      <c r="O1319" s="7"/>
      <c r="P1319" s="6"/>
      <c r="Q1319" s="6"/>
      <c r="R1319" s="6"/>
      <c r="S1319" s="6"/>
      <c r="T1319" s="6"/>
      <c r="U1319" s="6"/>
      <c r="V1319" s="6"/>
      <c r="W1319" s="7"/>
      <c r="X1319" s="7"/>
      <c r="Y1319" s="7"/>
      <c r="Z1319" s="7"/>
      <c r="AA1319" s="7"/>
      <c r="AB1319" s="7"/>
      <c r="AC1319" s="7"/>
      <c r="AD1319" s="7"/>
      <c r="AE1319" s="7"/>
      <c r="AF1319" s="6"/>
      <c r="AG1319" s="7"/>
      <c r="AH1319" s="7"/>
      <c r="AI1319" s="7"/>
      <c r="AJ1319" s="7"/>
      <c r="AN1319" s="6"/>
      <c r="AO1319" s="7"/>
      <c r="AP1319" s="7"/>
      <c r="AQ1319" s="7"/>
      <c r="AR1319" s="7"/>
      <c r="AV1319" s="6"/>
      <c r="AW1319" s="7"/>
      <c r="AX1319" s="7"/>
      <c r="AY1319" s="7"/>
      <c r="AZ1319" s="7"/>
      <c r="BD1319" s="6"/>
      <c r="BE1319" s="7"/>
      <c r="BF1319" s="7"/>
      <c r="BG1319" s="7"/>
      <c r="BH1319" s="7"/>
      <c r="BQ1319" s="7"/>
      <c r="BR1319" s="7"/>
      <c r="BS1319" s="7"/>
      <c r="BT1319" s="7"/>
      <c r="BU1319" s="7"/>
      <c r="CH1319" s="7"/>
      <c r="CI1319" s="7"/>
      <c r="CJ1319" s="7"/>
      <c r="CK1319" s="7"/>
      <c r="CQ1319" s="7"/>
      <c r="CR1319" s="7"/>
      <c r="CS1319" s="7"/>
      <c r="CT1319" s="7"/>
      <c r="CU1319" s="7"/>
      <c r="DH1319" s="7"/>
      <c r="DI1319" s="7"/>
      <c r="DJ1319" s="7"/>
      <c r="DK1319" s="7"/>
      <c r="DQ1319" s="7"/>
      <c r="DR1319" s="7"/>
      <c r="DS1319" s="7"/>
      <c r="DT1319" s="7"/>
      <c r="DU1319" s="7"/>
      <c r="EB1319" s="7"/>
      <c r="EC1319" s="7"/>
      <c r="ED1319" s="7"/>
      <c r="EE1319" s="7"/>
      <c r="EK1319" s="7"/>
      <c r="EL1319" s="7"/>
      <c r="EM1319" s="7"/>
      <c r="EN1319" s="7"/>
      <c r="EO1319" s="7"/>
      <c r="EV1319" s="7"/>
      <c r="EW1319" s="7"/>
      <c r="EX1319" s="7"/>
      <c r="EY1319" s="7"/>
    </row>
    <row r="1320" spans="1:155" s="8" customFormat="1" x14ac:dyDescent="0.35">
      <c r="A1320" s="5"/>
      <c r="B1320" s="5"/>
      <c r="C1320" s="5"/>
      <c r="D1320" s="5"/>
      <c r="E1320" s="5"/>
      <c r="F1320" s="5"/>
      <c r="G1320" s="6"/>
      <c r="H1320" s="6"/>
      <c r="I1320" s="7"/>
      <c r="J1320" s="7"/>
      <c r="K1320" s="7"/>
      <c r="L1320" s="7"/>
      <c r="M1320" s="7"/>
      <c r="N1320" s="7"/>
      <c r="O1320" s="7"/>
      <c r="P1320" s="6"/>
      <c r="Q1320" s="6"/>
      <c r="R1320" s="6"/>
      <c r="S1320" s="6"/>
      <c r="T1320" s="6"/>
      <c r="U1320" s="6"/>
      <c r="V1320" s="6"/>
      <c r="W1320" s="7"/>
      <c r="X1320" s="7"/>
      <c r="Y1320" s="7"/>
      <c r="Z1320" s="7"/>
      <c r="AA1320" s="7"/>
      <c r="AB1320" s="7"/>
      <c r="AC1320" s="7"/>
      <c r="AD1320" s="7"/>
      <c r="AE1320" s="7"/>
      <c r="AF1320" s="6"/>
      <c r="AG1320" s="7"/>
      <c r="AH1320" s="7"/>
      <c r="AI1320" s="7"/>
      <c r="AJ1320" s="7"/>
      <c r="AN1320" s="6"/>
      <c r="AO1320" s="7"/>
      <c r="AP1320" s="7"/>
      <c r="AQ1320" s="7"/>
      <c r="AR1320" s="7"/>
      <c r="AV1320" s="6"/>
      <c r="AW1320" s="7"/>
      <c r="AX1320" s="7"/>
      <c r="AY1320" s="7"/>
      <c r="AZ1320" s="7"/>
      <c r="BD1320" s="6"/>
      <c r="BE1320" s="7"/>
      <c r="BF1320" s="7"/>
      <c r="BG1320" s="7"/>
      <c r="BH1320" s="7"/>
      <c r="BQ1320" s="7"/>
      <c r="BR1320" s="7"/>
      <c r="BS1320" s="7"/>
      <c r="BT1320" s="7"/>
      <c r="BU1320" s="7"/>
      <c r="CH1320" s="7"/>
      <c r="CI1320" s="7"/>
      <c r="CJ1320" s="7"/>
      <c r="CK1320" s="7"/>
      <c r="CQ1320" s="7"/>
      <c r="CR1320" s="7"/>
      <c r="CS1320" s="7"/>
      <c r="CT1320" s="7"/>
      <c r="CU1320" s="7"/>
      <c r="DH1320" s="7"/>
      <c r="DI1320" s="7"/>
      <c r="DJ1320" s="7"/>
      <c r="DK1320" s="7"/>
      <c r="DQ1320" s="7"/>
      <c r="DR1320" s="7"/>
      <c r="DS1320" s="7"/>
      <c r="DT1320" s="7"/>
      <c r="DU1320" s="7"/>
      <c r="EB1320" s="7"/>
      <c r="EC1320" s="7"/>
      <c r="ED1320" s="7"/>
      <c r="EE1320" s="7"/>
      <c r="EK1320" s="7"/>
      <c r="EL1320" s="7"/>
      <c r="EM1320" s="7"/>
      <c r="EN1320" s="7"/>
      <c r="EO1320" s="7"/>
      <c r="EV1320" s="7"/>
      <c r="EW1320" s="7"/>
      <c r="EX1320" s="7"/>
      <c r="EY1320" s="7"/>
    </row>
    <row r="1321" spans="1:155" s="8" customFormat="1" x14ac:dyDescent="0.35">
      <c r="A1321" s="5"/>
      <c r="B1321" s="5"/>
      <c r="C1321" s="5"/>
      <c r="D1321" s="5"/>
      <c r="E1321" s="5"/>
      <c r="F1321" s="5"/>
      <c r="G1321" s="6"/>
      <c r="H1321" s="6"/>
      <c r="I1321" s="7"/>
      <c r="J1321" s="7"/>
      <c r="K1321" s="7"/>
      <c r="L1321" s="7"/>
      <c r="M1321" s="7"/>
      <c r="N1321" s="7"/>
      <c r="O1321" s="7"/>
      <c r="P1321" s="6"/>
      <c r="Q1321" s="6"/>
      <c r="R1321" s="6"/>
      <c r="S1321" s="6"/>
      <c r="T1321" s="6"/>
      <c r="U1321" s="6"/>
      <c r="V1321" s="6"/>
      <c r="W1321" s="7"/>
      <c r="X1321" s="7"/>
      <c r="Y1321" s="7"/>
      <c r="Z1321" s="7"/>
      <c r="AA1321" s="7"/>
      <c r="AB1321" s="7"/>
      <c r="AC1321" s="7"/>
      <c r="AD1321" s="7"/>
      <c r="AE1321" s="7"/>
      <c r="AF1321" s="6"/>
      <c r="AG1321" s="7"/>
      <c r="AH1321" s="7"/>
      <c r="AI1321" s="7"/>
      <c r="AJ1321" s="7"/>
      <c r="AN1321" s="6"/>
      <c r="AO1321" s="7"/>
      <c r="AP1321" s="7"/>
      <c r="AQ1321" s="7"/>
      <c r="AR1321" s="7"/>
      <c r="AV1321" s="6"/>
      <c r="AW1321" s="7"/>
      <c r="AX1321" s="7"/>
      <c r="AY1321" s="7"/>
      <c r="AZ1321" s="7"/>
      <c r="BD1321" s="6"/>
      <c r="BE1321" s="7"/>
      <c r="BF1321" s="7"/>
      <c r="BG1321" s="7"/>
      <c r="BH1321" s="7"/>
      <c r="BQ1321" s="7"/>
      <c r="BR1321" s="7"/>
      <c r="BS1321" s="7"/>
      <c r="BT1321" s="7"/>
      <c r="BU1321" s="7"/>
      <c r="CH1321" s="7"/>
      <c r="CI1321" s="7"/>
      <c r="CJ1321" s="7"/>
      <c r="CK1321" s="7"/>
      <c r="CQ1321" s="7"/>
      <c r="CR1321" s="7"/>
      <c r="CS1321" s="7"/>
      <c r="CT1321" s="7"/>
      <c r="CU1321" s="7"/>
      <c r="DH1321" s="7"/>
      <c r="DI1321" s="7"/>
      <c r="DJ1321" s="7"/>
      <c r="DK1321" s="7"/>
      <c r="DQ1321" s="7"/>
      <c r="DR1321" s="7"/>
      <c r="DS1321" s="7"/>
      <c r="DT1321" s="7"/>
      <c r="DU1321" s="7"/>
      <c r="EB1321" s="7"/>
      <c r="EC1321" s="7"/>
      <c r="ED1321" s="7"/>
      <c r="EE1321" s="7"/>
      <c r="EK1321" s="7"/>
      <c r="EL1321" s="7"/>
      <c r="EM1321" s="7"/>
      <c r="EN1321" s="7"/>
      <c r="EO1321" s="7"/>
      <c r="EV1321" s="7"/>
      <c r="EW1321" s="7"/>
      <c r="EX1321" s="7"/>
      <c r="EY1321" s="7"/>
    </row>
    <row r="1322" spans="1:155" s="8" customFormat="1" x14ac:dyDescent="0.35">
      <c r="A1322" s="5"/>
      <c r="B1322" s="5"/>
      <c r="C1322" s="5"/>
      <c r="D1322" s="5"/>
      <c r="E1322" s="5"/>
      <c r="F1322" s="5"/>
      <c r="G1322" s="6"/>
      <c r="H1322" s="6"/>
      <c r="I1322" s="7"/>
      <c r="J1322" s="7"/>
      <c r="K1322" s="7"/>
      <c r="L1322" s="7"/>
      <c r="M1322" s="7"/>
      <c r="N1322" s="7"/>
      <c r="O1322" s="7"/>
      <c r="P1322" s="6"/>
      <c r="Q1322" s="6"/>
      <c r="R1322" s="6"/>
      <c r="S1322" s="6"/>
      <c r="T1322" s="6"/>
      <c r="U1322" s="6"/>
      <c r="V1322" s="6"/>
      <c r="W1322" s="7"/>
      <c r="X1322" s="7"/>
      <c r="Y1322" s="7"/>
      <c r="Z1322" s="7"/>
      <c r="AA1322" s="7"/>
      <c r="AB1322" s="7"/>
      <c r="AC1322" s="7"/>
      <c r="AD1322" s="7"/>
      <c r="AE1322" s="7"/>
      <c r="AF1322" s="6"/>
      <c r="AG1322" s="7"/>
      <c r="AH1322" s="7"/>
      <c r="AI1322" s="7"/>
      <c r="AJ1322" s="7"/>
      <c r="AN1322" s="6"/>
      <c r="AO1322" s="7"/>
      <c r="AP1322" s="7"/>
      <c r="AQ1322" s="7"/>
      <c r="AR1322" s="7"/>
      <c r="AV1322" s="6"/>
      <c r="AW1322" s="7"/>
      <c r="AX1322" s="7"/>
      <c r="AY1322" s="7"/>
      <c r="AZ1322" s="7"/>
      <c r="BD1322" s="6"/>
      <c r="BE1322" s="7"/>
      <c r="BF1322" s="7"/>
      <c r="BG1322" s="7"/>
      <c r="BH1322" s="7"/>
      <c r="BQ1322" s="7"/>
      <c r="BR1322" s="7"/>
      <c r="BS1322" s="7"/>
      <c r="BT1322" s="7"/>
      <c r="BU1322" s="7"/>
      <c r="CH1322" s="7"/>
      <c r="CI1322" s="7"/>
      <c r="CJ1322" s="7"/>
      <c r="CK1322" s="7"/>
      <c r="CQ1322" s="7"/>
      <c r="CR1322" s="7"/>
      <c r="CS1322" s="7"/>
      <c r="CT1322" s="7"/>
      <c r="CU1322" s="7"/>
      <c r="DH1322" s="7"/>
      <c r="DI1322" s="7"/>
      <c r="DJ1322" s="7"/>
      <c r="DK1322" s="7"/>
      <c r="DQ1322" s="7"/>
      <c r="DR1322" s="7"/>
      <c r="DS1322" s="7"/>
      <c r="DT1322" s="7"/>
      <c r="DU1322" s="7"/>
      <c r="EB1322" s="7"/>
      <c r="EC1322" s="7"/>
      <c r="ED1322" s="7"/>
      <c r="EE1322" s="7"/>
      <c r="EK1322" s="7"/>
      <c r="EL1322" s="7"/>
      <c r="EM1322" s="7"/>
      <c r="EN1322" s="7"/>
      <c r="EO1322" s="7"/>
      <c r="EV1322" s="7"/>
      <c r="EW1322" s="7"/>
      <c r="EX1322" s="7"/>
      <c r="EY1322" s="7"/>
    </row>
    <row r="1323" spans="1:155" s="8" customFormat="1" x14ac:dyDescent="0.35">
      <c r="A1323" s="5"/>
      <c r="B1323" s="5"/>
      <c r="C1323" s="5"/>
      <c r="D1323" s="5"/>
      <c r="E1323" s="5"/>
      <c r="F1323" s="5"/>
      <c r="G1323" s="6"/>
      <c r="H1323" s="6"/>
      <c r="I1323" s="7"/>
      <c r="J1323" s="7"/>
      <c r="K1323" s="7"/>
      <c r="L1323" s="7"/>
      <c r="M1323" s="7"/>
      <c r="N1323" s="7"/>
      <c r="O1323" s="7"/>
      <c r="P1323" s="6"/>
      <c r="Q1323" s="6"/>
      <c r="R1323" s="6"/>
      <c r="S1323" s="6"/>
      <c r="T1323" s="6"/>
      <c r="U1323" s="6"/>
      <c r="V1323" s="6"/>
      <c r="W1323" s="7"/>
      <c r="X1323" s="7"/>
      <c r="Y1323" s="7"/>
      <c r="Z1323" s="7"/>
      <c r="AA1323" s="7"/>
      <c r="AB1323" s="7"/>
      <c r="AC1323" s="7"/>
      <c r="AD1323" s="7"/>
      <c r="AE1323" s="7"/>
      <c r="AF1323" s="6"/>
      <c r="AG1323" s="7"/>
      <c r="AH1323" s="7"/>
      <c r="AI1323" s="7"/>
      <c r="AJ1323" s="7"/>
      <c r="AN1323" s="6"/>
      <c r="AO1323" s="7"/>
      <c r="AP1323" s="7"/>
      <c r="AQ1323" s="7"/>
      <c r="AR1323" s="7"/>
      <c r="AV1323" s="6"/>
      <c r="AW1323" s="7"/>
      <c r="AX1323" s="7"/>
      <c r="AY1323" s="7"/>
      <c r="AZ1323" s="7"/>
      <c r="BD1323" s="6"/>
      <c r="BE1323" s="7"/>
      <c r="BF1323" s="7"/>
      <c r="BG1323" s="7"/>
      <c r="BH1323" s="7"/>
      <c r="BQ1323" s="7"/>
      <c r="BR1323" s="7"/>
      <c r="BS1323" s="7"/>
      <c r="BT1323" s="7"/>
      <c r="BU1323" s="7"/>
      <c r="CH1323" s="7"/>
      <c r="CI1323" s="7"/>
      <c r="CJ1323" s="7"/>
      <c r="CK1323" s="7"/>
      <c r="CQ1323" s="7"/>
      <c r="CR1323" s="7"/>
      <c r="CS1323" s="7"/>
      <c r="CT1323" s="7"/>
      <c r="CU1323" s="7"/>
      <c r="DH1323" s="7"/>
      <c r="DI1323" s="7"/>
      <c r="DJ1323" s="7"/>
      <c r="DK1323" s="7"/>
      <c r="DQ1323" s="7"/>
      <c r="DR1323" s="7"/>
      <c r="DS1323" s="7"/>
      <c r="DT1323" s="7"/>
      <c r="DU1323" s="7"/>
      <c r="EB1323" s="7"/>
      <c r="EC1323" s="7"/>
      <c r="ED1323" s="7"/>
      <c r="EE1323" s="7"/>
      <c r="EK1323" s="7"/>
      <c r="EL1323" s="7"/>
      <c r="EM1323" s="7"/>
      <c r="EN1323" s="7"/>
      <c r="EO1323" s="7"/>
      <c r="EV1323" s="7"/>
      <c r="EW1323" s="7"/>
      <c r="EX1323" s="7"/>
      <c r="EY1323" s="7"/>
    </row>
    <row r="1324" spans="1:155" s="8" customFormat="1" x14ac:dyDescent="0.35">
      <c r="A1324" s="5"/>
      <c r="B1324" s="5"/>
      <c r="C1324" s="5"/>
      <c r="D1324" s="5"/>
      <c r="E1324" s="5"/>
      <c r="F1324" s="5"/>
      <c r="G1324" s="6"/>
      <c r="H1324" s="6"/>
      <c r="I1324" s="7"/>
      <c r="J1324" s="7"/>
      <c r="K1324" s="7"/>
      <c r="L1324" s="7"/>
      <c r="M1324" s="7"/>
      <c r="N1324" s="7"/>
      <c r="O1324" s="7"/>
      <c r="P1324" s="6"/>
      <c r="Q1324" s="6"/>
      <c r="R1324" s="6"/>
      <c r="S1324" s="6"/>
      <c r="T1324" s="6"/>
      <c r="U1324" s="6"/>
      <c r="V1324" s="6"/>
      <c r="W1324" s="7"/>
      <c r="X1324" s="7"/>
      <c r="Y1324" s="7"/>
      <c r="Z1324" s="7"/>
      <c r="AA1324" s="7"/>
      <c r="AB1324" s="7"/>
      <c r="AC1324" s="7"/>
      <c r="AD1324" s="7"/>
      <c r="AE1324" s="7"/>
      <c r="AF1324" s="6"/>
      <c r="AG1324" s="7"/>
      <c r="AH1324" s="7"/>
      <c r="AI1324" s="7"/>
      <c r="AJ1324" s="7"/>
      <c r="AN1324" s="6"/>
      <c r="AO1324" s="7"/>
      <c r="AP1324" s="7"/>
      <c r="AQ1324" s="7"/>
      <c r="AR1324" s="7"/>
      <c r="AV1324" s="6"/>
      <c r="AW1324" s="7"/>
      <c r="AX1324" s="7"/>
      <c r="AY1324" s="7"/>
      <c r="AZ1324" s="7"/>
      <c r="BD1324" s="6"/>
      <c r="BE1324" s="7"/>
      <c r="BF1324" s="7"/>
      <c r="BG1324" s="7"/>
      <c r="BH1324" s="7"/>
      <c r="BQ1324" s="7"/>
      <c r="BR1324" s="7"/>
      <c r="BS1324" s="7"/>
      <c r="BT1324" s="7"/>
      <c r="BU1324" s="7"/>
      <c r="CH1324" s="7"/>
      <c r="CI1324" s="7"/>
      <c r="CJ1324" s="7"/>
      <c r="CK1324" s="7"/>
      <c r="CQ1324" s="7"/>
      <c r="CR1324" s="7"/>
      <c r="CS1324" s="7"/>
      <c r="CT1324" s="7"/>
      <c r="CU1324" s="7"/>
      <c r="DH1324" s="7"/>
      <c r="DI1324" s="7"/>
      <c r="DJ1324" s="7"/>
      <c r="DK1324" s="7"/>
      <c r="DQ1324" s="7"/>
      <c r="DR1324" s="7"/>
      <c r="DS1324" s="7"/>
      <c r="DT1324" s="7"/>
      <c r="DU1324" s="7"/>
      <c r="EB1324" s="7"/>
      <c r="EC1324" s="7"/>
      <c r="ED1324" s="7"/>
      <c r="EE1324" s="7"/>
      <c r="EK1324" s="7"/>
      <c r="EL1324" s="7"/>
      <c r="EM1324" s="7"/>
      <c r="EN1324" s="7"/>
      <c r="EO1324" s="7"/>
      <c r="EV1324" s="7"/>
      <c r="EW1324" s="7"/>
      <c r="EX1324" s="7"/>
      <c r="EY1324" s="7"/>
    </row>
    <row r="1325" spans="1:155" s="8" customFormat="1" x14ac:dyDescent="0.35">
      <c r="A1325" s="5"/>
      <c r="B1325" s="5"/>
      <c r="C1325" s="5"/>
      <c r="D1325" s="5"/>
      <c r="E1325" s="5"/>
      <c r="F1325" s="5"/>
      <c r="G1325" s="6"/>
      <c r="H1325" s="6"/>
      <c r="I1325" s="7"/>
      <c r="J1325" s="7"/>
      <c r="K1325" s="7"/>
      <c r="L1325" s="7"/>
      <c r="M1325" s="7"/>
      <c r="N1325" s="7"/>
      <c r="O1325" s="7"/>
      <c r="P1325" s="6"/>
      <c r="Q1325" s="6"/>
      <c r="R1325" s="6"/>
      <c r="S1325" s="6"/>
      <c r="T1325" s="6"/>
      <c r="U1325" s="6"/>
      <c r="V1325" s="6"/>
      <c r="W1325" s="7"/>
      <c r="X1325" s="7"/>
      <c r="Y1325" s="7"/>
      <c r="Z1325" s="7"/>
      <c r="AA1325" s="7"/>
      <c r="AB1325" s="7"/>
      <c r="AC1325" s="7"/>
      <c r="AD1325" s="7"/>
      <c r="AE1325" s="7"/>
      <c r="AF1325" s="6"/>
      <c r="AG1325" s="7"/>
      <c r="AH1325" s="7"/>
      <c r="AI1325" s="7"/>
      <c r="AJ1325" s="7"/>
      <c r="AN1325" s="6"/>
      <c r="AO1325" s="7"/>
      <c r="AP1325" s="7"/>
      <c r="AQ1325" s="7"/>
      <c r="AR1325" s="7"/>
      <c r="AV1325" s="6"/>
      <c r="AW1325" s="7"/>
      <c r="AX1325" s="7"/>
      <c r="AY1325" s="7"/>
      <c r="AZ1325" s="7"/>
      <c r="BD1325" s="6"/>
      <c r="BE1325" s="7"/>
      <c r="BF1325" s="7"/>
      <c r="BG1325" s="7"/>
      <c r="BH1325" s="7"/>
      <c r="BQ1325" s="7"/>
      <c r="BR1325" s="7"/>
      <c r="BS1325" s="7"/>
      <c r="BT1325" s="7"/>
      <c r="BU1325" s="7"/>
      <c r="CH1325" s="7"/>
      <c r="CI1325" s="7"/>
      <c r="CJ1325" s="7"/>
      <c r="CK1325" s="7"/>
      <c r="CQ1325" s="7"/>
      <c r="CR1325" s="7"/>
      <c r="CS1325" s="7"/>
      <c r="CT1325" s="7"/>
      <c r="CU1325" s="7"/>
      <c r="DH1325" s="7"/>
      <c r="DI1325" s="7"/>
      <c r="DJ1325" s="7"/>
      <c r="DK1325" s="7"/>
      <c r="DQ1325" s="7"/>
      <c r="DR1325" s="7"/>
      <c r="DS1325" s="7"/>
      <c r="DT1325" s="7"/>
      <c r="DU1325" s="7"/>
      <c r="EB1325" s="7"/>
      <c r="EC1325" s="7"/>
      <c r="ED1325" s="7"/>
      <c r="EE1325" s="7"/>
      <c r="EK1325" s="7"/>
      <c r="EL1325" s="7"/>
      <c r="EM1325" s="7"/>
      <c r="EN1325" s="7"/>
      <c r="EO1325" s="7"/>
      <c r="EV1325" s="7"/>
      <c r="EW1325" s="7"/>
      <c r="EX1325" s="7"/>
      <c r="EY1325" s="7"/>
    </row>
    <row r="1326" spans="1:155" s="8" customFormat="1" x14ac:dyDescent="0.35">
      <c r="A1326" s="5"/>
      <c r="B1326" s="5"/>
      <c r="C1326" s="5"/>
      <c r="D1326" s="5"/>
      <c r="E1326" s="5"/>
      <c r="F1326" s="5"/>
      <c r="G1326" s="6"/>
      <c r="H1326" s="6"/>
      <c r="I1326" s="7"/>
      <c r="J1326" s="7"/>
      <c r="K1326" s="7"/>
      <c r="L1326" s="7"/>
      <c r="M1326" s="7"/>
      <c r="N1326" s="7"/>
      <c r="O1326" s="7"/>
      <c r="P1326" s="6"/>
      <c r="Q1326" s="6"/>
      <c r="R1326" s="6"/>
      <c r="S1326" s="6"/>
      <c r="T1326" s="6"/>
      <c r="U1326" s="6"/>
      <c r="V1326" s="6"/>
      <c r="W1326" s="7"/>
      <c r="X1326" s="7"/>
      <c r="Y1326" s="7"/>
      <c r="Z1326" s="7"/>
      <c r="AA1326" s="7"/>
      <c r="AB1326" s="7"/>
      <c r="AC1326" s="7"/>
      <c r="AD1326" s="7"/>
      <c r="AE1326" s="7"/>
      <c r="AF1326" s="6"/>
      <c r="AG1326" s="7"/>
      <c r="AH1326" s="7"/>
      <c r="AI1326" s="7"/>
      <c r="AJ1326" s="7"/>
      <c r="AN1326" s="6"/>
      <c r="AO1326" s="7"/>
      <c r="AP1326" s="7"/>
      <c r="AQ1326" s="7"/>
      <c r="AR1326" s="7"/>
      <c r="AV1326" s="6"/>
      <c r="AW1326" s="7"/>
      <c r="AX1326" s="7"/>
      <c r="AY1326" s="7"/>
      <c r="AZ1326" s="7"/>
      <c r="BD1326" s="6"/>
      <c r="BE1326" s="7"/>
      <c r="BF1326" s="7"/>
      <c r="BG1326" s="7"/>
      <c r="BH1326" s="7"/>
      <c r="BQ1326" s="7"/>
      <c r="BR1326" s="7"/>
      <c r="BS1326" s="7"/>
      <c r="BT1326" s="7"/>
      <c r="BU1326" s="7"/>
      <c r="CH1326" s="7"/>
      <c r="CI1326" s="7"/>
      <c r="CJ1326" s="7"/>
      <c r="CK1326" s="7"/>
      <c r="CQ1326" s="7"/>
      <c r="CR1326" s="7"/>
      <c r="CS1326" s="7"/>
      <c r="CT1326" s="7"/>
      <c r="CU1326" s="7"/>
      <c r="DH1326" s="7"/>
      <c r="DI1326" s="7"/>
      <c r="DJ1326" s="7"/>
      <c r="DK1326" s="7"/>
      <c r="DQ1326" s="7"/>
      <c r="DR1326" s="7"/>
      <c r="DS1326" s="7"/>
      <c r="DT1326" s="7"/>
      <c r="DU1326" s="7"/>
      <c r="EB1326" s="7"/>
      <c r="EC1326" s="7"/>
      <c r="ED1326" s="7"/>
      <c r="EE1326" s="7"/>
      <c r="EK1326" s="7"/>
      <c r="EL1326" s="7"/>
      <c r="EM1326" s="7"/>
      <c r="EN1326" s="7"/>
      <c r="EO1326" s="7"/>
      <c r="EV1326" s="7"/>
      <c r="EW1326" s="7"/>
      <c r="EX1326" s="7"/>
      <c r="EY1326" s="7"/>
    </row>
    <row r="1327" spans="1:155" s="8" customFormat="1" x14ac:dyDescent="0.35">
      <c r="A1327" s="5"/>
      <c r="B1327" s="5"/>
      <c r="C1327" s="5"/>
      <c r="D1327" s="5"/>
      <c r="E1327" s="5"/>
      <c r="F1327" s="5"/>
      <c r="G1327" s="6"/>
      <c r="H1327" s="6"/>
      <c r="I1327" s="7"/>
      <c r="J1327" s="7"/>
      <c r="K1327" s="7"/>
      <c r="L1327" s="7"/>
      <c r="M1327" s="7"/>
      <c r="N1327" s="7"/>
      <c r="O1327" s="7"/>
      <c r="P1327" s="6"/>
      <c r="Q1327" s="6"/>
      <c r="R1327" s="6"/>
      <c r="S1327" s="6"/>
      <c r="T1327" s="6"/>
      <c r="U1327" s="6"/>
      <c r="V1327" s="6"/>
      <c r="W1327" s="7"/>
      <c r="X1327" s="7"/>
      <c r="Y1327" s="7"/>
      <c r="Z1327" s="7"/>
      <c r="AA1327" s="7"/>
      <c r="AB1327" s="7"/>
      <c r="AC1327" s="7"/>
      <c r="AD1327" s="7"/>
      <c r="AE1327" s="7"/>
      <c r="AF1327" s="6"/>
      <c r="AG1327" s="7"/>
      <c r="AH1327" s="7"/>
      <c r="AI1327" s="7"/>
      <c r="AJ1327" s="7"/>
      <c r="AN1327" s="6"/>
      <c r="AO1327" s="7"/>
      <c r="AP1327" s="7"/>
      <c r="AQ1327" s="7"/>
      <c r="AR1327" s="7"/>
      <c r="AV1327" s="6"/>
      <c r="AW1327" s="7"/>
      <c r="AX1327" s="7"/>
      <c r="AY1327" s="7"/>
      <c r="AZ1327" s="7"/>
      <c r="BD1327" s="6"/>
      <c r="BE1327" s="7"/>
      <c r="BF1327" s="7"/>
      <c r="BG1327" s="7"/>
      <c r="BH1327" s="7"/>
      <c r="BQ1327" s="7"/>
      <c r="BR1327" s="7"/>
      <c r="BS1327" s="7"/>
      <c r="BT1327" s="7"/>
      <c r="BU1327" s="7"/>
      <c r="CH1327" s="7"/>
      <c r="CI1327" s="7"/>
      <c r="CJ1327" s="7"/>
      <c r="CK1327" s="7"/>
      <c r="CQ1327" s="7"/>
      <c r="CR1327" s="7"/>
      <c r="CS1327" s="7"/>
      <c r="CT1327" s="7"/>
      <c r="CU1327" s="7"/>
      <c r="DH1327" s="7"/>
      <c r="DI1327" s="7"/>
      <c r="DJ1327" s="7"/>
      <c r="DK1327" s="7"/>
      <c r="DQ1327" s="7"/>
      <c r="DR1327" s="7"/>
      <c r="DS1327" s="7"/>
      <c r="DT1327" s="7"/>
      <c r="DU1327" s="7"/>
      <c r="EB1327" s="7"/>
      <c r="EC1327" s="7"/>
      <c r="ED1327" s="7"/>
      <c r="EE1327" s="7"/>
      <c r="EK1327" s="7"/>
      <c r="EL1327" s="7"/>
      <c r="EM1327" s="7"/>
      <c r="EN1327" s="7"/>
      <c r="EO1327" s="7"/>
      <c r="EV1327" s="7"/>
      <c r="EW1327" s="7"/>
      <c r="EX1327" s="7"/>
      <c r="EY1327" s="7"/>
    </row>
    <row r="1328" spans="1:155" s="8" customFormat="1" x14ac:dyDescent="0.35">
      <c r="A1328" s="5"/>
      <c r="B1328" s="5"/>
      <c r="C1328" s="5"/>
      <c r="D1328" s="5"/>
      <c r="E1328" s="5"/>
      <c r="F1328" s="5"/>
      <c r="G1328" s="6"/>
      <c r="H1328" s="6"/>
      <c r="I1328" s="7"/>
      <c r="J1328" s="7"/>
      <c r="K1328" s="7"/>
      <c r="L1328" s="7"/>
      <c r="M1328" s="7"/>
      <c r="N1328" s="7"/>
      <c r="O1328" s="7"/>
      <c r="P1328" s="6"/>
      <c r="Q1328" s="6"/>
      <c r="R1328" s="6"/>
      <c r="S1328" s="6"/>
      <c r="T1328" s="6"/>
      <c r="U1328" s="6"/>
      <c r="V1328" s="6"/>
      <c r="W1328" s="7"/>
      <c r="X1328" s="7"/>
      <c r="Y1328" s="7"/>
      <c r="Z1328" s="7"/>
      <c r="AA1328" s="7"/>
      <c r="AB1328" s="7"/>
      <c r="AC1328" s="7"/>
      <c r="AD1328" s="7"/>
      <c r="AE1328" s="7"/>
      <c r="AF1328" s="6"/>
      <c r="AG1328" s="7"/>
      <c r="AH1328" s="7"/>
      <c r="AI1328" s="7"/>
      <c r="AJ1328" s="7"/>
      <c r="AN1328" s="6"/>
      <c r="AO1328" s="7"/>
      <c r="AP1328" s="7"/>
      <c r="AQ1328" s="7"/>
      <c r="AR1328" s="7"/>
      <c r="AV1328" s="6"/>
      <c r="AW1328" s="7"/>
      <c r="AX1328" s="7"/>
      <c r="AY1328" s="7"/>
      <c r="AZ1328" s="7"/>
      <c r="BD1328" s="6"/>
      <c r="BE1328" s="7"/>
      <c r="BF1328" s="7"/>
      <c r="BG1328" s="7"/>
      <c r="BH1328" s="7"/>
      <c r="BQ1328" s="7"/>
      <c r="BR1328" s="7"/>
      <c r="BS1328" s="7"/>
      <c r="BT1328" s="7"/>
      <c r="BU1328" s="7"/>
      <c r="CH1328" s="7"/>
      <c r="CI1328" s="7"/>
      <c r="CJ1328" s="7"/>
      <c r="CK1328" s="7"/>
      <c r="CQ1328" s="7"/>
      <c r="CR1328" s="7"/>
      <c r="CS1328" s="7"/>
      <c r="CT1328" s="7"/>
      <c r="CU1328" s="7"/>
      <c r="DH1328" s="7"/>
      <c r="DI1328" s="7"/>
      <c r="DJ1328" s="7"/>
      <c r="DK1328" s="7"/>
      <c r="DQ1328" s="7"/>
      <c r="DR1328" s="7"/>
      <c r="DS1328" s="7"/>
      <c r="DT1328" s="7"/>
      <c r="DU1328" s="7"/>
      <c r="EB1328" s="7"/>
      <c r="EC1328" s="7"/>
      <c r="ED1328" s="7"/>
      <c r="EE1328" s="7"/>
      <c r="EK1328" s="7"/>
      <c r="EL1328" s="7"/>
      <c r="EM1328" s="7"/>
      <c r="EN1328" s="7"/>
      <c r="EO1328" s="7"/>
      <c r="EV1328" s="7"/>
      <c r="EW1328" s="7"/>
      <c r="EX1328" s="7"/>
      <c r="EY1328" s="7"/>
    </row>
    <row r="1329" spans="1:155" s="8" customFormat="1" x14ac:dyDescent="0.35">
      <c r="A1329" s="5"/>
      <c r="B1329" s="5"/>
      <c r="C1329" s="5"/>
      <c r="D1329" s="5"/>
      <c r="E1329" s="5"/>
      <c r="F1329" s="5"/>
      <c r="G1329" s="6"/>
      <c r="H1329" s="6"/>
      <c r="I1329" s="7"/>
      <c r="J1329" s="7"/>
      <c r="K1329" s="7"/>
      <c r="L1329" s="7"/>
      <c r="M1329" s="7"/>
      <c r="N1329" s="7"/>
      <c r="O1329" s="7"/>
      <c r="P1329" s="6"/>
      <c r="Q1329" s="6"/>
      <c r="R1329" s="6"/>
      <c r="S1329" s="6"/>
      <c r="T1329" s="6"/>
      <c r="U1329" s="6"/>
      <c r="V1329" s="6"/>
      <c r="W1329" s="7"/>
      <c r="X1329" s="7"/>
      <c r="Y1329" s="7"/>
      <c r="Z1329" s="7"/>
      <c r="AA1329" s="7"/>
      <c r="AB1329" s="7"/>
      <c r="AC1329" s="7"/>
      <c r="AD1329" s="7"/>
      <c r="AE1329" s="7"/>
      <c r="AF1329" s="6"/>
      <c r="AG1329" s="7"/>
      <c r="AH1329" s="7"/>
      <c r="AI1329" s="7"/>
      <c r="AJ1329" s="7"/>
      <c r="AN1329" s="6"/>
      <c r="AO1329" s="7"/>
      <c r="AP1329" s="7"/>
      <c r="AQ1329" s="7"/>
      <c r="AR1329" s="7"/>
      <c r="AV1329" s="6"/>
      <c r="AW1329" s="7"/>
      <c r="AX1329" s="7"/>
      <c r="AY1329" s="7"/>
      <c r="AZ1329" s="7"/>
      <c r="BD1329" s="6"/>
      <c r="BE1329" s="7"/>
      <c r="BF1329" s="7"/>
      <c r="BG1329" s="7"/>
      <c r="BH1329" s="7"/>
      <c r="BQ1329" s="7"/>
      <c r="BR1329" s="7"/>
      <c r="BS1329" s="7"/>
      <c r="BT1329" s="7"/>
      <c r="BU1329" s="7"/>
      <c r="CH1329" s="7"/>
      <c r="CI1329" s="7"/>
      <c r="CJ1329" s="7"/>
      <c r="CK1329" s="7"/>
      <c r="CQ1329" s="7"/>
      <c r="CR1329" s="7"/>
      <c r="CS1329" s="7"/>
      <c r="CT1329" s="7"/>
      <c r="CU1329" s="7"/>
      <c r="DH1329" s="7"/>
      <c r="DI1329" s="7"/>
      <c r="DJ1329" s="7"/>
      <c r="DK1329" s="7"/>
      <c r="DQ1329" s="7"/>
      <c r="DR1329" s="7"/>
      <c r="DS1329" s="7"/>
      <c r="DT1329" s="7"/>
      <c r="DU1329" s="7"/>
      <c r="EB1329" s="7"/>
      <c r="EC1329" s="7"/>
      <c r="ED1329" s="7"/>
      <c r="EE1329" s="7"/>
      <c r="EK1329" s="7"/>
      <c r="EL1329" s="7"/>
      <c r="EM1329" s="7"/>
      <c r="EN1329" s="7"/>
      <c r="EO1329" s="7"/>
      <c r="EV1329" s="7"/>
      <c r="EW1329" s="7"/>
      <c r="EX1329" s="7"/>
      <c r="EY1329" s="7"/>
    </row>
    <row r="1330" spans="1:155" s="8" customFormat="1" x14ac:dyDescent="0.35">
      <c r="A1330" s="5"/>
      <c r="B1330" s="5"/>
      <c r="C1330" s="5"/>
      <c r="D1330" s="5"/>
      <c r="E1330" s="5"/>
      <c r="F1330" s="5"/>
      <c r="G1330" s="6"/>
      <c r="H1330" s="6"/>
      <c r="I1330" s="7"/>
      <c r="J1330" s="7"/>
      <c r="K1330" s="7"/>
      <c r="L1330" s="7"/>
      <c r="M1330" s="7"/>
      <c r="N1330" s="7"/>
      <c r="O1330" s="7"/>
      <c r="P1330" s="6"/>
      <c r="Q1330" s="6"/>
      <c r="R1330" s="6"/>
      <c r="S1330" s="6"/>
      <c r="T1330" s="6"/>
      <c r="U1330" s="6"/>
      <c r="V1330" s="6"/>
      <c r="W1330" s="7"/>
      <c r="X1330" s="7"/>
      <c r="Y1330" s="7"/>
      <c r="Z1330" s="7"/>
      <c r="AA1330" s="7"/>
      <c r="AB1330" s="7"/>
      <c r="AC1330" s="7"/>
      <c r="AD1330" s="7"/>
      <c r="AE1330" s="7"/>
      <c r="AF1330" s="6"/>
      <c r="AG1330" s="7"/>
      <c r="AH1330" s="7"/>
      <c r="AI1330" s="7"/>
      <c r="AJ1330" s="7"/>
      <c r="AN1330" s="6"/>
      <c r="AO1330" s="7"/>
      <c r="AP1330" s="7"/>
      <c r="AQ1330" s="7"/>
      <c r="AR1330" s="7"/>
      <c r="AV1330" s="6"/>
      <c r="AW1330" s="7"/>
      <c r="AX1330" s="7"/>
      <c r="AY1330" s="7"/>
      <c r="AZ1330" s="7"/>
      <c r="BD1330" s="6"/>
      <c r="BE1330" s="7"/>
      <c r="BF1330" s="7"/>
      <c r="BG1330" s="7"/>
      <c r="BH1330" s="7"/>
      <c r="BQ1330" s="7"/>
      <c r="BR1330" s="7"/>
      <c r="BS1330" s="7"/>
      <c r="BT1330" s="7"/>
      <c r="BU1330" s="7"/>
      <c r="CH1330" s="7"/>
      <c r="CI1330" s="7"/>
      <c r="CJ1330" s="7"/>
      <c r="CK1330" s="7"/>
      <c r="CQ1330" s="7"/>
      <c r="CR1330" s="7"/>
      <c r="CS1330" s="7"/>
      <c r="CT1330" s="7"/>
      <c r="CU1330" s="7"/>
      <c r="DH1330" s="7"/>
      <c r="DI1330" s="7"/>
      <c r="DJ1330" s="7"/>
      <c r="DK1330" s="7"/>
      <c r="DQ1330" s="7"/>
      <c r="DR1330" s="7"/>
      <c r="DS1330" s="7"/>
      <c r="DT1330" s="7"/>
      <c r="DU1330" s="7"/>
      <c r="EB1330" s="7"/>
      <c r="EC1330" s="7"/>
      <c r="ED1330" s="7"/>
      <c r="EE1330" s="7"/>
      <c r="EK1330" s="7"/>
      <c r="EL1330" s="7"/>
      <c r="EM1330" s="7"/>
      <c r="EN1330" s="7"/>
      <c r="EO1330" s="7"/>
      <c r="EV1330" s="7"/>
      <c r="EW1330" s="7"/>
      <c r="EX1330" s="7"/>
      <c r="EY1330" s="7"/>
    </row>
    <row r="1331" spans="1:155" s="8" customFormat="1" x14ac:dyDescent="0.35">
      <c r="A1331" s="5"/>
      <c r="B1331" s="5"/>
      <c r="C1331" s="5"/>
      <c r="D1331" s="5"/>
      <c r="E1331" s="5"/>
      <c r="F1331" s="5"/>
      <c r="G1331" s="6"/>
      <c r="H1331" s="6"/>
      <c r="I1331" s="7"/>
      <c r="J1331" s="7"/>
      <c r="K1331" s="7"/>
      <c r="L1331" s="7"/>
      <c r="M1331" s="7"/>
      <c r="N1331" s="7"/>
      <c r="O1331" s="7"/>
      <c r="P1331" s="6"/>
      <c r="Q1331" s="6"/>
      <c r="R1331" s="6"/>
      <c r="S1331" s="6"/>
      <c r="T1331" s="6"/>
      <c r="U1331" s="6"/>
      <c r="V1331" s="6"/>
      <c r="W1331" s="7"/>
      <c r="X1331" s="7"/>
      <c r="Y1331" s="7"/>
      <c r="Z1331" s="7"/>
      <c r="AA1331" s="7"/>
      <c r="AB1331" s="7"/>
      <c r="AC1331" s="7"/>
      <c r="AD1331" s="7"/>
      <c r="AE1331" s="7"/>
      <c r="AF1331" s="6"/>
      <c r="AG1331" s="7"/>
      <c r="AH1331" s="7"/>
      <c r="AI1331" s="7"/>
      <c r="AJ1331" s="7"/>
      <c r="AN1331" s="6"/>
      <c r="AO1331" s="7"/>
      <c r="AP1331" s="7"/>
      <c r="AQ1331" s="7"/>
      <c r="AR1331" s="7"/>
      <c r="AV1331" s="6"/>
      <c r="AW1331" s="7"/>
      <c r="AX1331" s="7"/>
      <c r="AY1331" s="7"/>
      <c r="AZ1331" s="7"/>
      <c r="BD1331" s="6"/>
      <c r="BE1331" s="7"/>
      <c r="BF1331" s="7"/>
      <c r="BG1331" s="7"/>
      <c r="BH1331" s="7"/>
      <c r="BQ1331" s="7"/>
      <c r="BR1331" s="7"/>
      <c r="BS1331" s="7"/>
      <c r="BT1331" s="7"/>
      <c r="BU1331" s="7"/>
      <c r="CH1331" s="7"/>
      <c r="CI1331" s="7"/>
      <c r="CJ1331" s="7"/>
      <c r="CK1331" s="7"/>
      <c r="CQ1331" s="7"/>
      <c r="CR1331" s="7"/>
      <c r="CS1331" s="7"/>
      <c r="CT1331" s="7"/>
      <c r="CU1331" s="7"/>
      <c r="DH1331" s="7"/>
      <c r="DI1331" s="7"/>
      <c r="DJ1331" s="7"/>
      <c r="DK1331" s="7"/>
      <c r="DQ1331" s="7"/>
      <c r="DR1331" s="7"/>
      <c r="DS1331" s="7"/>
      <c r="DT1331" s="7"/>
      <c r="DU1331" s="7"/>
      <c r="EB1331" s="7"/>
      <c r="EC1331" s="7"/>
      <c r="ED1331" s="7"/>
      <c r="EE1331" s="7"/>
      <c r="EK1331" s="7"/>
      <c r="EL1331" s="7"/>
      <c r="EM1331" s="7"/>
      <c r="EN1331" s="7"/>
      <c r="EO1331" s="7"/>
      <c r="EV1331" s="7"/>
      <c r="EW1331" s="7"/>
      <c r="EX1331" s="7"/>
      <c r="EY1331" s="7"/>
    </row>
    <row r="1332" spans="1:155" s="8" customFormat="1" x14ac:dyDescent="0.35">
      <c r="A1332" s="5"/>
      <c r="B1332" s="5"/>
      <c r="C1332" s="5"/>
      <c r="D1332" s="5"/>
      <c r="E1332" s="5"/>
      <c r="F1332" s="5"/>
      <c r="G1332" s="6"/>
      <c r="H1332" s="6"/>
      <c r="I1332" s="7"/>
      <c r="J1332" s="7"/>
      <c r="K1332" s="7"/>
      <c r="L1332" s="7"/>
      <c r="M1332" s="7"/>
      <c r="N1332" s="7"/>
      <c r="O1332" s="7"/>
      <c r="P1332" s="6"/>
      <c r="Q1332" s="6"/>
      <c r="R1332" s="6"/>
      <c r="S1332" s="6"/>
      <c r="T1332" s="6"/>
      <c r="U1332" s="6"/>
      <c r="V1332" s="6"/>
      <c r="W1332" s="7"/>
      <c r="X1332" s="7"/>
      <c r="Y1332" s="7"/>
      <c r="Z1332" s="7"/>
      <c r="AA1332" s="7"/>
      <c r="AB1332" s="7"/>
      <c r="AC1332" s="7"/>
      <c r="AD1332" s="7"/>
      <c r="AE1332" s="7"/>
      <c r="AF1332" s="6"/>
      <c r="AG1332" s="7"/>
      <c r="AH1332" s="7"/>
      <c r="AI1332" s="7"/>
      <c r="AJ1332" s="7"/>
      <c r="AN1332" s="6"/>
      <c r="AO1332" s="7"/>
      <c r="AP1332" s="7"/>
      <c r="AQ1332" s="7"/>
      <c r="AR1332" s="7"/>
      <c r="AV1332" s="6"/>
      <c r="AW1332" s="7"/>
      <c r="AX1332" s="7"/>
      <c r="AY1332" s="7"/>
      <c r="AZ1332" s="7"/>
      <c r="BD1332" s="6"/>
      <c r="BE1332" s="7"/>
      <c r="BF1332" s="7"/>
      <c r="BG1332" s="7"/>
      <c r="BH1332" s="7"/>
      <c r="BQ1332" s="7"/>
      <c r="BR1332" s="7"/>
      <c r="BS1332" s="7"/>
      <c r="BT1332" s="7"/>
      <c r="BU1332" s="7"/>
      <c r="CH1332" s="7"/>
      <c r="CI1332" s="7"/>
      <c r="CJ1332" s="7"/>
      <c r="CK1332" s="7"/>
      <c r="CQ1332" s="7"/>
      <c r="CR1332" s="7"/>
      <c r="CS1332" s="7"/>
      <c r="CT1332" s="7"/>
      <c r="CU1332" s="7"/>
      <c r="DH1332" s="7"/>
      <c r="DI1332" s="7"/>
      <c r="DJ1332" s="7"/>
      <c r="DK1332" s="7"/>
      <c r="DQ1332" s="7"/>
      <c r="DR1332" s="7"/>
      <c r="DS1332" s="7"/>
      <c r="DT1332" s="7"/>
      <c r="DU1332" s="7"/>
      <c r="EB1332" s="7"/>
      <c r="EC1332" s="7"/>
      <c r="ED1332" s="7"/>
      <c r="EE1332" s="7"/>
      <c r="EK1332" s="7"/>
      <c r="EL1332" s="7"/>
      <c r="EM1332" s="7"/>
      <c r="EN1332" s="7"/>
      <c r="EO1332" s="7"/>
      <c r="EV1332" s="7"/>
      <c r="EW1332" s="7"/>
      <c r="EX1332" s="7"/>
      <c r="EY1332" s="7"/>
    </row>
    <row r="1333" spans="1:155" s="8" customFormat="1" x14ac:dyDescent="0.35">
      <c r="A1333" s="5"/>
      <c r="B1333" s="5"/>
      <c r="C1333" s="5"/>
      <c r="D1333" s="5"/>
      <c r="E1333" s="5"/>
      <c r="F1333" s="5"/>
      <c r="G1333" s="6"/>
      <c r="H1333" s="6"/>
      <c r="I1333" s="7"/>
      <c r="J1333" s="7"/>
      <c r="K1333" s="7"/>
      <c r="L1333" s="7"/>
      <c r="M1333" s="7"/>
      <c r="N1333" s="7"/>
      <c r="O1333" s="7"/>
      <c r="P1333" s="6"/>
      <c r="Q1333" s="6"/>
      <c r="R1333" s="6"/>
      <c r="S1333" s="6"/>
      <c r="T1333" s="6"/>
      <c r="U1333" s="6"/>
      <c r="V1333" s="6"/>
      <c r="W1333" s="7"/>
      <c r="X1333" s="7"/>
      <c r="Y1333" s="7"/>
      <c r="Z1333" s="7"/>
      <c r="AA1333" s="7"/>
      <c r="AB1333" s="7"/>
      <c r="AC1333" s="7"/>
      <c r="AD1333" s="7"/>
      <c r="AE1333" s="7"/>
      <c r="AF1333" s="6"/>
      <c r="AG1333" s="7"/>
      <c r="AH1333" s="7"/>
      <c r="AI1333" s="7"/>
      <c r="AJ1333" s="7"/>
      <c r="AN1333" s="6"/>
      <c r="AO1333" s="7"/>
      <c r="AP1333" s="7"/>
      <c r="AQ1333" s="7"/>
      <c r="AR1333" s="7"/>
      <c r="AV1333" s="6"/>
      <c r="AW1333" s="7"/>
      <c r="AX1333" s="7"/>
      <c r="AY1333" s="7"/>
      <c r="AZ1333" s="7"/>
      <c r="BD1333" s="6"/>
      <c r="BE1333" s="7"/>
      <c r="BF1333" s="7"/>
      <c r="BG1333" s="7"/>
      <c r="BH1333" s="7"/>
      <c r="BQ1333" s="7"/>
      <c r="BR1333" s="7"/>
      <c r="BS1333" s="7"/>
      <c r="BT1333" s="7"/>
      <c r="BU1333" s="7"/>
      <c r="CH1333" s="7"/>
      <c r="CI1333" s="7"/>
      <c r="CJ1333" s="7"/>
      <c r="CK1333" s="7"/>
      <c r="CQ1333" s="7"/>
      <c r="CR1333" s="7"/>
      <c r="CS1333" s="7"/>
      <c r="CT1333" s="7"/>
      <c r="CU1333" s="7"/>
      <c r="DH1333" s="7"/>
      <c r="DI1333" s="7"/>
      <c r="DJ1333" s="7"/>
      <c r="DK1333" s="7"/>
      <c r="DQ1333" s="7"/>
      <c r="DR1333" s="7"/>
      <c r="DS1333" s="7"/>
      <c r="DT1333" s="7"/>
      <c r="DU1333" s="7"/>
      <c r="EB1333" s="7"/>
      <c r="EC1333" s="7"/>
      <c r="ED1333" s="7"/>
      <c r="EE1333" s="7"/>
      <c r="EK1333" s="7"/>
      <c r="EL1333" s="7"/>
      <c r="EM1333" s="7"/>
      <c r="EN1333" s="7"/>
      <c r="EO1333" s="7"/>
      <c r="EV1333" s="7"/>
      <c r="EW1333" s="7"/>
      <c r="EX1333" s="7"/>
      <c r="EY1333" s="7"/>
    </row>
    <row r="1334" spans="1:155" s="8" customFormat="1" x14ac:dyDescent="0.35">
      <c r="A1334" s="5"/>
      <c r="B1334" s="5"/>
      <c r="C1334" s="5"/>
      <c r="D1334" s="5"/>
      <c r="E1334" s="5"/>
      <c r="F1334" s="5"/>
      <c r="G1334" s="6"/>
      <c r="H1334" s="6"/>
      <c r="I1334" s="7"/>
      <c r="J1334" s="7"/>
      <c r="K1334" s="7"/>
      <c r="L1334" s="7"/>
      <c r="M1334" s="7"/>
      <c r="N1334" s="7"/>
      <c r="O1334" s="7"/>
      <c r="P1334" s="6"/>
      <c r="Q1334" s="6"/>
      <c r="R1334" s="6"/>
      <c r="S1334" s="6"/>
      <c r="T1334" s="6"/>
      <c r="U1334" s="6"/>
      <c r="V1334" s="6"/>
      <c r="W1334" s="7"/>
      <c r="X1334" s="7"/>
      <c r="Y1334" s="7"/>
      <c r="Z1334" s="7"/>
      <c r="AA1334" s="7"/>
      <c r="AB1334" s="7"/>
      <c r="AC1334" s="7"/>
      <c r="AD1334" s="7"/>
      <c r="AE1334" s="7"/>
      <c r="AF1334" s="6"/>
      <c r="AG1334" s="7"/>
      <c r="AH1334" s="7"/>
      <c r="AI1334" s="7"/>
      <c r="AJ1334" s="7"/>
      <c r="AN1334" s="6"/>
      <c r="AO1334" s="7"/>
      <c r="AP1334" s="7"/>
      <c r="AQ1334" s="7"/>
      <c r="AR1334" s="7"/>
      <c r="AV1334" s="6"/>
      <c r="AW1334" s="7"/>
      <c r="AX1334" s="7"/>
      <c r="AY1334" s="7"/>
      <c r="AZ1334" s="7"/>
      <c r="BD1334" s="6"/>
      <c r="BE1334" s="7"/>
      <c r="BF1334" s="7"/>
      <c r="BG1334" s="7"/>
      <c r="BH1334" s="7"/>
      <c r="BQ1334" s="7"/>
      <c r="BR1334" s="7"/>
      <c r="BS1334" s="7"/>
      <c r="BT1334" s="7"/>
      <c r="BU1334" s="7"/>
      <c r="CH1334" s="7"/>
      <c r="CI1334" s="7"/>
      <c r="CJ1334" s="7"/>
      <c r="CK1334" s="7"/>
      <c r="CQ1334" s="7"/>
      <c r="CR1334" s="7"/>
      <c r="CS1334" s="7"/>
      <c r="CT1334" s="7"/>
      <c r="CU1334" s="7"/>
      <c r="DH1334" s="7"/>
      <c r="DI1334" s="7"/>
      <c r="DJ1334" s="7"/>
      <c r="DK1334" s="7"/>
      <c r="DQ1334" s="7"/>
      <c r="DR1334" s="7"/>
      <c r="DS1334" s="7"/>
      <c r="DT1334" s="7"/>
      <c r="DU1334" s="7"/>
      <c r="EB1334" s="7"/>
      <c r="EC1334" s="7"/>
      <c r="ED1334" s="7"/>
      <c r="EE1334" s="7"/>
      <c r="EK1334" s="7"/>
      <c r="EL1334" s="7"/>
      <c r="EM1334" s="7"/>
      <c r="EN1334" s="7"/>
      <c r="EO1334" s="7"/>
      <c r="EV1334" s="7"/>
      <c r="EW1334" s="7"/>
      <c r="EX1334" s="7"/>
      <c r="EY1334" s="7"/>
    </row>
    <row r="1335" spans="1:155" s="8" customFormat="1" x14ac:dyDescent="0.35">
      <c r="A1335" s="5"/>
      <c r="B1335" s="5"/>
      <c r="C1335" s="5"/>
      <c r="D1335" s="5"/>
      <c r="E1335" s="5"/>
      <c r="F1335" s="5"/>
      <c r="G1335" s="6"/>
      <c r="H1335" s="6"/>
      <c r="I1335" s="7"/>
      <c r="J1335" s="7"/>
      <c r="K1335" s="7"/>
      <c r="L1335" s="7"/>
      <c r="M1335" s="7"/>
      <c r="N1335" s="7"/>
      <c r="O1335" s="7"/>
      <c r="P1335" s="6"/>
      <c r="Q1335" s="6"/>
      <c r="R1335" s="6"/>
      <c r="S1335" s="6"/>
      <c r="T1335" s="6"/>
      <c r="U1335" s="6"/>
      <c r="V1335" s="6"/>
      <c r="W1335" s="7"/>
      <c r="X1335" s="7"/>
      <c r="Y1335" s="7"/>
      <c r="Z1335" s="7"/>
      <c r="AA1335" s="7"/>
      <c r="AB1335" s="7"/>
      <c r="AC1335" s="7"/>
      <c r="AD1335" s="7"/>
      <c r="AE1335" s="7"/>
      <c r="AF1335" s="6"/>
      <c r="AG1335" s="7"/>
      <c r="AH1335" s="7"/>
      <c r="AI1335" s="7"/>
      <c r="AJ1335" s="7"/>
      <c r="AN1335" s="6"/>
      <c r="AO1335" s="7"/>
      <c r="AP1335" s="7"/>
      <c r="AQ1335" s="7"/>
      <c r="AR1335" s="7"/>
      <c r="AV1335" s="6"/>
      <c r="AW1335" s="7"/>
      <c r="AX1335" s="7"/>
      <c r="AY1335" s="7"/>
      <c r="AZ1335" s="7"/>
      <c r="BD1335" s="6"/>
      <c r="BE1335" s="7"/>
      <c r="BF1335" s="7"/>
      <c r="BG1335" s="7"/>
      <c r="BH1335" s="7"/>
      <c r="BQ1335" s="7"/>
      <c r="BR1335" s="7"/>
      <c r="BS1335" s="7"/>
      <c r="BT1335" s="7"/>
      <c r="BU1335" s="7"/>
      <c r="CH1335" s="7"/>
      <c r="CI1335" s="7"/>
      <c r="CJ1335" s="7"/>
      <c r="CK1335" s="7"/>
      <c r="CQ1335" s="7"/>
      <c r="CR1335" s="7"/>
      <c r="CS1335" s="7"/>
      <c r="CT1335" s="7"/>
      <c r="CU1335" s="7"/>
      <c r="DH1335" s="7"/>
      <c r="DI1335" s="7"/>
      <c r="DJ1335" s="7"/>
      <c r="DK1335" s="7"/>
      <c r="DQ1335" s="7"/>
      <c r="DR1335" s="7"/>
      <c r="DS1335" s="7"/>
      <c r="DT1335" s="7"/>
      <c r="DU1335" s="7"/>
      <c r="EB1335" s="7"/>
      <c r="EC1335" s="7"/>
      <c r="ED1335" s="7"/>
      <c r="EE1335" s="7"/>
      <c r="EK1335" s="7"/>
      <c r="EL1335" s="7"/>
      <c r="EM1335" s="7"/>
      <c r="EN1335" s="7"/>
      <c r="EO1335" s="7"/>
      <c r="EV1335" s="7"/>
      <c r="EW1335" s="7"/>
      <c r="EX1335" s="7"/>
      <c r="EY1335" s="7"/>
    </row>
    <row r="1336" spans="1:155" s="8" customFormat="1" x14ac:dyDescent="0.35">
      <c r="A1336" s="5"/>
      <c r="B1336" s="5"/>
      <c r="C1336" s="5"/>
      <c r="D1336" s="5"/>
      <c r="E1336" s="5"/>
      <c r="F1336" s="5"/>
      <c r="G1336" s="6"/>
      <c r="H1336" s="6"/>
      <c r="I1336" s="7"/>
      <c r="J1336" s="7"/>
      <c r="K1336" s="7"/>
      <c r="L1336" s="7"/>
      <c r="M1336" s="7"/>
      <c r="N1336" s="7"/>
      <c r="O1336" s="7"/>
      <c r="P1336" s="6"/>
      <c r="Q1336" s="6"/>
      <c r="R1336" s="6"/>
      <c r="S1336" s="6"/>
      <c r="T1336" s="6"/>
      <c r="U1336" s="6"/>
      <c r="V1336" s="6"/>
      <c r="W1336" s="7"/>
      <c r="X1336" s="7"/>
      <c r="Y1336" s="7"/>
      <c r="Z1336" s="7"/>
      <c r="AA1336" s="7"/>
      <c r="AB1336" s="7"/>
      <c r="AC1336" s="7"/>
      <c r="AD1336" s="7"/>
      <c r="AE1336" s="7"/>
      <c r="AF1336" s="6"/>
      <c r="AG1336" s="7"/>
      <c r="AH1336" s="7"/>
      <c r="AI1336" s="7"/>
      <c r="AJ1336" s="7"/>
      <c r="AN1336" s="6"/>
      <c r="AO1336" s="7"/>
      <c r="AP1336" s="7"/>
      <c r="AQ1336" s="7"/>
      <c r="AR1336" s="7"/>
      <c r="AV1336" s="6"/>
      <c r="AW1336" s="7"/>
      <c r="AX1336" s="7"/>
      <c r="AY1336" s="7"/>
      <c r="AZ1336" s="7"/>
      <c r="BD1336" s="6"/>
      <c r="BE1336" s="7"/>
      <c r="BF1336" s="7"/>
      <c r="BG1336" s="7"/>
      <c r="BH1336" s="7"/>
      <c r="BQ1336" s="7"/>
      <c r="BR1336" s="7"/>
      <c r="BS1336" s="7"/>
      <c r="BT1336" s="7"/>
      <c r="BU1336" s="7"/>
      <c r="CH1336" s="7"/>
      <c r="CI1336" s="7"/>
      <c r="CJ1336" s="7"/>
      <c r="CK1336" s="7"/>
      <c r="CQ1336" s="7"/>
      <c r="CR1336" s="7"/>
      <c r="CS1336" s="7"/>
      <c r="CT1336" s="7"/>
      <c r="CU1336" s="7"/>
      <c r="DH1336" s="7"/>
      <c r="DI1336" s="7"/>
      <c r="DJ1336" s="7"/>
      <c r="DK1336" s="7"/>
      <c r="DQ1336" s="7"/>
      <c r="DR1336" s="7"/>
      <c r="DS1336" s="7"/>
      <c r="DT1336" s="7"/>
      <c r="DU1336" s="7"/>
      <c r="EB1336" s="7"/>
      <c r="EC1336" s="7"/>
      <c r="ED1336" s="7"/>
      <c r="EE1336" s="7"/>
      <c r="EK1336" s="7"/>
      <c r="EL1336" s="7"/>
      <c r="EM1336" s="7"/>
      <c r="EN1336" s="7"/>
      <c r="EO1336" s="7"/>
      <c r="EV1336" s="7"/>
      <c r="EW1336" s="7"/>
      <c r="EX1336" s="7"/>
      <c r="EY1336" s="7"/>
    </row>
    <row r="1337" spans="1:155" s="8" customFormat="1" x14ac:dyDescent="0.35">
      <c r="A1337" s="5"/>
      <c r="B1337" s="5"/>
      <c r="C1337" s="5"/>
      <c r="D1337" s="5"/>
      <c r="E1337" s="5"/>
      <c r="F1337" s="5"/>
      <c r="G1337" s="6"/>
      <c r="H1337" s="6"/>
      <c r="I1337" s="7"/>
      <c r="J1337" s="7"/>
      <c r="K1337" s="7"/>
      <c r="L1337" s="7"/>
      <c r="M1337" s="7"/>
      <c r="N1337" s="7"/>
      <c r="O1337" s="7"/>
      <c r="P1337" s="6"/>
      <c r="Q1337" s="6"/>
      <c r="R1337" s="6"/>
      <c r="S1337" s="6"/>
      <c r="T1337" s="6"/>
      <c r="U1337" s="6"/>
      <c r="V1337" s="6"/>
      <c r="W1337" s="7"/>
      <c r="X1337" s="7"/>
      <c r="Y1337" s="7"/>
      <c r="Z1337" s="7"/>
      <c r="AA1337" s="7"/>
      <c r="AB1337" s="7"/>
      <c r="AC1337" s="7"/>
      <c r="AD1337" s="7"/>
      <c r="AE1337" s="7"/>
      <c r="AF1337" s="6"/>
      <c r="AG1337" s="7"/>
      <c r="AH1337" s="7"/>
      <c r="AI1337" s="7"/>
      <c r="AJ1337" s="7"/>
      <c r="AN1337" s="6"/>
      <c r="AO1337" s="7"/>
      <c r="AP1337" s="7"/>
      <c r="AQ1337" s="7"/>
      <c r="AR1337" s="7"/>
      <c r="AV1337" s="6"/>
      <c r="AW1337" s="7"/>
      <c r="AX1337" s="7"/>
      <c r="AY1337" s="7"/>
      <c r="AZ1337" s="7"/>
      <c r="BD1337" s="6"/>
      <c r="BE1337" s="7"/>
      <c r="BF1337" s="7"/>
      <c r="BG1337" s="7"/>
      <c r="BH1337" s="7"/>
      <c r="BQ1337" s="7"/>
      <c r="BR1337" s="7"/>
      <c r="BS1337" s="7"/>
      <c r="BT1337" s="7"/>
      <c r="BU1337" s="7"/>
      <c r="CH1337" s="7"/>
      <c r="CI1337" s="7"/>
      <c r="CJ1337" s="7"/>
      <c r="CK1337" s="7"/>
      <c r="CQ1337" s="7"/>
      <c r="CR1337" s="7"/>
      <c r="CS1337" s="7"/>
      <c r="CT1337" s="7"/>
      <c r="CU1337" s="7"/>
      <c r="DH1337" s="7"/>
      <c r="DI1337" s="7"/>
      <c r="DJ1337" s="7"/>
      <c r="DK1337" s="7"/>
      <c r="DQ1337" s="7"/>
      <c r="DR1337" s="7"/>
      <c r="DS1337" s="7"/>
      <c r="DT1337" s="7"/>
      <c r="DU1337" s="7"/>
      <c r="EB1337" s="7"/>
      <c r="EC1337" s="7"/>
      <c r="ED1337" s="7"/>
      <c r="EE1337" s="7"/>
      <c r="EK1337" s="7"/>
      <c r="EL1337" s="7"/>
      <c r="EM1337" s="7"/>
      <c r="EN1337" s="7"/>
      <c r="EO1337" s="7"/>
      <c r="EV1337" s="7"/>
      <c r="EW1337" s="7"/>
      <c r="EX1337" s="7"/>
      <c r="EY1337" s="7"/>
    </row>
    <row r="1338" spans="1:155" s="8" customFormat="1" x14ac:dyDescent="0.35">
      <c r="A1338" s="5"/>
      <c r="B1338" s="5"/>
      <c r="C1338" s="5"/>
      <c r="D1338" s="5"/>
      <c r="E1338" s="5"/>
      <c r="F1338" s="5"/>
      <c r="G1338" s="6"/>
      <c r="H1338" s="6"/>
      <c r="I1338" s="7"/>
      <c r="J1338" s="7"/>
      <c r="K1338" s="7"/>
      <c r="L1338" s="7"/>
      <c r="M1338" s="7"/>
      <c r="N1338" s="7"/>
      <c r="O1338" s="7"/>
      <c r="P1338" s="6"/>
      <c r="Q1338" s="6"/>
      <c r="R1338" s="6"/>
      <c r="S1338" s="6"/>
      <c r="T1338" s="6"/>
      <c r="U1338" s="6"/>
      <c r="V1338" s="6"/>
      <c r="W1338" s="7"/>
      <c r="X1338" s="7"/>
      <c r="Y1338" s="7"/>
      <c r="Z1338" s="7"/>
      <c r="AA1338" s="7"/>
      <c r="AB1338" s="7"/>
      <c r="AC1338" s="7"/>
      <c r="AD1338" s="7"/>
      <c r="AE1338" s="7"/>
      <c r="AF1338" s="6"/>
      <c r="AG1338" s="7"/>
      <c r="AH1338" s="7"/>
      <c r="AI1338" s="7"/>
      <c r="AJ1338" s="7"/>
      <c r="AN1338" s="6"/>
      <c r="AO1338" s="7"/>
      <c r="AP1338" s="7"/>
      <c r="AQ1338" s="7"/>
      <c r="AR1338" s="7"/>
      <c r="AV1338" s="6"/>
      <c r="AW1338" s="7"/>
      <c r="AX1338" s="7"/>
      <c r="AY1338" s="7"/>
      <c r="AZ1338" s="7"/>
      <c r="BD1338" s="6"/>
      <c r="BE1338" s="7"/>
      <c r="BF1338" s="7"/>
      <c r="BG1338" s="7"/>
      <c r="BH1338" s="7"/>
      <c r="BQ1338" s="7"/>
      <c r="BR1338" s="7"/>
      <c r="BS1338" s="7"/>
      <c r="BT1338" s="7"/>
      <c r="BU1338" s="7"/>
      <c r="CH1338" s="7"/>
      <c r="CI1338" s="7"/>
      <c r="CJ1338" s="7"/>
      <c r="CK1338" s="7"/>
      <c r="CQ1338" s="7"/>
      <c r="CR1338" s="7"/>
      <c r="CS1338" s="7"/>
      <c r="CT1338" s="7"/>
      <c r="CU1338" s="7"/>
      <c r="DH1338" s="7"/>
      <c r="DI1338" s="7"/>
      <c r="DJ1338" s="7"/>
      <c r="DK1338" s="7"/>
      <c r="DQ1338" s="7"/>
      <c r="DR1338" s="7"/>
      <c r="DS1338" s="7"/>
      <c r="DT1338" s="7"/>
      <c r="DU1338" s="7"/>
      <c r="EB1338" s="7"/>
      <c r="EC1338" s="7"/>
      <c r="ED1338" s="7"/>
      <c r="EE1338" s="7"/>
      <c r="EK1338" s="7"/>
      <c r="EL1338" s="7"/>
      <c r="EM1338" s="7"/>
      <c r="EN1338" s="7"/>
      <c r="EO1338" s="7"/>
      <c r="EV1338" s="7"/>
      <c r="EW1338" s="7"/>
      <c r="EX1338" s="7"/>
      <c r="EY1338" s="7"/>
    </row>
    <row r="1339" spans="1:155" s="8" customFormat="1" x14ac:dyDescent="0.35">
      <c r="A1339" s="5"/>
      <c r="B1339" s="5"/>
      <c r="C1339" s="5"/>
      <c r="D1339" s="5"/>
      <c r="E1339" s="5"/>
      <c r="F1339" s="5"/>
      <c r="G1339" s="6"/>
      <c r="H1339" s="6"/>
      <c r="I1339" s="7"/>
      <c r="J1339" s="7"/>
      <c r="K1339" s="7"/>
      <c r="L1339" s="7"/>
      <c r="M1339" s="7"/>
      <c r="N1339" s="7"/>
      <c r="O1339" s="7"/>
      <c r="P1339" s="6"/>
      <c r="Q1339" s="6"/>
      <c r="R1339" s="6"/>
      <c r="S1339" s="6"/>
      <c r="T1339" s="6"/>
      <c r="U1339" s="6"/>
      <c r="V1339" s="6"/>
      <c r="W1339" s="7"/>
      <c r="X1339" s="7"/>
      <c r="Y1339" s="7"/>
      <c r="Z1339" s="7"/>
      <c r="AA1339" s="7"/>
      <c r="AB1339" s="7"/>
      <c r="AC1339" s="7"/>
      <c r="AD1339" s="7"/>
      <c r="AE1339" s="7"/>
      <c r="AF1339" s="6"/>
      <c r="AG1339" s="7"/>
      <c r="AH1339" s="7"/>
      <c r="AI1339" s="7"/>
      <c r="AJ1339" s="7"/>
      <c r="AN1339" s="6"/>
      <c r="AO1339" s="7"/>
      <c r="AP1339" s="7"/>
      <c r="AQ1339" s="7"/>
      <c r="AR1339" s="7"/>
      <c r="AV1339" s="6"/>
      <c r="AW1339" s="7"/>
      <c r="AX1339" s="7"/>
      <c r="AY1339" s="7"/>
      <c r="AZ1339" s="7"/>
      <c r="BD1339" s="6"/>
      <c r="BE1339" s="7"/>
      <c r="BF1339" s="7"/>
      <c r="BG1339" s="7"/>
      <c r="BH1339" s="7"/>
      <c r="BQ1339" s="7"/>
      <c r="BR1339" s="7"/>
      <c r="BS1339" s="7"/>
      <c r="BT1339" s="7"/>
      <c r="BU1339" s="7"/>
      <c r="CH1339" s="7"/>
      <c r="CI1339" s="7"/>
      <c r="CJ1339" s="7"/>
      <c r="CK1339" s="7"/>
      <c r="CQ1339" s="7"/>
      <c r="CR1339" s="7"/>
      <c r="CS1339" s="7"/>
      <c r="CT1339" s="7"/>
      <c r="CU1339" s="7"/>
      <c r="DH1339" s="7"/>
      <c r="DI1339" s="7"/>
      <c r="DJ1339" s="7"/>
      <c r="DK1339" s="7"/>
      <c r="DQ1339" s="7"/>
      <c r="DR1339" s="7"/>
      <c r="DS1339" s="7"/>
      <c r="DT1339" s="7"/>
      <c r="DU1339" s="7"/>
      <c r="EB1339" s="7"/>
      <c r="EC1339" s="7"/>
      <c r="ED1339" s="7"/>
      <c r="EE1339" s="7"/>
      <c r="EK1339" s="7"/>
      <c r="EL1339" s="7"/>
      <c r="EM1339" s="7"/>
      <c r="EN1339" s="7"/>
      <c r="EO1339" s="7"/>
      <c r="EV1339" s="7"/>
      <c r="EW1339" s="7"/>
      <c r="EX1339" s="7"/>
      <c r="EY1339" s="7"/>
    </row>
    <row r="1340" spans="1:155" s="8" customFormat="1" x14ac:dyDescent="0.35">
      <c r="A1340" s="5"/>
      <c r="B1340" s="5"/>
      <c r="C1340" s="5"/>
      <c r="D1340" s="5"/>
      <c r="E1340" s="5"/>
      <c r="F1340" s="5"/>
      <c r="G1340" s="6"/>
      <c r="H1340" s="6"/>
      <c r="I1340" s="7"/>
      <c r="J1340" s="7"/>
      <c r="K1340" s="7"/>
      <c r="L1340" s="7"/>
      <c r="M1340" s="7"/>
      <c r="N1340" s="7"/>
      <c r="O1340" s="7"/>
      <c r="P1340" s="6"/>
      <c r="Q1340" s="6"/>
      <c r="R1340" s="6"/>
      <c r="S1340" s="6"/>
      <c r="T1340" s="6"/>
      <c r="U1340" s="6"/>
      <c r="V1340" s="6"/>
      <c r="W1340" s="7"/>
      <c r="X1340" s="7"/>
      <c r="Y1340" s="7"/>
      <c r="Z1340" s="7"/>
      <c r="AA1340" s="7"/>
      <c r="AB1340" s="7"/>
      <c r="AC1340" s="7"/>
      <c r="AD1340" s="7"/>
      <c r="AE1340" s="7"/>
      <c r="AF1340" s="6"/>
      <c r="AG1340" s="7"/>
      <c r="AH1340" s="7"/>
      <c r="AI1340" s="7"/>
      <c r="AJ1340" s="7"/>
      <c r="AN1340" s="6"/>
      <c r="AO1340" s="7"/>
      <c r="AP1340" s="7"/>
      <c r="AQ1340" s="7"/>
      <c r="AR1340" s="7"/>
      <c r="AV1340" s="6"/>
      <c r="AW1340" s="7"/>
      <c r="AX1340" s="7"/>
      <c r="AY1340" s="7"/>
      <c r="AZ1340" s="7"/>
      <c r="BD1340" s="6"/>
      <c r="BE1340" s="7"/>
      <c r="BF1340" s="7"/>
      <c r="BG1340" s="7"/>
      <c r="BH1340" s="7"/>
      <c r="BQ1340" s="7"/>
      <c r="BR1340" s="7"/>
      <c r="BS1340" s="7"/>
      <c r="BT1340" s="7"/>
      <c r="BU1340" s="7"/>
      <c r="CH1340" s="7"/>
      <c r="CI1340" s="7"/>
      <c r="CJ1340" s="7"/>
      <c r="CK1340" s="7"/>
      <c r="CQ1340" s="7"/>
      <c r="CR1340" s="7"/>
      <c r="CS1340" s="7"/>
      <c r="CT1340" s="7"/>
      <c r="CU1340" s="7"/>
      <c r="DH1340" s="7"/>
      <c r="DI1340" s="7"/>
      <c r="DJ1340" s="7"/>
      <c r="DK1340" s="7"/>
      <c r="DQ1340" s="7"/>
      <c r="DR1340" s="7"/>
      <c r="DS1340" s="7"/>
      <c r="DT1340" s="7"/>
      <c r="DU1340" s="7"/>
      <c r="EB1340" s="7"/>
      <c r="EC1340" s="7"/>
      <c r="ED1340" s="7"/>
      <c r="EE1340" s="7"/>
      <c r="EK1340" s="7"/>
      <c r="EL1340" s="7"/>
      <c r="EM1340" s="7"/>
      <c r="EN1340" s="7"/>
      <c r="EO1340" s="7"/>
      <c r="EV1340" s="7"/>
      <c r="EW1340" s="7"/>
      <c r="EX1340" s="7"/>
      <c r="EY1340" s="7"/>
    </row>
    <row r="1341" spans="1:155" s="8" customFormat="1" x14ac:dyDescent="0.35">
      <c r="A1341" s="5"/>
      <c r="B1341" s="5"/>
      <c r="C1341" s="5"/>
      <c r="D1341" s="5"/>
      <c r="E1341" s="5"/>
      <c r="F1341" s="5"/>
      <c r="G1341" s="6"/>
      <c r="H1341" s="6"/>
      <c r="I1341" s="7"/>
      <c r="J1341" s="7"/>
      <c r="K1341" s="7"/>
      <c r="L1341" s="7"/>
      <c r="M1341" s="7"/>
      <c r="N1341" s="7"/>
      <c r="O1341" s="7"/>
      <c r="P1341" s="6"/>
      <c r="Q1341" s="6"/>
      <c r="R1341" s="6"/>
      <c r="S1341" s="6"/>
      <c r="T1341" s="6"/>
      <c r="U1341" s="6"/>
      <c r="V1341" s="6"/>
      <c r="W1341" s="7"/>
      <c r="X1341" s="7"/>
      <c r="Y1341" s="7"/>
      <c r="Z1341" s="7"/>
      <c r="AA1341" s="7"/>
      <c r="AB1341" s="7"/>
      <c r="AC1341" s="7"/>
      <c r="AD1341" s="7"/>
      <c r="AE1341" s="7"/>
      <c r="AF1341" s="6"/>
      <c r="AG1341" s="7"/>
      <c r="AH1341" s="7"/>
      <c r="AI1341" s="7"/>
      <c r="AJ1341" s="7"/>
      <c r="AN1341" s="6"/>
      <c r="AO1341" s="7"/>
      <c r="AP1341" s="7"/>
      <c r="AQ1341" s="7"/>
      <c r="AR1341" s="7"/>
      <c r="AV1341" s="6"/>
      <c r="AW1341" s="7"/>
      <c r="AX1341" s="7"/>
      <c r="AY1341" s="7"/>
      <c r="AZ1341" s="7"/>
      <c r="BD1341" s="6"/>
      <c r="BE1341" s="7"/>
      <c r="BF1341" s="7"/>
      <c r="BG1341" s="7"/>
      <c r="BH1341" s="7"/>
      <c r="BQ1341" s="7"/>
      <c r="BR1341" s="7"/>
      <c r="BS1341" s="7"/>
      <c r="BT1341" s="7"/>
      <c r="BU1341" s="7"/>
      <c r="CH1341" s="7"/>
      <c r="CI1341" s="7"/>
      <c r="CJ1341" s="7"/>
      <c r="CK1341" s="7"/>
      <c r="CQ1341" s="7"/>
      <c r="CR1341" s="7"/>
      <c r="CS1341" s="7"/>
      <c r="CT1341" s="7"/>
      <c r="CU1341" s="7"/>
      <c r="DH1341" s="7"/>
      <c r="DI1341" s="7"/>
      <c r="DJ1341" s="7"/>
      <c r="DK1341" s="7"/>
      <c r="DQ1341" s="7"/>
      <c r="DR1341" s="7"/>
      <c r="DS1341" s="7"/>
      <c r="DT1341" s="7"/>
      <c r="DU1341" s="7"/>
      <c r="EB1341" s="7"/>
      <c r="EC1341" s="7"/>
      <c r="ED1341" s="7"/>
      <c r="EE1341" s="7"/>
      <c r="EK1341" s="7"/>
      <c r="EL1341" s="7"/>
      <c r="EM1341" s="7"/>
      <c r="EN1341" s="7"/>
      <c r="EO1341" s="7"/>
      <c r="EV1341" s="7"/>
      <c r="EW1341" s="7"/>
      <c r="EX1341" s="7"/>
      <c r="EY1341" s="7"/>
    </row>
    <row r="1342" spans="1:155" s="8" customFormat="1" x14ac:dyDescent="0.35">
      <c r="A1342" s="5"/>
      <c r="B1342" s="5"/>
      <c r="C1342" s="5"/>
      <c r="D1342" s="5"/>
      <c r="E1342" s="5"/>
      <c r="F1342" s="5"/>
      <c r="G1342" s="6"/>
      <c r="H1342" s="6"/>
      <c r="I1342" s="7"/>
      <c r="J1342" s="7"/>
      <c r="K1342" s="7"/>
      <c r="L1342" s="7"/>
      <c r="M1342" s="7"/>
      <c r="N1342" s="7"/>
      <c r="O1342" s="7"/>
      <c r="P1342" s="6"/>
      <c r="Q1342" s="6"/>
      <c r="R1342" s="6"/>
      <c r="S1342" s="6"/>
      <c r="T1342" s="6"/>
      <c r="U1342" s="6"/>
      <c r="V1342" s="6"/>
      <c r="W1342" s="7"/>
      <c r="X1342" s="7"/>
      <c r="Y1342" s="7"/>
      <c r="Z1342" s="7"/>
      <c r="AA1342" s="7"/>
      <c r="AB1342" s="7"/>
      <c r="AC1342" s="7"/>
      <c r="AD1342" s="7"/>
      <c r="AE1342" s="7"/>
      <c r="AF1342" s="6"/>
      <c r="AG1342" s="7"/>
      <c r="AH1342" s="7"/>
      <c r="AI1342" s="7"/>
      <c r="AJ1342" s="7"/>
      <c r="AN1342" s="6"/>
      <c r="AO1342" s="7"/>
      <c r="AP1342" s="7"/>
      <c r="AQ1342" s="7"/>
      <c r="AR1342" s="7"/>
      <c r="AV1342" s="6"/>
      <c r="AW1342" s="7"/>
      <c r="AX1342" s="7"/>
      <c r="AY1342" s="7"/>
      <c r="AZ1342" s="7"/>
      <c r="BD1342" s="6"/>
      <c r="BE1342" s="7"/>
      <c r="BF1342" s="7"/>
      <c r="BG1342" s="7"/>
      <c r="BH1342" s="7"/>
      <c r="BQ1342" s="7"/>
      <c r="BR1342" s="7"/>
      <c r="BS1342" s="7"/>
      <c r="BT1342" s="7"/>
      <c r="BU1342" s="7"/>
      <c r="CH1342" s="7"/>
      <c r="CI1342" s="7"/>
      <c r="CJ1342" s="7"/>
      <c r="CK1342" s="7"/>
      <c r="CQ1342" s="7"/>
      <c r="CR1342" s="7"/>
      <c r="CS1342" s="7"/>
      <c r="CT1342" s="7"/>
      <c r="CU1342" s="7"/>
      <c r="DH1342" s="7"/>
      <c r="DI1342" s="7"/>
      <c r="DJ1342" s="7"/>
      <c r="DK1342" s="7"/>
      <c r="DQ1342" s="7"/>
      <c r="DR1342" s="7"/>
      <c r="DS1342" s="7"/>
      <c r="DT1342" s="7"/>
      <c r="DU1342" s="7"/>
      <c r="EB1342" s="7"/>
      <c r="EC1342" s="7"/>
      <c r="ED1342" s="7"/>
      <c r="EE1342" s="7"/>
      <c r="EK1342" s="7"/>
      <c r="EL1342" s="7"/>
      <c r="EM1342" s="7"/>
      <c r="EN1342" s="7"/>
      <c r="EO1342" s="7"/>
      <c r="EV1342" s="7"/>
      <c r="EW1342" s="7"/>
      <c r="EX1342" s="7"/>
      <c r="EY1342" s="7"/>
    </row>
    <row r="1343" spans="1:155" s="8" customFormat="1" x14ac:dyDescent="0.35">
      <c r="A1343" s="5"/>
      <c r="B1343" s="5"/>
      <c r="C1343" s="5"/>
      <c r="D1343" s="5"/>
      <c r="E1343" s="5"/>
      <c r="F1343" s="5"/>
      <c r="G1343" s="6"/>
      <c r="H1343" s="6"/>
      <c r="I1343" s="7"/>
      <c r="J1343" s="7"/>
      <c r="K1343" s="7"/>
      <c r="L1343" s="7"/>
      <c r="M1343" s="7"/>
      <c r="N1343" s="7"/>
      <c r="O1343" s="7"/>
      <c r="P1343" s="6"/>
      <c r="Q1343" s="6"/>
      <c r="R1343" s="6"/>
      <c r="S1343" s="6"/>
      <c r="T1343" s="6"/>
      <c r="U1343" s="6"/>
      <c r="V1343" s="6"/>
      <c r="W1343" s="7"/>
      <c r="X1343" s="7"/>
      <c r="Y1343" s="7"/>
      <c r="Z1343" s="7"/>
      <c r="AA1343" s="7"/>
      <c r="AB1343" s="7"/>
      <c r="AC1343" s="7"/>
      <c r="AD1343" s="7"/>
      <c r="AE1343" s="7"/>
      <c r="AF1343" s="6"/>
      <c r="AG1343" s="7"/>
      <c r="AH1343" s="7"/>
      <c r="AI1343" s="7"/>
      <c r="AJ1343" s="7"/>
      <c r="AN1343" s="6"/>
      <c r="AO1343" s="7"/>
      <c r="AP1343" s="7"/>
      <c r="AQ1343" s="7"/>
      <c r="AR1343" s="7"/>
      <c r="AV1343" s="6"/>
      <c r="AW1343" s="7"/>
      <c r="AX1343" s="7"/>
      <c r="AY1343" s="7"/>
      <c r="AZ1343" s="7"/>
      <c r="BD1343" s="6"/>
      <c r="BE1343" s="7"/>
      <c r="BF1343" s="7"/>
      <c r="BG1343" s="7"/>
      <c r="BH1343" s="7"/>
      <c r="BQ1343" s="7"/>
      <c r="BR1343" s="7"/>
      <c r="BS1343" s="7"/>
      <c r="BT1343" s="7"/>
      <c r="BU1343" s="7"/>
      <c r="CH1343" s="7"/>
      <c r="CI1343" s="7"/>
      <c r="CJ1343" s="7"/>
      <c r="CK1343" s="7"/>
      <c r="CQ1343" s="7"/>
      <c r="CR1343" s="7"/>
      <c r="CS1343" s="7"/>
      <c r="CT1343" s="7"/>
      <c r="CU1343" s="7"/>
      <c r="DH1343" s="7"/>
      <c r="DI1343" s="7"/>
      <c r="DJ1343" s="7"/>
      <c r="DK1343" s="7"/>
      <c r="DQ1343" s="7"/>
      <c r="DR1343" s="7"/>
      <c r="DS1343" s="7"/>
      <c r="DT1343" s="7"/>
      <c r="DU1343" s="7"/>
      <c r="EB1343" s="7"/>
      <c r="EC1343" s="7"/>
      <c r="ED1343" s="7"/>
      <c r="EE1343" s="7"/>
      <c r="EK1343" s="7"/>
      <c r="EL1343" s="7"/>
      <c r="EM1343" s="7"/>
      <c r="EN1343" s="7"/>
      <c r="EO1343" s="7"/>
      <c r="EV1343" s="7"/>
      <c r="EW1343" s="7"/>
      <c r="EX1343" s="7"/>
      <c r="EY1343" s="7"/>
    </row>
    <row r="1344" spans="1:155" s="8" customFormat="1" x14ac:dyDescent="0.35">
      <c r="A1344" s="5"/>
      <c r="B1344" s="5"/>
      <c r="C1344" s="5"/>
      <c r="D1344" s="5"/>
      <c r="E1344" s="5"/>
      <c r="F1344" s="5"/>
      <c r="G1344" s="6"/>
      <c r="H1344" s="6"/>
      <c r="I1344" s="7"/>
      <c r="J1344" s="7"/>
      <c r="K1344" s="7"/>
      <c r="L1344" s="7"/>
      <c r="M1344" s="7"/>
      <c r="N1344" s="7"/>
      <c r="O1344" s="7"/>
      <c r="P1344" s="6"/>
      <c r="Q1344" s="6"/>
      <c r="R1344" s="6"/>
      <c r="S1344" s="6"/>
      <c r="T1344" s="6"/>
      <c r="U1344" s="6"/>
      <c r="V1344" s="6"/>
      <c r="W1344" s="7"/>
      <c r="X1344" s="7"/>
      <c r="Y1344" s="7"/>
      <c r="Z1344" s="7"/>
      <c r="AA1344" s="7"/>
      <c r="AB1344" s="7"/>
      <c r="AC1344" s="7"/>
      <c r="AD1344" s="7"/>
      <c r="AE1344" s="7"/>
      <c r="AF1344" s="6"/>
      <c r="AG1344" s="7"/>
      <c r="AH1344" s="7"/>
      <c r="AI1344" s="7"/>
      <c r="AJ1344" s="7"/>
      <c r="AN1344" s="6"/>
      <c r="AO1344" s="7"/>
      <c r="AP1344" s="7"/>
      <c r="AQ1344" s="7"/>
      <c r="AR1344" s="7"/>
      <c r="AV1344" s="6"/>
      <c r="AW1344" s="7"/>
      <c r="AX1344" s="7"/>
      <c r="AY1344" s="7"/>
      <c r="AZ1344" s="7"/>
      <c r="BD1344" s="6"/>
      <c r="BE1344" s="7"/>
      <c r="BF1344" s="7"/>
      <c r="BG1344" s="7"/>
      <c r="BH1344" s="7"/>
      <c r="BQ1344" s="7"/>
      <c r="BR1344" s="7"/>
      <c r="BS1344" s="7"/>
      <c r="BT1344" s="7"/>
      <c r="BU1344" s="7"/>
      <c r="CH1344" s="7"/>
      <c r="CI1344" s="7"/>
      <c r="CJ1344" s="7"/>
      <c r="CK1344" s="7"/>
      <c r="CQ1344" s="7"/>
      <c r="CR1344" s="7"/>
      <c r="CS1344" s="7"/>
      <c r="CT1344" s="7"/>
      <c r="CU1344" s="7"/>
      <c r="DH1344" s="7"/>
      <c r="DI1344" s="7"/>
      <c r="DJ1344" s="7"/>
      <c r="DK1344" s="7"/>
      <c r="DQ1344" s="7"/>
      <c r="DR1344" s="7"/>
      <c r="DS1344" s="7"/>
      <c r="DT1344" s="7"/>
      <c r="DU1344" s="7"/>
      <c r="EB1344" s="7"/>
      <c r="EC1344" s="7"/>
      <c r="ED1344" s="7"/>
      <c r="EE1344" s="7"/>
      <c r="EK1344" s="7"/>
      <c r="EL1344" s="7"/>
      <c r="EM1344" s="7"/>
      <c r="EN1344" s="7"/>
      <c r="EO1344" s="7"/>
      <c r="EV1344" s="7"/>
      <c r="EW1344" s="7"/>
      <c r="EX1344" s="7"/>
      <c r="EY1344" s="7"/>
    </row>
    <row r="1345" spans="1:155" s="8" customFormat="1" x14ac:dyDescent="0.35">
      <c r="A1345" s="5"/>
      <c r="B1345" s="5"/>
      <c r="C1345" s="5"/>
      <c r="D1345" s="5"/>
      <c r="E1345" s="5"/>
      <c r="F1345" s="5"/>
      <c r="G1345" s="6"/>
      <c r="H1345" s="6"/>
      <c r="I1345" s="7"/>
      <c r="J1345" s="7"/>
      <c r="K1345" s="7"/>
      <c r="L1345" s="7"/>
      <c r="M1345" s="7"/>
      <c r="N1345" s="7"/>
      <c r="O1345" s="7"/>
      <c r="P1345" s="6"/>
      <c r="Q1345" s="6"/>
      <c r="R1345" s="6"/>
      <c r="S1345" s="6"/>
      <c r="T1345" s="6"/>
      <c r="U1345" s="6"/>
      <c r="V1345" s="6"/>
      <c r="W1345" s="7"/>
      <c r="X1345" s="7"/>
      <c r="Y1345" s="7"/>
      <c r="Z1345" s="7"/>
      <c r="AA1345" s="7"/>
      <c r="AB1345" s="7"/>
      <c r="AC1345" s="7"/>
      <c r="AD1345" s="7"/>
      <c r="AE1345" s="7"/>
      <c r="AF1345" s="6"/>
      <c r="AG1345" s="7"/>
      <c r="AH1345" s="7"/>
      <c r="AI1345" s="7"/>
      <c r="AJ1345" s="7"/>
      <c r="AN1345" s="6"/>
      <c r="AO1345" s="7"/>
      <c r="AP1345" s="7"/>
      <c r="AQ1345" s="7"/>
      <c r="AR1345" s="7"/>
      <c r="AV1345" s="6"/>
      <c r="AW1345" s="7"/>
      <c r="AX1345" s="7"/>
      <c r="AY1345" s="7"/>
      <c r="AZ1345" s="7"/>
      <c r="BD1345" s="6"/>
      <c r="BE1345" s="7"/>
      <c r="BF1345" s="7"/>
      <c r="BG1345" s="7"/>
      <c r="BH1345" s="7"/>
      <c r="BQ1345" s="7"/>
      <c r="BR1345" s="7"/>
      <c r="BS1345" s="7"/>
      <c r="BT1345" s="7"/>
      <c r="BU1345" s="7"/>
      <c r="CH1345" s="7"/>
      <c r="CI1345" s="7"/>
      <c r="CJ1345" s="7"/>
      <c r="CK1345" s="7"/>
      <c r="CQ1345" s="7"/>
      <c r="CR1345" s="7"/>
      <c r="CS1345" s="7"/>
      <c r="CT1345" s="7"/>
      <c r="CU1345" s="7"/>
      <c r="DH1345" s="7"/>
      <c r="DI1345" s="7"/>
      <c r="DJ1345" s="7"/>
      <c r="DK1345" s="7"/>
      <c r="DQ1345" s="7"/>
      <c r="DR1345" s="7"/>
      <c r="DS1345" s="7"/>
      <c r="DT1345" s="7"/>
      <c r="DU1345" s="7"/>
      <c r="EB1345" s="7"/>
      <c r="EC1345" s="7"/>
      <c r="ED1345" s="7"/>
      <c r="EE1345" s="7"/>
      <c r="EK1345" s="7"/>
      <c r="EL1345" s="7"/>
      <c r="EM1345" s="7"/>
      <c r="EN1345" s="7"/>
      <c r="EO1345" s="7"/>
      <c r="EV1345" s="7"/>
      <c r="EW1345" s="7"/>
      <c r="EX1345" s="7"/>
      <c r="EY1345" s="7"/>
    </row>
    <row r="1346" spans="1:155" s="8" customFormat="1" x14ac:dyDescent="0.35">
      <c r="A1346" s="5"/>
      <c r="B1346" s="5"/>
      <c r="C1346" s="5"/>
      <c r="D1346" s="5"/>
      <c r="E1346" s="5"/>
      <c r="F1346" s="5"/>
      <c r="G1346" s="6"/>
      <c r="H1346" s="6"/>
      <c r="I1346" s="7"/>
      <c r="J1346" s="7"/>
      <c r="K1346" s="7"/>
      <c r="L1346" s="7"/>
      <c r="M1346" s="7"/>
      <c r="N1346" s="7"/>
      <c r="O1346" s="7"/>
      <c r="P1346" s="6"/>
      <c r="Q1346" s="6"/>
      <c r="R1346" s="6"/>
      <c r="S1346" s="6"/>
      <c r="T1346" s="6"/>
      <c r="U1346" s="6"/>
      <c r="V1346" s="6"/>
      <c r="W1346" s="7"/>
      <c r="X1346" s="7"/>
      <c r="Y1346" s="7"/>
      <c r="Z1346" s="7"/>
      <c r="AA1346" s="7"/>
      <c r="AB1346" s="7"/>
      <c r="AC1346" s="7"/>
      <c r="AD1346" s="7"/>
      <c r="AE1346" s="7"/>
      <c r="AF1346" s="6"/>
      <c r="AG1346" s="7"/>
      <c r="AH1346" s="7"/>
      <c r="AI1346" s="7"/>
      <c r="AJ1346" s="7"/>
      <c r="AN1346" s="6"/>
      <c r="AO1346" s="7"/>
      <c r="AP1346" s="7"/>
      <c r="AQ1346" s="7"/>
      <c r="AR1346" s="7"/>
      <c r="AV1346" s="6"/>
      <c r="AW1346" s="7"/>
      <c r="AX1346" s="7"/>
      <c r="AY1346" s="7"/>
      <c r="AZ1346" s="7"/>
      <c r="BD1346" s="6"/>
      <c r="BE1346" s="7"/>
      <c r="BF1346" s="7"/>
      <c r="BG1346" s="7"/>
      <c r="BH1346" s="7"/>
      <c r="BQ1346" s="7"/>
      <c r="BR1346" s="7"/>
      <c r="BS1346" s="7"/>
      <c r="BT1346" s="7"/>
      <c r="BU1346" s="7"/>
      <c r="CH1346" s="7"/>
      <c r="CI1346" s="7"/>
      <c r="CJ1346" s="7"/>
      <c r="CK1346" s="7"/>
      <c r="CQ1346" s="7"/>
      <c r="CR1346" s="7"/>
      <c r="CS1346" s="7"/>
      <c r="CT1346" s="7"/>
      <c r="CU1346" s="7"/>
      <c r="DH1346" s="7"/>
      <c r="DI1346" s="7"/>
      <c r="DJ1346" s="7"/>
      <c r="DK1346" s="7"/>
      <c r="DQ1346" s="7"/>
      <c r="DR1346" s="7"/>
      <c r="DS1346" s="7"/>
      <c r="DT1346" s="7"/>
      <c r="DU1346" s="7"/>
      <c r="EB1346" s="7"/>
      <c r="EC1346" s="7"/>
      <c r="ED1346" s="7"/>
      <c r="EE1346" s="7"/>
      <c r="EK1346" s="7"/>
      <c r="EL1346" s="7"/>
      <c r="EM1346" s="7"/>
      <c r="EN1346" s="7"/>
      <c r="EO1346" s="7"/>
      <c r="EV1346" s="7"/>
      <c r="EW1346" s="7"/>
      <c r="EX1346" s="7"/>
      <c r="EY1346" s="7"/>
    </row>
    <row r="1347" spans="1:155" s="8" customFormat="1" x14ac:dyDescent="0.35">
      <c r="A1347" s="5"/>
      <c r="B1347" s="5"/>
      <c r="C1347" s="5"/>
      <c r="D1347" s="5"/>
      <c r="E1347" s="5"/>
      <c r="F1347" s="5"/>
      <c r="G1347" s="6"/>
      <c r="H1347" s="6"/>
      <c r="I1347" s="7"/>
      <c r="J1347" s="7"/>
      <c r="K1347" s="7"/>
      <c r="L1347" s="7"/>
      <c r="M1347" s="7"/>
      <c r="N1347" s="7"/>
      <c r="O1347" s="7"/>
      <c r="P1347" s="6"/>
      <c r="Q1347" s="6"/>
      <c r="R1347" s="6"/>
      <c r="S1347" s="6"/>
      <c r="T1347" s="6"/>
      <c r="U1347" s="6"/>
      <c r="V1347" s="6"/>
      <c r="W1347" s="7"/>
      <c r="X1347" s="7"/>
      <c r="Y1347" s="7"/>
      <c r="Z1347" s="7"/>
      <c r="AA1347" s="7"/>
      <c r="AB1347" s="7"/>
      <c r="AC1347" s="7"/>
      <c r="AD1347" s="7"/>
      <c r="AE1347" s="7"/>
      <c r="AF1347" s="6"/>
      <c r="AG1347" s="7"/>
      <c r="AH1347" s="7"/>
      <c r="AI1347" s="7"/>
      <c r="AJ1347" s="7"/>
      <c r="AN1347" s="6"/>
      <c r="AO1347" s="7"/>
      <c r="AP1347" s="7"/>
      <c r="AQ1347" s="7"/>
      <c r="AR1347" s="7"/>
      <c r="AV1347" s="6"/>
      <c r="AW1347" s="7"/>
      <c r="AX1347" s="7"/>
      <c r="AY1347" s="7"/>
      <c r="AZ1347" s="7"/>
      <c r="BD1347" s="6"/>
      <c r="BE1347" s="7"/>
      <c r="BF1347" s="7"/>
      <c r="BG1347" s="7"/>
      <c r="BH1347" s="7"/>
      <c r="BQ1347" s="7"/>
      <c r="BR1347" s="7"/>
      <c r="BS1347" s="7"/>
      <c r="BT1347" s="7"/>
      <c r="BU1347" s="7"/>
      <c r="CH1347" s="7"/>
      <c r="CI1347" s="7"/>
      <c r="CJ1347" s="7"/>
      <c r="CK1347" s="7"/>
      <c r="CQ1347" s="7"/>
      <c r="CR1347" s="7"/>
      <c r="CS1347" s="7"/>
      <c r="CT1347" s="7"/>
      <c r="CU1347" s="7"/>
      <c r="DH1347" s="7"/>
      <c r="DI1347" s="7"/>
      <c r="DJ1347" s="7"/>
      <c r="DK1347" s="7"/>
      <c r="DQ1347" s="7"/>
      <c r="DR1347" s="7"/>
      <c r="DS1347" s="7"/>
      <c r="DT1347" s="7"/>
      <c r="DU1347" s="7"/>
      <c r="EB1347" s="7"/>
      <c r="EC1347" s="7"/>
      <c r="ED1347" s="7"/>
      <c r="EE1347" s="7"/>
      <c r="EK1347" s="7"/>
      <c r="EL1347" s="7"/>
      <c r="EM1347" s="7"/>
      <c r="EN1347" s="7"/>
      <c r="EO1347" s="7"/>
      <c r="EV1347" s="7"/>
      <c r="EW1347" s="7"/>
      <c r="EX1347" s="7"/>
      <c r="EY1347" s="7"/>
    </row>
    <row r="1348" spans="1:155" s="8" customFormat="1" x14ac:dyDescent="0.35">
      <c r="A1348" s="5"/>
      <c r="B1348" s="5"/>
      <c r="C1348" s="5"/>
      <c r="D1348" s="5"/>
      <c r="E1348" s="5"/>
      <c r="F1348" s="5"/>
      <c r="G1348" s="6"/>
      <c r="H1348" s="6"/>
      <c r="I1348" s="7"/>
      <c r="J1348" s="7"/>
      <c r="K1348" s="7"/>
      <c r="L1348" s="7"/>
      <c r="M1348" s="7"/>
      <c r="N1348" s="7"/>
      <c r="O1348" s="7"/>
      <c r="P1348" s="6"/>
      <c r="Q1348" s="6"/>
      <c r="R1348" s="6"/>
      <c r="S1348" s="6"/>
      <c r="T1348" s="6"/>
      <c r="U1348" s="6"/>
      <c r="V1348" s="6"/>
      <c r="W1348" s="7"/>
      <c r="X1348" s="7"/>
      <c r="Y1348" s="7"/>
      <c r="Z1348" s="7"/>
      <c r="AA1348" s="7"/>
      <c r="AB1348" s="7"/>
      <c r="AC1348" s="7"/>
      <c r="AD1348" s="7"/>
      <c r="AE1348" s="7"/>
      <c r="AF1348" s="6"/>
      <c r="AG1348" s="7"/>
      <c r="AH1348" s="7"/>
      <c r="AI1348" s="7"/>
      <c r="AJ1348" s="7"/>
      <c r="AN1348" s="6"/>
      <c r="AO1348" s="7"/>
      <c r="AP1348" s="7"/>
      <c r="AQ1348" s="7"/>
      <c r="AR1348" s="7"/>
      <c r="AV1348" s="6"/>
      <c r="AW1348" s="7"/>
      <c r="AX1348" s="7"/>
      <c r="AY1348" s="7"/>
      <c r="AZ1348" s="7"/>
      <c r="BD1348" s="6"/>
      <c r="BE1348" s="7"/>
      <c r="BF1348" s="7"/>
      <c r="BG1348" s="7"/>
      <c r="BH1348" s="7"/>
      <c r="BQ1348" s="7"/>
      <c r="BR1348" s="7"/>
      <c r="BS1348" s="7"/>
      <c r="BT1348" s="7"/>
      <c r="BU1348" s="7"/>
      <c r="CH1348" s="7"/>
      <c r="CI1348" s="7"/>
      <c r="CJ1348" s="7"/>
      <c r="CK1348" s="7"/>
      <c r="CQ1348" s="7"/>
      <c r="CR1348" s="7"/>
      <c r="CS1348" s="7"/>
      <c r="CT1348" s="7"/>
      <c r="CU1348" s="7"/>
      <c r="DH1348" s="7"/>
      <c r="DI1348" s="7"/>
      <c r="DJ1348" s="7"/>
      <c r="DK1348" s="7"/>
      <c r="DQ1348" s="7"/>
      <c r="DR1348" s="7"/>
      <c r="DS1348" s="7"/>
      <c r="DT1348" s="7"/>
      <c r="DU1348" s="7"/>
      <c r="EB1348" s="7"/>
      <c r="EC1348" s="7"/>
      <c r="ED1348" s="7"/>
      <c r="EE1348" s="7"/>
      <c r="EK1348" s="7"/>
      <c r="EL1348" s="7"/>
      <c r="EM1348" s="7"/>
      <c r="EN1348" s="7"/>
      <c r="EO1348" s="7"/>
      <c r="EV1348" s="7"/>
      <c r="EW1348" s="7"/>
      <c r="EX1348" s="7"/>
      <c r="EY1348" s="7"/>
    </row>
    <row r="1349" spans="1:155" s="8" customFormat="1" x14ac:dyDescent="0.35">
      <c r="A1349" s="5"/>
      <c r="B1349" s="5"/>
      <c r="C1349" s="5"/>
      <c r="D1349" s="5"/>
      <c r="E1349" s="5"/>
      <c r="F1349" s="5"/>
      <c r="G1349" s="6"/>
      <c r="H1349" s="6"/>
      <c r="I1349" s="7"/>
      <c r="J1349" s="7"/>
      <c r="K1349" s="7"/>
      <c r="L1349" s="7"/>
      <c r="M1349" s="7"/>
      <c r="N1349" s="7"/>
      <c r="O1349" s="7"/>
      <c r="P1349" s="6"/>
      <c r="Q1349" s="6"/>
      <c r="R1349" s="6"/>
      <c r="S1349" s="6"/>
      <c r="T1349" s="6"/>
      <c r="U1349" s="6"/>
      <c r="V1349" s="6"/>
      <c r="W1349" s="7"/>
      <c r="X1349" s="7"/>
      <c r="Y1349" s="7"/>
      <c r="Z1349" s="7"/>
      <c r="AA1349" s="7"/>
      <c r="AB1349" s="7"/>
      <c r="AC1349" s="7"/>
      <c r="AD1349" s="7"/>
      <c r="AE1349" s="7"/>
      <c r="AF1349" s="6"/>
      <c r="AG1349" s="7"/>
      <c r="AH1349" s="7"/>
      <c r="AI1349" s="7"/>
      <c r="AJ1349" s="7"/>
      <c r="AN1349" s="6"/>
      <c r="AO1349" s="7"/>
      <c r="AP1349" s="7"/>
      <c r="AQ1349" s="7"/>
      <c r="AR1349" s="7"/>
      <c r="AV1349" s="6"/>
      <c r="AW1349" s="7"/>
      <c r="AX1349" s="7"/>
      <c r="AY1349" s="7"/>
      <c r="AZ1349" s="7"/>
      <c r="BD1349" s="6"/>
      <c r="BE1349" s="7"/>
      <c r="BF1349" s="7"/>
      <c r="BG1349" s="7"/>
      <c r="BH1349" s="7"/>
      <c r="BQ1349" s="7"/>
      <c r="BR1349" s="7"/>
      <c r="BS1349" s="7"/>
      <c r="BT1349" s="7"/>
      <c r="BU1349" s="7"/>
      <c r="CH1349" s="7"/>
      <c r="CI1349" s="7"/>
      <c r="CJ1349" s="7"/>
      <c r="CK1349" s="7"/>
      <c r="CQ1349" s="7"/>
      <c r="CR1349" s="7"/>
      <c r="CS1349" s="7"/>
      <c r="CT1349" s="7"/>
      <c r="CU1349" s="7"/>
      <c r="DH1349" s="7"/>
      <c r="DI1349" s="7"/>
      <c r="DJ1349" s="7"/>
      <c r="DK1349" s="7"/>
      <c r="DQ1349" s="7"/>
      <c r="DR1349" s="7"/>
      <c r="DS1349" s="7"/>
      <c r="DT1349" s="7"/>
      <c r="DU1349" s="7"/>
      <c r="EB1349" s="7"/>
      <c r="EC1349" s="7"/>
      <c r="ED1349" s="7"/>
      <c r="EE1349" s="7"/>
      <c r="EK1349" s="7"/>
      <c r="EL1349" s="7"/>
      <c r="EM1349" s="7"/>
      <c r="EN1349" s="7"/>
      <c r="EO1349" s="7"/>
      <c r="EV1349" s="7"/>
      <c r="EW1349" s="7"/>
      <c r="EX1349" s="7"/>
      <c r="EY1349" s="7"/>
    </row>
    <row r="1350" spans="1:155" s="8" customFormat="1" x14ac:dyDescent="0.35">
      <c r="A1350" s="5"/>
      <c r="B1350" s="5"/>
      <c r="C1350" s="5"/>
      <c r="D1350" s="5"/>
      <c r="E1350" s="5"/>
      <c r="F1350" s="5"/>
      <c r="G1350" s="6"/>
      <c r="H1350" s="6"/>
      <c r="I1350" s="7"/>
      <c r="J1350" s="7"/>
      <c r="K1350" s="7"/>
      <c r="L1350" s="7"/>
      <c r="M1350" s="7"/>
      <c r="N1350" s="7"/>
      <c r="O1350" s="7"/>
      <c r="P1350" s="6"/>
      <c r="Q1350" s="6"/>
      <c r="R1350" s="6"/>
      <c r="S1350" s="6"/>
      <c r="T1350" s="6"/>
      <c r="U1350" s="6"/>
      <c r="V1350" s="6"/>
      <c r="W1350" s="7"/>
      <c r="X1350" s="7"/>
      <c r="Y1350" s="7"/>
      <c r="Z1350" s="7"/>
      <c r="AA1350" s="7"/>
      <c r="AB1350" s="7"/>
      <c r="AC1350" s="7"/>
      <c r="AD1350" s="7"/>
      <c r="AE1350" s="7"/>
      <c r="AF1350" s="6"/>
      <c r="AG1350" s="7"/>
      <c r="AH1350" s="7"/>
      <c r="AI1350" s="7"/>
      <c r="AJ1350" s="7"/>
      <c r="AN1350" s="6"/>
      <c r="AO1350" s="7"/>
      <c r="AP1350" s="7"/>
      <c r="AQ1350" s="7"/>
      <c r="AR1350" s="7"/>
      <c r="AV1350" s="6"/>
      <c r="AW1350" s="7"/>
      <c r="AX1350" s="7"/>
      <c r="AY1350" s="7"/>
      <c r="AZ1350" s="7"/>
      <c r="BD1350" s="6"/>
      <c r="BE1350" s="7"/>
      <c r="BF1350" s="7"/>
      <c r="BG1350" s="7"/>
      <c r="BH1350" s="7"/>
      <c r="BQ1350" s="7"/>
      <c r="BR1350" s="7"/>
      <c r="BS1350" s="7"/>
      <c r="BT1350" s="7"/>
      <c r="BU1350" s="7"/>
      <c r="CH1350" s="7"/>
      <c r="CI1350" s="7"/>
      <c r="CJ1350" s="7"/>
      <c r="CK1350" s="7"/>
      <c r="CQ1350" s="7"/>
      <c r="CR1350" s="7"/>
      <c r="CS1350" s="7"/>
      <c r="CT1350" s="7"/>
      <c r="CU1350" s="7"/>
      <c r="DH1350" s="7"/>
      <c r="DI1350" s="7"/>
      <c r="DJ1350" s="7"/>
      <c r="DK1350" s="7"/>
      <c r="DQ1350" s="7"/>
      <c r="DR1350" s="7"/>
      <c r="DS1350" s="7"/>
      <c r="DT1350" s="7"/>
      <c r="DU1350" s="7"/>
      <c r="EB1350" s="7"/>
      <c r="EC1350" s="7"/>
      <c r="ED1350" s="7"/>
      <c r="EE1350" s="7"/>
      <c r="EK1350" s="7"/>
      <c r="EL1350" s="7"/>
      <c r="EM1350" s="7"/>
      <c r="EN1350" s="7"/>
      <c r="EO1350" s="7"/>
      <c r="EV1350" s="7"/>
      <c r="EW1350" s="7"/>
      <c r="EX1350" s="7"/>
      <c r="EY1350" s="7"/>
    </row>
    <row r="1351" spans="1:155" s="8" customFormat="1" x14ac:dyDescent="0.35">
      <c r="A1351" s="5"/>
      <c r="B1351" s="5"/>
      <c r="C1351" s="5"/>
      <c r="D1351" s="5"/>
      <c r="E1351" s="5"/>
      <c r="F1351" s="5"/>
      <c r="G1351" s="6"/>
      <c r="H1351" s="6"/>
      <c r="I1351" s="7"/>
      <c r="J1351" s="7"/>
      <c r="K1351" s="7"/>
      <c r="L1351" s="7"/>
      <c r="M1351" s="7"/>
      <c r="N1351" s="7"/>
      <c r="O1351" s="7"/>
      <c r="P1351" s="6"/>
      <c r="Q1351" s="6"/>
      <c r="R1351" s="6"/>
      <c r="S1351" s="6"/>
      <c r="T1351" s="6"/>
      <c r="U1351" s="6"/>
      <c r="V1351" s="6"/>
      <c r="W1351" s="7"/>
      <c r="X1351" s="7"/>
      <c r="Y1351" s="7"/>
      <c r="Z1351" s="7"/>
      <c r="AA1351" s="7"/>
      <c r="AB1351" s="7"/>
      <c r="AC1351" s="7"/>
      <c r="AD1351" s="7"/>
      <c r="AE1351" s="7"/>
      <c r="AF1351" s="6"/>
      <c r="AG1351" s="7"/>
      <c r="AH1351" s="7"/>
      <c r="AI1351" s="7"/>
      <c r="AJ1351" s="7"/>
      <c r="AN1351" s="6"/>
      <c r="AO1351" s="7"/>
      <c r="AP1351" s="7"/>
      <c r="AQ1351" s="7"/>
      <c r="AR1351" s="7"/>
      <c r="AV1351" s="6"/>
      <c r="AW1351" s="7"/>
      <c r="AX1351" s="7"/>
      <c r="AY1351" s="7"/>
      <c r="AZ1351" s="7"/>
      <c r="BD1351" s="6"/>
      <c r="BE1351" s="7"/>
      <c r="BF1351" s="7"/>
      <c r="BG1351" s="7"/>
      <c r="BH1351" s="7"/>
      <c r="BQ1351" s="7"/>
      <c r="BR1351" s="7"/>
      <c r="BS1351" s="7"/>
      <c r="BT1351" s="7"/>
      <c r="BU1351" s="7"/>
      <c r="CH1351" s="7"/>
      <c r="CI1351" s="7"/>
      <c r="CJ1351" s="7"/>
      <c r="CK1351" s="7"/>
      <c r="CQ1351" s="7"/>
      <c r="CR1351" s="7"/>
      <c r="CS1351" s="7"/>
      <c r="CT1351" s="7"/>
      <c r="CU1351" s="7"/>
      <c r="DH1351" s="7"/>
      <c r="DI1351" s="7"/>
      <c r="DJ1351" s="7"/>
      <c r="DK1351" s="7"/>
      <c r="DQ1351" s="7"/>
      <c r="DR1351" s="7"/>
      <c r="DS1351" s="7"/>
      <c r="DT1351" s="7"/>
      <c r="DU1351" s="7"/>
      <c r="EB1351" s="7"/>
      <c r="EC1351" s="7"/>
      <c r="ED1351" s="7"/>
      <c r="EE1351" s="7"/>
      <c r="EK1351" s="7"/>
      <c r="EL1351" s="7"/>
      <c r="EM1351" s="7"/>
      <c r="EN1351" s="7"/>
      <c r="EO1351" s="7"/>
      <c r="EV1351" s="7"/>
      <c r="EW1351" s="7"/>
      <c r="EX1351" s="7"/>
      <c r="EY1351" s="7"/>
    </row>
    <row r="1352" spans="1:155" s="8" customFormat="1" x14ac:dyDescent="0.35">
      <c r="A1352" s="5"/>
      <c r="B1352" s="5"/>
      <c r="C1352" s="5"/>
      <c r="D1352" s="5"/>
      <c r="E1352" s="5"/>
      <c r="F1352" s="5"/>
      <c r="G1352" s="6"/>
      <c r="H1352" s="6"/>
      <c r="I1352" s="7"/>
      <c r="J1352" s="7"/>
      <c r="K1352" s="7"/>
      <c r="L1352" s="7"/>
      <c r="M1352" s="7"/>
      <c r="N1352" s="7"/>
      <c r="O1352" s="7"/>
      <c r="P1352" s="6"/>
      <c r="Q1352" s="6"/>
      <c r="R1352" s="6"/>
      <c r="S1352" s="6"/>
      <c r="T1352" s="6"/>
      <c r="U1352" s="6"/>
      <c r="V1352" s="6"/>
      <c r="W1352" s="7"/>
      <c r="X1352" s="7"/>
      <c r="Y1352" s="7"/>
      <c r="Z1352" s="7"/>
      <c r="AA1352" s="7"/>
      <c r="AB1352" s="7"/>
      <c r="AC1352" s="7"/>
      <c r="AD1352" s="7"/>
      <c r="AE1352" s="7"/>
      <c r="AF1352" s="6"/>
      <c r="AG1352" s="7"/>
      <c r="AH1352" s="7"/>
      <c r="AI1352" s="7"/>
      <c r="AJ1352" s="7"/>
      <c r="AN1352" s="6"/>
      <c r="AO1352" s="7"/>
      <c r="AP1352" s="7"/>
      <c r="AQ1352" s="7"/>
      <c r="AR1352" s="7"/>
      <c r="AV1352" s="6"/>
      <c r="AW1352" s="7"/>
      <c r="AX1352" s="7"/>
      <c r="AY1352" s="7"/>
      <c r="AZ1352" s="7"/>
      <c r="BD1352" s="6"/>
      <c r="BE1352" s="7"/>
      <c r="BF1352" s="7"/>
      <c r="BG1352" s="7"/>
      <c r="BH1352" s="7"/>
      <c r="BQ1352" s="7"/>
      <c r="BR1352" s="7"/>
      <c r="BS1352" s="7"/>
      <c r="BT1352" s="7"/>
      <c r="BU1352" s="7"/>
      <c r="CH1352" s="7"/>
      <c r="CI1352" s="7"/>
      <c r="CJ1352" s="7"/>
      <c r="CK1352" s="7"/>
      <c r="CQ1352" s="7"/>
      <c r="CR1352" s="7"/>
      <c r="CS1352" s="7"/>
      <c r="CT1352" s="7"/>
      <c r="CU1352" s="7"/>
      <c r="DH1352" s="7"/>
      <c r="DI1352" s="7"/>
      <c r="DJ1352" s="7"/>
      <c r="DK1352" s="7"/>
      <c r="DQ1352" s="7"/>
      <c r="DR1352" s="7"/>
      <c r="DS1352" s="7"/>
      <c r="DT1352" s="7"/>
      <c r="DU1352" s="7"/>
      <c r="EB1352" s="7"/>
      <c r="EC1352" s="7"/>
      <c r="ED1352" s="7"/>
      <c r="EE1352" s="7"/>
      <c r="EK1352" s="7"/>
      <c r="EL1352" s="7"/>
      <c r="EM1352" s="7"/>
      <c r="EN1352" s="7"/>
      <c r="EO1352" s="7"/>
      <c r="EV1352" s="7"/>
      <c r="EW1352" s="7"/>
      <c r="EX1352" s="7"/>
      <c r="EY1352" s="7"/>
    </row>
    <row r="1353" spans="1:155" s="8" customFormat="1" x14ac:dyDescent="0.35">
      <c r="A1353" s="5"/>
      <c r="B1353" s="5"/>
      <c r="C1353" s="5"/>
      <c r="D1353" s="5"/>
      <c r="E1353" s="5"/>
      <c r="F1353" s="5"/>
      <c r="G1353" s="6"/>
      <c r="H1353" s="6"/>
      <c r="I1353" s="7"/>
      <c r="J1353" s="7"/>
      <c r="K1353" s="7"/>
      <c r="L1353" s="7"/>
      <c r="M1353" s="7"/>
      <c r="N1353" s="7"/>
      <c r="O1353" s="7"/>
      <c r="P1353" s="6"/>
      <c r="Q1353" s="6"/>
      <c r="R1353" s="6"/>
      <c r="S1353" s="6"/>
      <c r="T1353" s="6"/>
      <c r="U1353" s="6"/>
      <c r="V1353" s="6"/>
      <c r="W1353" s="7"/>
      <c r="X1353" s="7"/>
      <c r="Y1353" s="7"/>
      <c r="Z1353" s="7"/>
      <c r="AA1353" s="7"/>
      <c r="AB1353" s="7"/>
      <c r="AC1353" s="7"/>
      <c r="AD1353" s="7"/>
      <c r="AE1353" s="7"/>
      <c r="AF1353" s="6"/>
      <c r="AG1353" s="7"/>
      <c r="AH1353" s="7"/>
      <c r="AI1353" s="7"/>
      <c r="AJ1353" s="7"/>
      <c r="AN1353" s="6"/>
      <c r="AO1353" s="7"/>
      <c r="AP1353" s="7"/>
      <c r="AQ1353" s="7"/>
      <c r="AR1353" s="7"/>
      <c r="AV1353" s="6"/>
      <c r="AW1353" s="7"/>
      <c r="AX1353" s="7"/>
      <c r="AY1353" s="7"/>
      <c r="AZ1353" s="7"/>
      <c r="BD1353" s="6"/>
      <c r="BE1353" s="7"/>
      <c r="BF1353" s="7"/>
      <c r="BG1353" s="7"/>
      <c r="BH1353" s="7"/>
      <c r="BQ1353" s="7"/>
      <c r="BR1353" s="7"/>
      <c r="BS1353" s="7"/>
      <c r="BT1353" s="7"/>
      <c r="BU1353" s="7"/>
      <c r="CH1353" s="7"/>
      <c r="CI1353" s="7"/>
      <c r="CJ1353" s="7"/>
      <c r="CK1353" s="7"/>
      <c r="CQ1353" s="7"/>
      <c r="CR1353" s="7"/>
      <c r="CS1353" s="7"/>
      <c r="CT1353" s="7"/>
      <c r="CU1353" s="7"/>
      <c r="DH1353" s="7"/>
      <c r="DI1353" s="7"/>
      <c r="DJ1353" s="7"/>
      <c r="DK1353" s="7"/>
      <c r="DQ1353" s="7"/>
      <c r="DR1353" s="7"/>
      <c r="DS1353" s="7"/>
      <c r="DT1353" s="7"/>
      <c r="DU1353" s="7"/>
      <c r="EB1353" s="7"/>
      <c r="EC1353" s="7"/>
      <c r="ED1353" s="7"/>
      <c r="EE1353" s="7"/>
      <c r="EK1353" s="7"/>
      <c r="EL1353" s="7"/>
      <c r="EM1353" s="7"/>
      <c r="EN1353" s="7"/>
      <c r="EO1353" s="7"/>
      <c r="EV1353" s="7"/>
      <c r="EW1353" s="7"/>
      <c r="EX1353" s="7"/>
      <c r="EY1353" s="7"/>
    </row>
    <row r="1354" spans="1:155" s="8" customFormat="1" x14ac:dyDescent="0.35">
      <c r="A1354" s="5"/>
      <c r="B1354" s="5"/>
      <c r="C1354" s="5"/>
      <c r="D1354" s="5"/>
      <c r="E1354" s="5"/>
      <c r="F1354" s="5"/>
      <c r="G1354" s="6"/>
      <c r="H1354" s="6"/>
      <c r="I1354" s="7"/>
      <c r="J1354" s="7"/>
      <c r="K1354" s="7"/>
      <c r="L1354" s="7"/>
      <c r="M1354" s="7"/>
      <c r="N1354" s="7"/>
      <c r="O1354" s="7"/>
      <c r="P1354" s="6"/>
      <c r="Q1354" s="6"/>
      <c r="R1354" s="6"/>
      <c r="S1354" s="6"/>
      <c r="T1354" s="6"/>
      <c r="U1354" s="6"/>
      <c r="V1354" s="6"/>
      <c r="W1354" s="7"/>
      <c r="X1354" s="7"/>
      <c r="Y1354" s="7"/>
      <c r="Z1354" s="7"/>
      <c r="AA1354" s="7"/>
      <c r="AB1354" s="7"/>
      <c r="AC1354" s="7"/>
      <c r="AD1354" s="7"/>
      <c r="AE1354" s="7"/>
      <c r="AF1354" s="6"/>
      <c r="AG1354" s="7"/>
      <c r="AH1354" s="7"/>
      <c r="AI1354" s="7"/>
      <c r="AJ1354" s="7"/>
      <c r="AN1354" s="6"/>
      <c r="AO1354" s="7"/>
      <c r="AP1354" s="7"/>
      <c r="AQ1354" s="7"/>
      <c r="AR1354" s="7"/>
      <c r="AV1354" s="6"/>
      <c r="AW1354" s="7"/>
      <c r="AX1354" s="7"/>
      <c r="AY1354" s="7"/>
      <c r="AZ1354" s="7"/>
      <c r="BD1354" s="6"/>
      <c r="BE1354" s="7"/>
      <c r="BF1354" s="7"/>
      <c r="BG1354" s="7"/>
      <c r="BH1354" s="7"/>
      <c r="BQ1354" s="7"/>
      <c r="BR1354" s="7"/>
      <c r="BS1354" s="7"/>
      <c r="BT1354" s="7"/>
      <c r="BU1354" s="7"/>
      <c r="CH1354" s="7"/>
      <c r="CI1354" s="7"/>
      <c r="CJ1354" s="7"/>
      <c r="CK1354" s="7"/>
      <c r="CQ1354" s="7"/>
      <c r="CR1354" s="7"/>
      <c r="CS1354" s="7"/>
      <c r="CT1354" s="7"/>
      <c r="CU1354" s="7"/>
      <c r="DH1354" s="7"/>
      <c r="DI1354" s="7"/>
      <c r="DJ1354" s="7"/>
      <c r="DK1354" s="7"/>
      <c r="DQ1354" s="7"/>
      <c r="DR1354" s="7"/>
      <c r="DS1354" s="7"/>
      <c r="DT1354" s="7"/>
      <c r="DU1354" s="7"/>
      <c r="EB1354" s="7"/>
      <c r="EC1354" s="7"/>
      <c r="ED1354" s="7"/>
      <c r="EE1354" s="7"/>
      <c r="EK1354" s="7"/>
      <c r="EL1354" s="7"/>
      <c r="EM1354" s="7"/>
      <c r="EN1354" s="7"/>
      <c r="EO1354" s="7"/>
      <c r="EV1354" s="7"/>
      <c r="EW1354" s="7"/>
      <c r="EX1354" s="7"/>
      <c r="EY1354" s="7"/>
    </row>
    <row r="1355" spans="1:155" s="8" customFormat="1" x14ac:dyDescent="0.35">
      <c r="A1355" s="5"/>
      <c r="B1355" s="5"/>
      <c r="C1355" s="5"/>
      <c r="D1355" s="5"/>
      <c r="E1355" s="5"/>
      <c r="F1355" s="5"/>
      <c r="G1355" s="6"/>
      <c r="H1355" s="6"/>
      <c r="I1355" s="7"/>
      <c r="J1355" s="7"/>
      <c r="K1355" s="7"/>
      <c r="L1355" s="7"/>
      <c r="M1355" s="7"/>
      <c r="N1355" s="7"/>
      <c r="O1355" s="7"/>
      <c r="P1355" s="6"/>
      <c r="Q1355" s="6"/>
      <c r="R1355" s="6"/>
      <c r="S1355" s="6"/>
      <c r="T1355" s="6"/>
      <c r="U1355" s="6"/>
      <c r="V1355" s="6"/>
      <c r="W1355" s="7"/>
      <c r="X1355" s="7"/>
      <c r="Y1355" s="7"/>
      <c r="Z1355" s="7"/>
      <c r="AA1355" s="7"/>
      <c r="AB1355" s="7"/>
      <c r="AC1355" s="7"/>
      <c r="AD1355" s="7"/>
      <c r="AE1355" s="7"/>
      <c r="AF1355" s="6"/>
      <c r="AG1355" s="7"/>
      <c r="AH1355" s="7"/>
      <c r="AI1355" s="7"/>
      <c r="AJ1355" s="7"/>
      <c r="AN1355" s="6"/>
      <c r="AO1355" s="7"/>
      <c r="AP1355" s="7"/>
      <c r="AQ1355" s="7"/>
      <c r="AR1355" s="7"/>
      <c r="AV1355" s="6"/>
      <c r="AW1355" s="7"/>
      <c r="AX1355" s="7"/>
      <c r="AY1355" s="7"/>
      <c r="AZ1355" s="7"/>
      <c r="BD1355" s="6"/>
      <c r="BE1355" s="7"/>
      <c r="BF1355" s="7"/>
      <c r="BG1355" s="7"/>
      <c r="BH1355" s="7"/>
      <c r="BQ1355" s="7"/>
      <c r="BR1355" s="7"/>
      <c r="BS1355" s="7"/>
      <c r="BT1355" s="7"/>
      <c r="BU1355" s="7"/>
      <c r="CH1355" s="7"/>
      <c r="CI1355" s="7"/>
      <c r="CJ1355" s="7"/>
      <c r="CK1355" s="7"/>
      <c r="CQ1355" s="7"/>
      <c r="CR1355" s="7"/>
      <c r="CS1355" s="7"/>
      <c r="CT1355" s="7"/>
      <c r="CU1355" s="7"/>
      <c r="DH1355" s="7"/>
      <c r="DI1355" s="7"/>
      <c r="DJ1355" s="7"/>
      <c r="DK1355" s="7"/>
      <c r="DQ1355" s="7"/>
      <c r="DR1355" s="7"/>
      <c r="DS1355" s="7"/>
      <c r="DT1355" s="7"/>
      <c r="DU1355" s="7"/>
      <c r="EB1355" s="7"/>
      <c r="EC1355" s="7"/>
      <c r="ED1355" s="7"/>
      <c r="EE1355" s="7"/>
      <c r="EK1355" s="7"/>
      <c r="EL1355" s="7"/>
      <c r="EM1355" s="7"/>
      <c r="EN1355" s="7"/>
      <c r="EO1355" s="7"/>
      <c r="EV1355" s="7"/>
      <c r="EW1355" s="7"/>
      <c r="EX1355" s="7"/>
      <c r="EY1355" s="7"/>
    </row>
    <row r="1356" spans="1:155" s="8" customFormat="1" x14ac:dyDescent="0.35">
      <c r="A1356" s="5"/>
      <c r="B1356" s="5"/>
      <c r="C1356" s="5"/>
      <c r="D1356" s="5"/>
      <c r="E1356" s="5"/>
      <c r="F1356" s="5"/>
      <c r="G1356" s="6"/>
      <c r="H1356" s="6"/>
      <c r="I1356" s="7"/>
      <c r="J1356" s="7"/>
      <c r="K1356" s="7"/>
      <c r="L1356" s="7"/>
      <c r="M1356" s="7"/>
      <c r="N1356" s="7"/>
      <c r="O1356" s="7"/>
      <c r="P1356" s="6"/>
      <c r="Q1356" s="6"/>
      <c r="R1356" s="6"/>
      <c r="S1356" s="6"/>
      <c r="T1356" s="6"/>
      <c r="U1356" s="6"/>
      <c r="V1356" s="6"/>
      <c r="W1356" s="7"/>
      <c r="X1356" s="7"/>
      <c r="Y1356" s="7"/>
      <c r="Z1356" s="7"/>
      <c r="AA1356" s="7"/>
      <c r="AB1356" s="7"/>
      <c r="AC1356" s="7"/>
      <c r="AD1356" s="7"/>
      <c r="AE1356" s="7"/>
      <c r="AF1356" s="6"/>
      <c r="AG1356" s="7"/>
      <c r="AH1356" s="7"/>
      <c r="AI1356" s="7"/>
      <c r="AJ1356" s="7"/>
      <c r="AN1356" s="6"/>
      <c r="AO1356" s="7"/>
      <c r="AP1356" s="7"/>
      <c r="AQ1356" s="7"/>
      <c r="AR1356" s="7"/>
      <c r="AV1356" s="6"/>
      <c r="AW1356" s="7"/>
      <c r="AX1356" s="7"/>
      <c r="AY1356" s="7"/>
      <c r="AZ1356" s="7"/>
      <c r="BD1356" s="6"/>
      <c r="BE1356" s="7"/>
      <c r="BF1356" s="7"/>
      <c r="BG1356" s="7"/>
      <c r="BH1356" s="7"/>
      <c r="BQ1356" s="7"/>
      <c r="BR1356" s="7"/>
      <c r="BS1356" s="7"/>
      <c r="BT1356" s="7"/>
      <c r="BU1356" s="7"/>
      <c r="CH1356" s="7"/>
      <c r="CI1356" s="7"/>
      <c r="CJ1356" s="7"/>
      <c r="CK1356" s="7"/>
      <c r="CQ1356" s="7"/>
      <c r="CR1356" s="7"/>
      <c r="CS1356" s="7"/>
      <c r="CT1356" s="7"/>
      <c r="CU1356" s="7"/>
      <c r="DH1356" s="7"/>
      <c r="DI1356" s="7"/>
      <c r="DJ1356" s="7"/>
      <c r="DK1356" s="7"/>
      <c r="DQ1356" s="7"/>
      <c r="DR1356" s="7"/>
      <c r="DS1356" s="7"/>
      <c r="DT1356" s="7"/>
      <c r="DU1356" s="7"/>
      <c r="EB1356" s="7"/>
      <c r="EC1356" s="7"/>
      <c r="ED1356" s="7"/>
      <c r="EE1356" s="7"/>
      <c r="EK1356" s="7"/>
      <c r="EL1356" s="7"/>
      <c r="EM1356" s="7"/>
      <c r="EN1356" s="7"/>
      <c r="EO1356" s="7"/>
      <c r="EV1356" s="7"/>
      <c r="EW1356" s="7"/>
      <c r="EX1356" s="7"/>
      <c r="EY1356" s="7"/>
    </row>
    <row r="1357" spans="1:155" s="8" customFormat="1" x14ac:dyDescent="0.35">
      <c r="A1357" s="5"/>
      <c r="B1357" s="5"/>
      <c r="C1357" s="5"/>
      <c r="D1357" s="5"/>
      <c r="E1357" s="5"/>
      <c r="F1357" s="5"/>
      <c r="G1357" s="6"/>
      <c r="H1357" s="6"/>
      <c r="I1357" s="7"/>
      <c r="J1357" s="7"/>
      <c r="K1357" s="7"/>
      <c r="L1357" s="7"/>
      <c r="M1357" s="7"/>
      <c r="N1357" s="7"/>
      <c r="O1357" s="7"/>
      <c r="P1357" s="6"/>
      <c r="Q1357" s="6"/>
      <c r="R1357" s="6"/>
      <c r="S1357" s="6"/>
      <c r="T1357" s="6"/>
      <c r="U1357" s="6"/>
      <c r="V1357" s="6"/>
      <c r="W1357" s="7"/>
      <c r="X1357" s="7"/>
      <c r="Y1357" s="7"/>
      <c r="Z1357" s="7"/>
      <c r="AA1357" s="7"/>
      <c r="AB1357" s="7"/>
      <c r="AC1357" s="7"/>
      <c r="AD1357" s="7"/>
      <c r="AE1357" s="7"/>
      <c r="AF1357" s="6"/>
      <c r="AG1357" s="7"/>
      <c r="AH1357" s="7"/>
      <c r="AI1357" s="7"/>
      <c r="AJ1357" s="7"/>
      <c r="AN1357" s="6"/>
      <c r="AO1357" s="7"/>
      <c r="AP1357" s="7"/>
      <c r="AQ1357" s="7"/>
      <c r="AR1357" s="7"/>
      <c r="AV1357" s="6"/>
      <c r="AW1357" s="7"/>
      <c r="AX1357" s="7"/>
      <c r="AY1357" s="7"/>
      <c r="AZ1357" s="7"/>
      <c r="BD1357" s="6"/>
      <c r="BE1357" s="7"/>
      <c r="BF1357" s="7"/>
      <c r="BG1357" s="7"/>
      <c r="BH1357" s="7"/>
      <c r="BQ1357" s="7"/>
      <c r="BR1357" s="7"/>
      <c r="BS1357" s="7"/>
      <c r="BT1357" s="7"/>
      <c r="BU1357" s="7"/>
      <c r="CH1357" s="7"/>
      <c r="CI1357" s="7"/>
      <c r="CJ1357" s="7"/>
      <c r="CK1357" s="7"/>
      <c r="CQ1357" s="7"/>
      <c r="CR1357" s="7"/>
      <c r="CS1357" s="7"/>
      <c r="CT1357" s="7"/>
      <c r="CU1357" s="7"/>
      <c r="DH1357" s="7"/>
      <c r="DI1357" s="7"/>
      <c r="DJ1357" s="7"/>
      <c r="DK1357" s="7"/>
      <c r="DQ1357" s="7"/>
      <c r="DR1357" s="7"/>
      <c r="DS1357" s="7"/>
      <c r="DT1357" s="7"/>
      <c r="DU1357" s="7"/>
      <c r="EB1357" s="7"/>
      <c r="EC1357" s="7"/>
      <c r="ED1357" s="7"/>
      <c r="EE1357" s="7"/>
      <c r="EK1357" s="7"/>
      <c r="EL1357" s="7"/>
      <c r="EM1357" s="7"/>
      <c r="EN1357" s="7"/>
      <c r="EO1357" s="7"/>
      <c r="EV1357" s="7"/>
      <c r="EW1357" s="7"/>
      <c r="EX1357" s="7"/>
      <c r="EY1357" s="7"/>
    </row>
    <row r="1358" spans="1:155" s="8" customFormat="1" x14ac:dyDescent="0.35">
      <c r="A1358" s="5"/>
      <c r="B1358" s="5"/>
      <c r="C1358" s="5"/>
      <c r="D1358" s="5"/>
      <c r="E1358" s="5"/>
      <c r="F1358" s="5"/>
      <c r="G1358" s="6"/>
      <c r="H1358" s="6"/>
      <c r="I1358" s="7"/>
      <c r="J1358" s="7"/>
      <c r="K1358" s="7"/>
      <c r="L1358" s="7"/>
      <c r="M1358" s="7"/>
      <c r="N1358" s="7"/>
      <c r="O1358" s="7"/>
      <c r="P1358" s="6"/>
      <c r="Q1358" s="6"/>
      <c r="R1358" s="6"/>
      <c r="S1358" s="6"/>
      <c r="T1358" s="6"/>
      <c r="U1358" s="6"/>
      <c r="V1358" s="6"/>
      <c r="W1358" s="7"/>
      <c r="X1358" s="7"/>
      <c r="Y1358" s="7"/>
      <c r="Z1358" s="7"/>
      <c r="AA1358" s="7"/>
      <c r="AB1358" s="7"/>
      <c r="AC1358" s="7"/>
      <c r="AD1358" s="7"/>
      <c r="AE1358" s="7"/>
      <c r="AF1358" s="6"/>
      <c r="AG1358" s="7"/>
      <c r="AH1358" s="7"/>
      <c r="AI1358" s="7"/>
      <c r="AJ1358" s="7"/>
      <c r="AN1358" s="6"/>
      <c r="AO1358" s="7"/>
      <c r="AP1358" s="7"/>
      <c r="AQ1358" s="7"/>
      <c r="AR1358" s="7"/>
      <c r="AV1358" s="6"/>
      <c r="AW1358" s="7"/>
      <c r="AX1358" s="7"/>
      <c r="AY1358" s="7"/>
      <c r="AZ1358" s="7"/>
      <c r="BD1358" s="6"/>
      <c r="BE1358" s="7"/>
      <c r="BF1358" s="7"/>
      <c r="BG1358" s="7"/>
      <c r="BH1358" s="7"/>
      <c r="BQ1358" s="7"/>
      <c r="BR1358" s="7"/>
      <c r="BS1358" s="7"/>
      <c r="BT1358" s="7"/>
      <c r="BU1358" s="7"/>
      <c r="CH1358" s="7"/>
      <c r="CI1358" s="7"/>
      <c r="CJ1358" s="7"/>
      <c r="CK1358" s="7"/>
      <c r="CQ1358" s="7"/>
      <c r="CR1358" s="7"/>
      <c r="CS1358" s="7"/>
      <c r="CT1358" s="7"/>
      <c r="CU1358" s="7"/>
      <c r="DH1358" s="7"/>
      <c r="DI1358" s="7"/>
      <c r="DJ1358" s="7"/>
      <c r="DK1358" s="7"/>
      <c r="DQ1358" s="7"/>
      <c r="DR1358" s="7"/>
      <c r="DS1358" s="7"/>
      <c r="DT1358" s="7"/>
      <c r="DU1358" s="7"/>
      <c r="EB1358" s="7"/>
      <c r="EC1358" s="7"/>
      <c r="ED1358" s="7"/>
      <c r="EE1358" s="7"/>
      <c r="EK1358" s="7"/>
      <c r="EL1358" s="7"/>
      <c r="EM1358" s="7"/>
      <c r="EN1358" s="7"/>
      <c r="EO1358" s="7"/>
      <c r="EV1358" s="7"/>
      <c r="EW1358" s="7"/>
      <c r="EX1358" s="7"/>
      <c r="EY1358" s="7"/>
    </row>
    <row r="1359" spans="1:155" s="8" customFormat="1" x14ac:dyDescent="0.35">
      <c r="A1359" s="5"/>
      <c r="B1359" s="5"/>
      <c r="C1359" s="5"/>
      <c r="D1359" s="5"/>
      <c r="E1359" s="5"/>
      <c r="F1359" s="5"/>
      <c r="G1359" s="6"/>
      <c r="H1359" s="6"/>
      <c r="I1359" s="7"/>
      <c r="J1359" s="7"/>
      <c r="K1359" s="7"/>
      <c r="L1359" s="7"/>
      <c r="M1359" s="7"/>
      <c r="N1359" s="7"/>
      <c r="O1359" s="7"/>
      <c r="P1359" s="6"/>
      <c r="Q1359" s="6"/>
      <c r="R1359" s="6"/>
      <c r="S1359" s="6"/>
      <c r="T1359" s="6"/>
      <c r="U1359" s="6"/>
      <c r="V1359" s="6"/>
      <c r="W1359" s="7"/>
      <c r="X1359" s="7"/>
      <c r="Y1359" s="7"/>
      <c r="Z1359" s="7"/>
      <c r="AA1359" s="7"/>
      <c r="AB1359" s="7"/>
      <c r="AC1359" s="7"/>
      <c r="AD1359" s="7"/>
      <c r="AE1359" s="7"/>
      <c r="AF1359" s="6"/>
      <c r="AG1359" s="7"/>
      <c r="AH1359" s="7"/>
      <c r="AI1359" s="7"/>
      <c r="AJ1359" s="7"/>
      <c r="AN1359" s="6"/>
      <c r="AO1359" s="7"/>
      <c r="AP1359" s="7"/>
      <c r="AQ1359" s="7"/>
      <c r="AR1359" s="7"/>
      <c r="AV1359" s="6"/>
      <c r="AW1359" s="7"/>
      <c r="AX1359" s="7"/>
      <c r="AY1359" s="7"/>
      <c r="AZ1359" s="7"/>
      <c r="BD1359" s="6"/>
      <c r="BE1359" s="7"/>
      <c r="BF1359" s="7"/>
      <c r="BG1359" s="7"/>
      <c r="BH1359" s="7"/>
      <c r="BQ1359" s="7"/>
      <c r="BR1359" s="7"/>
      <c r="BS1359" s="7"/>
      <c r="BT1359" s="7"/>
      <c r="BU1359" s="7"/>
      <c r="CH1359" s="7"/>
      <c r="CI1359" s="7"/>
      <c r="CJ1359" s="7"/>
      <c r="CK1359" s="7"/>
      <c r="CQ1359" s="7"/>
      <c r="CR1359" s="7"/>
      <c r="CS1359" s="7"/>
      <c r="CT1359" s="7"/>
      <c r="CU1359" s="7"/>
      <c r="DH1359" s="7"/>
      <c r="DI1359" s="7"/>
      <c r="DJ1359" s="7"/>
      <c r="DK1359" s="7"/>
      <c r="DQ1359" s="7"/>
      <c r="DR1359" s="7"/>
      <c r="DS1359" s="7"/>
      <c r="DT1359" s="7"/>
      <c r="DU1359" s="7"/>
      <c r="EB1359" s="7"/>
      <c r="EC1359" s="7"/>
      <c r="ED1359" s="7"/>
      <c r="EE1359" s="7"/>
      <c r="EK1359" s="7"/>
      <c r="EL1359" s="7"/>
      <c r="EM1359" s="7"/>
      <c r="EN1359" s="7"/>
      <c r="EO1359" s="7"/>
      <c r="EV1359" s="7"/>
      <c r="EW1359" s="7"/>
      <c r="EX1359" s="7"/>
      <c r="EY1359" s="7"/>
    </row>
    <row r="1360" spans="1:155" s="8" customFormat="1" x14ac:dyDescent="0.35">
      <c r="A1360" s="5"/>
      <c r="B1360" s="5"/>
      <c r="C1360" s="5"/>
      <c r="D1360" s="5"/>
      <c r="E1360" s="5"/>
      <c r="F1360" s="5"/>
      <c r="G1360" s="6"/>
      <c r="H1360" s="6"/>
      <c r="I1360" s="7"/>
      <c r="J1360" s="7"/>
      <c r="K1360" s="7"/>
      <c r="L1360" s="7"/>
      <c r="M1360" s="7"/>
      <c r="N1360" s="7"/>
      <c r="O1360" s="7"/>
      <c r="P1360" s="6"/>
      <c r="Q1360" s="6"/>
      <c r="R1360" s="6"/>
      <c r="S1360" s="6"/>
      <c r="T1360" s="6"/>
      <c r="U1360" s="6"/>
      <c r="V1360" s="6"/>
      <c r="W1360" s="7"/>
      <c r="X1360" s="7"/>
      <c r="Y1360" s="7"/>
      <c r="Z1360" s="7"/>
      <c r="AA1360" s="7"/>
      <c r="AB1360" s="7"/>
      <c r="AC1360" s="7"/>
      <c r="AD1360" s="7"/>
      <c r="AE1360" s="7"/>
      <c r="AF1360" s="6"/>
      <c r="AG1360" s="7"/>
      <c r="AH1360" s="7"/>
      <c r="AI1360" s="7"/>
      <c r="AJ1360" s="7"/>
      <c r="AN1360" s="6"/>
      <c r="AO1360" s="7"/>
      <c r="AP1360" s="7"/>
      <c r="AQ1360" s="7"/>
      <c r="AR1360" s="7"/>
      <c r="AV1360" s="6"/>
      <c r="AW1360" s="7"/>
      <c r="AX1360" s="7"/>
      <c r="AY1360" s="7"/>
      <c r="AZ1360" s="7"/>
      <c r="BD1360" s="6"/>
      <c r="BE1360" s="7"/>
      <c r="BF1360" s="7"/>
      <c r="BG1360" s="7"/>
      <c r="BH1360" s="7"/>
      <c r="BQ1360" s="7"/>
      <c r="BR1360" s="7"/>
      <c r="BS1360" s="7"/>
      <c r="BT1360" s="7"/>
      <c r="BU1360" s="7"/>
      <c r="CH1360" s="7"/>
      <c r="CI1360" s="7"/>
      <c r="CJ1360" s="7"/>
      <c r="CK1360" s="7"/>
      <c r="CQ1360" s="7"/>
      <c r="CR1360" s="7"/>
      <c r="CS1360" s="7"/>
      <c r="CT1360" s="7"/>
      <c r="CU1360" s="7"/>
      <c r="DH1360" s="7"/>
      <c r="DI1360" s="7"/>
      <c r="DJ1360" s="7"/>
      <c r="DK1360" s="7"/>
      <c r="DQ1360" s="7"/>
      <c r="DR1360" s="7"/>
      <c r="DS1360" s="7"/>
      <c r="DT1360" s="7"/>
      <c r="DU1360" s="7"/>
      <c r="EB1360" s="7"/>
      <c r="EC1360" s="7"/>
      <c r="ED1360" s="7"/>
      <c r="EE1360" s="7"/>
      <c r="EK1360" s="7"/>
      <c r="EL1360" s="7"/>
      <c r="EM1360" s="7"/>
      <c r="EN1360" s="7"/>
      <c r="EO1360" s="7"/>
      <c r="EV1360" s="7"/>
      <c r="EW1360" s="7"/>
      <c r="EX1360" s="7"/>
      <c r="EY1360" s="7"/>
    </row>
    <row r="1361" spans="1:155" s="8" customFormat="1" x14ac:dyDescent="0.35">
      <c r="A1361" s="5"/>
      <c r="B1361" s="5"/>
      <c r="C1361" s="5"/>
      <c r="D1361" s="5"/>
      <c r="E1361" s="5"/>
      <c r="F1361" s="5"/>
      <c r="G1361" s="6"/>
      <c r="H1361" s="6"/>
      <c r="I1361" s="7"/>
      <c r="J1361" s="7"/>
      <c r="K1361" s="7"/>
      <c r="L1361" s="7"/>
      <c r="M1361" s="7"/>
      <c r="N1361" s="7"/>
      <c r="O1361" s="7"/>
      <c r="P1361" s="6"/>
      <c r="Q1361" s="6"/>
      <c r="R1361" s="6"/>
      <c r="S1361" s="6"/>
      <c r="T1361" s="6"/>
      <c r="U1361" s="6"/>
      <c r="V1361" s="6"/>
      <c r="W1361" s="7"/>
      <c r="X1361" s="7"/>
      <c r="Y1361" s="7"/>
      <c r="Z1361" s="7"/>
      <c r="AA1361" s="7"/>
      <c r="AB1361" s="7"/>
      <c r="AC1361" s="7"/>
      <c r="AD1361" s="7"/>
      <c r="AE1361" s="7"/>
      <c r="AF1361" s="6"/>
      <c r="AG1361" s="7"/>
      <c r="AH1361" s="7"/>
      <c r="AI1361" s="7"/>
      <c r="AJ1361" s="7"/>
      <c r="AN1361" s="6"/>
      <c r="AO1361" s="7"/>
      <c r="AP1361" s="7"/>
      <c r="AQ1361" s="7"/>
      <c r="AR1361" s="7"/>
      <c r="AV1361" s="6"/>
      <c r="AW1361" s="7"/>
      <c r="AX1361" s="7"/>
      <c r="AY1361" s="7"/>
      <c r="AZ1361" s="7"/>
      <c r="BD1361" s="6"/>
      <c r="BE1361" s="7"/>
      <c r="BF1361" s="7"/>
      <c r="BG1361" s="7"/>
      <c r="BH1361" s="7"/>
      <c r="BQ1361" s="7"/>
      <c r="BR1361" s="7"/>
      <c r="BS1361" s="7"/>
      <c r="BT1361" s="7"/>
      <c r="BU1361" s="7"/>
      <c r="CH1361" s="7"/>
      <c r="CI1361" s="7"/>
      <c r="CJ1361" s="7"/>
      <c r="CK1361" s="7"/>
      <c r="CQ1361" s="7"/>
      <c r="CR1361" s="7"/>
      <c r="CS1361" s="7"/>
      <c r="CT1361" s="7"/>
      <c r="CU1361" s="7"/>
      <c r="DH1361" s="7"/>
      <c r="DI1361" s="7"/>
      <c r="DJ1361" s="7"/>
      <c r="DK1361" s="7"/>
      <c r="DQ1361" s="7"/>
      <c r="DR1361" s="7"/>
      <c r="DS1361" s="7"/>
      <c r="DT1361" s="7"/>
      <c r="DU1361" s="7"/>
      <c r="EB1361" s="7"/>
      <c r="EC1361" s="7"/>
      <c r="ED1361" s="7"/>
      <c r="EE1361" s="7"/>
      <c r="EK1361" s="7"/>
      <c r="EL1361" s="7"/>
      <c r="EM1361" s="7"/>
      <c r="EN1361" s="7"/>
      <c r="EO1361" s="7"/>
      <c r="EV1361" s="7"/>
      <c r="EW1361" s="7"/>
      <c r="EX1361" s="7"/>
      <c r="EY1361" s="7"/>
    </row>
    <row r="1362" spans="1:155" s="8" customFormat="1" x14ac:dyDescent="0.35">
      <c r="A1362" s="5"/>
      <c r="B1362" s="5"/>
      <c r="C1362" s="5"/>
      <c r="D1362" s="5"/>
      <c r="E1362" s="5"/>
      <c r="F1362" s="5"/>
      <c r="G1362" s="6"/>
      <c r="H1362" s="6"/>
      <c r="I1362" s="7"/>
      <c r="J1362" s="7"/>
      <c r="K1362" s="7"/>
      <c r="L1362" s="7"/>
      <c r="M1362" s="7"/>
      <c r="N1362" s="7"/>
      <c r="O1362" s="7"/>
      <c r="P1362" s="6"/>
      <c r="Q1362" s="6"/>
      <c r="R1362" s="6"/>
      <c r="S1362" s="6"/>
      <c r="T1362" s="6"/>
      <c r="U1362" s="6"/>
      <c r="V1362" s="6"/>
      <c r="W1362" s="7"/>
      <c r="X1362" s="7"/>
      <c r="Y1362" s="7"/>
      <c r="Z1362" s="7"/>
      <c r="AA1362" s="7"/>
      <c r="AB1362" s="7"/>
      <c r="AC1362" s="7"/>
      <c r="AD1362" s="7"/>
      <c r="AE1362" s="7"/>
      <c r="AF1362" s="6"/>
      <c r="AG1362" s="7"/>
      <c r="AH1362" s="7"/>
      <c r="AI1362" s="7"/>
      <c r="AJ1362" s="7"/>
      <c r="AN1362" s="6"/>
      <c r="AO1362" s="7"/>
      <c r="AP1362" s="7"/>
      <c r="AQ1362" s="7"/>
      <c r="AR1362" s="7"/>
      <c r="AV1362" s="6"/>
      <c r="AW1362" s="7"/>
      <c r="AX1362" s="7"/>
      <c r="AY1362" s="7"/>
      <c r="AZ1362" s="7"/>
      <c r="BD1362" s="6"/>
      <c r="BE1362" s="7"/>
      <c r="BF1362" s="7"/>
      <c r="BG1362" s="7"/>
      <c r="BH1362" s="7"/>
      <c r="BQ1362" s="7"/>
      <c r="BR1362" s="7"/>
      <c r="BS1362" s="7"/>
      <c r="BT1362" s="7"/>
      <c r="BU1362" s="7"/>
      <c r="CH1362" s="7"/>
      <c r="CI1362" s="7"/>
      <c r="CJ1362" s="7"/>
      <c r="CK1362" s="7"/>
      <c r="CQ1362" s="7"/>
      <c r="CR1362" s="7"/>
      <c r="CS1362" s="7"/>
      <c r="CT1362" s="7"/>
      <c r="CU1362" s="7"/>
      <c r="DH1362" s="7"/>
      <c r="DI1362" s="7"/>
      <c r="DJ1362" s="7"/>
      <c r="DK1362" s="7"/>
      <c r="DQ1362" s="7"/>
      <c r="DR1362" s="7"/>
      <c r="DS1362" s="7"/>
      <c r="DT1362" s="7"/>
      <c r="DU1362" s="7"/>
      <c r="EB1362" s="7"/>
      <c r="EC1362" s="7"/>
      <c r="ED1362" s="7"/>
      <c r="EE1362" s="7"/>
      <c r="EK1362" s="7"/>
      <c r="EL1362" s="7"/>
      <c r="EM1362" s="7"/>
      <c r="EN1362" s="7"/>
      <c r="EO1362" s="7"/>
      <c r="EV1362" s="7"/>
      <c r="EW1362" s="7"/>
      <c r="EX1362" s="7"/>
      <c r="EY1362" s="7"/>
    </row>
    <row r="1363" spans="1:155" s="8" customFormat="1" x14ac:dyDescent="0.35">
      <c r="A1363" s="5"/>
      <c r="B1363" s="5"/>
      <c r="C1363" s="5"/>
      <c r="D1363" s="5"/>
      <c r="E1363" s="5"/>
      <c r="F1363" s="5"/>
      <c r="G1363" s="6"/>
      <c r="H1363" s="6"/>
      <c r="I1363" s="7"/>
      <c r="J1363" s="7"/>
      <c r="K1363" s="7"/>
      <c r="L1363" s="7"/>
      <c r="M1363" s="7"/>
      <c r="N1363" s="7"/>
      <c r="O1363" s="7"/>
      <c r="P1363" s="6"/>
      <c r="Q1363" s="6"/>
      <c r="R1363" s="6"/>
      <c r="S1363" s="6"/>
      <c r="T1363" s="6"/>
      <c r="U1363" s="6"/>
      <c r="V1363" s="6"/>
      <c r="W1363" s="7"/>
      <c r="X1363" s="7"/>
      <c r="Y1363" s="7"/>
      <c r="Z1363" s="7"/>
      <c r="AA1363" s="7"/>
      <c r="AB1363" s="7"/>
      <c r="AC1363" s="7"/>
      <c r="AD1363" s="7"/>
      <c r="AE1363" s="7"/>
      <c r="AF1363" s="6"/>
      <c r="AG1363" s="7"/>
      <c r="AH1363" s="7"/>
      <c r="AI1363" s="7"/>
      <c r="AJ1363" s="7"/>
      <c r="AN1363" s="6"/>
      <c r="AO1363" s="7"/>
      <c r="AP1363" s="7"/>
      <c r="AQ1363" s="7"/>
      <c r="AR1363" s="7"/>
      <c r="AV1363" s="6"/>
      <c r="AW1363" s="7"/>
      <c r="AX1363" s="7"/>
      <c r="AY1363" s="7"/>
      <c r="AZ1363" s="7"/>
      <c r="BD1363" s="6"/>
      <c r="BE1363" s="7"/>
      <c r="BF1363" s="7"/>
      <c r="BG1363" s="7"/>
      <c r="BH1363" s="7"/>
      <c r="BQ1363" s="7"/>
      <c r="BR1363" s="7"/>
      <c r="BS1363" s="7"/>
      <c r="BT1363" s="7"/>
      <c r="BU1363" s="7"/>
      <c r="CH1363" s="7"/>
      <c r="CI1363" s="7"/>
      <c r="CJ1363" s="7"/>
      <c r="CK1363" s="7"/>
      <c r="CQ1363" s="7"/>
      <c r="CR1363" s="7"/>
      <c r="CS1363" s="7"/>
      <c r="CT1363" s="7"/>
      <c r="CU1363" s="7"/>
      <c r="DH1363" s="7"/>
      <c r="DI1363" s="7"/>
      <c r="DJ1363" s="7"/>
      <c r="DK1363" s="7"/>
      <c r="DQ1363" s="7"/>
      <c r="DR1363" s="7"/>
      <c r="DS1363" s="7"/>
      <c r="DT1363" s="7"/>
      <c r="DU1363" s="7"/>
      <c r="EB1363" s="7"/>
      <c r="EC1363" s="7"/>
      <c r="ED1363" s="7"/>
      <c r="EE1363" s="7"/>
      <c r="EK1363" s="7"/>
      <c r="EL1363" s="7"/>
      <c r="EM1363" s="7"/>
      <c r="EN1363" s="7"/>
      <c r="EO1363" s="7"/>
      <c r="EV1363" s="7"/>
      <c r="EW1363" s="7"/>
      <c r="EX1363" s="7"/>
      <c r="EY1363" s="7"/>
    </row>
    <row r="1364" spans="1:155" s="8" customFormat="1" x14ac:dyDescent="0.35">
      <c r="A1364" s="5"/>
      <c r="B1364" s="5"/>
      <c r="C1364" s="5"/>
      <c r="D1364" s="5"/>
      <c r="E1364" s="5"/>
      <c r="F1364" s="5"/>
      <c r="G1364" s="6"/>
      <c r="H1364" s="6"/>
      <c r="I1364" s="7"/>
      <c r="J1364" s="7"/>
      <c r="K1364" s="7"/>
      <c r="L1364" s="7"/>
      <c r="M1364" s="7"/>
      <c r="N1364" s="7"/>
      <c r="O1364" s="7"/>
      <c r="P1364" s="6"/>
      <c r="Q1364" s="6"/>
      <c r="R1364" s="6"/>
      <c r="S1364" s="6"/>
      <c r="T1364" s="6"/>
      <c r="U1364" s="6"/>
      <c r="V1364" s="6"/>
      <c r="W1364" s="7"/>
      <c r="X1364" s="7"/>
      <c r="Y1364" s="7"/>
      <c r="Z1364" s="7"/>
      <c r="AA1364" s="7"/>
      <c r="AB1364" s="7"/>
      <c r="AC1364" s="7"/>
      <c r="AD1364" s="7"/>
      <c r="AE1364" s="7"/>
      <c r="AF1364" s="6"/>
      <c r="AG1364" s="7"/>
      <c r="AH1364" s="7"/>
      <c r="AI1364" s="7"/>
      <c r="AJ1364" s="7"/>
      <c r="AN1364" s="6"/>
      <c r="AO1364" s="7"/>
      <c r="AP1364" s="7"/>
      <c r="AQ1364" s="7"/>
      <c r="AR1364" s="7"/>
      <c r="AV1364" s="6"/>
      <c r="AW1364" s="7"/>
      <c r="AX1364" s="7"/>
      <c r="AY1364" s="7"/>
      <c r="AZ1364" s="7"/>
      <c r="BD1364" s="6"/>
      <c r="BE1364" s="7"/>
      <c r="BF1364" s="7"/>
      <c r="BG1364" s="7"/>
      <c r="BH1364" s="7"/>
      <c r="BQ1364" s="7"/>
      <c r="BR1364" s="7"/>
      <c r="BS1364" s="7"/>
      <c r="BT1364" s="7"/>
      <c r="BU1364" s="7"/>
      <c r="CH1364" s="7"/>
      <c r="CI1364" s="7"/>
      <c r="CJ1364" s="7"/>
      <c r="CK1364" s="7"/>
      <c r="CQ1364" s="7"/>
      <c r="CR1364" s="7"/>
      <c r="CS1364" s="7"/>
      <c r="CT1364" s="7"/>
      <c r="CU1364" s="7"/>
      <c r="DH1364" s="7"/>
      <c r="DI1364" s="7"/>
      <c r="DJ1364" s="7"/>
      <c r="DK1364" s="7"/>
      <c r="DQ1364" s="7"/>
      <c r="DR1364" s="7"/>
      <c r="DS1364" s="7"/>
      <c r="DT1364" s="7"/>
      <c r="DU1364" s="7"/>
      <c r="EB1364" s="7"/>
      <c r="EC1364" s="7"/>
      <c r="ED1364" s="7"/>
      <c r="EE1364" s="7"/>
      <c r="EK1364" s="7"/>
      <c r="EL1364" s="7"/>
      <c r="EM1364" s="7"/>
      <c r="EN1364" s="7"/>
      <c r="EO1364" s="7"/>
      <c r="EV1364" s="7"/>
      <c r="EW1364" s="7"/>
      <c r="EX1364" s="7"/>
      <c r="EY1364" s="7"/>
    </row>
    <row r="1365" spans="1:155" s="8" customFormat="1" x14ac:dyDescent="0.35">
      <c r="A1365" s="5"/>
      <c r="B1365" s="5"/>
      <c r="C1365" s="5"/>
      <c r="D1365" s="5"/>
      <c r="E1365" s="5"/>
      <c r="F1365" s="5"/>
      <c r="G1365" s="6"/>
      <c r="H1365" s="6"/>
      <c r="I1365" s="7"/>
      <c r="J1365" s="7"/>
      <c r="K1365" s="7"/>
      <c r="L1365" s="7"/>
      <c r="M1365" s="7"/>
      <c r="N1365" s="7"/>
      <c r="O1365" s="7"/>
      <c r="P1365" s="6"/>
      <c r="Q1365" s="6"/>
      <c r="R1365" s="6"/>
      <c r="S1365" s="6"/>
      <c r="T1365" s="6"/>
      <c r="U1365" s="6"/>
      <c r="V1365" s="6"/>
      <c r="W1365" s="7"/>
      <c r="X1365" s="7"/>
      <c r="Y1365" s="7"/>
      <c r="Z1365" s="7"/>
      <c r="AA1365" s="7"/>
      <c r="AB1365" s="7"/>
      <c r="AC1365" s="7"/>
      <c r="AD1365" s="7"/>
      <c r="AE1365" s="7"/>
      <c r="AF1365" s="6"/>
      <c r="AG1365" s="7"/>
      <c r="AH1365" s="7"/>
      <c r="AI1365" s="7"/>
      <c r="AJ1365" s="7"/>
      <c r="AN1365" s="6"/>
      <c r="AO1365" s="7"/>
      <c r="AP1365" s="7"/>
      <c r="AQ1365" s="7"/>
      <c r="AR1365" s="7"/>
      <c r="AV1365" s="6"/>
      <c r="AW1365" s="7"/>
      <c r="AX1365" s="7"/>
      <c r="AY1365" s="7"/>
      <c r="AZ1365" s="7"/>
      <c r="BD1365" s="6"/>
      <c r="BE1365" s="7"/>
      <c r="BF1365" s="7"/>
      <c r="BG1365" s="7"/>
      <c r="BH1365" s="7"/>
      <c r="BQ1365" s="7"/>
      <c r="BR1365" s="7"/>
      <c r="BS1365" s="7"/>
      <c r="BT1365" s="7"/>
      <c r="BU1365" s="7"/>
      <c r="CH1365" s="7"/>
      <c r="CI1365" s="7"/>
      <c r="CJ1365" s="7"/>
      <c r="CK1365" s="7"/>
      <c r="CQ1365" s="7"/>
      <c r="CR1365" s="7"/>
      <c r="CS1365" s="7"/>
      <c r="CT1365" s="7"/>
      <c r="CU1365" s="7"/>
      <c r="DH1365" s="7"/>
      <c r="DI1365" s="7"/>
      <c r="DJ1365" s="7"/>
      <c r="DK1365" s="7"/>
      <c r="DQ1365" s="7"/>
      <c r="DR1365" s="7"/>
      <c r="DS1365" s="7"/>
      <c r="DT1365" s="7"/>
      <c r="DU1365" s="7"/>
      <c r="EB1365" s="7"/>
      <c r="EC1365" s="7"/>
      <c r="ED1365" s="7"/>
      <c r="EE1365" s="7"/>
      <c r="EK1365" s="7"/>
      <c r="EL1365" s="7"/>
      <c r="EM1365" s="7"/>
      <c r="EN1365" s="7"/>
      <c r="EO1365" s="7"/>
      <c r="EV1365" s="7"/>
      <c r="EW1365" s="7"/>
      <c r="EX1365" s="7"/>
      <c r="EY1365" s="7"/>
    </row>
    <row r="1366" spans="1:155" s="8" customFormat="1" x14ac:dyDescent="0.35">
      <c r="A1366" s="5"/>
      <c r="B1366" s="5"/>
      <c r="C1366" s="5"/>
      <c r="D1366" s="5"/>
      <c r="E1366" s="5"/>
      <c r="F1366" s="5"/>
      <c r="G1366" s="6"/>
      <c r="H1366" s="6"/>
      <c r="I1366" s="7"/>
      <c r="J1366" s="7"/>
      <c r="K1366" s="7"/>
      <c r="L1366" s="7"/>
      <c r="M1366" s="7"/>
      <c r="N1366" s="7"/>
      <c r="O1366" s="7"/>
      <c r="P1366" s="6"/>
      <c r="Q1366" s="6"/>
      <c r="R1366" s="6"/>
      <c r="S1366" s="6"/>
      <c r="T1366" s="6"/>
      <c r="U1366" s="6"/>
      <c r="V1366" s="6"/>
      <c r="W1366" s="7"/>
      <c r="X1366" s="7"/>
      <c r="Y1366" s="7"/>
      <c r="Z1366" s="7"/>
      <c r="AA1366" s="7"/>
      <c r="AB1366" s="7"/>
      <c r="AC1366" s="7"/>
      <c r="AD1366" s="7"/>
      <c r="AE1366" s="7"/>
      <c r="AF1366" s="6"/>
      <c r="AG1366" s="7"/>
      <c r="AH1366" s="7"/>
      <c r="AI1366" s="7"/>
      <c r="AJ1366" s="7"/>
      <c r="AN1366" s="6"/>
      <c r="AO1366" s="7"/>
      <c r="AP1366" s="7"/>
      <c r="AQ1366" s="7"/>
      <c r="AR1366" s="7"/>
      <c r="AV1366" s="6"/>
      <c r="AW1366" s="7"/>
      <c r="AX1366" s="7"/>
      <c r="AY1366" s="7"/>
      <c r="AZ1366" s="7"/>
      <c r="BD1366" s="6"/>
      <c r="BE1366" s="7"/>
      <c r="BF1366" s="7"/>
      <c r="BG1366" s="7"/>
      <c r="BH1366" s="7"/>
      <c r="BQ1366" s="7"/>
      <c r="BR1366" s="7"/>
      <c r="BS1366" s="7"/>
      <c r="BT1366" s="7"/>
      <c r="BU1366" s="7"/>
      <c r="CH1366" s="7"/>
      <c r="CI1366" s="7"/>
      <c r="CJ1366" s="7"/>
      <c r="CK1366" s="7"/>
      <c r="CQ1366" s="7"/>
      <c r="CR1366" s="7"/>
      <c r="CS1366" s="7"/>
      <c r="CT1366" s="7"/>
      <c r="CU1366" s="7"/>
      <c r="DH1366" s="7"/>
      <c r="DI1366" s="7"/>
      <c r="DJ1366" s="7"/>
      <c r="DK1366" s="7"/>
      <c r="DQ1366" s="7"/>
      <c r="DR1366" s="7"/>
      <c r="DS1366" s="7"/>
      <c r="DT1366" s="7"/>
      <c r="DU1366" s="7"/>
      <c r="EB1366" s="7"/>
      <c r="EC1366" s="7"/>
      <c r="ED1366" s="7"/>
      <c r="EE1366" s="7"/>
      <c r="EK1366" s="7"/>
      <c r="EL1366" s="7"/>
      <c r="EM1366" s="7"/>
      <c r="EN1366" s="7"/>
      <c r="EO1366" s="7"/>
      <c r="EV1366" s="7"/>
      <c r="EW1366" s="7"/>
      <c r="EX1366" s="7"/>
      <c r="EY1366" s="7"/>
    </row>
    <row r="1367" spans="1:155" s="8" customFormat="1" x14ac:dyDescent="0.35">
      <c r="A1367" s="5"/>
      <c r="B1367" s="5"/>
      <c r="C1367" s="5"/>
      <c r="D1367" s="5"/>
      <c r="E1367" s="5"/>
      <c r="F1367" s="5"/>
      <c r="G1367" s="6"/>
      <c r="H1367" s="6"/>
      <c r="I1367" s="7"/>
      <c r="J1367" s="7"/>
      <c r="K1367" s="7"/>
      <c r="L1367" s="7"/>
      <c r="M1367" s="7"/>
      <c r="N1367" s="7"/>
      <c r="O1367" s="7"/>
      <c r="P1367" s="6"/>
      <c r="Q1367" s="6"/>
      <c r="R1367" s="6"/>
      <c r="S1367" s="6"/>
      <c r="T1367" s="6"/>
      <c r="U1367" s="6"/>
      <c r="V1367" s="6"/>
      <c r="W1367" s="7"/>
      <c r="X1367" s="7"/>
      <c r="Y1367" s="7"/>
      <c r="Z1367" s="7"/>
      <c r="AA1367" s="7"/>
      <c r="AB1367" s="7"/>
      <c r="AC1367" s="7"/>
      <c r="AD1367" s="7"/>
      <c r="AE1367" s="7"/>
      <c r="AF1367" s="6"/>
      <c r="AG1367" s="7"/>
      <c r="AH1367" s="7"/>
      <c r="AI1367" s="7"/>
      <c r="AJ1367" s="7"/>
      <c r="AN1367" s="6"/>
      <c r="AO1367" s="7"/>
      <c r="AP1367" s="7"/>
      <c r="AQ1367" s="7"/>
      <c r="AR1367" s="7"/>
      <c r="AV1367" s="6"/>
      <c r="AW1367" s="7"/>
      <c r="AX1367" s="7"/>
      <c r="AY1367" s="7"/>
      <c r="AZ1367" s="7"/>
      <c r="BD1367" s="6"/>
      <c r="BE1367" s="7"/>
      <c r="BF1367" s="7"/>
      <c r="BG1367" s="7"/>
      <c r="BH1367" s="7"/>
      <c r="BQ1367" s="7"/>
      <c r="BR1367" s="7"/>
      <c r="BS1367" s="7"/>
      <c r="BT1367" s="7"/>
      <c r="BU1367" s="7"/>
      <c r="CH1367" s="7"/>
      <c r="CI1367" s="7"/>
      <c r="CJ1367" s="7"/>
      <c r="CK1367" s="7"/>
      <c r="CQ1367" s="7"/>
      <c r="CR1367" s="7"/>
      <c r="CS1367" s="7"/>
      <c r="CT1367" s="7"/>
      <c r="CU1367" s="7"/>
      <c r="DH1367" s="7"/>
      <c r="DI1367" s="7"/>
      <c r="DJ1367" s="7"/>
      <c r="DK1367" s="7"/>
      <c r="DQ1367" s="7"/>
      <c r="DR1367" s="7"/>
      <c r="DS1367" s="7"/>
      <c r="DT1367" s="7"/>
      <c r="DU1367" s="7"/>
      <c r="EB1367" s="7"/>
      <c r="EC1367" s="7"/>
      <c r="ED1367" s="7"/>
      <c r="EE1367" s="7"/>
      <c r="EK1367" s="7"/>
      <c r="EL1367" s="7"/>
      <c r="EM1367" s="7"/>
      <c r="EN1367" s="7"/>
      <c r="EO1367" s="7"/>
      <c r="EV1367" s="7"/>
      <c r="EW1367" s="7"/>
      <c r="EX1367" s="7"/>
      <c r="EY1367" s="7"/>
    </row>
    <row r="1368" spans="1:155" s="8" customFormat="1" x14ac:dyDescent="0.35">
      <c r="A1368" s="5"/>
      <c r="B1368" s="5"/>
      <c r="C1368" s="5"/>
      <c r="D1368" s="5"/>
      <c r="E1368" s="5"/>
      <c r="F1368" s="5"/>
      <c r="G1368" s="6"/>
      <c r="H1368" s="6"/>
      <c r="I1368" s="7"/>
      <c r="J1368" s="7"/>
      <c r="K1368" s="7"/>
      <c r="L1368" s="7"/>
      <c r="M1368" s="7"/>
      <c r="N1368" s="7"/>
      <c r="O1368" s="7"/>
      <c r="P1368" s="6"/>
      <c r="Q1368" s="6"/>
      <c r="R1368" s="6"/>
      <c r="S1368" s="6"/>
      <c r="T1368" s="6"/>
      <c r="U1368" s="6"/>
      <c r="V1368" s="6"/>
      <c r="W1368" s="7"/>
      <c r="X1368" s="7"/>
      <c r="Y1368" s="7"/>
      <c r="Z1368" s="7"/>
      <c r="AA1368" s="7"/>
      <c r="AB1368" s="7"/>
      <c r="AC1368" s="7"/>
      <c r="AD1368" s="7"/>
      <c r="AE1368" s="7"/>
      <c r="AF1368" s="6"/>
      <c r="AG1368" s="7"/>
      <c r="AH1368" s="7"/>
      <c r="AI1368" s="7"/>
      <c r="AJ1368" s="7"/>
      <c r="AN1368" s="6"/>
      <c r="AO1368" s="7"/>
      <c r="AP1368" s="7"/>
      <c r="AQ1368" s="7"/>
      <c r="AR1368" s="7"/>
      <c r="AV1368" s="6"/>
      <c r="AW1368" s="7"/>
      <c r="AX1368" s="7"/>
      <c r="AY1368" s="7"/>
      <c r="AZ1368" s="7"/>
      <c r="BD1368" s="6"/>
      <c r="BE1368" s="7"/>
      <c r="BF1368" s="7"/>
      <c r="BG1368" s="7"/>
      <c r="BH1368" s="7"/>
      <c r="BQ1368" s="7"/>
      <c r="BR1368" s="7"/>
      <c r="BS1368" s="7"/>
      <c r="BT1368" s="7"/>
      <c r="BU1368" s="7"/>
      <c r="CH1368" s="7"/>
      <c r="CI1368" s="7"/>
      <c r="CJ1368" s="7"/>
      <c r="CK1368" s="7"/>
      <c r="CQ1368" s="7"/>
      <c r="CR1368" s="7"/>
      <c r="CS1368" s="7"/>
      <c r="CT1368" s="7"/>
      <c r="CU1368" s="7"/>
      <c r="DH1368" s="7"/>
      <c r="DI1368" s="7"/>
      <c r="DJ1368" s="7"/>
      <c r="DK1368" s="7"/>
      <c r="DQ1368" s="7"/>
      <c r="DR1368" s="7"/>
      <c r="DS1368" s="7"/>
      <c r="DT1368" s="7"/>
      <c r="DU1368" s="7"/>
      <c r="EB1368" s="7"/>
      <c r="EC1368" s="7"/>
      <c r="ED1368" s="7"/>
      <c r="EE1368" s="7"/>
      <c r="EK1368" s="7"/>
      <c r="EL1368" s="7"/>
      <c r="EM1368" s="7"/>
      <c r="EN1368" s="7"/>
      <c r="EO1368" s="7"/>
      <c r="EV1368" s="7"/>
      <c r="EW1368" s="7"/>
      <c r="EX1368" s="7"/>
      <c r="EY1368" s="7"/>
    </row>
    <row r="1369" spans="1:155" s="8" customFormat="1" x14ac:dyDescent="0.35">
      <c r="A1369" s="5"/>
      <c r="B1369" s="5"/>
      <c r="C1369" s="5"/>
      <c r="D1369" s="5"/>
      <c r="E1369" s="5"/>
      <c r="F1369" s="5"/>
      <c r="G1369" s="6"/>
      <c r="H1369" s="6"/>
      <c r="I1369" s="7"/>
      <c r="J1369" s="7"/>
      <c r="K1369" s="7"/>
      <c r="L1369" s="7"/>
      <c r="M1369" s="7"/>
      <c r="N1369" s="7"/>
      <c r="O1369" s="7"/>
      <c r="P1369" s="6"/>
      <c r="Q1369" s="6"/>
      <c r="R1369" s="6"/>
      <c r="S1369" s="6"/>
      <c r="T1369" s="6"/>
      <c r="U1369" s="6"/>
      <c r="V1369" s="6"/>
      <c r="W1369" s="7"/>
      <c r="X1369" s="7"/>
      <c r="Y1369" s="7"/>
      <c r="Z1369" s="7"/>
      <c r="AA1369" s="7"/>
      <c r="AB1369" s="7"/>
      <c r="AC1369" s="7"/>
      <c r="AD1369" s="7"/>
      <c r="AE1369" s="7"/>
      <c r="AF1369" s="6"/>
      <c r="AG1369" s="7"/>
      <c r="AH1369" s="7"/>
      <c r="AI1369" s="7"/>
      <c r="AJ1369" s="7"/>
      <c r="AN1369" s="6"/>
      <c r="AO1369" s="7"/>
      <c r="AP1369" s="7"/>
      <c r="AQ1369" s="7"/>
      <c r="AR1369" s="7"/>
      <c r="AV1369" s="6"/>
      <c r="AW1369" s="7"/>
      <c r="AX1369" s="7"/>
      <c r="AY1369" s="7"/>
      <c r="AZ1369" s="7"/>
      <c r="BD1369" s="6"/>
      <c r="BE1369" s="7"/>
      <c r="BF1369" s="7"/>
      <c r="BG1369" s="7"/>
      <c r="BH1369" s="7"/>
      <c r="BQ1369" s="7"/>
      <c r="BR1369" s="7"/>
      <c r="BS1369" s="7"/>
      <c r="BT1369" s="7"/>
      <c r="BU1369" s="7"/>
      <c r="CH1369" s="7"/>
      <c r="CI1369" s="7"/>
      <c r="CJ1369" s="7"/>
      <c r="CK1369" s="7"/>
      <c r="CQ1369" s="7"/>
      <c r="CR1369" s="7"/>
      <c r="CS1369" s="7"/>
      <c r="CT1369" s="7"/>
      <c r="CU1369" s="7"/>
      <c r="DH1369" s="7"/>
      <c r="DI1369" s="7"/>
      <c r="DJ1369" s="7"/>
      <c r="DK1369" s="7"/>
      <c r="DQ1369" s="7"/>
      <c r="DR1369" s="7"/>
      <c r="DS1369" s="7"/>
      <c r="DT1369" s="7"/>
      <c r="DU1369" s="7"/>
      <c r="EB1369" s="7"/>
      <c r="EC1369" s="7"/>
      <c r="ED1369" s="7"/>
      <c r="EE1369" s="7"/>
      <c r="EK1369" s="7"/>
      <c r="EL1369" s="7"/>
      <c r="EM1369" s="7"/>
      <c r="EN1369" s="7"/>
      <c r="EO1369" s="7"/>
      <c r="EV1369" s="7"/>
      <c r="EW1369" s="7"/>
      <c r="EX1369" s="7"/>
      <c r="EY1369" s="7"/>
    </row>
    <row r="1370" spans="1:155" s="8" customFormat="1" x14ac:dyDescent="0.35">
      <c r="A1370" s="5"/>
      <c r="B1370" s="5"/>
      <c r="C1370" s="5"/>
      <c r="D1370" s="5"/>
      <c r="E1370" s="5"/>
      <c r="F1370" s="5"/>
      <c r="G1370" s="6"/>
      <c r="H1370" s="6"/>
      <c r="I1370" s="7"/>
      <c r="J1370" s="7"/>
      <c r="K1370" s="7"/>
      <c r="L1370" s="7"/>
      <c r="M1370" s="7"/>
      <c r="N1370" s="7"/>
      <c r="O1370" s="7"/>
      <c r="P1370" s="6"/>
      <c r="Q1370" s="6"/>
      <c r="R1370" s="6"/>
      <c r="S1370" s="6"/>
      <c r="T1370" s="6"/>
      <c r="U1370" s="6"/>
      <c r="V1370" s="6"/>
      <c r="W1370" s="7"/>
      <c r="X1370" s="7"/>
      <c r="Y1370" s="7"/>
      <c r="Z1370" s="7"/>
      <c r="AA1370" s="7"/>
      <c r="AB1370" s="7"/>
      <c r="AC1370" s="7"/>
      <c r="AD1370" s="7"/>
      <c r="AE1370" s="7"/>
      <c r="AF1370" s="6"/>
      <c r="AG1370" s="7"/>
      <c r="AH1370" s="7"/>
      <c r="AI1370" s="7"/>
      <c r="AJ1370" s="7"/>
      <c r="AN1370" s="6"/>
      <c r="AO1370" s="7"/>
      <c r="AP1370" s="7"/>
      <c r="AQ1370" s="7"/>
      <c r="AR1370" s="7"/>
      <c r="AV1370" s="6"/>
      <c r="AW1370" s="7"/>
      <c r="AX1370" s="7"/>
      <c r="AY1370" s="7"/>
      <c r="AZ1370" s="7"/>
      <c r="BD1370" s="6"/>
      <c r="BE1370" s="7"/>
      <c r="BF1370" s="7"/>
      <c r="BG1370" s="7"/>
      <c r="BH1370" s="7"/>
      <c r="BQ1370" s="7"/>
      <c r="BR1370" s="7"/>
      <c r="BS1370" s="7"/>
      <c r="BT1370" s="7"/>
      <c r="BU1370" s="7"/>
      <c r="CH1370" s="7"/>
      <c r="CI1370" s="7"/>
      <c r="CJ1370" s="7"/>
      <c r="CK1370" s="7"/>
      <c r="CQ1370" s="7"/>
      <c r="CR1370" s="7"/>
      <c r="CS1370" s="7"/>
      <c r="CT1370" s="7"/>
      <c r="CU1370" s="7"/>
      <c r="DH1370" s="7"/>
      <c r="DI1370" s="7"/>
      <c r="DJ1370" s="7"/>
      <c r="DK1370" s="7"/>
      <c r="DQ1370" s="7"/>
      <c r="DR1370" s="7"/>
      <c r="DS1370" s="7"/>
      <c r="DT1370" s="7"/>
      <c r="DU1370" s="7"/>
      <c r="EB1370" s="7"/>
      <c r="EC1370" s="7"/>
      <c r="ED1370" s="7"/>
      <c r="EE1370" s="7"/>
      <c r="EK1370" s="7"/>
      <c r="EL1370" s="7"/>
      <c r="EM1370" s="7"/>
      <c r="EN1370" s="7"/>
      <c r="EO1370" s="7"/>
      <c r="EV1370" s="7"/>
      <c r="EW1370" s="7"/>
      <c r="EX1370" s="7"/>
      <c r="EY1370" s="7"/>
    </row>
    <row r="1371" spans="1:155" s="8" customFormat="1" x14ac:dyDescent="0.35">
      <c r="A1371" s="5"/>
      <c r="B1371" s="5"/>
      <c r="C1371" s="5"/>
      <c r="D1371" s="5"/>
      <c r="E1371" s="5"/>
      <c r="F1371" s="5"/>
      <c r="G1371" s="6"/>
      <c r="H1371" s="6"/>
      <c r="I1371" s="7"/>
      <c r="J1371" s="7"/>
      <c r="K1371" s="7"/>
      <c r="L1371" s="7"/>
      <c r="M1371" s="7"/>
      <c r="N1371" s="7"/>
      <c r="O1371" s="7"/>
      <c r="P1371" s="6"/>
      <c r="Q1371" s="6"/>
      <c r="R1371" s="6"/>
      <c r="S1371" s="6"/>
      <c r="T1371" s="6"/>
      <c r="U1371" s="6"/>
      <c r="V1371" s="6"/>
      <c r="W1371" s="7"/>
      <c r="X1371" s="7"/>
      <c r="Y1371" s="7"/>
      <c r="Z1371" s="7"/>
      <c r="AA1371" s="7"/>
      <c r="AB1371" s="7"/>
      <c r="AC1371" s="7"/>
      <c r="AD1371" s="7"/>
      <c r="AE1371" s="7"/>
      <c r="AF1371" s="6"/>
      <c r="AG1371" s="7"/>
      <c r="AH1371" s="7"/>
      <c r="AI1371" s="7"/>
      <c r="AJ1371" s="7"/>
      <c r="AN1371" s="6"/>
      <c r="AO1371" s="7"/>
      <c r="AP1371" s="7"/>
      <c r="AQ1371" s="7"/>
      <c r="AR1371" s="7"/>
      <c r="AV1371" s="6"/>
      <c r="AW1371" s="7"/>
      <c r="AX1371" s="7"/>
      <c r="AY1371" s="7"/>
      <c r="AZ1371" s="7"/>
      <c r="BD1371" s="6"/>
      <c r="BE1371" s="7"/>
      <c r="BF1371" s="7"/>
      <c r="BG1371" s="7"/>
      <c r="BH1371" s="7"/>
      <c r="BQ1371" s="7"/>
      <c r="BR1371" s="7"/>
      <c r="BS1371" s="7"/>
      <c r="BT1371" s="7"/>
      <c r="BU1371" s="7"/>
      <c r="CH1371" s="7"/>
      <c r="CI1371" s="7"/>
      <c r="CJ1371" s="7"/>
      <c r="CK1371" s="7"/>
      <c r="CQ1371" s="7"/>
      <c r="CR1371" s="7"/>
      <c r="CS1371" s="7"/>
      <c r="CT1371" s="7"/>
      <c r="CU1371" s="7"/>
      <c r="DH1371" s="7"/>
      <c r="DI1371" s="7"/>
      <c r="DJ1371" s="7"/>
      <c r="DK1371" s="7"/>
      <c r="DQ1371" s="7"/>
      <c r="DR1371" s="7"/>
      <c r="DS1371" s="7"/>
      <c r="DT1371" s="7"/>
      <c r="DU1371" s="7"/>
      <c r="EB1371" s="7"/>
      <c r="EC1371" s="7"/>
      <c r="ED1371" s="7"/>
      <c r="EE1371" s="7"/>
      <c r="EK1371" s="7"/>
      <c r="EL1371" s="7"/>
      <c r="EM1371" s="7"/>
      <c r="EN1371" s="7"/>
      <c r="EO1371" s="7"/>
      <c r="EV1371" s="7"/>
      <c r="EW1371" s="7"/>
      <c r="EX1371" s="7"/>
      <c r="EY1371" s="7"/>
    </row>
    <row r="1372" spans="1:155" s="8" customFormat="1" x14ac:dyDescent="0.35">
      <c r="A1372" s="5"/>
      <c r="B1372" s="5"/>
      <c r="C1372" s="5"/>
      <c r="D1372" s="5"/>
      <c r="E1372" s="5"/>
      <c r="F1372" s="5"/>
      <c r="G1372" s="6"/>
      <c r="H1372" s="6"/>
      <c r="I1372" s="7"/>
      <c r="J1372" s="7"/>
      <c r="K1372" s="7"/>
      <c r="L1372" s="7"/>
      <c r="M1372" s="7"/>
      <c r="N1372" s="7"/>
      <c r="O1372" s="7"/>
      <c r="P1372" s="6"/>
      <c r="Q1372" s="6"/>
      <c r="R1372" s="6"/>
      <c r="S1372" s="6"/>
      <c r="T1372" s="6"/>
      <c r="U1372" s="6"/>
      <c r="V1372" s="6"/>
      <c r="W1372" s="7"/>
      <c r="X1372" s="7"/>
      <c r="Y1372" s="7"/>
      <c r="Z1372" s="7"/>
      <c r="AA1372" s="7"/>
      <c r="AB1372" s="7"/>
      <c r="AC1372" s="7"/>
      <c r="AD1372" s="7"/>
      <c r="AE1372" s="7"/>
      <c r="AF1372" s="6"/>
      <c r="AG1372" s="7"/>
      <c r="AH1372" s="7"/>
      <c r="AI1372" s="7"/>
      <c r="AJ1372" s="7"/>
      <c r="AN1372" s="6"/>
      <c r="AO1372" s="7"/>
      <c r="AP1372" s="7"/>
      <c r="AQ1372" s="7"/>
      <c r="AR1372" s="7"/>
      <c r="AV1372" s="6"/>
      <c r="AW1372" s="7"/>
      <c r="AX1372" s="7"/>
      <c r="AY1372" s="7"/>
      <c r="AZ1372" s="7"/>
      <c r="BD1372" s="6"/>
      <c r="BE1372" s="7"/>
      <c r="BF1372" s="7"/>
      <c r="BG1372" s="7"/>
      <c r="BH1372" s="7"/>
      <c r="BQ1372" s="7"/>
      <c r="BR1372" s="7"/>
      <c r="BS1372" s="7"/>
      <c r="BT1372" s="7"/>
      <c r="BU1372" s="7"/>
      <c r="CH1372" s="7"/>
      <c r="CI1372" s="7"/>
      <c r="CJ1372" s="7"/>
      <c r="CK1372" s="7"/>
      <c r="CQ1372" s="7"/>
      <c r="CR1372" s="7"/>
      <c r="CS1372" s="7"/>
      <c r="CT1372" s="7"/>
      <c r="CU1372" s="7"/>
      <c r="DH1372" s="7"/>
      <c r="DI1372" s="7"/>
      <c r="DJ1372" s="7"/>
      <c r="DK1372" s="7"/>
      <c r="DQ1372" s="7"/>
      <c r="DR1372" s="7"/>
      <c r="DS1372" s="7"/>
      <c r="DT1372" s="7"/>
      <c r="DU1372" s="7"/>
      <c r="EB1372" s="7"/>
      <c r="EC1372" s="7"/>
      <c r="ED1372" s="7"/>
      <c r="EE1372" s="7"/>
      <c r="EK1372" s="7"/>
      <c r="EL1372" s="7"/>
      <c r="EM1372" s="7"/>
      <c r="EN1372" s="7"/>
      <c r="EO1372" s="7"/>
      <c r="EV1372" s="7"/>
      <c r="EW1372" s="7"/>
      <c r="EX1372" s="7"/>
      <c r="EY1372" s="7"/>
    </row>
    <row r="1373" spans="1:155" s="8" customFormat="1" x14ac:dyDescent="0.35">
      <c r="A1373" s="5"/>
      <c r="B1373" s="5"/>
      <c r="C1373" s="5"/>
      <c r="D1373" s="5"/>
      <c r="E1373" s="5"/>
      <c r="F1373" s="5"/>
      <c r="G1373" s="6"/>
      <c r="H1373" s="6"/>
      <c r="I1373" s="7"/>
      <c r="J1373" s="7"/>
      <c r="K1373" s="7"/>
      <c r="L1373" s="7"/>
      <c r="M1373" s="7"/>
      <c r="N1373" s="7"/>
      <c r="O1373" s="7"/>
      <c r="P1373" s="6"/>
      <c r="Q1373" s="6"/>
      <c r="R1373" s="6"/>
      <c r="S1373" s="6"/>
      <c r="T1373" s="6"/>
      <c r="U1373" s="6"/>
      <c r="V1373" s="6"/>
      <c r="W1373" s="7"/>
      <c r="X1373" s="7"/>
      <c r="Y1373" s="7"/>
      <c r="Z1373" s="7"/>
      <c r="AA1373" s="7"/>
      <c r="AB1373" s="7"/>
      <c r="AC1373" s="7"/>
      <c r="AD1373" s="7"/>
      <c r="AE1373" s="7"/>
      <c r="AF1373" s="6"/>
      <c r="AG1373" s="7"/>
      <c r="AH1373" s="7"/>
      <c r="AI1373" s="7"/>
      <c r="AJ1373" s="7"/>
      <c r="AN1373" s="6"/>
      <c r="AO1373" s="7"/>
      <c r="AP1373" s="7"/>
      <c r="AQ1373" s="7"/>
      <c r="AR1373" s="7"/>
      <c r="AV1373" s="6"/>
      <c r="AW1373" s="7"/>
      <c r="AX1373" s="7"/>
      <c r="AY1373" s="7"/>
      <c r="AZ1373" s="7"/>
      <c r="BD1373" s="6"/>
      <c r="BE1373" s="7"/>
      <c r="BF1373" s="7"/>
      <c r="BG1373" s="7"/>
      <c r="BH1373" s="7"/>
      <c r="BQ1373" s="7"/>
      <c r="BR1373" s="7"/>
      <c r="BS1373" s="7"/>
      <c r="BT1373" s="7"/>
      <c r="BU1373" s="7"/>
      <c r="CH1373" s="7"/>
      <c r="CI1373" s="7"/>
      <c r="CJ1373" s="7"/>
      <c r="CK1373" s="7"/>
      <c r="CQ1373" s="7"/>
      <c r="CR1373" s="7"/>
      <c r="CS1373" s="7"/>
      <c r="CT1373" s="7"/>
      <c r="CU1373" s="7"/>
      <c r="DH1373" s="7"/>
      <c r="DI1373" s="7"/>
      <c r="DJ1373" s="7"/>
      <c r="DK1373" s="7"/>
      <c r="DQ1373" s="7"/>
      <c r="DR1373" s="7"/>
      <c r="DS1373" s="7"/>
      <c r="DT1373" s="7"/>
      <c r="DU1373" s="7"/>
      <c r="EB1373" s="7"/>
      <c r="EC1373" s="7"/>
      <c r="ED1373" s="7"/>
      <c r="EE1373" s="7"/>
      <c r="EK1373" s="7"/>
      <c r="EL1373" s="7"/>
      <c r="EM1373" s="7"/>
      <c r="EN1373" s="7"/>
      <c r="EO1373" s="7"/>
      <c r="EV1373" s="7"/>
      <c r="EW1373" s="7"/>
      <c r="EX1373" s="7"/>
      <c r="EY1373" s="7"/>
    </row>
    <row r="1374" spans="1:155" s="8" customFormat="1" x14ac:dyDescent="0.35">
      <c r="A1374" s="5"/>
      <c r="B1374" s="5"/>
      <c r="C1374" s="5"/>
      <c r="D1374" s="5"/>
      <c r="E1374" s="5"/>
      <c r="F1374" s="5"/>
      <c r="G1374" s="6"/>
      <c r="H1374" s="6"/>
      <c r="I1374" s="7"/>
      <c r="J1374" s="7"/>
      <c r="K1374" s="7"/>
      <c r="L1374" s="7"/>
      <c r="M1374" s="7"/>
      <c r="N1374" s="7"/>
      <c r="O1374" s="7"/>
      <c r="P1374" s="6"/>
      <c r="Q1374" s="6"/>
      <c r="R1374" s="6"/>
      <c r="S1374" s="6"/>
      <c r="T1374" s="6"/>
      <c r="U1374" s="6"/>
      <c r="V1374" s="6"/>
      <c r="W1374" s="7"/>
      <c r="X1374" s="7"/>
      <c r="Y1374" s="7"/>
      <c r="Z1374" s="7"/>
      <c r="AA1374" s="7"/>
      <c r="AB1374" s="7"/>
      <c r="AC1374" s="7"/>
      <c r="AD1374" s="7"/>
      <c r="AE1374" s="7"/>
      <c r="AF1374" s="6"/>
      <c r="AG1374" s="7"/>
      <c r="AH1374" s="7"/>
      <c r="AI1374" s="7"/>
      <c r="AJ1374" s="7"/>
      <c r="AN1374" s="6"/>
      <c r="AO1374" s="7"/>
      <c r="AP1374" s="7"/>
      <c r="AQ1374" s="7"/>
      <c r="AR1374" s="7"/>
      <c r="AV1374" s="6"/>
      <c r="AW1374" s="7"/>
      <c r="AX1374" s="7"/>
      <c r="AY1374" s="7"/>
      <c r="AZ1374" s="7"/>
      <c r="BD1374" s="6"/>
      <c r="BE1374" s="7"/>
      <c r="BF1374" s="7"/>
      <c r="BG1374" s="7"/>
      <c r="BH1374" s="7"/>
      <c r="BQ1374" s="7"/>
      <c r="BR1374" s="7"/>
      <c r="BS1374" s="7"/>
      <c r="BT1374" s="7"/>
      <c r="BU1374" s="7"/>
      <c r="CH1374" s="7"/>
      <c r="CI1374" s="7"/>
      <c r="CJ1374" s="7"/>
      <c r="CK1374" s="7"/>
      <c r="CQ1374" s="7"/>
      <c r="CR1374" s="7"/>
      <c r="CS1374" s="7"/>
      <c r="CT1374" s="7"/>
      <c r="CU1374" s="7"/>
      <c r="DH1374" s="7"/>
      <c r="DI1374" s="7"/>
      <c r="DJ1374" s="7"/>
      <c r="DK1374" s="7"/>
      <c r="DQ1374" s="7"/>
      <c r="DR1374" s="7"/>
      <c r="DS1374" s="7"/>
      <c r="DT1374" s="7"/>
      <c r="DU1374" s="7"/>
      <c r="EB1374" s="7"/>
      <c r="EC1374" s="7"/>
      <c r="ED1374" s="7"/>
      <c r="EE1374" s="7"/>
      <c r="EK1374" s="7"/>
      <c r="EL1374" s="7"/>
      <c r="EM1374" s="7"/>
      <c r="EN1374" s="7"/>
      <c r="EO1374" s="7"/>
      <c r="EV1374" s="7"/>
      <c r="EW1374" s="7"/>
      <c r="EX1374" s="7"/>
      <c r="EY1374" s="7"/>
    </row>
    <row r="1375" spans="1:155" s="8" customFormat="1" x14ac:dyDescent="0.35">
      <c r="A1375" s="5"/>
      <c r="B1375" s="5"/>
      <c r="C1375" s="5"/>
      <c r="D1375" s="5"/>
      <c r="E1375" s="5"/>
      <c r="F1375" s="5"/>
      <c r="G1375" s="6"/>
      <c r="H1375" s="6"/>
      <c r="I1375" s="7"/>
      <c r="J1375" s="7"/>
      <c r="K1375" s="7"/>
      <c r="L1375" s="7"/>
      <c r="M1375" s="7"/>
      <c r="N1375" s="7"/>
      <c r="O1375" s="7"/>
      <c r="P1375" s="6"/>
      <c r="Q1375" s="6"/>
      <c r="R1375" s="6"/>
      <c r="S1375" s="6"/>
      <c r="T1375" s="6"/>
      <c r="U1375" s="6"/>
      <c r="V1375" s="6"/>
      <c r="W1375" s="7"/>
      <c r="X1375" s="7"/>
      <c r="Y1375" s="7"/>
      <c r="Z1375" s="7"/>
      <c r="AA1375" s="7"/>
      <c r="AB1375" s="7"/>
      <c r="AC1375" s="7"/>
      <c r="AD1375" s="7"/>
      <c r="AE1375" s="7"/>
      <c r="AF1375" s="6"/>
      <c r="AG1375" s="7"/>
      <c r="AH1375" s="7"/>
      <c r="AI1375" s="7"/>
      <c r="AJ1375" s="7"/>
      <c r="AN1375" s="6"/>
      <c r="AO1375" s="7"/>
      <c r="AP1375" s="7"/>
      <c r="AQ1375" s="7"/>
      <c r="AR1375" s="7"/>
      <c r="AV1375" s="6"/>
      <c r="AW1375" s="7"/>
      <c r="AX1375" s="7"/>
      <c r="AY1375" s="7"/>
      <c r="AZ1375" s="7"/>
      <c r="BD1375" s="6"/>
      <c r="BE1375" s="7"/>
      <c r="BF1375" s="7"/>
      <c r="BG1375" s="7"/>
      <c r="BH1375" s="7"/>
      <c r="BQ1375" s="7"/>
      <c r="BR1375" s="7"/>
      <c r="BS1375" s="7"/>
      <c r="BT1375" s="7"/>
      <c r="BU1375" s="7"/>
      <c r="CH1375" s="7"/>
      <c r="CI1375" s="7"/>
      <c r="CJ1375" s="7"/>
      <c r="CK1375" s="7"/>
      <c r="CQ1375" s="7"/>
      <c r="CR1375" s="7"/>
      <c r="CS1375" s="7"/>
      <c r="CT1375" s="7"/>
      <c r="CU1375" s="7"/>
      <c r="DH1375" s="7"/>
      <c r="DI1375" s="7"/>
      <c r="DJ1375" s="7"/>
      <c r="DK1375" s="7"/>
      <c r="DQ1375" s="7"/>
      <c r="DR1375" s="7"/>
      <c r="DS1375" s="7"/>
      <c r="DT1375" s="7"/>
      <c r="DU1375" s="7"/>
      <c r="EB1375" s="7"/>
      <c r="EC1375" s="7"/>
      <c r="ED1375" s="7"/>
      <c r="EE1375" s="7"/>
      <c r="EK1375" s="7"/>
      <c r="EL1375" s="7"/>
      <c r="EM1375" s="7"/>
      <c r="EN1375" s="7"/>
      <c r="EO1375" s="7"/>
      <c r="EV1375" s="7"/>
      <c r="EW1375" s="7"/>
      <c r="EX1375" s="7"/>
      <c r="EY1375" s="7"/>
    </row>
    <row r="1376" spans="1:155" s="8" customFormat="1" x14ac:dyDescent="0.35">
      <c r="A1376" s="5"/>
      <c r="B1376" s="5"/>
      <c r="C1376" s="5"/>
      <c r="D1376" s="5"/>
      <c r="E1376" s="5"/>
      <c r="F1376" s="5"/>
      <c r="G1376" s="6"/>
      <c r="H1376" s="6"/>
      <c r="I1376" s="7"/>
      <c r="J1376" s="7"/>
      <c r="K1376" s="7"/>
      <c r="L1376" s="7"/>
      <c r="M1376" s="7"/>
      <c r="N1376" s="7"/>
      <c r="O1376" s="7"/>
      <c r="P1376" s="6"/>
      <c r="Q1376" s="6"/>
      <c r="R1376" s="6"/>
      <c r="S1376" s="6"/>
      <c r="T1376" s="6"/>
      <c r="U1376" s="6"/>
      <c r="V1376" s="6"/>
      <c r="W1376" s="7"/>
      <c r="X1376" s="7"/>
      <c r="Y1376" s="7"/>
      <c r="Z1376" s="7"/>
      <c r="AA1376" s="7"/>
      <c r="AB1376" s="7"/>
      <c r="AC1376" s="7"/>
      <c r="AD1376" s="7"/>
      <c r="AE1376" s="7"/>
      <c r="AF1376" s="6"/>
      <c r="AG1376" s="7"/>
      <c r="AH1376" s="7"/>
      <c r="AI1376" s="7"/>
      <c r="AJ1376" s="7"/>
      <c r="AN1376" s="6"/>
      <c r="AO1376" s="7"/>
      <c r="AP1376" s="7"/>
      <c r="AQ1376" s="7"/>
      <c r="AR1376" s="7"/>
      <c r="AV1376" s="6"/>
      <c r="AW1376" s="7"/>
      <c r="AX1376" s="7"/>
      <c r="AY1376" s="7"/>
      <c r="AZ1376" s="7"/>
      <c r="BD1376" s="6"/>
      <c r="BE1376" s="7"/>
      <c r="BF1376" s="7"/>
      <c r="BG1376" s="7"/>
      <c r="BH1376" s="7"/>
      <c r="BQ1376" s="7"/>
      <c r="BR1376" s="7"/>
      <c r="BS1376" s="7"/>
      <c r="BT1376" s="7"/>
      <c r="BU1376" s="7"/>
      <c r="CH1376" s="7"/>
      <c r="CI1376" s="7"/>
      <c r="CJ1376" s="7"/>
      <c r="CK1376" s="7"/>
      <c r="CQ1376" s="7"/>
      <c r="CR1376" s="7"/>
      <c r="CS1376" s="7"/>
      <c r="CT1376" s="7"/>
      <c r="CU1376" s="7"/>
      <c r="DH1376" s="7"/>
      <c r="DI1376" s="7"/>
      <c r="DJ1376" s="7"/>
      <c r="DK1376" s="7"/>
      <c r="DQ1376" s="7"/>
      <c r="DR1376" s="7"/>
      <c r="DS1376" s="7"/>
      <c r="DT1376" s="7"/>
      <c r="DU1376" s="7"/>
      <c r="EB1376" s="7"/>
      <c r="EC1376" s="7"/>
      <c r="ED1376" s="7"/>
      <c r="EE1376" s="7"/>
      <c r="EK1376" s="7"/>
      <c r="EL1376" s="7"/>
      <c r="EM1376" s="7"/>
      <c r="EN1376" s="7"/>
      <c r="EO1376" s="7"/>
      <c r="EV1376" s="7"/>
      <c r="EW1376" s="7"/>
      <c r="EX1376" s="7"/>
      <c r="EY1376" s="7"/>
    </row>
    <row r="1377" spans="1:155" s="8" customFormat="1" x14ac:dyDescent="0.35">
      <c r="A1377" s="5"/>
      <c r="B1377" s="5"/>
      <c r="C1377" s="5"/>
      <c r="D1377" s="5"/>
      <c r="E1377" s="5"/>
      <c r="F1377" s="5"/>
      <c r="G1377" s="6"/>
      <c r="H1377" s="6"/>
      <c r="I1377" s="7"/>
      <c r="J1377" s="7"/>
      <c r="K1377" s="7"/>
      <c r="L1377" s="7"/>
      <c r="M1377" s="7"/>
      <c r="N1377" s="7"/>
      <c r="O1377" s="7"/>
      <c r="P1377" s="6"/>
      <c r="Q1377" s="6"/>
      <c r="R1377" s="6"/>
      <c r="S1377" s="6"/>
      <c r="T1377" s="6"/>
      <c r="U1377" s="6"/>
      <c r="V1377" s="6"/>
      <c r="W1377" s="7"/>
      <c r="X1377" s="7"/>
      <c r="Y1377" s="7"/>
      <c r="Z1377" s="7"/>
      <c r="AA1377" s="7"/>
      <c r="AB1377" s="7"/>
      <c r="AC1377" s="7"/>
      <c r="AD1377" s="7"/>
      <c r="AE1377" s="7"/>
      <c r="AF1377" s="6"/>
      <c r="AG1377" s="7"/>
      <c r="AH1377" s="7"/>
      <c r="AI1377" s="7"/>
      <c r="AJ1377" s="7"/>
      <c r="AN1377" s="6"/>
      <c r="AO1377" s="7"/>
      <c r="AP1377" s="7"/>
      <c r="AQ1377" s="7"/>
      <c r="AR1377" s="7"/>
      <c r="AV1377" s="6"/>
      <c r="AW1377" s="7"/>
      <c r="AX1377" s="7"/>
      <c r="AY1377" s="7"/>
      <c r="AZ1377" s="7"/>
      <c r="BD1377" s="6"/>
      <c r="BE1377" s="7"/>
      <c r="BF1377" s="7"/>
      <c r="BG1377" s="7"/>
      <c r="BH1377" s="7"/>
      <c r="BQ1377" s="7"/>
      <c r="BR1377" s="7"/>
      <c r="BS1377" s="7"/>
      <c r="BT1377" s="7"/>
      <c r="BU1377" s="7"/>
      <c r="CH1377" s="7"/>
      <c r="CI1377" s="7"/>
      <c r="CJ1377" s="7"/>
      <c r="CK1377" s="7"/>
      <c r="CQ1377" s="7"/>
      <c r="CR1377" s="7"/>
      <c r="CS1377" s="7"/>
      <c r="CT1377" s="7"/>
      <c r="CU1377" s="7"/>
      <c r="DH1377" s="7"/>
      <c r="DI1377" s="7"/>
      <c r="DJ1377" s="7"/>
      <c r="DK1377" s="7"/>
      <c r="DQ1377" s="7"/>
      <c r="DR1377" s="7"/>
      <c r="DS1377" s="7"/>
      <c r="DT1377" s="7"/>
      <c r="DU1377" s="7"/>
      <c r="EB1377" s="7"/>
      <c r="EC1377" s="7"/>
      <c r="ED1377" s="7"/>
      <c r="EE1377" s="7"/>
      <c r="EK1377" s="7"/>
      <c r="EL1377" s="7"/>
      <c r="EM1377" s="7"/>
      <c r="EN1377" s="7"/>
      <c r="EO1377" s="7"/>
      <c r="EV1377" s="7"/>
      <c r="EW1377" s="7"/>
      <c r="EX1377" s="7"/>
      <c r="EY1377" s="7"/>
    </row>
    <row r="1378" spans="1:155" s="8" customFormat="1" x14ac:dyDescent="0.35">
      <c r="A1378" s="5"/>
      <c r="B1378" s="5"/>
      <c r="C1378" s="5"/>
      <c r="D1378" s="5"/>
      <c r="E1378" s="5"/>
      <c r="F1378" s="5"/>
      <c r="G1378" s="6"/>
      <c r="H1378" s="6"/>
      <c r="I1378" s="7"/>
      <c r="J1378" s="7"/>
      <c r="K1378" s="7"/>
      <c r="L1378" s="7"/>
      <c r="M1378" s="7"/>
      <c r="N1378" s="7"/>
      <c r="O1378" s="7"/>
      <c r="P1378" s="6"/>
      <c r="Q1378" s="6"/>
      <c r="R1378" s="6"/>
      <c r="S1378" s="6"/>
      <c r="T1378" s="6"/>
      <c r="U1378" s="6"/>
      <c r="V1378" s="6"/>
      <c r="W1378" s="7"/>
      <c r="X1378" s="7"/>
      <c r="Y1378" s="7"/>
      <c r="Z1378" s="7"/>
      <c r="AA1378" s="7"/>
      <c r="AB1378" s="7"/>
      <c r="AC1378" s="7"/>
      <c r="AD1378" s="7"/>
      <c r="AE1378" s="7"/>
      <c r="AF1378" s="6"/>
      <c r="AG1378" s="7"/>
      <c r="AH1378" s="7"/>
      <c r="AI1378" s="7"/>
      <c r="AJ1378" s="7"/>
      <c r="AN1378" s="6"/>
      <c r="AO1378" s="7"/>
      <c r="AP1378" s="7"/>
      <c r="AQ1378" s="7"/>
      <c r="AR1378" s="7"/>
      <c r="AV1378" s="6"/>
      <c r="AW1378" s="7"/>
      <c r="AX1378" s="7"/>
      <c r="AY1378" s="7"/>
      <c r="AZ1378" s="7"/>
      <c r="BD1378" s="6"/>
      <c r="BE1378" s="7"/>
      <c r="BF1378" s="7"/>
      <c r="BG1378" s="7"/>
      <c r="BH1378" s="7"/>
      <c r="BQ1378" s="7"/>
      <c r="BR1378" s="7"/>
      <c r="BS1378" s="7"/>
      <c r="BT1378" s="7"/>
      <c r="BU1378" s="7"/>
      <c r="CH1378" s="7"/>
      <c r="CI1378" s="7"/>
      <c r="CJ1378" s="7"/>
      <c r="CK1378" s="7"/>
      <c r="CQ1378" s="7"/>
      <c r="CR1378" s="7"/>
      <c r="CS1378" s="7"/>
      <c r="CT1378" s="7"/>
      <c r="CU1378" s="7"/>
      <c r="DH1378" s="7"/>
      <c r="DI1378" s="7"/>
      <c r="DJ1378" s="7"/>
      <c r="DK1378" s="7"/>
      <c r="DQ1378" s="7"/>
      <c r="DR1378" s="7"/>
      <c r="DS1378" s="7"/>
      <c r="DT1378" s="7"/>
      <c r="DU1378" s="7"/>
      <c r="EB1378" s="7"/>
      <c r="EC1378" s="7"/>
      <c r="ED1378" s="7"/>
      <c r="EE1378" s="7"/>
      <c r="EK1378" s="7"/>
      <c r="EL1378" s="7"/>
      <c r="EM1378" s="7"/>
      <c r="EN1378" s="7"/>
      <c r="EO1378" s="7"/>
      <c r="EV1378" s="7"/>
      <c r="EW1378" s="7"/>
      <c r="EX1378" s="7"/>
      <c r="EY1378" s="7"/>
    </row>
    <row r="1379" spans="1:155" s="8" customFormat="1" x14ac:dyDescent="0.35">
      <c r="A1379" s="5"/>
      <c r="B1379" s="5"/>
      <c r="C1379" s="5"/>
      <c r="D1379" s="5"/>
      <c r="E1379" s="5"/>
      <c r="F1379" s="5"/>
      <c r="G1379" s="6"/>
      <c r="H1379" s="6"/>
      <c r="I1379" s="7"/>
      <c r="J1379" s="7"/>
      <c r="K1379" s="7"/>
      <c r="L1379" s="7"/>
      <c r="M1379" s="7"/>
      <c r="N1379" s="7"/>
      <c r="O1379" s="7"/>
      <c r="P1379" s="6"/>
      <c r="Q1379" s="6"/>
      <c r="R1379" s="6"/>
      <c r="S1379" s="6"/>
      <c r="T1379" s="6"/>
      <c r="U1379" s="6"/>
      <c r="V1379" s="6"/>
      <c r="W1379" s="7"/>
      <c r="X1379" s="7"/>
      <c r="Y1379" s="7"/>
      <c r="Z1379" s="7"/>
      <c r="AA1379" s="7"/>
      <c r="AB1379" s="7"/>
      <c r="AC1379" s="7"/>
      <c r="AD1379" s="7"/>
      <c r="AE1379" s="7"/>
      <c r="AF1379" s="6"/>
      <c r="AG1379" s="7"/>
      <c r="AH1379" s="7"/>
      <c r="AI1379" s="7"/>
      <c r="AJ1379" s="7"/>
      <c r="AN1379" s="6"/>
      <c r="AO1379" s="7"/>
      <c r="AP1379" s="7"/>
      <c r="AQ1379" s="7"/>
      <c r="AR1379" s="7"/>
      <c r="AV1379" s="6"/>
      <c r="AW1379" s="7"/>
      <c r="AX1379" s="7"/>
      <c r="AY1379" s="7"/>
      <c r="AZ1379" s="7"/>
      <c r="BD1379" s="6"/>
      <c r="BE1379" s="7"/>
      <c r="BF1379" s="7"/>
      <c r="BG1379" s="7"/>
      <c r="BH1379" s="7"/>
      <c r="BQ1379" s="7"/>
      <c r="BR1379" s="7"/>
      <c r="BS1379" s="7"/>
      <c r="BT1379" s="7"/>
      <c r="BU1379" s="7"/>
      <c r="CH1379" s="7"/>
      <c r="CI1379" s="7"/>
      <c r="CJ1379" s="7"/>
      <c r="CK1379" s="7"/>
      <c r="CQ1379" s="7"/>
      <c r="CR1379" s="7"/>
      <c r="CS1379" s="7"/>
      <c r="CT1379" s="7"/>
      <c r="CU1379" s="7"/>
      <c r="DH1379" s="7"/>
      <c r="DI1379" s="7"/>
      <c r="DJ1379" s="7"/>
      <c r="DK1379" s="7"/>
      <c r="DQ1379" s="7"/>
      <c r="DR1379" s="7"/>
      <c r="DS1379" s="7"/>
      <c r="DT1379" s="7"/>
      <c r="DU1379" s="7"/>
      <c r="EB1379" s="7"/>
      <c r="EC1379" s="7"/>
      <c r="ED1379" s="7"/>
      <c r="EE1379" s="7"/>
      <c r="EK1379" s="7"/>
      <c r="EL1379" s="7"/>
      <c r="EM1379" s="7"/>
      <c r="EN1379" s="7"/>
      <c r="EO1379" s="7"/>
      <c r="EV1379" s="7"/>
      <c r="EW1379" s="7"/>
      <c r="EX1379" s="7"/>
      <c r="EY1379" s="7"/>
    </row>
    <row r="1380" spans="1:155" s="8" customFormat="1" x14ac:dyDescent="0.35">
      <c r="A1380" s="5"/>
      <c r="B1380" s="5"/>
      <c r="C1380" s="5"/>
      <c r="D1380" s="5"/>
      <c r="E1380" s="5"/>
      <c r="F1380" s="5"/>
      <c r="G1380" s="6"/>
      <c r="H1380" s="6"/>
      <c r="I1380" s="7"/>
      <c r="J1380" s="7"/>
      <c r="K1380" s="7"/>
      <c r="L1380" s="7"/>
      <c r="M1380" s="7"/>
      <c r="N1380" s="7"/>
      <c r="O1380" s="7"/>
      <c r="P1380" s="6"/>
      <c r="Q1380" s="6"/>
      <c r="R1380" s="6"/>
      <c r="S1380" s="6"/>
      <c r="T1380" s="6"/>
      <c r="U1380" s="6"/>
      <c r="V1380" s="6"/>
      <c r="W1380" s="7"/>
      <c r="X1380" s="7"/>
      <c r="Y1380" s="7"/>
      <c r="Z1380" s="7"/>
      <c r="AA1380" s="7"/>
      <c r="AB1380" s="7"/>
      <c r="AC1380" s="7"/>
      <c r="AD1380" s="7"/>
      <c r="AE1380" s="7"/>
      <c r="AF1380" s="6"/>
      <c r="AG1380" s="7"/>
      <c r="AH1380" s="7"/>
      <c r="AI1380" s="7"/>
      <c r="AJ1380" s="7"/>
      <c r="AN1380" s="6"/>
      <c r="AO1380" s="7"/>
      <c r="AP1380" s="7"/>
      <c r="AQ1380" s="7"/>
      <c r="AR1380" s="7"/>
      <c r="AV1380" s="6"/>
      <c r="AW1380" s="7"/>
      <c r="AX1380" s="7"/>
      <c r="AY1380" s="7"/>
      <c r="AZ1380" s="7"/>
      <c r="BD1380" s="6"/>
      <c r="BE1380" s="7"/>
      <c r="BF1380" s="7"/>
      <c r="BG1380" s="7"/>
      <c r="BH1380" s="7"/>
      <c r="BQ1380" s="7"/>
      <c r="BR1380" s="7"/>
      <c r="BS1380" s="7"/>
      <c r="BT1380" s="7"/>
      <c r="BU1380" s="7"/>
      <c r="CH1380" s="7"/>
      <c r="CI1380" s="7"/>
      <c r="CJ1380" s="7"/>
      <c r="CK1380" s="7"/>
      <c r="CQ1380" s="7"/>
      <c r="CR1380" s="7"/>
      <c r="CS1380" s="7"/>
      <c r="CT1380" s="7"/>
      <c r="CU1380" s="7"/>
      <c r="DH1380" s="7"/>
      <c r="DI1380" s="7"/>
      <c r="DJ1380" s="7"/>
      <c r="DK1380" s="7"/>
      <c r="DQ1380" s="7"/>
      <c r="DR1380" s="7"/>
      <c r="DS1380" s="7"/>
      <c r="DT1380" s="7"/>
      <c r="DU1380" s="7"/>
      <c r="EB1380" s="7"/>
      <c r="EC1380" s="7"/>
      <c r="ED1380" s="7"/>
      <c r="EE1380" s="7"/>
      <c r="EK1380" s="7"/>
      <c r="EL1380" s="7"/>
      <c r="EM1380" s="7"/>
      <c r="EN1380" s="7"/>
      <c r="EO1380" s="7"/>
      <c r="EV1380" s="7"/>
      <c r="EW1380" s="7"/>
      <c r="EX1380" s="7"/>
      <c r="EY1380" s="7"/>
    </row>
    <row r="1381" spans="1:155" s="8" customFormat="1" x14ac:dyDescent="0.35">
      <c r="A1381" s="5"/>
      <c r="B1381" s="5"/>
      <c r="C1381" s="5"/>
      <c r="D1381" s="5"/>
      <c r="E1381" s="5"/>
      <c r="F1381" s="5"/>
      <c r="G1381" s="6"/>
      <c r="H1381" s="6"/>
      <c r="I1381" s="7"/>
      <c r="J1381" s="7"/>
      <c r="K1381" s="7"/>
      <c r="L1381" s="7"/>
      <c r="M1381" s="7"/>
      <c r="N1381" s="7"/>
      <c r="O1381" s="7"/>
      <c r="P1381" s="6"/>
      <c r="Q1381" s="6"/>
      <c r="R1381" s="6"/>
      <c r="S1381" s="6"/>
      <c r="T1381" s="6"/>
      <c r="U1381" s="6"/>
      <c r="V1381" s="6"/>
      <c r="W1381" s="7"/>
      <c r="X1381" s="7"/>
      <c r="Y1381" s="7"/>
      <c r="Z1381" s="7"/>
      <c r="AA1381" s="7"/>
      <c r="AB1381" s="7"/>
      <c r="AC1381" s="7"/>
      <c r="AD1381" s="7"/>
      <c r="AE1381" s="7"/>
      <c r="AF1381" s="6"/>
      <c r="AG1381" s="7"/>
      <c r="AH1381" s="7"/>
      <c r="AI1381" s="7"/>
      <c r="AJ1381" s="7"/>
      <c r="AN1381" s="6"/>
      <c r="AO1381" s="7"/>
      <c r="AP1381" s="7"/>
      <c r="AQ1381" s="7"/>
      <c r="AR1381" s="7"/>
      <c r="AV1381" s="6"/>
      <c r="AW1381" s="7"/>
      <c r="AX1381" s="7"/>
      <c r="AY1381" s="7"/>
      <c r="AZ1381" s="7"/>
      <c r="BD1381" s="6"/>
      <c r="BE1381" s="7"/>
      <c r="BF1381" s="7"/>
      <c r="BG1381" s="7"/>
      <c r="BH1381" s="7"/>
      <c r="BQ1381" s="7"/>
      <c r="BR1381" s="7"/>
      <c r="BS1381" s="7"/>
      <c r="BT1381" s="7"/>
      <c r="BU1381" s="7"/>
      <c r="CH1381" s="7"/>
      <c r="CI1381" s="7"/>
      <c r="CJ1381" s="7"/>
      <c r="CK1381" s="7"/>
      <c r="CQ1381" s="7"/>
      <c r="CR1381" s="7"/>
      <c r="CS1381" s="7"/>
      <c r="CT1381" s="7"/>
      <c r="CU1381" s="7"/>
      <c r="DH1381" s="7"/>
      <c r="DI1381" s="7"/>
      <c r="DJ1381" s="7"/>
      <c r="DK1381" s="7"/>
      <c r="DQ1381" s="7"/>
      <c r="DR1381" s="7"/>
      <c r="DS1381" s="7"/>
      <c r="DT1381" s="7"/>
      <c r="DU1381" s="7"/>
      <c r="EB1381" s="7"/>
      <c r="EC1381" s="7"/>
      <c r="ED1381" s="7"/>
      <c r="EE1381" s="7"/>
      <c r="EK1381" s="7"/>
      <c r="EL1381" s="7"/>
      <c r="EM1381" s="7"/>
      <c r="EN1381" s="7"/>
      <c r="EO1381" s="7"/>
      <c r="EV1381" s="7"/>
      <c r="EW1381" s="7"/>
      <c r="EX1381" s="7"/>
      <c r="EY1381" s="7"/>
    </row>
    <row r="1382" spans="1:155" s="8" customFormat="1" x14ac:dyDescent="0.35">
      <c r="A1382" s="5"/>
      <c r="B1382" s="5"/>
      <c r="C1382" s="5"/>
      <c r="D1382" s="5"/>
      <c r="E1382" s="5"/>
      <c r="F1382" s="5"/>
      <c r="G1382" s="6"/>
      <c r="H1382" s="6"/>
      <c r="I1382" s="7"/>
      <c r="J1382" s="7"/>
      <c r="K1382" s="7"/>
      <c r="L1382" s="7"/>
      <c r="M1382" s="7"/>
      <c r="N1382" s="7"/>
      <c r="O1382" s="7"/>
      <c r="P1382" s="6"/>
      <c r="Q1382" s="6"/>
      <c r="R1382" s="6"/>
      <c r="S1382" s="6"/>
      <c r="T1382" s="6"/>
      <c r="U1382" s="6"/>
      <c r="V1382" s="6"/>
      <c r="W1382" s="7"/>
      <c r="X1382" s="7"/>
      <c r="Y1382" s="7"/>
      <c r="Z1382" s="7"/>
      <c r="AA1382" s="7"/>
      <c r="AB1382" s="7"/>
      <c r="AC1382" s="7"/>
      <c r="AD1382" s="7"/>
      <c r="AE1382" s="7"/>
      <c r="AF1382" s="6"/>
      <c r="AG1382" s="7"/>
      <c r="AH1382" s="7"/>
      <c r="AI1382" s="7"/>
      <c r="AJ1382" s="7"/>
      <c r="AN1382" s="6"/>
      <c r="AO1382" s="7"/>
      <c r="AP1382" s="7"/>
      <c r="AQ1382" s="7"/>
      <c r="AR1382" s="7"/>
      <c r="AV1382" s="6"/>
      <c r="AW1382" s="7"/>
      <c r="AX1382" s="7"/>
      <c r="AY1382" s="7"/>
      <c r="AZ1382" s="7"/>
      <c r="BD1382" s="6"/>
      <c r="BE1382" s="7"/>
      <c r="BF1382" s="7"/>
      <c r="BG1382" s="7"/>
      <c r="BH1382" s="7"/>
      <c r="BQ1382" s="7"/>
      <c r="BR1382" s="7"/>
      <c r="BS1382" s="7"/>
      <c r="BT1382" s="7"/>
      <c r="BU1382" s="7"/>
      <c r="CH1382" s="7"/>
      <c r="CI1382" s="7"/>
      <c r="CJ1382" s="7"/>
      <c r="CK1382" s="7"/>
      <c r="CQ1382" s="7"/>
      <c r="CR1382" s="7"/>
      <c r="CS1382" s="7"/>
      <c r="CT1382" s="7"/>
      <c r="CU1382" s="7"/>
      <c r="DH1382" s="7"/>
      <c r="DI1382" s="7"/>
      <c r="DJ1382" s="7"/>
      <c r="DK1382" s="7"/>
      <c r="DQ1382" s="7"/>
      <c r="DR1382" s="7"/>
      <c r="DS1382" s="7"/>
      <c r="DT1382" s="7"/>
      <c r="DU1382" s="7"/>
      <c r="EB1382" s="7"/>
      <c r="EC1382" s="7"/>
      <c r="ED1382" s="7"/>
      <c r="EE1382" s="7"/>
      <c r="EK1382" s="7"/>
      <c r="EL1382" s="7"/>
      <c r="EM1382" s="7"/>
      <c r="EN1382" s="7"/>
      <c r="EO1382" s="7"/>
      <c r="EV1382" s="7"/>
      <c r="EW1382" s="7"/>
      <c r="EX1382" s="7"/>
      <c r="EY1382" s="7"/>
    </row>
    <row r="1383" spans="1:155" s="8" customFormat="1" x14ac:dyDescent="0.35">
      <c r="A1383" s="5"/>
      <c r="B1383" s="5"/>
      <c r="C1383" s="5"/>
      <c r="D1383" s="5"/>
      <c r="E1383" s="5"/>
      <c r="F1383" s="5"/>
      <c r="G1383" s="6"/>
      <c r="H1383" s="6"/>
      <c r="I1383" s="7"/>
      <c r="J1383" s="7"/>
      <c r="K1383" s="7"/>
      <c r="L1383" s="7"/>
      <c r="M1383" s="7"/>
      <c r="N1383" s="7"/>
      <c r="O1383" s="7"/>
      <c r="P1383" s="6"/>
      <c r="Q1383" s="6"/>
      <c r="R1383" s="6"/>
      <c r="S1383" s="6"/>
      <c r="T1383" s="6"/>
      <c r="U1383" s="6"/>
      <c r="V1383" s="6"/>
      <c r="W1383" s="7"/>
      <c r="X1383" s="7"/>
      <c r="Y1383" s="7"/>
      <c r="Z1383" s="7"/>
      <c r="AA1383" s="7"/>
      <c r="AB1383" s="7"/>
      <c r="AC1383" s="7"/>
      <c r="AD1383" s="7"/>
      <c r="AE1383" s="7"/>
      <c r="AF1383" s="6"/>
      <c r="AG1383" s="7"/>
      <c r="AH1383" s="7"/>
      <c r="AI1383" s="7"/>
      <c r="AJ1383" s="7"/>
      <c r="AN1383" s="6"/>
      <c r="AO1383" s="7"/>
      <c r="AP1383" s="7"/>
      <c r="AQ1383" s="7"/>
      <c r="AR1383" s="7"/>
      <c r="AV1383" s="6"/>
      <c r="AW1383" s="7"/>
      <c r="AX1383" s="7"/>
      <c r="AY1383" s="7"/>
      <c r="AZ1383" s="7"/>
      <c r="BD1383" s="6"/>
      <c r="BE1383" s="7"/>
      <c r="BF1383" s="7"/>
      <c r="BG1383" s="7"/>
      <c r="BH1383" s="7"/>
      <c r="BQ1383" s="7"/>
      <c r="BR1383" s="7"/>
      <c r="BS1383" s="7"/>
      <c r="BT1383" s="7"/>
      <c r="BU1383" s="7"/>
      <c r="CH1383" s="7"/>
      <c r="CI1383" s="7"/>
      <c r="CJ1383" s="7"/>
      <c r="CK1383" s="7"/>
      <c r="CQ1383" s="7"/>
      <c r="CR1383" s="7"/>
      <c r="CS1383" s="7"/>
      <c r="CT1383" s="7"/>
      <c r="CU1383" s="7"/>
      <c r="DH1383" s="7"/>
      <c r="DI1383" s="7"/>
      <c r="DJ1383" s="7"/>
      <c r="DK1383" s="7"/>
      <c r="DQ1383" s="7"/>
      <c r="DR1383" s="7"/>
      <c r="DS1383" s="7"/>
      <c r="DT1383" s="7"/>
      <c r="DU1383" s="7"/>
      <c r="EB1383" s="7"/>
      <c r="EC1383" s="7"/>
      <c r="ED1383" s="7"/>
      <c r="EE1383" s="7"/>
      <c r="EK1383" s="7"/>
      <c r="EL1383" s="7"/>
      <c r="EM1383" s="7"/>
      <c r="EN1383" s="7"/>
      <c r="EO1383" s="7"/>
      <c r="EV1383" s="7"/>
      <c r="EW1383" s="7"/>
      <c r="EX1383" s="7"/>
      <c r="EY1383" s="7"/>
    </row>
    <row r="1384" spans="1:155" s="8" customFormat="1" x14ac:dyDescent="0.35">
      <c r="A1384" s="5"/>
      <c r="B1384" s="5"/>
      <c r="C1384" s="5"/>
      <c r="D1384" s="5"/>
      <c r="E1384" s="5"/>
      <c r="F1384" s="5"/>
      <c r="G1384" s="6"/>
      <c r="H1384" s="6"/>
      <c r="I1384" s="7"/>
      <c r="J1384" s="7"/>
      <c r="K1384" s="7"/>
      <c r="L1384" s="7"/>
      <c r="M1384" s="7"/>
      <c r="N1384" s="7"/>
      <c r="O1384" s="7"/>
      <c r="P1384" s="6"/>
      <c r="Q1384" s="6"/>
      <c r="R1384" s="6"/>
      <c r="S1384" s="6"/>
      <c r="T1384" s="6"/>
      <c r="U1384" s="6"/>
      <c r="V1384" s="6"/>
      <c r="W1384" s="7"/>
      <c r="X1384" s="7"/>
      <c r="Y1384" s="7"/>
      <c r="Z1384" s="7"/>
      <c r="AA1384" s="7"/>
      <c r="AB1384" s="7"/>
      <c r="AC1384" s="7"/>
      <c r="AD1384" s="7"/>
      <c r="AE1384" s="7"/>
      <c r="AF1384" s="6"/>
      <c r="AG1384" s="7"/>
      <c r="AH1384" s="7"/>
      <c r="AI1384" s="7"/>
      <c r="AJ1384" s="7"/>
      <c r="AN1384" s="6"/>
      <c r="AO1384" s="7"/>
      <c r="AP1384" s="7"/>
      <c r="AQ1384" s="7"/>
      <c r="AR1384" s="7"/>
      <c r="AV1384" s="6"/>
      <c r="AW1384" s="7"/>
      <c r="AX1384" s="7"/>
      <c r="AY1384" s="7"/>
      <c r="AZ1384" s="7"/>
      <c r="BD1384" s="6"/>
      <c r="BE1384" s="7"/>
      <c r="BF1384" s="7"/>
      <c r="BG1384" s="7"/>
      <c r="BH1384" s="7"/>
      <c r="BQ1384" s="7"/>
      <c r="BR1384" s="7"/>
      <c r="BS1384" s="7"/>
      <c r="BT1384" s="7"/>
      <c r="BU1384" s="7"/>
      <c r="CH1384" s="7"/>
      <c r="CI1384" s="7"/>
      <c r="CJ1384" s="7"/>
      <c r="CK1384" s="7"/>
      <c r="CQ1384" s="7"/>
      <c r="CR1384" s="7"/>
      <c r="CS1384" s="7"/>
      <c r="CT1384" s="7"/>
      <c r="CU1384" s="7"/>
      <c r="DH1384" s="7"/>
      <c r="DI1384" s="7"/>
      <c r="DJ1384" s="7"/>
      <c r="DK1384" s="7"/>
      <c r="DQ1384" s="7"/>
      <c r="DR1384" s="7"/>
      <c r="DS1384" s="7"/>
      <c r="DT1384" s="7"/>
      <c r="DU1384" s="7"/>
      <c r="EB1384" s="7"/>
      <c r="EC1384" s="7"/>
      <c r="ED1384" s="7"/>
      <c r="EE1384" s="7"/>
      <c r="EK1384" s="7"/>
      <c r="EL1384" s="7"/>
      <c r="EM1384" s="7"/>
      <c r="EN1384" s="7"/>
      <c r="EO1384" s="7"/>
      <c r="EV1384" s="7"/>
      <c r="EW1384" s="7"/>
      <c r="EX1384" s="7"/>
      <c r="EY1384" s="7"/>
    </row>
    <row r="1385" spans="1:155" s="8" customFormat="1" x14ac:dyDescent="0.35">
      <c r="A1385" s="5"/>
      <c r="B1385" s="5"/>
      <c r="C1385" s="5"/>
      <c r="D1385" s="5"/>
      <c r="E1385" s="5"/>
      <c r="F1385" s="5"/>
      <c r="G1385" s="6"/>
      <c r="H1385" s="6"/>
      <c r="I1385" s="7"/>
      <c r="J1385" s="7"/>
      <c r="K1385" s="7"/>
      <c r="L1385" s="7"/>
      <c r="M1385" s="7"/>
      <c r="N1385" s="7"/>
      <c r="O1385" s="7"/>
      <c r="P1385" s="6"/>
      <c r="Q1385" s="6"/>
      <c r="R1385" s="6"/>
      <c r="S1385" s="6"/>
      <c r="T1385" s="6"/>
      <c r="U1385" s="6"/>
      <c r="V1385" s="6"/>
      <c r="W1385" s="7"/>
      <c r="X1385" s="7"/>
      <c r="Y1385" s="7"/>
      <c r="Z1385" s="7"/>
      <c r="AA1385" s="7"/>
      <c r="AB1385" s="7"/>
      <c r="AC1385" s="7"/>
      <c r="AD1385" s="7"/>
      <c r="AE1385" s="7"/>
      <c r="AF1385" s="6"/>
      <c r="AG1385" s="7"/>
      <c r="AH1385" s="7"/>
      <c r="AI1385" s="7"/>
      <c r="AJ1385" s="7"/>
      <c r="AN1385" s="6"/>
      <c r="AO1385" s="7"/>
      <c r="AP1385" s="7"/>
      <c r="AQ1385" s="7"/>
      <c r="AR1385" s="7"/>
      <c r="AV1385" s="6"/>
      <c r="AW1385" s="7"/>
      <c r="AX1385" s="7"/>
      <c r="AY1385" s="7"/>
      <c r="AZ1385" s="7"/>
      <c r="BD1385" s="6"/>
      <c r="BE1385" s="7"/>
      <c r="BF1385" s="7"/>
      <c r="BG1385" s="7"/>
      <c r="BH1385" s="7"/>
      <c r="BQ1385" s="7"/>
      <c r="BR1385" s="7"/>
      <c r="BS1385" s="7"/>
      <c r="BT1385" s="7"/>
      <c r="BU1385" s="7"/>
      <c r="CH1385" s="7"/>
      <c r="CI1385" s="7"/>
      <c r="CJ1385" s="7"/>
      <c r="CK1385" s="7"/>
      <c r="CQ1385" s="7"/>
      <c r="CR1385" s="7"/>
      <c r="CS1385" s="7"/>
      <c r="CT1385" s="7"/>
      <c r="CU1385" s="7"/>
      <c r="DH1385" s="7"/>
      <c r="DI1385" s="7"/>
      <c r="DJ1385" s="7"/>
      <c r="DK1385" s="7"/>
      <c r="DQ1385" s="7"/>
      <c r="DR1385" s="7"/>
      <c r="DS1385" s="7"/>
      <c r="DT1385" s="7"/>
      <c r="DU1385" s="7"/>
      <c r="EB1385" s="7"/>
      <c r="EC1385" s="7"/>
      <c r="ED1385" s="7"/>
      <c r="EE1385" s="7"/>
      <c r="EK1385" s="7"/>
      <c r="EL1385" s="7"/>
      <c r="EM1385" s="7"/>
      <c r="EN1385" s="7"/>
      <c r="EO1385" s="7"/>
      <c r="EV1385" s="7"/>
      <c r="EW1385" s="7"/>
      <c r="EX1385" s="7"/>
      <c r="EY1385" s="7"/>
    </row>
    <row r="1386" spans="1:155" s="8" customFormat="1" x14ac:dyDescent="0.35">
      <c r="A1386" s="5"/>
      <c r="B1386" s="5"/>
      <c r="C1386" s="5"/>
      <c r="D1386" s="5"/>
      <c r="E1386" s="5"/>
      <c r="F1386" s="5"/>
      <c r="G1386" s="6"/>
      <c r="H1386" s="6"/>
      <c r="I1386" s="7"/>
      <c r="J1386" s="7"/>
      <c r="K1386" s="7"/>
      <c r="L1386" s="7"/>
      <c r="M1386" s="7"/>
      <c r="N1386" s="7"/>
      <c r="O1386" s="7"/>
      <c r="P1386" s="6"/>
      <c r="Q1386" s="6"/>
      <c r="R1386" s="6"/>
      <c r="S1386" s="6"/>
      <c r="T1386" s="6"/>
      <c r="U1386" s="6"/>
      <c r="V1386" s="6"/>
      <c r="W1386" s="7"/>
      <c r="X1386" s="7"/>
      <c r="Y1386" s="7"/>
      <c r="Z1386" s="7"/>
      <c r="AA1386" s="7"/>
      <c r="AB1386" s="7"/>
      <c r="AC1386" s="7"/>
      <c r="AD1386" s="7"/>
      <c r="AE1386" s="7"/>
      <c r="AF1386" s="6"/>
      <c r="AG1386" s="7"/>
      <c r="AH1386" s="7"/>
      <c r="AI1386" s="7"/>
      <c r="AJ1386" s="7"/>
      <c r="AN1386" s="6"/>
      <c r="AO1386" s="7"/>
      <c r="AP1386" s="7"/>
      <c r="AQ1386" s="7"/>
      <c r="AR1386" s="7"/>
      <c r="AV1386" s="6"/>
      <c r="AW1386" s="7"/>
      <c r="AX1386" s="7"/>
      <c r="AY1386" s="7"/>
      <c r="AZ1386" s="7"/>
      <c r="BD1386" s="6"/>
      <c r="BE1386" s="7"/>
      <c r="BF1386" s="7"/>
      <c r="BG1386" s="7"/>
      <c r="BH1386" s="7"/>
      <c r="BQ1386" s="7"/>
      <c r="BR1386" s="7"/>
      <c r="BS1386" s="7"/>
      <c r="BT1386" s="7"/>
      <c r="BU1386" s="7"/>
      <c r="CH1386" s="7"/>
      <c r="CI1386" s="7"/>
      <c r="CJ1386" s="7"/>
      <c r="CK1386" s="7"/>
      <c r="CQ1386" s="7"/>
      <c r="CR1386" s="7"/>
      <c r="CS1386" s="7"/>
      <c r="CT1386" s="7"/>
      <c r="CU1386" s="7"/>
      <c r="DH1386" s="7"/>
      <c r="DI1386" s="7"/>
      <c r="DJ1386" s="7"/>
      <c r="DK1386" s="7"/>
      <c r="DQ1386" s="7"/>
      <c r="DR1386" s="7"/>
      <c r="DS1386" s="7"/>
      <c r="DT1386" s="7"/>
      <c r="DU1386" s="7"/>
      <c r="EB1386" s="7"/>
      <c r="EC1386" s="7"/>
      <c r="ED1386" s="7"/>
      <c r="EE1386" s="7"/>
      <c r="EK1386" s="7"/>
      <c r="EL1386" s="7"/>
      <c r="EM1386" s="7"/>
      <c r="EN1386" s="7"/>
      <c r="EO1386" s="7"/>
      <c r="EV1386" s="7"/>
      <c r="EW1386" s="7"/>
      <c r="EX1386" s="7"/>
      <c r="EY1386" s="7"/>
    </row>
    <row r="1387" spans="1:155" s="8" customFormat="1" x14ac:dyDescent="0.35">
      <c r="A1387" s="5"/>
      <c r="B1387" s="5"/>
      <c r="C1387" s="5"/>
      <c r="D1387" s="5"/>
      <c r="E1387" s="5"/>
      <c r="F1387" s="5"/>
      <c r="G1387" s="6"/>
      <c r="H1387" s="6"/>
      <c r="I1387" s="7"/>
      <c r="J1387" s="7"/>
      <c r="K1387" s="7"/>
      <c r="L1387" s="7"/>
      <c r="M1387" s="7"/>
      <c r="N1387" s="7"/>
      <c r="O1387" s="7"/>
      <c r="P1387" s="6"/>
      <c r="Q1387" s="6"/>
      <c r="R1387" s="6"/>
      <c r="S1387" s="6"/>
      <c r="T1387" s="6"/>
      <c r="U1387" s="6"/>
      <c r="V1387" s="6"/>
      <c r="W1387" s="7"/>
      <c r="X1387" s="7"/>
      <c r="Y1387" s="7"/>
      <c r="Z1387" s="7"/>
      <c r="AA1387" s="7"/>
      <c r="AB1387" s="7"/>
      <c r="AC1387" s="7"/>
      <c r="AD1387" s="7"/>
      <c r="AE1387" s="7"/>
      <c r="AF1387" s="6"/>
      <c r="AG1387" s="7"/>
      <c r="AH1387" s="7"/>
      <c r="AI1387" s="7"/>
      <c r="AJ1387" s="7"/>
      <c r="AN1387" s="6"/>
      <c r="AO1387" s="7"/>
      <c r="AP1387" s="7"/>
      <c r="AQ1387" s="7"/>
      <c r="AR1387" s="7"/>
      <c r="AV1387" s="6"/>
      <c r="AW1387" s="7"/>
      <c r="AX1387" s="7"/>
      <c r="AY1387" s="7"/>
      <c r="AZ1387" s="7"/>
      <c r="BD1387" s="6"/>
      <c r="BE1387" s="7"/>
      <c r="BF1387" s="7"/>
      <c r="BG1387" s="7"/>
      <c r="BH1387" s="7"/>
      <c r="BQ1387" s="7"/>
      <c r="BR1387" s="7"/>
      <c r="BS1387" s="7"/>
      <c r="BT1387" s="7"/>
      <c r="BU1387" s="7"/>
      <c r="CH1387" s="7"/>
      <c r="CI1387" s="7"/>
      <c r="CJ1387" s="7"/>
      <c r="CK1387" s="7"/>
      <c r="CQ1387" s="7"/>
      <c r="CR1387" s="7"/>
      <c r="CS1387" s="7"/>
      <c r="CT1387" s="7"/>
      <c r="CU1387" s="7"/>
      <c r="DH1387" s="7"/>
      <c r="DI1387" s="7"/>
      <c r="DJ1387" s="7"/>
      <c r="DK1387" s="7"/>
      <c r="DQ1387" s="7"/>
      <c r="DR1387" s="7"/>
      <c r="DS1387" s="7"/>
      <c r="DT1387" s="7"/>
      <c r="DU1387" s="7"/>
      <c r="EB1387" s="7"/>
      <c r="EC1387" s="7"/>
      <c r="ED1387" s="7"/>
      <c r="EE1387" s="7"/>
      <c r="EK1387" s="7"/>
      <c r="EL1387" s="7"/>
      <c r="EM1387" s="7"/>
      <c r="EN1387" s="7"/>
      <c r="EO1387" s="7"/>
      <c r="EV1387" s="7"/>
      <c r="EW1387" s="7"/>
      <c r="EX1387" s="7"/>
      <c r="EY1387" s="7"/>
    </row>
    <row r="1388" spans="1:155" s="8" customFormat="1" x14ac:dyDescent="0.35">
      <c r="A1388" s="5"/>
      <c r="B1388" s="5"/>
      <c r="C1388" s="5"/>
      <c r="D1388" s="5"/>
      <c r="E1388" s="5"/>
      <c r="F1388" s="5"/>
      <c r="G1388" s="6"/>
      <c r="H1388" s="6"/>
      <c r="I1388" s="7"/>
      <c r="J1388" s="7"/>
      <c r="K1388" s="7"/>
      <c r="L1388" s="7"/>
      <c r="M1388" s="7"/>
      <c r="N1388" s="7"/>
      <c r="O1388" s="7"/>
      <c r="P1388" s="6"/>
      <c r="Q1388" s="6"/>
      <c r="R1388" s="6"/>
      <c r="S1388" s="6"/>
      <c r="T1388" s="6"/>
      <c r="U1388" s="6"/>
      <c r="V1388" s="6"/>
      <c r="W1388" s="7"/>
      <c r="X1388" s="7"/>
      <c r="Y1388" s="7"/>
      <c r="Z1388" s="7"/>
      <c r="AA1388" s="7"/>
      <c r="AB1388" s="7"/>
      <c r="AC1388" s="7"/>
      <c r="AD1388" s="7"/>
      <c r="AE1388" s="7"/>
      <c r="AF1388" s="6"/>
      <c r="AG1388" s="7"/>
      <c r="AH1388" s="7"/>
      <c r="AI1388" s="7"/>
      <c r="AJ1388" s="7"/>
      <c r="AN1388" s="6"/>
      <c r="AO1388" s="7"/>
      <c r="AP1388" s="7"/>
      <c r="AQ1388" s="7"/>
      <c r="AR1388" s="7"/>
      <c r="AV1388" s="6"/>
      <c r="AW1388" s="7"/>
      <c r="AX1388" s="7"/>
      <c r="AY1388" s="7"/>
      <c r="AZ1388" s="7"/>
      <c r="BD1388" s="6"/>
      <c r="BE1388" s="7"/>
      <c r="BF1388" s="7"/>
      <c r="BG1388" s="7"/>
      <c r="BH1388" s="7"/>
      <c r="BQ1388" s="7"/>
      <c r="BR1388" s="7"/>
      <c r="BS1388" s="7"/>
      <c r="BT1388" s="7"/>
      <c r="BU1388" s="7"/>
      <c r="CH1388" s="7"/>
      <c r="CI1388" s="7"/>
      <c r="CJ1388" s="7"/>
      <c r="CK1388" s="7"/>
      <c r="CQ1388" s="7"/>
      <c r="CR1388" s="7"/>
      <c r="CS1388" s="7"/>
      <c r="CT1388" s="7"/>
      <c r="CU1388" s="7"/>
      <c r="DH1388" s="7"/>
      <c r="DI1388" s="7"/>
      <c r="DJ1388" s="7"/>
      <c r="DK1388" s="7"/>
      <c r="DQ1388" s="7"/>
      <c r="DR1388" s="7"/>
      <c r="DS1388" s="7"/>
      <c r="DT1388" s="7"/>
      <c r="DU1388" s="7"/>
      <c r="EB1388" s="7"/>
      <c r="EC1388" s="7"/>
      <c r="ED1388" s="7"/>
      <c r="EE1388" s="7"/>
      <c r="EK1388" s="7"/>
      <c r="EL1388" s="7"/>
      <c r="EM1388" s="7"/>
      <c r="EN1388" s="7"/>
      <c r="EO1388" s="7"/>
      <c r="EV1388" s="7"/>
      <c r="EW1388" s="7"/>
      <c r="EX1388" s="7"/>
      <c r="EY1388" s="7"/>
    </row>
    <row r="1389" spans="1:155" s="8" customFormat="1" x14ac:dyDescent="0.35">
      <c r="A1389" s="5"/>
      <c r="B1389" s="5"/>
      <c r="C1389" s="5"/>
      <c r="D1389" s="5"/>
      <c r="E1389" s="5"/>
      <c r="F1389" s="5"/>
      <c r="G1389" s="6"/>
      <c r="H1389" s="6"/>
      <c r="I1389" s="7"/>
      <c r="J1389" s="7"/>
      <c r="K1389" s="7"/>
      <c r="L1389" s="7"/>
      <c r="M1389" s="7"/>
      <c r="N1389" s="7"/>
      <c r="O1389" s="7"/>
      <c r="P1389" s="6"/>
      <c r="Q1389" s="6"/>
      <c r="R1389" s="6"/>
      <c r="S1389" s="6"/>
      <c r="T1389" s="6"/>
      <c r="U1389" s="6"/>
      <c r="V1389" s="6"/>
      <c r="W1389" s="7"/>
      <c r="X1389" s="7"/>
      <c r="Y1389" s="7"/>
      <c r="Z1389" s="7"/>
      <c r="AA1389" s="7"/>
      <c r="AB1389" s="7"/>
      <c r="AC1389" s="7"/>
      <c r="AD1389" s="7"/>
      <c r="AE1389" s="7"/>
      <c r="AF1389" s="6"/>
      <c r="AG1389" s="7"/>
      <c r="AH1389" s="7"/>
      <c r="AI1389" s="7"/>
      <c r="AJ1389" s="7"/>
      <c r="AN1389" s="6"/>
      <c r="AO1389" s="7"/>
      <c r="AP1389" s="7"/>
      <c r="AQ1389" s="7"/>
      <c r="AR1389" s="7"/>
      <c r="AV1389" s="6"/>
      <c r="AW1389" s="7"/>
      <c r="AX1389" s="7"/>
      <c r="AY1389" s="7"/>
      <c r="AZ1389" s="7"/>
      <c r="BD1389" s="6"/>
      <c r="BE1389" s="7"/>
      <c r="BF1389" s="7"/>
      <c r="BG1389" s="7"/>
      <c r="BH1389" s="7"/>
      <c r="BQ1389" s="7"/>
      <c r="BR1389" s="7"/>
      <c r="BS1389" s="7"/>
      <c r="BT1389" s="7"/>
      <c r="BU1389" s="7"/>
      <c r="CH1389" s="7"/>
      <c r="CI1389" s="7"/>
      <c r="CJ1389" s="7"/>
      <c r="CK1389" s="7"/>
      <c r="CQ1389" s="7"/>
      <c r="CR1389" s="7"/>
      <c r="CS1389" s="7"/>
      <c r="CT1389" s="7"/>
      <c r="CU1389" s="7"/>
      <c r="DH1389" s="7"/>
      <c r="DI1389" s="7"/>
      <c r="DJ1389" s="7"/>
      <c r="DK1389" s="7"/>
      <c r="DQ1389" s="7"/>
      <c r="DR1389" s="7"/>
      <c r="DS1389" s="7"/>
      <c r="DT1389" s="7"/>
      <c r="DU1389" s="7"/>
      <c r="EB1389" s="7"/>
      <c r="EC1389" s="7"/>
      <c r="ED1389" s="7"/>
      <c r="EE1389" s="7"/>
      <c r="EK1389" s="7"/>
      <c r="EL1389" s="7"/>
      <c r="EM1389" s="7"/>
      <c r="EN1389" s="7"/>
      <c r="EO1389" s="7"/>
      <c r="EV1389" s="7"/>
      <c r="EW1389" s="7"/>
      <c r="EX1389" s="7"/>
      <c r="EY1389" s="7"/>
    </row>
    <row r="1390" spans="1:155" s="8" customFormat="1" x14ac:dyDescent="0.35">
      <c r="A1390" s="5"/>
      <c r="B1390" s="5"/>
      <c r="C1390" s="5"/>
      <c r="D1390" s="5"/>
      <c r="E1390" s="5"/>
      <c r="F1390" s="5"/>
      <c r="G1390" s="6"/>
      <c r="H1390" s="6"/>
      <c r="I1390" s="7"/>
      <c r="J1390" s="7"/>
      <c r="K1390" s="7"/>
      <c r="L1390" s="7"/>
      <c r="M1390" s="7"/>
      <c r="N1390" s="7"/>
      <c r="O1390" s="7"/>
      <c r="P1390" s="6"/>
      <c r="Q1390" s="6"/>
      <c r="R1390" s="6"/>
      <c r="S1390" s="6"/>
      <c r="T1390" s="6"/>
      <c r="U1390" s="6"/>
      <c r="V1390" s="6"/>
      <c r="W1390" s="7"/>
      <c r="X1390" s="7"/>
      <c r="Y1390" s="7"/>
      <c r="Z1390" s="7"/>
      <c r="AA1390" s="7"/>
      <c r="AB1390" s="7"/>
      <c r="AC1390" s="7"/>
      <c r="AD1390" s="7"/>
      <c r="AE1390" s="7"/>
      <c r="AF1390" s="6"/>
      <c r="AG1390" s="7"/>
      <c r="AH1390" s="7"/>
      <c r="AI1390" s="7"/>
      <c r="AJ1390" s="7"/>
      <c r="AN1390" s="6"/>
      <c r="AO1390" s="7"/>
      <c r="AP1390" s="7"/>
      <c r="AQ1390" s="7"/>
      <c r="AR1390" s="7"/>
      <c r="AV1390" s="6"/>
      <c r="AW1390" s="7"/>
      <c r="AX1390" s="7"/>
      <c r="AY1390" s="7"/>
      <c r="AZ1390" s="7"/>
      <c r="BD1390" s="6"/>
      <c r="BE1390" s="7"/>
      <c r="BF1390" s="7"/>
      <c r="BG1390" s="7"/>
      <c r="BH1390" s="7"/>
      <c r="BQ1390" s="7"/>
      <c r="BR1390" s="7"/>
      <c r="BS1390" s="7"/>
      <c r="BT1390" s="7"/>
      <c r="BU1390" s="7"/>
      <c r="CH1390" s="7"/>
      <c r="CI1390" s="7"/>
      <c r="CJ1390" s="7"/>
      <c r="CK1390" s="7"/>
      <c r="CQ1390" s="7"/>
      <c r="CR1390" s="7"/>
      <c r="CS1390" s="7"/>
      <c r="CT1390" s="7"/>
      <c r="CU1390" s="7"/>
      <c r="DH1390" s="7"/>
      <c r="DI1390" s="7"/>
      <c r="DJ1390" s="7"/>
      <c r="DK1390" s="7"/>
      <c r="DQ1390" s="7"/>
      <c r="DR1390" s="7"/>
      <c r="DS1390" s="7"/>
      <c r="DT1390" s="7"/>
      <c r="DU1390" s="7"/>
      <c r="EB1390" s="7"/>
      <c r="EC1390" s="7"/>
      <c r="ED1390" s="7"/>
      <c r="EE1390" s="7"/>
      <c r="EK1390" s="7"/>
      <c r="EL1390" s="7"/>
      <c r="EM1390" s="7"/>
      <c r="EN1390" s="7"/>
      <c r="EO1390" s="7"/>
      <c r="EV1390" s="7"/>
      <c r="EW1390" s="7"/>
      <c r="EX1390" s="7"/>
      <c r="EY1390" s="7"/>
    </row>
    <row r="1391" spans="1:155" s="8" customFormat="1" x14ac:dyDescent="0.35">
      <c r="A1391" s="5"/>
      <c r="B1391" s="5"/>
      <c r="C1391" s="5"/>
      <c r="D1391" s="5"/>
      <c r="E1391" s="5"/>
      <c r="F1391" s="5"/>
      <c r="G1391" s="6"/>
      <c r="H1391" s="6"/>
      <c r="I1391" s="7"/>
      <c r="J1391" s="7"/>
      <c r="K1391" s="7"/>
      <c r="L1391" s="7"/>
      <c r="M1391" s="7"/>
      <c r="N1391" s="7"/>
      <c r="O1391" s="7"/>
      <c r="P1391" s="6"/>
      <c r="Q1391" s="6"/>
      <c r="R1391" s="6"/>
      <c r="S1391" s="6"/>
      <c r="T1391" s="6"/>
      <c r="U1391" s="6"/>
      <c r="V1391" s="6"/>
      <c r="W1391" s="7"/>
      <c r="X1391" s="7"/>
      <c r="Y1391" s="7"/>
      <c r="Z1391" s="7"/>
      <c r="AA1391" s="7"/>
      <c r="AB1391" s="7"/>
      <c r="AC1391" s="7"/>
      <c r="AD1391" s="7"/>
      <c r="AE1391" s="7"/>
      <c r="AF1391" s="6"/>
      <c r="AG1391" s="7"/>
      <c r="AH1391" s="7"/>
      <c r="AI1391" s="7"/>
      <c r="AJ1391" s="7"/>
      <c r="AN1391" s="6"/>
      <c r="AO1391" s="7"/>
      <c r="AP1391" s="7"/>
      <c r="AQ1391" s="7"/>
      <c r="AR1391" s="7"/>
      <c r="AV1391" s="6"/>
      <c r="AW1391" s="7"/>
      <c r="AX1391" s="7"/>
      <c r="AY1391" s="7"/>
      <c r="AZ1391" s="7"/>
      <c r="BD1391" s="6"/>
      <c r="BE1391" s="7"/>
      <c r="BF1391" s="7"/>
      <c r="BG1391" s="7"/>
      <c r="BH1391" s="7"/>
      <c r="BQ1391" s="7"/>
      <c r="BR1391" s="7"/>
      <c r="BS1391" s="7"/>
      <c r="BT1391" s="7"/>
      <c r="BU1391" s="7"/>
      <c r="CH1391" s="7"/>
      <c r="CI1391" s="7"/>
      <c r="CJ1391" s="7"/>
      <c r="CK1391" s="7"/>
      <c r="CQ1391" s="7"/>
      <c r="CR1391" s="7"/>
      <c r="CS1391" s="7"/>
      <c r="CT1391" s="7"/>
      <c r="CU1391" s="7"/>
      <c r="DH1391" s="7"/>
      <c r="DI1391" s="7"/>
      <c r="DJ1391" s="7"/>
      <c r="DK1391" s="7"/>
      <c r="DQ1391" s="7"/>
      <c r="DR1391" s="7"/>
      <c r="DS1391" s="7"/>
      <c r="DT1391" s="7"/>
      <c r="DU1391" s="7"/>
      <c r="EB1391" s="7"/>
      <c r="EC1391" s="7"/>
      <c r="ED1391" s="7"/>
      <c r="EE1391" s="7"/>
      <c r="EK1391" s="7"/>
      <c r="EL1391" s="7"/>
      <c r="EM1391" s="7"/>
      <c r="EN1391" s="7"/>
      <c r="EO1391" s="7"/>
      <c r="EV1391" s="7"/>
      <c r="EW1391" s="7"/>
      <c r="EX1391" s="7"/>
      <c r="EY1391" s="7"/>
    </row>
    <row r="1392" spans="1:155" s="8" customFormat="1" x14ac:dyDescent="0.35">
      <c r="A1392" s="5"/>
      <c r="B1392" s="5"/>
      <c r="C1392" s="5"/>
      <c r="D1392" s="5"/>
      <c r="E1392" s="5"/>
      <c r="F1392" s="5"/>
      <c r="G1392" s="6"/>
      <c r="H1392" s="6"/>
      <c r="I1392" s="7"/>
      <c r="J1392" s="7"/>
      <c r="K1392" s="7"/>
      <c r="L1392" s="7"/>
      <c r="M1392" s="7"/>
      <c r="N1392" s="7"/>
      <c r="O1392" s="7"/>
      <c r="P1392" s="6"/>
      <c r="Q1392" s="6"/>
      <c r="R1392" s="6"/>
      <c r="S1392" s="6"/>
      <c r="T1392" s="6"/>
      <c r="U1392" s="6"/>
      <c r="V1392" s="6"/>
      <c r="W1392" s="7"/>
      <c r="X1392" s="7"/>
      <c r="Y1392" s="7"/>
      <c r="Z1392" s="7"/>
      <c r="AA1392" s="7"/>
      <c r="AB1392" s="7"/>
      <c r="AC1392" s="7"/>
      <c r="AD1392" s="7"/>
      <c r="AE1392" s="7"/>
      <c r="AF1392" s="6"/>
      <c r="AG1392" s="7"/>
      <c r="AH1392" s="7"/>
      <c r="AI1392" s="7"/>
      <c r="AJ1392" s="7"/>
      <c r="AN1392" s="6"/>
      <c r="AO1392" s="7"/>
      <c r="AP1392" s="7"/>
      <c r="AQ1392" s="7"/>
      <c r="AR1392" s="7"/>
      <c r="AV1392" s="6"/>
      <c r="AW1392" s="7"/>
      <c r="AX1392" s="7"/>
      <c r="AY1392" s="7"/>
      <c r="AZ1392" s="7"/>
      <c r="BD1392" s="6"/>
      <c r="BE1392" s="7"/>
      <c r="BF1392" s="7"/>
      <c r="BG1392" s="7"/>
      <c r="BH1392" s="7"/>
      <c r="BQ1392" s="7"/>
      <c r="BR1392" s="7"/>
      <c r="BS1392" s="7"/>
      <c r="BT1392" s="7"/>
      <c r="BU1392" s="7"/>
      <c r="CH1392" s="7"/>
      <c r="CI1392" s="7"/>
      <c r="CJ1392" s="7"/>
      <c r="CK1392" s="7"/>
      <c r="CQ1392" s="7"/>
      <c r="CR1392" s="7"/>
      <c r="CS1392" s="7"/>
      <c r="CT1392" s="7"/>
      <c r="CU1392" s="7"/>
      <c r="DH1392" s="7"/>
      <c r="DI1392" s="7"/>
      <c r="DJ1392" s="7"/>
      <c r="DK1392" s="7"/>
      <c r="DQ1392" s="7"/>
      <c r="DR1392" s="7"/>
      <c r="DS1392" s="7"/>
      <c r="DT1392" s="7"/>
      <c r="DU1392" s="7"/>
      <c r="EB1392" s="7"/>
      <c r="EC1392" s="7"/>
      <c r="ED1392" s="7"/>
      <c r="EE1392" s="7"/>
      <c r="EK1392" s="7"/>
      <c r="EL1392" s="7"/>
      <c r="EM1392" s="7"/>
      <c r="EN1392" s="7"/>
      <c r="EO1392" s="7"/>
      <c r="EV1392" s="7"/>
      <c r="EW1392" s="7"/>
      <c r="EX1392" s="7"/>
      <c r="EY1392" s="7"/>
    </row>
    <row r="1393" spans="1:155" s="8" customFormat="1" x14ac:dyDescent="0.35">
      <c r="A1393" s="5"/>
      <c r="B1393" s="5"/>
      <c r="C1393" s="5"/>
      <c r="D1393" s="5"/>
      <c r="E1393" s="5"/>
      <c r="F1393" s="5"/>
      <c r="G1393" s="6"/>
      <c r="H1393" s="6"/>
      <c r="I1393" s="7"/>
      <c r="J1393" s="7"/>
      <c r="K1393" s="7"/>
      <c r="L1393" s="7"/>
      <c r="M1393" s="7"/>
      <c r="N1393" s="7"/>
      <c r="O1393" s="7"/>
      <c r="P1393" s="6"/>
      <c r="Q1393" s="6"/>
      <c r="R1393" s="6"/>
      <c r="S1393" s="6"/>
      <c r="T1393" s="6"/>
      <c r="U1393" s="6"/>
      <c r="V1393" s="6"/>
      <c r="W1393" s="7"/>
      <c r="X1393" s="7"/>
      <c r="Y1393" s="7"/>
      <c r="Z1393" s="7"/>
      <c r="AA1393" s="7"/>
      <c r="AB1393" s="7"/>
      <c r="AC1393" s="7"/>
      <c r="AD1393" s="7"/>
      <c r="AE1393" s="7"/>
      <c r="AF1393" s="6"/>
      <c r="AG1393" s="7"/>
      <c r="AH1393" s="7"/>
      <c r="AI1393" s="7"/>
      <c r="AJ1393" s="7"/>
      <c r="AN1393" s="6"/>
      <c r="AO1393" s="7"/>
      <c r="AP1393" s="7"/>
      <c r="AQ1393" s="7"/>
      <c r="AR1393" s="7"/>
      <c r="AV1393" s="6"/>
      <c r="AW1393" s="7"/>
      <c r="AX1393" s="7"/>
      <c r="AY1393" s="7"/>
      <c r="AZ1393" s="7"/>
      <c r="BD1393" s="6"/>
      <c r="BE1393" s="7"/>
      <c r="BF1393" s="7"/>
      <c r="BG1393" s="7"/>
      <c r="BH1393" s="7"/>
      <c r="BQ1393" s="7"/>
      <c r="BR1393" s="7"/>
      <c r="BS1393" s="7"/>
      <c r="BT1393" s="7"/>
      <c r="BU1393" s="7"/>
      <c r="CH1393" s="7"/>
      <c r="CI1393" s="7"/>
      <c r="CJ1393" s="7"/>
      <c r="CK1393" s="7"/>
      <c r="CQ1393" s="7"/>
      <c r="CR1393" s="7"/>
      <c r="CS1393" s="7"/>
      <c r="CT1393" s="7"/>
      <c r="CU1393" s="7"/>
      <c r="DH1393" s="7"/>
      <c r="DI1393" s="7"/>
      <c r="DJ1393" s="7"/>
      <c r="DK1393" s="7"/>
      <c r="DQ1393" s="7"/>
      <c r="DR1393" s="7"/>
      <c r="DS1393" s="7"/>
      <c r="DT1393" s="7"/>
      <c r="DU1393" s="7"/>
      <c r="EB1393" s="7"/>
      <c r="EC1393" s="7"/>
      <c r="ED1393" s="7"/>
      <c r="EE1393" s="7"/>
      <c r="EK1393" s="7"/>
      <c r="EL1393" s="7"/>
      <c r="EM1393" s="7"/>
      <c r="EN1393" s="7"/>
      <c r="EO1393" s="7"/>
      <c r="EV1393" s="7"/>
      <c r="EW1393" s="7"/>
      <c r="EX1393" s="7"/>
      <c r="EY1393" s="7"/>
    </row>
    <row r="1394" spans="1:155" s="8" customFormat="1" x14ac:dyDescent="0.35">
      <c r="A1394" s="5"/>
      <c r="B1394" s="5"/>
      <c r="C1394" s="5"/>
      <c r="D1394" s="5"/>
      <c r="E1394" s="5"/>
      <c r="F1394" s="5"/>
      <c r="G1394" s="6"/>
      <c r="H1394" s="6"/>
      <c r="I1394" s="7"/>
      <c r="J1394" s="7"/>
      <c r="K1394" s="7"/>
      <c r="L1394" s="7"/>
      <c r="M1394" s="7"/>
      <c r="N1394" s="7"/>
      <c r="O1394" s="7"/>
      <c r="P1394" s="6"/>
      <c r="Q1394" s="6"/>
      <c r="R1394" s="6"/>
      <c r="S1394" s="6"/>
      <c r="T1394" s="6"/>
      <c r="U1394" s="6"/>
      <c r="V1394" s="6"/>
      <c r="W1394" s="7"/>
      <c r="X1394" s="7"/>
      <c r="Y1394" s="7"/>
      <c r="Z1394" s="7"/>
      <c r="AA1394" s="7"/>
      <c r="AB1394" s="7"/>
      <c r="AC1394" s="7"/>
      <c r="AD1394" s="7"/>
      <c r="AE1394" s="7"/>
      <c r="AF1394" s="6"/>
      <c r="AG1394" s="7"/>
      <c r="AH1394" s="7"/>
      <c r="AI1394" s="7"/>
      <c r="AJ1394" s="7"/>
      <c r="AN1394" s="6"/>
      <c r="AO1394" s="7"/>
      <c r="AP1394" s="7"/>
      <c r="AQ1394" s="7"/>
      <c r="AR1394" s="7"/>
      <c r="AV1394" s="6"/>
      <c r="AW1394" s="7"/>
      <c r="AX1394" s="7"/>
      <c r="AY1394" s="7"/>
      <c r="AZ1394" s="7"/>
      <c r="BD1394" s="6"/>
      <c r="BE1394" s="7"/>
      <c r="BF1394" s="7"/>
      <c r="BG1394" s="7"/>
      <c r="BH1394" s="7"/>
      <c r="BQ1394" s="7"/>
      <c r="BR1394" s="7"/>
      <c r="BS1394" s="7"/>
      <c r="BT1394" s="7"/>
      <c r="BU1394" s="7"/>
      <c r="CH1394" s="7"/>
      <c r="CI1394" s="7"/>
      <c r="CJ1394" s="7"/>
      <c r="CK1394" s="7"/>
      <c r="CQ1394" s="7"/>
      <c r="CR1394" s="7"/>
      <c r="CS1394" s="7"/>
      <c r="CT1394" s="7"/>
      <c r="CU1394" s="7"/>
      <c r="DH1394" s="7"/>
      <c r="DI1394" s="7"/>
      <c r="DJ1394" s="7"/>
      <c r="DK1394" s="7"/>
      <c r="DQ1394" s="7"/>
      <c r="DR1394" s="7"/>
      <c r="DS1394" s="7"/>
      <c r="DT1394" s="7"/>
      <c r="DU1394" s="7"/>
      <c r="EB1394" s="7"/>
      <c r="EC1394" s="7"/>
      <c r="ED1394" s="7"/>
      <c r="EE1394" s="7"/>
      <c r="EK1394" s="7"/>
      <c r="EL1394" s="7"/>
      <c r="EM1394" s="7"/>
      <c r="EN1394" s="7"/>
      <c r="EO1394" s="7"/>
      <c r="EV1394" s="7"/>
      <c r="EW1394" s="7"/>
      <c r="EX1394" s="7"/>
      <c r="EY1394" s="7"/>
    </row>
    <row r="1395" spans="1:155" s="8" customFormat="1" x14ac:dyDescent="0.35">
      <c r="A1395" s="5"/>
      <c r="B1395" s="5"/>
      <c r="C1395" s="5"/>
      <c r="D1395" s="5"/>
      <c r="E1395" s="5"/>
      <c r="F1395" s="5"/>
      <c r="G1395" s="6"/>
      <c r="H1395" s="6"/>
      <c r="I1395" s="7"/>
      <c r="J1395" s="7"/>
      <c r="K1395" s="7"/>
      <c r="L1395" s="7"/>
      <c r="M1395" s="7"/>
      <c r="N1395" s="7"/>
      <c r="O1395" s="7"/>
      <c r="P1395" s="6"/>
      <c r="Q1395" s="6"/>
      <c r="R1395" s="6"/>
      <c r="S1395" s="6"/>
      <c r="T1395" s="6"/>
      <c r="U1395" s="6"/>
      <c r="V1395" s="6"/>
      <c r="W1395" s="7"/>
      <c r="X1395" s="7"/>
      <c r="Y1395" s="7"/>
      <c r="Z1395" s="7"/>
      <c r="AA1395" s="7"/>
      <c r="AB1395" s="7"/>
      <c r="AC1395" s="7"/>
      <c r="AD1395" s="7"/>
      <c r="AE1395" s="7"/>
      <c r="AF1395" s="6"/>
      <c r="AG1395" s="7"/>
      <c r="AH1395" s="7"/>
      <c r="AI1395" s="7"/>
      <c r="AJ1395" s="7"/>
      <c r="AN1395" s="6"/>
      <c r="AO1395" s="7"/>
      <c r="AP1395" s="7"/>
      <c r="AQ1395" s="7"/>
      <c r="AR1395" s="7"/>
      <c r="AV1395" s="6"/>
      <c r="AW1395" s="7"/>
      <c r="AX1395" s="7"/>
      <c r="AY1395" s="7"/>
      <c r="AZ1395" s="7"/>
      <c r="BD1395" s="6"/>
      <c r="BE1395" s="7"/>
      <c r="BF1395" s="7"/>
      <c r="BG1395" s="7"/>
      <c r="BH1395" s="7"/>
      <c r="BQ1395" s="7"/>
      <c r="BR1395" s="7"/>
      <c r="BS1395" s="7"/>
      <c r="BT1395" s="7"/>
      <c r="BU1395" s="7"/>
      <c r="CH1395" s="7"/>
      <c r="CI1395" s="7"/>
      <c r="CJ1395" s="7"/>
      <c r="CK1395" s="7"/>
      <c r="CQ1395" s="7"/>
      <c r="CR1395" s="7"/>
      <c r="CS1395" s="7"/>
      <c r="CT1395" s="7"/>
      <c r="CU1395" s="7"/>
      <c r="DH1395" s="7"/>
      <c r="DI1395" s="7"/>
      <c r="DJ1395" s="7"/>
      <c r="DK1395" s="7"/>
      <c r="DQ1395" s="7"/>
      <c r="DR1395" s="7"/>
      <c r="DS1395" s="7"/>
      <c r="DT1395" s="7"/>
      <c r="DU1395" s="7"/>
      <c r="EB1395" s="7"/>
      <c r="EC1395" s="7"/>
      <c r="ED1395" s="7"/>
      <c r="EE1395" s="7"/>
      <c r="EK1395" s="7"/>
      <c r="EL1395" s="7"/>
      <c r="EM1395" s="7"/>
      <c r="EN1395" s="7"/>
      <c r="EO1395" s="7"/>
      <c r="EV1395" s="7"/>
      <c r="EW1395" s="7"/>
      <c r="EX1395" s="7"/>
      <c r="EY1395" s="7"/>
    </row>
    <row r="1396" spans="1:155" s="8" customFormat="1" x14ac:dyDescent="0.35">
      <c r="A1396" s="5"/>
      <c r="B1396" s="5"/>
      <c r="C1396" s="5"/>
      <c r="D1396" s="5"/>
      <c r="E1396" s="5"/>
      <c r="F1396" s="5"/>
      <c r="G1396" s="6"/>
      <c r="H1396" s="6"/>
      <c r="I1396" s="7"/>
      <c r="J1396" s="7"/>
      <c r="K1396" s="7"/>
      <c r="L1396" s="7"/>
      <c r="M1396" s="7"/>
      <c r="N1396" s="7"/>
      <c r="O1396" s="7"/>
      <c r="P1396" s="6"/>
      <c r="Q1396" s="6"/>
      <c r="R1396" s="6"/>
      <c r="S1396" s="6"/>
      <c r="T1396" s="6"/>
      <c r="U1396" s="6"/>
      <c r="V1396" s="6"/>
      <c r="W1396" s="7"/>
      <c r="X1396" s="7"/>
      <c r="Y1396" s="7"/>
      <c r="Z1396" s="7"/>
      <c r="AA1396" s="7"/>
      <c r="AB1396" s="7"/>
      <c r="AC1396" s="7"/>
      <c r="AD1396" s="7"/>
      <c r="AE1396" s="7"/>
      <c r="AF1396" s="6"/>
      <c r="AG1396" s="7"/>
      <c r="AH1396" s="7"/>
      <c r="AI1396" s="7"/>
      <c r="AJ1396" s="7"/>
      <c r="AN1396" s="6"/>
      <c r="AO1396" s="7"/>
      <c r="AP1396" s="7"/>
      <c r="AQ1396" s="7"/>
      <c r="AR1396" s="7"/>
      <c r="AV1396" s="6"/>
      <c r="AW1396" s="7"/>
      <c r="AX1396" s="7"/>
      <c r="AY1396" s="7"/>
      <c r="AZ1396" s="7"/>
      <c r="BD1396" s="6"/>
      <c r="BE1396" s="7"/>
      <c r="BF1396" s="7"/>
      <c r="BG1396" s="7"/>
      <c r="BH1396" s="7"/>
      <c r="BQ1396" s="7"/>
      <c r="BR1396" s="7"/>
      <c r="BS1396" s="7"/>
      <c r="BT1396" s="7"/>
      <c r="BU1396" s="7"/>
      <c r="CH1396" s="7"/>
      <c r="CI1396" s="7"/>
      <c r="CJ1396" s="7"/>
      <c r="CK1396" s="7"/>
      <c r="CQ1396" s="7"/>
      <c r="CR1396" s="7"/>
      <c r="CS1396" s="7"/>
      <c r="CT1396" s="7"/>
      <c r="CU1396" s="7"/>
      <c r="DH1396" s="7"/>
      <c r="DI1396" s="7"/>
      <c r="DJ1396" s="7"/>
      <c r="DK1396" s="7"/>
      <c r="DQ1396" s="7"/>
      <c r="DR1396" s="7"/>
      <c r="DS1396" s="7"/>
      <c r="DT1396" s="7"/>
      <c r="DU1396" s="7"/>
      <c r="EB1396" s="7"/>
      <c r="EC1396" s="7"/>
      <c r="ED1396" s="7"/>
      <c r="EE1396" s="7"/>
      <c r="EK1396" s="7"/>
      <c r="EL1396" s="7"/>
      <c r="EM1396" s="7"/>
      <c r="EN1396" s="7"/>
      <c r="EO1396" s="7"/>
      <c r="EV1396" s="7"/>
      <c r="EW1396" s="7"/>
      <c r="EX1396" s="7"/>
      <c r="EY1396" s="7"/>
    </row>
    <row r="1397" spans="1:155" s="8" customFormat="1" x14ac:dyDescent="0.35">
      <c r="A1397" s="5"/>
      <c r="B1397" s="5"/>
      <c r="C1397" s="5"/>
      <c r="D1397" s="5"/>
      <c r="E1397" s="5"/>
      <c r="F1397" s="5"/>
      <c r="G1397" s="6"/>
      <c r="H1397" s="6"/>
      <c r="I1397" s="7"/>
      <c r="J1397" s="7"/>
      <c r="K1397" s="7"/>
      <c r="L1397" s="7"/>
      <c r="M1397" s="7"/>
      <c r="N1397" s="7"/>
      <c r="O1397" s="7"/>
      <c r="P1397" s="6"/>
      <c r="Q1397" s="6"/>
      <c r="R1397" s="6"/>
      <c r="S1397" s="6"/>
      <c r="T1397" s="6"/>
      <c r="U1397" s="6"/>
      <c r="V1397" s="6"/>
      <c r="W1397" s="7"/>
      <c r="X1397" s="7"/>
      <c r="Y1397" s="7"/>
      <c r="Z1397" s="7"/>
      <c r="AA1397" s="7"/>
      <c r="AB1397" s="7"/>
      <c r="AC1397" s="7"/>
      <c r="AD1397" s="7"/>
      <c r="AE1397" s="7"/>
      <c r="AF1397" s="6"/>
      <c r="AG1397" s="7"/>
      <c r="AH1397" s="7"/>
      <c r="AI1397" s="7"/>
      <c r="AJ1397" s="7"/>
      <c r="AN1397" s="6"/>
      <c r="AO1397" s="7"/>
      <c r="AP1397" s="7"/>
      <c r="AQ1397" s="7"/>
      <c r="AR1397" s="7"/>
      <c r="AV1397" s="6"/>
      <c r="AW1397" s="7"/>
      <c r="AX1397" s="7"/>
      <c r="AY1397" s="7"/>
      <c r="AZ1397" s="7"/>
      <c r="BD1397" s="6"/>
      <c r="BE1397" s="7"/>
      <c r="BF1397" s="7"/>
      <c r="BG1397" s="7"/>
      <c r="BH1397" s="7"/>
      <c r="BQ1397" s="7"/>
      <c r="BR1397" s="7"/>
      <c r="BS1397" s="7"/>
      <c r="BT1397" s="7"/>
      <c r="BU1397" s="7"/>
      <c r="CH1397" s="7"/>
      <c r="CI1397" s="7"/>
      <c r="CJ1397" s="7"/>
      <c r="CK1397" s="7"/>
      <c r="CQ1397" s="7"/>
      <c r="CR1397" s="7"/>
      <c r="CS1397" s="7"/>
      <c r="CT1397" s="7"/>
      <c r="CU1397" s="7"/>
      <c r="DH1397" s="7"/>
      <c r="DI1397" s="7"/>
      <c r="DJ1397" s="7"/>
      <c r="DK1397" s="7"/>
      <c r="DQ1397" s="7"/>
      <c r="DR1397" s="7"/>
      <c r="DS1397" s="7"/>
      <c r="DT1397" s="7"/>
      <c r="DU1397" s="7"/>
      <c r="EB1397" s="7"/>
      <c r="EC1397" s="7"/>
      <c r="ED1397" s="7"/>
      <c r="EE1397" s="7"/>
      <c r="EK1397" s="7"/>
      <c r="EL1397" s="7"/>
      <c r="EM1397" s="7"/>
      <c r="EN1397" s="7"/>
      <c r="EO1397" s="7"/>
      <c r="EV1397" s="7"/>
      <c r="EW1397" s="7"/>
      <c r="EX1397" s="7"/>
      <c r="EY1397" s="7"/>
    </row>
    <row r="1398" spans="1:155" s="8" customFormat="1" x14ac:dyDescent="0.35">
      <c r="A1398" s="5"/>
      <c r="B1398" s="5"/>
      <c r="C1398" s="5"/>
      <c r="D1398" s="5"/>
      <c r="E1398" s="5"/>
      <c r="F1398" s="5"/>
      <c r="G1398" s="6"/>
      <c r="H1398" s="6"/>
      <c r="I1398" s="7"/>
      <c r="J1398" s="7"/>
      <c r="K1398" s="7"/>
      <c r="L1398" s="7"/>
      <c r="M1398" s="7"/>
      <c r="N1398" s="7"/>
      <c r="O1398" s="7"/>
      <c r="P1398" s="6"/>
      <c r="Q1398" s="6"/>
      <c r="R1398" s="6"/>
      <c r="S1398" s="6"/>
      <c r="T1398" s="6"/>
      <c r="U1398" s="6"/>
      <c r="V1398" s="6"/>
      <c r="W1398" s="7"/>
      <c r="X1398" s="7"/>
      <c r="Y1398" s="7"/>
      <c r="Z1398" s="7"/>
      <c r="AA1398" s="7"/>
      <c r="AB1398" s="7"/>
      <c r="AC1398" s="7"/>
      <c r="AD1398" s="7"/>
      <c r="AE1398" s="7"/>
      <c r="AF1398" s="6"/>
      <c r="AG1398" s="7"/>
      <c r="AH1398" s="7"/>
      <c r="AI1398" s="7"/>
      <c r="AJ1398" s="7"/>
      <c r="AN1398" s="6"/>
      <c r="AO1398" s="7"/>
      <c r="AP1398" s="7"/>
      <c r="AQ1398" s="7"/>
      <c r="AR1398" s="7"/>
      <c r="AV1398" s="6"/>
      <c r="AW1398" s="7"/>
      <c r="AX1398" s="7"/>
      <c r="AY1398" s="7"/>
      <c r="AZ1398" s="7"/>
      <c r="BD1398" s="6"/>
      <c r="BE1398" s="7"/>
      <c r="BF1398" s="7"/>
      <c r="BG1398" s="7"/>
      <c r="BH1398" s="7"/>
      <c r="BQ1398" s="7"/>
      <c r="BR1398" s="7"/>
      <c r="BS1398" s="7"/>
      <c r="BT1398" s="7"/>
      <c r="BU1398" s="7"/>
      <c r="CH1398" s="7"/>
      <c r="CI1398" s="7"/>
      <c r="CJ1398" s="7"/>
      <c r="CK1398" s="7"/>
      <c r="CQ1398" s="7"/>
      <c r="CR1398" s="7"/>
      <c r="CS1398" s="7"/>
      <c r="CT1398" s="7"/>
      <c r="CU1398" s="7"/>
      <c r="DH1398" s="7"/>
      <c r="DI1398" s="7"/>
      <c r="DJ1398" s="7"/>
      <c r="DK1398" s="7"/>
      <c r="DQ1398" s="7"/>
      <c r="DR1398" s="7"/>
      <c r="DS1398" s="7"/>
      <c r="DT1398" s="7"/>
      <c r="DU1398" s="7"/>
      <c r="EB1398" s="7"/>
      <c r="EC1398" s="7"/>
      <c r="ED1398" s="7"/>
      <c r="EE1398" s="7"/>
      <c r="EK1398" s="7"/>
      <c r="EL1398" s="7"/>
      <c r="EM1398" s="7"/>
      <c r="EN1398" s="7"/>
      <c r="EO1398" s="7"/>
      <c r="EV1398" s="7"/>
      <c r="EW1398" s="7"/>
      <c r="EX1398" s="7"/>
      <c r="EY1398" s="7"/>
    </row>
    <row r="1399" spans="1:155" s="8" customFormat="1" x14ac:dyDescent="0.35">
      <c r="A1399" s="5"/>
      <c r="B1399" s="5"/>
      <c r="C1399" s="5"/>
      <c r="D1399" s="5"/>
      <c r="E1399" s="5"/>
      <c r="F1399" s="5"/>
      <c r="G1399" s="6"/>
      <c r="H1399" s="6"/>
      <c r="I1399" s="7"/>
      <c r="J1399" s="7"/>
      <c r="K1399" s="7"/>
      <c r="L1399" s="7"/>
      <c r="M1399" s="7"/>
      <c r="N1399" s="7"/>
      <c r="O1399" s="7"/>
      <c r="P1399" s="6"/>
      <c r="Q1399" s="6"/>
      <c r="R1399" s="6"/>
      <c r="S1399" s="6"/>
      <c r="T1399" s="6"/>
      <c r="U1399" s="6"/>
      <c r="V1399" s="6"/>
      <c r="W1399" s="7"/>
      <c r="X1399" s="7"/>
      <c r="Y1399" s="7"/>
      <c r="Z1399" s="7"/>
      <c r="AA1399" s="7"/>
      <c r="AB1399" s="7"/>
      <c r="AC1399" s="7"/>
      <c r="AD1399" s="7"/>
      <c r="AE1399" s="7"/>
      <c r="AF1399" s="6"/>
      <c r="AG1399" s="7"/>
      <c r="AH1399" s="7"/>
      <c r="AI1399" s="7"/>
      <c r="AJ1399" s="7"/>
      <c r="AN1399" s="6"/>
      <c r="AO1399" s="7"/>
      <c r="AP1399" s="7"/>
      <c r="AQ1399" s="7"/>
      <c r="AR1399" s="7"/>
      <c r="AV1399" s="6"/>
      <c r="AW1399" s="7"/>
      <c r="AX1399" s="7"/>
      <c r="AY1399" s="7"/>
      <c r="AZ1399" s="7"/>
      <c r="BD1399" s="6"/>
      <c r="BE1399" s="7"/>
      <c r="BF1399" s="7"/>
      <c r="BG1399" s="7"/>
      <c r="BH1399" s="7"/>
      <c r="BQ1399" s="7"/>
      <c r="BR1399" s="7"/>
      <c r="BS1399" s="7"/>
      <c r="BT1399" s="7"/>
      <c r="BU1399" s="7"/>
      <c r="CH1399" s="7"/>
      <c r="CI1399" s="7"/>
      <c r="CJ1399" s="7"/>
      <c r="CK1399" s="7"/>
      <c r="CQ1399" s="7"/>
      <c r="CR1399" s="7"/>
      <c r="CS1399" s="7"/>
      <c r="CT1399" s="7"/>
      <c r="CU1399" s="7"/>
      <c r="DH1399" s="7"/>
      <c r="DI1399" s="7"/>
      <c r="DJ1399" s="7"/>
      <c r="DK1399" s="7"/>
      <c r="DQ1399" s="7"/>
      <c r="DR1399" s="7"/>
      <c r="DS1399" s="7"/>
      <c r="DT1399" s="7"/>
      <c r="DU1399" s="7"/>
      <c r="EB1399" s="7"/>
      <c r="EC1399" s="7"/>
      <c r="ED1399" s="7"/>
      <c r="EE1399" s="7"/>
      <c r="EK1399" s="7"/>
      <c r="EL1399" s="7"/>
      <c r="EM1399" s="7"/>
      <c r="EN1399" s="7"/>
      <c r="EO1399" s="7"/>
      <c r="EV1399" s="7"/>
      <c r="EW1399" s="7"/>
      <c r="EX1399" s="7"/>
      <c r="EY1399" s="7"/>
    </row>
    <row r="1400" spans="1:155" s="8" customFormat="1" x14ac:dyDescent="0.35">
      <c r="A1400" s="5"/>
      <c r="B1400" s="5"/>
      <c r="C1400" s="5"/>
      <c r="D1400" s="5"/>
      <c r="E1400" s="5"/>
      <c r="F1400" s="5"/>
      <c r="G1400" s="6"/>
      <c r="H1400" s="6"/>
      <c r="I1400" s="7"/>
      <c r="J1400" s="7"/>
      <c r="K1400" s="7"/>
      <c r="L1400" s="7"/>
      <c r="M1400" s="7"/>
      <c r="N1400" s="7"/>
      <c r="O1400" s="7"/>
      <c r="P1400" s="6"/>
      <c r="Q1400" s="6"/>
      <c r="R1400" s="6"/>
      <c r="S1400" s="6"/>
      <c r="T1400" s="6"/>
      <c r="U1400" s="6"/>
      <c r="V1400" s="6"/>
      <c r="W1400" s="7"/>
      <c r="X1400" s="7"/>
      <c r="Y1400" s="7"/>
      <c r="Z1400" s="7"/>
      <c r="AA1400" s="7"/>
      <c r="AB1400" s="7"/>
      <c r="AC1400" s="7"/>
      <c r="AD1400" s="7"/>
      <c r="AE1400" s="7"/>
      <c r="AF1400" s="6"/>
      <c r="AG1400" s="7"/>
      <c r="AH1400" s="7"/>
      <c r="AI1400" s="7"/>
      <c r="AJ1400" s="7"/>
      <c r="AN1400" s="6"/>
      <c r="AO1400" s="7"/>
      <c r="AP1400" s="7"/>
      <c r="AQ1400" s="7"/>
      <c r="AR1400" s="7"/>
      <c r="AV1400" s="6"/>
      <c r="AW1400" s="7"/>
      <c r="AX1400" s="7"/>
      <c r="AY1400" s="7"/>
      <c r="AZ1400" s="7"/>
      <c r="BD1400" s="6"/>
      <c r="BE1400" s="7"/>
      <c r="BF1400" s="7"/>
      <c r="BG1400" s="7"/>
      <c r="BH1400" s="7"/>
      <c r="BQ1400" s="7"/>
      <c r="BR1400" s="7"/>
      <c r="BS1400" s="7"/>
      <c r="BT1400" s="7"/>
      <c r="BU1400" s="7"/>
      <c r="CH1400" s="7"/>
      <c r="CI1400" s="7"/>
      <c r="CJ1400" s="7"/>
      <c r="CK1400" s="7"/>
      <c r="CQ1400" s="7"/>
      <c r="CR1400" s="7"/>
      <c r="CS1400" s="7"/>
      <c r="CT1400" s="7"/>
      <c r="CU1400" s="7"/>
      <c r="DH1400" s="7"/>
      <c r="DI1400" s="7"/>
      <c r="DJ1400" s="7"/>
      <c r="DK1400" s="7"/>
      <c r="DQ1400" s="7"/>
      <c r="DR1400" s="7"/>
      <c r="DS1400" s="7"/>
      <c r="DT1400" s="7"/>
      <c r="DU1400" s="7"/>
      <c r="EB1400" s="7"/>
      <c r="EC1400" s="7"/>
      <c r="ED1400" s="7"/>
      <c r="EE1400" s="7"/>
      <c r="EK1400" s="7"/>
      <c r="EL1400" s="7"/>
      <c r="EM1400" s="7"/>
      <c r="EN1400" s="7"/>
      <c r="EO1400" s="7"/>
      <c r="EV1400" s="7"/>
      <c r="EW1400" s="7"/>
      <c r="EX1400" s="7"/>
      <c r="EY1400" s="7"/>
    </row>
    <row r="1401" spans="1:155" s="8" customFormat="1" x14ac:dyDescent="0.35">
      <c r="A1401" s="5"/>
      <c r="B1401" s="5"/>
      <c r="C1401" s="5"/>
      <c r="D1401" s="5"/>
      <c r="E1401" s="5"/>
      <c r="F1401" s="5"/>
      <c r="G1401" s="6"/>
      <c r="H1401" s="6"/>
      <c r="I1401" s="7"/>
      <c r="J1401" s="7"/>
      <c r="K1401" s="7"/>
      <c r="L1401" s="7"/>
      <c r="M1401" s="7"/>
      <c r="N1401" s="7"/>
      <c r="O1401" s="7"/>
      <c r="P1401" s="6"/>
      <c r="Q1401" s="6"/>
      <c r="R1401" s="6"/>
      <c r="S1401" s="6"/>
      <c r="T1401" s="6"/>
      <c r="U1401" s="6"/>
      <c r="V1401" s="6"/>
      <c r="W1401" s="7"/>
      <c r="X1401" s="7"/>
      <c r="Y1401" s="7"/>
      <c r="Z1401" s="7"/>
      <c r="AA1401" s="7"/>
      <c r="AB1401" s="7"/>
      <c r="AC1401" s="7"/>
      <c r="AD1401" s="7"/>
      <c r="AE1401" s="7"/>
      <c r="AF1401" s="6"/>
      <c r="AG1401" s="7"/>
      <c r="AH1401" s="7"/>
      <c r="AI1401" s="7"/>
      <c r="AJ1401" s="7"/>
      <c r="AN1401" s="6"/>
      <c r="AO1401" s="7"/>
      <c r="AP1401" s="7"/>
      <c r="AQ1401" s="7"/>
      <c r="AR1401" s="7"/>
      <c r="AV1401" s="6"/>
      <c r="AW1401" s="7"/>
      <c r="AX1401" s="7"/>
      <c r="AY1401" s="7"/>
      <c r="AZ1401" s="7"/>
      <c r="BD1401" s="6"/>
      <c r="BE1401" s="7"/>
      <c r="BF1401" s="7"/>
      <c r="BG1401" s="7"/>
      <c r="BH1401" s="7"/>
      <c r="BQ1401" s="7"/>
      <c r="BR1401" s="7"/>
      <c r="BS1401" s="7"/>
      <c r="BT1401" s="7"/>
      <c r="BU1401" s="7"/>
      <c r="CH1401" s="7"/>
      <c r="CI1401" s="7"/>
      <c r="CJ1401" s="7"/>
      <c r="CK1401" s="7"/>
      <c r="CQ1401" s="7"/>
      <c r="CR1401" s="7"/>
      <c r="CS1401" s="7"/>
      <c r="CT1401" s="7"/>
      <c r="CU1401" s="7"/>
      <c r="DH1401" s="7"/>
      <c r="DI1401" s="7"/>
      <c r="DJ1401" s="7"/>
      <c r="DK1401" s="7"/>
      <c r="DQ1401" s="7"/>
      <c r="DR1401" s="7"/>
      <c r="DS1401" s="7"/>
      <c r="DT1401" s="7"/>
      <c r="DU1401" s="7"/>
      <c r="EB1401" s="7"/>
      <c r="EC1401" s="7"/>
      <c r="ED1401" s="7"/>
      <c r="EE1401" s="7"/>
      <c r="EK1401" s="7"/>
      <c r="EL1401" s="7"/>
      <c r="EM1401" s="7"/>
      <c r="EN1401" s="7"/>
      <c r="EO1401" s="7"/>
      <c r="EV1401" s="7"/>
      <c r="EW1401" s="7"/>
      <c r="EX1401" s="7"/>
      <c r="EY1401" s="7"/>
    </row>
    <row r="1402" spans="1:155" s="8" customFormat="1" x14ac:dyDescent="0.35">
      <c r="A1402" s="5"/>
      <c r="B1402" s="5"/>
      <c r="C1402" s="5"/>
      <c r="D1402" s="5"/>
      <c r="E1402" s="5"/>
      <c r="F1402" s="5"/>
      <c r="G1402" s="6"/>
      <c r="H1402" s="6"/>
      <c r="I1402" s="7"/>
      <c r="J1402" s="7"/>
      <c r="K1402" s="7"/>
      <c r="L1402" s="7"/>
      <c r="M1402" s="7"/>
      <c r="N1402" s="7"/>
      <c r="O1402" s="7"/>
      <c r="P1402" s="6"/>
      <c r="Q1402" s="6"/>
      <c r="R1402" s="6"/>
      <c r="S1402" s="6"/>
      <c r="T1402" s="6"/>
      <c r="U1402" s="6"/>
      <c r="V1402" s="6"/>
      <c r="W1402" s="7"/>
      <c r="X1402" s="7"/>
      <c r="Y1402" s="7"/>
      <c r="Z1402" s="7"/>
      <c r="AA1402" s="7"/>
      <c r="AB1402" s="7"/>
      <c r="AC1402" s="7"/>
      <c r="AD1402" s="7"/>
      <c r="AE1402" s="7"/>
      <c r="AF1402" s="6"/>
      <c r="AG1402" s="7"/>
      <c r="AH1402" s="7"/>
      <c r="AI1402" s="7"/>
      <c r="AJ1402" s="7"/>
      <c r="AN1402" s="6"/>
      <c r="AO1402" s="7"/>
      <c r="AP1402" s="7"/>
      <c r="AQ1402" s="7"/>
      <c r="AR1402" s="7"/>
      <c r="AV1402" s="6"/>
      <c r="AW1402" s="7"/>
      <c r="AX1402" s="7"/>
      <c r="AY1402" s="7"/>
      <c r="AZ1402" s="7"/>
      <c r="BD1402" s="6"/>
      <c r="BE1402" s="7"/>
      <c r="BF1402" s="7"/>
      <c r="BG1402" s="7"/>
      <c r="BH1402" s="7"/>
      <c r="BQ1402" s="7"/>
      <c r="BR1402" s="7"/>
      <c r="BS1402" s="7"/>
      <c r="BT1402" s="7"/>
      <c r="BU1402" s="7"/>
      <c r="CH1402" s="7"/>
      <c r="CI1402" s="7"/>
      <c r="CJ1402" s="7"/>
      <c r="CK1402" s="7"/>
      <c r="CQ1402" s="7"/>
      <c r="CR1402" s="7"/>
      <c r="CS1402" s="7"/>
      <c r="CT1402" s="7"/>
      <c r="CU1402" s="7"/>
      <c r="DH1402" s="7"/>
      <c r="DI1402" s="7"/>
      <c r="DJ1402" s="7"/>
      <c r="DK1402" s="7"/>
      <c r="DQ1402" s="7"/>
      <c r="DR1402" s="7"/>
      <c r="DS1402" s="7"/>
      <c r="DT1402" s="7"/>
      <c r="DU1402" s="7"/>
      <c r="EB1402" s="7"/>
      <c r="EC1402" s="7"/>
      <c r="ED1402" s="7"/>
      <c r="EE1402" s="7"/>
      <c r="EK1402" s="7"/>
      <c r="EL1402" s="7"/>
      <c r="EM1402" s="7"/>
      <c r="EN1402" s="7"/>
      <c r="EO1402" s="7"/>
      <c r="EV1402" s="7"/>
      <c r="EW1402" s="7"/>
      <c r="EX1402" s="7"/>
      <c r="EY1402" s="7"/>
    </row>
    <row r="1403" spans="1:155" s="8" customFormat="1" x14ac:dyDescent="0.35">
      <c r="A1403" s="5"/>
      <c r="B1403" s="5"/>
      <c r="C1403" s="5"/>
      <c r="D1403" s="5"/>
      <c r="E1403" s="5"/>
      <c r="F1403" s="5"/>
      <c r="G1403" s="6"/>
      <c r="H1403" s="6"/>
      <c r="I1403" s="7"/>
      <c r="J1403" s="7"/>
      <c r="K1403" s="7"/>
      <c r="L1403" s="7"/>
      <c r="M1403" s="7"/>
      <c r="N1403" s="7"/>
      <c r="O1403" s="7"/>
      <c r="P1403" s="6"/>
      <c r="Q1403" s="6"/>
      <c r="R1403" s="6"/>
      <c r="S1403" s="6"/>
      <c r="T1403" s="6"/>
      <c r="U1403" s="6"/>
      <c r="V1403" s="6"/>
      <c r="W1403" s="7"/>
      <c r="X1403" s="7"/>
      <c r="Y1403" s="7"/>
      <c r="Z1403" s="7"/>
      <c r="AA1403" s="7"/>
      <c r="AB1403" s="7"/>
      <c r="AC1403" s="7"/>
      <c r="AD1403" s="7"/>
      <c r="AE1403" s="7"/>
      <c r="AF1403" s="6"/>
      <c r="AG1403" s="7"/>
      <c r="AH1403" s="7"/>
      <c r="AI1403" s="7"/>
      <c r="AJ1403" s="7"/>
      <c r="AN1403" s="6"/>
      <c r="AO1403" s="7"/>
      <c r="AP1403" s="7"/>
      <c r="AQ1403" s="7"/>
      <c r="AR1403" s="7"/>
      <c r="AV1403" s="6"/>
      <c r="AW1403" s="7"/>
      <c r="AX1403" s="7"/>
      <c r="AY1403" s="7"/>
      <c r="AZ1403" s="7"/>
      <c r="BD1403" s="6"/>
      <c r="BE1403" s="7"/>
      <c r="BF1403" s="7"/>
      <c r="BG1403" s="7"/>
      <c r="BH1403" s="7"/>
      <c r="BQ1403" s="7"/>
      <c r="BR1403" s="7"/>
      <c r="BS1403" s="7"/>
      <c r="BT1403" s="7"/>
      <c r="BU1403" s="7"/>
      <c r="CH1403" s="7"/>
      <c r="CI1403" s="7"/>
      <c r="CJ1403" s="7"/>
      <c r="CK1403" s="7"/>
      <c r="CQ1403" s="7"/>
      <c r="CR1403" s="7"/>
      <c r="CS1403" s="7"/>
      <c r="CT1403" s="7"/>
      <c r="CU1403" s="7"/>
      <c r="DH1403" s="7"/>
      <c r="DI1403" s="7"/>
      <c r="DJ1403" s="7"/>
      <c r="DK1403" s="7"/>
      <c r="DQ1403" s="7"/>
      <c r="DR1403" s="7"/>
      <c r="DS1403" s="7"/>
      <c r="DT1403" s="7"/>
      <c r="DU1403" s="7"/>
      <c r="EB1403" s="7"/>
      <c r="EC1403" s="7"/>
      <c r="ED1403" s="7"/>
      <c r="EE1403" s="7"/>
      <c r="EK1403" s="7"/>
      <c r="EL1403" s="7"/>
      <c r="EM1403" s="7"/>
      <c r="EN1403" s="7"/>
      <c r="EO1403" s="7"/>
      <c r="EV1403" s="7"/>
      <c r="EW1403" s="7"/>
      <c r="EX1403" s="7"/>
      <c r="EY1403" s="7"/>
    </row>
    <row r="1404" spans="1:155" s="8" customFormat="1" x14ac:dyDescent="0.35">
      <c r="A1404" s="5"/>
      <c r="B1404" s="5"/>
      <c r="C1404" s="5"/>
      <c r="D1404" s="5"/>
      <c r="E1404" s="5"/>
      <c r="F1404" s="5"/>
      <c r="G1404" s="6"/>
      <c r="H1404" s="6"/>
      <c r="I1404" s="7"/>
      <c r="J1404" s="7"/>
      <c r="K1404" s="7"/>
      <c r="L1404" s="7"/>
      <c r="M1404" s="7"/>
      <c r="N1404" s="7"/>
      <c r="O1404" s="7"/>
      <c r="P1404" s="6"/>
      <c r="Q1404" s="6"/>
      <c r="R1404" s="6"/>
      <c r="S1404" s="6"/>
      <c r="T1404" s="6"/>
      <c r="U1404" s="6"/>
      <c r="V1404" s="6"/>
      <c r="W1404" s="7"/>
      <c r="X1404" s="7"/>
      <c r="Y1404" s="7"/>
      <c r="Z1404" s="7"/>
      <c r="AA1404" s="7"/>
      <c r="AB1404" s="7"/>
      <c r="AC1404" s="7"/>
      <c r="AD1404" s="7"/>
      <c r="AE1404" s="7"/>
      <c r="AF1404" s="6"/>
      <c r="AG1404" s="7"/>
      <c r="AH1404" s="7"/>
      <c r="AI1404" s="7"/>
      <c r="AJ1404" s="7"/>
      <c r="AN1404" s="6"/>
      <c r="AO1404" s="7"/>
      <c r="AP1404" s="7"/>
      <c r="AQ1404" s="7"/>
      <c r="AR1404" s="7"/>
      <c r="AV1404" s="6"/>
      <c r="AW1404" s="7"/>
      <c r="AX1404" s="7"/>
      <c r="AY1404" s="7"/>
      <c r="AZ1404" s="7"/>
      <c r="BD1404" s="6"/>
      <c r="BE1404" s="7"/>
      <c r="BF1404" s="7"/>
      <c r="BG1404" s="7"/>
      <c r="BH1404" s="7"/>
      <c r="BQ1404" s="7"/>
      <c r="BR1404" s="7"/>
      <c r="BS1404" s="7"/>
      <c r="BT1404" s="7"/>
      <c r="BU1404" s="7"/>
      <c r="CH1404" s="7"/>
      <c r="CI1404" s="7"/>
      <c r="CJ1404" s="7"/>
      <c r="CK1404" s="7"/>
      <c r="CQ1404" s="7"/>
      <c r="CR1404" s="7"/>
      <c r="CS1404" s="7"/>
      <c r="CT1404" s="7"/>
      <c r="CU1404" s="7"/>
      <c r="DH1404" s="7"/>
      <c r="DI1404" s="7"/>
      <c r="DJ1404" s="7"/>
      <c r="DK1404" s="7"/>
      <c r="DQ1404" s="7"/>
      <c r="DR1404" s="7"/>
      <c r="DS1404" s="7"/>
      <c r="DT1404" s="7"/>
      <c r="DU1404" s="7"/>
      <c r="EB1404" s="7"/>
      <c r="EC1404" s="7"/>
      <c r="ED1404" s="7"/>
      <c r="EE1404" s="7"/>
      <c r="EK1404" s="7"/>
      <c r="EL1404" s="7"/>
      <c r="EM1404" s="7"/>
      <c r="EN1404" s="7"/>
      <c r="EO1404" s="7"/>
      <c r="EV1404" s="7"/>
      <c r="EW1404" s="7"/>
      <c r="EX1404" s="7"/>
      <c r="EY1404" s="7"/>
    </row>
    <row r="1405" spans="1:155" s="8" customFormat="1" x14ac:dyDescent="0.35">
      <c r="A1405" s="5"/>
      <c r="B1405" s="5"/>
      <c r="C1405" s="5"/>
      <c r="D1405" s="5"/>
      <c r="E1405" s="5"/>
      <c r="F1405" s="5"/>
      <c r="G1405" s="6"/>
      <c r="H1405" s="6"/>
      <c r="I1405" s="7"/>
      <c r="J1405" s="7"/>
      <c r="K1405" s="7"/>
      <c r="L1405" s="7"/>
      <c r="M1405" s="7"/>
      <c r="N1405" s="7"/>
      <c r="O1405" s="7"/>
      <c r="P1405" s="6"/>
      <c r="Q1405" s="6"/>
      <c r="R1405" s="6"/>
      <c r="S1405" s="6"/>
      <c r="T1405" s="6"/>
      <c r="U1405" s="6"/>
      <c r="V1405" s="6"/>
      <c r="W1405" s="7"/>
      <c r="X1405" s="7"/>
      <c r="Y1405" s="7"/>
      <c r="Z1405" s="7"/>
      <c r="AA1405" s="7"/>
      <c r="AB1405" s="7"/>
      <c r="AC1405" s="7"/>
      <c r="AD1405" s="7"/>
      <c r="AE1405" s="7"/>
      <c r="AF1405" s="6"/>
      <c r="AG1405" s="7"/>
      <c r="AH1405" s="7"/>
      <c r="AI1405" s="7"/>
      <c r="AJ1405" s="7"/>
      <c r="AN1405" s="6"/>
      <c r="AO1405" s="7"/>
      <c r="AP1405" s="7"/>
      <c r="AQ1405" s="7"/>
      <c r="AR1405" s="7"/>
      <c r="AV1405" s="6"/>
      <c r="AW1405" s="7"/>
      <c r="AX1405" s="7"/>
      <c r="AY1405" s="7"/>
      <c r="AZ1405" s="7"/>
      <c r="BD1405" s="6"/>
      <c r="BE1405" s="7"/>
      <c r="BF1405" s="7"/>
      <c r="BG1405" s="7"/>
      <c r="BH1405" s="7"/>
      <c r="BQ1405" s="7"/>
      <c r="BR1405" s="7"/>
      <c r="BS1405" s="7"/>
      <c r="BT1405" s="7"/>
      <c r="BU1405" s="7"/>
      <c r="CH1405" s="7"/>
      <c r="CI1405" s="7"/>
      <c r="CJ1405" s="7"/>
      <c r="CK1405" s="7"/>
      <c r="CQ1405" s="7"/>
      <c r="CR1405" s="7"/>
      <c r="CS1405" s="7"/>
      <c r="CT1405" s="7"/>
      <c r="CU1405" s="7"/>
      <c r="DH1405" s="7"/>
      <c r="DI1405" s="7"/>
      <c r="DJ1405" s="7"/>
      <c r="DK1405" s="7"/>
      <c r="DQ1405" s="7"/>
      <c r="DR1405" s="7"/>
      <c r="DS1405" s="7"/>
      <c r="DT1405" s="7"/>
      <c r="DU1405" s="7"/>
      <c r="EB1405" s="7"/>
      <c r="EC1405" s="7"/>
      <c r="ED1405" s="7"/>
      <c r="EE1405" s="7"/>
      <c r="EK1405" s="7"/>
      <c r="EL1405" s="7"/>
      <c r="EM1405" s="7"/>
      <c r="EN1405" s="7"/>
      <c r="EO1405" s="7"/>
      <c r="EV1405" s="7"/>
      <c r="EW1405" s="7"/>
      <c r="EX1405" s="7"/>
      <c r="EY1405" s="7"/>
    </row>
    <row r="1406" spans="1:155" s="8" customFormat="1" x14ac:dyDescent="0.35">
      <c r="A1406" s="5"/>
      <c r="B1406" s="5"/>
      <c r="C1406" s="5"/>
      <c r="D1406" s="5"/>
      <c r="E1406" s="5"/>
      <c r="F1406" s="5"/>
      <c r="G1406" s="6"/>
      <c r="H1406" s="6"/>
      <c r="I1406" s="7"/>
      <c r="J1406" s="7"/>
      <c r="K1406" s="7"/>
      <c r="L1406" s="7"/>
      <c r="M1406" s="7"/>
      <c r="N1406" s="7"/>
      <c r="O1406" s="7"/>
      <c r="P1406" s="6"/>
      <c r="Q1406" s="6"/>
      <c r="R1406" s="6"/>
      <c r="S1406" s="6"/>
      <c r="T1406" s="6"/>
      <c r="U1406" s="6"/>
      <c r="V1406" s="6"/>
      <c r="W1406" s="7"/>
      <c r="X1406" s="7"/>
      <c r="Y1406" s="7"/>
      <c r="Z1406" s="7"/>
      <c r="AA1406" s="7"/>
      <c r="AB1406" s="7"/>
      <c r="AC1406" s="7"/>
      <c r="AD1406" s="7"/>
      <c r="AE1406" s="7"/>
      <c r="AF1406" s="6"/>
      <c r="AG1406" s="7"/>
      <c r="AH1406" s="7"/>
      <c r="AI1406" s="7"/>
      <c r="AJ1406" s="7"/>
      <c r="AN1406" s="6"/>
      <c r="AO1406" s="7"/>
      <c r="AP1406" s="7"/>
      <c r="AQ1406" s="7"/>
      <c r="AR1406" s="7"/>
      <c r="AV1406" s="6"/>
      <c r="AW1406" s="7"/>
      <c r="AX1406" s="7"/>
      <c r="AY1406" s="7"/>
      <c r="AZ1406" s="7"/>
      <c r="BD1406" s="6"/>
      <c r="BE1406" s="7"/>
      <c r="BF1406" s="7"/>
      <c r="BG1406" s="7"/>
      <c r="BH1406" s="7"/>
      <c r="BQ1406" s="7"/>
      <c r="BR1406" s="7"/>
      <c r="BS1406" s="7"/>
      <c r="BT1406" s="7"/>
      <c r="BU1406" s="7"/>
      <c r="CH1406" s="7"/>
      <c r="CI1406" s="7"/>
      <c r="CJ1406" s="7"/>
      <c r="CK1406" s="7"/>
      <c r="CQ1406" s="7"/>
      <c r="CR1406" s="7"/>
      <c r="CS1406" s="7"/>
      <c r="CT1406" s="7"/>
      <c r="CU1406" s="7"/>
      <c r="DH1406" s="7"/>
      <c r="DI1406" s="7"/>
      <c r="DJ1406" s="7"/>
      <c r="DK1406" s="7"/>
      <c r="DQ1406" s="7"/>
      <c r="DR1406" s="7"/>
      <c r="DS1406" s="7"/>
      <c r="DT1406" s="7"/>
      <c r="DU1406" s="7"/>
      <c r="EB1406" s="7"/>
      <c r="EC1406" s="7"/>
      <c r="ED1406" s="7"/>
      <c r="EE1406" s="7"/>
      <c r="EK1406" s="7"/>
      <c r="EL1406" s="7"/>
      <c r="EM1406" s="7"/>
      <c r="EN1406" s="7"/>
      <c r="EO1406" s="7"/>
      <c r="EV1406" s="7"/>
      <c r="EW1406" s="7"/>
      <c r="EX1406" s="7"/>
      <c r="EY1406" s="7"/>
    </row>
    <row r="1407" spans="1:155" s="8" customFormat="1" x14ac:dyDescent="0.35">
      <c r="A1407" s="5"/>
      <c r="B1407" s="5"/>
      <c r="C1407" s="5"/>
      <c r="D1407" s="5"/>
      <c r="E1407" s="5"/>
      <c r="F1407" s="5"/>
      <c r="G1407" s="6"/>
      <c r="H1407" s="6"/>
      <c r="I1407" s="7"/>
      <c r="J1407" s="7"/>
      <c r="K1407" s="7"/>
      <c r="L1407" s="7"/>
      <c r="M1407" s="7"/>
      <c r="N1407" s="7"/>
      <c r="O1407" s="7"/>
      <c r="P1407" s="6"/>
      <c r="Q1407" s="6"/>
      <c r="R1407" s="6"/>
      <c r="S1407" s="6"/>
      <c r="T1407" s="6"/>
      <c r="U1407" s="6"/>
      <c r="V1407" s="6"/>
      <c r="W1407" s="7"/>
      <c r="X1407" s="7"/>
      <c r="Y1407" s="7"/>
      <c r="Z1407" s="7"/>
      <c r="AA1407" s="7"/>
      <c r="AB1407" s="7"/>
      <c r="AC1407" s="7"/>
      <c r="AD1407" s="7"/>
      <c r="AE1407" s="7"/>
      <c r="AF1407" s="6"/>
      <c r="AG1407" s="7"/>
      <c r="AH1407" s="7"/>
      <c r="AI1407" s="7"/>
      <c r="AJ1407" s="7"/>
      <c r="AN1407" s="6"/>
      <c r="AO1407" s="7"/>
      <c r="AP1407" s="7"/>
      <c r="AQ1407" s="7"/>
      <c r="AR1407" s="7"/>
      <c r="AV1407" s="6"/>
      <c r="AW1407" s="7"/>
      <c r="AX1407" s="7"/>
      <c r="AY1407" s="7"/>
      <c r="AZ1407" s="7"/>
      <c r="BD1407" s="6"/>
      <c r="BE1407" s="7"/>
      <c r="BF1407" s="7"/>
      <c r="BG1407" s="7"/>
      <c r="BH1407" s="7"/>
      <c r="BQ1407" s="7"/>
      <c r="BR1407" s="7"/>
      <c r="BS1407" s="7"/>
      <c r="BT1407" s="7"/>
      <c r="BU1407" s="7"/>
      <c r="CH1407" s="7"/>
      <c r="CI1407" s="7"/>
      <c r="CJ1407" s="7"/>
      <c r="CK1407" s="7"/>
      <c r="CQ1407" s="7"/>
      <c r="CR1407" s="7"/>
      <c r="CS1407" s="7"/>
      <c r="CT1407" s="7"/>
      <c r="CU1407" s="7"/>
      <c r="DH1407" s="7"/>
      <c r="DI1407" s="7"/>
      <c r="DJ1407" s="7"/>
      <c r="DK1407" s="7"/>
      <c r="DQ1407" s="7"/>
      <c r="DR1407" s="7"/>
      <c r="DS1407" s="7"/>
      <c r="DT1407" s="7"/>
      <c r="DU1407" s="7"/>
      <c r="EB1407" s="7"/>
      <c r="EC1407" s="7"/>
      <c r="ED1407" s="7"/>
      <c r="EE1407" s="7"/>
      <c r="EK1407" s="7"/>
      <c r="EL1407" s="7"/>
      <c r="EM1407" s="7"/>
      <c r="EN1407" s="7"/>
      <c r="EO1407" s="7"/>
      <c r="EV1407" s="7"/>
      <c r="EW1407" s="7"/>
      <c r="EX1407" s="7"/>
      <c r="EY1407" s="7"/>
    </row>
    <row r="1408" spans="1:155" s="8" customFormat="1" x14ac:dyDescent="0.35">
      <c r="A1408" s="5"/>
      <c r="B1408" s="5"/>
      <c r="C1408" s="5"/>
      <c r="D1408" s="5"/>
      <c r="E1408" s="5"/>
      <c r="F1408" s="5"/>
      <c r="G1408" s="6"/>
      <c r="H1408" s="6"/>
      <c r="I1408" s="7"/>
      <c r="J1408" s="7"/>
      <c r="K1408" s="7"/>
      <c r="L1408" s="7"/>
      <c r="M1408" s="7"/>
      <c r="N1408" s="7"/>
      <c r="O1408" s="7"/>
      <c r="P1408" s="6"/>
      <c r="Q1408" s="6"/>
      <c r="R1408" s="6"/>
      <c r="S1408" s="6"/>
      <c r="T1408" s="6"/>
      <c r="U1408" s="6"/>
      <c r="V1408" s="6"/>
      <c r="W1408" s="7"/>
      <c r="X1408" s="7"/>
      <c r="Y1408" s="7"/>
      <c r="Z1408" s="7"/>
      <c r="AA1408" s="7"/>
      <c r="AB1408" s="7"/>
      <c r="AC1408" s="7"/>
      <c r="AD1408" s="7"/>
      <c r="AE1408" s="7"/>
      <c r="AF1408" s="6"/>
      <c r="AG1408" s="7"/>
      <c r="AH1408" s="7"/>
      <c r="AI1408" s="7"/>
      <c r="AJ1408" s="7"/>
      <c r="AN1408" s="6"/>
      <c r="AO1408" s="7"/>
      <c r="AP1408" s="7"/>
      <c r="AQ1408" s="7"/>
      <c r="AR1408" s="7"/>
      <c r="AV1408" s="6"/>
      <c r="AW1408" s="7"/>
      <c r="AX1408" s="7"/>
      <c r="AY1408" s="7"/>
      <c r="AZ1408" s="7"/>
      <c r="BD1408" s="6"/>
      <c r="BE1408" s="7"/>
      <c r="BF1408" s="7"/>
      <c r="BG1408" s="7"/>
      <c r="BH1408" s="7"/>
      <c r="BQ1408" s="7"/>
      <c r="BR1408" s="7"/>
      <c r="BS1408" s="7"/>
      <c r="BT1408" s="7"/>
      <c r="BU1408" s="7"/>
      <c r="CH1408" s="7"/>
      <c r="CI1408" s="7"/>
      <c r="CJ1408" s="7"/>
      <c r="CK1408" s="7"/>
      <c r="CQ1408" s="7"/>
      <c r="CR1408" s="7"/>
      <c r="CS1408" s="7"/>
      <c r="CT1408" s="7"/>
      <c r="CU1408" s="7"/>
      <c r="DH1408" s="7"/>
      <c r="DI1408" s="7"/>
      <c r="DJ1408" s="7"/>
      <c r="DK1408" s="7"/>
      <c r="DQ1408" s="7"/>
      <c r="DR1408" s="7"/>
      <c r="DS1408" s="7"/>
      <c r="DT1408" s="7"/>
      <c r="DU1408" s="7"/>
      <c r="EB1408" s="7"/>
      <c r="EC1408" s="7"/>
      <c r="ED1408" s="7"/>
      <c r="EE1408" s="7"/>
      <c r="EK1408" s="7"/>
      <c r="EL1408" s="7"/>
      <c r="EM1408" s="7"/>
      <c r="EN1408" s="7"/>
      <c r="EO1408" s="7"/>
      <c r="EV1408" s="7"/>
      <c r="EW1408" s="7"/>
      <c r="EX1408" s="7"/>
      <c r="EY1408" s="7"/>
    </row>
    <row r="1409" spans="1:155" s="8" customFormat="1" x14ac:dyDescent="0.35">
      <c r="A1409" s="5"/>
      <c r="B1409" s="5"/>
      <c r="C1409" s="5"/>
      <c r="D1409" s="5"/>
      <c r="E1409" s="5"/>
      <c r="F1409" s="5"/>
      <c r="G1409" s="6"/>
      <c r="H1409" s="6"/>
      <c r="I1409" s="7"/>
      <c r="J1409" s="7"/>
      <c r="K1409" s="7"/>
      <c r="L1409" s="7"/>
      <c r="M1409" s="7"/>
      <c r="N1409" s="7"/>
      <c r="O1409" s="7"/>
      <c r="P1409" s="6"/>
      <c r="Q1409" s="6"/>
      <c r="R1409" s="6"/>
      <c r="S1409" s="6"/>
      <c r="T1409" s="6"/>
      <c r="U1409" s="6"/>
      <c r="V1409" s="6"/>
      <c r="W1409" s="7"/>
      <c r="X1409" s="7"/>
      <c r="Y1409" s="7"/>
      <c r="Z1409" s="7"/>
      <c r="AA1409" s="7"/>
      <c r="AB1409" s="7"/>
      <c r="AC1409" s="7"/>
      <c r="AD1409" s="7"/>
      <c r="AE1409" s="7"/>
      <c r="AF1409" s="6"/>
      <c r="AG1409" s="7"/>
      <c r="AH1409" s="7"/>
      <c r="AI1409" s="7"/>
      <c r="AJ1409" s="7"/>
      <c r="AN1409" s="6"/>
      <c r="AO1409" s="7"/>
      <c r="AP1409" s="7"/>
      <c r="AQ1409" s="7"/>
      <c r="AR1409" s="7"/>
      <c r="AV1409" s="6"/>
      <c r="AW1409" s="7"/>
      <c r="AX1409" s="7"/>
      <c r="AY1409" s="7"/>
      <c r="AZ1409" s="7"/>
      <c r="BD1409" s="6"/>
      <c r="BE1409" s="7"/>
      <c r="BF1409" s="7"/>
      <c r="BG1409" s="7"/>
      <c r="BH1409" s="7"/>
      <c r="BQ1409" s="7"/>
      <c r="BR1409" s="7"/>
      <c r="BS1409" s="7"/>
      <c r="BT1409" s="7"/>
      <c r="BU1409" s="7"/>
      <c r="CH1409" s="7"/>
      <c r="CI1409" s="7"/>
      <c r="CJ1409" s="7"/>
      <c r="CK1409" s="7"/>
      <c r="CQ1409" s="7"/>
      <c r="CR1409" s="7"/>
      <c r="CS1409" s="7"/>
      <c r="CT1409" s="7"/>
      <c r="CU1409" s="7"/>
      <c r="DH1409" s="7"/>
      <c r="DI1409" s="7"/>
      <c r="DJ1409" s="7"/>
      <c r="DK1409" s="7"/>
      <c r="DQ1409" s="7"/>
      <c r="DR1409" s="7"/>
      <c r="DS1409" s="7"/>
      <c r="DT1409" s="7"/>
      <c r="DU1409" s="7"/>
      <c r="EB1409" s="7"/>
      <c r="EC1409" s="7"/>
      <c r="ED1409" s="7"/>
      <c r="EE1409" s="7"/>
      <c r="EK1409" s="7"/>
      <c r="EL1409" s="7"/>
      <c r="EM1409" s="7"/>
      <c r="EN1409" s="7"/>
      <c r="EO1409" s="7"/>
      <c r="EV1409" s="7"/>
      <c r="EW1409" s="7"/>
      <c r="EX1409" s="7"/>
      <c r="EY1409" s="7"/>
    </row>
    <row r="1410" spans="1:155" s="8" customFormat="1" x14ac:dyDescent="0.35">
      <c r="A1410" s="5"/>
      <c r="B1410" s="5"/>
      <c r="C1410" s="5"/>
      <c r="D1410" s="5"/>
      <c r="E1410" s="5"/>
      <c r="F1410" s="5"/>
      <c r="G1410" s="6"/>
      <c r="H1410" s="6"/>
      <c r="I1410" s="7"/>
      <c r="J1410" s="7"/>
      <c r="K1410" s="7"/>
      <c r="L1410" s="7"/>
      <c r="M1410" s="7"/>
      <c r="N1410" s="7"/>
      <c r="O1410" s="7"/>
      <c r="P1410" s="6"/>
      <c r="Q1410" s="6"/>
      <c r="R1410" s="6"/>
      <c r="S1410" s="6"/>
      <c r="T1410" s="6"/>
      <c r="U1410" s="6"/>
      <c r="V1410" s="6"/>
      <c r="W1410" s="7"/>
      <c r="X1410" s="7"/>
      <c r="Y1410" s="7"/>
      <c r="Z1410" s="7"/>
      <c r="AA1410" s="7"/>
      <c r="AB1410" s="7"/>
      <c r="AC1410" s="7"/>
      <c r="AD1410" s="7"/>
      <c r="AE1410" s="7"/>
      <c r="AF1410" s="6"/>
      <c r="AG1410" s="7"/>
      <c r="AH1410" s="7"/>
      <c r="AI1410" s="7"/>
      <c r="AJ1410" s="7"/>
      <c r="AN1410" s="6"/>
      <c r="AO1410" s="7"/>
      <c r="AP1410" s="7"/>
      <c r="AQ1410" s="7"/>
      <c r="AR1410" s="7"/>
      <c r="AV1410" s="6"/>
      <c r="AW1410" s="7"/>
      <c r="AX1410" s="7"/>
      <c r="AY1410" s="7"/>
      <c r="AZ1410" s="7"/>
      <c r="BD1410" s="6"/>
      <c r="BE1410" s="7"/>
      <c r="BF1410" s="7"/>
      <c r="BG1410" s="7"/>
      <c r="BH1410" s="7"/>
      <c r="BQ1410" s="7"/>
      <c r="BR1410" s="7"/>
      <c r="BS1410" s="7"/>
      <c r="BT1410" s="7"/>
      <c r="BU1410" s="7"/>
      <c r="CH1410" s="7"/>
      <c r="CI1410" s="7"/>
      <c r="CJ1410" s="7"/>
      <c r="CK1410" s="7"/>
      <c r="CQ1410" s="7"/>
      <c r="CR1410" s="7"/>
      <c r="CS1410" s="7"/>
      <c r="CT1410" s="7"/>
      <c r="CU1410" s="7"/>
      <c r="DH1410" s="7"/>
      <c r="DI1410" s="7"/>
      <c r="DJ1410" s="7"/>
      <c r="DK1410" s="7"/>
      <c r="DQ1410" s="7"/>
      <c r="DR1410" s="7"/>
      <c r="DS1410" s="7"/>
      <c r="DT1410" s="7"/>
      <c r="DU1410" s="7"/>
      <c r="EB1410" s="7"/>
      <c r="EC1410" s="7"/>
      <c r="ED1410" s="7"/>
      <c r="EE1410" s="7"/>
      <c r="EK1410" s="7"/>
      <c r="EL1410" s="7"/>
      <c r="EM1410" s="7"/>
      <c r="EN1410" s="7"/>
      <c r="EO1410" s="7"/>
      <c r="EV1410" s="7"/>
      <c r="EW1410" s="7"/>
      <c r="EX1410" s="7"/>
      <c r="EY1410" s="7"/>
    </row>
    <row r="1411" spans="1:155" s="8" customFormat="1" x14ac:dyDescent="0.35">
      <c r="A1411" s="5"/>
      <c r="B1411" s="5"/>
      <c r="C1411" s="5"/>
      <c r="D1411" s="5"/>
      <c r="E1411" s="5"/>
      <c r="F1411" s="5"/>
      <c r="G1411" s="6"/>
      <c r="H1411" s="6"/>
      <c r="I1411" s="7"/>
      <c r="J1411" s="7"/>
      <c r="K1411" s="7"/>
      <c r="L1411" s="7"/>
      <c r="M1411" s="7"/>
      <c r="N1411" s="7"/>
      <c r="O1411" s="7"/>
      <c r="P1411" s="6"/>
      <c r="Q1411" s="6"/>
      <c r="R1411" s="6"/>
      <c r="S1411" s="6"/>
      <c r="T1411" s="6"/>
      <c r="U1411" s="6"/>
      <c r="V1411" s="6"/>
      <c r="W1411" s="7"/>
      <c r="X1411" s="7"/>
      <c r="Y1411" s="7"/>
      <c r="Z1411" s="7"/>
      <c r="AA1411" s="7"/>
      <c r="AB1411" s="7"/>
      <c r="AC1411" s="7"/>
      <c r="AD1411" s="7"/>
      <c r="AE1411" s="7"/>
      <c r="AF1411" s="6"/>
      <c r="AG1411" s="7"/>
      <c r="AH1411" s="7"/>
      <c r="AI1411" s="7"/>
      <c r="AJ1411" s="7"/>
      <c r="AN1411" s="6"/>
      <c r="AO1411" s="7"/>
      <c r="AP1411" s="7"/>
      <c r="AQ1411" s="7"/>
      <c r="AR1411" s="7"/>
      <c r="AV1411" s="6"/>
      <c r="AW1411" s="7"/>
      <c r="AX1411" s="7"/>
      <c r="AY1411" s="7"/>
      <c r="AZ1411" s="7"/>
      <c r="BD1411" s="6"/>
      <c r="BE1411" s="7"/>
      <c r="BF1411" s="7"/>
      <c r="BG1411" s="7"/>
      <c r="BH1411" s="7"/>
      <c r="BQ1411" s="7"/>
      <c r="BR1411" s="7"/>
      <c r="BS1411" s="7"/>
      <c r="BT1411" s="7"/>
      <c r="BU1411" s="7"/>
      <c r="CH1411" s="7"/>
      <c r="CI1411" s="7"/>
      <c r="CJ1411" s="7"/>
      <c r="CK1411" s="7"/>
      <c r="CQ1411" s="7"/>
      <c r="CR1411" s="7"/>
      <c r="CS1411" s="7"/>
      <c r="CT1411" s="7"/>
      <c r="CU1411" s="7"/>
      <c r="DH1411" s="7"/>
      <c r="DI1411" s="7"/>
      <c r="DJ1411" s="7"/>
      <c r="DK1411" s="7"/>
      <c r="DQ1411" s="7"/>
      <c r="DR1411" s="7"/>
      <c r="DS1411" s="7"/>
      <c r="DT1411" s="7"/>
      <c r="DU1411" s="7"/>
      <c r="EB1411" s="7"/>
      <c r="EC1411" s="7"/>
      <c r="ED1411" s="7"/>
      <c r="EE1411" s="7"/>
      <c r="EK1411" s="7"/>
      <c r="EL1411" s="7"/>
      <c r="EM1411" s="7"/>
      <c r="EN1411" s="7"/>
      <c r="EO1411" s="7"/>
      <c r="EV1411" s="7"/>
      <c r="EW1411" s="7"/>
      <c r="EX1411" s="7"/>
      <c r="EY1411" s="7"/>
    </row>
    <row r="1412" spans="1:155" s="8" customFormat="1" x14ac:dyDescent="0.35">
      <c r="A1412" s="5"/>
      <c r="B1412" s="5"/>
      <c r="C1412" s="5"/>
      <c r="D1412" s="5"/>
      <c r="E1412" s="5"/>
      <c r="F1412" s="5"/>
      <c r="G1412" s="6"/>
      <c r="H1412" s="6"/>
      <c r="I1412" s="7"/>
      <c r="J1412" s="7"/>
      <c r="K1412" s="7"/>
      <c r="L1412" s="7"/>
      <c r="M1412" s="7"/>
      <c r="N1412" s="7"/>
      <c r="O1412" s="7"/>
      <c r="P1412" s="6"/>
      <c r="Q1412" s="6"/>
      <c r="R1412" s="6"/>
      <c r="S1412" s="6"/>
      <c r="T1412" s="6"/>
      <c r="U1412" s="6"/>
      <c r="V1412" s="6"/>
      <c r="W1412" s="7"/>
      <c r="X1412" s="7"/>
      <c r="Y1412" s="7"/>
      <c r="Z1412" s="7"/>
      <c r="AA1412" s="7"/>
      <c r="AB1412" s="7"/>
      <c r="AC1412" s="7"/>
      <c r="AD1412" s="7"/>
      <c r="AE1412" s="7"/>
      <c r="AF1412" s="6"/>
      <c r="AG1412" s="7"/>
      <c r="AH1412" s="7"/>
      <c r="AI1412" s="7"/>
      <c r="AJ1412" s="7"/>
      <c r="AN1412" s="6"/>
      <c r="AO1412" s="7"/>
      <c r="AP1412" s="7"/>
      <c r="AQ1412" s="7"/>
      <c r="AR1412" s="7"/>
      <c r="AV1412" s="6"/>
      <c r="AW1412" s="7"/>
      <c r="AX1412" s="7"/>
      <c r="AY1412" s="7"/>
      <c r="AZ1412" s="7"/>
      <c r="BD1412" s="6"/>
      <c r="BE1412" s="7"/>
      <c r="BF1412" s="7"/>
      <c r="BG1412" s="7"/>
      <c r="BH1412" s="7"/>
      <c r="BQ1412" s="7"/>
      <c r="BR1412" s="7"/>
      <c r="BS1412" s="7"/>
      <c r="BT1412" s="7"/>
      <c r="BU1412" s="7"/>
      <c r="CH1412" s="7"/>
      <c r="CI1412" s="7"/>
      <c r="CJ1412" s="7"/>
      <c r="CK1412" s="7"/>
      <c r="CQ1412" s="7"/>
      <c r="CR1412" s="7"/>
      <c r="CS1412" s="7"/>
      <c r="CT1412" s="7"/>
      <c r="CU1412" s="7"/>
      <c r="DH1412" s="7"/>
      <c r="DI1412" s="7"/>
      <c r="DJ1412" s="7"/>
      <c r="DK1412" s="7"/>
      <c r="DQ1412" s="7"/>
      <c r="DR1412" s="7"/>
      <c r="DS1412" s="7"/>
      <c r="DT1412" s="7"/>
      <c r="DU1412" s="7"/>
      <c r="EB1412" s="7"/>
      <c r="EC1412" s="7"/>
      <c r="ED1412" s="7"/>
      <c r="EE1412" s="7"/>
      <c r="EK1412" s="7"/>
      <c r="EL1412" s="7"/>
      <c r="EM1412" s="7"/>
      <c r="EN1412" s="7"/>
      <c r="EO1412" s="7"/>
      <c r="EV1412" s="7"/>
      <c r="EW1412" s="7"/>
      <c r="EX1412" s="7"/>
      <c r="EY1412" s="7"/>
    </row>
    <row r="1413" spans="1:155" s="8" customFormat="1" x14ac:dyDescent="0.35">
      <c r="A1413" s="5"/>
      <c r="B1413" s="5"/>
      <c r="C1413" s="5"/>
      <c r="D1413" s="5"/>
      <c r="E1413" s="5"/>
      <c r="F1413" s="5"/>
      <c r="G1413" s="6"/>
      <c r="H1413" s="6"/>
      <c r="I1413" s="7"/>
      <c r="J1413" s="7"/>
      <c r="K1413" s="7"/>
      <c r="L1413" s="7"/>
      <c r="M1413" s="7"/>
      <c r="N1413" s="7"/>
      <c r="O1413" s="7"/>
      <c r="P1413" s="6"/>
      <c r="Q1413" s="6"/>
      <c r="R1413" s="6"/>
      <c r="S1413" s="6"/>
      <c r="T1413" s="6"/>
      <c r="U1413" s="6"/>
      <c r="V1413" s="6"/>
      <c r="W1413" s="7"/>
      <c r="X1413" s="7"/>
      <c r="Y1413" s="7"/>
      <c r="Z1413" s="7"/>
      <c r="AA1413" s="7"/>
      <c r="AB1413" s="7"/>
      <c r="AC1413" s="7"/>
      <c r="AD1413" s="7"/>
      <c r="AE1413" s="7"/>
      <c r="AF1413" s="6"/>
      <c r="AG1413" s="7"/>
      <c r="AH1413" s="7"/>
      <c r="AI1413" s="7"/>
      <c r="AJ1413" s="7"/>
      <c r="AN1413" s="6"/>
      <c r="AO1413" s="7"/>
      <c r="AP1413" s="7"/>
      <c r="AQ1413" s="7"/>
      <c r="AR1413" s="7"/>
      <c r="AV1413" s="6"/>
      <c r="AW1413" s="7"/>
      <c r="AX1413" s="7"/>
      <c r="AY1413" s="7"/>
      <c r="AZ1413" s="7"/>
      <c r="BD1413" s="6"/>
      <c r="BE1413" s="7"/>
      <c r="BF1413" s="7"/>
      <c r="BG1413" s="7"/>
      <c r="BH1413" s="7"/>
      <c r="BQ1413" s="7"/>
      <c r="BR1413" s="7"/>
      <c r="BS1413" s="7"/>
      <c r="BT1413" s="7"/>
      <c r="BU1413" s="7"/>
      <c r="CH1413" s="7"/>
      <c r="CI1413" s="7"/>
      <c r="CJ1413" s="7"/>
      <c r="CK1413" s="7"/>
      <c r="CQ1413" s="7"/>
      <c r="CR1413" s="7"/>
      <c r="CS1413" s="7"/>
      <c r="CT1413" s="7"/>
      <c r="CU1413" s="7"/>
      <c r="DH1413" s="7"/>
      <c r="DI1413" s="7"/>
      <c r="DJ1413" s="7"/>
      <c r="DK1413" s="7"/>
      <c r="DQ1413" s="7"/>
      <c r="DR1413" s="7"/>
      <c r="DS1413" s="7"/>
      <c r="DT1413" s="7"/>
      <c r="DU1413" s="7"/>
      <c r="EB1413" s="7"/>
      <c r="EC1413" s="7"/>
      <c r="ED1413" s="7"/>
      <c r="EE1413" s="7"/>
      <c r="EK1413" s="7"/>
      <c r="EL1413" s="7"/>
      <c r="EM1413" s="7"/>
      <c r="EN1413" s="7"/>
      <c r="EO1413" s="7"/>
      <c r="EV1413" s="7"/>
      <c r="EW1413" s="7"/>
      <c r="EX1413" s="7"/>
      <c r="EY1413" s="7"/>
    </row>
    <row r="1414" spans="1:155" s="8" customFormat="1" x14ac:dyDescent="0.35">
      <c r="A1414" s="5"/>
      <c r="B1414" s="5"/>
      <c r="C1414" s="5"/>
      <c r="D1414" s="5"/>
      <c r="E1414" s="5"/>
      <c r="F1414" s="5"/>
      <c r="G1414" s="6"/>
      <c r="H1414" s="6"/>
      <c r="I1414" s="7"/>
      <c r="J1414" s="7"/>
      <c r="K1414" s="7"/>
      <c r="L1414" s="7"/>
      <c r="M1414" s="7"/>
      <c r="N1414" s="7"/>
      <c r="O1414" s="7"/>
      <c r="P1414" s="6"/>
      <c r="Q1414" s="6"/>
      <c r="R1414" s="6"/>
      <c r="S1414" s="6"/>
      <c r="T1414" s="6"/>
      <c r="U1414" s="6"/>
      <c r="V1414" s="6"/>
      <c r="W1414" s="7"/>
      <c r="X1414" s="7"/>
      <c r="Y1414" s="7"/>
      <c r="Z1414" s="7"/>
      <c r="AA1414" s="7"/>
      <c r="AB1414" s="7"/>
      <c r="AC1414" s="7"/>
      <c r="AD1414" s="7"/>
      <c r="AE1414" s="7"/>
      <c r="AF1414" s="6"/>
      <c r="AG1414" s="7"/>
      <c r="AH1414" s="7"/>
      <c r="AI1414" s="7"/>
      <c r="AJ1414" s="7"/>
      <c r="AN1414" s="6"/>
      <c r="AO1414" s="7"/>
      <c r="AP1414" s="7"/>
      <c r="AQ1414" s="7"/>
      <c r="AR1414" s="7"/>
      <c r="AV1414" s="6"/>
      <c r="AW1414" s="7"/>
      <c r="AX1414" s="7"/>
      <c r="AY1414" s="7"/>
      <c r="AZ1414" s="7"/>
      <c r="BD1414" s="6"/>
      <c r="BE1414" s="7"/>
      <c r="BF1414" s="7"/>
      <c r="BG1414" s="7"/>
      <c r="BH1414" s="7"/>
      <c r="BQ1414" s="7"/>
      <c r="BR1414" s="7"/>
      <c r="BS1414" s="7"/>
      <c r="BT1414" s="7"/>
      <c r="BU1414" s="7"/>
      <c r="CH1414" s="7"/>
      <c r="CI1414" s="7"/>
      <c r="CJ1414" s="7"/>
      <c r="CK1414" s="7"/>
      <c r="CQ1414" s="7"/>
      <c r="CR1414" s="7"/>
      <c r="CS1414" s="7"/>
      <c r="CT1414" s="7"/>
      <c r="CU1414" s="7"/>
      <c r="DH1414" s="7"/>
      <c r="DI1414" s="7"/>
      <c r="DJ1414" s="7"/>
      <c r="DK1414" s="7"/>
      <c r="DQ1414" s="7"/>
      <c r="DR1414" s="7"/>
      <c r="DS1414" s="7"/>
      <c r="DT1414" s="7"/>
      <c r="DU1414" s="7"/>
      <c r="EB1414" s="7"/>
      <c r="EC1414" s="7"/>
      <c r="ED1414" s="7"/>
      <c r="EE1414" s="7"/>
      <c r="EK1414" s="7"/>
      <c r="EL1414" s="7"/>
      <c r="EM1414" s="7"/>
      <c r="EN1414" s="7"/>
      <c r="EO1414" s="7"/>
      <c r="EV1414" s="7"/>
      <c r="EW1414" s="7"/>
      <c r="EX1414" s="7"/>
      <c r="EY1414" s="7"/>
    </row>
    <row r="1415" spans="1:155" s="8" customFormat="1" x14ac:dyDescent="0.35">
      <c r="A1415" s="5"/>
      <c r="B1415" s="5"/>
      <c r="C1415" s="5"/>
      <c r="D1415" s="5"/>
      <c r="E1415" s="5"/>
      <c r="F1415" s="5"/>
      <c r="G1415" s="6"/>
      <c r="H1415" s="6"/>
      <c r="I1415" s="7"/>
      <c r="J1415" s="7"/>
      <c r="K1415" s="7"/>
      <c r="L1415" s="7"/>
      <c r="M1415" s="7"/>
      <c r="N1415" s="7"/>
      <c r="O1415" s="7"/>
      <c r="P1415" s="6"/>
      <c r="Q1415" s="6"/>
      <c r="R1415" s="6"/>
      <c r="S1415" s="6"/>
      <c r="T1415" s="6"/>
      <c r="U1415" s="6"/>
      <c r="V1415" s="6"/>
      <c r="W1415" s="7"/>
      <c r="X1415" s="7"/>
      <c r="Y1415" s="7"/>
      <c r="Z1415" s="7"/>
      <c r="AA1415" s="7"/>
      <c r="AB1415" s="7"/>
      <c r="AC1415" s="7"/>
      <c r="AD1415" s="7"/>
      <c r="AE1415" s="7"/>
      <c r="AF1415" s="6"/>
      <c r="AG1415" s="7"/>
      <c r="AH1415" s="7"/>
      <c r="AI1415" s="7"/>
      <c r="AJ1415" s="7"/>
      <c r="AN1415" s="6"/>
      <c r="AO1415" s="7"/>
      <c r="AP1415" s="7"/>
      <c r="AQ1415" s="7"/>
      <c r="AR1415" s="7"/>
      <c r="AV1415" s="6"/>
      <c r="AW1415" s="7"/>
      <c r="AX1415" s="7"/>
      <c r="AY1415" s="7"/>
      <c r="AZ1415" s="7"/>
      <c r="BD1415" s="6"/>
      <c r="BE1415" s="7"/>
      <c r="BF1415" s="7"/>
      <c r="BG1415" s="7"/>
      <c r="BH1415" s="7"/>
      <c r="BQ1415" s="7"/>
      <c r="BR1415" s="7"/>
      <c r="BS1415" s="7"/>
      <c r="BT1415" s="7"/>
      <c r="BU1415" s="7"/>
      <c r="CH1415" s="7"/>
      <c r="CI1415" s="7"/>
      <c r="CJ1415" s="7"/>
      <c r="CK1415" s="7"/>
      <c r="CQ1415" s="7"/>
      <c r="CR1415" s="7"/>
      <c r="CS1415" s="7"/>
      <c r="CT1415" s="7"/>
      <c r="CU1415" s="7"/>
      <c r="DH1415" s="7"/>
      <c r="DI1415" s="7"/>
      <c r="DJ1415" s="7"/>
      <c r="DK1415" s="7"/>
      <c r="DQ1415" s="7"/>
      <c r="DR1415" s="7"/>
      <c r="DS1415" s="7"/>
      <c r="DT1415" s="7"/>
      <c r="DU1415" s="7"/>
      <c r="EB1415" s="7"/>
      <c r="EC1415" s="7"/>
      <c r="ED1415" s="7"/>
      <c r="EE1415" s="7"/>
      <c r="EK1415" s="7"/>
      <c r="EL1415" s="7"/>
      <c r="EM1415" s="7"/>
      <c r="EN1415" s="7"/>
      <c r="EO1415" s="7"/>
      <c r="EV1415" s="7"/>
      <c r="EW1415" s="7"/>
      <c r="EX1415" s="7"/>
      <c r="EY1415" s="7"/>
    </row>
    <row r="1416" spans="1:155" s="8" customFormat="1" x14ac:dyDescent="0.35">
      <c r="A1416" s="5"/>
      <c r="B1416" s="5"/>
      <c r="C1416" s="5"/>
      <c r="D1416" s="5"/>
      <c r="E1416" s="5"/>
      <c r="F1416" s="5"/>
      <c r="G1416" s="6"/>
      <c r="H1416" s="6"/>
      <c r="I1416" s="7"/>
      <c r="J1416" s="7"/>
      <c r="K1416" s="7"/>
      <c r="L1416" s="7"/>
      <c r="M1416" s="7"/>
      <c r="N1416" s="7"/>
      <c r="O1416" s="7"/>
      <c r="P1416" s="6"/>
      <c r="Q1416" s="6"/>
      <c r="R1416" s="6"/>
      <c r="S1416" s="6"/>
      <c r="T1416" s="6"/>
      <c r="U1416" s="6"/>
      <c r="V1416" s="6"/>
      <c r="W1416" s="7"/>
      <c r="X1416" s="7"/>
      <c r="Y1416" s="7"/>
      <c r="Z1416" s="7"/>
      <c r="AA1416" s="7"/>
      <c r="AB1416" s="7"/>
      <c r="AC1416" s="7"/>
      <c r="AD1416" s="7"/>
      <c r="AE1416" s="7"/>
      <c r="AF1416" s="6"/>
      <c r="AG1416" s="7"/>
      <c r="AH1416" s="7"/>
      <c r="AI1416" s="7"/>
      <c r="AJ1416" s="7"/>
      <c r="AN1416" s="6"/>
      <c r="AO1416" s="7"/>
      <c r="AP1416" s="7"/>
      <c r="AQ1416" s="7"/>
      <c r="AR1416" s="7"/>
      <c r="AV1416" s="6"/>
      <c r="AW1416" s="7"/>
      <c r="AX1416" s="7"/>
      <c r="AY1416" s="7"/>
      <c r="AZ1416" s="7"/>
      <c r="BD1416" s="6"/>
      <c r="BE1416" s="7"/>
      <c r="BF1416" s="7"/>
      <c r="BG1416" s="7"/>
      <c r="BH1416" s="7"/>
      <c r="BQ1416" s="7"/>
      <c r="BR1416" s="7"/>
      <c r="BS1416" s="7"/>
      <c r="BT1416" s="7"/>
      <c r="BU1416" s="7"/>
      <c r="CH1416" s="7"/>
      <c r="CI1416" s="7"/>
      <c r="CJ1416" s="7"/>
      <c r="CK1416" s="7"/>
      <c r="CQ1416" s="7"/>
      <c r="CR1416" s="7"/>
      <c r="CS1416" s="7"/>
      <c r="CT1416" s="7"/>
      <c r="CU1416" s="7"/>
      <c r="DH1416" s="7"/>
      <c r="DI1416" s="7"/>
      <c r="DJ1416" s="7"/>
      <c r="DK1416" s="7"/>
      <c r="DQ1416" s="7"/>
      <c r="DR1416" s="7"/>
      <c r="DS1416" s="7"/>
      <c r="DT1416" s="7"/>
      <c r="DU1416" s="7"/>
      <c r="EB1416" s="7"/>
      <c r="EC1416" s="7"/>
      <c r="ED1416" s="7"/>
      <c r="EE1416" s="7"/>
      <c r="EK1416" s="7"/>
      <c r="EL1416" s="7"/>
      <c r="EM1416" s="7"/>
      <c r="EN1416" s="7"/>
      <c r="EO1416" s="7"/>
      <c r="EV1416" s="7"/>
      <c r="EW1416" s="7"/>
      <c r="EX1416" s="7"/>
      <c r="EY1416" s="7"/>
    </row>
    <row r="1417" spans="1:155" s="8" customFormat="1" x14ac:dyDescent="0.35">
      <c r="A1417" s="5"/>
      <c r="B1417" s="5"/>
      <c r="C1417" s="5"/>
      <c r="D1417" s="5"/>
      <c r="E1417" s="5"/>
      <c r="F1417" s="5"/>
      <c r="G1417" s="6"/>
      <c r="H1417" s="6"/>
      <c r="I1417" s="7"/>
      <c r="J1417" s="7"/>
      <c r="K1417" s="7"/>
      <c r="L1417" s="7"/>
      <c r="M1417" s="7"/>
      <c r="N1417" s="7"/>
      <c r="O1417" s="7"/>
      <c r="P1417" s="6"/>
      <c r="Q1417" s="6"/>
      <c r="R1417" s="6"/>
      <c r="S1417" s="6"/>
      <c r="T1417" s="6"/>
      <c r="U1417" s="6"/>
      <c r="V1417" s="6"/>
      <c r="W1417" s="7"/>
      <c r="X1417" s="7"/>
      <c r="Y1417" s="7"/>
      <c r="Z1417" s="7"/>
      <c r="AA1417" s="7"/>
      <c r="AB1417" s="7"/>
      <c r="AC1417" s="7"/>
      <c r="AD1417" s="7"/>
      <c r="AE1417" s="7"/>
      <c r="AF1417" s="6"/>
      <c r="AG1417" s="7"/>
      <c r="AH1417" s="7"/>
      <c r="AI1417" s="7"/>
      <c r="AJ1417" s="7"/>
      <c r="AN1417" s="6"/>
      <c r="AO1417" s="7"/>
      <c r="AP1417" s="7"/>
      <c r="AQ1417" s="7"/>
      <c r="AR1417" s="7"/>
      <c r="AV1417" s="6"/>
      <c r="AW1417" s="7"/>
      <c r="AX1417" s="7"/>
      <c r="AY1417" s="7"/>
      <c r="AZ1417" s="7"/>
      <c r="BD1417" s="6"/>
      <c r="BE1417" s="7"/>
      <c r="BF1417" s="7"/>
      <c r="BG1417" s="7"/>
      <c r="BH1417" s="7"/>
      <c r="BQ1417" s="7"/>
      <c r="BR1417" s="7"/>
      <c r="BS1417" s="7"/>
      <c r="BT1417" s="7"/>
      <c r="BU1417" s="7"/>
      <c r="CH1417" s="7"/>
      <c r="CI1417" s="7"/>
      <c r="CJ1417" s="7"/>
      <c r="CK1417" s="7"/>
      <c r="CQ1417" s="7"/>
      <c r="CR1417" s="7"/>
      <c r="CS1417" s="7"/>
      <c r="CT1417" s="7"/>
      <c r="CU1417" s="7"/>
      <c r="DH1417" s="7"/>
      <c r="DI1417" s="7"/>
      <c r="DJ1417" s="7"/>
      <c r="DK1417" s="7"/>
      <c r="DQ1417" s="7"/>
      <c r="DR1417" s="7"/>
      <c r="DS1417" s="7"/>
      <c r="DT1417" s="7"/>
      <c r="DU1417" s="7"/>
      <c r="EB1417" s="7"/>
      <c r="EC1417" s="7"/>
      <c r="ED1417" s="7"/>
      <c r="EE1417" s="7"/>
      <c r="EK1417" s="7"/>
      <c r="EL1417" s="7"/>
      <c r="EM1417" s="7"/>
      <c r="EN1417" s="7"/>
      <c r="EO1417" s="7"/>
      <c r="EV1417" s="7"/>
      <c r="EW1417" s="7"/>
      <c r="EX1417" s="7"/>
      <c r="EY1417" s="7"/>
    </row>
    <row r="1418" spans="1:155" s="8" customFormat="1" x14ac:dyDescent="0.35">
      <c r="A1418" s="5"/>
      <c r="B1418" s="5"/>
      <c r="C1418" s="5"/>
      <c r="D1418" s="5"/>
      <c r="E1418" s="5"/>
      <c r="F1418" s="5"/>
      <c r="G1418" s="6"/>
      <c r="H1418" s="6"/>
      <c r="I1418" s="7"/>
      <c r="J1418" s="7"/>
      <c r="K1418" s="7"/>
      <c r="L1418" s="7"/>
      <c r="M1418" s="7"/>
      <c r="N1418" s="7"/>
      <c r="O1418" s="7"/>
      <c r="P1418" s="6"/>
      <c r="Q1418" s="6"/>
      <c r="R1418" s="6"/>
      <c r="S1418" s="6"/>
      <c r="T1418" s="6"/>
      <c r="U1418" s="6"/>
      <c r="V1418" s="6"/>
      <c r="W1418" s="7"/>
      <c r="X1418" s="7"/>
      <c r="Y1418" s="7"/>
      <c r="Z1418" s="7"/>
      <c r="AA1418" s="7"/>
      <c r="AB1418" s="7"/>
      <c r="AC1418" s="7"/>
      <c r="AD1418" s="7"/>
      <c r="AE1418" s="7"/>
      <c r="AF1418" s="6"/>
      <c r="AG1418" s="7"/>
      <c r="AH1418" s="7"/>
      <c r="AI1418" s="7"/>
      <c r="AJ1418" s="7"/>
      <c r="AN1418" s="6"/>
      <c r="AO1418" s="7"/>
      <c r="AP1418" s="7"/>
      <c r="AQ1418" s="7"/>
      <c r="AR1418" s="7"/>
      <c r="AV1418" s="6"/>
      <c r="AW1418" s="7"/>
      <c r="AX1418" s="7"/>
      <c r="AY1418" s="7"/>
      <c r="AZ1418" s="7"/>
      <c r="BD1418" s="6"/>
      <c r="BE1418" s="7"/>
      <c r="BF1418" s="7"/>
      <c r="BG1418" s="7"/>
      <c r="BH1418" s="7"/>
      <c r="BQ1418" s="7"/>
      <c r="BR1418" s="7"/>
      <c r="BS1418" s="7"/>
      <c r="BT1418" s="7"/>
      <c r="BU1418" s="7"/>
      <c r="CH1418" s="7"/>
      <c r="CI1418" s="7"/>
      <c r="CJ1418" s="7"/>
      <c r="CK1418" s="7"/>
      <c r="CQ1418" s="7"/>
      <c r="CR1418" s="7"/>
      <c r="CS1418" s="7"/>
      <c r="CT1418" s="7"/>
      <c r="CU1418" s="7"/>
      <c r="DH1418" s="7"/>
      <c r="DI1418" s="7"/>
      <c r="DJ1418" s="7"/>
      <c r="DK1418" s="7"/>
      <c r="DQ1418" s="7"/>
      <c r="DR1418" s="7"/>
      <c r="DS1418" s="7"/>
      <c r="DT1418" s="7"/>
      <c r="DU1418" s="7"/>
      <c r="EB1418" s="7"/>
      <c r="EC1418" s="7"/>
      <c r="ED1418" s="7"/>
      <c r="EE1418" s="7"/>
      <c r="EK1418" s="7"/>
      <c r="EL1418" s="7"/>
      <c r="EM1418" s="7"/>
      <c r="EN1418" s="7"/>
      <c r="EO1418" s="7"/>
      <c r="EV1418" s="7"/>
      <c r="EW1418" s="7"/>
      <c r="EX1418" s="7"/>
      <c r="EY1418" s="7"/>
    </row>
    <row r="1419" spans="1:155" s="8" customFormat="1" x14ac:dyDescent="0.35">
      <c r="A1419" s="5"/>
      <c r="B1419" s="5"/>
      <c r="C1419" s="5"/>
      <c r="D1419" s="5"/>
      <c r="E1419" s="5"/>
      <c r="F1419" s="5"/>
      <c r="G1419" s="6"/>
      <c r="H1419" s="6"/>
      <c r="I1419" s="7"/>
      <c r="J1419" s="7"/>
      <c r="K1419" s="7"/>
      <c r="L1419" s="7"/>
      <c r="M1419" s="7"/>
      <c r="N1419" s="7"/>
      <c r="O1419" s="7"/>
      <c r="P1419" s="6"/>
      <c r="Q1419" s="6"/>
      <c r="R1419" s="6"/>
      <c r="S1419" s="6"/>
      <c r="T1419" s="6"/>
      <c r="U1419" s="6"/>
      <c r="V1419" s="6"/>
      <c r="W1419" s="7"/>
      <c r="X1419" s="7"/>
      <c r="Y1419" s="7"/>
      <c r="Z1419" s="7"/>
      <c r="AA1419" s="7"/>
      <c r="AB1419" s="7"/>
      <c r="AC1419" s="7"/>
      <c r="AD1419" s="7"/>
      <c r="AE1419" s="7"/>
      <c r="AF1419" s="6"/>
      <c r="AG1419" s="7"/>
      <c r="AH1419" s="7"/>
      <c r="AI1419" s="7"/>
      <c r="AJ1419" s="7"/>
      <c r="AN1419" s="6"/>
      <c r="AO1419" s="7"/>
      <c r="AP1419" s="7"/>
      <c r="AQ1419" s="7"/>
      <c r="AR1419" s="7"/>
      <c r="AV1419" s="6"/>
      <c r="AW1419" s="7"/>
      <c r="AX1419" s="7"/>
      <c r="AY1419" s="7"/>
      <c r="AZ1419" s="7"/>
      <c r="BD1419" s="6"/>
      <c r="BE1419" s="7"/>
      <c r="BF1419" s="7"/>
      <c r="BG1419" s="7"/>
      <c r="BH1419" s="7"/>
      <c r="BQ1419" s="7"/>
      <c r="BR1419" s="7"/>
      <c r="BS1419" s="7"/>
      <c r="BT1419" s="7"/>
      <c r="BU1419" s="7"/>
      <c r="CH1419" s="7"/>
      <c r="CI1419" s="7"/>
      <c r="CJ1419" s="7"/>
      <c r="CK1419" s="7"/>
      <c r="CQ1419" s="7"/>
      <c r="CR1419" s="7"/>
      <c r="CS1419" s="7"/>
      <c r="CT1419" s="7"/>
      <c r="CU1419" s="7"/>
      <c r="DH1419" s="7"/>
      <c r="DI1419" s="7"/>
      <c r="DJ1419" s="7"/>
      <c r="DK1419" s="7"/>
      <c r="DQ1419" s="7"/>
      <c r="DR1419" s="7"/>
      <c r="DS1419" s="7"/>
      <c r="DT1419" s="7"/>
      <c r="DU1419" s="7"/>
      <c r="EB1419" s="7"/>
      <c r="EC1419" s="7"/>
      <c r="ED1419" s="7"/>
      <c r="EE1419" s="7"/>
      <c r="EK1419" s="7"/>
      <c r="EL1419" s="7"/>
      <c r="EM1419" s="7"/>
      <c r="EN1419" s="7"/>
      <c r="EO1419" s="7"/>
      <c r="EV1419" s="7"/>
      <c r="EW1419" s="7"/>
      <c r="EX1419" s="7"/>
      <c r="EY1419" s="7"/>
    </row>
  </sheetData>
  <mergeCells count="13">
    <mergeCell ref="AN1:AU1"/>
    <mergeCell ref="AV1:BC1"/>
    <mergeCell ref="BD1:BK1"/>
    <mergeCell ref="R1:S1"/>
    <mergeCell ref="T1:U1"/>
    <mergeCell ref="V1:W1"/>
    <mergeCell ref="X1:Y1"/>
    <mergeCell ref="AF1:AM1"/>
    <mergeCell ref="A1:F1"/>
    <mergeCell ref="G1:I1"/>
    <mergeCell ref="J1:L1"/>
    <mergeCell ref="M1:O1"/>
    <mergeCell ref="P1:Q1"/>
  </mergeCell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DataBase2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CITEC</dc:creator>
  <dc:description/>
  <cp:lastModifiedBy>Gianfranco Guastaroba</cp:lastModifiedBy>
  <cp:revision>12</cp:revision>
  <dcterms:created xsi:type="dcterms:W3CDTF">2020-05-01T18:20:56Z</dcterms:created>
  <dcterms:modified xsi:type="dcterms:W3CDTF">2020-10-28T15:54:38Z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0x01010007B100167029EC428357ED9E0F713A19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